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Energy Policy Solutions\California\Models\eps-california\InputData\indst\BIFUbC\"/>
    </mc:Choice>
  </mc:AlternateContent>
  <xr:revisionPtr revIDLastSave="0" documentId="8_{9AC44D84-9D90-4FD3-90AE-75E8886DA59B}" xr6:coauthVersionLast="47" xr6:coauthVersionMax="47" xr10:uidLastSave="{00000000-0000-0000-0000-000000000000}"/>
  <bookViews>
    <workbookView xWindow="-120" yWindow="-120" windowWidth="57840" windowHeight="23640" firstSheet="15" activeTab="41" xr2:uid="{771F297E-92B3-4C7F-967E-74EEB20822CC}"/>
  </bookViews>
  <sheets>
    <sheet name="About" sheetId="1" r:id="rId1"/>
    <sheet name="Covid adjustm_Rhodium" sheetId="65" r:id="rId2"/>
    <sheet name="E3 Data&gt;" sheetId="59" state="hidden" r:id="rId3"/>
    <sheet name="E3 electricity percent" sheetId="64" state="hidden" r:id="rId4"/>
    <sheet name="Pathways-refinery gas" sheetId="50" state="hidden" r:id="rId5"/>
    <sheet name="Pathways-pet coke" sheetId="49" state="hidden" r:id="rId6"/>
    <sheet name="AEO 2021 2.9" sheetId="45" state="hidden" r:id="rId7"/>
    <sheet name="AEO 2020 2.9" sheetId="66" state="hidden" r:id="rId8"/>
    <sheet name="AEO Industrial growth rate" sheetId="46" r:id="rId9"/>
    <sheet name="CA State Data&gt;" sheetId="60" r:id="rId10"/>
    <sheet name="Cement SB 598" sheetId="81" r:id="rId11"/>
    <sheet name="CA PATHWAYS 2022" sheetId="82" r:id="rId12"/>
    <sheet name="Pathways-petroleum diesel" sheetId="51" state="hidden" r:id="rId13"/>
    <sheet name="Pathways-natural gas" sheetId="48" state="hidden" r:id="rId14"/>
    <sheet name="E3-Pathways-electricity" sheetId="23" r:id="rId15"/>
    <sheet name="Electricity-CEC Outlook BaseMid" sheetId="62" r:id="rId16"/>
    <sheet name="crude oil_data and calcs" sheetId="69" r:id="rId17"/>
    <sheet name="CPUC_Public Facility Data" sheetId="40" r:id="rId18"/>
    <sheet name="CHP Estimated Industry Breakdow" sheetId="41" r:id="rId19"/>
    <sheet name="Calculations&gt;" sheetId="61" r:id="rId20"/>
    <sheet name="Growth rates" sheetId="47" r:id="rId21"/>
    <sheet name="Electricity by industry" sheetId="83" r:id="rId22"/>
    <sheet name="subset_fuel consump" sheetId="32" r:id="rId23"/>
    <sheet name="CHP Distribution_calcs" sheetId="54" r:id="rId24"/>
    <sheet name="EIA Plant List" sheetId="84" r:id="rId25"/>
    <sheet name="CARB heat data summary" sheetId="68" r:id="rId26"/>
    <sheet name="CARB_In-State Fuel Heat Content" sheetId="31" state="hidden" r:id="rId27"/>
    <sheet name="calcs" sheetId="42" r:id="rId28"/>
    <sheet name="summary graph" sheetId="67" r:id="rId29"/>
    <sheet name="RMI data &gt;" sheetId="80" state="hidden" r:id="rId30"/>
    <sheet name="btu_permwh" sheetId="63" state="hidden" r:id="rId31"/>
    <sheet name="BIFUbC-electricity RMI" sheetId="70" state="hidden" r:id="rId32"/>
    <sheet name="BIFUbC-coal RMI" sheetId="71" state="hidden" r:id="rId33"/>
    <sheet name="BIFUbC-natural-gas RMI" sheetId="72" state="hidden" r:id="rId34"/>
    <sheet name="BIFUbC-biomass RMI" sheetId="73" state="hidden" r:id="rId35"/>
    <sheet name="BIFUbC-petroleum-diesel RMI" sheetId="74" state="hidden" r:id="rId36"/>
    <sheet name="BIFUbC-heat RMI" sheetId="75" state="hidden" r:id="rId37"/>
    <sheet name="BIFUbC-crude-oil RMI" sheetId="76" state="hidden" r:id="rId38"/>
    <sheet name="BIFUbC-heavy-or-residual-oi RMI" sheetId="77" state="hidden" r:id="rId39"/>
    <sheet name="BIFUbC-LPG-propane-or-butan RMI" sheetId="78" state="hidden" r:id="rId40"/>
    <sheet name="BIFUbC-hydrogen RMI" sheetId="79" state="hidden" r:id="rId41"/>
    <sheet name="BIFUbC-electricity" sheetId="2" r:id="rId42"/>
    <sheet name="BIFUbC-coal" sheetId="3" r:id="rId43"/>
    <sheet name="BIFUbC-natural-gas" sheetId="4" r:id="rId44"/>
    <sheet name="BIFUbC-biomass" sheetId="5" r:id="rId45"/>
    <sheet name="BIFUbC-petroleum-diesel" sheetId="6" r:id="rId46"/>
    <sheet name="BIFUbC-heat" sheetId="7" r:id="rId47"/>
    <sheet name="BIFUbC-crude-oil" sheetId="8" r:id="rId48"/>
    <sheet name="BIFUbC-heavy-or-residual-oil" sheetId="9" r:id="rId49"/>
    <sheet name="BIFUbC-LPG-propane-or-butane" sheetId="10" r:id="rId50"/>
    <sheet name="BIFUbC-hydrogen" sheetId="11" r:id="rId51"/>
  </sheets>
  <externalReferences>
    <externalReference r:id="rId52"/>
    <externalReference r:id="rId53"/>
  </externalReferences>
  <definedNames>
    <definedName name="__FDS_HYPERLINK_TOGGLE_STATE__" hidden="1">"ON"</definedName>
    <definedName name="_xlnm._FilterDatabase" localSheetId="26" hidden="1">'CARB_In-State Fuel Heat Content'!$A$2:$AC$246</definedName>
    <definedName name="_xlnm._FilterDatabase" localSheetId="17" hidden="1">'CPUC_Public Facility Data'!$A$18:$AA$203</definedName>
    <definedName name="_xlnm._FilterDatabase" localSheetId="22" hidden="1">'subset_fuel consump'!$A$2:$K$247</definedName>
    <definedName name="_Order1" hidden="1">255</definedName>
    <definedName name="_Order2" hidden="1">255</definedName>
    <definedName name="btu_per_mwh" localSheetId="10">[1]btu_permwh!$B$3</definedName>
    <definedName name="btu_per_mwh">btu_permwh!$B$3</definedName>
    <definedName name="BTU_to_PJ">[2]About!#REF!</definedName>
    <definedName name="cem" localSheetId="10" hidden="1">{#N/A,#N/A,FALSE,"Cover";#N/A,#N/A,FALSE,"ProjectSelector";#N/A,#N/A,FALSE,"ProjectTable";#N/A,#N/A,FALSE,"SanGorgonio";#N/A,#N/A,FALSE,"Tehachapi";#N/A,#N/A,FALSE,"Results";#N/A,#N/A,FALSE,"ReplaceForecast"}</definedName>
    <definedName name="cem" localSheetId="1" hidden="1">{#N/A,#N/A,FALSE,"Cover";#N/A,#N/A,FALSE,"ProjectSelector";#N/A,#N/A,FALSE,"ProjectTable";#N/A,#N/A,FALSE,"SanGorgonio";#N/A,#N/A,FALSE,"Tehachapi";#N/A,#N/A,FALSE,"Results";#N/A,#N/A,FALSE,"ReplaceForecast"}</definedName>
    <definedName name="cem" localSheetId="17" hidden="1">{#N/A,#N/A,FALSE,"Cover";#N/A,#N/A,FALSE,"ProjectSelector";#N/A,#N/A,FALSE,"ProjectTable";#N/A,#N/A,FALSE,"SanGorgonio";#N/A,#N/A,FALSE,"Tehachapi";#N/A,#N/A,FALSE,"Results";#N/A,#N/A,FALSE,"ReplaceForecast"}</definedName>
    <definedName name="cem" hidden="1">{#N/A,#N/A,FALSE,"Cover";#N/A,#N/A,FALSE,"ProjectSelector";#N/A,#N/A,FALSE,"ProjectTable";#N/A,#N/A,FALSE,"SanGorgonio";#N/A,#N/A,FALSE,"Tehachapi";#N/A,#N/A,FALSE,"Results";#N/A,#N/A,FALSE,"ReplaceForecast"}</definedName>
    <definedName name="GDE_to_BTU">#REF!</definedName>
    <definedName name="GWh_to_BTU">#REF!</definedName>
    <definedName name="LOCAL_MYSQL_DATE_FORMAT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therm_to_BTU" localSheetId="10">#REF!</definedName>
    <definedName name="Mtherm_to_BTU">#REF!</definedName>
    <definedName name="new" localSheetId="10" hidden="1">{#N/A,#N/A,TRUE,"Section6";#N/A,#N/A,TRUE,"OHcycles";#N/A,#N/A,TRUE,"OHtiming";#N/A,#N/A,TRUE,"OHcosts";#N/A,#N/A,TRUE,"GTdegradation";#N/A,#N/A,TRUE,"GTperformance";#N/A,#N/A,TRUE,"GraphEquip"}</definedName>
    <definedName name="new" localSheetId="1" hidden="1">{#N/A,#N/A,TRUE,"Section6";#N/A,#N/A,TRUE,"OHcycles";#N/A,#N/A,TRUE,"OHtiming";#N/A,#N/A,TRUE,"OHcosts";#N/A,#N/A,TRUE,"GTdegradation";#N/A,#N/A,TRUE,"GTperformance";#N/A,#N/A,TRUE,"GraphEquip"}</definedName>
    <definedName name="new" localSheetId="17" hidden="1">{#N/A,#N/A,TRUE,"Section6";#N/A,#N/A,TRUE,"OHcycles";#N/A,#N/A,TRUE,"OHtiming";#N/A,#N/A,TRUE,"OHcosts";#N/A,#N/A,TRUE,"GTdegradation";#N/A,#N/A,TRUE,"GTperformance";#N/A,#N/A,TRUE,"GraphEquip"}</definedName>
    <definedName name="new" hidden="1">{#N/A,#N/A,TRUE,"Section6";#N/A,#N/A,TRUE,"OHcycles";#N/A,#N/A,TRUE,"OHtiming";#N/A,#N/A,TRUE,"OHcosts";#N/A,#N/A,TRUE,"GTdegradation";#N/A,#N/A,TRUE,"GTperformance";#N/A,#N/A,TRUE,"GraphEquip"}</definedName>
    <definedName name="wrn.Cover." localSheetId="10" hidden="1">{#N/A,#N/A,TRUE,"Cover";#N/A,#N/A,TRUE,"Contents"}</definedName>
    <definedName name="wrn.Cover." localSheetId="1" hidden="1">{#N/A,#N/A,TRUE,"Cover";#N/A,#N/A,TRUE,"Contents"}</definedName>
    <definedName name="wrn.Cover." localSheetId="17" hidden="1">{#N/A,#N/A,TRUE,"Cover";#N/A,#N/A,TRUE,"Contents"}</definedName>
    <definedName name="wrn.Cover." hidden="1">{#N/A,#N/A,TRUE,"Cover";#N/A,#N/A,TRUE,"Contents"}</definedName>
    <definedName name="wrn.CoverContents." localSheetId="10" hidden="1">{#N/A,#N/A,FALSE,"Cover";#N/A,#N/A,FALSE,"Contents"}</definedName>
    <definedName name="wrn.CoverContents." localSheetId="1" hidden="1">{#N/A,#N/A,FALSE,"Cover";#N/A,#N/A,FALSE,"Contents"}</definedName>
    <definedName name="wrn.CoverContents." localSheetId="17" hidden="1">{#N/A,#N/A,FALSE,"Cover";#N/A,#N/A,FALSE,"Contents"}</definedName>
    <definedName name="wrn.CoverContents." hidden="1">{#N/A,#N/A,FALSE,"Cover";#N/A,#N/A,FALSE,"Contents"}</definedName>
    <definedName name="wrn.El._.Paso._.Offshore." localSheetId="10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localSheetId="1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localSheetId="17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PrintHistory." localSheetId="10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localSheetId="1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localSheetId="17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Other." localSheetId="10" hidden="1">{#N/A,#N/A,FALSE,"Cover";#N/A,#N/A,FALSE,"ProjectSelector";#N/A,#N/A,FALSE,"ProjectTable";#N/A,#N/A,FALSE,"SanGorgonio";#N/A,#N/A,FALSE,"Tehachapi";#N/A,#N/A,FALSE,"Results";#N/A,#N/A,FALSE,"ReplaceForecast"}</definedName>
    <definedName name="wrn.PrintOther." localSheetId="1" hidden="1">{#N/A,#N/A,FALSE,"Cover";#N/A,#N/A,FALSE,"ProjectSelector";#N/A,#N/A,FALSE,"ProjectTable";#N/A,#N/A,FALSE,"SanGorgonio";#N/A,#N/A,FALSE,"Tehachapi";#N/A,#N/A,FALSE,"Results";#N/A,#N/A,FALSE,"ReplaceForecast"}</definedName>
    <definedName name="wrn.PrintOther." localSheetId="17" hidden="1">{#N/A,#N/A,FALSE,"Cover";#N/A,#N/A,FALSE,"ProjectSelector";#N/A,#N/A,FALSE,"ProjectTable";#N/A,#N/A,FALSE,"SanGorgonio";#N/A,#N/A,FALSE,"Tehachapi";#N/A,#N/A,FALSE,"Results";#N/A,#N/A,FALSE,"ReplaceForecast"}</definedName>
    <definedName name="wrn.PrintOther." hidden="1">{#N/A,#N/A,FALSE,"Cover";#N/A,#N/A,FALSE,"ProjectSelector";#N/A,#N/A,FALSE,"ProjectTable";#N/A,#N/A,FALSE,"SanGorgonio";#N/A,#N/A,FALSE,"Tehachapi";#N/A,#N/A,FALSE,"Results";#N/A,#N/A,FALSE,"ReplaceForecast"}</definedName>
    <definedName name="wrn.Section1." localSheetId="10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localSheetId="1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localSheetId="17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Summaries." localSheetId="10" hidden="1">{#N/A,#N/A,TRUE,"Section1";#N/A,#N/A,TRUE,"SumF";#N/A,#N/A,TRUE,"FigExchange";#N/A,#N/A,TRUE,"Escalation";#N/A,#N/A,TRUE,"GraphEscalate";#N/A,#N/A,TRUE,"Scenarios"}</definedName>
    <definedName name="wrn.Section1Summaries." localSheetId="1" hidden="1">{#N/A,#N/A,TRUE,"Section1";#N/A,#N/A,TRUE,"SumF";#N/A,#N/A,TRUE,"FigExchange";#N/A,#N/A,TRUE,"Escalation";#N/A,#N/A,TRUE,"GraphEscalate";#N/A,#N/A,TRUE,"Scenarios"}</definedName>
    <definedName name="wrn.Section1Summaries." localSheetId="17" hidden="1">{#N/A,#N/A,TRUE,"Section1";#N/A,#N/A,TRUE,"SumF";#N/A,#N/A,TRUE,"FigExchange";#N/A,#N/A,TRUE,"Escalation";#N/A,#N/A,TRUE,"GraphEscalate";#N/A,#N/A,TRUE,"Scenarios"}</definedName>
    <definedName name="wrn.Section1Summaries." hidden="1">{#N/A,#N/A,TRUE,"Section1";#N/A,#N/A,TRUE,"SumF";#N/A,#N/A,TRUE,"FigExchange";#N/A,#N/A,TRUE,"Escalation";#N/A,#N/A,TRUE,"GraphEscalate";#N/A,#N/A,TRUE,"Scenarios"}</definedName>
    <definedName name="wrn.Section2." localSheetId="10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localSheetId="1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localSheetId="17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TotalProjectCost." localSheetId="10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localSheetId="1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localSheetId="17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hidden="1">{#N/A,#N/A,TRUE,"Section2";#N/A,#N/A,TRUE,"TPCestimate";#N/A,#N/A,TRUE,"SumTPC";#N/A,#N/A,TRUE,"ConstrLoan";#N/A,#N/A,TRUE,"FigBalance";#N/A,#N/A,TRUE,"DEV27air";#N/A,#N/A,TRUE,"Graph27air";#N/A,#N/A,TRUE,"PreOp"}</definedName>
    <definedName name="wrn.Section3." localSheetId="10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localSheetId="1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localSheetId="17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PowerPlantCompany." localSheetId="10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localSheetId="1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localSheetId="17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4." localSheetId="10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localSheetId="1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localSheetId="17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Revenue." localSheetId="10" hidden="1">{#N/A,#N/A,TRUE,"Section4";#N/A,#N/A,TRUE,"PPAtable";#N/A,#N/A,TRUE,"RFPtable";#N/A,#N/A,TRUE,"RevCap";#N/A,#N/A,TRUE,"RevOther";#N/A,#N/A,TRUE,"RevGas";#N/A,#N/A,TRUE,"GraphRev"}</definedName>
    <definedName name="wrn.Section4Revenue." localSheetId="1" hidden="1">{#N/A,#N/A,TRUE,"Section4";#N/A,#N/A,TRUE,"PPAtable";#N/A,#N/A,TRUE,"RFPtable";#N/A,#N/A,TRUE,"RevCap";#N/A,#N/A,TRUE,"RevOther";#N/A,#N/A,TRUE,"RevGas";#N/A,#N/A,TRUE,"GraphRev"}</definedName>
    <definedName name="wrn.Section4Revenue." localSheetId="17" hidden="1">{#N/A,#N/A,TRUE,"Section4";#N/A,#N/A,TRUE,"PPAtable";#N/A,#N/A,TRUE,"RFPtable";#N/A,#N/A,TRUE,"RevCap";#N/A,#N/A,TRUE,"RevOther";#N/A,#N/A,TRUE,"RevGas";#N/A,#N/A,TRUE,"GraphRev"}</definedName>
    <definedName name="wrn.Section4Revenue." hidden="1">{#N/A,#N/A,TRUE,"Section4";#N/A,#N/A,TRUE,"PPAtable";#N/A,#N/A,TRUE,"RFPtable";#N/A,#N/A,TRUE,"RevCap";#N/A,#N/A,TRUE,"RevOther";#N/A,#N/A,TRUE,"RevGas";#N/A,#N/A,TRUE,"GraphRev"}</definedName>
    <definedName name="wrn.Section5." localSheetId="10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localSheetId="1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localSheetId="17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6Equipment." localSheetId="10" hidden="1">{#N/A,#N/A,TRUE,"Section6";#N/A,#N/A,TRUE,"OHcycles";#N/A,#N/A,TRUE,"OHtiming";#N/A,#N/A,TRUE,"OHcosts";#N/A,#N/A,TRUE,"GTdegradation";#N/A,#N/A,TRUE,"GTperformance";#N/A,#N/A,TRUE,"GraphEquip"}</definedName>
    <definedName name="wrn.Section6Equipment." localSheetId="1" hidden="1">{#N/A,#N/A,TRUE,"Section6";#N/A,#N/A,TRUE,"OHcycles";#N/A,#N/A,TRUE,"OHtiming";#N/A,#N/A,TRUE,"OHcosts";#N/A,#N/A,TRUE,"GTdegradation";#N/A,#N/A,TRUE,"GTperformance";#N/A,#N/A,TRUE,"GraphEquip"}</definedName>
    <definedName name="wrn.Section6Equipment." localSheetId="17" hidden="1">{#N/A,#N/A,TRUE,"Section6";#N/A,#N/A,TRUE,"OHcycles";#N/A,#N/A,TRUE,"OHtiming";#N/A,#N/A,TRUE,"OHcosts";#N/A,#N/A,TRUE,"GTdegradation";#N/A,#N/A,TRUE,"GTperformance";#N/A,#N/A,TRUE,"GraphEquip"}</definedName>
    <definedName name="wrn.Section6Equipment." hidden="1">{#N/A,#N/A,TRUE,"Section6";#N/A,#N/A,TRUE,"OHcycles";#N/A,#N/A,TRUE,"OHtiming";#N/A,#N/A,TRUE,"OHcosts";#N/A,#N/A,TRUE,"GTdegradation";#N/A,#N/A,TRUE,"GTperformance";#N/A,#N/A,TRUE,"GraphEquip"}</definedName>
    <definedName name="wrn.Section7DebtService." localSheetId="10" hidden="1">{#N/A,#N/A,TRUE,"Section7";#N/A,#N/A,TRUE,"DebtService";#N/A,#N/A,TRUE,"LoanSchedules";#N/A,#N/A,TRUE,"GraphDebt"}</definedName>
    <definedName name="wrn.Section7DebtService." localSheetId="1" hidden="1">{#N/A,#N/A,TRUE,"Section7";#N/A,#N/A,TRUE,"DebtService";#N/A,#N/A,TRUE,"LoanSchedules";#N/A,#N/A,TRUE,"GraphDebt"}</definedName>
    <definedName name="wrn.Section7DebtService." localSheetId="17" hidden="1">{#N/A,#N/A,TRUE,"Section7";#N/A,#N/A,TRUE,"DebtService";#N/A,#N/A,TRUE,"LoanSchedules";#N/A,#N/A,TRUE,"GraphDebt"}</definedName>
    <definedName name="wrn.Section7DebtService." hidden="1">{#N/A,#N/A,TRUE,"Section7";#N/A,#N/A,TRUE,"DebtService";#N/A,#N/A,TRUE,"LoanSchedules";#N/A,#N/A,TRUE,"GraphDebt"}</definedName>
    <definedName name="wrn.SponsorSection." localSheetId="10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localSheetId="1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localSheetId="17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ummary." localSheetId="10" hidden="1">{"Table A",#N/A,FALSE,"Summary";"Table D",#N/A,FALSE,"Summary";"Table E",#N/A,FALSE,"Summary"}</definedName>
    <definedName name="wrn.Summary." localSheetId="1" hidden="1">{"Table A",#N/A,FALSE,"Summary";"Table D",#N/A,FALSE,"Summary";"Table E",#N/A,FALSE,"Summary"}</definedName>
    <definedName name="wrn.Summary." localSheetId="17" hidden="1">{"Table A",#N/A,FALSE,"Summary";"Table D",#N/A,FALSE,"Summary";"Table E",#N/A,FALSE,"Summary"}</definedName>
    <definedName name="wrn.Summary." hidden="1">{"Table A",#N/A,FALSE,"Summary";"Table D",#N/A,FALSE,"Summary";"Table E",#N/A,FALSE,"Summary"}</definedName>
    <definedName name="wrn.Total._.Summary." localSheetId="10" hidden="1">{"Total Summary",#N/A,FALSE,"Summary"}</definedName>
    <definedName name="wrn.Total._.Summary." localSheetId="1" hidden="1">{"Total Summary",#N/A,FALSE,"Summary"}</definedName>
    <definedName name="wrn.Total._.Summary." localSheetId="17" hidden="1">{"Total Summary",#N/A,FALSE,"Summary"}</definedName>
    <definedName name="wrn.Total._.Summary." hidden="1">{"Total Summary",#N/A,FALSE,"Summary"}</definedName>
  </definedNames>
  <calcPr calcId="191029"/>
  <pivotCaches>
    <pivotCache cacheId="6" r:id="rId5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26" i="47" l="1"/>
  <c r="Y26" i="47"/>
  <c r="Z26" i="47"/>
  <c r="AA26" i="47"/>
  <c r="AB26" i="47"/>
  <c r="AC26" i="47"/>
  <c r="AD26" i="47"/>
  <c r="AE26" i="47"/>
  <c r="AF26" i="47"/>
  <c r="AG26" i="47"/>
  <c r="AH26" i="47"/>
  <c r="AI26" i="47"/>
  <c r="AJ26" i="47"/>
  <c r="AK26" i="47"/>
  <c r="W26" i="47"/>
  <c r="I26" i="47"/>
  <c r="J26" i="47"/>
  <c r="K26" i="47"/>
  <c r="L26" i="47"/>
  <c r="M26" i="47"/>
  <c r="N26" i="47"/>
  <c r="O26" i="47"/>
  <c r="P26" i="47"/>
  <c r="Q26" i="47"/>
  <c r="R26" i="47"/>
  <c r="S26" i="47"/>
  <c r="T26" i="47"/>
  <c r="U26" i="47"/>
  <c r="V26" i="47"/>
  <c r="H26" i="47"/>
  <c r="G26" i="47"/>
  <c r="E70" i="62" l="1"/>
  <c r="D70" i="62"/>
  <c r="C70" i="62"/>
  <c r="B89" i="83"/>
  <c r="B110" i="83"/>
  <c r="N69" i="62"/>
  <c r="M69" i="62"/>
  <c r="L69" i="62"/>
  <c r="K69" i="62"/>
  <c r="J69" i="62"/>
  <c r="R69" i="62" s="1"/>
  <c r="I69" i="62"/>
  <c r="H69" i="62"/>
  <c r="AH69" i="62" s="1"/>
  <c r="G69" i="62"/>
  <c r="AG69" i="62" s="1"/>
  <c r="F69" i="62"/>
  <c r="E69" i="62"/>
  <c r="D69" i="62"/>
  <c r="C69" i="62"/>
  <c r="C58" i="62" a="1"/>
  <c r="C58" i="62" s="1"/>
  <c r="B82" i="83"/>
  <c r="C57" i="62" a="1"/>
  <c r="C57" i="62" s="1"/>
  <c r="C56" i="62" a="1"/>
  <c r="C56" i="62" s="1"/>
  <c r="C55" i="62" a="1"/>
  <c r="C55" i="62" s="1"/>
  <c r="C54" i="62" a="1"/>
  <c r="C54" i="62" s="1"/>
  <c r="C53" i="62" a="1"/>
  <c r="C53" i="62" s="1"/>
  <c r="S69" i="62" l="1"/>
  <c r="T69" i="62"/>
  <c r="AB69" i="62"/>
  <c r="U69" i="62"/>
  <c r="AC69" i="62"/>
  <c r="V69" i="62"/>
  <c r="AD69" i="62"/>
  <c r="O69" i="62"/>
  <c r="W69" i="62"/>
  <c r="AE69" i="62"/>
  <c r="X69" i="62"/>
  <c r="AA69" i="62"/>
  <c r="P69" i="62"/>
  <c r="AF69" i="62"/>
  <c r="Q69" i="62"/>
  <c r="Y69" i="62"/>
  <c r="Z69" i="62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B2" i="4"/>
  <c r="B88" i="83"/>
  <c r="E5" i="42" s="1"/>
  <c r="B96" i="68"/>
  <c r="D103" i="68"/>
  <c r="B119" i="68"/>
  <c r="B116" i="68"/>
  <c r="B110" i="68"/>
  <c r="Q99" i="68"/>
  <c r="T99" i="68" s="1"/>
  <c r="Q101" i="68"/>
  <c r="Q104" i="68"/>
  <c r="D102" i="68"/>
  <c r="M99" i="68"/>
  <c r="N99" i="68"/>
  <c r="Q98" i="68" s="1"/>
  <c r="T98" i="68" s="1"/>
  <c r="M100" i="68"/>
  <c r="N100" i="68"/>
  <c r="M101" i="68"/>
  <c r="N101" i="68"/>
  <c r="Q100" i="68" s="1"/>
  <c r="Q102" i="68" s="1"/>
  <c r="M102" i="68"/>
  <c r="N102" i="68"/>
  <c r="M103" i="68"/>
  <c r="N103" i="68"/>
  <c r="M104" i="68"/>
  <c r="N104" i="68"/>
  <c r="Q103" i="68" s="1"/>
  <c r="T103" i="68" s="1"/>
  <c r="M105" i="68"/>
  <c r="N105" i="68"/>
  <c r="M106" i="68"/>
  <c r="N106" i="68"/>
  <c r="Q105" i="68" s="1"/>
  <c r="T105" i="68" s="1"/>
  <c r="M107" i="68"/>
  <c r="N107" i="68"/>
  <c r="Q106" i="68" s="1"/>
  <c r="T106" i="68" s="1"/>
  <c r="M108" i="68"/>
  <c r="N108" i="68"/>
  <c r="Q107" i="68" s="1"/>
  <c r="T107" i="68" s="1"/>
  <c r="L99" i="68"/>
  <c r="R98" i="68" s="1"/>
  <c r="L100" i="68"/>
  <c r="R99" i="68" s="1"/>
  <c r="L101" i="68"/>
  <c r="R100" i="68" s="1"/>
  <c r="L102" i="68"/>
  <c r="R101" i="68" s="1"/>
  <c r="L103" i="68"/>
  <c r="R102" i="68" s="1"/>
  <c r="L104" i="68"/>
  <c r="R103" i="68" s="1"/>
  <c r="L105" i="68"/>
  <c r="R104" i="68" s="1"/>
  <c r="L106" i="68"/>
  <c r="R105" i="68" s="1"/>
  <c r="L107" i="68"/>
  <c r="R106" i="68" s="1"/>
  <c r="L108" i="68"/>
  <c r="R107" i="68" s="1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78" i="68"/>
  <c r="T104" i="68" l="1"/>
  <c r="T102" i="68"/>
  <c r="T101" i="68"/>
  <c r="B102" i="68"/>
  <c r="T100" i="68"/>
  <c r="T109" i="68" l="1"/>
  <c r="L23" i="84" l="1"/>
  <c r="L24" i="84"/>
  <c r="L25" i="84"/>
  <c r="L26" i="84"/>
  <c r="L27" i="84"/>
  <c r="L28" i="84"/>
  <c r="L29" i="84"/>
  <c r="L30" i="84"/>
  <c r="L31" i="84"/>
  <c r="L22" i="84"/>
  <c r="K22" i="84"/>
  <c r="K23" i="84"/>
  <c r="K24" i="84"/>
  <c r="K25" i="84"/>
  <c r="K26" i="84"/>
  <c r="K27" i="84"/>
  <c r="K28" i="84"/>
  <c r="K29" i="84"/>
  <c r="K30" i="84"/>
  <c r="K31" i="84"/>
  <c r="K21" i="84"/>
  <c r="G98" i="68"/>
  <c r="H100" i="68"/>
  <c r="E101" i="68"/>
  <c r="E62" i="42"/>
  <c r="C102" i="68"/>
  <c r="E114" i="42" s="1"/>
  <c r="E102" i="68"/>
  <c r="E36" i="42" s="1"/>
  <c r="F102" i="68"/>
  <c r="E166" i="42" s="1"/>
  <c r="G102" i="68"/>
  <c r="E218" i="42" s="1"/>
  <c r="H102" i="68"/>
  <c r="E192" i="42" s="1"/>
  <c r="G103" i="68"/>
  <c r="D105" i="68"/>
  <c r="G105" i="68"/>
  <c r="F106" i="68"/>
  <c r="F108" i="68"/>
  <c r="E70" i="42"/>
  <c r="C110" i="68"/>
  <c r="E122" i="42" s="1"/>
  <c r="D110" i="68"/>
  <c r="E110" i="68"/>
  <c r="F110" i="68"/>
  <c r="E174" i="42" s="1"/>
  <c r="G110" i="68"/>
  <c r="H110" i="68"/>
  <c r="E200" i="42" s="1"/>
  <c r="C111" i="68"/>
  <c r="H111" i="68"/>
  <c r="D113" i="68"/>
  <c r="E99" i="42" s="1"/>
  <c r="G113" i="68"/>
  <c r="F114" i="68"/>
  <c r="C115" i="68"/>
  <c r="C116" i="68"/>
  <c r="E128" i="42" s="1"/>
  <c r="D116" i="68"/>
  <c r="E102" i="42" s="1"/>
  <c r="E116" i="68"/>
  <c r="E50" i="42" s="1"/>
  <c r="F116" i="68"/>
  <c r="E180" i="42" s="1"/>
  <c r="G116" i="68"/>
  <c r="E232" i="42" s="1"/>
  <c r="H116" i="68"/>
  <c r="E206" i="42" s="1"/>
  <c r="G117" i="68"/>
  <c r="E79" i="42"/>
  <c r="C119" i="68"/>
  <c r="E131" i="42" s="1"/>
  <c r="D119" i="68"/>
  <c r="E105" i="42" s="1"/>
  <c r="E119" i="68"/>
  <c r="E53" i="42" s="1"/>
  <c r="F119" i="68"/>
  <c r="E183" i="42" s="1"/>
  <c r="G119" i="68"/>
  <c r="E235" i="42" s="1"/>
  <c r="H119" i="68"/>
  <c r="E209" i="42" s="1"/>
  <c r="D120" i="68"/>
  <c r="F96" i="68"/>
  <c r="E88" i="42"/>
  <c r="E96" i="42"/>
  <c r="E44" i="42"/>
  <c r="E226" i="42"/>
  <c r="E76" i="42"/>
  <c r="M4" i="68"/>
  <c r="C96" i="68" s="1"/>
  <c r="M9" i="68"/>
  <c r="M10" i="68"/>
  <c r="C105" i="68" s="1"/>
  <c r="M13" i="68"/>
  <c r="B120" i="68" s="1"/>
  <c r="M14" i="68"/>
  <c r="B113" i="68" s="1"/>
  <c r="M15" i="68"/>
  <c r="B100" i="68" s="1"/>
  <c r="M16" i="68"/>
  <c r="M17" i="68"/>
  <c r="M18" i="68"/>
  <c r="G112" i="68" s="1"/>
  <c r="M19" i="68"/>
  <c r="B111" i="68" s="1"/>
  <c r="M20" i="68"/>
  <c r="B114" i="68" s="1"/>
  <c r="M21" i="68"/>
  <c r="C117" i="68" s="1"/>
  <c r="M27" i="68"/>
  <c r="M29" i="68"/>
  <c r="D117" i="68" s="1"/>
  <c r="M30" i="68"/>
  <c r="B106" i="68" s="1"/>
  <c r="M31" i="68"/>
  <c r="M32" i="68"/>
  <c r="B109" i="68" s="1"/>
  <c r="M33" i="68"/>
  <c r="C103" i="68" s="1"/>
  <c r="M34" i="68"/>
  <c r="M36" i="68"/>
  <c r="C108" i="68" s="1"/>
  <c r="M40" i="68"/>
  <c r="M42" i="68"/>
  <c r="M44" i="68"/>
  <c r="M45" i="68"/>
  <c r="M46" i="68"/>
  <c r="H107" i="68" s="1"/>
  <c r="M47" i="68"/>
  <c r="B101" i="68" s="1"/>
  <c r="M48" i="68"/>
  <c r="M49" i="68"/>
  <c r="M50" i="68"/>
  <c r="M51" i="68"/>
  <c r="G115" i="68" s="1"/>
  <c r="M52" i="68"/>
  <c r="M53" i="68"/>
  <c r="M54" i="68"/>
  <c r="B97" i="68" s="1"/>
  <c r="M55" i="68"/>
  <c r="C99" i="68" s="1"/>
  <c r="M56" i="68"/>
  <c r="M59" i="68"/>
  <c r="C98" i="68" s="1"/>
  <c r="M60" i="68"/>
  <c r="M68" i="68"/>
  <c r="G104" i="68" s="1"/>
  <c r="M72" i="68"/>
  <c r="M73" i="68"/>
  <c r="M74" i="68"/>
  <c r="F118" i="68" s="1"/>
  <c r="M3" i="68"/>
  <c r="H96" i="68" s="1"/>
  <c r="E97" i="68" l="1"/>
  <c r="B118" i="68"/>
  <c r="E96" i="68"/>
  <c r="C120" i="68"/>
  <c r="H118" i="68"/>
  <c r="F117" i="68"/>
  <c r="H114" i="68"/>
  <c r="E204" i="42" s="1"/>
  <c r="F113" i="68"/>
  <c r="E177" i="42" s="1"/>
  <c r="D112" i="68"/>
  <c r="G109" i="68"/>
  <c r="D108" i="68"/>
  <c r="H106" i="68"/>
  <c r="F105" i="68"/>
  <c r="C104" i="68"/>
  <c r="D101" i="68"/>
  <c r="E87" i="42" s="1"/>
  <c r="H99" i="68"/>
  <c r="F98" i="68"/>
  <c r="D97" i="68"/>
  <c r="C107" i="68"/>
  <c r="D104" i="68"/>
  <c r="C100" i="68"/>
  <c r="B107" i="68"/>
  <c r="D96" i="68"/>
  <c r="G118" i="68"/>
  <c r="E234" i="42" s="1"/>
  <c r="E117" i="68"/>
  <c r="G114" i="68"/>
  <c r="E113" i="68"/>
  <c r="C112" i="68"/>
  <c r="F109" i="68"/>
  <c r="G106" i="68"/>
  <c r="E105" i="68"/>
  <c r="E39" i="42" s="1"/>
  <c r="H103" i="68"/>
  <c r="E193" i="42" s="1"/>
  <c r="C101" i="68"/>
  <c r="G99" i="68"/>
  <c r="E98" i="68"/>
  <c r="C97" i="68"/>
  <c r="F99" i="68"/>
  <c r="D98" i="68"/>
  <c r="E112" i="68"/>
  <c r="E109" i="68"/>
  <c r="E43" i="42" s="1"/>
  <c r="H120" i="68"/>
  <c r="E118" i="68"/>
  <c r="E114" i="68"/>
  <c r="E48" i="42" s="1"/>
  <c r="C113" i="68"/>
  <c r="G111" i="68"/>
  <c r="D109" i="68"/>
  <c r="G107" i="68"/>
  <c r="E223" i="42" s="1"/>
  <c r="E106" i="68"/>
  <c r="F103" i="68"/>
  <c r="G100" i="68"/>
  <c r="E99" i="68"/>
  <c r="B115" i="68"/>
  <c r="H115" i="68"/>
  <c r="B117" i="68"/>
  <c r="G120" i="68"/>
  <c r="E236" i="42" s="1"/>
  <c r="D118" i="68"/>
  <c r="F115" i="68"/>
  <c r="D114" i="68"/>
  <c r="H112" i="68"/>
  <c r="F111" i="68"/>
  <c r="C109" i="68"/>
  <c r="F107" i="68"/>
  <c r="D106" i="68"/>
  <c r="E92" i="42" s="1"/>
  <c r="H104" i="68"/>
  <c r="E103" i="68"/>
  <c r="H101" i="68"/>
  <c r="F100" i="68"/>
  <c r="D99" i="68"/>
  <c r="H97" i="68"/>
  <c r="E84" i="42"/>
  <c r="B98" i="68"/>
  <c r="E58" i="42" s="1"/>
  <c r="E108" i="68"/>
  <c r="B108" i="68"/>
  <c r="E117" i="42"/>
  <c r="B105" i="68"/>
  <c r="F120" i="68"/>
  <c r="C118" i="68"/>
  <c r="E115" i="68"/>
  <c r="E49" i="42" s="1"/>
  <c r="C114" i="68"/>
  <c r="E126" i="42" s="1"/>
  <c r="E111" i="68"/>
  <c r="H108" i="68"/>
  <c r="E107" i="68"/>
  <c r="C106" i="68"/>
  <c r="G101" i="68"/>
  <c r="E100" i="68"/>
  <c r="G97" i="68"/>
  <c r="E72" i="42"/>
  <c r="B112" i="68"/>
  <c r="H109" i="68"/>
  <c r="F104" i="68"/>
  <c r="B104" i="68"/>
  <c r="E64" i="42" s="1"/>
  <c r="E33" i="42"/>
  <c r="B99" i="68"/>
  <c r="E59" i="42" s="1"/>
  <c r="B103" i="68"/>
  <c r="G96" i="68"/>
  <c r="E212" i="42" s="1"/>
  <c r="E120" i="68"/>
  <c r="H117" i="68"/>
  <c r="D115" i="68"/>
  <c r="H113" i="68"/>
  <c r="F112" i="68"/>
  <c r="E176" i="42" s="1"/>
  <c r="D111" i="68"/>
  <c r="G108" i="68"/>
  <c r="E224" i="42" s="1"/>
  <c r="D107" i="68"/>
  <c r="E93" i="42" s="1"/>
  <c r="H105" i="68"/>
  <c r="E104" i="68"/>
  <c r="F101" i="68"/>
  <c r="D100" i="68"/>
  <c r="H98" i="68"/>
  <c r="E188" i="42" s="1"/>
  <c r="F97" i="68"/>
  <c r="E225" i="42"/>
  <c r="E116" i="42"/>
  <c r="E191" i="42"/>
  <c r="E109" i="42"/>
  <c r="E41" i="42"/>
  <c r="E125" i="42"/>
  <c r="E172" i="42"/>
  <c r="E233" i="42"/>
  <c r="E80" i="42"/>
  <c r="E100" i="42"/>
  <c r="E115" i="42"/>
  <c r="E123" i="42"/>
  <c r="E229" i="42"/>
  <c r="E217" i="42"/>
  <c r="E208" i="42"/>
  <c r="E186" i="42"/>
  <c r="E124" i="42"/>
  <c r="E216" i="42"/>
  <c r="E30" i="42"/>
  <c r="E71" i="42"/>
  <c r="E199" i="42"/>
  <c r="E164" i="42"/>
  <c r="E132" i="42"/>
  <c r="E104" i="42"/>
  <c r="E179" i="42"/>
  <c r="E91" i="42"/>
  <c r="E63" i="42"/>
  <c r="E163" i="42"/>
  <c r="E207" i="42"/>
  <c r="E108" i="42"/>
  <c r="E181" i="42"/>
  <c r="E101" i="42"/>
  <c r="E73" i="42"/>
  <c r="E201" i="42"/>
  <c r="E173" i="42"/>
  <c r="E42" i="42"/>
  <c r="E118" i="42"/>
  <c r="E65" i="42"/>
  <c r="E165" i="42"/>
  <c r="E34" i="42"/>
  <c r="E85" i="42"/>
  <c r="E110" i="42"/>
  <c r="E57" i="42"/>
  <c r="E171" i="42"/>
  <c r="E210" i="42"/>
  <c r="E182" i="42"/>
  <c r="E51" i="42"/>
  <c r="E127" i="42"/>
  <c r="E74" i="42"/>
  <c r="E202" i="42"/>
  <c r="E227" i="42"/>
  <c r="E94" i="42"/>
  <c r="E119" i="42"/>
  <c r="E66" i="42"/>
  <c r="E194" i="42"/>
  <c r="E219" i="42"/>
  <c r="E35" i="42"/>
  <c r="E86" i="42"/>
  <c r="E111" i="42"/>
  <c r="E40" i="42"/>
  <c r="E56" i="42"/>
  <c r="E52" i="42"/>
  <c r="E103" i="42"/>
  <c r="E75" i="42"/>
  <c r="E203" i="42"/>
  <c r="E228" i="42"/>
  <c r="E175" i="42"/>
  <c r="E95" i="42"/>
  <c r="E120" i="42"/>
  <c r="E67" i="42"/>
  <c r="E195" i="42"/>
  <c r="E220" i="42"/>
  <c r="E167" i="42"/>
  <c r="E112" i="42"/>
  <c r="E187" i="42"/>
  <c r="E45" i="42"/>
  <c r="E121" i="42"/>
  <c r="E68" i="42"/>
  <c r="E196" i="42"/>
  <c r="E221" i="42"/>
  <c r="E168" i="42"/>
  <c r="E37" i="42"/>
  <c r="E113" i="42"/>
  <c r="E60" i="42"/>
  <c r="E213" i="42"/>
  <c r="E184" i="42"/>
  <c r="E129" i="42"/>
  <c r="E54" i="42"/>
  <c r="E130" i="42"/>
  <c r="E77" i="42"/>
  <c r="E205" i="42"/>
  <c r="E230" i="42"/>
  <c r="E46" i="42"/>
  <c r="E97" i="42"/>
  <c r="E69" i="42"/>
  <c r="E197" i="42"/>
  <c r="E222" i="42"/>
  <c r="E169" i="42"/>
  <c r="E38" i="42"/>
  <c r="E89" i="42"/>
  <c r="E61" i="42"/>
  <c r="E189" i="42"/>
  <c r="E214" i="42"/>
  <c r="E161" i="42"/>
  <c r="E160" i="42"/>
  <c r="E106" i="42"/>
  <c r="E78" i="42"/>
  <c r="E231" i="42"/>
  <c r="E178" i="42"/>
  <c r="E47" i="42"/>
  <c r="E98" i="42"/>
  <c r="E198" i="42"/>
  <c r="E170" i="42"/>
  <c r="E90" i="42"/>
  <c r="E190" i="42"/>
  <c r="E215" i="42"/>
  <c r="E162" i="42"/>
  <c r="E31" i="42"/>
  <c r="E83" i="42"/>
  <c r="E32" i="42"/>
  <c r="G5" i="42"/>
  <c r="H5" i="42"/>
  <c r="I5" i="42"/>
  <c r="J5" i="42"/>
  <c r="K5" i="42"/>
  <c r="L5" i="42"/>
  <c r="M5" i="42"/>
  <c r="N5" i="42"/>
  <c r="O5" i="42"/>
  <c r="P5" i="42"/>
  <c r="Q5" i="42"/>
  <c r="R5" i="42"/>
  <c r="S5" i="42"/>
  <c r="T5" i="42"/>
  <c r="U5" i="42"/>
  <c r="V5" i="42"/>
  <c r="W5" i="42"/>
  <c r="X5" i="42"/>
  <c r="Y5" i="42"/>
  <c r="Z5" i="42"/>
  <c r="AA5" i="42"/>
  <c r="AB5" i="42"/>
  <c r="AC5" i="42"/>
  <c r="AD5" i="42"/>
  <c r="AE5" i="42"/>
  <c r="AF5" i="42"/>
  <c r="AG5" i="42"/>
  <c r="AH5" i="42"/>
  <c r="AI5" i="42"/>
  <c r="AJ5" i="42"/>
  <c r="F5" i="42"/>
  <c r="B3" i="2" s="1"/>
  <c r="B83" i="83"/>
  <c r="B81" i="83"/>
  <c r="B80" i="83"/>
  <c r="B79" i="83"/>
  <c r="B78" i="83"/>
  <c r="B77" i="83"/>
  <c r="B76" i="83"/>
  <c r="B75" i="83"/>
  <c r="B74" i="83"/>
  <c r="B73" i="83"/>
  <c r="B72" i="83"/>
  <c r="B71" i="83"/>
  <c r="B70" i="83"/>
  <c r="B69" i="83"/>
  <c r="B68" i="83"/>
  <c r="B66" i="83"/>
  <c r="B65" i="83"/>
  <c r="B64" i="83"/>
  <c r="B63" i="83"/>
  <c r="B62" i="83"/>
  <c r="B60" i="83"/>
  <c r="B67" i="83"/>
  <c r="B61" i="83"/>
  <c r="B59" i="83"/>
  <c r="B32" i="83"/>
  <c r="B33" i="83"/>
  <c r="B34" i="83"/>
  <c r="B35" i="83"/>
  <c r="B36" i="83"/>
  <c r="B37" i="83"/>
  <c r="B38" i="83"/>
  <c r="B39" i="83"/>
  <c r="B40" i="83"/>
  <c r="B41" i="83"/>
  <c r="B42" i="83"/>
  <c r="B43" i="83"/>
  <c r="B44" i="83"/>
  <c r="B45" i="83"/>
  <c r="B46" i="83"/>
  <c r="B47" i="83"/>
  <c r="B48" i="83"/>
  <c r="B49" i="83"/>
  <c r="B50" i="83"/>
  <c r="B51" i="83"/>
  <c r="B52" i="83"/>
  <c r="B53" i="83"/>
  <c r="B54" i="83"/>
  <c r="B55" i="83"/>
  <c r="B31" i="83"/>
  <c r="B6" i="83"/>
  <c r="B7" i="83"/>
  <c r="B8" i="83"/>
  <c r="B9" i="83"/>
  <c r="B10" i="83"/>
  <c r="B12" i="83"/>
  <c r="B13" i="83"/>
  <c r="B14" i="83"/>
  <c r="B15" i="83"/>
  <c r="B16" i="83"/>
  <c r="B17" i="83"/>
  <c r="B18" i="83"/>
  <c r="B19" i="83"/>
  <c r="B20" i="83"/>
  <c r="B21" i="83"/>
  <c r="B22" i="83"/>
  <c r="B23" i="83"/>
  <c r="B24" i="83"/>
  <c r="B25" i="83"/>
  <c r="B27" i="83"/>
  <c r="B4" i="83"/>
  <c r="E82" i="42" l="1"/>
  <c r="I161" i="47"/>
  <c r="J161" i="47"/>
  <c r="K161" i="47"/>
  <c r="L161" i="47"/>
  <c r="M161" i="47"/>
  <c r="N161" i="47"/>
  <c r="O161" i="47"/>
  <c r="P161" i="47"/>
  <c r="Q161" i="47"/>
  <c r="R161" i="47"/>
  <c r="S161" i="47"/>
  <c r="T161" i="47"/>
  <c r="U161" i="47"/>
  <c r="V161" i="47"/>
  <c r="W161" i="47"/>
  <c r="X161" i="47"/>
  <c r="Y161" i="47"/>
  <c r="Z161" i="47"/>
  <c r="AA161" i="47"/>
  <c r="AB161" i="47"/>
  <c r="AC161" i="47"/>
  <c r="AI161" i="47" s="1" a="1"/>
  <c r="AI161" i="47" s="1"/>
  <c r="AD161" i="47"/>
  <c r="AK161" i="47" s="1" a="1"/>
  <c r="AK161" i="47" s="1"/>
  <c r="AE161" i="47"/>
  <c r="AJ161" i="47" s="1" a="1"/>
  <c r="AJ161" i="47" s="1"/>
  <c r="AF161" i="47"/>
  <c r="H161" i="47"/>
  <c r="G161" i="47"/>
  <c r="G167" i="47"/>
  <c r="AK157" i="47" a="1"/>
  <c r="AK157" i="47" s="1"/>
  <c r="AJ157" i="47" a="1"/>
  <c r="AJ157" i="47" s="1"/>
  <c r="AI157" i="47" a="1"/>
  <c r="AI157" i="47" s="1"/>
  <c r="AH157" i="47" a="1"/>
  <c r="AH157" i="47" s="1"/>
  <c r="AG157" i="47" a="1"/>
  <c r="AG157" i="47" s="1"/>
  <c r="AK156" i="47" a="1"/>
  <c r="AK156" i="47" s="1"/>
  <c r="AJ156" i="47" a="1"/>
  <c r="AJ156" i="47" s="1"/>
  <c r="AI156" i="47" a="1"/>
  <c r="AI156" i="47" s="1"/>
  <c r="AH156" i="47" a="1"/>
  <c r="AH156" i="47" s="1"/>
  <c r="AG156" i="47" a="1"/>
  <c r="AG156" i="47" s="1"/>
  <c r="AK155" i="47" a="1"/>
  <c r="AK155" i="47" s="1"/>
  <c r="AJ155" i="47" a="1"/>
  <c r="AJ155" i="47" s="1"/>
  <c r="AI155" i="47" a="1"/>
  <c r="AI155" i="47" s="1"/>
  <c r="AH155" i="47" a="1"/>
  <c r="AH155" i="47" s="1"/>
  <c r="AG155" i="47" a="1"/>
  <c r="AG155" i="47" s="1"/>
  <c r="AK154" i="47" a="1"/>
  <c r="AK154" i="47" s="1"/>
  <c r="AJ154" i="47" a="1"/>
  <c r="AJ154" i="47" s="1"/>
  <c r="AI154" i="47" a="1"/>
  <c r="AI154" i="47" s="1"/>
  <c r="AH154" i="47" a="1"/>
  <c r="AH154" i="47" s="1"/>
  <c r="AG154" i="47" a="1"/>
  <c r="AG154" i="47" s="1"/>
  <c r="AK153" i="47" a="1"/>
  <c r="AK153" i="47" s="1"/>
  <c r="AJ153" i="47" a="1"/>
  <c r="AJ153" i="47" s="1"/>
  <c r="AI153" i="47" a="1"/>
  <c r="AI153" i="47" s="1"/>
  <c r="AH153" i="47" a="1"/>
  <c r="AH153" i="47" s="1"/>
  <c r="AG153" i="47" a="1"/>
  <c r="AG153" i="47" s="1"/>
  <c r="AK152" i="47" a="1"/>
  <c r="AK152" i="47" s="1"/>
  <c r="AJ152" i="47" a="1"/>
  <c r="AJ152" i="47" s="1"/>
  <c r="AI152" i="47" a="1"/>
  <c r="AI152" i="47" s="1"/>
  <c r="AH152" i="47" a="1"/>
  <c r="AH152" i="47" s="1"/>
  <c r="AG152" i="47" a="1"/>
  <c r="AG152" i="47" s="1"/>
  <c r="AK151" i="47" a="1"/>
  <c r="AK151" i="47" s="1"/>
  <c r="AJ151" i="47" a="1"/>
  <c r="AJ151" i="47" s="1"/>
  <c r="AI151" i="47" a="1"/>
  <c r="AI151" i="47" s="1"/>
  <c r="AH151" i="47" a="1"/>
  <c r="AH151" i="47" s="1"/>
  <c r="AG151" i="47" a="1"/>
  <c r="AG151" i="47" s="1"/>
  <c r="AK150" i="47" a="1"/>
  <c r="AK150" i="47" s="1"/>
  <c r="AJ150" i="47" a="1"/>
  <c r="AJ150" i="47" s="1"/>
  <c r="AI150" i="47" a="1"/>
  <c r="AI150" i="47" s="1"/>
  <c r="AH150" i="47" a="1"/>
  <c r="AH150" i="47" s="1"/>
  <c r="AG150" i="47" a="1"/>
  <c r="AG150" i="47" s="1"/>
  <c r="AK149" i="47" a="1"/>
  <c r="AK149" i="47" s="1"/>
  <c r="AJ149" i="47" a="1"/>
  <c r="AJ149" i="47" s="1"/>
  <c r="AI149" i="47" a="1"/>
  <c r="AI149" i="47" s="1"/>
  <c r="AH149" i="47" a="1"/>
  <c r="AH149" i="47" s="1"/>
  <c r="AG149" i="47" a="1"/>
  <c r="AG149" i="47" s="1"/>
  <c r="AK148" i="47" a="1"/>
  <c r="AK148" i="47" s="1"/>
  <c r="AJ148" i="47" a="1"/>
  <c r="AJ148" i="47" s="1"/>
  <c r="AI148" i="47" a="1"/>
  <c r="AI148" i="47" s="1"/>
  <c r="AH148" i="47" a="1"/>
  <c r="AH148" i="47" s="1"/>
  <c r="AG148" i="47" a="1"/>
  <c r="AG148" i="47" s="1"/>
  <c r="AK147" i="47" a="1"/>
  <c r="AK147" i="47" s="1"/>
  <c r="AJ147" i="47" a="1"/>
  <c r="AJ147" i="47" s="1"/>
  <c r="AI147" i="47" a="1"/>
  <c r="AI147" i="47" s="1"/>
  <c r="AH147" i="47" a="1"/>
  <c r="AH147" i="47" s="1"/>
  <c r="AG147" i="47" a="1"/>
  <c r="AG147" i="47" s="1"/>
  <c r="AK146" i="47" a="1"/>
  <c r="AK146" i="47" s="1"/>
  <c r="AJ146" i="47" a="1"/>
  <c r="AJ146" i="47" s="1"/>
  <c r="AI146" i="47" a="1"/>
  <c r="AI146" i="47" s="1"/>
  <c r="AH146" i="47" a="1"/>
  <c r="AH146" i="47" s="1"/>
  <c r="AG146" i="47" a="1"/>
  <c r="AG146" i="47" s="1"/>
  <c r="AK145" i="47" a="1"/>
  <c r="AK145" i="47" s="1"/>
  <c r="AJ145" i="47" a="1"/>
  <c r="AJ145" i="47" s="1"/>
  <c r="AI145" i="47" a="1"/>
  <c r="AI145" i="47" s="1"/>
  <c r="AH145" i="47" a="1"/>
  <c r="AH145" i="47" s="1"/>
  <c r="AG145" i="47" a="1"/>
  <c r="AG145" i="47" s="1"/>
  <c r="AK144" i="47" a="1"/>
  <c r="AK144" i="47" s="1"/>
  <c r="AJ144" i="47" a="1"/>
  <c r="AJ144" i="47" s="1"/>
  <c r="AI144" i="47" a="1"/>
  <c r="AI144" i="47" s="1"/>
  <c r="AH144" i="47" a="1"/>
  <c r="AH144" i="47" s="1"/>
  <c r="AG144" i="47" a="1"/>
  <c r="AG144" i="47" s="1"/>
  <c r="AK143" i="47" a="1"/>
  <c r="AK143" i="47" s="1"/>
  <c r="AJ143" i="47" a="1"/>
  <c r="AJ143" i="47" s="1"/>
  <c r="AI143" i="47" a="1"/>
  <c r="AI143" i="47" s="1"/>
  <c r="AH143" i="47" a="1"/>
  <c r="AH143" i="47" s="1"/>
  <c r="AG143" i="47" a="1"/>
  <c r="AG143" i="47" s="1"/>
  <c r="AK142" i="47" a="1"/>
  <c r="AK142" i="47" s="1"/>
  <c r="AJ142" i="47" a="1"/>
  <c r="AJ142" i="47" s="1"/>
  <c r="AI142" i="47" a="1"/>
  <c r="AI142" i="47" s="1"/>
  <c r="AH142" i="47" a="1"/>
  <c r="AH142" i="47" s="1"/>
  <c r="AG142" i="47" a="1"/>
  <c r="AG142" i="47" s="1"/>
  <c r="AK141" i="47" a="1"/>
  <c r="AK141" i="47" s="1"/>
  <c r="AJ141" i="47" a="1"/>
  <c r="AJ141" i="47" s="1"/>
  <c r="AI141" i="47" a="1"/>
  <c r="AI141" i="47" s="1"/>
  <c r="AH141" i="47" a="1"/>
  <c r="AH141" i="47" s="1"/>
  <c r="AG141" i="47" a="1"/>
  <c r="AG141" i="47" s="1"/>
  <c r="AK140" i="47" a="1"/>
  <c r="AK140" i="47" s="1"/>
  <c r="AJ140" i="47" a="1"/>
  <c r="AJ140" i="47" s="1"/>
  <c r="AI140" i="47" a="1"/>
  <c r="AI140" i="47" s="1"/>
  <c r="AH140" i="47" a="1"/>
  <c r="AH140" i="47" s="1"/>
  <c r="AG140" i="47" a="1"/>
  <c r="AG140" i="47" s="1"/>
  <c r="AK139" i="47" a="1"/>
  <c r="AK139" i="47" s="1"/>
  <c r="AJ139" i="47" a="1"/>
  <c r="AJ139" i="47" s="1"/>
  <c r="AI139" i="47" a="1"/>
  <c r="AI139" i="47" s="1"/>
  <c r="AH139" i="47" a="1"/>
  <c r="AH139" i="47" s="1"/>
  <c r="AG139" i="47" a="1"/>
  <c r="AG139" i="47" s="1"/>
  <c r="AK138" i="47" a="1"/>
  <c r="AK138" i="47" s="1"/>
  <c r="AJ138" i="47" a="1"/>
  <c r="AJ138" i="47" s="1"/>
  <c r="AI138" i="47" a="1"/>
  <c r="AI138" i="47" s="1"/>
  <c r="AH138" i="47" a="1"/>
  <c r="AH138" i="47" s="1"/>
  <c r="AG138" i="47" a="1"/>
  <c r="AG138" i="47" s="1"/>
  <c r="AK137" i="47" a="1"/>
  <c r="AK137" i="47" s="1"/>
  <c r="AJ137" i="47" a="1"/>
  <c r="AJ137" i="47" s="1"/>
  <c r="AI137" i="47" a="1"/>
  <c r="AI137" i="47" s="1"/>
  <c r="AH137" i="47" a="1"/>
  <c r="AH137" i="47" s="1"/>
  <c r="AG137" i="47" a="1"/>
  <c r="AG137" i="47" s="1"/>
  <c r="AK136" i="47" a="1"/>
  <c r="AK136" i="47" s="1"/>
  <c r="AJ136" i="47" a="1"/>
  <c r="AJ136" i="47" s="1"/>
  <c r="AI136" i="47" a="1"/>
  <c r="AI136" i="47" s="1"/>
  <c r="AH136" i="47" a="1"/>
  <c r="AH136" i="47" s="1"/>
  <c r="AG136" i="47" a="1"/>
  <c r="AG136" i="47" s="1"/>
  <c r="AK135" i="47" a="1"/>
  <c r="AK135" i="47" s="1"/>
  <c r="AJ135" i="47" a="1"/>
  <c r="AJ135" i="47" s="1"/>
  <c r="AI135" i="47" a="1"/>
  <c r="AI135" i="47" s="1"/>
  <c r="AH135" i="47" a="1"/>
  <c r="AH135" i="47" s="1"/>
  <c r="AG135" i="47" a="1"/>
  <c r="AG135" i="47" s="1"/>
  <c r="AK134" i="47" a="1"/>
  <c r="AK134" i="47" s="1"/>
  <c r="AJ134" i="47" a="1"/>
  <c r="AJ134" i="47" s="1"/>
  <c r="AI134" i="47" a="1"/>
  <c r="AI134" i="47" s="1"/>
  <c r="AH134" i="47" a="1"/>
  <c r="AH134" i="47" s="1"/>
  <c r="AG134" i="47" a="1"/>
  <c r="AG134" i="47" s="1"/>
  <c r="AK183" i="47" a="1"/>
  <c r="AK183" i="47" s="1"/>
  <c r="AJ183" i="47" a="1"/>
  <c r="AJ183" i="47" s="1"/>
  <c r="AI183" i="47" a="1"/>
  <c r="AI183" i="47" s="1"/>
  <c r="AH183" i="47" a="1"/>
  <c r="AH183" i="47" s="1"/>
  <c r="AG183" i="47" a="1"/>
  <c r="AG183" i="47" s="1"/>
  <c r="AK182" i="47" a="1"/>
  <c r="AK182" i="47" s="1"/>
  <c r="AJ182" i="47" a="1"/>
  <c r="AJ182" i="47" s="1"/>
  <c r="AI182" i="47" a="1"/>
  <c r="AI182" i="47" s="1"/>
  <c r="AH182" i="47" a="1"/>
  <c r="AH182" i="47" s="1"/>
  <c r="AG182" i="47" a="1"/>
  <c r="AG182" i="47" s="1"/>
  <c r="AK181" i="47" a="1"/>
  <c r="AK181" i="47" s="1"/>
  <c r="AJ181" i="47" a="1"/>
  <c r="AJ181" i="47" s="1"/>
  <c r="AI181" i="47" a="1"/>
  <c r="AI181" i="47" s="1"/>
  <c r="AH181" i="47" a="1"/>
  <c r="AH181" i="47" s="1"/>
  <c r="AG181" i="47" a="1"/>
  <c r="AG181" i="47" s="1"/>
  <c r="AK180" i="47" a="1"/>
  <c r="AK180" i="47" s="1"/>
  <c r="AJ180" i="47" a="1"/>
  <c r="AJ180" i="47" s="1"/>
  <c r="AI180" i="47" a="1"/>
  <c r="AI180" i="47" s="1"/>
  <c r="AH180" i="47" a="1"/>
  <c r="AH180" i="47" s="1"/>
  <c r="AG180" i="47" a="1"/>
  <c r="AG180" i="47" s="1"/>
  <c r="AK179" i="47" a="1"/>
  <c r="AK179" i="47" s="1"/>
  <c r="AJ179" i="47" a="1"/>
  <c r="AJ179" i="47" s="1"/>
  <c r="AI179" i="47" a="1"/>
  <c r="AI179" i="47" s="1"/>
  <c r="AH179" i="47" a="1"/>
  <c r="AH179" i="47" s="1"/>
  <c r="AG179" i="47" a="1"/>
  <c r="AG179" i="47" s="1"/>
  <c r="AK178" i="47" a="1"/>
  <c r="AK178" i="47" s="1"/>
  <c r="AJ178" i="47" a="1"/>
  <c r="AJ178" i="47" s="1"/>
  <c r="AI178" i="47" a="1"/>
  <c r="AI178" i="47" s="1"/>
  <c r="AH178" i="47" a="1"/>
  <c r="AH178" i="47" s="1"/>
  <c r="AG178" i="47" a="1"/>
  <c r="AG178" i="47" s="1"/>
  <c r="AK177" i="47" a="1"/>
  <c r="AK177" i="47" s="1"/>
  <c r="AJ177" i="47" a="1"/>
  <c r="AJ177" i="47" s="1"/>
  <c r="AI177" i="47" a="1"/>
  <c r="AI177" i="47" s="1"/>
  <c r="AH177" i="47" a="1"/>
  <c r="AH177" i="47" s="1"/>
  <c r="AG177" i="47" a="1"/>
  <c r="AG177" i="47" s="1"/>
  <c r="AK176" i="47" a="1"/>
  <c r="AK176" i="47" s="1"/>
  <c r="AJ176" i="47" a="1"/>
  <c r="AJ176" i="47" s="1"/>
  <c r="AI176" i="47" a="1"/>
  <c r="AI176" i="47" s="1"/>
  <c r="AH176" i="47" a="1"/>
  <c r="AH176" i="47" s="1"/>
  <c r="AG176" i="47" a="1"/>
  <c r="AG176" i="47" s="1"/>
  <c r="AK175" i="47" a="1"/>
  <c r="AK175" i="47" s="1"/>
  <c r="AJ175" i="47" a="1"/>
  <c r="AJ175" i="47" s="1"/>
  <c r="AI175" i="47" a="1"/>
  <c r="AI175" i="47" s="1"/>
  <c r="AH175" i="47" a="1"/>
  <c r="AH175" i="47" s="1"/>
  <c r="AG175" i="47" a="1"/>
  <c r="AG175" i="47" s="1"/>
  <c r="AK174" i="47" a="1"/>
  <c r="AK174" i="47" s="1"/>
  <c r="AJ174" i="47" a="1"/>
  <c r="AJ174" i="47" s="1"/>
  <c r="AI174" i="47" a="1"/>
  <c r="AI174" i="47" s="1"/>
  <c r="AH174" i="47" a="1"/>
  <c r="AH174" i="47" s="1"/>
  <c r="AG174" i="47" a="1"/>
  <c r="AG174" i="47" s="1"/>
  <c r="AK173" i="47" a="1"/>
  <c r="AK173" i="47" s="1"/>
  <c r="AJ173" i="47" a="1"/>
  <c r="AJ173" i="47" s="1"/>
  <c r="AI173" i="47" a="1"/>
  <c r="AI173" i="47" s="1"/>
  <c r="AH173" i="47" a="1"/>
  <c r="AH173" i="47" s="1"/>
  <c r="AG173" i="47" a="1"/>
  <c r="AG173" i="47" s="1"/>
  <c r="AK172" i="47" a="1"/>
  <c r="AK172" i="47" s="1"/>
  <c r="AJ172" i="47" a="1"/>
  <c r="AJ172" i="47" s="1"/>
  <c r="AI172" i="47" a="1"/>
  <c r="AI172" i="47" s="1"/>
  <c r="AH172" i="47" a="1"/>
  <c r="AH172" i="47" s="1"/>
  <c r="AG172" i="47" a="1"/>
  <c r="AG172" i="47" s="1"/>
  <c r="AH171" i="47"/>
  <c r="AI171" i="47" s="1"/>
  <c r="AJ171" i="47" s="1"/>
  <c r="AK171" i="47" s="1"/>
  <c r="AG171" i="47"/>
  <c r="AK170" i="47" a="1"/>
  <c r="AK170" i="47" s="1"/>
  <c r="AJ170" i="47"/>
  <c r="AJ170" i="47" a="1"/>
  <c r="AI170" i="47"/>
  <c r="AI170" i="47" a="1"/>
  <c r="AH170" i="47"/>
  <c r="AH170" i="47" a="1"/>
  <c r="AG170" i="47" a="1"/>
  <c r="AG170" i="47" s="1"/>
  <c r="AK169" i="47"/>
  <c r="AK169" i="47" a="1"/>
  <c r="AJ169" i="47"/>
  <c r="AJ169" i="47" a="1"/>
  <c r="AI169" i="47"/>
  <c r="AI169" i="47" a="1"/>
  <c r="AH169" i="47" a="1"/>
  <c r="AH169" i="47" s="1"/>
  <c r="AG169" i="47"/>
  <c r="AG169" i="47" a="1"/>
  <c r="AK168" i="47"/>
  <c r="AK168" i="47" a="1"/>
  <c r="AJ168" i="47"/>
  <c r="AJ168" i="47" a="1"/>
  <c r="AI168" i="47" a="1"/>
  <c r="AI168" i="47" s="1"/>
  <c r="AH168" i="47"/>
  <c r="AH168" i="47" a="1"/>
  <c r="AG168" i="47"/>
  <c r="AG168" i="47" a="1"/>
  <c r="AK167" i="47"/>
  <c r="AK167" i="47" a="1"/>
  <c r="AJ167" i="47" a="1"/>
  <c r="AJ167" i="47" s="1"/>
  <c r="AI167" i="47"/>
  <c r="AI167" i="47" a="1"/>
  <c r="AH167" i="47"/>
  <c r="AH167" i="47" a="1"/>
  <c r="AG167" i="47"/>
  <c r="AG167" i="47" a="1"/>
  <c r="AK166" i="47" a="1"/>
  <c r="AK166" i="47" s="1"/>
  <c r="AJ166" i="47"/>
  <c r="AJ166" i="47" a="1"/>
  <c r="AI166" i="47"/>
  <c r="AI166" i="47" a="1"/>
  <c r="AH166" i="47"/>
  <c r="AH166" i="47" a="1"/>
  <c r="AG166" i="47" a="1"/>
  <c r="AG166" i="47" s="1"/>
  <c r="AK165" i="47"/>
  <c r="AK165" i="47" a="1"/>
  <c r="AJ165" i="47"/>
  <c r="AJ165" i="47" a="1"/>
  <c r="AI165" i="47"/>
  <c r="AI165" i="47" a="1"/>
  <c r="AH165" i="47" a="1"/>
  <c r="AH165" i="47" s="1"/>
  <c r="AG165" i="47"/>
  <c r="AG165" i="47" a="1"/>
  <c r="AK164" i="47"/>
  <c r="AK164" i="47" a="1"/>
  <c r="AJ164" i="47"/>
  <c r="AJ164" i="47" a="1"/>
  <c r="AI164" i="47" a="1"/>
  <c r="AI164" i="47" s="1"/>
  <c r="AH164" i="47"/>
  <c r="AH164" i="47" a="1"/>
  <c r="AG164" i="47"/>
  <c r="AG164" i="47" a="1"/>
  <c r="AK163" i="47"/>
  <c r="AK163" i="47" a="1"/>
  <c r="AJ163" i="47" a="1"/>
  <c r="AJ163" i="47" s="1"/>
  <c r="AI163" i="47"/>
  <c r="AI163" i="47" a="1"/>
  <c r="AH163" i="47"/>
  <c r="AH163" i="47" a="1"/>
  <c r="AG163" i="47"/>
  <c r="AG163" i="47" a="1"/>
  <c r="AK162" i="47" a="1"/>
  <c r="AK162" i="47" s="1"/>
  <c r="AJ162" i="47"/>
  <c r="AJ162" i="47" a="1"/>
  <c r="AI162" i="47"/>
  <c r="AI162" i="47" a="1"/>
  <c r="AH162" i="47"/>
  <c r="AH162" i="47" a="1"/>
  <c r="AG162" i="47" a="1"/>
  <c r="AG162" i="47" s="1"/>
  <c r="AK160" i="47"/>
  <c r="AK160" i="47" a="1"/>
  <c r="AJ160" i="47"/>
  <c r="AJ160" i="47" a="1"/>
  <c r="AI160" i="47" a="1"/>
  <c r="AI160" i="47" s="1"/>
  <c r="AH160" i="47"/>
  <c r="AH160" i="47" a="1"/>
  <c r="AG160" i="47"/>
  <c r="AG160" i="47" a="1"/>
  <c r="AK159" i="47"/>
  <c r="AK159" i="47" a="1"/>
  <c r="AJ159" i="47" a="1"/>
  <c r="AJ159" i="47" s="1"/>
  <c r="AI159" i="47"/>
  <c r="AI159" i="47" a="1"/>
  <c r="AH159" i="47"/>
  <c r="AH159" i="47" a="1"/>
  <c r="AG159" i="47"/>
  <c r="AG159" i="47" a="1"/>
  <c r="I167" i="47"/>
  <c r="J167" i="47"/>
  <c r="K167" i="47"/>
  <c r="L167" i="47"/>
  <c r="M167" i="47"/>
  <c r="N167" i="47"/>
  <c r="O167" i="47"/>
  <c r="P167" i="47"/>
  <c r="Q167" i="47"/>
  <c r="R167" i="47"/>
  <c r="S167" i="47"/>
  <c r="T167" i="47"/>
  <c r="U167" i="47"/>
  <c r="V167" i="47"/>
  <c r="W167" i="47"/>
  <c r="X167" i="47"/>
  <c r="Y167" i="47"/>
  <c r="Z167" i="47"/>
  <c r="AA167" i="47"/>
  <c r="AB167" i="47"/>
  <c r="AC167" i="47"/>
  <c r="AD167" i="47"/>
  <c r="AE167" i="47"/>
  <c r="AF167" i="47"/>
  <c r="H167" i="47"/>
  <c r="G223" i="47"/>
  <c r="G197" i="47"/>
  <c r="G119" i="47"/>
  <c r="H119" i="47" s="1"/>
  <c r="I119" i="47" s="1"/>
  <c r="J119" i="47" s="1"/>
  <c r="K119" i="47" s="1"/>
  <c r="L119" i="47" s="1"/>
  <c r="M119" i="47" s="1"/>
  <c r="N119" i="47" s="1"/>
  <c r="O119" i="47" s="1"/>
  <c r="P119" i="47" s="1"/>
  <c r="Q119" i="47" s="1"/>
  <c r="R119" i="47" s="1"/>
  <c r="S119" i="47" s="1"/>
  <c r="T119" i="47" s="1"/>
  <c r="U119" i="47" s="1"/>
  <c r="V119" i="47" s="1"/>
  <c r="W119" i="47" s="1"/>
  <c r="X119" i="47" s="1"/>
  <c r="Y119" i="47" s="1"/>
  <c r="Z119" i="47" s="1"/>
  <c r="AA119" i="47" s="1"/>
  <c r="AB119" i="47" s="1"/>
  <c r="AC119" i="47" s="1"/>
  <c r="AD119" i="47" s="1"/>
  <c r="AE119" i="47" s="1"/>
  <c r="AF119" i="47" s="1"/>
  <c r="AG119" i="47" s="1"/>
  <c r="AH119" i="47" s="1"/>
  <c r="AI119" i="47" s="1"/>
  <c r="AJ119" i="47" s="1"/>
  <c r="AK119" i="47" s="1"/>
  <c r="H93" i="47"/>
  <c r="G67" i="47"/>
  <c r="H67" i="47" s="1"/>
  <c r="I67" i="47" s="1"/>
  <c r="X41" i="47"/>
  <c r="Y41" i="47" s="1"/>
  <c r="Z41" i="47" s="1"/>
  <c r="AA41" i="47" s="1"/>
  <c r="AB41" i="47" s="1"/>
  <c r="AC41" i="47" s="1"/>
  <c r="AD41" i="47" s="1"/>
  <c r="AE41" i="47" s="1"/>
  <c r="AF41" i="47" s="1"/>
  <c r="AG41" i="47" s="1"/>
  <c r="AH41" i="47" s="1"/>
  <c r="AI41" i="47" s="1"/>
  <c r="AJ41" i="47" s="1"/>
  <c r="AK41" i="47" s="1"/>
  <c r="W41" i="47"/>
  <c r="I41" i="47"/>
  <c r="J41" i="47" s="1"/>
  <c r="K41" i="47" s="1"/>
  <c r="L41" i="47" s="1"/>
  <c r="M41" i="47" s="1"/>
  <c r="N41" i="47" s="1"/>
  <c r="O41" i="47" s="1"/>
  <c r="P41" i="47" s="1"/>
  <c r="Q41" i="47" s="1"/>
  <c r="R41" i="47" s="1"/>
  <c r="S41" i="47" s="1"/>
  <c r="T41" i="47" s="1"/>
  <c r="U41" i="47" s="1"/>
  <c r="V41" i="47" s="1"/>
  <c r="H41" i="47"/>
  <c r="G41" i="47"/>
  <c r="H235" i="47"/>
  <c r="H233" i="47"/>
  <c r="H232" i="47"/>
  <c r="H231" i="47"/>
  <c r="H230" i="47"/>
  <c r="H229" i="47"/>
  <c r="H228" i="47"/>
  <c r="H227" i="47"/>
  <c r="H226" i="47"/>
  <c r="H225" i="47"/>
  <c r="H224" i="47"/>
  <c r="H222" i="47"/>
  <c r="H221" i="47"/>
  <c r="H220" i="47"/>
  <c r="H219" i="47"/>
  <c r="H218" i="47"/>
  <c r="H217" i="47"/>
  <c r="H216" i="47"/>
  <c r="H215" i="47"/>
  <c r="H214" i="47"/>
  <c r="H213" i="47"/>
  <c r="H212" i="47"/>
  <c r="G235" i="47"/>
  <c r="G233" i="47"/>
  <c r="G232" i="47"/>
  <c r="G231" i="47"/>
  <c r="G230" i="47"/>
  <c r="G229" i="47"/>
  <c r="G228" i="47"/>
  <c r="G227" i="47"/>
  <c r="G226" i="47"/>
  <c r="G225" i="47"/>
  <c r="G224" i="47"/>
  <c r="G222" i="47"/>
  <c r="G221" i="47"/>
  <c r="G220" i="47"/>
  <c r="G218" i="47"/>
  <c r="G217" i="47"/>
  <c r="G216" i="47"/>
  <c r="G215" i="47"/>
  <c r="G214" i="47"/>
  <c r="G212" i="47"/>
  <c r="AH235" i="47" a="1"/>
  <c r="AH235" i="47" s="1"/>
  <c r="AF235" i="47"/>
  <c r="AE235" i="47"/>
  <c r="AD235" i="47"/>
  <c r="AC235" i="47"/>
  <c r="AK235" i="47" s="1" a="1"/>
  <c r="AK235" i="47" s="1"/>
  <c r="AB235" i="47"/>
  <c r="AA235" i="47"/>
  <c r="Z235" i="47"/>
  <c r="Y235" i="47"/>
  <c r="X235" i="47"/>
  <c r="W235" i="47"/>
  <c r="V235" i="47"/>
  <c r="U235" i="47"/>
  <c r="T235" i="47"/>
  <c r="S235" i="47"/>
  <c r="R235" i="47"/>
  <c r="Q235" i="47"/>
  <c r="P235" i="47"/>
  <c r="O235" i="47"/>
  <c r="N235" i="47"/>
  <c r="M235" i="47"/>
  <c r="L235" i="47"/>
  <c r="K235" i="47"/>
  <c r="J235" i="47"/>
  <c r="I235" i="47"/>
  <c r="AK234" i="47" a="1"/>
  <c r="AK234" i="47" s="1"/>
  <c r="AJ234" i="47" a="1"/>
  <c r="AJ234" i="47" s="1"/>
  <c r="AI234" i="47" a="1"/>
  <c r="AI234" i="47" s="1"/>
  <c r="AH234" i="47" a="1"/>
  <c r="AH234" i="47" s="1"/>
  <c r="AG234" i="47" a="1"/>
  <c r="AG234" i="47" s="1"/>
  <c r="AK233" i="47" a="1"/>
  <c r="AK233" i="47" s="1"/>
  <c r="AH233" i="47" a="1"/>
  <c r="AH233" i="47" s="1"/>
  <c r="AG233" i="47" a="1"/>
  <c r="AG233" i="47" s="1"/>
  <c r="AF233" i="47"/>
  <c r="AE233" i="47"/>
  <c r="AD233" i="47"/>
  <c r="AC233" i="47"/>
  <c r="AJ233" i="47" s="1" a="1"/>
  <c r="AJ233" i="47" s="1"/>
  <c r="AB233" i="47"/>
  <c r="AA233" i="47"/>
  <c r="Z233" i="47"/>
  <c r="Y233" i="47"/>
  <c r="X233" i="47"/>
  <c r="W233" i="47"/>
  <c r="V233" i="47"/>
  <c r="U233" i="47"/>
  <c r="T233" i="47"/>
  <c r="S233" i="47"/>
  <c r="R233" i="47"/>
  <c r="Q233" i="47"/>
  <c r="P233" i="47"/>
  <c r="O233" i="47"/>
  <c r="N233" i="47"/>
  <c r="M233" i="47"/>
  <c r="L233" i="47"/>
  <c r="K233" i="47"/>
  <c r="J233" i="47"/>
  <c r="I233" i="47"/>
  <c r="AF232" i="47"/>
  <c r="AE232" i="47"/>
  <c r="AD232" i="47"/>
  <c r="AC232" i="47"/>
  <c r="AH232" i="47" s="1" a="1"/>
  <c r="AH232" i="47" s="1"/>
  <c r="AB232" i="47"/>
  <c r="AA232" i="47"/>
  <c r="Z232" i="47"/>
  <c r="Y232" i="47"/>
  <c r="X232" i="47"/>
  <c r="W232" i="47"/>
  <c r="V232" i="47"/>
  <c r="U232" i="47"/>
  <c r="T232" i="47"/>
  <c r="S232" i="47"/>
  <c r="R232" i="47"/>
  <c r="Q232" i="47"/>
  <c r="P232" i="47"/>
  <c r="O232" i="47"/>
  <c r="N232" i="47"/>
  <c r="M232" i="47"/>
  <c r="L232" i="47"/>
  <c r="K232" i="47"/>
  <c r="J232" i="47"/>
  <c r="I232" i="47"/>
  <c r="AK231" i="47" a="1"/>
  <c r="AK231" i="47" s="1"/>
  <c r="AH231" i="47" a="1"/>
  <c r="AH231" i="47" s="1"/>
  <c r="AG231" i="47" a="1"/>
  <c r="AG231" i="47" s="1"/>
  <c r="AF231" i="47"/>
  <c r="AE231" i="47"/>
  <c r="AD231" i="47"/>
  <c r="AC231" i="47"/>
  <c r="AJ231" i="47" s="1" a="1"/>
  <c r="AJ231" i="47" s="1"/>
  <c r="AB231" i="47"/>
  <c r="AA231" i="47"/>
  <c r="Z231" i="47"/>
  <c r="Y231" i="47"/>
  <c r="X231" i="47"/>
  <c r="W231" i="47"/>
  <c r="V231" i="47"/>
  <c r="U231" i="47"/>
  <c r="T231" i="47"/>
  <c r="S231" i="47"/>
  <c r="R231" i="47"/>
  <c r="Q231" i="47"/>
  <c r="P231" i="47"/>
  <c r="O231" i="47"/>
  <c r="N231" i="47"/>
  <c r="M231" i="47"/>
  <c r="L231" i="47"/>
  <c r="K231" i="47"/>
  <c r="J231" i="47"/>
  <c r="I231" i="47"/>
  <c r="AI230" i="47" a="1"/>
  <c r="AI230" i="47" s="1"/>
  <c r="AF230" i="47"/>
  <c r="AE230" i="47"/>
  <c r="AD230" i="47"/>
  <c r="AC230" i="47"/>
  <c r="AH230" i="47" s="1" a="1"/>
  <c r="AH230" i="47" s="1"/>
  <c r="AB230" i="47"/>
  <c r="AA230" i="47"/>
  <c r="Z230" i="47"/>
  <c r="Y230" i="47"/>
  <c r="X230" i="47"/>
  <c r="W230" i="47"/>
  <c r="V230" i="47"/>
  <c r="U230" i="47"/>
  <c r="T230" i="47"/>
  <c r="S230" i="47"/>
  <c r="R230" i="47"/>
  <c r="Q230" i="47"/>
  <c r="P230" i="47"/>
  <c r="O230" i="47"/>
  <c r="N230" i="47"/>
  <c r="M230" i="47"/>
  <c r="L230" i="47"/>
  <c r="K230" i="47"/>
  <c r="J230" i="47"/>
  <c r="I230" i="47"/>
  <c r="AK229" i="47" a="1"/>
  <c r="AK229" i="47" s="1"/>
  <c r="AH229" i="47" a="1"/>
  <c r="AH229" i="47" s="1"/>
  <c r="AG229" i="47" a="1"/>
  <c r="AG229" i="47" s="1"/>
  <c r="AF229" i="47"/>
  <c r="AE229" i="47"/>
  <c r="AD229" i="47"/>
  <c r="AC229" i="47"/>
  <c r="AJ229" i="47" s="1" a="1"/>
  <c r="AJ229" i="47" s="1"/>
  <c r="AB229" i="47"/>
  <c r="AA229" i="47"/>
  <c r="Z229" i="47"/>
  <c r="Y229" i="47"/>
  <c r="X229" i="47"/>
  <c r="W229" i="47"/>
  <c r="V229" i="47"/>
  <c r="U229" i="47"/>
  <c r="T229" i="47"/>
  <c r="S229" i="47"/>
  <c r="R229" i="47"/>
  <c r="Q229" i="47"/>
  <c r="P229" i="47"/>
  <c r="O229" i="47"/>
  <c r="N229" i="47"/>
  <c r="M229" i="47"/>
  <c r="L229" i="47"/>
  <c r="K229" i="47"/>
  <c r="J229" i="47"/>
  <c r="I229" i="47"/>
  <c r="AF228" i="47"/>
  <c r="AE228" i="47"/>
  <c r="AD228" i="47"/>
  <c r="AC228" i="47"/>
  <c r="AH228" i="47" s="1" a="1"/>
  <c r="AH228" i="47" s="1"/>
  <c r="AB228" i="47"/>
  <c r="AA228" i="47"/>
  <c r="Z228" i="47"/>
  <c r="Y228" i="47"/>
  <c r="X228" i="47"/>
  <c r="W228" i="47"/>
  <c r="V228" i="47"/>
  <c r="U228" i="47"/>
  <c r="T228" i="47"/>
  <c r="S228" i="47"/>
  <c r="R228" i="47"/>
  <c r="Q228" i="47"/>
  <c r="P228" i="47"/>
  <c r="O228" i="47"/>
  <c r="N228" i="47"/>
  <c r="M228" i="47"/>
  <c r="L228" i="47"/>
  <c r="K228" i="47"/>
  <c r="J228" i="47"/>
  <c r="I228" i="47"/>
  <c r="AK227" i="47" a="1"/>
  <c r="AK227" i="47" s="1"/>
  <c r="AH227" i="47" a="1"/>
  <c r="AH227" i="47" s="1"/>
  <c r="AG227" i="47" a="1"/>
  <c r="AG227" i="47" s="1"/>
  <c r="AF227" i="47"/>
  <c r="AE227" i="47"/>
  <c r="AD227" i="47"/>
  <c r="AC227" i="47"/>
  <c r="AJ227" i="47" s="1" a="1"/>
  <c r="AJ227" i="47" s="1"/>
  <c r="AB227" i="47"/>
  <c r="AA227" i="47"/>
  <c r="Z227" i="47"/>
  <c r="Y227" i="47"/>
  <c r="X227" i="47"/>
  <c r="W227" i="47"/>
  <c r="V227" i="47"/>
  <c r="U227" i="47"/>
  <c r="T227" i="47"/>
  <c r="S227" i="47"/>
  <c r="R227" i="47"/>
  <c r="Q227" i="47"/>
  <c r="P227" i="47"/>
  <c r="O227" i="47"/>
  <c r="N227" i="47"/>
  <c r="M227" i="47"/>
  <c r="L227" i="47"/>
  <c r="K227" i="47"/>
  <c r="J227" i="47"/>
  <c r="I227" i="47"/>
  <c r="AI226" i="47" a="1"/>
  <c r="AI226" i="47" s="1"/>
  <c r="AF226" i="47"/>
  <c r="AE226" i="47"/>
  <c r="AD226" i="47"/>
  <c r="AC226" i="47"/>
  <c r="AH226" i="47" s="1" a="1"/>
  <c r="AH226" i="47" s="1"/>
  <c r="AB226" i="47"/>
  <c r="AA226" i="47"/>
  <c r="Z226" i="47"/>
  <c r="Y226" i="47"/>
  <c r="X226" i="47"/>
  <c r="W226" i="47"/>
  <c r="V226" i="47"/>
  <c r="U226" i="47"/>
  <c r="T226" i="47"/>
  <c r="S226" i="47"/>
  <c r="R226" i="47"/>
  <c r="Q226" i="47"/>
  <c r="P226" i="47"/>
  <c r="O226" i="47"/>
  <c r="N226" i="47"/>
  <c r="M226" i="47"/>
  <c r="L226" i="47"/>
  <c r="K226" i="47"/>
  <c r="J226" i="47"/>
  <c r="I226" i="47"/>
  <c r="AK225" i="47" a="1"/>
  <c r="AK225" i="47" s="1"/>
  <c r="AH225" i="47" a="1"/>
  <c r="AH225" i="47" s="1"/>
  <c r="AG225" i="47" a="1"/>
  <c r="AG225" i="47" s="1"/>
  <c r="AF225" i="47"/>
  <c r="AE225" i="47"/>
  <c r="AD225" i="47"/>
  <c r="AC225" i="47"/>
  <c r="AJ225" i="47" s="1" a="1"/>
  <c r="AJ225" i="47" s="1"/>
  <c r="AB225" i="47"/>
  <c r="AA225" i="47"/>
  <c r="Z225" i="47"/>
  <c r="Y225" i="47"/>
  <c r="X225" i="47"/>
  <c r="W225" i="47"/>
  <c r="V225" i="47"/>
  <c r="U225" i="47"/>
  <c r="T225" i="47"/>
  <c r="S225" i="47"/>
  <c r="R225" i="47"/>
  <c r="Q225" i="47"/>
  <c r="P225" i="47"/>
  <c r="O225" i="47"/>
  <c r="N225" i="47"/>
  <c r="M225" i="47"/>
  <c r="L225" i="47"/>
  <c r="K225" i="47"/>
  <c r="J225" i="47"/>
  <c r="I225" i="47"/>
  <c r="AF224" i="47"/>
  <c r="AE224" i="47"/>
  <c r="AD224" i="47"/>
  <c r="AC224" i="47"/>
  <c r="AH224" i="47" s="1" a="1"/>
  <c r="AH224" i="47" s="1"/>
  <c r="AB224" i="47"/>
  <c r="AA224" i="47"/>
  <c r="Z224" i="47"/>
  <c r="Y224" i="47"/>
  <c r="X224" i="47"/>
  <c r="W224" i="47"/>
  <c r="V224" i="47"/>
  <c r="U224" i="47"/>
  <c r="T224" i="47"/>
  <c r="S224" i="47"/>
  <c r="R224" i="47"/>
  <c r="Q224" i="47"/>
  <c r="P224" i="47"/>
  <c r="O224" i="47"/>
  <c r="N224" i="47"/>
  <c r="M224" i="47"/>
  <c r="L224" i="47"/>
  <c r="K224" i="47"/>
  <c r="J224" i="47"/>
  <c r="I224" i="47"/>
  <c r="AF222" i="47"/>
  <c r="AE222" i="47"/>
  <c r="AD222" i="47"/>
  <c r="AC222" i="47"/>
  <c r="AB222" i="47"/>
  <c r="AI222" i="47" s="1" a="1"/>
  <c r="AI222" i="47" s="1"/>
  <c r="AA222" i="47"/>
  <c r="Z222" i="47"/>
  <c r="Y222" i="47"/>
  <c r="X222" i="47"/>
  <c r="W222" i="47"/>
  <c r="V222" i="47"/>
  <c r="U222" i="47"/>
  <c r="T222" i="47"/>
  <c r="S222" i="47"/>
  <c r="R222" i="47"/>
  <c r="Q222" i="47"/>
  <c r="P222" i="47"/>
  <c r="O222" i="47"/>
  <c r="N222" i="47"/>
  <c r="M222" i="47"/>
  <c r="L222" i="47"/>
  <c r="K222" i="47"/>
  <c r="J222" i="47"/>
  <c r="I222" i="47"/>
  <c r="AF221" i="47"/>
  <c r="AE221" i="47"/>
  <c r="AD221" i="47"/>
  <c r="AC221" i="47"/>
  <c r="AB221" i="47"/>
  <c r="AK221" i="47" s="1" a="1"/>
  <c r="AK221" i="47" s="1"/>
  <c r="AA221" i="47"/>
  <c r="Z221" i="47"/>
  <c r="Y221" i="47"/>
  <c r="X221" i="47"/>
  <c r="W221" i="47"/>
  <c r="V221" i="47"/>
  <c r="U221" i="47"/>
  <c r="T221" i="47"/>
  <c r="S221" i="47"/>
  <c r="R221" i="47"/>
  <c r="Q221" i="47"/>
  <c r="P221" i="47"/>
  <c r="O221" i="47"/>
  <c r="N221" i="47"/>
  <c r="M221" i="47"/>
  <c r="L221" i="47"/>
  <c r="K221" i="47"/>
  <c r="J221" i="47"/>
  <c r="I221" i="47"/>
  <c r="AF220" i="47"/>
  <c r="AE220" i="47"/>
  <c r="AD220" i="47"/>
  <c r="AC220" i="47"/>
  <c r="AB220" i="47"/>
  <c r="AI220" i="47" s="1" a="1"/>
  <c r="AI220" i="47" s="1"/>
  <c r="AA220" i="47"/>
  <c r="Z220" i="47"/>
  <c r="Y220" i="47"/>
  <c r="X220" i="47"/>
  <c r="W220" i="47"/>
  <c r="V220" i="47"/>
  <c r="U220" i="47"/>
  <c r="T220" i="47"/>
  <c r="S220" i="47"/>
  <c r="R220" i="47"/>
  <c r="Q220" i="47"/>
  <c r="P220" i="47"/>
  <c r="O220" i="47"/>
  <c r="N220" i="47"/>
  <c r="M220" i="47"/>
  <c r="L220" i="47"/>
  <c r="K220" i="47"/>
  <c r="J220" i="47"/>
  <c r="I220" i="47"/>
  <c r="AF219" i="47"/>
  <c r="AE219" i="47"/>
  <c r="AD219" i="47"/>
  <c r="AC219" i="47"/>
  <c r="AB219" i="47"/>
  <c r="AK219" i="47" s="1" a="1"/>
  <c r="AK219" i="47" s="1"/>
  <c r="AA219" i="47"/>
  <c r="Z219" i="47"/>
  <c r="Y219" i="47"/>
  <c r="X219" i="47"/>
  <c r="W219" i="47"/>
  <c r="V219" i="47"/>
  <c r="U219" i="47"/>
  <c r="T219" i="47"/>
  <c r="S219" i="47"/>
  <c r="R219" i="47"/>
  <c r="Q219" i="47"/>
  <c r="P219" i="47"/>
  <c r="O219" i="47"/>
  <c r="N219" i="47"/>
  <c r="M219" i="47"/>
  <c r="L219" i="47"/>
  <c r="K219" i="47"/>
  <c r="J219" i="47"/>
  <c r="I219" i="47"/>
  <c r="G219" i="47"/>
  <c r="AF218" i="47"/>
  <c r="AE218" i="47"/>
  <c r="AD218" i="47"/>
  <c r="AC218" i="47"/>
  <c r="AB218" i="47"/>
  <c r="AI218" i="47" s="1" a="1"/>
  <c r="AI218" i="47" s="1"/>
  <c r="AA218" i="47"/>
  <c r="Z218" i="47"/>
  <c r="Y218" i="47"/>
  <c r="X218" i="47"/>
  <c r="W218" i="47"/>
  <c r="V218" i="47"/>
  <c r="U218" i="47"/>
  <c r="T218" i="47"/>
  <c r="S218" i="47"/>
  <c r="R218" i="47"/>
  <c r="Q218" i="47"/>
  <c r="P218" i="47"/>
  <c r="O218" i="47"/>
  <c r="N218" i="47"/>
  <c r="M218" i="47"/>
  <c r="L218" i="47"/>
  <c r="K218" i="47"/>
  <c r="J218" i="47"/>
  <c r="I218" i="47"/>
  <c r="AF217" i="47"/>
  <c r="AE217" i="47"/>
  <c r="AD217" i="47"/>
  <c r="AC217" i="47"/>
  <c r="AB217" i="47"/>
  <c r="AK217" i="47" s="1" a="1"/>
  <c r="AK217" i="47" s="1"/>
  <c r="AA217" i="47"/>
  <c r="Z217" i="47"/>
  <c r="Y217" i="47"/>
  <c r="X217" i="47"/>
  <c r="W217" i="47"/>
  <c r="V217" i="47"/>
  <c r="U217" i="47"/>
  <c r="T217" i="47"/>
  <c r="S217" i="47"/>
  <c r="R217" i="47"/>
  <c r="Q217" i="47"/>
  <c r="P217" i="47"/>
  <c r="O217" i="47"/>
  <c r="N217" i="47"/>
  <c r="M217" i="47"/>
  <c r="L217" i="47"/>
  <c r="K217" i="47"/>
  <c r="J217" i="47"/>
  <c r="I217" i="47"/>
  <c r="AF216" i="47"/>
  <c r="AE216" i="47"/>
  <c r="AD216" i="47"/>
  <c r="AC216" i="47"/>
  <c r="AB216" i="47"/>
  <c r="AI216" i="47" s="1" a="1"/>
  <c r="AI216" i="47" s="1"/>
  <c r="AA216" i="47"/>
  <c r="Z216" i="47"/>
  <c r="Y216" i="47"/>
  <c r="X216" i="47"/>
  <c r="W216" i="47"/>
  <c r="V216" i="47"/>
  <c r="U216" i="47"/>
  <c r="T216" i="47"/>
  <c r="S216" i="47"/>
  <c r="R216" i="47"/>
  <c r="Q216" i="47"/>
  <c r="P216" i="47"/>
  <c r="O216" i="47"/>
  <c r="N216" i="47"/>
  <c r="M216" i="47"/>
  <c r="L216" i="47"/>
  <c r="K216" i="47"/>
  <c r="J216" i="47"/>
  <c r="I216" i="47"/>
  <c r="AF215" i="47"/>
  <c r="AE215" i="47"/>
  <c r="AD215" i="47"/>
  <c r="AC215" i="47"/>
  <c r="AB215" i="47"/>
  <c r="AK215" i="47" s="1" a="1"/>
  <c r="AK215" i="47" s="1"/>
  <c r="AA215" i="47"/>
  <c r="Z215" i="47"/>
  <c r="Y215" i="47"/>
  <c r="X215" i="47"/>
  <c r="W215" i="47"/>
  <c r="V215" i="47"/>
  <c r="U215" i="47"/>
  <c r="T215" i="47"/>
  <c r="S215" i="47"/>
  <c r="R215" i="47"/>
  <c r="Q215" i="47"/>
  <c r="P215" i="47"/>
  <c r="O215" i="47"/>
  <c r="N215" i="47"/>
  <c r="M215" i="47"/>
  <c r="L215" i="47"/>
  <c r="K215" i="47"/>
  <c r="J215" i="47"/>
  <c r="I215" i="47"/>
  <c r="AF214" i="47"/>
  <c r="AE214" i="47"/>
  <c r="AD214" i="47"/>
  <c r="AC214" i="47"/>
  <c r="AB214" i="47"/>
  <c r="AI214" i="47" s="1" a="1"/>
  <c r="AI214" i="47" s="1"/>
  <c r="AA214" i="47"/>
  <c r="Z214" i="47"/>
  <c r="Y214" i="47"/>
  <c r="X214" i="47"/>
  <c r="W214" i="47"/>
  <c r="V214" i="47"/>
  <c r="U214" i="47"/>
  <c r="T214" i="47"/>
  <c r="S214" i="47"/>
  <c r="R214" i="47"/>
  <c r="Q214" i="47"/>
  <c r="P214" i="47"/>
  <c r="O214" i="47"/>
  <c r="N214" i="47"/>
  <c r="M214" i="47"/>
  <c r="L214" i="47"/>
  <c r="K214" i="47"/>
  <c r="J214" i="47"/>
  <c r="I214" i="47"/>
  <c r="AF213" i="47"/>
  <c r="AE213" i="47"/>
  <c r="AD213" i="47"/>
  <c r="AC213" i="47"/>
  <c r="AB213" i="47"/>
  <c r="AK213" i="47" s="1" a="1"/>
  <c r="AK213" i="47" s="1"/>
  <c r="AA213" i="47"/>
  <c r="Z213" i="47"/>
  <c r="Y213" i="47"/>
  <c r="X213" i="47"/>
  <c r="W213" i="47"/>
  <c r="V213" i="47"/>
  <c r="U213" i="47"/>
  <c r="T213" i="47"/>
  <c r="S213" i="47"/>
  <c r="R213" i="47"/>
  <c r="Q213" i="47"/>
  <c r="P213" i="47"/>
  <c r="O213" i="47"/>
  <c r="N213" i="47"/>
  <c r="M213" i="47"/>
  <c r="L213" i="47"/>
  <c r="K213" i="47"/>
  <c r="J213" i="47"/>
  <c r="I213" i="47"/>
  <c r="G213" i="47"/>
  <c r="AF212" i="47"/>
  <c r="AE212" i="47"/>
  <c r="AD212" i="47"/>
  <c r="AC212" i="47"/>
  <c r="AB212" i="47"/>
  <c r="AI212" i="47" s="1" a="1"/>
  <c r="AI212" i="47" s="1"/>
  <c r="AA212" i="47"/>
  <c r="Z212" i="47"/>
  <c r="Y212" i="47"/>
  <c r="X212" i="47"/>
  <c r="W212" i="47"/>
  <c r="V212" i="47"/>
  <c r="U212" i="47"/>
  <c r="T212" i="47"/>
  <c r="S212" i="47"/>
  <c r="R212" i="47"/>
  <c r="Q212" i="47"/>
  <c r="P212" i="47"/>
  <c r="O212" i="47"/>
  <c r="N212" i="47"/>
  <c r="M212" i="47"/>
  <c r="L212" i="47"/>
  <c r="K212" i="47"/>
  <c r="J212" i="47"/>
  <c r="I212" i="47"/>
  <c r="AH209" i="47" a="1"/>
  <c r="AH209" i="47" s="1"/>
  <c r="AF209" i="47"/>
  <c r="AE209" i="47"/>
  <c r="AD209" i="47"/>
  <c r="AC209" i="47"/>
  <c r="AB209" i="47"/>
  <c r="AK209" i="47" s="1" a="1"/>
  <c r="AK209" i="47" s="1"/>
  <c r="AA209" i="47"/>
  <c r="Z209" i="47"/>
  <c r="Y209" i="47"/>
  <c r="X209" i="47"/>
  <c r="W209" i="47"/>
  <c r="V209" i="47"/>
  <c r="U209" i="47"/>
  <c r="T209" i="47"/>
  <c r="S209" i="47"/>
  <c r="R209" i="47"/>
  <c r="Q209" i="47"/>
  <c r="P209" i="47"/>
  <c r="O209" i="47"/>
  <c r="N209" i="47"/>
  <c r="M209" i="47"/>
  <c r="L209" i="47"/>
  <c r="K209" i="47"/>
  <c r="J209" i="47"/>
  <c r="I209" i="47"/>
  <c r="H209" i="47"/>
  <c r="G209" i="47"/>
  <c r="F209" i="47"/>
  <c r="E209" i="47"/>
  <c r="AK208" i="47" a="1"/>
  <c r="AK208" i="47" s="1"/>
  <c r="AJ208" i="47" a="1"/>
  <c r="AJ208" i="47" s="1"/>
  <c r="AI208" i="47" a="1"/>
  <c r="AI208" i="47" s="1"/>
  <c r="AH208" i="47" a="1"/>
  <c r="AH208" i="47" s="1"/>
  <c r="AG208" i="47" a="1"/>
  <c r="AG208" i="47" s="1"/>
  <c r="F208" i="47"/>
  <c r="E208" i="47"/>
  <c r="AI207" i="47" a="1"/>
  <c r="AI207" i="47" s="1"/>
  <c r="AF207" i="47"/>
  <c r="AE207" i="47"/>
  <c r="AD207" i="47"/>
  <c r="AC207" i="47"/>
  <c r="AJ207" i="47" s="1" a="1"/>
  <c r="AJ207" i="47" s="1"/>
  <c r="AB207" i="47"/>
  <c r="AH207" i="47" s="1" a="1"/>
  <c r="AH207" i="47" s="1"/>
  <c r="AA207" i="47"/>
  <c r="Z207" i="47"/>
  <c r="Y207" i="47"/>
  <c r="X207" i="47"/>
  <c r="W207" i="47"/>
  <c r="V207" i="47"/>
  <c r="U207" i="47"/>
  <c r="T207" i="47"/>
  <c r="S207" i="47"/>
  <c r="R207" i="47"/>
  <c r="Q207" i="47"/>
  <c r="P207" i="47"/>
  <c r="O207" i="47"/>
  <c r="N207" i="47"/>
  <c r="M207" i="47"/>
  <c r="L207" i="47"/>
  <c r="K207" i="47"/>
  <c r="J207" i="47"/>
  <c r="I207" i="47"/>
  <c r="H207" i="47"/>
  <c r="G207" i="47"/>
  <c r="F207" i="47"/>
  <c r="E207" i="47"/>
  <c r="AH206" i="47" a="1"/>
  <c r="AH206" i="47" s="1"/>
  <c r="AF206" i="47"/>
  <c r="AE206" i="47"/>
  <c r="AD206" i="47"/>
  <c r="AC206" i="47"/>
  <c r="AB206" i="47"/>
  <c r="AK206" i="47" s="1" a="1"/>
  <c r="AK206" i="47" s="1"/>
  <c r="AA206" i="47"/>
  <c r="Z206" i="47"/>
  <c r="Y206" i="47"/>
  <c r="X206" i="47"/>
  <c r="W206" i="47"/>
  <c r="V206" i="47"/>
  <c r="U206" i="47"/>
  <c r="T206" i="47"/>
  <c r="S206" i="47"/>
  <c r="R206" i="47"/>
  <c r="Q206" i="47"/>
  <c r="P206" i="47"/>
  <c r="O206" i="47"/>
  <c r="N206" i="47"/>
  <c r="M206" i="47"/>
  <c r="L206" i="47"/>
  <c r="K206" i="47"/>
  <c r="J206" i="47"/>
  <c r="I206" i="47"/>
  <c r="H206" i="47"/>
  <c r="G206" i="47"/>
  <c r="F206" i="47"/>
  <c r="E206" i="47"/>
  <c r="AK205" i="47" a="1"/>
  <c r="AK205" i="47" s="1"/>
  <c r="AH205" i="47" a="1"/>
  <c r="AH205" i="47" s="1"/>
  <c r="AG205" i="47" a="1"/>
  <c r="AG205" i="47" s="1"/>
  <c r="AF205" i="47"/>
  <c r="AE205" i="47"/>
  <c r="AD205" i="47"/>
  <c r="AC205" i="47"/>
  <c r="AB205" i="47"/>
  <c r="AJ205" i="47" s="1" a="1"/>
  <c r="AJ205" i="47" s="1"/>
  <c r="AA205" i="47"/>
  <c r="Z205" i="47"/>
  <c r="Y205" i="47"/>
  <c r="X205" i="47"/>
  <c r="W205" i="47"/>
  <c r="V205" i="47"/>
  <c r="U205" i="47"/>
  <c r="T205" i="47"/>
  <c r="S205" i="47"/>
  <c r="R205" i="47"/>
  <c r="Q205" i="47"/>
  <c r="P205" i="47"/>
  <c r="O205" i="47"/>
  <c r="N205" i="47"/>
  <c r="M205" i="47"/>
  <c r="L205" i="47"/>
  <c r="K205" i="47"/>
  <c r="J205" i="47"/>
  <c r="I205" i="47"/>
  <c r="H205" i="47"/>
  <c r="G205" i="47"/>
  <c r="F205" i="47"/>
  <c r="E205" i="47"/>
  <c r="AF204" i="47"/>
  <c r="AE204" i="47"/>
  <c r="AJ204" i="47" s="1" a="1"/>
  <c r="AJ204" i="47" s="1"/>
  <c r="AD204" i="47"/>
  <c r="AC204" i="47"/>
  <c r="AI204" i="47" s="1" a="1"/>
  <c r="AI204" i="47" s="1"/>
  <c r="AB204" i="47"/>
  <c r="AA204" i="47"/>
  <c r="Z204" i="47"/>
  <c r="Y204" i="47"/>
  <c r="X204" i="47"/>
  <c r="W204" i="47"/>
  <c r="V204" i="47"/>
  <c r="U204" i="47"/>
  <c r="T204" i="47"/>
  <c r="S204" i="47"/>
  <c r="R204" i="47"/>
  <c r="Q204" i="47"/>
  <c r="P204" i="47"/>
  <c r="O204" i="47"/>
  <c r="N204" i="47"/>
  <c r="M204" i="47"/>
  <c r="L204" i="47"/>
  <c r="K204" i="47"/>
  <c r="J204" i="47"/>
  <c r="I204" i="47"/>
  <c r="H204" i="47"/>
  <c r="G204" i="47"/>
  <c r="F204" i="47"/>
  <c r="E204" i="47"/>
  <c r="AI203" i="47" a="1"/>
  <c r="AI203" i="47" s="1"/>
  <c r="AF203" i="47"/>
  <c r="AE203" i="47"/>
  <c r="AD203" i="47"/>
  <c r="AC203" i="47"/>
  <c r="AH203" i="47" s="1" a="1"/>
  <c r="AH203" i="47" s="1"/>
  <c r="AB203" i="47"/>
  <c r="AK203" i="47" s="1" a="1"/>
  <c r="AK203" i="47" s="1"/>
  <c r="AA203" i="47"/>
  <c r="Z203" i="47"/>
  <c r="Y203" i="47"/>
  <c r="X203" i="47"/>
  <c r="W203" i="47"/>
  <c r="V203" i="47"/>
  <c r="U203" i="47"/>
  <c r="T203" i="47"/>
  <c r="S203" i="47"/>
  <c r="R203" i="47"/>
  <c r="Q203" i="47"/>
  <c r="P203" i="47"/>
  <c r="O203" i="47"/>
  <c r="N203" i="47"/>
  <c r="M203" i="47"/>
  <c r="L203" i="47"/>
  <c r="K203" i="47"/>
  <c r="J203" i="47"/>
  <c r="I203" i="47"/>
  <c r="H203" i="47"/>
  <c r="G203" i="47"/>
  <c r="F203" i="47"/>
  <c r="E203" i="47"/>
  <c r="AH202" i="47" a="1"/>
  <c r="AH202" i="47" s="1"/>
  <c r="AF202" i="47"/>
  <c r="AE202" i="47"/>
  <c r="AD202" i="47"/>
  <c r="AC202" i="47"/>
  <c r="AB202" i="47"/>
  <c r="AK202" i="47" s="1" a="1"/>
  <c r="AK202" i="47" s="1"/>
  <c r="AA202" i="47"/>
  <c r="Z202" i="47"/>
  <c r="Y202" i="47"/>
  <c r="X202" i="47"/>
  <c r="W202" i="47"/>
  <c r="V202" i="47"/>
  <c r="U202" i="47"/>
  <c r="T202" i="47"/>
  <c r="S202" i="47"/>
  <c r="R202" i="47"/>
  <c r="Q202" i="47"/>
  <c r="P202" i="47"/>
  <c r="O202" i="47"/>
  <c r="N202" i="47"/>
  <c r="M202" i="47"/>
  <c r="L202" i="47"/>
  <c r="K202" i="47"/>
  <c r="J202" i="47"/>
  <c r="I202" i="47"/>
  <c r="H202" i="47"/>
  <c r="G202" i="47"/>
  <c r="F202" i="47"/>
  <c r="E202" i="47"/>
  <c r="AK201" i="47" a="1"/>
  <c r="AK201" i="47" s="1"/>
  <c r="AG201" i="47" a="1"/>
  <c r="AG201" i="47" s="1"/>
  <c r="AF201" i="47"/>
  <c r="AE201" i="47"/>
  <c r="AD201" i="47"/>
  <c r="AC201" i="47"/>
  <c r="AB201" i="47"/>
  <c r="AJ201" i="47" s="1" a="1"/>
  <c r="AJ201" i="47" s="1"/>
  <c r="AA201" i="47"/>
  <c r="Z201" i="47"/>
  <c r="Y201" i="47"/>
  <c r="X201" i="47"/>
  <c r="W201" i="47"/>
  <c r="V201" i="47"/>
  <c r="U201" i="47"/>
  <c r="T201" i="47"/>
  <c r="S201" i="47"/>
  <c r="R201" i="47"/>
  <c r="Q201" i="47"/>
  <c r="P201" i="47"/>
  <c r="O201" i="47"/>
  <c r="N201" i="47"/>
  <c r="M201" i="47"/>
  <c r="L201" i="47"/>
  <c r="K201" i="47"/>
  <c r="J201" i="47"/>
  <c r="I201" i="47"/>
  <c r="H201" i="47"/>
  <c r="G201" i="47"/>
  <c r="F201" i="47"/>
  <c r="E201" i="47"/>
  <c r="AF200" i="47"/>
  <c r="AE200" i="47"/>
  <c r="AJ200" i="47" s="1" a="1"/>
  <c r="AJ200" i="47" s="1"/>
  <c r="AD200" i="47"/>
  <c r="AC200" i="47"/>
  <c r="AI200" i="47" s="1" a="1"/>
  <c r="AI200" i="47" s="1"/>
  <c r="AB200" i="47"/>
  <c r="AA200" i="47"/>
  <c r="Z200" i="47"/>
  <c r="Y200" i="47"/>
  <c r="X200" i="47"/>
  <c r="W200" i="47"/>
  <c r="V200" i="47"/>
  <c r="U200" i="47"/>
  <c r="T200" i="47"/>
  <c r="S200" i="47"/>
  <c r="R200" i="47"/>
  <c r="Q200" i="47"/>
  <c r="P200" i="47"/>
  <c r="O200" i="47"/>
  <c r="N200" i="47"/>
  <c r="M200" i="47"/>
  <c r="L200" i="47"/>
  <c r="K200" i="47"/>
  <c r="J200" i="47"/>
  <c r="I200" i="47"/>
  <c r="H200" i="47"/>
  <c r="G200" i="47"/>
  <c r="F200" i="47"/>
  <c r="E200" i="47"/>
  <c r="AI199" i="47" a="1"/>
  <c r="AI199" i="47" s="1"/>
  <c r="AF199" i="47"/>
  <c r="AE199" i="47"/>
  <c r="AD199" i="47"/>
  <c r="AC199" i="47"/>
  <c r="AH199" i="47" s="1" a="1"/>
  <c r="AH199" i="47" s="1"/>
  <c r="AB199" i="47"/>
  <c r="AK199" i="47" s="1" a="1"/>
  <c r="AK199" i="47" s="1"/>
  <c r="AA199" i="47"/>
  <c r="Z199" i="47"/>
  <c r="Y199" i="47"/>
  <c r="X199" i="47"/>
  <c r="W199" i="47"/>
  <c r="V199" i="47"/>
  <c r="U199" i="47"/>
  <c r="T199" i="47"/>
  <c r="S199" i="47"/>
  <c r="R199" i="47"/>
  <c r="Q199" i="47"/>
  <c r="P199" i="47"/>
  <c r="O199" i="47"/>
  <c r="N199" i="47"/>
  <c r="M199" i="47"/>
  <c r="L199" i="47"/>
  <c r="K199" i="47"/>
  <c r="J199" i="47"/>
  <c r="I199" i="47"/>
  <c r="H199" i="47"/>
  <c r="G199" i="47"/>
  <c r="F199" i="47"/>
  <c r="E199" i="47"/>
  <c r="AH198" i="47" a="1"/>
  <c r="AH198" i="47" s="1"/>
  <c r="AF198" i="47"/>
  <c r="AE198" i="47"/>
  <c r="AD198" i="47"/>
  <c r="AC198" i="47"/>
  <c r="AB198" i="47"/>
  <c r="AK198" i="47" s="1" a="1"/>
  <c r="AK198" i="47" s="1"/>
  <c r="AA198" i="47"/>
  <c r="Z198" i="47"/>
  <c r="Y198" i="47"/>
  <c r="X198" i="47"/>
  <c r="W198" i="47"/>
  <c r="V198" i="47"/>
  <c r="U198" i="47"/>
  <c r="T198" i="47"/>
  <c r="S198" i="47"/>
  <c r="R198" i="47"/>
  <c r="Q198" i="47"/>
  <c r="P198" i="47"/>
  <c r="O198" i="47"/>
  <c r="N198" i="47"/>
  <c r="M198" i="47"/>
  <c r="L198" i="47"/>
  <c r="K198" i="47"/>
  <c r="J198" i="47"/>
  <c r="I198" i="47"/>
  <c r="H198" i="47"/>
  <c r="G198" i="47"/>
  <c r="F198" i="47"/>
  <c r="E198" i="47"/>
  <c r="AF196" i="47"/>
  <c r="AE196" i="47"/>
  <c r="AD196" i="47"/>
  <c r="AJ196" i="47" s="1" a="1"/>
  <c r="AJ196" i="47" s="1"/>
  <c r="AC196" i="47"/>
  <c r="AB196" i="47"/>
  <c r="AI196" i="47" s="1" a="1"/>
  <c r="AI196" i="47" s="1"/>
  <c r="AA196" i="47"/>
  <c r="Z196" i="47"/>
  <c r="Y196" i="47"/>
  <c r="X196" i="47"/>
  <c r="W196" i="47"/>
  <c r="V196" i="47"/>
  <c r="U196" i="47"/>
  <c r="T196" i="47"/>
  <c r="S196" i="47"/>
  <c r="R196" i="47"/>
  <c r="Q196" i="47"/>
  <c r="P196" i="47"/>
  <c r="O196" i="47"/>
  <c r="N196" i="47"/>
  <c r="M196" i="47"/>
  <c r="L196" i="47"/>
  <c r="K196" i="47"/>
  <c r="J196" i="47"/>
  <c r="I196" i="47"/>
  <c r="H196" i="47"/>
  <c r="G196" i="47"/>
  <c r="F196" i="47"/>
  <c r="E196" i="47"/>
  <c r="AF195" i="47"/>
  <c r="AE195" i="47"/>
  <c r="AD195" i="47"/>
  <c r="AC195" i="47"/>
  <c r="AB195" i="47"/>
  <c r="AH195" i="47" s="1" a="1"/>
  <c r="AH195" i="47" s="1"/>
  <c r="AA195" i="47"/>
  <c r="Z195" i="47"/>
  <c r="Y195" i="47"/>
  <c r="X195" i="47"/>
  <c r="W195" i="47"/>
  <c r="V195" i="47"/>
  <c r="U195" i="47"/>
  <c r="T195" i="47"/>
  <c r="S195" i="47"/>
  <c r="R195" i="47"/>
  <c r="Q195" i="47"/>
  <c r="P195" i="47"/>
  <c r="O195" i="47"/>
  <c r="N195" i="47"/>
  <c r="M195" i="47"/>
  <c r="L195" i="47"/>
  <c r="K195" i="47"/>
  <c r="J195" i="47"/>
  <c r="I195" i="47"/>
  <c r="H195" i="47"/>
  <c r="G195" i="47"/>
  <c r="F195" i="47"/>
  <c r="E195" i="47"/>
  <c r="AH194" i="47" a="1"/>
  <c r="AH194" i="47" s="1"/>
  <c r="AF194" i="47"/>
  <c r="AE194" i="47"/>
  <c r="AD194" i="47"/>
  <c r="AC194" i="47"/>
  <c r="AI194" i="47" s="1" a="1"/>
  <c r="AI194" i="47" s="1"/>
  <c r="AB194" i="47"/>
  <c r="AK194" i="47" s="1" a="1"/>
  <c r="AK194" i="47" s="1"/>
  <c r="AA194" i="47"/>
  <c r="Z194" i="47"/>
  <c r="Y194" i="47"/>
  <c r="X194" i="47"/>
  <c r="W194" i="47"/>
  <c r="V194" i="47"/>
  <c r="U194" i="47"/>
  <c r="T194" i="47"/>
  <c r="S194" i="47"/>
  <c r="R194" i="47"/>
  <c r="Q194" i="47"/>
  <c r="P194" i="47"/>
  <c r="O194" i="47"/>
  <c r="N194" i="47"/>
  <c r="M194" i="47"/>
  <c r="L194" i="47"/>
  <c r="K194" i="47"/>
  <c r="J194" i="47"/>
  <c r="I194" i="47"/>
  <c r="H194" i="47"/>
  <c r="G194" i="47"/>
  <c r="F194" i="47"/>
  <c r="E194" i="47"/>
  <c r="AF193" i="47"/>
  <c r="AG193" i="47" s="1" a="1"/>
  <c r="AG193" i="47" s="1"/>
  <c r="AE193" i="47"/>
  <c r="AJ193" i="47" s="1" a="1"/>
  <c r="AJ193" i="47" s="1"/>
  <c r="AD193" i="47"/>
  <c r="AC193" i="47"/>
  <c r="AB193" i="47"/>
  <c r="AI193" i="47" s="1" a="1"/>
  <c r="AI193" i="47" s="1"/>
  <c r="AA193" i="47"/>
  <c r="Z193" i="47"/>
  <c r="Y193" i="47"/>
  <c r="X193" i="47"/>
  <c r="W193" i="47"/>
  <c r="V193" i="47"/>
  <c r="U193" i="47"/>
  <c r="T193" i="47"/>
  <c r="S193" i="47"/>
  <c r="R193" i="47"/>
  <c r="Q193" i="47"/>
  <c r="P193" i="47"/>
  <c r="O193" i="47"/>
  <c r="N193" i="47"/>
  <c r="M193" i="47"/>
  <c r="L193" i="47"/>
  <c r="K193" i="47"/>
  <c r="J193" i="47"/>
  <c r="I193" i="47"/>
  <c r="H193" i="47"/>
  <c r="G193" i="47"/>
  <c r="F193" i="47"/>
  <c r="E193" i="47"/>
  <c r="AF192" i="47"/>
  <c r="AE192" i="47"/>
  <c r="AD192" i="47"/>
  <c r="AJ192" i="47" s="1" a="1"/>
  <c r="AJ192" i="47" s="1"/>
  <c r="AC192" i="47"/>
  <c r="AI192" i="47" s="1" a="1"/>
  <c r="AI192" i="47" s="1"/>
  <c r="AB192" i="47"/>
  <c r="AH192" i="47" s="1" a="1"/>
  <c r="AH192" i="47" s="1"/>
  <c r="AA192" i="47"/>
  <c r="Z192" i="47"/>
  <c r="Y192" i="47"/>
  <c r="X192" i="47"/>
  <c r="W192" i="47"/>
  <c r="V192" i="47"/>
  <c r="U192" i="47"/>
  <c r="T192" i="47"/>
  <c r="S192" i="47"/>
  <c r="R192" i="47"/>
  <c r="Q192" i="47"/>
  <c r="P192" i="47"/>
  <c r="O192" i="47"/>
  <c r="N192" i="47"/>
  <c r="M192" i="47"/>
  <c r="L192" i="47"/>
  <c r="K192" i="47"/>
  <c r="J192" i="47"/>
  <c r="I192" i="47"/>
  <c r="H192" i="47"/>
  <c r="G192" i="47"/>
  <c r="F192" i="47"/>
  <c r="E192" i="47"/>
  <c r="AF191" i="47"/>
  <c r="AE191" i="47"/>
  <c r="AD191" i="47"/>
  <c r="AC191" i="47"/>
  <c r="AB191" i="47"/>
  <c r="AH191" i="47" s="1" a="1"/>
  <c r="AH191" i="47" s="1"/>
  <c r="AA191" i="47"/>
  <c r="Z191" i="47"/>
  <c r="Y191" i="47"/>
  <c r="X191" i="47"/>
  <c r="W191" i="47"/>
  <c r="V191" i="47"/>
  <c r="U191" i="47"/>
  <c r="T191" i="47"/>
  <c r="S191" i="47"/>
  <c r="R191" i="47"/>
  <c r="Q191" i="47"/>
  <c r="P191" i="47"/>
  <c r="O191" i="47"/>
  <c r="N191" i="47"/>
  <c r="M191" i="47"/>
  <c r="L191" i="47"/>
  <c r="K191" i="47"/>
  <c r="J191" i="47"/>
  <c r="I191" i="47"/>
  <c r="H191" i="47"/>
  <c r="G191" i="47"/>
  <c r="F191" i="47"/>
  <c r="E191" i="47"/>
  <c r="AH190" i="47" a="1"/>
  <c r="AH190" i="47" s="1"/>
  <c r="AF190" i="47"/>
  <c r="AE190" i="47"/>
  <c r="AD190" i="47"/>
  <c r="AC190" i="47"/>
  <c r="AI190" i="47" s="1" a="1"/>
  <c r="AI190" i="47" s="1"/>
  <c r="AB190" i="47"/>
  <c r="AK190" i="47" s="1" a="1"/>
  <c r="AK190" i="47" s="1"/>
  <c r="AA190" i="47"/>
  <c r="Z190" i="47"/>
  <c r="Y190" i="47"/>
  <c r="X190" i="47"/>
  <c r="W190" i="47"/>
  <c r="V190" i="47"/>
  <c r="U190" i="47"/>
  <c r="T190" i="47"/>
  <c r="S190" i="47"/>
  <c r="R190" i="47"/>
  <c r="Q190" i="47"/>
  <c r="P190" i="47"/>
  <c r="O190" i="47"/>
  <c r="N190" i="47"/>
  <c r="M190" i="47"/>
  <c r="L190" i="47"/>
  <c r="K190" i="47"/>
  <c r="J190" i="47"/>
  <c r="I190" i="47"/>
  <c r="H190" i="47"/>
  <c r="G190" i="47"/>
  <c r="F190" i="47"/>
  <c r="E190" i="47"/>
  <c r="AF189" i="47"/>
  <c r="AK189" i="47" s="1" a="1"/>
  <c r="AK189" i="47" s="1"/>
  <c r="AE189" i="47"/>
  <c r="AJ189" i="47" s="1" a="1"/>
  <c r="AJ189" i="47" s="1"/>
  <c r="AD189" i="47"/>
  <c r="AC189" i="47"/>
  <c r="AB189" i="47"/>
  <c r="AI189" i="47" s="1" a="1"/>
  <c r="AI189" i="47" s="1"/>
  <c r="AA189" i="47"/>
  <c r="Z189" i="47"/>
  <c r="Y189" i="47"/>
  <c r="X189" i="47"/>
  <c r="W189" i="47"/>
  <c r="V189" i="47"/>
  <c r="U189" i="47"/>
  <c r="T189" i="47"/>
  <c r="S189" i="47"/>
  <c r="R189" i="47"/>
  <c r="Q189" i="47"/>
  <c r="P189" i="47"/>
  <c r="O189" i="47"/>
  <c r="N189" i="47"/>
  <c r="M189" i="47"/>
  <c r="L189" i="47"/>
  <c r="K189" i="47"/>
  <c r="J189" i="47"/>
  <c r="I189" i="47"/>
  <c r="H189" i="47"/>
  <c r="G189" i="47"/>
  <c r="F189" i="47"/>
  <c r="E189" i="47"/>
  <c r="AF188" i="47"/>
  <c r="AE188" i="47"/>
  <c r="AD188" i="47"/>
  <c r="AJ188" i="47" s="1" a="1"/>
  <c r="AJ188" i="47" s="1"/>
  <c r="AC188" i="47"/>
  <c r="AI188" i="47" s="1" a="1"/>
  <c r="AI188" i="47" s="1"/>
  <c r="AB188" i="47"/>
  <c r="AH188" i="47" s="1" a="1"/>
  <c r="AH188" i="47" s="1"/>
  <c r="AA188" i="47"/>
  <c r="Z188" i="47"/>
  <c r="Y188" i="47"/>
  <c r="X188" i="47"/>
  <c r="W188" i="47"/>
  <c r="V188" i="47"/>
  <c r="U188" i="47"/>
  <c r="T188" i="47"/>
  <c r="S188" i="47"/>
  <c r="R188" i="47"/>
  <c r="Q188" i="47"/>
  <c r="P188" i="47"/>
  <c r="O188" i="47"/>
  <c r="N188" i="47"/>
  <c r="M188" i="47"/>
  <c r="L188" i="47"/>
  <c r="K188" i="47"/>
  <c r="J188" i="47"/>
  <c r="I188" i="47"/>
  <c r="H188" i="47"/>
  <c r="G188" i="47"/>
  <c r="F188" i="47"/>
  <c r="E188" i="47"/>
  <c r="AF187" i="47"/>
  <c r="AE187" i="47"/>
  <c r="AD187" i="47"/>
  <c r="AC187" i="47"/>
  <c r="AB187" i="47"/>
  <c r="AH187" i="47" s="1" a="1"/>
  <c r="AH187" i="47" s="1"/>
  <c r="AA187" i="47"/>
  <c r="Z187" i="47"/>
  <c r="Y187" i="47"/>
  <c r="X187" i="47"/>
  <c r="W187" i="47"/>
  <c r="V187" i="47"/>
  <c r="U187" i="47"/>
  <c r="T187" i="47"/>
  <c r="S187" i="47"/>
  <c r="R187" i="47"/>
  <c r="Q187" i="47"/>
  <c r="P187" i="47"/>
  <c r="O187" i="47"/>
  <c r="N187" i="47"/>
  <c r="M187" i="47"/>
  <c r="L187" i="47"/>
  <c r="K187" i="47"/>
  <c r="J187" i="47"/>
  <c r="I187" i="47"/>
  <c r="H187" i="47"/>
  <c r="G187" i="47"/>
  <c r="F187" i="47"/>
  <c r="E187" i="47"/>
  <c r="AH186" i="47" a="1"/>
  <c r="AH186" i="47" s="1"/>
  <c r="AF186" i="47"/>
  <c r="AE186" i="47"/>
  <c r="AD186" i="47"/>
  <c r="AC186" i="47"/>
  <c r="AK186" i="47" s="1" a="1"/>
  <c r="AK186" i="47" s="1"/>
  <c r="AB186" i="47"/>
  <c r="AJ186" i="47" s="1" a="1"/>
  <c r="AJ186" i="47" s="1"/>
  <c r="AA186" i="47"/>
  <c r="Z186" i="47"/>
  <c r="Y186" i="47"/>
  <c r="X186" i="47"/>
  <c r="W186" i="47"/>
  <c r="V186" i="47"/>
  <c r="U186" i="47"/>
  <c r="T186" i="47"/>
  <c r="S186" i="47"/>
  <c r="R186" i="47"/>
  <c r="Q186" i="47"/>
  <c r="P186" i="47"/>
  <c r="O186" i="47"/>
  <c r="N186" i="47"/>
  <c r="M186" i="47"/>
  <c r="L186" i="47"/>
  <c r="K186" i="47"/>
  <c r="J186" i="47"/>
  <c r="I186" i="47"/>
  <c r="H186" i="47"/>
  <c r="G186" i="47"/>
  <c r="F186" i="47"/>
  <c r="E186" i="47"/>
  <c r="AF185" i="47"/>
  <c r="AH185" i="47" s="1" a="1"/>
  <c r="AH185" i="47" s="1"/>
  <c r="AE185" i="47"/>
  <c r="AJ185" i="47" s="1" a="1"/>
  <c r="AJ185" i="47" s="1"/>
  <c r="AD185" i="47"/>
  <c r="AC185" i="47"/>
  <c r="AI185" i="47" s="1" a="1"/>
  <c r="AI185" i="47" s="1"/>
  <c r="AB185" i="47"/>
  <c r="AA185" i="47"/>
  <c r="Z185" i="47"/>
  <c r="Y185" i="47"/>
  <c r="X185" i="47"/>
  <c r="W185" i="47"/>
  <c r="V185" i="47"/>
  <c r="U185" i="47"/>
  <c r="T185" i="47"/>
  <c r="S185" i="47"/>
  <c r="R185" i="47"/>
  <c r="Q185" i="47"/>
  <c r="P185" i="47"/>
  <c r="O185" i="47"/>
  <c r="N185" i="47"/>
  <c r="M185" i="47"/>
  <c r="L185" i="47"/>
  <c r="K185" i="47"/>
  <c r="J185" i="47"/>
  <c r="I185" i="47"/>
  <c r="H185" i="47"/>
  <c r="G185" i="47"/>
  <c r="F185" i="47"/>
  <c r="E185" i="47"/>
  <c r="H131" i="47"/>
  <c r="H129" i="47"/>
  <c r="H128" i="47"/>
  <c r="H127" i="47"/>
  <c r="H126" i="47"/>
  <c r="H125" i="47"/>
  <c r="H124" i="47"/>
  <c r="H123" i="47"/>
  <c r="H122" i="47"/>
  <c r="H121" i="47"/>
  <c r="H120" i="47"/>
  <c r="H118" i="47"/>
  <c r="H117" i="47"/>
  <c r="H116" i="47"/>
  <c r="H115" i="47"/>
  <c r="H114" i="47"/>
  <c r="H113" i="47"/>
  <c r="H112" i="47"/>
  <c r="H111" i="47"/>
  <c r="H110" i="47"/>
  <c r="H109" i="47"/>
  <c r="H108" i="47"/>
  <c r="H107" i="47"/>
  <c r="H79" i="47"/>
  <c r="H78" i="47"/>
  <c r="H77" i="47"/>
  <c r="H76" i="47"/>
  <c r="H75" i="47"/>
  <c r="H74" i="47"/>
  <c r="H73" i="47"/>
  <c r="H72" i="47"/>
  <c r="H71" i="47"/>
  <c r="H70" i="47"/>
  <c r="H69" i="47"/>
  <c r="H68" i="47"/>
  <c r="H66" i="47"/>
  <c r="H65" i="47"/>
  <c r="H64" i="47"/>
  <c r="H63" i="47"/>
  <c r="H62" i="47"/>
  <c r="H61" i="47"/>
  <c r="H60" i="47"/>
  <c r="H59" i="47"/>
  <c r="H58" i="47"/>
  <c r="H57" i="47"/>
  <c r="H56" i="47"/>
  <c r="H55" i="47"/>
  <c r="H53" i="47"/>
  <c r="H51" i="47"/>
  <c r="H50" i="47"/>
  <c r="H49" i="47"/>
  <c r="H48" i="47"/>
  <c r="H47" i="47"/>
  <c r="H46" i="47"/>
  <c r="H45" i="47"/>
  <c r="H44" i="47"/>
  <c r="H43" i="47"/>
  <c r="H42" i="47"/>
  <c r="H40" i="47"/>
  <c r="H39" i="47"/>
  <c r="H38" i="47"/>
  <c r="H36" i="47"/>
  <c r="H35" i="47"/>
  <c r="H34" i="47"/>
  <c r="H33" i="47"/>
  <c r="H32" i="47"/>
  <c r="H31" i="47"/>
  <c r="H30" i="47"/>
  <c r="H27" i="47"/>
  <c r="H25" i="47"/>
  <c r="H24" i="47"/>
  <c r="H23" i="47"/>
  <c r="H22" i="47"/>
  <c r="H21" i="47"/>
  <c r="H20" i="47"/>
  <c r="H19" i="47"/>
  <c r="H18" i="47"/>
  <c r="H17" i="47"/>
  <c r="H16" i="47"/>
  <c r="H15" i="47"/>
  <c r="H14" i="47"/>
  <c r="H13" i="47"/>
  <c r="H12" i="47"/>
  <c r="H11" i="47"/>
  <c r="H10" i="47"/>
  <c r="H9" i="47"/>
  <c r="H8" i="47"/>
  <c r="H7" i="47"/>
  <c r="H6" i="47"/>
  <c r="H5" i="47"/>
  <c r="H4" i="47"/>
  <c r="H3" i="47"/>
  <c r="I3" i="47"/>
  <c r="J3" i="47"/>
  <c r="K3" i="47"/>
  <c r="L3" i="47"/>
  <c r="M3" i="47"/>
  <c r="N3" i="47"/>
  <c r="O3" i="47"/>
  <c r="P3" i="47"/>
  <c r="Q3" i="47"/>
  <c r="R3" i="47"/>
  <c r="S3" i="47"/>
  <c r="T3" i="47"/>
  <c r="U3" i="47"/>
  <c r="V3" i="47"/>
  <c r="W3" i="47"/>
  <c r="X3" i="47"/>
  <c r="Y3" i="47"/>
  <c r="Z3" i="47"/>
  <c r="AA3" i="47"/>
  <c r="AB3" i="47"/>
  <c r="AC3" i="47"/>
  <c r="AD3" i="47"/>
  <c r="AE3" i="47"/>
  <c r="AK3" i="47" s="1" a="1"/>
  <c r="AK3" i="47" s="1"/>
  <c r="AF3" i="47"/>
  <c r="I4" i="47"/>
  <c r="J4" i="47"/>
  <c r="K4" i="47"/>
  <c r="L4" i="47"/>
  <c r="M4" i="47"/>
  <c r="N4" i="47"/>
  <c r="O4" i="47"/>
  <c r="P4" i="47"/>
  <c r="Q4" i="47"/>
  <c r="R4" i="47"/>
  <c r="S4" i="47"/>
  <c r="T4" i="47"/>
  <c r="U4" i="47"/>
  <c r="V4" i="47"/>
  <c r="W4" i="47"/>
  <c r="X4" i="47"/>
  <c r="Y4" i="47"/>
  <c r="Z4" i="47"/>
  <c r="AA4" i="47"/>
  <c r="AB4" i="47"/>
  <c r="AC4" i="47"/>
  <c r="AD4" i="47"/>
  <c r="AE4" i="47"/>
  <c r="AF4" i="47"/>
  <c r="I5" i="47"/>
  <c r="J5" i="47"/>
  <c r="K5" i="47"/>
  <c r="L5" i="47"/>
  <c r="M5" i="47"/>
  <c r="N5" i="47"/>
  <c r="O5" i="47"/>
  <c r="P5" i="47"/>
  <c r="Q5" i="47"/>
  <c r="R5" i="47"/>
  <c r="S5" i="47"/>
  <c r="T5" i="47"/>
  <c r="U5" i="47"/>
  <c r="V5" i="47"/>
  <c r="W5" i="47"/>
  <c r="X5" i="47"/>
  <c r="Y5" i="47"/>
  <c r="Z5" i="47"/>
  <c r="AA5" i="47"/>
  <c r="AB5" i="47"/>
  <c r="AC5" i="47"/>
  <c r="AG5" i="47" s="1" a="1"/>
  <c r="AG5" i="47" s="1"/>
  <c r="AD5" i="47"/>
  <c r="AE5" i="47"/>
  <c r="AF5" i="47"/>
  <c r="I6" i="47"/>
  <c r="J6" i="47"/>
  <c r="K6" i="47"/>
  <c r="L6" i="47"/>
  <c r="M6" i="47"/>
  <c r="N6" i="47"/>
  <c r="O6" i="47"/>
  <c r="P6" i="47"/>
  <c r="Q6" i="47"/>
  <c r="R6" i="47"/>
  <c r="S6" i="47"/>
  <c r="T6" i="47"/>
  <c r="U6" i="47"/>
  <c r="V6" i="47"/>
  <c r="W6" i="47"/>
  <c r="X6" i="47"/>
  <c r="Y6" i="47"/>
  <c r="Z6" i="47"/>
  <c r="AA6" i="47"/>
  <c r="AB6" i="47"/>
  <c r="AJ6" i="47" s="1" a="1"/>
  <c r="AJ6" i="47" s="1"/>
  <c r="AC6" i="47"/>
  <c r="AD6" i="47"/>
  <c r="AE6" i="47"/>
  <c r="AF6" i="47"/>
  <c r="I7" i="47"/>
  <c r="J7" i="47"/>
  <c r="K7" i="47"/>
  <c r="L7" i="47"/>
  <c r="M7" i="47"/>
  <c r="N7" i="47"/>
  <c r="O7" i="47"/>
  <c r="P7" i="47"/>
  <c r="Q7" i="47"/>
  <c r="R7" i="47"/>
  <c r="S7" i="47"/>
  <c r="T7" i="47"/>
  <c r="U7" i="47"/>
  <c r="V7" i="47"/>
  <c r="W7" i="47"/>
  <c r="X7" i="47"/>
  <c r="Y7" i="47"/>
  <c r="Z7" i="47"/>
  <c r="AA7" i="47"/>
  <c r="AB7" i="47"/>
  <c r="AC7" i="47"/>
  <c r="AD7" i="47"/>
  <c r="AE7" i="47"/>
  <c r="AF7" i="47"/>
  <c r="I8" i="47"/>
  <c r="J8" i="47"/>
  <c r="K8" i="47"/>
  <c r="L8" i="47"/>
  <c r="M8" i="47"/>
  <c r="N8" i="47"/>
  <c r="O8" i="47"/>
  <c r="P8" i="47"/>
  <c r="Q8" i="47"/>
  <c r="R8" i="47"/>
  <c r="S8" i="47"/>
  <c r="T8" i="47"/>
  <c r="U8" i="47"/>
  <c r="V8" i="47"/>
  <c r="W8" i="47"/>
  <c r="X8" i="47"/>
  <c r="Y8" i="47"/>
  <c r="Z8" i="47"/>
  <c r="AA8" i="47"/>
  <c r="AB8" i="47"/>
  <c r="AC8" i="47"/>
  <c r="AD8" i="47"/>
  <c r="AE8" i="47"/>
  <c r="AF8" i="47"/>
  <c r="I9" i="47"/>
  <c r="J9" i="47"/>
  <c r="K9" i="47"/>
  <c r="L9" i="47"/>
  <c r="M9" i="47"/>
  <c r="N9" i="47"/>
  <c r="O9" i="47"/>
  <c r="P9" i="47"/>
  <c r="Q9" i="47"/>
  <c r="R9" i="47"/>
  <c r="S9" i="47"/>
  <c r="T9" i="47"/>
  <c r="U9" i="47"/>
  <c r="V9" i="47"/>
  <c r="W9" i="47"/>
  <c r="X9" i="47"/>
  <c r="Y9" i="47"/>
  <c r="Z9" i="47"/>
  <c r="AA9" i="47"/>
  <c r="AB9" i="47"/>
  <c r="AC9" i="47"/>
  <c r="AD9" i="47"/>
  <c r="AE9" i="47"/>
  <c r="AF9" i="47"/>
  <c r="I10" i="47"/>
  <c r="J10" i="47"/>
  <c r="K10" i="47"/>
  <c r="L10" i="47"/>
  <c r="M10" i="47"/>
  <c r="N10" i="47"/>
  <c r="O10" i="47"/>
  <c r="P10" i="47"/>
  <c r="Q10" i="47"/>
  <c r="R10" i="47"/>
  <c r="S10" i="47"/>
  <c r="T10" i="47"/>
  <c r="U10" i="47"/>
  <c r="V10" i="47"/>
  <c r="W10" i="47"/>
  <c r="X10" i="47"/>
  <c r="Y10" i="47"/>
  <c r="Z10" i="47"/>
  <c r="AA10" i="47"/>
  <c r="AB10" i="47"/>
  <c r="AC10" i="47"/>
  <c r="AD10" i="47"/>
  <c r="AE10" i="47"/>
  <c r="AF10" i="47"/>
  <c r="AI10" i="47" s="1" a="1"/>
  <c r="AI10" i="47" s="1"/>
  <c r="I11" i="47"/>
  <c r="J11" i="47"/>
  <c r="K11" i="47"/>
  <c r="L11" i="47"/>
  <c r="M11" i="47"/>
  <c r="N11" i="47"/>
  <c r="O11" i="47"/>
  <c r="P11" i="47"/>
  <c r="Q11" i="47"/>
  <c r="R11" i="47"/>
  <c r="S11" i="47"/>
  <c r="T11" i="47"/>
  <c r="U11" i="47"/>
  <c r="V11" i="47"/>
  <c r="W11" i="47"/>
  <c r="X11" i="47"/>
  <c r="Y11" i="47"/>
  <c r="Z11" i="47"/>
  <c r="AA11" i="47"/>
  <c r="AB11" i="47"/>
  <c r="AC11" i="47"/>
  <c r="AD11" i="47"/>
  <c r="AE11" i="47"/>
  <c r="AI11" i="47" s="1" a="1"/>
  <c r="AI11" i="47" s="1"/>
  <c r="AF11" i="47"/>
  <c r="I12" i="47"/>
  <c r="J12" i="47"/>
  <c r="K12" i="47"/>
  <c r="L12" i="47"/>
  <c r="M12" i="47"/>
  <c r="N12" i="47"/>
  <c r="O12" i="47"/>
  <c r="P12" i="47"/>
  <c r="Q12" i="47"/>
  <c r="R12" i="47"/>
  <c r="S12" i="47"/>
  <c r="T12" i="47"/>
  <c r="U12" i="47"/>
  <c r="V12" i="47"/>
  <c r="W12" i="47"/>
  <c r="X12" i="47"/>
  <c r="Y12" i="47"/>
  <c r="Z12" i="47"/>
  <c r="AA12" i="47"/>
  <c r="AB12" i="47"/>
  <c r="AC12" i="47"/>
  <c r="AD12" i="47"/>
  <c r="AJ12" i="47" s="1" a="1"/>
  <c r="AJ12" i="47" s="1"/>
  <c r="AE12" i="47"/>
  <c r="AF12" i="47"/>
  <c r="I13" i="47"/>
  <c r="J13" i="47"/>
  <c r="K13" i="47"/>
  <c r="L13" i="47"/>
  <c r="M13" i="47"/>
  <c r="N13" i="47"/>
  <c r="O13" i="47"/>
  <c r="P13" i="47"/>
  <c r="Q13" i="47"/>
  <c r="R13" i="47"/>
  <c r="S13" i="47"/>
  <c r="T13" i="47"/>
  <c r="U13" i="47"/>
  <c r="V13" i="47"/>
  <c r="W13" i="47"/>
  <c r="X13" i="47"/>
  <c r="Y13" i="47"/>
  <c r="Z13" i="47"/>
  <c r="AA13" i="47"/>
  <c r="AB13" i="47"/>
  <c r="AC13" i="47"/>
  <c r="AJ13" i="47" s="1" a="1"/>
  <c r="AJ13" i="47" s="1"/>
  <c r="AD13" i="47"/>
  <c r="AE13" i="47"/>
  <c r="AF13" i="47"/>
  <c r="I14" i="47"/>
  <c r="J14" i="47"/>
  <c r="K14" i="47"/>
  <c r="L14" i="47"/>
  <c r="M14" i="47"/>
  <c r="N14" i="47"/>
  <c r="O14" i="47"/>
  <c r="P14" i="47"/>
  <c r="Q14" i="47"/>
  <c r="R14" i="47"/>
  <c r="S14" i="47"/>
  <c r="T14" i="47"/>
  <c r="U14" i="47"/>
  <c r="V14" i="47"/>
  <c r="W14" i="47"/>
  <c r="X14" i="47"/>
  <c r="Y14" i="47"/>
  <c r="Z14" i="47"/>
  <c r="AA14" i="47"/>
  <c r="AB14" i="47"/>
  <c r="AK14" i="47" s="1" a="1"/>
  <c r="AK14" i="47" s="1"/>
  <c r="AC14" i="47"/>
  <c r="AD14" i="47"/>
  <c r="AE14" i="47"/>
  <c r="AF14" i="47"/>
  <c r="I15" i="47"/>
  <c r="J15" i="47"/>
  <c r="K15" i="47"/>
  <c r="L15" i="47"/>
  <c r="M15" i="47"/>
  <c r="N15" i="47"/>
  <c r="O15" i="47"/>
  <c r="P15" i="47"/>
  <c r="Q15" i="47"/>
  <c r="R15" i="47"/>
  <c r="S15" i="47"/>
  <c r="T15" i="47"/>
  <c r="U15" i="47"/>
  <c r="V15" i="47"/>
  <c r="W15" i="47"/>
  <c r="X15" i="47"/>
  <c r="Y15" i="47"/>
  <c r="Z15" i="47"/>
  <c r="AA15" i="47"/>
  <c r="AB15" i="47"/>
  <c r="AC15" i="47"/>
  <c r="AD15" i="47"/>
  <c r="AE15" i="47"/>
  <c r="AF15" i="47"/>
  <c r="I16" i="47"/>
  <c r="J16" i="47"/>
  <c r="K16" i="47"/>
  <c r="L16" i="47"/>
  <c r="M16" i="47"/>
  <c r="N16" i="47"/>
  <c r="O16" i="47"/>
  <c r="P16" i="47"/>
  <c r="Q16" i="47"/>
  <c r="R16" i="47"/>
  <c r="S16" i="47"/>
  <c r="T16" i="47"/>
  <c r="U16" i="47"/>
  <c r="V16" i="47"/>
  <c r="W16" i="47"/>
  <c r="X16" i="47"/>
  <c r="Y16" i="47"/>
  <c r="Z16" i="47"/>
  <c r="AA16" i="47"/>
  <c r="AB16" i="47"/>
  <c r="AC16" i="47"/>
  <c r="AD16" i="47"/>
  <c r="AE16" i="47"/>
  <c r="AF16" i="47"/>
  <c r="I17" i="47"/>
  <c r="J17" i="47"/>
  <c r="K17" i="47"/>
  <c r="L17" i="47"/>
  <c r="M17" i="47"/>
  <c r="N17" i="47"/>
  <c r="O17" i="47"/>
  <c r="P17" i="47"/>
  <c r="Q17" i="47"/>
  <c r="R17" i="47"/>
  <c r="S17" i="47"/>
  <c r="T17" i="47"/>
  <c r="U17" i="47"/>
  <c r="V17" i="47"/>
  <c r="W17" i="47"/>
  <c r="X17" i="47"/>
  <c r="Y17" i="47"/>
  <c r="Z17" i="47"/>
  <c r="AA17" i="47"/>
  <c r="AB17" i="47"/>
  <c r="AC17" i="47"/>
  <c r="AD17" i="47"/>
  <c r="AE17" i="47"/>
  <c r="AF17" i="47"/>
  <c r="I18" i="47"/>
  <c r="J18" i="47"/>
  <c r="K18" i="47"/>
  <c r="L18" i="47"/>
  <c r="M18" i="47"/>
  <c r="N18" i="47"/>
  <c r="O18" i="47"/>
  <c r="P18" i="47"/>
  <c r="Q18" i="47"/>
  <c r="R18" i="47"/>
  <c r="S18" i="47"/>
  <c r="T18" i="47"/>
  <c r="U18" i="47"/>
  <c r="V18" i="47"/>
  <c r="W18" i="47"/>
  <c r="X18" i="47"/>
  <c r="Y18" i="47"/>
  <c r="Z18" i="47"/>
  <c r="AA18" i="47"/>
  <c r="AB18" i="47"/>
  <c r="AC18" i="47"/>
  <c r="AD18" i="47"/>
  <c r="AE18" i="47"/>
  <c r="AF18" i="47"/>
  <c r="AG18" i="47" s="1" a="1"/>
  <c r="AG18" i="47" s="1"/>
  <c r="I19" i="47"/>
  <c r="J19" i="47"/>
  <c r="K19" i="47"/>
  <c r="L19" i="47"/>
  <c r="M19" i="47"/>
  <c r="N19" i="47"/>
  <c r="O19" i="47"/>
  <c r="P19" i="47"/>
  <c r="Q19" i="47"/>
  <c r="R19" i="47"/>
  <c r="S19" i="47"/>
  <c r="T19" i="47"/>
  <c r="U19" i="47"/>
  <c r="V19" i="47"/>
  <c r="W19" i="47"/>
  <c r="X19" i="47"/>
  <c r="Y19" i="47"/>
  <c r="Z19" i="47"/>
  <c r="AA19" i="47"/>
  <c r="AB19" i="47"/>
  <c r="AC19" i="47"/>
  <c r="AD19" i="47"/>
  <c r="AE19" i="47"/>
  <c r="AF19" i="47"/>
  <c r="I20" i="47"/>
  <c r="J20" i="47"/>
  <c r="K20" i="47"/>
  <c r="L20" i="47"/>
  <c r="M20" i="47"/>
  <c r="N20" i="47"/>
  <c r="O20" i="47"/>
  <c r="P20" i="47"/>
  <c r="Q20" i="47"/>
  <c r="R20" i="47"/>
  <c r="S20" i="47"/>
  <c r="T20" i="47"/>
  <c r="U20" i="47"/>
  <c r="V20" i="47"/>
  <c r="W20" i="47"/>
  <c r="X20" i="47"/>
  <c r="Y20" i="47"/>
  <c r="Z20" i="47"/>
  <c r="AA20" i="47"/>
  <c r="AB20" i="47"/>
  <c r="AC20" i="47"/>
  <c r="AD20" i="47"/>
  <c r="AG20" i="47" s="1" a="1"/>
  <c r="AG20" i="47" s="1"/>
  <c r="AE20" i="47"/>
  <c r="AF20" i="47"/>
  <c r="I21" i="47"/>
  <c r="J21" i="47"/>
  <c r="K21" i="47"/>
  <c r="L21" i="47"/>
  <c r="M21" i="47"/>
  <c r="N21" i="47"/>
  <c r="O21" i="47"/>
  <c r="P21" i="47"/>
  <c r="Q21" i="47"/>
  <c r="R21" i="47"/>
  <c r="S21" i="47"/>
  <c r="T21" i="47"/>
  <c r="U21" i="47"/>
  <c r="V21" i="47"/>
  <c r="W21" i="47"/>
  <c r="X21" i="47"/>
  <c r="Y21" i="47"/>
  <c r="Z21" i="47"/>
  <c r="AA21" i="47"/>
  <c r="AB21" i="47"/>
  <c r="AC21" i="47"/>
  <c r="AG21" i="47" s="1" a="1"/>
  <c r="AG21" i="47" s="1"/>
  <c r="AD21" i="47"/>
  <c r="AE21" i="47"/>
  <c r="AF21" i="47"/>
  <c r="I22" i="47"/>
  <c r="J22" i="47"/>
  <c r="K22" i="47"/>
  <c r="L22" i="47"/>
  <c r="M22" i="47"/>
  <c r="N22" i="47"/>
  <c r="O22" i="47"/>
  <c r="P22" i="47"/>
  <c r="Q22" i="47"/>
  <c r="R22" i="47"/>
  <c r="S22" i="47"/>
  <c r="T22" i="47"/>
  <c r="U22" i="47"/>
  <c r="V22" i="47"/>
  <c r="W22" i="47"/>
  <c r="X22" i="47"/>
  <c r="Y22" i="47"/>
  <c r="Z22" i="47"/>
  <c r="AA22" i="47"/>
  <c r="AB22" i="47"/>
  <c r="AJ22" i="47" s="1" a="1"/>
  <c r="AJ22" i="47" s="1"/>
  <c r="AC22" i="47"/>
  <c r="AD22" i="47"/>
  <c r="AE22" i="47"/>
  <c r="AF22" i="47"/>
  <c r="I23" i="47"/>
  <c r="J23" i="47"/>
  <c r="K23" i="47"/>
  <c r="L23" i="47"/>
  <c r="M23" i="47"/>
  <c r="N23" i="47"/>
  <c r="O23" i="47"/>
  <c r="P23" i="47"/>
  <c r="Q23" i="47"/>
  <c r="R23" i="47"/>
  <c r="S23" i="47"/>
  <c r="T23" i="47"/>
  <c r="U23" i="47"/>
  <c r="V23" i="47"/>
  <c r="W23" i="47"/>
  <c r="X23" i="47"/>
  <c r="Y23" i="47"/>
  <c r="Z23" i="47"/>
  <c r="AA23" i="47"/>
  <c r="AB23" i="47"/>
  <c r="AC23" i="47"/>
  <c r="AD23" i="47"/>
  <c r="AE23" i="47"/>
  <c r="AF23" i="47"/>
  <c r="I24" i="47"/>
  <c r="J24" i="47"/>
  <c r="K24" i="47"/>
  <c r="L24" i="47"/>
  <c r="M24" i="47"/>
  <c r="N24" i="47"/>
  <c r="O24" i="47"/>
  <c r="P24" i="47"/>
  <c r="Q24" i="47"/>
  <c r="R24" i="47"/>
  <c r="S24" i="47"/>
  <c r="T24" i="47"/>
  <c r="U24" i="47"/>
  <c r="V24" i="47"/>
  <c r="W24" i="47"/>
  <c r="X24" i="47"/>
  <c r="Y24" i="47"/>
  <c r="Z24" i="47"/>
  <c r="AA24" i="47"/>
  <c r="AB24" i="47"/>
  <c r="AC24" i="47"/>
  <c r="AD24" i="47"/>
  <c r="AE24" i="47"/>
  <c r="AF24" i="47"/>
  <c r="I25" i="47"/>
  <c r="J25" i="47"/>
  <c r="K25" i="47"/>
  <c r="L25" i="47"/>
  <c r="M25" i="47"/>
  <c r="N25" i="47"/>
  <c r="O25" i="47"/>
  <c r="P25" i="47"/>
  <c r="Q25" i="47"/>
  <c r="R25" i="47"/>
  <c r="S25" i="47"/>
  <c r="T25" i="47"/>
  <c r="U25" i="47"/>
  <c r="V25" i="47"/>
  <c r="W25" i="47"/>
  <c r="X25" i="47"/>
  <c r="Y25" i="47"/>
  <c r="Z25" i="47"/>
  <c r="AA25" i="47"/>
  <c r="AB25" i="47"/>
  <c r="AC25" i="47"/>
  <c r="AD25" i="47"/>
  <c r="AE25" i="47"/>
  <c r="AF25" i="47"/>
  <c r="I27" i="47"/>
  <c r="J27" i="47"/>
  <c r="K27" i="47"/>
  <c r="L27" i="47"/>
  <c r="M27" i="47"/>
  <c r="N27" i="47"/>
  <c r="O27" i="47"/>
  <c r="P27" i="47"/>
  <c r="Q27" i="47"/>
  <c r="R27" i="47"/>
  <c r="S27" i="47"/>
  <c r="T27" i="47"/>
  <c r="U27" i="47"/>
  <c r="V27" i="47"/>
  <c r="W27" i="47"/>
  <c r="X27" i="47"/>
  <c r="Y27" i="47"/>
  <c r="Z27" i="47"/>
  <c r="AA27" i="47"/>
  <c r="AB27" i="47"/>
  <c r="AC27" i="47"/>
  <c r="AD27" i="47"/>
  <c r="AE27" i="47"/>
  <c r="AH27" i="47" s="1" a="1"/>
  <c r="AH27" i="47" s="1"/>
  <c r="AF27" i="47"/>
  <c r="AF29" i="47"/>
  <c r="I30" i="47"/>
  <c r="J30" i="47"/>
  <c r="K30" i="47"/>
  <c r="L30" i="47"/>
  <c r="M30" i="47"/>
  <c r="N30" i="47"/>
  <c r="O30" i="47"/>
  <c r="P30" i="47"/>
  <c r="Q30" i="47"/>
  <c r="R30" i="47"/>
  <c r="S30" i="47"/>
  <c r="T30" i="47"/>
  <c r="U30" i="47"/>
  <c r="V30" i="47"/>
  <c r="W30" i="47"/>
  <c r="X30" i="47"/>
  <c r="Y30" i="47"/>
  <c r="Z30" i="47"/>
  <c r="AA30" i="47"/>
  <c r="AB30" i="47"/>
  <c r="AC30" i="47"/>
  <c r="AK30" i="47" s="1" a="1"/>
  <c r="AK30" i="47" s="1"/>
  <c r="AD30" i="47"/>
  <c r="AE30" i="47"/>
  <c r="AF30" i="47"/>
  <c r="I31" i="47"/>
  <c r="J31" i="47"/>
  <c r="K31" i="47"/>
  <c r="L31" i="47"/>
  <c r="M31" i="47"/>
  <c r="N31" i="47"/>
  <c r="O31" i="47"/>
  <c r="P31" i="47"/>
  <c r="Q31" i="47"/>
  <c r="R31" i="47"/>
  <c r="S31" i="47"/>
  <c r="T31" i="47"/>
  <c r="U31" i="47"/>
  <c r="V31" i="47"/>
  <c r="W31" i="47"/>
  <c r="X31" i="47"/>
  <c r="Y31" i="47"/>
  <c r="Z31" i="47"/>
  <c r="AA31" i="47"/>
  <c r="AB31" i="47"/>
  <c r="AK31" i="47" s="1" a="1"/>
  <c r="AK31" i="47" s="1"/>
  <c r="AC31" i="47"/>
  <c r="AD31" i="47"/>
  <c r="AE31" i="47"/>
  <c r="AF31" i="47"/>
  <c r="I32" i="47"/>
  <c r="J32" i="47"/>
  <c r="K32" i="47"/>
  <c r="L32" i="47"/>
  <c r="M32" i="47"/>
  <c r="N32" i="47"/>
  <c r="O32" i="47"/>
  <c r="P32" i="47"/>
  <c r="Q32" i="47"/>
  <c r="R32" i="47"/>
  <c r="S32" i="47"/>
  <c r="T32" i="47"/>
  <c r="U32" i="47"/>
  <c r="V32" i="47"/>
  <c r="W32" i="47"/>
  <c r="X32" i="47"/>
  <c r="Y32" i="47"/>
  <c r="Z32" i="47"/>
  <c r="AA32" i="47"/>
  <c r="AB32" i="47"/>
  <c r="AC32" i="47"/>
  <c r="AD32" i="47"/>
  <c r="AE32" i="47"/>
  <c r="AF32" i="47"/>
  <c r="I33" i="47"/>
  <c r="J33" i="47"/>
  <c r="K33" i="47"/>
  <c r="L33" i="47"/>
  <c r="M33" i="47"/>
  <c r="N33" i="47"/>
  <c r="O33" i="47"/>
  <c r="P33" i="47"/>
  <c r="Q33" i="47"/>
  <c r="R33" i="47"/>
  <c r="S33" i="47"/>
  <c r="T33" i="47"/>
  <c r="U33" i="47"/>
  <c r="V33" i="47"/>
  <c r="W33" i="47"/>
  <c r="X33" i="47"/>
  <c r="Y33" i="47"/>
  <c r="Z33" i="47"/>
  <c r="AA33" i="47"/>
  <c r="AB33" i="47"/>
  <c r="AC33" i="47"/>
  <c r="AD33" i="47"/>
  <c r="AE33" i="47"/>
  <c r="AF33" i="47"/>
  <c r="I34" i="47"/>
  <c r="J34" i="47"/>
  <c r="K34" i="47"/>
  <c r="L34" i="47"/>
  <c r="M34" i="47"/>
  <c r="N34" i="47"/>
  <c r="O34" i="47"/>
  <c r="P34" i="47"/>
  <c r="Q34" i="47"/>
  <c r="R34" i="47"/>
  <c r="S34" i="47"/>
  <c r="T34" i="47"/>
  <c r="U34" i="47"/>
  <c r="V34" i="47"/>
  <c r="W34" i="47"/>
  <c r="X34" i="47"/>
  <c r="Y34" i="47"/>
  <c r="Z34" i="47"/>
  <c r="AA34" i="47"/>
  <c r="AB34" i="47"/>
  <c r="AC34" i="47"/>
  <c r="AD34" i="47"/>
  <c r="AE34" i="47"/>
  <c r="AF34" i="47"/>
  <c r="I35" i="47"/>
  <c r="J35" i="47"/>
  <c r="K35" i="47"/>
  <c r="L35" i="47"/>
  <c r="M35" i="47"/>
  <c r="N35" i="47"/>
  <c r="O35" i="47"/>
  <c r="P35" i="47"/>
  <c r="Q35" i="47"/>
  <c r="R35" i="47"/>
  <c r="S35" i="47"/>
  <c r="T35" i="47"/>
  <c r="U35" i="47"/>
  <c r="V35" i="47"/>
  <c r="W35" i="47"/>
  <c r="X35" i="47"/>
  <c r="Y35" i="47"/>
  <c r="Z35" i="47"/>
  <c r="AA35" i="47"/>
  <c r="AB35" i="47"/>
  <c r="AC35" i="47"/>
  <c r="AD35" i="47"/>
  <c r="AE35" i="47"/>
  <c r="AF35" i="47"/>
  <c r="AK35" i="47" s="1" a="1"/>
  <c r="AK35" i="47" s="1"/>
  <c r="I36" i="47"/>
  <c r="J36" i="47"/>
  <c r="K36" i="47"/>
  <c r="L36" i="47"/>
  <c r="M36" i="47"/>
  <c r="N36" i="47"/>
  <c r="O36" i="47"/>
  <c r="P36" i="47"/>
  <c r="Q36" i="47"/>
  <c r="R36" i="47"/>
  <c r="S36" i="47"/>
  <c r="T36" i="47"/>
  <c r="U36" i="47"/>
  <c r="V36" i="47"/>
  <c r="W36" i="47"/>
  <c r="X36" i="47"/>
  <c r="Y36" i="47"/>
  <c r="Z36" i="47"/>
  <c r="AA36" i="47"/>
  <c r="AB36" i="47"/>
  <c r="AC36" i="47"/>
  <c r="AD36" i="47"/>
  <c r="AE36" i="47"/>
  <c r="AF36" i="47"/>
  <c r="AF37" i="47"/>
  <c r="I38" i="47"/>
  <c r="J38" i="47"/>
  <c r="K38" i="47"/>
  <c r="L38" i="47"/>
  <c r="M38" i="47"/>
  <c r="N38" i="47"/>
  <c r="O38" i="47"/>
  <c r="P38" i="47"/>
  <c r="Q38" i="47"/>
  <c r="R38" i="47"/>
  <c r="S38" i="47"/>
  <c r="T38" i="47"/>
  <c r="U38" i="47"/>
  <c r="V38" i="47"/>
  <c r="W38" i="47"/>
  <c r="X38" i="47"/>
  <c r="Y38" i="47"/>
  <c r="Z38" i="47"/>
  <c r="AA38" i="47"/>
  <c r="AB38" i="47"/>
  <c r="AC38" i="47"/>
  <c r="AK38" i="47" s="1" a="1"/>
  <c r="AK38" i="47" s="1"/>
  <c r="AD38" i="47"/>
  <c r="AE38" i="47"/>
  <c r="AF38" i="47"/>
  <c r="I39" i="47"/>
  <c r="J39" i="47"/>
  <c r="K39" i="47"/>
  <c r="L39" i="47"/>
  <c r="M39" i="47"/>
  <c r="N39" i="47"/>
  <c r="O39" i="47"/>
  <c r="P39" i="47"/>
  <c r="Q39" i="47"/>
  <c r="R39" i="47"/>
  <c r="S39" i="47"/>
  <c r="T39" i="47"/>
  <c r="U39" i="47"/>
  <c r="V39" i="47"/>
  <c r="W39" i="47"/>
  <c r="X39" i="47"/>
  <c r="Y39" i="47"/>
  <c r="Z39" i="47"/>
  <c r="AA39" i="47"/>
  <c r="AB39" i="47"/>
  <c r="AG39" i="47" s="1" a="1"/>
  <c r="AG39" i="47" s="1"/>
  <c r="AC39" i="47"/>
  <c r="AD39" i="47"/>
  <c r="AE39" i="47"/>
  <c r="AF39" i="47"/>
  <c r="I40" i="47"/>
  <c r="J40" i="47"/>
  <c r="K40" i="47"/>
  <c r="L40" i="47"/>
  <c r="M40" i="47"/>
  <c r="N40" i="47"/>
  <c r="O40" i="47"/>
  <c r="P40" i="47"/>
  <c r="Q40" i="47"/>
  <c r="R40" i="47"/>
  <c r="S40" i="47"/>
  <c r="T40" i="47"/>
  <c r="U40" i="47"/>
  <c r="V40" i="47"/>
  <c r="W40" i="47"/>
  <c r="X40" i="47"/>
  <c r="Y40" i="47"/>
  <c r="Z40" i="47"/>
  <c r="AA40" i="47"/>
  <c r="AB40" i="47"/>
  <c r="AC40" i="47"/>
  <c r="AD40" i="47"/>
  <c r="AE40" i="47"/>
  <c r="AF40" i="47"/>
  <c r="I42" i="47"/>
  <c r="J42" i="47"/>
  <c r="K42" i="47"/>
  <c r="L42" i="47"/>
  <c r="M42" i="47"/>
  <c r="N42" i="47"/>
  <c r="O42" i="47"/>
  <c r="P42" i="47"/>
  <c r="Q42" i="47"/>
  <c r="R42" i="47"/>
  <c r="S42" i="47"/>
  <c r="T42" i="47"/>
  <c r="U42" i="47"/>
  <c r="V42" i="47"/>
  <c r="W42" i="47"/>
  <c r="X42" i="47"/>
  <c r="Y42" i="47"/>
  <c r="Z42" i="47"/>
  <c r="AA42" i="47"/>
  <c r="AB42" i="47"/>
  <c r="AC42" i="47"/>
  <c r="AD42" i="47"/>
  <c r="AE42" i="47"/>
  <c r="AF42" i="47"/>
  <c r="I43" i="47"/>
  <c r="J43" i="47"/>
  <c r="K43" i="47"/>
  <c r="L43" i="47"/>
  <c r="M43" i="47"/>
  <c r="N43" i="47"/>
  <c r="O43" i="47"/>
  <c r="P43" i="47"/>
  <c r="Q43" i="47"/>
  <c r="R43" i="47"/>
  <c r="S43" i="47"/>
  <c r="T43" i="47"/>
  <c r="U43" i="47"/>
  <c r="V43" i="47"/>
  <c r="W43" i="47"/>
  <c r="X43" i="47"/>
  <c r="Y43" i="47"/>
  <c r="Z43" i="47"/>
  <c r="AA43" i="47"/>
  <c r="AB43" i="47"/>
  <c r="AC43" i="47"/>
  <c r="AD43" i="47"/>
  <c r="AE43" i="47"/>
  <c r="AF43" i="47"/>
  <c r="AI43" i="47" s="1" a="1"/>
  <c r="AI43" i="47" s="1"/>
  <c r="I44" i="47"/>
  <c r="J44" i="47"/>
  <c r="K44" i="47"/>
  <c r="L44" i="47"/>
  <c r="M44" i="47"/>
  <c r="N44" i="47"/>
  <c r="O44" i="47"/>
  <c r="P44" i="47"/>
  <c r="Q44" i="47"/>
  <c r="R44" i="47"/>
  <c r="S44" i="47"/>
  <c r="T44" i="47"/>
  <c r="U44" i="47"/>
  <c r="V44" i="47"/>
  <c r="W44" i="47"/>
  <c r="X44" i="47"/>
  <c r="Y44" i="47"/>
  <c r="Z44" i="47"/>
  <c r="AA44" i="47"/>
  <c r="AB44" i="47"/>
  <c r="AC44" i="47"/>
  <c r="AD44" i="47"/>
  <c r="AE44" i="47"/>
  <c r="AK44" i="47" s="1" a="1"/>
  <c r="AK44" i="47" s="1"/>
  <c r="AF44" i="47"/>
  <c r="I45" i="47"/>
  <c r="J45" i="47"/>
  <c r="K45" i="47"/>
  <c r="L45" i="47"/>
  <c r="M45" i="47"/>
  <c r="N45" i="47"/>
  <c r="O45" i="47"/>
  <c r="P45" i="47"/>
  <c r="Q45" i="47"/>
  <c r="R45" i="47"/>
  <c r="S45" i="47"/>
  <c r="T45" i="47"/>
  <c r="U45" i="47"/>
  <c r="V45" i="47"/>
  <c r="W45" i="47"/>
  <c r="X45" i="47"/>
  <c r="Y45" i="47"/>
  <c r="Z45" i="47"/>
  <c r="AA45" i="47"/>
  <c r="AB45" i="47"/>
  <c r="AC45" i="47"/>
  <c r="AD45" i="47"/>
  <c r="AK45" i="47" s="1" a="1"/>
  <c r="AK45" i="47" s="1"/>
  <c r="AE45" i="47"/>
  <c r="AF45" i="47"/>
  <c r="I46" i="47"/>
  <c r="J46" i="47"/>
  <c r="K46" i="47"/>
  <c r="L46" i="47"/>
  <c r="M46" i="47"/>
  <c r="N46" i="47"/>
  <c r="O46" i="47"/>
  <c r="P46" i="47"/>
  <c r="Q46" i="47"/>
  <c r="R46" i="47"/>
  <c r="S46" i="47"/>
  <c r="T46" i="47"/>
  <c r="U46" i="47"/>
  <c r="V46" i="47"/>
  <c r="W46" i="47"/>
  <c r="X46" i="47"/>
  <c r="Y46" i="47"/>
  <c r="Z46" i="47"/>
  <c r="AA46" i="47"/>
  <c r="AB46" i="47"/>
  <c r="AC46" i="47"/>
  <c r="AD46" i="47"/>
  <c r="AE46" i="47"/>
  <c r="AF46" i="47"/>
  <c r="I47" i="47"/>
  <c r="J47" i="47"/>
  <c r="K47" i="47"/>
  <c r="L47" i="47"/>
  <c r="M47" i="47"/>
  <c r="N47" i="47"/>
  <c r="O47" i="47"/>
  <c r="P47" i="47"/>
  <c r="Q47" i="47"/>
  <c r="R47" i="47"/>
  <c r="S47" i="47"/>
  <c r="T47" i="47"/>
  <c r="U47" i="47"/>
  <c r="V47" i="47"/>
  <c r="W47" i="47"/>
  <c r="X47" i="47"/>
  <c r="Y47" i="47"/>
  <c r="Z47" i="47"/>
  <c r="AA47" i="47"/>
  <c r="AB47" i="47"/>
  <c r="AK47" i="47" s="1" a="1"/>
  <c r="AK47" i="47" s="1"/>
  <c r="AC47" i="47"/>
  <c r="AD47" i="47"/>
  <c r="AE47" i="47"/>
  <c r="AF47" i="47"/>
  <c r="I48" i="47"/>
  <c r="J48" i="47"/>
  <c r="K48" i="47"/>
  <c r="L48" i="47"/>
  <c r="M48" i="47"/>
  <c r="N48" i="47"/>
  <c r="O48" i="47"/>
  <c r="P48" i="47"/>
  <c r="Q48" i="47"/>
  <c r="R48" i="47"/>
  <c r="S48" i="47"/>
  <c r="T48" i="47"/>
  <c r="U48" i="47"/>
  <c r="V48" i="47"/>
  <c r="W48" i="47"/>
  <c r="X48" i="47"/>
  <c r="Y48" i="47"/>
  <c r="Z48" i="47"/>
  <c r="AA48" i="47"/>
  <c r="AB48" i="47"/>
  <c r="AC48" i="47"/>
  <c r="AD48" i="47"/>
  <c r="AE48" i="47"/>
  <c r="AF48" i="47"/>
  <c r="I49" i="47"/>
  <c r="J49" i="47"/>
  <c r="K49" i="47"/>
  <c r="L49" i="47"/>
  <c r="M49" i="47"/>
  <c r="N49" i="47"/>
  <c r="O49" i="47"/>
  <c r="P49" i="47"/>
  <c r="Q49" i="47"/>
  <c r="R49" i="47"/>
  <c r="S49" i="47"/>
  <c r="T49" i="47"/>
  <c r="U49" i="47"/>
  <c r="V49" i="47"/>
  <c r="W49" i="47"/>
  <c r="X49" i="47"/>
  <c r="Y49" i="47"/>
  <c r="Z49" i="47"/>
  <c r="AA49" i="47"/>
  <c r="AB49" i="47"/>
  <c r="AC49" i="47"/>
  <c r="AD49" i="47"/>
  <c r="AE49" i="47"/>
  <c r="AF49" i="47"/>
  <c r="I50" i="47"/>
  <c r="J50" i="47"/>
  <c r="K50" i="47"/>
  <c r="L50" i="47"/>
  <c r="M50" i="47"/>
  <c r="N50" i="47"/>
  <c r="O50" i="47"/>
  <c r="P50" i="47"/>
  <c r="Q50" i="47"/>
  <c r="R50" i="47"/>
  <c r="S50" i="47"/>
  <c r="T50" i="47"/>
  <c r="U50" i="47"/>
  <c r="V50" i="47"/>
  <c r="W50" i="47"/>
  <c r="X50" i="47"/>
  <c r="Y50" i="47"/>
  <c r="Z50" i="47"/>
  <c r="AA50" i="47"/>
  <c r="AB50" i="47"/>
  <c r="AC50" i="47"/>
  <c r="AD50" i="47"/>
  <c r="AE50" i="47"/>
  <c r="AF50" i="47"/>
  <c r="I51" i="47"/>
  <c r="J51" i="47"/>
  <c r="K51" i="47"/>
  <c r="L51" i="47"/>
  <c r="M51" i="47"/>
  <c r="N51" i="47"/>
  <c r="O51" i="47"/>
  <c r="P51" i="47"/>
  <c r="Q51" i="47"/>
  <c r="R51" i="47"/>
  <c r="S51" i="47"/>
  <c r="T51" i="47"/>
  <c r="U51" i="47"/>
  <c r="V51" i="47"/>
  <c r="W51" i="47"/>
  <c r="X51" i="47"/>
  <c r="Y51" i="47"/>
  <c r="Z51" i="47"/>
  <c r="AA51" i="47"/>
  <c r="AB51" i="47"/>
  <c r="AC51" i="47"/>
  <c r="AD51" i="47"/>
  <c r="AE51" i="47"/>
  <c r="AF51" i="47"/>
  <c r="AK51" i="47" s="1" a="1"/>
  <c r="AK51" i="47" s="1"/>
  <c r="AF52" i="47"/>
  <c r="I53" i="47"/>
  <c r="J53" i="47"/>
  <c r="K53" i="47"/>
  <c r="L53" i="47"/>
  <c r="M53" i="47"/>
  <c r="N53" i="47"/>
  <c r="O53" i="47"/>
  <c r="P53" i="47"/>
  <c r="Q53" i="47"/>
  <c r="R53" i="47"/>
  <c r="S53" i="47"/>
  <c r="T53" i="47"/>
  <c r="U53" i="47"/>
  <c r="V53" i="47"/>
  <c r="W53" i="47"/>
  <c r="X53" i="47"/>
  <c r="Y53" i="47"/>
  <c r="Z53" i="47"/>
  <c r="AA53" i="47"/>
  <c r="AB53" i="47"/>
  <c r="AC53" i="47"/>
  <c r="AD53" i="47"/>
  <c r="AH53" i="47" s="1" a="1"/>
  <c r="AH53" i="47" s="1"/>
  <c r="AE53" i="47"/>
  <c r="AF53" i="47"/>
  <c r="I55" i="47"/>
  <c r="J55" i="47"/>
  <c r="K55" i="47"/>
  <c r="L55" i="47"/>
  <c r="M55" i="47"/>
  <c r="N55" i="47"/>
  <c r="O55" i="47"/>
  <c r="P55" i="47"/>
  <c r="Q55" i="47"/>
  <c r="R55" i="47"/>
  <c r="S55" i="47"/>
  <c r="T55" i="47"/>
  <c r="U55" i="47"/>
  <c r="V55" i="47"/>
  <c r="W55" i="47"/>
  <c r="X55" i="47"/>
  <c r="Y55" i="47"/>
  <c r="Z55" i="47"/>
  <c r="AA55" i="47"/>
  <c r="AB55" i="47"/>
  <c r="AC55" i="47"/>
  <c r="AK55" i="47" s="1" a="1"/>
  <c r="AK55" i="47" s="1"/>
  <c r="AD55" i="47"/>
  <c r="AE55" i="47"/>
  <c r="AF55" i="47"/>
  <c r="I56" i="47"/>
  <c r="J56" i="47"/>
  <c r="K56" i="47"/>
  <c r="L56" i="47"/>
  <c r="M56" i="47"/>
  <c r="N56" i="47"/>
  <c r="O56" i="47"/>
  <c r="P56" i="47"/>
  <c r="Q56" i="47"/>
  <c r="R56" i="47"/>
  <c r="S56" i="47"/>
  <c r="T56" i="47"/>
  <c r="U56" i="47"/>
  <c r="V56" i="47"/>
  <c r="W56" i="47"/>
  <c r="X56" i="47"/>
  <c r="Y56" i="47"/>
  <c r="Z56" i="47"/>
  <c r="AA56" i="47"/>
  <c r="AB56" i="47"/>
  <c r="AC56" i="47"/>
  <c r="AD56" i="47"/>
  <c r="AE56" i="47"/>
  <c r="AF56" i="47"/>
  <c r="I57" i="47"/>
  <c r="J57" i="47"/>
  <c r="K57" i="47"/>
  <c r="L57" i="47"/>
  <c r="M57" i="47"/>
  <c r="N57" i="47"/>
  <c r="O57" i="47"/>
  <c r="P57" i="47"/>
  <c r="Q57" i="47"/>
  <c r="R57" i="47"/>
  <c r="S57" i="47"/>
  <c r="T57" i="47"/>
  <c r="U57" i="47"/>
  <c r="V57" i="47"/>
  <c r="W57" i="47"/>
  <c r="X57" i="47"/>
  <c r="Y57" i="47"/>
  <c r="Z57" i="47"/>
  <c r="AA57" i="47"/>
  <c r="AB57" i="47"/>
  <c r="AC57" i="47"/>
  <c r="AD57" i="47"/>
  <c r="AE57" i="47"/>
  <c r="AF57" i="47"/>
  <c r="I58" i="47"/>
  <c r="J58" i="47"/>
  <c r="K58" i="47"/>
  <c r="L58" i="47"/>
  <c r="M58" i="47"/>
  <c r="N58" i="47"/>
  <c r="O58" i="47"/>
  <c r="P58" i="47"/>
  <c r="Q58" i="47"/>
  <c r="R58" i="47"/>
  <c r="S58" i="47"/>
  <c r="T58" i="47"/>
  <c r="U58" i="47"/>
  <c r="V58" i="47"/>
  <c r="W58" i="47"/>
  <c r="X58" i="47"/>
  <c r="Y58" i="47"/>
  <c r="Z58" i="47"/>
  <c r="AA58" i="47"/>
  <c r="AB58" i="47"/>
  <c r="AC58" i="47"/>
  <c r="AD58" i="47"/>
  <c r="AE58" i="47"/>
  <c r="AF58" i="47"/>
  <c r="I59" i="47"/>
  <c r="J59" i="47"/>
  <c r="K59" i="47"/>
  <c r="L59" i="47"/>
  <c r="M59" i="47"/>
  <c r="N59" i="47"/>
  <c r="O59" i="47"/>
  <c r="P59" i="47"/>
  <c r="Q59" i="47"/>
  <c r="R59" i="47"/>
  <c r="S59" i="47"/>
  <c r="T59" i="47"/>
  <c r="U59" i="47"/>
  <c r="V59" i="47"/>
  <c r="W59" i="47"/>
  <c r="X59" i="47"/>
  <c r="Y59" i="47"/>
  <c r="Z59" i="47"/>
  <c r="AA59" i="47"/>
  <c r="AB59" i="47"/>
  <c r="AC59" i="47"/>
  <c r="AD59" i="47"/>
  <c r="AE59" i="47"/>
  <c r="AF59" i="47"/>
  <c r="I60" i="47"/>
  <c r="J60" i="47"/>
  <c r="K60" i="47"/>
  <c r="L60" i="47"/>
  <c r="M60" i="47"/>
  <c r="N60" i="47"/>
  <c r="O60" i="47"/>
  <c r="P60" i="47"/>
  <c r="Q60" i="47"/>
  <c r="R60" i="47"/>
  <c r="S60" i="47"/>
  <c r="T60" i="47"/>
  <c r="U60" i="47"/>
  <c r="V60" i="47"/>
  <c r="W60" i="47"/>
  <c r="X60" i="47"/>
  <c r="Y60" i="47"/>
  <c r="Z60" i="47"/>
  <c r="AA60" i="47"/>
  <c r="AB60" i="47"/>
  <c r="AC60" i="47"/>
  <c r="AD60" i="47"/>
  <c r="AE60" i="47"/>
  <c r="AF60" i="47"/>
  <c r="AK60" i="47" s="1" a="1"/>
  <c r="AK60" i="47" s="1"/>
  <c r="I61" i="47"/>
  <c r="J61" i="47"/>
  <c r="K61" i="47"/>
  <c r="L61" i="47"/>
  <c r="M61" i="47"/>
  <c r="N61" i="47"/>
  <c r="O61" i="47"/>
  <c r="P61" i="47"/>
  <c r="Q61" i="47"/>
  <c r="R61" i="47"/>
  <c r="S61" i="47"/>
  <c r="T61" i="47"/>
  <c r="U61" i="47"/>
  <c r="V61" i="47"/>
  <c r="W61" i="47"/>
  <c r="X61" i="47"/>
  <c r="Y61" i="47"/>
  <c r="Z61" i="47"/>
  <c r="AA61" i="47"/>
  <c r="AB61" i="47"/>
  <c r="AC61" i="47"/>
  <c r="AD61" i="47"/>
  <c r="AE61" i="47"/>
  <c r="AI61" i="47" s="1" a="1"/>
  <c r="AI61" i="47" s="1"/>
  <c r="AF61" i="47"/>
  <c r="I62" i="47"/>
  <c r="J62" i="47"/>
  <c r="K62" i="47"/>
  <c r="L62" i="47"/>
  <c r="M62" i="47"/>
  <c r="N62" i="47"/>
  <c r="O62" i="47"/>
  <c r="P62" i="47"/>
  <c r="Q62" i="47"/>
  <c r="R62" i="47"/>
  <c r="S62" i="47"/>
  <c r="T62" i="47"/>
  <c r="U62" i="47"/>
  <c r="V62" i="47"/>
  <c r="W62" i="47"/>
  <c r="X62" i="47"/>
  <c r="Y62" i="47"/>
  <c r="Z62" i="47"/>
  <c r="AA62" i="47"/>
  <c r="AB62" i="47"/>
  <c r="AC62" i="47"/>
  <c r="AD62" i="47"/>
  <c r="AK62" i="47" s="1" a="1"/>
  <c r="AK62" i="47" s="1"/>
  <c r="AE62" i="47"/>
  <c r="AF62" i="47"/>
  <c r="I63" i="47"/>
  <c r="J63" i="47"/>
  <c r="K63" i="47"/>
  <c r="L63" i="47"/>
  <c r="M63" i="47"/>
  <c r="N63" i="47"/>
  <c r="O63" i="47"/>
  <c r="P63" i="47"/>
  <c r="Q63" i="47"/>
  <c r="R63" i="47"/>
  <c r="S63" i="47"/>
  <c r="T63" i="47"/>
  <c r="U63" i="47"/>
  <c r="V63" i="47"/>
  <c r="W63" i="47"/>
  <c r="X63" i="47"/>
  <c r="Y63" i="47"/>
  <c r="Z63" i="47"/>
  <c r="AA63" i="47"/>
  <c r="AB63" i="47"/>
  <c r="AC63" i="47"/>
  <c r="AK63" i="47" s="1" a="1"/>
  <c r="AK63" i="47" s="1"/>
  <c r="AD63" i="47"/>
  <c r="AE63" i="47"/>
  <c r="AF63" i="47"/>
  <c r="I64" i="47"/>
  <c r="J64" i="47"/>
  <c r="K64" i="47"/>
  <c r="L64" i="47"/>
  <c r="M64" i="47"/>
  <c r="N64" i="47"/>
  <c r="O64" i="47"/>
  <c r="P64" i="47"/>
  <c r="Q64" i="47"/>
  <c r="R64" i="47"/>
  <c r="S64" i="47"/>
  <c r="T64" i="47"/>
  <c r="U64" i="47"/>
  <c r="V64" i="47"/>
  <c r="W64" i="47"/>
  <c r="X64" i="47"/>
  <c r="Y64" i="47"/>
  <c r="Z64" i="47"/>
  <c r="AA64" i="47"/>
  <c r="AB64" i="47"/>
  <c r="AK64" i="47" s="1" a="1"/>
  <c r="AK64" i="47" s="1"/>
  <c r="AC64" i="47"/>
  <c r="AD64" i="47"/>
  <c r="AE64" i="47"/>
  <c r="AF64" i="47"/>
  <c r="I65" i="47"/>
  <c r="J65" i="47"/>
  <c r="K65" i="47"/>
  <c r="L65" i="47"/>
  <c r="M65" i="47"/>
  <c r="N65" i="47"/>
  <c r="O65" i="47"/>
  <c r="P65" i="47"/>
  <c r="Q65" i="47"/>
  <c r="R65" i="47"/>
  <c r="S65" i="47"/>
  <c r="T65" i="47"/>
  <c r="U65" i="47"/>
  <c r="V65" i="47"/>
  <c r="W65" i="47"/>
  <c r="X65" i="47"/>
  <c r="Y65" i="47"/>
  <c r="Z65" i="47"/>
  <c r="AA65" i="47"/>
  <c r="AB65" i="47"/>
  <c r="AC65" i="47"/>
  <c r="AD65" i="47"/>
  <c r="AE65" i="47"/>
  <c r="AF65" i="47"/>
  <c r="I66" i="47"/>
  <c r="J66" i="47"/>
  <c r="K66" i="47"/>
  <c r="L66" i="47"/>
  <c r="M66" i="47"/>
  <c r="N66" i="47"/>
  <c r="O66" i="47"/>
  <c r="P66" i="47"/>
  <c r="Q66" i="47"/>
  <c r="R66" i="47"/>
  <c r="S66" i="47"/>
  <c r="T66" i="47"/>
  <c r="U66" i="47"/>
  <c r="V66" i="47"/>
  <c r="W66" i="47"/>
  <c r="X66" i="47"/>
  <c r="Y66" i="47"/>
  <c r="Z66" i="47"/>
  <c r="AA66" i="47"/>
  <c r="AB66" i="47"/>
  <c r="AC66" i="47"/>
  <c r="AD66" i="47"/>
  <c r="AE66" i="47"/>
  <c r="AF66" i="47"/>
  <c r="I68" i="47"/>
  <c r="J68" i="47"/>
  <c r="K68" i="47"/>
  <c r="L68" i="47"/>
  <c r="M68" i="47"/>
  <c r="N68" i="47"/>
  <c r="O68" i="47"/>
  <c r="P68" i="47"/>
  <c r="Q68" i="47"/>
  <c r="R68" i="47"/>
  <c r="S68" i="47"/>
  <c r="T68" i="47"/>
  <c r="U68" i="47"/>
  <c r="V68" i="47"/>
  <c r="W68" i="47"/>
  <c r="X68" i="47"/>
  <c r="Y68" i="47"/>
  <c r="Z68" i="47"/>
  <c r="AA68" i="47"/>
  <c r="AB68" i="47"/>
  <c r="AC68" i="47"/>
  <c r="AD68" i="47"/>
  <c r="AE68" i="47"/>
  <c r="AF68" i="47"/>
  <c r="AJ68" i="47" s="1" a="1"/>
  <c r="AJ68" i="47" s="1"/>
  <c r="I69" i="47"/>
  <c r="J69" i="47"/>
  <c r="K69" i="47"/>
  <c r="L69" i="47"/>
  <c r="M69" i="47"/>
  <c r="N69" i="47"/>
  <c r="O69" i="47"/>
  <c r="P69" i="47"/>
  <c r="Q69" i="47"/>
  <c r="R69" i="47"/>
  <c r="S69" i="47"/>
  <c r="T69" i="47"/>
  <c r="U69" i="47"/>
  <c r="V69" i="47"/>
  <c r="W69" i="47"/>
  <c r="X69" i="47"/>
  <c r="Y69" i="47"/>
  <c r="Z69" i="47"/>
  <c r="AA69" i="47"/>
  <c r="AB69" i="47"/>
  <c r="AC69" i="47"/>
  <c r="AD69" i="47"/>
  <c r="AE69" i="47"/>
  <c r="AI69" i="47" s="1" a="1"/>
  <c r="AI69" i="47" s="1"/>
  <c r="AF69" i="47"/>
  <c r="I70" i="47"/>
  <c r="J70" i="47"/>
  <c r="K70" i="47"/>
  <c r="L70" i="47"/>
  <c r="M70" i="47"/>
  <c r="N70" i="47"/>
  <c r="O70" i="47"/>
  <c r="P70" i="47"/>
  <c r="Q70" i="47"/>
  <c r="R70" i="47"/>
  <c r="S70" i="47"/>
  <c r="T70" i="47"/>
  <c r="U70" i="47"/>
  <c r="V70" i="47"/>
  <c r="W70" i="47"/>
  <c r="X70" i="47"/>
  <c r="Y70" i="47"/>
  <c r="Z70" i="47"/>
  <c r="AA70" i="47"/>
  <c r="AB70" i="47"/>
  <c r="AC70" i="47"/>
  <c r="AD70" i="47"/>
  <c r="AI70" i="47" s="1" a="1"/>
  <c r="AI70" i="47" s="1"/>
  <c r="AE70" i="47"/>
  <c r="AF70" i="47"/>
  <c r="I71" i="47"/>
  <c r="J71" i="47"/>
  <c r="K71" i="47"/>
  <c r="L71" i="47"/>
  <c r="M71" i="47"/>
  <c r="N71" i="47"/>
  <c r="O71" i="47"/>
  <c r="P71" i="47"/>
  <c r="Q71" i="47"/>
  <c r="R71" i="47"/>
  <c r="S71" i="47"/>
  <c r="T71" i="47"/>
  <c r="U71" i="47"/>
  <c r="V71" i="47"/>
  <c r="W71" i="47"/>
  <c r="X71" i="47"/>
  <c r="Y71" i="47"/>
  <c r="Z71" i="47"/>
  <c r="AA71" i="47"/>
  <c r="AB71" i="47"/>
  <c r="AC71" i="47"/>
  <c r="AH71" i="47" s="1" a="1"/>
  <c r="AH71" i="47" s="1"/>
  <c r="AD71" i="47"/>
  <c r="AE71" i="47"/>
  <c r="AF71" i="47"/>
  <c r="I72" i="47"/>
  <c r="J72" i="47"/>
  <c r="K72" i="47"/>
  <c r="L72" i="47"/>
  <c r="M72" i="47"/>
  <c r="N72" i="47"/>
  <c r="O72" i="47"/>
  <c r="P72" i="47"/>
  <c r="Q72" i="47"/>
  <c r="R72" i="47"/>
  <c r="S72" i="47"/>
  <c r="T72" i="47"/>
  <c r="U72" i="47"/>
  <c r="V72" i="47"/>
  <c r="W72" i="47"/>
  <c r="X72" i="47"/>
  <c r="Y72" i="47"/>
  <c r="Z72" i="47"/>
  <c r="AA72" i="47"/>
  <c r="AB72" i="47"/>
  <c r="AC72" i="47"/>
  <c r="AD72" i="47"/>
  <c r="AE72" i="47"/>
  <c r="AF72" i="47"/>
  <c r="I73" i="47"/>
  <c r="J73" i="47"/>
  <c r="K73" i="47"/>
  <c r="L73" i="47"/>
  <c r="M73" i="47"/>
  <c r="N73" i="47"/>
  <c r="O73" i="47"/>
  <c r="P73" i="47"/>
  <c r="Q73" i="47"/>
  <c r="R73" i="47"/>
  <c r="S73" i="47"/>
  <c r="T73" i="47"/>
  <c r="U73" i="47"/>
  <c r="V73" i="47"/>
  <c r="W73" i="47"/>
  <c r="X73" i="47"/>
  <c r="Y73" i="47"/>
  <c r="Z73" i="47"/>
  <c r="AA73" i="47"/>
  <c r="AB73" i="47"/>
  <c r="AC73" i="47"/>
  <c r="AD73" i="47"/>
  <c r="AE73" i="47"/>
  <c r="AF73" i="47"/>
  <c r="I74" i="47"/>
  <c r="J74" i="47"/>
  <c r="K74" i="47"/>
  <c r="L74" i="47"/>
  <c r="M74" i="47"/>
  <c r="N74" i="47"/>
  <c r="O74" i="47"/>
  <c r="P74" i="47"/>
  <c r="Q74" i="47"/>
  <c r="R74" i="47"/>
  <c r="S74" i="47"/>
  <c r="T74" i="47"/>
  <c r="U74" i="47"/>
  <c r="V74" i="47"/>
  <c r="W74" i="47"/>
  <c r="X74" i="47"/>
  <c r="Y74" i="47"/>
  <c r="Z74" i="47"/>
  <c r="AA74" i="47"/>
  <c r="AB74" i="47"/>
  <c r="AC74" i="47"/>
  <c r="AD74" i="47"/>
  <c r="AE74" i="47"/>
  <c r="AF74" i="47"/>
  <c r="I75" i="47"/>
  <c r="J75" i="47"/>
  <c r="K75" i="47"/>
  <c r="L75" i="47"/>
  <c r="M75" i="47"/>
  <c r="N75" i="47"/>
  <c r="O75" i="47"/>
  <c r="P75" i="47"/>
  <c r="Q75" i="47"/>
  <c r="R75" i="47"/>
  <c r="S75" i="47"/>
  <c r="T75" i="47"/>
  <c r="U75" i="47"/>
  <c r="V75" i="47"/>
  <c r="W75" i="47"/>
  <c r="X75" i="47"/>
  <c r="Y75" i="47"/>
  <c r="Z75" i="47"/>
  <c r="AA75" i="47"/>
  <c r="AB75" i="47"/>
  <c r="AC75" i="47"/>
  <c r="AD75" i="47"/>
  <c r="AE75" i="47"/>
  <c r="AF75" i="47"/>
  <c r="I76" i="47"/>
  <c r="J76" i="47"/>
  <c r="K76" i="47"/>
  <c r="L76" i="47"/>
  <c r="M76" i="47"/>
  <c r="N76" i="47"/>
  <c r="O76" i="47"/>
  <c r="P76" i="47"/>
  <c r="Q76" i="47"/>
  <c r="R76" i="47"/>
  <c r="S76" i="47"/>
  <c r="T76" i="47"/>
  <c r="U76" i="47"/>
  <c r="V76" i="47"/>
  <c r="W76" i="47"/>
  <c r="X76" i="47"/>
  <c r="Y76" i="47"/>
  <c r="Z76" i="47"/>
  <c r="AA76" i="47"/>
  <c r="AB76" i="47"/>
  <c r="AC76" i="47"/>
  <c r="AD76" i="47"/>
  <c r="AE76" i="47"/>
  <c r="AF76" i="47"/>
  <c r="AG76" i="47" s="1" a="1"/>
  <c r="AG76" i="47" s="1"/>
  <c r="I77" i="47"/>
  <c r="J77" i="47"/>
  <c r="K77" i="47"/>
  <c r="L77" i="47"/>
  <c r="M77" i="47"/>
  <c r="N77" i="47"/>
  <c r="O77" i="47"/>
  <c r="P77" i="47"/>
  <c r="Q77" i="47"/>
  <c r="R77" i="47"/>
  <c r="S77" i="47"/>
  <c r="T77" i="47"/>
  <c r="U77" i="47"/>
  <c r="V77" i="47"/>
  <c r="W77" i="47"/>
  <c r="X77" i="47"/>
  <c r="Y77" i="47"/>
  <c r="Z77" i="47"/>
  <c r="AA77" i="47"/>
  <c r="AB77" i="47"/>
  <c r="AC77" i="47"/>
  <c r="AD77" i="47"/>
  <c r="AE77" i="47"/>
  <c r="AK77" i="47" s="1" a="1"/>
  <c r="AK77" i="47" s="1"/>
  <c r="AF77" i="47"/>
  <c r="I78" i="47"/>
  <c r="J78" i="47"/>
  <c r="K78" i="47"/>
  <c r="L78" i="47"/>
  <c r="M78" i="47"/>
  <c r="N78" i="47"/>
  <c r="O78" i="47"/>
  <c r="P78" i="47"/>
  <c r="Q78" i="47"/>
  <c r="R78" i="47"/>
  <c r="S78" i="47"/>
  <c r="T78" i="47"/>
  <c r="U78" i="47"/>
  <c r="V78" i="47"/>
  <c r="W78" i="47"/>
  <c r="X78" i="47"/>
  <c r="Y78" i="47"/>
  <c r="Z78" i="47"/>
  <c r="AA78" i="47"/>
  <c r="AB78" i="47"/>
  <c r="AC78" i="47"/>
  <c r="AD78" i="47"/>
  <c r="AH78" i="47" s="1" a="1"/>
  <c r="AH78" i="47" s="1"/>
  <c r="AE78" i="47"/>
  <c r="AF78" i="47"/>
  <c r="I79" i="47"/>
  <c r="J79" i="47"/>
  <c r="K79" i="47"/>
  <c r="L79" i="47"/>
  <c r="M79" i="47"/>
  <c r="N79" i="47"/>
  <c r="O79" i="47"/>
  <c r="P79" i="47"/>
  <c r="Q79" i="47"/>
  <c r="R79" i="47"/>
  <c r="S79" i="47"/>
  <c r="T79" i="47"/>
  <c r="U79" i="47"/>
  <c r="V79" i="47"/>
  <c r="W79" i="47"/>
  <c r="X79" i="47"/>
  <c r="Y79" i="47"/>
  <c r="Z79" i="47"/>
  <c r="AA79" i="47"/>
  <c r="AB79" i="47"/>
  <c r="AC79" i="47"/>
  <c r="AK79" i="47" s="1" a="1"/>
  <c r="AK79" i="47" s="1"/>
  <c r="AD79" i="47"/>
  <c r="AE79" i="47"/>
  <c r="AF79" i="47"/>
  <c r="I107" i="47"/>
  <c r="J107" i="47"/>
  <c r="K107" i="47"/>
  <c r="L107" i="47"/>
  <c r="M107" i="47"/>
  <c r="N107" i="47"/>
  <c r="O107" i="47"/>
  <c r="P107" i="47"/>
  <c r="Q107" i="47"/>
  <c r="R107" i="47"/>
  <c r="S107" i="47"/>
  <c r="T107" i="47"/>
  <c r="U107" i="47"/>
  <c r="V107" i="47"/>
  <c r="W107" i="47"/>
  <c r="X107" i="47"/>
  <c r="Y107" i="47"/>
  <c r="Z107" i="47"/>
  <c r="AA107" i="47"/>
  <c r="AB107" i="47"/>
  <c r="AC107" i="47"/>
  <c r="AD107" i="47"/>
  <c r="AE107" i="47"/>
  <c r="AF107" i="47"/>
  <c r="I108" i="47"/>
  <c r="J108" i="47"/>
  <c r="K108" i="47"/>
  <c r="L108" i="47"/>
  <c r="M108" i="47"/>
  <c r="N108" i="47"/>
  <c r="O108" i="47"/>
  <c r="P108" i="47"/>
  <c r="Q108" i="47"/>
  <c r="R108" i="47"/>
  <c r="S108" i="47"/>
  <c r="T108" i="47"/>
  <c r="U108" i="47"/>
  <c r="V108" i="47"/>
  <c r="W108" i="47"/>
  <c r="X108" i="47"/>
  <c r="Y108" i="47"/>
  <c r="Z108" i="47"/>
  <c r="AA108" i="47"/>
  <c r="AB108" i="47"/>
  <c r="AC108" i="47"/>
  <c r="AD108" i="47"/>
  <c r="AE108" i="47"/>
  <c r="AF108" i="47"/>
  <c r="I109" i="47"/>
  <c r="J109" i="47"/>
  <c r="K109" i="47"/>
  <c r="L109" i="47"/>
  <c r="M109" i="47"/>
  <c r="N109" i="47"/>
  <c r="O109" i="47"/>
  <c r="P109" i="47"/>
  <c r="Q109" i="47"/>
  <c r="R109" i="47"/>
  <c r="S109" i="47"/>
  <c r="T109" i="47"/>
  <c r="U109" i="47"/>
  <c r="V109" i="47"/>
  <c r="W109" i="47"/>
  <c r="X109" i="47"/>
  <c r="Y109" i="47"/>
  <c r="Z109" i="47"/>
  <c r="AA109" i="47"/>
  <c r="AB109" i="47"/>
  <c r="AC109" i="47"/>
  <c r="AD109" i="47"/>
  <c r="AE109" i="47"/>
  <c r="AF109" i="47"/>
  <c r="I110" i="47"/>
  <c r="J110" i="47"/>
  <c r="K110" i="47"/>
  <c r="L110" i="47"/>
  <c r="M110" i="47"/>
  <c r="N110" i="47"/>
  <c r="O110" i="47"/>
  <c r="P110" i="47"/>
  <c r="Q110" i="47"/>
  <c r="R110" i="47"/>
  <c r="S110" i="47"/>
  <c r="T110" i="47"/>
  <c r="U110" i="47"/>
  <c r="V110" i="47"/>
  <c r="W110" i="47"/>
  <c r="X110" i="47"/>
  <c r="Y110" i="47"/>
  <c r="Z110" i="47"/>
  <c r="AA110" i="47"/>
  <c r="AB110" i="47"/>
  <c r="AC110" i="47"/>
  <c r="AD110" i="47"/>
  <c r="AE110" i="47"/>
  <c r="AF110" i="47"/>
  <c r="AJ110" i="47" s="1" a="1"/>
  <c r="AJ110" i="47" s="1"/>
  <c r="I111" i="47"/>
  <c r="J111" i="47"/>
  <c r="K111" i="47"/>
  <c r="L111" i="47"/>
  <c r="M111" i="47"/>
  <c r="N111" i="47"/>
  <c r="O111" i="47"/>
  <c r="P111" i="47"/>
  <c r="Q111" i="47"/>
  <c r="R111" i="47"/>
  <c r="S111" i="47"/>
  <c r="T111" i="47"/>
  <c r="U111" i="47"/>
  <c r="V111" i="47"/>
  <c r="W111" i="47"/>
  <c r="X111" i="47"/>
  <c r="Y111" i="47"/>
  <c r="Z111" i="47"/>
  <c r="AA111" i="47"/>
  <c r="AB111" i="47"/>
  <c r="AC111" i="47"/>
  <c r="AD111" i="47"/>
  <c r="AE111" i="47"/>
  <c r="AH111" i="47" s="1" a="1"/>
  <c r="AH111" i="47" s="1"/>
  <c r="AF111" i="47"/>
  <c r="I112" i="47"/>
  <c r="J112" i="47"/>
  <c r="K112" i="47"/>
  <c r="L112" i="47"/>
  <c r="M112" i="47"/>
  <c r="N112" i="47"/>
  <c r="O112" i="47"/>
  <c r="P112" i="47"/>
  <c r="Q112" i="47"/>
  <c r="R112" i="47"/>
  <c r="S112" i="47"/>
  <c r="T112" i="47"/>
  <c r="U112" i="47"/>
  <c r="V112" i="47"/>
  <c r="W112" i="47"/>
  <c r="X112" i="47"/>
  <c r="Y112" i="47"/>
  <c r="Z112" i="47"/>
  <c r="AA112" i="47"/>
  <c r="AB112" i="47"/>
  <c r="AC112" i="47"/>
  <c r="AD112" i="47"/>
  <c r="AH112" i="47" s="1" a="1"/>
  <c r="AH112" i="47" s="1"/>
  <c r="AE112" i="47"/>
  <c r="AF112" i="47"/>
  <c r="I113" i="47"/>
  <c r="J113" i="47"/>
  <c r="K113" i="47"/>
  <c r="L113" i="47"/>
  <c r="M113" i="47"/>
  <c r="N113" i="47"/>
  <c r="O113" i="47"/>
  <c r="P113" i="47"/>
  <c r="Q113" i="47"/>
  <c r="R113" i="47"/>
  <c r="S113" i="47"/>
  <c r="T113" i="47"/>
  <c r="U113" i="47"/>
  <c r="V113" i="47"/>
  <c r="W113" i="47"/>
  <c r="X113" i="47"/>
  <c r="Y113" i="47"/>
  <c r="Z113" i="47"/>
  <c r="AA113" i="47"/>
  <c r="AB113" i="47"/>
  <c r="AC113" i="47"/>
  <c r="AH113" i="47" s="1" a="1"/>
  <c r="AH113" i="47" s="1"/>
  <c r="AD113" i="47"/>
  <c r="AE113" i="47"/>
  <c r="AF113" i="47"/>
  <c r="I114" i="47"/>
  <c r="J114" i="47"/>
  <c r="K114" i="47"/>
  <c r="L114" i="47"/>
  <c r="M114" i="47"/>
  <c r="N114" i="47"/>
  <c r="O114" i="47"/>
  <c r="P114" i="47"/>
  <c r="Q114" i="47"/>
  <c r="R114" i="47"/>
  <c r="S114" i="47"/>
  <c r="T114" i="47"/>
  <c r="U114" i="47"/>
  <c r="V114" i="47"/>
  <c r="W114" i="47"/>
  <c r="X114" i="47"/>
  <c r="Y114" i="47"/>
  <c r="Z114" i="47"/>
  <c r="AA114" i="47"/>
  <c r="AB114" i="47"/>
  <c r="AI114" i="47" s="1" a="1"/>
  <c r="AI114" i="47" s="1"/>
  <c r="AC114" i="47"/>
  <c r="AD114" i="47"/>
  <c r="AE114" i="47"/>
  <c r="AF114" i="47"/>
  <c r="I115" i="47"/>
  <c r="J115" i="47"/>
  <c r="K115" i="47"/>
  <c r="L115" i="47"/>
  <c r="M115" i="47"/>
  <c r="N115" i="47"/>
  <c r="O115" i="47"/>
  <c r="P115" i="47"/>
  <c r="Q115" i="47"/>
  <c r="R115" i="47"/>
  <c r="S115" i="47"/>
  <c r="T115" i="47"/>
  <c r="U115" i="47"/>
  <c r="V115" i="47"/>
  <c r="W115" i="47"/>
  <c r="X115" i="47"/>
  <c r="Y115" i="47"/>
  <c r="Z115" i="47"/>
  <c r="AA115" i="47"/>
  <c r="AB115" i="47"/>
  <c r="AC115" i="47"/>
  <c r="AD115" i="47"/>
  <c r="AE115" i="47"/>
  <c r="AF115" i="47"/>
  <c r="I116" i="47"/>
  <c r="J116" i="47"/>
  <c r="K116" i="47"/>
  <c r="L116" i="47"/>
  <c r="M116" i="47"/>
  <c r="N116" i="47"/>
  <c r="O116" i="47"/>
  <c r="P116" i="47"/>
  <c r="Q116" i="47"/>
  <c r="R116" i="47"/>
  <c r="S116" i="47"/>
  <c r="T116" i="47"/>
  <c r="U116" i="47"/>
  <c r="V116" i="47"/>
  <c r="W116" i="47"/>
  <c r="X116" i="47"/>
  <c r="Y116" i="47"/>
  <c r="Z116" i="47"/>
  <c r="AA116" i="47"/>
  <c r="AB116" i="47"/>
  <c r="AC116" i="47"/>
  <c r="AD116" i="47"/>
  <c r="AE116" i="47"/>
  <c r="AF116" i="47"/>
  <c r="I117" i="47"/>
  <c r="J117" i="47"/>
  <c r="K117" i="47"/>
  <c r="L117" i="47"/>
  <c r="M117" i="47"/>
  <c r="N117" i="47"/>
  <c r="O117" i="47"/>
  <c r="P117" i="47"/>
  <c r="Q117" i="47"/>
  <c r="R117" i="47"/>
  <c r="S117" i="47"/>
  <c r="T117" i="47"/>
  <c r="U117" i="47"/>
  <c r="V117" i="47"/>
  <c r="W117" i="47"/>
  <c r="X117" i="47"/>
  <c r="Y117" i="47"/>
  <c r="Z117" i="47"/>
  <c r="AA117" i="47"/>
  <c r="AB117" i="47"/>
  <c r="AC117" i="47"/>
  <c r="AD117" i="47"/>
  <c r="AE117" i="47"/>
  <c r="AF117" i="47"/>
  <c r="I118" i="47"/>
  <c r="J118" i="47"/>
  <c r="K118" i="47"/>
  <c r="L118" i="47"/>
  <c r="M118" i="47"/>
  <c r="N118" i="47"/>
  <c r="O118" i="47"/>
  <c r="P118" i="47"/>
  <c r="Q118" i="47"/>
  <c r="R118" i="47"/>
  <c r="S118" i="47"/>
  <c r="T118" i="47"/>
  <c r="U118" i="47"/>
  <c r="V118" i="47"/>
  <c r="W118" i="47"/>
  <c r="X118" i="47"/>
  <c r="Y118" i="47"/>
  <c r="Z118" i="47"/>
  <c r="AA118" i="47"/>
  <c r="AB118" i="47"/>
  <c r="AC118" i="47"/>
  <c r="AD118" i="47"/>
  <c r="AE118" i="47"/>
  <c r="AF118" i="47"/>
  <c r="AH118" i="47" s="1" a="1"/>
  <c r="AH118" i="47" s="1"/>
  <c r="I120" i="47"/>
  <c r="J120" i="47"/>
  <c r="K120" i="47"/>
  <c r="L120" i="47"/>
  <c r="M120" i="47"/>
  <c r="N120" i="47"/>
  <c r="O120" i="47"/>
  <c r="P120" i="47"/>
  <c r="Q120" i="47"/>
  <c r="R120" i="47"/>
  <c r="S120" i="47"/>
  <c r="T120" i="47"/>
  <c r="U120" i="47"/>
  <c r="V120" i="47"/>
  <c r="W120" i="47"/>
  <c r="X120" i="47"/>
  <c r="Y120" i="47"/>
  <c r="Z120" i="47"/>
  <c r="AA120" i="47"/>
  <c r="AB120" i="47"/>
  <c r="AC120" i="47"/>
  <c r="AD120" i="47"/>
  <c r="AE120" i="47"/>
  <c r="AG120" i="47" s="1" a="1"/>
  <c r="AG120" i="47" s="1"/>
  <c r="AF120" i="47"/>
  <c r="I121" i="47"/>
  <c r="J121" i="47"/>
  <c r="K121" i="47"/>
  <c r="L121" i="47"/>
  <c r="M121" i="47"/>
  <c r="N121" i="47"/>
  <c r="O121" i="47"/>
  <c r="P121" i="47"/>
  <c r="Q121" i="47"/>
  <c r="R121" i="47"/>
  <c r="S121" i="47"/>
  <c r="T121" i="47"/>
  <c r="U121" i="47"/>
  <c r="V121" i="47"/>
  <c r="W121" i="47"/>
  <c r="X121" i="47"/>
  <c r="Y121" i="47"/>
  <c r="Z121" i="47"/>
  <c r="AA121" i="47"/>
  <c r="AB121" i="47"/>
  <c r="AC121" i="47"/>
  <c r="AD121" i="47"/>
  <c r="AK121" i="47" s="1" a="1"/>
  <c r="AK121" i="47" s="1"/>
  <c r="AE121" i="47"/>
  <c r="AF121" i="47"/>
  <c r="I122" i="47"/>
  <c r="J122" i="47"/>
  <c r="K122" i="47"/>
  <c r="L122" i="47"/>
  <c r="M122" i="47"/>
  <c r="N122" i="47"/>
  <c r="O122" i="47"/>
  <c r="P122" i="47"/>
  <c r="Q122" i="47"/>
  <c r="R122" i="47"/>
  <c r="S122" i="47"/>
  <c r="T122" i="47"/>
  <c r="U122" i="47"/>
  <c r="V122" i="47"/>
  <c r="W122" i="47"/>
  <c r="X122" i="47"/>
  <c r="Y122" i="47"/>
  <c r="Z122" i="47"/>
  <c r="AA122" i="47"/>
  <c r="AB122" i="47"/>
  <c r="AC122" i="47"/>
  <c r="AK122" i="47" s="1" a="1"/>
  <c r="AK122" i="47" s="1"/>
  <c r="AD122" i="47"/>
  <c r="AE122" i="47"/>
  <c r="AF122" i="47"/>
  <c r="I123" i="47"/>
  <c r="J123" i="47"/>
  <c r="K123" i="47"/>
  <c r="L123" i="47"/>
  <c r="M123" i="47"/>
  <c r="N123" i="47"/>
  <c r="O123" i="47"/>
  <c r="P123" i="47"/>
  <c r="Q123" i="47"/>
  <c r="R123" i="47"/>
  <c r="S123" i="47"/>
  <c r="T123" i="47"/>
  <c r="U123" i="47"/>
  <c r="V123" i="47"/>
  <c r="W123" i="47"/>
  <c r="X123" i="47"/>
  <c r="Y123" i="47"/>
  <c r="Z123" i="47"/>
  <c r="AA123" i="47"/>
  <c r="AB123" i="47"/>
  <c r="AK123" i="47" s="1" a="1"/>
  <c r="AK123" i="47" s="1"/>
  <c r="AC123" i="47"/>
  <c r="AD123" i="47"/>
  <c r="AE123" i="47"/>
  <c r="AF123" i="47"/>
  <c r="I124" i="47"/>
  <c r="J124" i="47"/>
  <c r="K124" i="47"/>
  <c r="L124" i="47"/>
  <c r="M124" i="47"/>
  <c r="N124" i="47"/>
  <c r="O124" i="47"/>
  <c r="P124" i="47"/>
  <c r="Q124" i="47"/>
  <c r="R124" i="47"/>
  <c r="S124" i="47"/>
  <c r="T124" i="47"/>
  <c r="U124" i="47"/>
  <c r="V124" i="47"/>
  <c r="W124" i="47"/>
  <c r="X124" i="47"/>
  <c r="Y124" i="47"/>
  <c r="Z124" i="47"/>
  <c r="AA124" i="47"/>
  <c r="AB124" i="47"/>
  <c r="AC124" i="47"/>
  <c r="AD124" i="47"/>
  <c r="AE124" i="47"/>
  <c r="AF124" i="47"/>
  <c r="I125" i="47"/>
  <c r="J125" i="47"/>
  <c r="K125" i="47"/>
  <c r="L125" i="47"/>
  <c r="M125" i="47"/>
  <c r="N125" i="47"/>
  <c r="O125" i="47"/>
  <c r="P125" i="47"/>
  <c r="Q125" i="47"/>
  <c r="R125" i="47"/>
  <c r="S125" i="47"/>
  <c r="T125" i="47"/>
  <c r="U125" i="47"/>
  <c r="V125" i="47"/>
  <c r="W125" i="47"/>
  <c r="X125" i="47"/>
  <c r="Y125" i="47"/>
  <c r="Z125" i="47"/>
  <c r="AA125" i="47"/>
  <c r="AB125" i="47"/>
  <c r="AC125" i="47"/>
  <c r="AD125" i="47"/>
  <c r="AE125" i="47"/>
  <c r="AF125" i="47"/>
  <c r="I126" i="47"/>
  <c r="J126" i="47"/>
  <c r="K126" i="47"/>
  <c r="L126" i="47"/>
  <c r="M126" i="47"/>
  <c r="N126" i="47"/>
  <c r="O126" i="47"/>
  <c r="P126" i="47"/>
  <c r="Q126" i="47"/>
  <c r="R126" i="47"/>
  <c r="S126" i="47"/>
  <c r="T126" i="47"/>
  <c r="U126" i="47"/>
  <c r="V126" i="47"/>
  <c r="W126" i="47"/>
  <c r="X126" i="47"/>
  <c r="Y126" i="47"/>
  <c r="Z126" i="47"/>
  <c r="AA126" i="47"/>
  <c r="AB126" i="47"/>
  <c r="AC126" i="47"/>
  <c r="AD126" i="47"/>
  <c r="AE126" i="47"/>
  <c r="AF126" i="47"/>
  <c r="I127" i="47"/>
  <c r="J127" i="47"/>
  <c r="K127" i="47"/>
  <c r="L127" i="47"/>
  <c r="M127" i="47"/>
  <c r="N127" i="47"/>
  <c r="O127" i="47"/>
  <c r="P127" i="47"/>
  <c r="Q127" i="47"/>
  <c r="R127" i="47"/>
  <c r="S127" i="47"/>
  <c r="T127" i="47"/>
  <c r="U127" i="47"/>
  <c r="V127" i="47"/>
  <c r="W127" i="47"/>
  <c r="X127" i="47"/>
  <c r="Y127" i="47"/>
  <c r="Z127" i="47"/>
  <c r="AA127" i="47"/>
  <c r="AB127" i="47"/>
  <c r="AC127" i="47"/>
  <c r="AD127" i="47"/>
  <c r="AE127" i="47"/>
  <c r="AF127" i="47"/>
  <c r="I128" i="47"/>
  <c r="J128" i="47"/>
  <c r="K128" i="47"/>
  <c r="L128" i="47"/>
  <c r="M128" i="47"/>
  <c r="N128" i="47"/>
  <c r="O128" i="47"/>
  <c r="P128" i="47"/>
  <c r="Q128" i="47"/>
  <c r="R128" i="47"/>
  <c r="S128" i="47"/>
  <c r="T128" i="47"/>
  <c r="U128" i="47"/>
  <c r="V128" i="47"/>
  <c r="W128" i="47"/>
  <c r="X128" i="47"/>
  <c r="Y128" i="47"/>
  <c r="Z128" i="47"/>
  <c r="AA128" i="47"/>
  <c r="AB128" i="47"/>
  <c r="AC128" i="47"/>
  <c r="AD128" i="47"/>
  <c r="AE128" i="47"/>
  <c r="AK128" i="47" s="1" a="1"/>
  <c r="AK128" i="47" s="1"/>
  <c r="AF128" i="47"/>
  <c r="I129" i="47"/>
  <c r="J129" i="47"/>
  <c r="K129" i="47"/>
  <c r="L129" i="47"/>
  <c r="M129" i="47"/>
  <c r="N129" i="47"/>
  <c r="O129" i="47"/>
  <c r="P129" i="47"/>
  <c r="Q129" i="47"/>
  <c r="R129" i="47"/>
  <c r="S129" i="47"/>
  <c r="T129" i="47"/>
  <c r="U129" i="47"/>
  <c r="V129" i="47"/>
  <c r="W129" i="47"/>
  <c r="X129" i="47"/>
  <c r="Y129" i="47"/>
  <c r="Z129" i="47"/>
  <c r="AA129" i="47"/>
  <c r="AB129" i="47"/>
  <c r="AC129" i="47"/>
  <c r="AD129" i="47"/>
  <c r="AK129" i="47" s="1" a="1"/>
  <c r="AK129" i="47" s="1"/>
  <c r="AE129" i="47"/>
  <c r="AF129" i="47"/>
  <c r="I131" i="47"/>
  <c r="J131" i="47"/>
  <c r="K131" i="47"/>
  <c r="L131" i="47"/>
  <c r="M131" i="47"/>
  <c r="N131" i="47"/>
  <c r="O131" i="47"/>
  <c r="P131" i="47"/>
  <c r="Q131" i="47"/>
  <c r="R131" i="47"/>
  <c r="S131" i="47"/>
  <c r="T131" i="47"/>
  <c r="U131" i="47"/>
  <c r="V131" i="47"/>
  <c r="W131" i="47"/>
  <c r="X131" i="47"/>
  <c r="Y131" i="47"/>
  <c r="Z131" i="47"/>
  <c r="AA131" i="47"/>
  <c r="AB131" i="47"/>
  <c r="AC131" i="47"/>
  <c r="AI131" i="47" s="1" a="1"/>
  <c r="AI131" i="47" s="1"/>
  <c r="AD131" i="47"/>
  <c r="AE131" i="47"/>
  <c r="AF131" i="47"/>
  <c r="AK127" i="47" a="1"/>
  <c r="AK127" i="47" s="1"/>
  <c r="AK125" i="47" a="1"/>
  <c r="AK125" i="47" s="1"/>
  <c r="AK124" i="47" a="1"/>
  <c r="AK124" i="47" s="1"/>
  <c r="AK117" i="47" a="1"/>
  <c r="AK117" i="47" s="1"/>
  <c r="AH116" i="47" a="1"/>
  <c r="AH116" i="47" s="1"/>
  <c r="AH115" i="47" a="1"/>
  <c r="AH115" i="47" s="1"/>
  <c r="AH109" i="47" a="1"/>
  <c r="AH109" i="47" s="1"/>
  <c r="AH108" i="47" a="1"/>
  <c r="AH108" i="47" s="1"/>
  <c r="AJ107" i="47" a="1"/>
  <c r="AJ107" i="47" s="1"/>
  <c r="AK75" i="47" a="1"/>
  <c r="AK75" i="47" s="1"/>
  <c r="AK74" i="47" a="1"/>
  <c r="AK74" i="47" s="1"/>
  <c r="AH73" i="47" a="1"/>
  <c r="AH73" i="47" s="1"/>
  <c r="AK72" i="47" a="1"/>
  <c r="AK72" i="47" s="1"/>
  <c r="AK66" i="47" a="1"/>
  <c r="AK66" i="47" s="1"/>
  <c r="AI65" i="47" a="1"/>
  <c r="AI65" i="47" s="1"/>
  <c r="AG63" i="47" a="1"/>
  <c r="AG63" i="47" s="1"/>
  <c r="AK59" i="47" a="1"/>
  <c r="AK59" i="47" s="1"/>
  <c r="AK58" i="47" a="1"/>
  <c r="AK58" i="47" s="1"/>
  <c r="AI57" i="47" a="1"/>
  <c r="AI57" i="47" s="1"/>
  <c r="AK56" i="47" a="1"/>
  <c r="AK56" i="47" s="1"/>
  <c r="AK50" i="47" a="1"/>
  <c r="AK50" i="47" s="1"/>
  <c r="AK49" i="47" a="1"/>
  <c r="AK49" i="47" s="1"/>
  <c r="AK48" i="47" a="1"/>
  <c r="AK48" i="47" s="1"/>
  <c r="AI46" i="47" a="1"/>
  <c r="AI46" i="47" s="1"/>
  <c r="AK42" i="47" a="1"/>
  <c r="AK42" i="47" s="1"/>
  <c r="AK40" i="47" a="1"/>
  <c r="AK40" i="47" s="1"/>
  <c r="AK36" i="47" a="1"/>
  <c r="AK36" i="47" s="1"/>
  <c r="AK34" i="47" a="1"/>
  <c r="AK34" i="47" s="1"/>
  <c r="AK33" i="47" a="1"/>
  <c r="AK33" i="47" s="1"/>
  <c r="AK32" i="47" a="1"/>
  <c r="AK32" i="47" s="1"/>
  <c r="AK25" i="47" a="1"/>
  <c r="AK25" i="47" s="1"/>
  <c r="AI25" i="47" a="1"/>
  <c r="AI25" i="47" s="1"/>
  <c r="AI24" i="47" a="1"/>
  <c r="AI24" i="47" s="1"/>
  <c r="AH23" i="47" a="1"/>
  <c r="AH23" i="47" s="1"/>
  <c r="AG19" i="47" a="1"/>
  <c r="AG19" i="47" s="1"/>
  <c r="AG17" i="47" a="1"/>
  <c r="AG17" i="47" s="1"/>
  <c r="AK16" i="47" a="1"/>
  <c r="AK16" i="47" s="1"/>
  <c r="AK15" i="47" a="1"/>
  <c r="AK15" i="47" s="1"/>
  <c r="AJ11" i="47" a="1"/>
  <c r="AJ11" i="47" s="1"/>
  <c r="AK9" i="47" a="1"/>
  <c r="AK9" i="47" s="1"/>
  <c r="AI9" i="47" a="1"/>
  <c r="AI9" i="47" s="1"/>
  <c r="AI8" i="47" a="1"/>
  <c r="AI8" i="47" s="1"/>
  <c r="AH7" i="47" a="1"/>
  <c r="AH7" i="47" s="1"/>
  <c r="AG4" i="47" a="1"/>
  <c r="AG4" i="47" s="1"/>
  <c r="AG126" i="47" a="1"/>
  <c r="AG126" i="47" s="1"/>
  <c r="G131" i="47"/>
  <c r="G79" i="47"/>
  <c r="G53" i="47"/>
  <c r="G27" i="47"/>
  <c r="G129" i="47"/>
  <c r="G128" i="47"/>
  <c r="G127" i="47"/>
  <c r="G126" i="47"/>
  <c r="G125" i="47"/>
  <c r="G124" i="47"/>
  <c r="G123" i="47"/>
  <c r="G122" i="47"/>
  <c r="G121" i="47"/>
  <c r="G120" i="47"/>
  <c r="G115" i="47"/>
  <c r="G118" i="47"/>
  <c r="G117" i="47"/>
  <c r="G116" i="47"/>
  <c r="G114" i="47"/>
  <c r="G113" i="47"/>
  <c r="G112" i="47"/>
  <c r="G111" i="47"/>
  <c r="G110" i="47"/>
  <c r="G109" i="47"/>
  <c r="G108" i="47"/>
  <c r="G107" i="47"/>
  <c r="AG130" i="47" a="1"/>
  <c r="AG130" i="47" s="1"/>
  <c r="AI130" i="47" a="1"/>
  <c r="AI130" i="47" s="1"/>
  <c r="AK126" i="47" a="1"/>
  <c r="AK126" i="47" s="1"/>
  <c r="G78" i="47"/>
  <c r="G63" i="47"/>
  <c r="G57" i="47"/>
  <c r="G77" i="47"/>
  <c r="G76" i="47"/>
  <c r="G75" i="47"/>
  <c r="G74" i="47"/>
  <c r="G73" i="47"/>
  <c r="G72" i="47"/>
  <c r="G71" i="47"/>
  <c r="G70" i="47"/>
  <c r="G69" i="47"/>
  <c r="G68" i="47"/>
  <c r="G58" i="47"/>
  <c r="G59" i="47"/>
  <c r="G60" i="47"/>
  <c r="G61" i="47"/>
  <c r="G62" i="47"/>
  <c r="G64" i="47"/>
  <c r="G65" i="47"/>
  <c r="G66" i="47"/>
  <c r="G56" i="47"/>
  <c r="G55" i="47"/>
  <c r="AH75" i="47" a="1"/>
  <c r="AH75" i="47" s="1"/>
  <c r="AI73" i="47" a="1"/>
  <c r="AI73" i="47" s="1"/>
  <c r="AI72" i="47" a="1"/>
  <c r="AI72" i="47" s="1"/>
  <c r="AG65" i="47" a="1"/>
  <c r="AG65" i="47" s="1"/>
  <c r="AG57" i="47" a="1"/>
  <c r="AG57" i="47" s="1"/>
  <c r="G51" i="47"/>
  <c r="G50" i="47"/>
  <c r="G49" i="47"/>
  <c r="G48" i="47"/>
  <c r="G47" i="47"/>
  <c r="G46" i="47"/>
  <c r="G45" i="47"/>
  <c r="G44" i="47"/>
  <c r="G43" i="47"/>
  <c r="G42" i="47"/>
  <c r="G40" i="47"/>
  <c r="G39" i="47"/>
  <c r="G38" i="47"/>
  <c r="G31" i="47"/>
  <c r="G32" i="47"/>
  <c r="G33" i="47"/>
  <c r="G34" i="47"/>
  <c r="G35" i="47"/>
  <c r="G36" i="47"/>
  <c r="G30" i="47"/>
  <c r="AG52" i="47" a="1"/>
  <c r="AG52" i="47" s="1"/>
  <c r="AI52" i="47" a="1"/>
  <c r="AI52" i="47" s="1"/>
  <c r="AI50" i="47" a="1"/>
  <c r="AI50" i="47" s="1"/>
  <c r="AI48" i="47" a="1"/>
  <c r="AI48" i="47" s="1"/>
  <c r="AG42" i="47" a="1"/>
  <c r="AG42" i="47" s="1"/>
  <c r="AI39" i="47" a="1"/>
  <c r="AI39" i="47" s="1"/>
  <c r="AK37" i="47" a="1"/>
  <c r="AK37" i="47" s="1"/>
  <c r="AG37" i="47" a="1"/>
  <c r="AG37" i="47" s="1"/>
  <c r="AI37" i="47" a="1"/>
  <c r="AI37" i="47" s="1"/>
  <c r="AI33" i="47" a="1"/>
  <c r="AI33" i="47" s="1"/>
  <c r="AK29" i="47" a="1"/>
  <c r="AK29" i="47" s="1"/>
  <c r="AG29" i="47" a="1"/>
  <c r="AG29" i="47" s="1"/>
  <c r="AJ29" i="47" a="1"/>
  <c r="AJ29" i="47" s="1"/>
  <c r="AI29" i="47" a="1"/>
  <c r="AI29" i="47" s="1"/>
  <c r="AH8" i="47" a="1"/>
  <c r="AH8" i="47" s="1"/>
  <c r="AH16" i="47" a="1"/>
  <c r="AH16" i="47" s="1"/>
  <c r="AK17" i="47" a="1"/>
  <c r="AK17" i="47" s="1"/>
  <c r="AH24" i="47" a="1"/>
  <c r="AH24" i="47" s="1"/>
  <c r="G3" i="47"/>
  <c r="G11" i="47"/>
  <c r="G5" i="47"/>
  <c r="G4" i="47"/>
  <c r="G6" i="47"/>
  <c r="G7" i="47"/>
  <c r="G8" i="47"/>
  <c r="G9" i="47"/>
  <c r="G10" i="47"/>
  <c r="G12" i="47"/>
  <c r="G13" i="47"/>
  <c r="G14" i="47"/>
  <c r="G15" i="47"/>
  <c r="G16" i="47"/>
  <c r="G17" i="47"/>
  <c r="G18" i="47"/>
  <c r="G19" i="47"/>
  <c r="G20" i="47"/>
  <c r="G21" i="47"/>
  <c r="G22" i="47"/>
  <c r="G23" i="47"/>
  <c r="G24" i="47"/>
  <c r="G25" i="47"/>
  <c r="AG161" i="47" l="1" a="1"/>
  <c r="AG161" i="47" s="1"/>
  <c r="AH161" i="47" a="1"/>
  <c r="AH161" i="47" s="1"/>
  <c r="H223" i="47"/>
  <c r="I223" i="47" s="1"/>
  <c r="J223" i="47" s="1"/>
  <c r="K223" i="47" s="1"/>
  <c r="L223" i="47" s="1"/>
  <c r="M223" i="47" s="1"/>
  <c r="N223" i="47" s="1"/>
  <c r="O223" i="47" s="1"/>
  <c r="P223" i="47" s="1"/>
  <c r="Q223" i="47" s="1"/>
  <c r="R223" i="47" s="1"/>
  <c r="S223" i="47" s="1"/>
  <c r="T223" i="47" s="1"/>
  <c r="U223" i="47" s="1"/>
  <c r="V223" i="47" s="1"/>
  <c r="W223" i="47" s="1"/>
  <c r="X223" i="47" s="1"/>
  <c r="Y223" i="47" s="1"/>
  <c r="Z223" i="47" s="1"/>
  <c r="AA223" i="47" s="1"/>
  <c r="AB223" i="47" s="1"/>
  <c r="AC223" i="47" s="1"/>
  <c r="AD223" i="47" s="1"/>
  <c r="AE223" i="47" s="1"/>
  <c r="AF223" i="47" s="1"/>
  <c r="AG223" i="47" s="1"/>
  <c r="AH223" i="47" s="1"/>
  <c r="AI223" i="47" s="1"/>
  <c r="AJ223" i="47" s="1"/>
  <c r="AK223" i="47" s="1"/>
  <c r="H197" i="47"/>
  <c r="I197" i="47" s="1"/>
  <c r="J197" i="47" s="1"/>
  <c r="K197" i="47" s="1"/>
  <c r="L197" i="47" s="1"/>
  <c r="M197" i="47" s="1"/>
  <c r="N197" i="47" s="1"/>
  <c r="O197" i="47" s="1"/>
  <c r="P197" i="47" s="1"/>
  <c r="Q197" i="47" s="1"/>
  <c r="R197" i="47" s="1"/>
  <c r="S197" i="47" s="1"/>
  <c r="T197" i="47" s="1"/>
  <c r="U197" i="47" s="1"/>
  <c r="V197" i="47" s="1"/>
  <c r="W197" i="47" s="1"/>
  <c r="X197" i="47" s="1"/>
  <c r="Y197" i="47" s="1"/>
  <c r="Z197" i="47" s="1"/>
  <c r="AA197" i="47" s="1"/>
  <c r="AB197" i="47" s="1"/>
  <c r="AC197" i="47" s="1"/>
  <c r="AD197" i="47" s="1"/>
  <c r="AE197" i="47" s="1"/>
  <c r="AF197" i="47" s="1"/>
  <c r="AG197" i="47" s="1"/>
  <c r="AH197" i="47" s="1"/>
  <c r="AI197" i="47" s="1"/>
  <c r="AJ197" i="47" s="1"/>
  <c r="AK197" i="47" s="1"/>
  <c r="I93" i="47"/>
  <c r="J93" i="47" s="1"/>
  <c r="K93" i="47" s="1"/>
  <c r="L93" i="47" s="1"/>
  <c r="M93" i="47" s="1"/>
  <c r="N93" i="47" s="1"/>
  <c r="O93" i="47" s="1"/>
  <c r="P93" i="47" s="1"/>
  <c r="Q93" i="47" s="1"/>
  <c r="R93" i="47" s="1"/>
  <c r="S93" i="47" s="1"/>
  <c r="T93" i="47" s="1"/>
  <c r="U93" i="47" s="1"/>
  <c r="V93" i="47" s="1"/>
  <c r="W93" i="47" s="1"/>
  <c r="X93" i="47" s="1"/>
  <c r="Y93" i="47" s="1"/>
  <c r="Z93" i="47" s="1"/>
  <c r="AA93" i="47" s="1"/>
  <c r="AB93" i="47" s="1"/>
  <c r="AC93" i="47" s="1"/>
  <c r="AD93" i="47" s="1"/>
  <c r="AE93" i="47" s="1"/>
  <c r="AF93" i="47" s="1"/>
  <c r="AG93" i="47" s="1"/>
  <c r="AH93" i="47" s="1"/>
  <c r="AI93" i="47" s="1"/>
  <c r="AJ93" i="47" s="1"/>
  <c r="AK93" i="47" s="1"/>
  <c r="J67" i="47"/>
  <c r="K67" i="47" s="1"/>
  <c r="L67" i="47" s="1"/>
  <c r="M67" i="47" s="1"/>
  <c r="N67" i="47" s="1"/>
  <c r="O67" i="47" s="1"/>
  <c r="P67" i="47" s="1"/>
  <c r="Q67" i="47" s="1"/>
  <c r="R67" i="47" s="1"/>
  <c r="S67" i="47" s="1"/>
  <c r="T67" i="47" s="1"/>
  <c r="U67" i="47" s="1"/>
  <c r="V67" i="47" s="1"/>
  <c r="W67" i="47" s="1"/>
  <c r="X67" i="47" s="1"/>
  <c r="Y67" i="47" s="1"/>
  <c r="Z67" i="47" s="1"/>
  <c r="AA67" i="47" s="1"/>
  <c r="AB67" i="47" s="1"/>
  <c r="AC67" i="47" s="1"/>
  <c r="AD67" i="47" s="1"/>
  <c r="AE67" i="47" s="1"/>
  <c r="AF67" i="47" s="1"/>
  <c r="AG67" i="47" s="1"/>
  <c r="AH67" i="47" s="1"/>
  <c r="AI67" i="47" s="1"/>
  <c r="AJ67" i="47" s="1"/>
  <c r="AK67" i="47" s="1"/>
  <c r="AI228" i="47" a="1"/>
  <c r="AI228" i="47" s="1"/>
  <c r="AJ212" i="47" a="1"/>
  <c r="AJ212" i="47" s="1"/>
  <c r="AH213" i="47" a="1"/>
  <c r="AH213" i="47" s="1"/>
  <c r="AJ214" i="47" a="1"/>
  <c r="AJ214" i="47" s="1"/>
  <c r="AH215" i="47" a="1"/>
  <c r="AH215" i="47" s="1"/>
  <c r="AJ216" i="47" a="1"/>
  <c r="AJ216" i="47" s="1"/>
  <c r="AH217" i="47" a="1"/>
  <c r="AH217" i="47" s="1"/>
  <c r="AJ218" i="47" a="1"/>
  <c r="AJ218" i="47" s="1"/>
  <c r="AH219" i="47" a="1"/>
  <c r="AH219" i="47" s="1"/>
  <c r="AJ220" i="47" a="1"/>
  <c r="AJ220" i="47" s="1"/>
  <c r="AH221" i="47" a="1"/>
  <c r="AH221" i="47" s="1"/>
  <c r="AJ222" i="47" a="1"/>
  <c r="AJ222" i="47" s="1"/>
  <c r="AI232" i="47" a="1"/>
  <c r="AI232" i="47" s="1"/>
  <c r="AJ224" i="47" a="1"/>
  <c r="AJ224" i="47" s="1"/>
  <c r="AJ226" i="47" a="1"/>
  <c r="AJ226" i="47" s="1"/>
  <c r="AJ228" i="47" a="1"/>
  <c r="AJ228" i="47" s="1"/>
  <c r="AJ230" i="47" a="1"/>
  <c r="AJ230" i="47" s="1"/>
  <c r="AJ232" i="47" a="1"/>
  <c r="AJ232" i="47" s="1"/>
  <c r="AI235" i="47" a="1"/>
  <c r="AI235" i="47" s="1"/>
  <c r="AG212" i="47" a="1"/>
  <c r="AG212" i="47" s="1"/>
  <c r="AK212" i="47" a="1"/>
  <c r="AK212" i="47" s="1"/>
  <c r="AI213" i="47" a="1"/>
  <c r="AI213" i="47" s="1"/>
  <c r="AG214" i="47" a="1"/>
  <c r="AG214" i="47" s="1"/>
  <c r="AK214" i="47" a="1"/>
  <c r="AK214" i="47" s="1"/>
  <c r="AI215" i="47" a="1"/>
  <c r="AI215" i="47" s="1"/>
  <c r="AG216" i="47" a="1"/>
  <c r="AG216" i="47" s="1"/>
  <c r="AK216" i="47" a="1"/>
  <c r="AK216" i="47" s="1"/>
  <c r="AI217" i="47" a="1"/>
  <c r="AI217" i="47" s="1"/>
  <c r="AG218" i="47" a="1"/>
  <c r="AG218" i="47" s="1"/>
  <c r="AK218" i="47" a="1"/>
  <c r="AK218" i="47" s="1"/>
  <c r="AI219" i="47" a="1"/>
  <c r="AI219" i="47" s="1"/>
  <c r="AG220" i="47" a="1"/>
  <c r="AG220" i="47" s="1"/>
  <c r="AK220" i="47" a="1"/>
  <c r="AK220" i="47" s="1"/>
  <c r="AI221" i="47" a="1"/>
  <c r="AI221" i="47" s="1"/>
  <c r="AG222" i="47" a="1"/>
  <c r="AG222" i="47" s="1"/>
  <c r="AK222" i="47" a="1"/>
  <c r="AK222" i="47" s="1"/>
  <c r="AI224" i="47" a="1"/>
  <c r="AI224" i="47" s="1"/>
  <c r="AG224" i="47" a="1"/>
  <c r="AG224" i="47" s="1"/>
  <c r="AK224" i="47" a="1"/>
  <c r="AK224" i="47" s="1"/>
  <c r="AI225" i="47" a="1"/>
  <c r="AI225" i="47" s="1"/>
  <c r="AG226" i="47" a="1"/>
  <c r="AG226" i="47" s="1"/>
  <c r="AK226" i="47" a="1"/>
  <c r="AK226" i="47" s="1"/>
  <c r="AI227" i="47" a="1"/>
  <c r="AI227" i="47" s="1"/>
  <c r="AG228" i="47" a="1"/>
  <c r="AG228" i="47" s="1"/>
  <c r="AK228" i="47" a="1"/>
  <c r="AK228" i="47" s="1"/>
  <c r="AI229" i="47" a="1"/>
  <c r="AI229" i="47" s="1"/>
  <c r="AG230" i="47" a="1"/>
  <c r="AG230" i="47" s="1"/>
  <c r="AK230" i="47" a="1"/>
  <c r="AK230" i="47" s="1"/>
  <c r="AI231" i="47" a="1"/>
  <c r="AI231" i="47" s="1"/>
  <c r="AG232" i="47" a="1"/>
  <c r="AG232" i="47" s="1"/>
  <c r="AK232" i="47" a="1"/>
  <c r="AK232" i="47" s="1"/>
  <c r="AI233" i="47" a="1"/>
  <c r="AI233" i="47" s="1"/>
  <c r="AJ235" i="47" a="1"/>
  <c r="AJ235" i="47" s="1"/>
  <c r="AH212" i="47" a="1"/>
  <c r="AH212" i="47" s="1"/>
  <c r="AJ213" i="47" a="1"/>
  <c r="AJ213" i="47" s="1"/>
  <c r="AH214" i="47" a="1"/>
  <c r="AH214" i="47" s="1"/>
  <c r="AJ215" i="47" a="1"/>
  <c r="AJ215" i="47" s="1"/>
  <c r="AH216" i="47" a="1"/>
  <c r="AH216" i="47" s="1"/>
  <c r="AJ217" i="47" a="1"/>
  <c r="AJ217" i="47" s="1"/>
  <c r="AH218" i="47" a="1"/>
  <c r="AH218" i="47" s="1"/>
  <c r="AJ219" i="47" a="1"/>
  <c r="AJ219" i="47" s="1"/>
  <c r="AH220" i="47" a="1"/>
  <c r="AH220" i="47" s="1"/>
  <c r="AJ221" i="47" a="1"/>
  <c r="AJ221" i="47" s="1"/>
  <c r="AH222" i="47" a="1"/>
  <c r="AH222" i="47" s="1"/>
  <c r="AG235" i="47" a="1"/>
  <c r="AG235" i="47" s="1"/>
  <c r="AG213" i="47" a="1"/>
  <c r="AG213" i="47" s="1"/>
  <c r="AG215" i="47" a="1"/>
  <c r="AG215" i="47" s="1"/>
  <c r="AG217" i="47" a="1"/>
  <c r="AG217" i="47" s="1"/>
  <c r="AG219" i="47" a="1"/>
  <c r="AG219" i="47" s="1"/>
  <c r="AG221" i="47" a="1"/>
  <c r="AG221" i="47" s="1"/>
  <c r="AK193" i="47" a="1"/>
  <c r="AK193" i="47" s="1"/>
  <c r="AI198" i="47" a="1"/>
  <c r="AI198" i="47" s="1"/>
  <c r="AJ199" i="47" a="1"/>
  <c r="AJ199" i="47" s="1"/>
  <c r="AG200" i="47" a="1"/>
  <c r="AG200" i="47" s="1"/>
  <c r="AK200" i="47" a="1"/>
  <c r="AK200" i="47" s="1"/>
  <c r="AH201" i="47" a="1"/>
  <c r="AH201" i="47" s="1"/>
  <c r="AI202" i="47" a="1"/>
  <c r="AI202" i="47" s="1"/>
  <c r="AJ203" i="47" a="1"/>
  <c r="AJ203" i="47" s="1"/>
  <c r="AG204" i="47" a="1"/>
  <c r="AG204" i="47" s="1"/>
  <c r="AK204" i="47" a="1"/>
  <c r="AK204" i="47" s="1"/>
  <c r="AI206" i="47" a="1"/>
  <c r="AI206" i="47" s="1"/>
  <c r="AI209" i="47" a="1"/>
  <c r="AI209" i="47" s="1"/>
  <c r="AI186" i="47" a="1"/>
  <c r="AI186" i="47" s="1"/>
  <c r="AJ187" i="47" a="1"/>
  <c r="AJ187" i="47" s="1"/>
  <c r="AG188" i="47" a="1"/>
  <c r="AG188" i="47" s="1"/>
  <c r="AK188" i="47" a="1"/>
  <c r="AK188" i="47" s="1"/>
  <c r="AJ191" i="47" a="1"/>
  <c r="AJ191" i="47" s="1"/>
  <c r="AG192" i="47" a="1"/>
  <c r="AG192" i="47" s="1"/>
  <c r="AK192" i="47" a="1"/>
  <c r="AK192" i="47" s="1"/>
  <c r="AH193" i="47" a="1"/>
  <c r="AH193" i="47" s="1"/>
  <c r="AJ195" i="47" a="1"/>
  <c r="AJ195" i="47" s="1"/>
  <c r="AG196" i="47" a="1"/>
  <c r="AG196" i="47" s="1"/>
  <c r="AK196" i="47" a="1"/>
  <c r="AK196" i="47" s="1"/>
  <c r="AG185" i="47" a="1"/>
  <c r="AG185" i="47" s="1"/>
  <c r="AI191" i="47" a="1"/>
  <c r="AI191" i="47" s="1"/>
  <c r="AI195" i="47" a="1"/>
  <c r="AI195" i="47" s="1"/>
  <c r="AJ198" i="47" a="1"/>
  <c r="AJ198" i="47" s="1"/>
  <c r="AG199" i="47" a="1"/>
  <c r="AG199" i="47" s="1"/>
  <c r="AH200" i="47" a="1"/>
  <c r="AH200" i="47" s="1"/>
  <c r="AI201" i="47" a="1"/>
  <c r="AI201" i="47" s="1"/>
  <c r="AJ202" i="47" a="1"/>
  <c r="AJ202" i="47" s="1"/>
  <c r="AG203" i="47" a="1"/>
  <c r="AG203" i="47" s="1"/>
  <c r="AH204" i="47" a="1"/>
  <c r="AH204" i="47" s="1"/>
  <c r="AI205" i="47" a="1"/>
  <c r="AI205" i="47" s="1"/>
  <c r="AJ206" i="47" a="1"/>
  <c r="AJ206" i="47" s="1"/>
  <c r="AG207" i="47" a="1"/>
  <c r="AG207" i="47" s="1"/>
  <c r="AK207" i="47" a="1"/>
  <c r="AK207" i="47" s="1"/>
  <c r="AJ209" i="47" a="1"/>
  <c r="AJ209" i="47" s="1"/>
  <c r="AK185" i="47" a="1"/>
  <c r="AK185" i="47" s="1"/>
  <c r="AG189" i="47" a="1"/>
  <c r="AG189" i="47" s="1"/>
  <c r="AH189" i="47" a="1"/>
  <c r="AH189" i="47" s="1"/>
  <c r="AG187" i="47" a="1"/>
  <c r="AG187" i="47" s="1"/>
  <c r="AK187" i="47" a="1"/>
  <c r="AK187" i="47" s="1"/>
  <c r="AJ190" i="47" a="1"/>
  <c r="AJ190" i="47" s="1"/>
  <c r="AG191" i="47" a="1"/>
  <c r="AG191" i="47" s="1"/>
  <c r="AK191" i="47" a="1"/>
  <c r="AK191" i="47" s="1"/>
  <c r="AJ194" i="47" a="1"/>
  <c r="AJ194" i="47" s="1"/>
  <c r="AG195" i="47" a="1"/>
  <c r="AG195" i="47" s="1"/>
  <c r="AK195" i="47" a="1"/>
  <c r="AK195" i="47" s="1"/>
  <c r="AH196" i="47" a="1"/>
  <c r="AH196" i="47" s="1"/>
  <c r="AI187" i="47" a="1"/>
  <c r="AI187" i="47" s="1"/>
  <c r="AG198" i="47" a="1"/>
  <c r="AG198" i="47" s="1"/>
  <c r="AG202" i="47" a="1"/>
  <c r="AG202" i="47" s="1"/>
  <c r="AG206" i="47" a="1"/>
  <c r="AG206" i="47" s="1"/>
  <c r="AG209" i="47" a="1"/>
  <c r="AG209" i="47" s="1"/>
  <c r="AG186" i="47" a="1"/>
  <c r="AG186" i="47" s="1"/>
  <c r="AG190" i="47" a="1"/>
  <c r="AG190" i="47" s="1"/>
  <c r="AG194" i="47" a="1"/>
  <c r="AG194" i="47" s="1"/>
  <c r="AH5" i="47" a="1"/>
  <c r="AH5" i="47" s="1"/>
  <c r="AG128" i="47" a="1"/>
  <c r="AG128" i="47" s="1"/>
  <c r="AJ14" i="47" a="1"/>
  <c r="AJ14" i="47" s="1"/>
  <c r="AI31" i="47" a="1"/>
  <c r="AI31" i="47" s="1"/>
  <c r="AI44" i="47" a="1"/>
  <c r="AI44" i="47" s="1"/>
  <c r="AH6" i="47" a="1"/>
  <c r="AH6" i="47" s="1"/>
  <c r="AH21" i="47" a="1"/>
  <c r="AH21" i="47" s="1"/>
  <c r="AH77" i="47" a="1"/>
  <c r="AH77" i="47" s="1"/>
  <c r="AK120" i="47" a="1"/>
  <c r="AK120" i="47" s="1"/>
  <c r="AH22" i="47" a="1"/>
  <c r="AH22" i="47" s="1"/>
  <c r="AK111" i="47" a="1"/>
  <c r="AK111" i="47" s="1"/>
  <c r="AJ3" i="47" a="1"/>
  <c r="AJ3" i="47" s="1"/>
  <c r="AI35" i="47" a="1"/>
  <c r="AI35" i="47" s="1"/>
  <c r="AG61" i="47" a="1"/>
  <c r="AG61" i="47" s="1"/>
  <c r="AK78" i="47" a="1"/>
  <c r="AK78" i="47" s="1"/>
  <c r="AK68" i="47" a="1"/>
  <c r="AK68" i="47" s="1"/>
  <c r="AK113" i="47" a="1"/>
  <c r="AK113" i="47" s="1"/>
  <c r="AH114" i="47" a="1"/>
  <c r="AH114" i="47" s="1"/>
  <c r="AG70" i="47" a="1"/>
  <c r="AG70" i="47" s="1"/>
  <c r="AI3" i="47" a="1"/>
  <c r="AI3" i="47" s="1"/>
  <c r="AH25" i="47" a="1"/>
  <c r="AH25" i="47" s="1"/>
  <c r="AG24" i="47" a="1"/>
  <c r="AG24" i="47" s="1"/>
  <c r="AG23" i="47" a="1"/>
  <c r="AG23" i="47" s="1"/>
  <c r="AG22" i="47" a="1"/>
  <c r="AG22" i="47" s="1"/>
  <c r="AK20" i="47" a="1"/>
  <c r="AK20" i="47" s="1"/>
  <c r="AK19" i="47" a="1"/>
  <c r="AK19" i="47" s="1"/>
  <c r="AK18" i="47" a="1"/>
  <c r="AK18" i="47" s="1"/>
  <c r="AJ17" i="47" a="1"/>
  <c r="AJ17" i="47" s="1"/>
  <c r="AJ16" i="47" a="1"/>
  <c r="AJ16" i="47" s="1"/>
  <c r="AJ15" i="47" a="1"/>
  <c r="AJ15" i="47" s="1"/>
  <c r="AI14" i="47" a="1"/>
  <c r="AI14" i="47" s="1"/>
  <c r="AI13" i="47" a="1"/>
  <c r="AI13" i="47" s="1"/>
  <c r="AI12" i="47" a="1"/>
  <c r="AI12" i="47" s="1"/>
  <c r="AH11" i="47" a="1"/>
  <c r="AH11" i="47" s="1"/>
  <c r="AH10" i="47" a="1"/>
  <c r="AH10" i="47" s="1"/>
  <c r="AH9" i="47" a="1"/>
  <c r="AH9" i="47" s="1"/>
  <c r="AG8" i="47" a="1"/>
  <c r="AG8" i="47" s="1"/>
  <c r="AG7" i="47" a="1"/>
  <c r="AG7" i="47" s="1"/>
  <c r="AG6" i="47" a="1"/>
  <c r="AG6" i="47" s="1"/>
  <c r="AK4" i="47" a="1"/>
  <c r="AK4" i="47" s="1"/>
  <c r="AG31" i="47" a="1"/>
  <c r="AG31" i="47" s="1"/>
  <c r="AG35" i="47" a="1"/>
  <c r="AG35" i="47" s="1"/>
  <c r="AG44" i="47" a="1"/>
  <c r="AG44" i="47" s="1"/>
  <c r="AG48" i="47" a="1"/>
  <c r="AG48" i="47" s="1"/>
  <c r="AK57" i="47" a="1"/>
  <c r="AK57" i="47" s="1"/>
  <c r="AK61" i="47" a="1"/>
  <c r="AK61" i="47" s="1"/>
  <c r="AI74" i="47" a="1"/>
  <c r="AI74" i="47" s="1"/>
  <c r="AI77" i="47" a="1"/>
  <c r="AI77" i="47" s="1"/>
  <c r="AI112" i="47" a="1"/>
  <c r="AI112" i="47" s="1"/>
  <c r="AI122" i="47" a="1"/>
  <c r="AI122" i="47" s="1"/>
  <c r="AG25" i="47" a="1"/>
  <c r="AG25" i="47" s="1"/>
  <c r="AK21" i="47" a="1"/>
  <c r="AK21" i="47" s="1"/>
  <c r="AJ18" i="47" a="1"/>
  <c r="AJ18" i="47" s="1"/>
  <c r="AI15" i="47" a="1"/>
  <c r="AI15" i="47" s="1"/>
  <c r="AH12" i="47" a="1"/>
  <c r="AH12" i="47" s="1"/>
  <c r="AG9" i="47" a="1"/>
  <c r="AG9" i="47" s="1"/>
  <c r="AK5" i="47" a="1"/>
  <c r="AK5" i="47" s="1"/>
  <c r="AI68" i="47" a="1"/>
  <c r="AI68" i="47" s="1"/>
  <c r="AK71" i="47" a="1"/>
  <c r="AK71" i="47" s="1"/>
  <c r="AI78" i="47" a="1"/>
  <c r="AI78" i="47" s="1"/>
  <c r="AJ112" i="47" a="1"/>
  <c r="AJ112" i="47" s="1"/>
  <c r="AG122" i="47" a="1"/>
  <c r="AG122" i="47" s="1"/>
  <c r="AK27" i="47" a="1"/>
  <c r="AK27" i="47" s="1"/>
  <c r="AK131" i="47" a="1"/>
  <c r="AK131" i="47" s="1"/>
  <c r="AH3" i="47" a="1"/>
  <c r="AH3" i="47" s="1"/>
  <c r="AK24" i="47" a="1"/>
  <c r="AK24" i="47" s="1"/>
  <c r="AK23" i="47" a="1"/>
  <c r="AK23" i="47" s="1"/>
  <c r="AK22" i="47" a="1"/>
  <c r="AK22" i="47" s="1"/>
  <c r="AJ21" i="47" a="1"/>
  <c r="AJ21" i="47" s="1"/>
  <c r="AJ20" i="47" a="1"/>
  <c r="AJ20" i="47" s="1"/>
  <c r="AJ19" i="47" a="1"/>
  <c r="AJ19" i="47" s="1"/>
  <c r="AI18" i="47" a="1"/>
  <c r="AI18" i="47" s="1"/>
  <c r="AI17" i="47" a="1"/>
  <c r="AI17" i="47" s="1"/>
  <c r="AI16" i="47" a="1"/>
  <c r="AI16" i="47" s="1"/>
  <c r="AH15" i="47" a="1"/>
  <c r="AH15" i="47" s="1"/>
  <c r="AH14" i="47" a="1"/>
  <c r="AH14" i="47" s="1"/>
  <c r="AH13" i="47" a="1"/>
  <c r="AH13" i="47" s="1"/>
  <c r="AG12" i="47" a="1"/>
  <c r="AG12" i="47" s="1"/>
  <c r="AG11" i="47" a="1"/>
  <c r="AG11" i="47" s="1"/>
  <c r="AG10" i="47" a="1"/>
  <c r="AG10" i="47" s="1"/>
  <c r="AK8" i="47" a="1"/>
  <c r="AK8" i="47" s="1"/>
  <c r="AK7" i="47" a="1"/>
  <c r="AK7" i="47" s="1"/>
  <c r="AK6" i="47" a="1"/>
  <c r="AK6" i="47" s="1"/>
  <c r="AJ5" i="47" a="1"/>
  <c r="AJ5" i="47" s="1"/>
  <c r="AJ4" i="47" a="1"/>
  <c r="AJ4" i="47" s="1"/>
  <c r="AI42" i="47" a="1"/>
  <c r="AI42" i="47" s="1"/>
  <c r="AI59" i="47" a="1"/>
  <c r="AI59" i="47" s="1"/>
  <c r="AI63" i="47" a="1"/>
  <c r="AI63" i="47" s="1"/>
  <c r="AH117" i="47" a="1"/>
  <c r="AH117" i="47" s="1"/>
  <c r="AG59" i="47" a="1"/>
  <c r="AG59" i="47" s="1"/>
  <c r="AH107" i="47" a="1"/>
  <c r="AH107" i="47" s="1"/>
  <c r="AJ25" i="47" a="1"/>
  <c r="AJ25" i="47" s="1"/>
  <c r="AJ24" i="47" a="1"/>
  <c r="AJ24" i="47" s="1"/>
  <c r="AJ23" i="47" a="1"/>
  <c r="AJ23" i="47" s="1"/>
  <c r="AI22" i="47" a="1"/>
  <c r="AI22" i="47" s="1"/>
  <c r="AI21" i="47" a="1"/>
  <c r="AI21" i="47" s="1"/>
  <c r="AI20" i="47" a="1"/>
  <c r="AI20" i="47" s="1"/>
  <c r="AH19" i="47" a="1"/>
  <c r="AH19" i="47" s="1"/>
  <c r="AH18" i="47" a="1"/>
  <c r="AH18" i="47" s="1"/>
  <c r="AH17" i="47" a="1"/>
  <c r="AH17" i="47" s="1"/>
  <c r="AG16" i="47" a="1"/>
  <c r="AG16" i="47" s="1"/>
  <c r="AG15" i="47" a="1"/>
  <c r="AG15" i="47" s="1"/>
  <c r="AG14" i="47" a="1"/>
  <c r="AG14" i="47" s="1"/>
  <c r="AK12" i="47" a="1"/>
  <c r="AK12" i="47" s="1"/>
  <c r="AK11" i="47" a="1"/>
  <c r="AK11" i="47" s="1"/>
  <c r="AK10" i="47" a="1"/>
  <c r="AK10" i="47" s="1"/>
  <c r="AJ9" i="47" a="1"/>
  <c r="AJ9" i="47" s="1"/>
  <c r="AJ8" i="47" a="1"/>
  <c r="AJ8" i="47" s="1"/>
  <c r="AJ7" i="47" a="1"/>
  <c r="AJ7" i="47" s="1"/>
  <c r="AI6" i="47" a="1"/>
  <c r="AI6" i="47" s="1"/>
  <c r="AI5" i="47" a="1"/>
  <c r="AI5" i="47" s="1"/>
  <c r="AI4" i="47" a="1"/>
  <c r="AI4" i="47" s="1"/>
  <c r="AG33" i="47" a="1"/>
  <c r="AG33" i="47" s="1"/>
  <c r="AG46" i="47" a="1"/>
  <c r="AG46" i="47" s="1"/>
  <c r="AG50" i="47" a="1"/>
  <c r="AG50" i="47" s="1"/>
  <c r="AK69" i="47" a="1"/>
  <c r="AK69" i="47" s="1"/>
  <c r="AI76" i="47" a="1"/>
  <c r="AI76" i="47" s="1"/>
  <c r="AI120" i="47" a="1"/>
  <c r="AI120" i="47" s="1"/>
  <c r="AI128" i="47" a="1"/>
  <c r="AI128" i="47" s="1"/>
  <c r="AK53" i="47" a="1"/>
  <c r="AK53" i="47" s="1"/>
  <c r="AG3" i="47" a="1"/>
  <c r="AG3" i="47" s="1"/>
  <c r="AI23" i="47" a="1"/>
  <c r="AI23" i="47" s="1"/>
  <c r="AH20" i="47" a="1"/>
  <c r="AH20" i="47" s="1"/>
  <c r="AK13" i="47" a="1"/>
  <c r="AK13" i="47" s="1"/>
  <c r="AJ10" i="47" a="1"/>
  <c r="AJ10" i="47" s="1"/>
  <c r="AI7" i="47" a="1"/>
  <c r="AI7" i="47" s="1"/>
  <c r="AH4" i="47" a="1"/>
  <c r="AH4" i="47" s="1"/>
  <c r="AK43" i="47" a="1"/>
  <c r="AK43" i="47" s="1"/>
  <c r="AK46" i="47" a="1"/>
  <c r="AK46" i="47" s="1"/>
  <c r="AH69" i="47" a="1"/>
  <c r="AH69" i="47" s="1"/>
  <c r="AK73" i="47" a="1"/>
  <c r="AK73" i="47" s="1"/>
  <c r="AH110" i="47" a="1"/>
  <c r="AH110" i="47" s="1"/>
  <c r="AI19" i="47" a="1"/>
  <c r="AI19" i="47" s="1"/>
  <c r="AG13" i="47" a="1"/>
  <c r="AG13" i="47" s="1"/>
  <c r="AI108" i="47" a="1"/>
  <c r="AI108" i="47" s="1"/>
  <c r="AJ114" i="47" a="1"/>
  <c r="AJ114" i="47" s="1"/>
  <c r="AJ108" i="47" a="1"/>
  <c r="AJ108" i="47" s="1"/>
  <c r="AI118" i="47" a="1"/>
  <c r="AI118" i="47" s="1"/>
  <c r="AI124" i="47" a="1"/>
  <c r="AI124" i="47" s="1"/>
  <c r="AK115" i="47" a="1"/>
  <c r="AK115" i="47" s="1"/>
  <c r="AJ118" i="47" a="1"/>
  <c r="AJ118" i="47" s="1"/>
  <c r="AG124" i="47" a="1"/>
  <c r="AG124" i="47" s="1"/>
  <c r="AK109" i="47" a="1"/>
  <c r="AK109" i="47" s="1"/>
  <c r="AI116" i="47" a="1"/>
  <c r="AI116" i="47" s="1"/>
  <c r="AK107" i="47" a="1"/>
  <c r="AK107" i="47" s="1"/>
  <c r="AI110" i="47" a="1"/>
  <c r="AI110" i="47" s="1"/>
  <c r="AJ116" i="47" a="1"/>
  <c r="AJ116" i="47" s="1"/>
  <c r="AI126" i="47" a="1"/>
  <c r="AI126" i="47" s="1"/>
  <c r="AH131" i="47" a="1"/>
  <c r="AH131" i="47" s="1"/>
  <c r="AJ131" i="47" a="1"/>
  <c r="AJ131" i="47" s="1"/>
  <c r="AG131" i="47" a="1"/>
  <c r="AG131" i="47" s="1"/>
  <c r="AI79" i="47" a="1"/>
  <c r="AI79" i="47" s="1"/>
  <c r="AJ79" i="47" a="1"/>
  <c r="AJ79" i="47" s="1"/>
  <c r="AH79" i="47" a="1"/>
  <c r="AH79" i="47" s="1"/>
  <c r="AG79" i="47" a="1"/>
  <c r="AG79" i="47" s="1"/>
  <c r="AI53" i="47" a="1"/>
  <c r="AI53" i="47" s="1"/>
  <c r="AJ53" i="47" a="1"/>
  <c r="AJ53" i="47" s="1"/>
  <c r="AG53" i="47" a="1"/>
  <c r="AG53" i="47" s="1"/>
  <c r="AI27" i="47" a="1"/>
  <c r="AI27" i="47" s="1"/>
  <c r="AJ27" i="47" a="1"/>
  <c r="AJ27" i="47" s="1"/>
  <c r="AG27" i="47" a="1"/>
  <c r="AG27" i="47" s="1"/>
  <c r="AI107" i="47" a="1"/>
  <c r="AI107" i="47" s="1"/>
  <c r="AG108" i="47" a="1"/>
  <c r="AG108" i="47" s="1"/>
  <c r="AK108" i="47" a="1"/>
  <c r="AK108" i="47" s="1"/>
  <c r="AI109" i="47" a="1"/>
  <c r="AI109" i="47" s="1"/>
  <c r="AG110" i="47" a="1"/>
  <c r="AG110" i="47" s="1"/>
  <c r="AK110" i="47" a="1"/>
  <c r="AK110" i="47" s="1"/>
  <c r="AI111" i="47" a="1"/>
  <c r="AI111" i="47" s="1"/>
  <c r="AG112" i="47" a="1"/>
  <c r="AG112" i="47" s="1"/>
  <c r="AK112" i="47" a="1"/>
  <c r="AK112" i="47" s="1"/>
  <c r="AI113" i="47" a="1"/>
  <c r="AI113" i="47" s="1"/>
  <c r="AG114" i="47" a="1"/>
  <c r="AG114" i="47" s="1"/>
  <c r="AK114" i="47" a="1"/>
  <c r="AK114" i="47" s="1"/>
  <c r="AI115" i="47" a="1"/>
  <c r="AI115" i="47" s="1"/>
  <c r="AG116" i="47" a="1"/>
  <c r="AG116" i="47" s="1"/>
  <c r="AK116" i="47" a="1"/>
  <c r="AK116" i="47" s="1"/>
  <c r="AI117" i="47" a="1"/>
  <c r="AI117" i="47" s="1"/>
  <c r="AG118" i="47" a="1"/>
  <c r="AG118" i="47" s="1"/>
  <c r="AK118" i="47" a="1"/>
  <c r="AK118" i="47" s="1"/>
  <c r="AJ120" i="47" a="1"/>
  <c r="AJ120" i="47" s="1"/>
  <c r="AH121" i="47" a="1"/>
  <c r="AH121" i="47" s="1"/>
  <c r="AJ122" i="47" a="1"/>
  <c r="AJ122" i="47" s="1"/>
  <c r="AH123" i="47" a="1"/>
  <c r="AH123" i="47" s="1"/>
  <c r="AJ124" i="47" a="1"/>
  <c r="AJ124" i="47" s="1"/>
  <c r="AH125" i="47" a="1"/>
  <c r="AH125" i="47" s="1"/>
  <c r="AJ126" i="47" a="1"/>
  <c r="AJ126" i="47" s="1"/>
  <c r="AH127" i="47" a="1"/>
  <c r="AH127" i="47" s="1"/>
  <c r="AJ128" i="47" a="1"/>
  <c r="AJ128" i="47" s="1"/>
  <c r="AH129" i="47" a="1"/>
  <c r="AH129" i="47" s="1"/>
  <c r="AJ130" i="47" a="1"/>
  <c r="AJ130" i="47" s="1"/>
  <c r="AJ109" i="47" a="1"/>
  <c r="AJ109" i="47" s="1"/>
  <c r="AJ111" i="47" a="1"/>
  <c r="AJ111" i="47" s="1"/>
  <c r="AJ113" i="47" a="1"/>
  <c r="AJ113" i="47" s="1"/>
  <c r="AJ115" i="47" a="1"/>
  <c r="AJ115" i="47" s="1"/>
  <c r="AJ117" i="47" a="1"/>
  <c r="AJ117" i="47" s="1"/>
  <c r="AI121" i="47" a="1"/>
  <c r="AI121" i="47" s="1"/>
  <c r="AI123" i="47" a="1"/>
  <c r="AI123" i="47" s="1"/>
  <c r="AI125" i="47" a="1"/>
  <c r="AI125" i="47" s="1"/>
  <c r="AI127" i="47" a="1"/>
  <c r="AI127" i="47" s="1"/>
  <c r="AI129" i="47" a="1"/>
  <c r="AI129" i="47" s="1"/>
  <c r="AK130" i="47" a="1"/>
  <c r="AK130" i="47" s="1"/>
  <c r="AG107" i="47" a="1"/>
  <c r="AG107" i="47" s="1"/>
  <c r="AG109" i="47" a="1"/>
  <c r="AG109" i="47" s="1"/>
  <c r="AG111" i="47" a="1"/>
  <c r="AG111" i="47" s="1"/>
  <c r="AG113" i="47" a="1"/>
  <c r="AG113" i="47" s="1"/>
  <c r="AG115" i="47" a="1"/>
  <c r="AG115" i="47" s="1"/>
  <c r="AG117" i="47" a="1"/>
  <c r="AG117" i="47" s="1"/>
  <c r="AH120" i="47" a="1"/>
  <c r="AH120" i="47" s="1"/>
  <c r="AJ121" i="47" a="1"/>
  <c r="AJ121" i="47" s="1"/>
  <c r="AH122" i="47" a="1"/>
  <c r="AH122" i="47" s="1"/>
  <c r="AJ123" i="47" a="1"/>
  <c r="AJ123" i="47" s="1"/>
  <c r="AH124" i="47" a="1"/>
  <c r="AH124" i="47" s="1"/>
  <c r="AJ125" i="47" a="1"/>
  <c r="AJ125" i="47" s="1"/>
  <c r="AH126" i="47" a="1"/>
  <c r="AH126" i="47" s="1"/>
  <c r="AJ127" i="47" a="1"/>
  <c r="AJ127" i="47" s="1"/>
  <c r="AH128" i="47" a="1"/>
  <c r="AH128" i="47" s="1"/>
  <c r="AJ129" i="47" a="1"/>
  <c r="AJ129" i="47" s="1"/>
  <c r="AH130" i="47" a="1"/>
  <c r="AH130" i="47" s="1"/>
  <c r="AG121" i="47" a="1"/>
  <c r="AG121" i="47" s="1"/>
  <c r="AG123" i="47" a="1"/>
  <c r="AG123" i="47" s="1"/>
  <c r="AG125" i="47" a="1"/>
  <c r="AG125" i="47" s="1"/>
  <c r="AG127" i="47" a="1"/>
  <c r="AG127" i="47" s="1"/>
  <c r="AG129" i="47" a="1"/>
  <c r="AG129" i="47" s="1"/>
  <c r="AI55" i="47" a="1"/>
  <c r="AI55" i="47" s="1"/>
  <c r="AG55" i="47" a="1"/>
  <c r="AG55" i="47" s="1"/>
  <c r="AJ70" i="47" a="1"/>
  <c r="AJ70" i="47" s="1"/>
  <c r="AJ72" i="47" a="1"/>
  <c r="AJ72" i="47" s="1"/>
  <c r="AJ74" i="47" a="1"/>
  <c r="AJ74" i="47" s="1"/>
  <c r="AJ76" i="47" a="1"/>
  <c r="AJ76" i="47" s="1"/>
  <c r="AJ78" i="47" a="1"/>
  <c r="AJ78" i="47" s="1"/>
  <c r="AK70" i="47" a="1"/>
  <c r="AK70" i="47" s="1"/>
  <c r="AI71" i="47" a="1"/>
  <c r="AI71" i="47" s="1"/>
  <c r="AG72" i="47" a="1"/>
  <c r="AG72" i="47" s="1"/>
  <c r="AG74" i="47" a="1"/>
  <c r="AG74" i="47" s="1"/>
  <c r="AI75" i="47" a="1"/>
  <c r="AI75" i="47" s="1"/>
  <c r="AK76" i="47" a="1"/>
  <c r="AK76" i="47" s="1"/>
  <c r="AG78" i="47" a="1"/>
  <c r="AG78" i="47" s="1"/>
  <c r="AH68" i="47" a="1"/>
  <c r="AH68" i="47" s="1"/>
  <c r="AJ69" i="47" a="1"/>
  <c r="AJ69" i="47" s="1"/>
  <c r="AH70" i="47" a="1"/>
  <c r="AH70" i="47" s="1"/>
  <c r="AJ71" i="47" a="1"/>
  <c r="AJ71" i="47" s="1"/>
  <c r="AH72" i="47" a="1"/>
  <c r="AH72" i="47" s="1"/>
  <c r="AJ73" i="47" a="1"/>
  <c r="AJ73" i="47" s="1"/>
  <c r="AH74" i="47" a="1"/>
  <c r="AH74" i="47" s="1"/>
  <c r="AJ75" i="47" a="1"/>
  <c r="AJ75" i="47" s="1"/>
  <c r="AH76" i="47" a="1"/>
  <c r="AH76" i="47" s="1"/>
  <c r="AJ77" i="47" a="1"/>
  <c r="AJ77" i="47" s="1"/>
  <c r="AG68" i="47" a="1"/>
  <c r="AG68" i="47" s="1"/>
  <c r="AG69" i="47" a="1"/>
  <c r="AG69" i="47" s="1"/>
  <c r="AG71" i="47" a="1"/>
  <c r="AG71" i="47" s="1"/>
  <c r="AG73" i="47" a="1"/>
  <c r="AG73" i="47" s="1"/>
  <c r="AG75" i="47" a="1"/>
  <c r="AG75" i="47" s="1"/>
  <c r="AG77" i="47" a="1"/>
  <c r="AG77" i="47" s="1"/>
  <c r="AJ55" i="47" a="1"/>
  <c r="AJ55" i="47" s="1"/>
  <c r="AH56" i="47" a="1"/>
  <c r="AH56" i="47" s="1"/>
  <c r="AJ57" i="47" a="1"/>
  <c r="AJ57" i="47" s="1"/>
  <c r="AH58" i="47" a="1"/>
  <c r="AH58" i="47" s="1"/>
  <c r="AJ59" i="47" a="1"/>
  <c r="AJ59" i="47" s="1"/>
  <c r="AH60" i="47" a="1"/>
  <c r="AH60" i="47" s="1"/>
  <c r="AJ61" i="47" a="1"/>
  <c r="AJ61" i="47" s="1"/>
  <c r="AH62" i="47" a="1"/>
  <c r="AH62" i="47" s="1"/>
  <c r="AJ63" i="47" a="1"/>
  <c r="AJ63" i="47" s="1"/>
  <c r="AH64" i="47" a="1"/>
  <c r="AH64" i="47" s="1"/>
  <c r="AJ65" i="47" a="1"/>
  <c r="AJ65" i="47" s="1"/>
  <c r="AH66" i="47" a="1"/>
  <c r="AH66" i="47" s="1"/>
  <c r="AI56" i="47" a="1"/>
  <c r="AI56" i="47" s="1"/>
  <c r="AI58" i="47" a="1"/>
  <c r="AI58" i="47" s="1"/>
  <c r="AI60" i="47" a="1"/>
  <c r="AI60" i="47" s="1"/>
  <c r="AI62" i="47" a="1"/>
  <c r="AI62" i="47" s="1"/>
  <c r="AI64" i="47" a="1"/>
  <c r="AI64" i="47" s="1"/>
  <c r="AK65" i="47" a="1"/>
  <c r="AK65" i="47" s="1"/>
  <c r="AI66" i="47" a="1"/>
  <c r="AI66" i="47" s="1"/>
  <c r="AH55" i="47" a="1"/>
  <c r="AH55" i="47" s="1"/>
  <c r="AJ56" i="47" a="1"/>
  <c r="AJ56" i="47" s="1"/>
  <c r="AH57" i="47" a="1"/>
  <c r="AH57" i="47" s="1"/>
  <c r="AJ58" i="47" a="1"/>
  <c r="AJ58" i="47" s="1"/>
  <c r="AH59" i="47" a="1"/>
  <c r="AH59" i="47" s="1"/>
  <c r="AJ60" i="47" a="1"/>
  <c r="AJ60" i="47" s="1"/>
  <c r="AH61" i="47" a="1"/>
  <c r="AH61" i="47" s="1"/>
  <c r="AJ62" i="47" a="1"/>
  <c r="AJ62" i="47" s="1"/>
  <c r="AH63" i="47" a="1"/>
  <c r="AH63" i="47" s="1"/>
  <c r="AJ64" i="47" a="1"/>
  <c r="AJ64" i="47" s="1"/>
  <c r="AH65" i="47" a="1"/>
  <c r="AH65" i="47" s="1"/>
  <c r="AJ66" i="47" a="1"/>
  <c r="AJ66" i="47" s="1"/>
  <c r="AG56" i="47" a="1"/>
  <c r="AG56" i="47" s="1"/>
  <c r="AG58" i="47" a="1"/>
  <c r="AG58" i="47" s="1"/>
  <c r="AG60" i="47" a="1"/>
  <c r="AG60" i="47" s="1"/>
  <c r="AG62" i="47" a="1"/>
  <c r="AG62" i="47" s="1"/>
  <c r="AG64" i="47" a="1"/>
  <c r="AG64" i="47" s="1"/>
  <c r="AG66" i="47" a="1"/>
  <c r="AG66" i="47" s="1"/>
  <c r="AJ42" i="47" a="1"/>
  <c r="AJ42" i="47" s="1"/>
  <c r="AH43" i="47" a="1"/>
  <c r="AH43" i="47" s="1"/>
  <c r="AJ44" i="47" a="1"/>
  <c r="AJ44" i="47" s="1"/>
  <c r="AH45" i="47" a="1"/>
  <c r="AH45" i="47" s="1"/>
  <c r="AJ46" i="47" a="1"/>
  <c r="AJ46" i="47" s="1"/>
  <c r="AH47" i="47" a="1"/>
  <c r="AH47" i="47" s="1"/>
  <c r="AJ48" i="47" a="1"/>
  <c r="AJ48" i="47" s="1"/>
  <c r="AH49" i="47" a="1"/>
  <c r="AH49" i="47" s="1"/>
  <c r="AJ50" i="47" a="1"/>
  <c r="AJ50" i="47" s="1"/>
  <c r="AH51" i="47" a="1"/>
  <c r="AH51" i="47" s="1"/>
  <c r="AJ52" i="47" a="1"/>
  <c r="AJ52" i="47" s="1"/>
  <c r="AI45" i="47" a="1"/>
  <c r="AI45" i="47" s="1"/>
  <c r="AI47" i="47" a="1"/>
  <c r="AI47" i="47" s="1"/>
  <c r="AI49" i="47" a="1"/>
  <c r="AI49" i="47" s="1"/>
  <c r="AI51" i="47" a="1"/>
  <c r="AI51" i="47" s="1"/>
  <c r="AK52" i="47" a="1"/>
  <c r="AK52" i="47" s="1"/>
  <c r="AH42" i="47" a="1"/>
  <c r="AH42" i="47" s="1"/>
  <c r="AJ43" i="47" a="1"/>
  <c r="AJ43" i="47" s="1"/>
  <c r="AH44" i="47" a="1"/>
  <c r="AH44" i="47" s="1"/>
  <c r="AJ45" i="47" a="1"/>
  <c r="AJ45" i="47" s="1"/>
  <c r="AH46" i="47" a="1"/>
  <c r="AH46" i="47" s="1"/>
  <c r="AJ47" i="47" a="1"/>
  <c r="AJ47" i="47" s="1"/>
  <c r="AH48" i="47" a="1"/>
  <c r="AH48" i="47" s="1"/>
  <c r="AJ49" i="47" a="1"/>
  <c r="AJ49" i="47" s="1"/>
  <c r="AH50" i="47" a="1"/>
  <c r="AH50" i="47" s="1"/>
  <c r="AJ51" i="47" a="1"/>
  <c r="AJ51" i="47" s="1"/>
  <c r="AH52" i="47" a="1"/>
  <c r="AH52" i="47" s="1"/>
  <c r="AG43" i="47" a="1"/>
  <c r="AG43" i="47" s="1"/>
  <c r="AG45" i="47" a="1"/>
  <c r="AG45" i="47" s="1"/>
  <c r="AG47" i="47" a="1"/>
  <c r="AG47" i="47" s="1"/>
  <c r="AG49" i="47" a="1"/>
  <c r="AG49" i="47" s="1"/>
  <c r="AG51" i="47" a="1"/>
  <c r="AG51" i="47" s="1"/>
  <c r="AH30" i="47" a="1"/>
  <c r="AH30" i="47" s="1"/>
  <c r="AJ31" i="47" a="1"/>
  <c r="AJ31" i="47" s="1"/>
  <c r="AH32" i="47" a="1"/>
  <c r="AH32" i="47" s="1"/>
  <c r="AJ33" i="47" a="1"/>
  <c r="AJ33" i="47" s="1"/>
  <c r="AH34" i="47" a="1"/>
  <c r="AH34" i="47" s="1"/>
  <c r="AJ35" i="47" a="1"/>
  <c r="AJ35" i="47" s="1"/>
  <c r="AH36" i="47" a="1"/>
  <c r="AH36" i="47" s="1"/>
  <c r="AJ37" i="47" a="1"/>
  <c r="AJ37" i="47" s="1"/>
  <c r="AH38" i="47" a="1"/>
  <c r="AH38" i="47" s="1"/>
  <c r="AJ39" i="47" a="1"/>
  <c r="AJ39" i="47" s="1"/>
  <c r="AH40" i="47" a="1"/>
  <c r="AH40" i="47" s="1"/>
  <c r="AI30" i="47" a="1"/>
  <c r="AI30" i="47" s="1"/>
  <c r="AI32" i="47" a="1"/>
  <c r="AI32" i="47" s="1"/>
  <c r="AI34" i="47" a="1"/>
  <c r="AI34" i="47" s="1"/>
  <c r="AI36" i="47" a="1"/>
  <c r="AI36" i="47" s="1"/>
  <c r="AI38" i="47" a="1"/>
  <c r="AI38" i="47" s="1"/>
  <c r="AK39" i="47" a="1"/>
  <c r="AK39" i="47" s="1"/>
  <c r="AI40" i="47" a="1"/>
  <c r="AI40" i="47" s="1"/>
  <c r="AH29" i="47" a="1"/>
  <c r="AH29" i="47" s="1"/>
  <c r="AJ30" i="47" a="1"/>
  <c r="AJ30" i="47" s="1"/>
  <c r="AH31" i="47" a="1"/>
  <c r="AH31" i="47" s="1"/>
  <c r="AJ32" i="47" a="1"/>
  <c r="AJ32" i="47" s="1"/>
  <c r="AH33" i="47" a="1"/>
  <c r="AH33" i="47" s="1"/>
  <c r="AJ34" i="47" a="1"/>
  <c r="AJ34" i="47" s="1"/>
  <c r="AH35" i="47" a="1"/>
  <c r="AH35" i="47" s="1"/>
  <c r="AJ36" i="47" a="1"/>
  <c r="AJ36" i="47" s="1"/>
  <c r="AH37" i="47" a="1"/>
  <c r="AH37" i="47" s="1"/>
  <c r="AJ38" i="47" a="1"/>
  <c r="AJ38" i="47" s="1"/>
  <c r="AH39" i="47" a="1"/>
  <c r="AH39" i="47" s="1"/>
  <c r="AJ40" i="47" a="1"/>
  <c r="AJ40" i="47" s="1"/>
  <c r="AG30" i="47" a="1"/>
  <c r="AG30" i="47" s="1"/>
  <c r="AG32" i="47" a="1"/>
  <c r="AG32" i="47" s="1"/>
  <c r="AG34" i="47" a="1"/>
  <c r="AG34" i="47" s="1"/>
  <c r="AG36" i="47" a="1"/>
  <c r="AG36" i="47" s="1"/>
  <c r="AG38" i="47" a="1"/>
  <c r="AG38" i="47" s="1"/>
  <c r="AG40" i="47" a="1"/>
  <c r="AG40" i="47" s="1"/>
  <c r="R10" i="81" l="1"/>
  <c r="S10" i="81" s="1"/>
  <c r="Q10" i="81"/>
  <c r="Q9" i="81"/>
  <c r="R9" i="81"/>
  <c r="S9" i="81"/>
  <c r="T9" i="81" s="1"/>
  <c r="U9" i="81" s="1"/>
  <c r="V9" i="81" s="1"/>
  <c r="W9" i="81" s="1"/>
  <c r="X9" i="81" s="1"/>
  <c r="Y9" i="81" s="1"/>
  <c r="Z9" i="81" s="1"/>
  <c r="AA9" i="81" s="1"/>
  <c r="AB9" i="81" s="1"/>
  <c r="AC9" i="81" s="1"/>
  <c r="AD9" i="81" s="1"/>
  <c r="AE9" i="81" s="1"/>
  <c r="B9" i="81"/>
  <c r="C9" i="81" s="1"/>
  <c r="D9" i="81" s="1"/>
  <c r="E9" i="81" s="1"/>
  <c r="F9" i="81" s="1"/>
  <c r="G9" i="81" s="1"/>
  <c r="H9" i="81" s="1"/>
  <c r="I9" i="81" s="1"/>
  <c r="J9" i="81" s="1"/>
  <c r="K9" i="81" s="1"/>
  <c r="L9" i="81" s="1"/>
  <c r="M9" i="81" s="1"/>
  <c r="N9" i="81" s="1"/>
  <c r="O9" i="81" s="1"/>
  <c r="P9" i="81" s="1"/>
  <c r="B5" i="81"/>
  <c r="B10" i="81" s="1"/>
  <c r="C10" i="81" s="1"/>
  <c r="D10" i="81" s="1"/>
  <c r="E10" i="81" s="1"/>
  <c r="F10" i="81" s="1"/>
  <c r="G10" i="81" s="1"/>
  <c r="H10" i="81" s="1"/>
  <c r="I10" i="81" s="1"/>
  <c r="J10" i="81" s="1"/>
  <c r="K10" i="81" s="1"/>
  <c r="L10" i="81" s="1"/>
  <c r="M10" i="81" s="1"/>
  <c r="N10" i="81" s="1"/>
  <c r="O10" i="81" s="1"/>
  <c r="P10" i="81" s="1"/>
  <c r="K6" i="69"/>
  <c r="J6" i="69"/>
  <c r="J7" i="69"/>
  <c r="K3" i="69"/>
  <c r="C13" i="41"/>
  <c r="T10" i="81" l="1"/>
  <c r="K7" i="69"/>
  <c r="J249" i="32"/>
  <c r="M180" i="42" l="1"/>
  <c r="F180" i="42"/>
  <c r="G180" i="42"/>
  <c r="AC176" i="42"/>
  <c r="F176" i="42"/>
  <c r="G176" i="42"/>
  <c r="AF173" i="42"/>
  <c r="G173" i="42"/>
  <c r="F173" i="42"/>
  <c r="U10" i="81"/>
  <c r="X173" i="42"/>
  <c r="H173" i="42"/>
  <c r="M173" i="42"/>
  <c r="M176" i="42"/>
  <c r="AJ180" i="42"/>
  <c r="AB180" i="42"/>
  <c r="T180" i="42"/>
  <c r="L180" i="42"/>
  <c r="AI180" i="42"/>
  <c r="AA180" i="42"/>
  <c r="S180" i="42"/>
  <c r="K180" i="42"/>
  <c r="AH180" i="42"/>
  <c r="Z180" i="42"/>
  <c r="R180" i="42"/>
  <c r="J180" i="42"/>
  <c r="AG180" i="42"/>
  <c r="Y180" i="42"/>
  <c r="Q180" i="42"/>
  <c r="I180" i="42"/>
  <c r="AF180" i="42"/>
  <c r="X180" i="42"/>
  <c r="P180" i="42"/>
  <c r="H180" i="42"/>
  <c r="AE180" i="42"/>
  <c r="W180" i="42"/>
  <c r="O180" i="42"/>
  <c r="AD180" i="42"/>
  <c r="V180" i="42"/>
  <c r="N180" i="42"/>
  <c r="P173" i="42"/>
  <c r="U176" i="42"/>
  <c r="U180" i="42"/>
  <c r="U173" i="42"/>
  <c r="AC180" i="42"/>
  <c r="AC173" i="42"/>
  <c r="AJ173" i="42"/>
  <c r="AB173" i="42"/>
  <c r="T173" i="42"/>
  <c r="L173" i="42"/>
  <c r="AI173" i="42"/>
  <c r="AA173" i="42"/>
  <c r="S173" i="42"/>
  <c r="K173" i="42"/>
  <c r="AH173" i="42"/>
  <c r="Z173" i="42"/>
  <c r="R173" i="42"/>
  <c r="J173" i="42"/>
  <c r="AG173" i="42"/>
  <c r="Y173" i="42"/>
  <c r="Q173" i="42"/>
  <c r="I173" i="42"/>
  <c r="AE173" i="42"/>
  <c r="W173" i="42"/>
  <c r="O173" i="42"/>
  <c r="AD173" i="42"/>
  <c r="V173" i="42"/>
  <c r="N173" i="42"/>
  <c r="AJ176" i="42"/>
  <c r="AB176" i="42"/>
  <c r="T176" i="42"/>
  <c r="L176" i="42"/>
  <c r="AI176" i="42"/>
  <c r="AA176" i="42"/>
  <c r="S176" i="42"/>
  <c r="K176" i="42"/>
  <c r="AH176" i="42"/>
  <c r="Z176" i="42"/>
  <c r="R176" i="42"/>
  <c r="J176" i="42"/>
  <c r="AG176" i="42"/>
  <c r="Y176" i="42"/>
  <c r="Q176" i="42"/>
  <c r="I176" i="42"/>
  <c r="AF176" i="42"/>
  <c r="X176" i="42"/>
  <c r="P176" i="42"/>
  <c r="H176" i="42"/>
  <c r="AE176" i="42"/>
  <c r="W176" i="42"/>
  <c r="O176" i="42"/>
  <c r="AD176" i="42"/>
  <c r="V176" i="42"/>
  <c r="N176" i="42"/>
  <c r="J1" i="32"/>
  <c r="F69" i="42"/>
  <c r="F72" i="42"/>
  <c r="F76" i="42"/>
  <c r="F43" i="42"/>
  <c r="F46" i="42"/>
  <c r="F50" i="42"/>
  <c r="K11" i="41"/>
  <c r="L11" i="41"/>
  <c r="M11" i="41"/>
  <c r="H11" i="41"/>
  <c r="G11" i="41"/>
  <c r="E11" i="41"/>
  <c r="F11" i="41"/>
  <c r="D11" i="41"/>
  <c r="G124" i="42" l="1"/>
  <c r="F124" i="42"/>
  <c r="F121" i="42"/>
  <c r="G121" i="42"/>
  <c r="F95" i="42"/>
  <c r="G95" i="42"/>
  <c r="F206" i="42"/>
  <c r="G206" i="42"/>
  <c r="F202" i="42"/>
  <c r="G202" i="42"/>
  <c r="F102" i="42"/>
  <c r="G102" i="42"/>
  <c r="F199" i="42"/>
  <c r="G199" i="42"/>
  <c r="F98" i="42"/>
  <c r="G98" i="42"/>
  <c r="G128" i="42"/>
  <c r="F128" i="42"/>
  <c r="F225" i="42"/>
  <c r="G225" i="42"/>
  <c r="F232" i="42"/>
  <c r="G232" i="42"/>
  <c r="F228" i="42"/>
  <c r="G228" i="42"/>
  <c r="V10" i="81"/>
  <c r="O10" i="54"/>
  <c r="P10" i="54"/>
  <c r="Q10" i="54"/>
  <c r="R10" i="54"/>
  <c r="S10" i="54"/>
  <c r="T10" i="54"/>
  <c r="U10" i="54"/>
  <c r="V10" i="54"/>
  <c r="W10" i="54"/>
  <c r="O12" i="54"/>
  <c r="P12" i="54"/>
  <c r="Q12" i="54"/>
  <c r="R12" i="54"/>
  <c r="S12" i="54"/>
  <c r="T12" i="54"/>
  <c r="U12" i="54"/>
  <c r="V12" i="54"/>
  <c r="W12" i="54"/>
  <c r="O15" i="54"/>
  <c r="P15" i="54"/>
  <c r="Q15" i="54"/>
  <c r="R15" i="54"/>
  <c r="S15" i="54"/>
  <c r="T15" i="54"/>
  <c r="U15" i="54"/>
  <c r="V15" i="54"/>
  <c r="W15" i="54"/>
  <c r="O17" i="54"/>
  <c r="P17" i="54"/>
  <c r="Q17" i="54"/>
  <c r="R17" i="54"/>
  <c r="S17" i="54"/>
  <c r="T17" i="54"/>
  <c r="U17" i="54"/>
  <c r="V17" i="54"/>
  <c r="W17" i="54"/>
  <c r="O22" i="54"/>
  <c r="P22" i="54"/>
  <c r="Q22" i="54"/>
  <c r="R22" i="54"/>
  <c r="S22" i="54"/>
  <c r="T22" i="54"/>
  <c r="U22" i="54"/>
  <c r="V22" i="54"/>
  <c r="W22" i="54"/>
  <c r="O23" i="54"/>
  <c r="P23" i="54"/>
  <c r="Q23" i="54"/>
  <c r="R23" i="54"/>
  <c r="S23" i="54"/>
  <c r="T23" i="54"/>
  <c r="U23" i="54"/>
  <c r="V23" i="54"/>
  <c r="W23" i="54"/>
  <c r="O24" i="54"/>
  <c r="P24" i="54"/>
  <c r="Q24" i="54"/>
  <c r="R24" i="54"/>
  <c r="S24" i="54"/>
  <c r="T24" i="54"/>
  <c r="U24" i="54"/>
  <c r="V24" i="54"/>
  <c r="W24" i="54"/>
  <c r="O28" i="54"/>
  <c r="P28" i="54"/>
  <c r="Q28" i="54"/>
  <c r="R28" i="54"/>
  <c r="S28" i="54"/>
  <c r="T28" i="54"/>
  <c r="U28" i="54"/>
  <c r="V28" i="54"/>
  <c r="W28" i="54"/>
  <c r="O31" i="54"/>
  <c r="P31" i="54"/>
  <c r="Q31" i="54"/>
  <c r="R31" i="54"/>
  <c r="S31" i="54"/>
  <c r="T31" i="54"/>
  <c r="U31" i="54"/>
  <c r="V31" i="54"/>
  <c r="W31" i="54"/>
  <c r="O33" i="54"/>
  <c r="P33" i="54"/>
  <c r="Q33" i="54"/>
  <c r="R33" i="54"/>
  <c r="S33" i="54"/>
  <c r="T33" i="54"/>
  <c r="U33" i="54"/>
  <c r="V33" i="54"/>
  <c r="W33" i="54"/>
  <c r="O38" i="54"/>
  <c r="P38" i="54"/>
  <c r="Q38" i="54"/>
  <c r="R38" i="54"/>
  <c r="S38" i="54"/>
  <c r="T38" i="54"/>
  <c r="U38" i="54"/>
  <c r="V38" i="54"/>
  <c r="W38" i="54"/>
  <c r="O39" i="54"/>
  <c r="P39" i="54"/>
  <c r="Q39" i="54"/>
  <c r="R39" i="54"/>
  <c r="S39" i="54"/>
  <c r="T39" i="54"/>
  <c r="U39" i="54"/>
  <c r="V39" i="54"/>
  <c r="W39" i="54"/>
  <c r="O40" i="54"/>
  <c r="P40" i="54"/>
  <c r="Q40" i="54"/>
  <c r="R40" i="54"/>
  <c r="S40" i="54"/>
  <c r="T40" i="54"/>
  <c r="U40" i="54"/>
  <c r="V40" i="54"/>
  <c r="W40" i="54"/>
  <c r="N10" i="54"/>
  <c r="N12" i="54"/>
  <c r="N15" i="54"/>
  <c r="N17" i="54"/>
  <c r="N22" i="54"/>
  <c r="N23" i="54"/>
  <c r="N24" i="54"/>
  <c r="N28" i="54"/>
  <c r="N31" i="54"/>
  <c r="N33" i="54"/>
  <c r="N38" i="54"/>
  <c r="N39" i="54"/>
  <c r="N40" i="54"/>
  <c r="W10" i="81" l="1"/>
  <c r="X28" i="54"/>
  <c r="X40" i="54"/>
  <c r="X24" i="54"/>
  <c r="X10" i="54"/>
  <c r="X31" i="54"/>
  <c r="X38" i="54"/>
  <c r="X33" i="54"/>
  <c r="X23" i="54"/>
  <c r="X39" i="54"/>
  <c r="X15" i="54"/>
  <c r="X17" i="54"/>
  <c r="X22" i="54"/>
  <c r="X12" i="54"/>
  <c r="E12" i="41"/>
  <c r="F12" i="41"/>
  <c r="G12" i="41"/>
  <c r="H12" i="41"/>
  <c r="K12" i="41"/>
  <c r="M12" i="41"/>
  <c r="E16" i="41"/>
  <c r="F16" i="41"/>
  <c r="G16" i="41"/>
  <c r="H16" i="41"/>
  <c r="K16" i="41"/>
  <c r="M16" i="41"/>
  <c r="E9" i="41"/>
  <c r="F9" i="41"/>
  <c r="G9" i="41"/>
  <c r="H9" i="41"/>
  <c r="K9" i="41"/>
  <c r="M9" i="41"/>
  <c r="G7" i="41"/>
  <c r="D12" i="41"/>
  <c r="D16" i="41"/>
  <c r="D7" i="41"/>
  <c r="F32" i="42" l="1"/>
  <c r="F31" i="42"/>
  <c r="F224" i="42"/>
  <c r="G224" i="42"/>
  <c r="F214" i="42"/>
  <c r="G214" i="42"/>
  <c r="F213" i="42"/>
  <c r="G213" i="42"/>
  <c r="G231" i="42"/>
  <c r="F231" i="42"/>
  <c r="F218" i="42"/>
  <c r="G218" i="42"/>
  <c r="F236" i="42"/>
  <c r="G236" i="42"/>
  <c r="G227" i="42"/>
  <c r="F227" i="42"/>
  <c r="X10" i="81"/>
  <c r="E7" i="41"/>
  <c r="M14" i="41"/>
  <c r="E14" i="41"/>
  <c r="H15" i="41"/>
  <c r="K14" i="41"/>
  <c r="G15" i="41"/>
  <c r="F14" i="41"/>
  <c r="J7" i="41"/>
  <c r="J14" i="41"/>
  <c r="F15" i="41"/>
  <c r="J8" i="41"/>
  <c r="L10" i="41"/>
  <c r="D15" i="41"/>
  <c r="I7" i="41"/>
  <c r="I14" i="41"/>
  <c r="M15" i="41"/>
  <c r="E15" i="41"/>
  <c r="I8" i="41"/>
  <c r="K10" i="41"/>
  <c r="M13" i="41"/>
  <c r="E13" i="41"/>
  <c r="D14" i="41"/>
  <c r="D8" i="41"/>
  <c r="H14" i="41"/>
  <c r="L15" i="41"/>
  <c r="H8" i="41"/>
  <c r="J10" i="41"/>
  <c r="L13" i="41"/>
  <c r="D13" i="41"/>
  <c r="D10" i="41"/>
  <c r="G14" i="41"/>
  <c r="K15" i="41"/>
  <c r="G8" i="41"/>
  <c r="I10" i="41"/>
  <c r="K13" i="41"/>
  <c r="L9" i="41"/>
  <c r="J15" i="41"/>
  <c r="L16" i="41"/>
  <c r="F8" i="41"/>
  <c r="H10" i="41"/>
  <c r="L12" i="41"/>
  <c r="J13" i="41"/>
  <c r="D9" i="41"/>
  <c r="I15" i="41"/>
  <c r="M8" i="41"/>
  <c r="E8" i="41"/>
  <c r="G10" i="41"/>
  <c r="I13" i="41"/>
  <c r="L7" i="41"/>
  <c r="L14" i="41"/>
  <c r="J9" i="41"/>
  <c r="J16" i="41"/>
  <c r="L8" i="41"/>
  <c r="F10" i="41"/>
  <c r="J12" i="41"/>
  <c r="H13" i="41"/>
  <c r="I9" i="41"/>
  <c r="I16" i="41"/>
  <c r="K8" i="41"/>
  <c r="M10" i="41"/>
  <c r="E10" i="41"/>
  <c r="I12" i="41"/>
  <c r="F40" i="42" l="1"/>
  <c r="F41" i="42"/>
  <c r="K182" i="42"/>
  <c r="I165" i="42"/>
  <c r="F45" i="42"/>
  <c r="F48" i="42"/>
  <c r="F58" i="42"/>
  <c r="I178" i="42"/>
  <c r="F42" i="42"/>
  <c r="F54" i="42"/>
  <c r="F80" i="42"/>
  <c r="F78" i="42"/>
  <c r="T170" i="42"/>
  <c r="F35" i="42"/>
  <c r="F61" i="42"/>
  <c r="F67" i="42"/>
  <c r="F49" i="42"/>
  <c r="F62" i="42"/>
  <c r="F71" i="42"/>
  <c r="H171" i="42"/>
  <c r="F52" i="42"/>
  <c r="F57" i="42"/>
  <c r="F68" i="42"/>
  <c r="F75" i="42"/>
  <c r="B22" i="4" s="1"/>
  <c r="F36" i="42"/>
  <c r="F204" i="42"/>
  <c r="G204" i="42"/>
  <c r="F187" i="42"/>
  <c r="G187" i="42"/>
  <c r="F184" i="42"/>
  <c r="G184" i="42"/>
  <c r="F175" i="42"/>
  <c r="G175" i="42"/>
  <c r="F205" i="42"/>
  <c r="G205" i="42"/>
  <c r="G97" i="42"/>
  <c r="F97" i="42"/>
  <c r="F109" i="42"/>
  <c r="G109" i="42"/>
  <c r="F197" i="42"/>
  <c r="G197" i="42"/>
  <c r="F230" i="42"/>
  <c r="G230" i="42"/>
  <c r="G188" i="42"/>
  <c r="F188" i="42"/>
  <c r="F123" i="42"/>
  <c r="G123" i="42"/>
  <c r="F166" i="42"/>
  <c r="G166" i="42"/>
  <c r="F83" i="42"/>
  <c r="G83" i="42"/>
  <c r="G120" i="42"/>
  <c r="F120" i="42"/>
  <c r="G208" i="42"/>
  <c r="F208" i="42"/>
  <c r="G223" i="42"/>
  <c r="F223" i="42"/>
  <c r="F172" i="42"/>
  <c r="G172" i="42"/>
  <c r="F127" i="42"/>
  <c r="G127" i="42"/>
  <c r="F196" i="42"/>
  <c r="G196" i="42"/>
  <c r="G192" i="42"/>
  <c r="F192" i="42"/>
  <c r="F110" i="42"/>
  <c r="G110" i="42"/>
  <c r="F94" i="42"/>
  <c r="G94" i="42"/>
  <c r="F191" i="42"/>
  <c r="G191" i="42"/>
  <c r="F210" i="42"/>
  <c r="G210" i="42"/>
  <c r="F161" i="42"/>
  <c r="G161" i="42"/>
  <c r="F84" i="42"/>
  <c r="G84" i="42"/>
  <c r="F106" i="42"/>
  <c r="G106" i="42"/>
  <c r="F114" i="42"/>
  <c r="G114" i="42"/>
  <c r="F234" i="42"/>
  <c r="G234" i="42"/>
  <c r="F201" i="42"/>
  <c r="G201" i="42"/>
  <c r="G162" i="42"/>
  <c r="F162" i="42"/>
  <c r="F12" i="69"/>
  <c r="F179" i="42"/>
  <c r="G179" i="42"/>
  <c r="G132" i="42"/>
  <c r="F132" i="42"/>
  <c r="G101" i="42"/>
  <c r="F101" i="42"/>
  <c r="F88" i="42"/>
  <c r="G88" i="42"/>
  <c r="F217" i="42"/>
  <c r="G217" i="42"/>
  <c r="F222" i="42"/>
  <c r="G222" i="42"/>
  <c r="F198" i="42"/>
  <c r="G198" i="42"/>
  <c r="Y10" i="81"/>
  <c r="AF172" i="42"/>
  <c r="P172" i="42"/>
  <c r="L172" i="42"/>
  <c r="J172" i="42"/>
  <c r="AI172" i="42"/>
  <c r="AG172" i="42"/>
  <c r="AD172" i="42"/>
  <c r="M172" i="42"/>
  <c r="AC172" i="42"/>
  <c r="AA172" i="42"/>
  <c r="Y172" i="42"/>
  <c r="V172" i="42"/>
  <c r="S172" i="42"/>
  <c r="Q172" i="42"/>
  <c r="N172" i="42"/>
  <c r="X172" i="42"/>
  <c r="K172" i="42"/>
  <c r="I172" i="42"/>
  <c r="AJ172" i="42"/>
  <c r="AH172" i="42"/>
  <c r="AE172" i="42"/>
  <c r="U172" i="42"/>
  <c r="AB172" i="42"/>
  <c r="Z172" i="42"/>
  <c r="W172" i="42"/>
  <c r="H172" i="42"/>
  <c r="T172" i="42"/>
  <c r="R172" i="42"/>
  <c r="O172" i="42"/>
  <c r="AD162" i="42"/>
  <c r="L162" i="42"/>
  <c r="K162" i="42"/>
  <c r="W162" i="42"/>
  <c r="R162" i="42"/>
  <c r="AB162" i="42"/>
  <c r="AA162" i="42"/>
  <c r="Z162" i="42"/>
  <c r="H162" i="42"/>
  <c r="I162" i="42"/>
  <c r="AH162" i="42"/>
  <c r="N162" i="42"/>
  <c r="X162" i="42"/>
  <c r="T162" i="42"/>
  <c r="Q162" i="42"/>
  <c r="V162" i="42"/>
  <c r="AJ162" i="42"/>
  <c r="Y162" i="42"/>
  <c r="P162" i="42"/>
  <c r="AG162" i="42"/>
  <c r="M162" i="42"/>
  <c r="AF162" i="42"/>
  <c r="O162" i="42"/>
  <c r="S162" i="42"/>
  <c r="U162" i="42"/>
  <c r="AE162" i="42"/>
  <c r="AI162" i="42"/>
  <c r="J162" i="42"/>
  <c r="AC162" i="42"/>
  <c r="AA179" i="42"/>
  <c r="Y179" i="42"/>
  <c r="W179" i="42"/>
  <c r="S179" i="42"/>
  <c r="Q179" i="42"/>
  <c r="O179" i="42"/>
  <c r="K179" i="42"/>
  <c r="I179" i="42"/>
  <c r="AJ179" i="42"/>
  <c r="AH179" i="42"/>
  <c r="AF179" i="42"/>
  <c r="AD179" i="42"/>
  <c r="AB179" i="42"/>
  <c r="Z179" i="42"/>
  <c r="X179" i="42"/>
  <c r="V179" i="42"/>
  <c r="U179" i="42"/>
  <c r="T179" i="42"/>
  <c r="R179" i="42"/>
  <c r="P179" i="42"/>
  <c r="N179" i="42"/>
  <c r="M179" i="42"/>
  <c r="L179" i="42"/>
  <c r="J179" i="42"/>
  <c r="H179" i="42"/>
  <c r="AC179" i="42"/>
  <c r="AI179" i="42"/>
  <c r="AG179" i="42"/>
  <c r="AE179" i="42"/>
  <c r="AA182" i="42"/>
  <c r="Q182" i="42"/>
  <c r="O182" i="42"/>
  <c r="AJ182" i="42"/>
  <c r="AB182" i="42"/>
  <c r="Z182" i="42"/>
  <c r="M182" i="42"/>
  <c r="P182" i="42"/>
  <c r="N182" i="42"/>
  <c r="H182" i="42"/>
  <c r="Q170" i="42"/>
  <c r="X166" i="42"/>
  <c r="J166" i="42"/>
  <c r="AJ166" i="42"/>
  <c r="Q166" i="42"/>
  <c r="S166" i="42"/>
  <c r="V166" i="42"/>
  <c r="M166" i="42"/>
  <c r="AB166" i="42"/>
  <c r="I166" i="42"/>
  <c r="AD166" i="42"/>
  <c r="AA166" i="42"/>
  <c r="W166" i="42"/>
  <c r="T166" i="42"/>
  <c r="O166" i="42"/>
  <c r="AF166" i="42"/>
  <c r="U166" i="42"/>
  <c r="P166" i="42"/>
  <c r="L166" i="42"/>
  <c r="Z166" i="42"/>
  <c r="AE166" i="42"/>
  <c r="AI166" i="42"/>
  <c r="K166" i="42"/>
  <c r="N166" i="42"/>
  <c r="AH166" i="42"/>
  <c r="AG166" i="42"/>
  <c r="R166" i="42"/>
  <c r="Y166" i="42"/>
  <c r="AC166" i="42"/>
  <c r="H166" i="42"/>
  <c r="AJ184" i="42"/>
  <c r="U184" i="42"/>
  <c r="W184" i="42"/>
  <c r="Y184" i="42"/>
  <c r="AA184" i="42"/>
  <c r="AC184" i="42"/>
  <c r="AE184" i="42"/>
  <c r="AG184" i="42"/>
  <c r="AI184" i="42"/>
  <c r="H184" i="42"/>
  <c r="J184" i="42"/>
  <c r="L184" i="42"/>
  <c r="N184" i="42"/>
  <c r="P184" i="42"/>
  <c r="R184" i="42"/>
  <c r="T184" i="42"/>
  <c r="V184" i="42"/>
  <c r="X184" i="42"/>
  <c r="Z184" i="42"/>
  <c r="AB184" i="42"/>
  <c r="AD184" i="42"/>
  <c r="AF184" i="42"/>
  <c r="AH184" i="42"/>
  <c r="I184" i="42"/>
  <c r="K184" i="42"/>
  <c r="M184" i="42"/>
  <c r="O184" i="42"/>
  <c r="Q184" i="42"/>
  <c r="S184" i="42"/>
  <c r="AD161" i="42"/>
  <c r="Y161" i="42"/>
  <c r="V161" i="42"/>
  <c r="AA161" i="42"/>
  <c r="AJ161" i="42"/>
  <c r="AG161" i="42"/>
  <c r="AC161" i="42"/>
  <c r="W161" i="42"/>
  <c r="K161" i="42"/>
  <c r="S161" i="42"/>
  <c r="J161" i="42"/>
  <c r="M161" i="42"/>
  <c r="AI161" i="42"/>
  <c r="P161" i="42"/>
  <c r="R161" i="42"/>
  <c r="U161" i="42"/>
  <c r="AF161" i="42"/>
  <c r="T161" i="42"/>
  <c r="H161" i="42"/>
  <c r="Z161" i="42"/>
  <c r="O161" i="42"/>
  <c r="L161" i="42"/>
  <c r="X161" i="42"/>
  <c r="I161" i="42"/>
  <c r="AH161" i="42"/>
  <c r="AE161" i="42"/>
  <c r="AB161" i="42"/>
  <c r="Q161" i="42"/>
  <c r="N161" i="42"/>
  <c r="AB175" i="42"/>
  <c r="Z175" i="42"/>
  <c r="X175" i="42"/>
  <c r="V175" i="42"/>
  <c r="T175" i="42"/>
  <c r="R175" i="42"/>
  <c r="P175" i="42"/>
  <c r="N175" i="42"/>
  <c r="L175" i="42"/>
  <c r="J175" i="42"/>
  <c r="H175" i="42"/>
  <c r="AI175" i="42"/>
  <c r="AG175" i="42"/>
  <c r="AE175" i="42"/>
  <c r="U175" i="42"/>
  <c r="AA175" i="42"/>
  <c r="Y175" i="42"/>
  <c r="W175" i="42"/>
  <c r="M175" i="42"/>
  <c r="S175" i="42"/>
  <c r="Q175" i="42"/>
  <c r="O175" i="42"/>
  <c r="AC175" i="42"/>
  <c r="K175" i="42"/>
  <c r="I175" i="42"/>
  <c r="AJ175" i="42"/>
  <c r="AH175" i="42"/>
  <c r="AF175" i="42"/>
  <c r="AD175" i="42"/>
  <c r="F66" i="42"/>
  <c r="F74" i="42"/>
  <c r="AC1" i="31"/>
  <c r="AB1" i="31"/>
  <c r="AA1" i="31"/>
  <c r="Z1" i="31"/>
  <c r="Y1" i="31"/>
  <c r="X1" i="31"/>
  <c r="W1" i="31"/>
  <c r="V1" i="31"/>
  <c r="U1" i="31"/>
  <c r="T1" i="31"/>
  <c r="S1" i="31"/>
  <c r="R1" i="31"/>
  <c r="Q1" i="31"/>
  <c r="P1" i="31"/>
  <c r="O1" i="31"/>
  <c r="N1" i="31"/>
  <c r="M1" i="31"/>
  <c r="L1" i="31"/>
  <c r="K1" i="31"/>
  <c r="J1" i="31"/>
  <c r="AH171" i="42" l="1"/>
  <c r="Q171" i="42"/>
  <c r="L171" i="42"/>
  <c r="AE170" i="42"/>
  <c r="AJ170" i="42"/>
  <c r="S170" i="42"/>
  <c r="G170" i="42"/>
  <c r="J170" i="42"/>
  <c r="V170" i="42"/>
  <c r="AG170" i="42"/>
  <c r="AI170" i="42"/>
  <c r="AH170" i="42"/>
  <c r="M170" i="42"/>
  <c r="F170" i="42"/>
  <c r="W170" i="42"/>
  <c r="K170" i="42"/>
  <c r="AA170" i="42"/>
  <c r="AC170" i="42"/>
  <c r="I170" i="42"/>
  <c r="Z170" i="42"/>
  <c r="H170" i="42"/>
  <c r="AF170" i="42"/>
  <c r="O170" i="42"/>
  <c r="L170" i="42"/>
  <c r="AB170" i="42"/>
  <c r="U170" i="42"/>
  <c r="X170" i="42"/>
  <c r="R170" i="42"/>
  <c r="Y170" i="42"/>
  <c r="P170" i="42"/>
  <c r="N170" i="42"/>
  <c r="AD170" i="42"/>
  <c r="AE182" i="42"/>
  <c r="R182" i="42"/>
  <c r="AD182" i="42"/>
  <c r="S182" i="42"/>
  <c r="X171" i="42"/>
  <c r="AG182" i="42"/>
  <c r="T182" i="42"/>
  <c r="AF182" i="42"/>
  <c r="W182" i="42"/>
  <c r="AI182" i="42"/>
  <c r="U182" i="42"/>
  <c r="AH182" i="42"/>
  <c r="Y182" i="42"/>
  <c r="J182" i="42"/>
  <c r="V182" i="42"/>
  <c r="I182" i="42"/>
  <c r="AC182" i="42"/>
  <c r="L182" i="42"/>
  <c r="X182" i="42"/>
  <c r="W171" i="42"/>
  <c r="S171" i="42"/>
  <c r="B21" i="4"/>
  <c r="AA171" i="42"/>
  <c r="R171" i="42"/>
  <c r="AD171" i="42"/>
  <c r="Z171" i="42"/>
  <c r="U165" i="42"/>
  <c r="AC171" i="42"/>
  <c r="AE171" i="42"/>
  <c r="N165" i="42"/>
  <c r="AG165" i="42"/>
  <c r="T165" i="42"/>
  <c r="AI171" i="42"/>
  <c r="I171" i="42"/>
  <c r="M171" i="42"/>
  <c r="V178" i="42"/>
  <c r="O171" i="42"/>
  <c r="N171" i="42"/>
  <c r="M165" i="42"/>
  <c r="H165" i="42"/>
  <c r="AJ165" i="42"/>
  <c r="F118" i="42"/>
  <c r="G118" i="42"/>
  <c r="F92" i="42"/>
  <c r="G92" i="42"/>
  <c r="V165" i="42"/>
  <c r="F165" i="42"/>
  <c r="G165" i="42"/>
  <c r="F100" i="42"/>
  <c r="G100" i="42"/>
  <c r="F104" i="42"/>
  <c r="G104" i="42"/>
  <c r="N178" i="42"/>
  <c r="F178" i="42"/>
  <c r="G178" i="42"/>
  <c r="F113" i="42"/>
  <c r="G113" i="42"/>
  <c r="L178" i="42"/>
  <c r="X165" i="42"/>
  <c r="AI165" i="42"/>
  <c r="AF171" i="42"/>
  <c r="F171" i="42"/>
  <c r="G171" i="42"/>
  <c r="AB165" i="42"/>
  <c r="AF165" i="42"/>
  <c r="G93" i="42"/>
  <c r="F93" i="42"/>
  <c r="F126" i="42"/>
  <c r="G126" i="42"/>
  <c r="F119" i="42"/>
  <c r="G119" i="42"/>
  <c r="W165" i="42"/>
  <c r="R165" i="42"/>
  <c r="F182" i="42"/>
  <c r="G182" i="42"/>
  <c r="F130" i="42"/>
  <c r="G130" i="42"/>
  <c r="X178" i="42"/>
  <c r="F87" i="42"/>
  <c r="G87" i="42"/>
  <c r="AE165" i="42"/>
  <c r="Y165" i="42"/>
  <c r="Z10" i="81"/>
  <c r="AC178" i="42"/>
  <c r="L165" i="42"/>
  <c r="J165" i="42"/>
  <c r="T171" i="42"/>
  <c r="AJ171" i="42"/>
  <c r="V171" i="42"/>
  <c r="Y178" i="42"/>
  <c r="AD165" i="42"/>
  <c r="AC165" i="42"/>
  <c r="K165" i="42"/>
  <c r="AH165" i="42"/>
  <c r="P171" i="42"/>
  <c r="U171" i="42"/>
  <c r="Y171" i="42"/>
  <c r="J171" i="42"/>
  <c r="AA178" i="42"/>
  <c r="O165" i="42"/>
  <c r="Q165" i="42"/>
  <c r="AA165" i="42"/>
  <c r="AB171" i="42"/>
  <c r="K171" i="42"/>
  <c r="AG171" i="42"/>
  <c r="Z165" i="42"/>
  <c r="S165" i="42"/>
  <c r="P165" i="42"/>
  <c r="AB178" i="42"/>
  <c r="O178" i="42"/>
  <c r="AG178" i="42"/>
  <c r="P178" i="42"/>
  <c r="AD178" i="42"/>
  <c r="Q178" i="42"/>
  <c r="AI178" i="42"/>
  <c r="R178" i="42"/>
  <c r="AF178" i="42"/>
  <c r="S178" i="42"/>
  <c r="T178" i="42"/>
  <c r="AH178" i="42"/>
  <c r="U178" i="42"/>
  <c r="H178" i="42"/>
  <c r="M178" i="42"/>
  <c r="J251" i="32"/>
  <c r="AJ178" i="42"/>
  <c r="W178" i="42"/>
  <c r="J178" i="42"/>
  <c r="Z178" i="42"/>
  <c r="K178" i="42"/>
  <c r="AE178" i="42"/>
  <c r="AA10" i="81" l="1"/>
  <c r="D66" i="62"/>
  <c r="E5" i="64"/>
  <c r="E4" i="64"/>
  <c r="D8" i="64"/>
  <c r="E8" i="64" s="1"/>
  <c r="D9" i="64"/>
  <c r="E9" i="64" s="1"/>
  <c r="D10" i="64"/>
  <c r="E10" i="64" s="1"/>
  <c r="D11" i="64"/>
  <c r="D12" i="64"/>
  <c r="D13" i="64"/>
  <c r="E13" i="64" s="1"/>
  <c r="D14" i="64"/>
  <c r="E14" i="64" s="1"/>
  <c r="D15" i="64"/>
  <c r="E15" i="64" s="1"/>
  <c r="D16" i="64"/>
  <c r="E16" i="64" s="1"/>
  <c r="D17" i="64"/>
  <c r="E17" i="64" s="1"/>
  <c r="D18" i="64"/>
  <c r="E18" i="64" s="1"/>
  <c r="D19" i="64"/>
  <c r="D20" i="64"/>
  <c r="D21" i="64"/>
  <c r="E21" i="64" s="1"/>
  <c r="D22" i="64"/>
  <c r="E22" i="64" s="1"/>
  <c r="D23" i="64"/>
  <c r="E23" i="64" s="1"/>
  <c r="D24" i="64"/>
  <c r="E24" i="64" s="1"/>
  <c r="D25" i="64"/>
  <c r="E25" i="64" s="1"/>
  <c r="D26" i="64"/>
  <c r="E26" i="64" s="1"/>
  <c r="D27" i="64"/>
  <c r="E27" i="64" s="1"/>
  <c r="D7" i="64"/>
  <c r="D2" i="64"/>
  <c r="D3" i="64"/>
  <c r="D5" i="64"/>
  <c r="D4" i="64"/>
  <c r="C65" i="62"/>
  <c r="C14" i="65"/>
  <c r="C15" i="65"/>
  <c r="C16" i="65"/>
  <c r="C17" i="65"/>
  <c r="C18" i="65"/>
  <c r="C19" i="65"/>
  <c r="C20" i="65"/>
  <c r="C21" i="65"/>
  <c r="C22" i="65"/>
  <c r="C23" i="65"/>
  <c r="C24" i="65"/>
  <c r="C25" i="65"/>
  <c r="C26" i="65"/>
  <c r="C27" i="65"/>
  <c r="C28" i="65"/>
  <c r="C29" i="65"/>
  <c r="C30" i="65"/>
  <c r="C31" i="65"/>
  <c r="C32" i="65"/>
  <c r="C33" i="65"/>
  <c r="C34" i="65"/>
  <c r="C35" i="65"/>
  <c r="C36" i="65"/>
  <c r="C37" i="65"/>
  <c r="C13" i="65"/>
  <c r="J8" i="67"/>
  <c r="K8" i="67"/>
  <c r="L8" i="67"/>
  <c r="M8" i="67"/>
  <c r="N8" i="67"/>
  <c r="O8" i="67"/>
  <c r="P8" i="67"/>
  <c r="Q8" i="67"/>
  <c r="R8" i="67"/>
  <c r="S8" i="67"/>
  <c r="T8" i="67"/>
  <c r="U8" i="67"/>
  <c r="V8" i="67"/>
  <c r="W8" i="67"/>
  <c r="X8" i="67"/>
  <c r="Y8" i="67"/>
  <c r="Z8" i="67"/>
  <c r="AA8" i="67"/>
  <c r="AB8" i="67"/>
  <c r="AC8" i="67"/>
  <c r="AD8" i="67"/>
  <c r="AE8" i="67"/>
  <c r="AF8" i="67"/>
  <c r="AG8" i="67"/>
  <c r="AH8" i="67"/>
  <c r="E8" i="67"/>
  <c r="F8" i="67"/>
  <c r="G8" i="67"/>
  <c r="H8" i="67"/>
  <c r="I8" i="67"/>
  <c r="C8" i="67"/>
  <c r="D8" i="67"/>
  <c r="B28" i="65"/>
  <c r="B29" i="65"/>
  <c r="B30" i="65"/>
  <c r="B31" i="65"/>
  <c r="B32" i="65"/>
  <c r="B33" i="65"/>
  <c r="B34" i="65"/>
  <c r="B35" i="65"/>
  <c r="B36" i="65"/>
  <c r="B37" i="65"/>
  <c r="B27" i="65"/>
  <c r="B24" i="65"/>
  <c r="B23" i="65"/>
  <c r="B19" i="65"/>
  <c r="B20" i="65"/>
  <c r="B18" i="65"/>
  <c r="B15" i="65"/>
  <c r="B25" i="65"/>
  <c r="B22" i="65"/>
  <c r="B21" i="65"/>
  <c r="B26" i="65"/>
  <c r="B17" i="65"/>
  <c r="B16" i="65"/>
  <c r="B14" i="65"/>
  <c r="B13" i="65"/>
  <c r="E6" i="46"/>
  <c r="F6" i="46"/>
  <c r="G6" i="46"/>
  <c r="H6" i="46"/>
  <c r="I6" i="46"/>
  <c r="J6" i="46"/>
  <c r="K6" i="46"/>
  <c r="L6" i="46"/>
  <c r="M6" i="46"/>
  <c r="N6" i="46"/>
  <c r="O6" i="46"/>
  <c r="P6" i="46"/>
  <c r="Q6" i="46"/>
  <c r="R6" i="46"/>
  <c r="S6" i="46"/>
  <c r="T6" i="46"/>
  <c r="U6" i="46"/>
  <c r="V6" i="46"/>
  <c r="W6" i="46"/>
  <c r="X6" i="46"/>
  <c r="Y6" i="46"/>
  <c r="Z6" i="46"/>
  <c r="AA6" i="46"/>
  <c r="AB6" i="46"/>
  <c r="AC6" i="46"/>
  <c r="AD6" i="46"/>
  <c r="AE6" i="46"/>
  <c r="AF6" i="46"/>
  <c r="AG6" i="46"/>
  <c r="E7" i="46"/>
  <c r="F7" i="46"/>
  <c r="G7" i="46"/>
  <c r="H7" i="46"/>
  <c r="I7" i="46"/>
  <c r="J7" i="46"/>
  <c r="K7" i="46"/>
  <c r="L7" i="46"/>
  <c r="M7" i="46"/>
  <c r="N7" i="46"/>
  <c r="O7" i="46"/>
  <c r="P7" i="46"/>
  <c r="Q7" i="46"/>
  <c r="R7" i="46"/>
  <c r="S7" i="46"/>
  <c r="T7" i="46"/>
  <c r="U7" i="46"/>
  <c r="V7" i="46"/>
  <c r="W7" i="46"/>
  <c r="X7" i="46"/>
  <c r="Y7" i="46"/>
  <c r="Z7" i="46"/>
  <c r="AA7" i="46"/>
  <c r="AB7" i="46"/>
  <c r="AC7" i="46"/>
  <c r="AD7" i="46"/>
  <c r="AE7" i="46"/>
  <c r="AF7" i="46"/>
  <c r="AG7" i="46"/>
  <c r="E8" i="46"/>
  <c r="F8" i="46"/>
  <c r="G8" i="46"/>
  <c r="H8" i="46"/>
  <c r="I8" i="46"/>
  <c r="J8" i="46"/>
  <c r="K8" i="46"/>
  <c r="L8" i="46"/>
  <c r="M8" i="46"/>
  <c r="N8" i="46"/>
  <c r="O8" i="46"/>
  <c r="P8" i="46"/>
  <c r="Q8" i="46"/>
  <c r="R8" i="46"/>
  <c r="S8" i="46"/>
  <c r="T8" i="46"/>
  <c r="U8" i="46"/>
  <c r="V8" i="46"/>
  <c r="W8" i="46"/>
  <c r="X8" i="46"/>
  <c r="Y8" i="46"/>
  <c r="Z8" i="46"/>
  <c r="AA8" i="46"/>
  <c r="AB8" i="46"/>
  <c r="AC8" i="46"/>
  <c r="AD8" i="46"/>
  <c r="AE8" i="46"/>
  <c r="AF8" i="46"/>
  <c r="AG8" i="46"/>
  <c r="E9" i="46"/>
  <c r="F9" i="46"/>
  <c r="G9" i="46"/>
  <c r="H9" i="46"/>
  <c r="I9" i="46"/>
  <c r="J9" i="46"/>
  <c r="K9" i="46"/>
  <c r="L9" i="46"/>
  <c r="M9" i="46"/>
  <c r="N9" i="46"/>
  <c r="O9" i="46"/>
  <c r="P9" i="46"/>
  <c r="Q9" i="46"/>
  <c r="R9" i="46"/>
  <c r="S9" i="46"/>
  <c r="T9" i="46"/>
  <c r="U9" i="46"/>
  <c r="V9" i="46"/>
  <c r="W9" i="46"/>
  <c r="X9" i="46"/>
  <c r="Y9" i="46"/>
  <c r="Z9" i="46"/>
  <c r="AA9" i="46"/>
  <c r="AB9" i="46"/>
  <c r="AC9" i="46"/>
  <c r="AD9" i="46"/>
  <c r="AE9" i="46"/>
  <c r="AF9" i="46"/>
  <c r="AG9" i="46"/>
  <c r="E11" i="46"/>
  <c r="F11" i="46"/>
  <c r="G11" i="46"/>
  <c r="H11" i="46"/>
  <c r="I11" i="46"/>
  <c r="J11" i="46"/>
  <c r="K11" i="46"/>
  <c r="L11" i="46"/>
  <c r="M11" i="46"/>
  <c r="N11" i="46"/>
  <c r="O11" i="46"/>
  <c r="P11" i="46"/>
  <c r="Q11" i="46"/>
  <c r="R11" i="46"/>
  <c r="S11" i="46"/>
  <c r="T11" i="46"/>
  <c r="U11" i="46"/>
  <c r="V11" i="46"/>
  <c r="W11" i="46"/>
  <c r="X11" i="46"/>
  <c r="Y11" i="46"/>
  <c r="Z11" i="46"/>
  <c r="AA11" i="46"/>
  <c r="AB11" i="46"/>
  <c r="AC11" i="46"/>
  <c r="AD11" i="46"/>
  <c r="AE11" i="46"/>
  <c r="AF11" i="46"/>
  <c r="AG11" i="46"/>
  <c r="E12" i="46"/>
  <c r="F12" i="46"/>
  <c r="G12" i="46"/>
  <c r="H12" i="46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Y12" i="46"/>
  <c r="Z12" i="46"/>
  <c r="AA12" i="46"/>
  <c r="AB12" i="46"/>
  <c r="AC12" i="46"/>
  <c r="AD12" i="46"/>
  <c r="AE12" i="46"/>
  <c r="AF12" i="46"/>
  <c r="AG12" i="46"/>
  <c r="E13" i="46"/>
  <c r="F13" i="46"/>
  <c r="G13" i="46"/>
  <c r="H13" i="46"/>
  <c r="I13" i="46"/>
  <c r="J13" i="46"/>
  <c r="K13" i="46"/>
  <c r="L13" i="46"/>
  <c r="M13" i="46"/>
  <c r="N13" i="46"/>
  <c r="O13" i="46"/>
  <c r="P13" i="46"/>
  <c r="Q13" i="46"/>
  <c r="R13" i="46"/>
  <c r="S13" i="46"/>
  <c r="T13" i="46"/>
  <c r="U13" i="46"/>
  <c r="V13" i="46"/>
  <c r="W13" i="46"/>
  <c r="X13" i="46"/>
  <c r="Y13" i="46"/>
  <c r="Z13" i="46"/>
  <c r="AA13" i="46"/>
  <c r="AB13" i="46"/>
  <c r="AC13" i="46"/>
  <c r="AD13" i="46"/>
  <c r="AE13" i="46"/>
  <c r="AF13" i="46"/>
  <c r="AG13" i="46"/>
  <c r="E15" i="46"/>
  <c r="F15" i="46"/>
  <c r="G15" i="46"/>
  <c r="H15" i="46"/>
  <c r="I15" i="46"/>
  <c r="J15" i="46"/>
  <c r="K15" i="46"/>
  <c r="L15" i="46"/>
  <c r="M15" i="46"/>
  <c r="N15" i="46"/>
  <c r="O15" i="46"/>
  <c r="P15" i="46"/>
  <c r="Q15" i="46"/>
  <c r="R15" i="46"/>
  <c r="S15" i="46"/>
  <c r="T15" i="46"/>
  <c r="U15" i="46"/>
  <c r="V15" i="46"/>
  <c r="W15" i="46"/>
  <c r="X15" i="46"/>
  <c r="Y15" i="46"/>
  <c r="Z15" i="46"/>
  <c r="AA15" i="46"/>
  <c r="AB15" i="46"/>
  <c r="AC15" i="46"/>
  <c r="AD15" i="46"/>
  <c r="AE15" i="46"/>
  <c r="AF15" i="46"/>
  <c r="AG15" i="46"/>
  <c r="E17" i="46"/>
  <c r="F17" i="46"/>
  <c r="G17" i="46"/>
  <c r="H17" i="46"/>
  <c r="I17" i="46"/>
  <c r="J17" i="46"/>
  <c r="K17" i="46"/>
  <c r="L17" i="46"/>
  <c r="M17" i="46"/>
  <c r="N17" i="46"/>
  <c r="O17" i="46"/>
  <c r="P17" i="46"/>
  <c r="Q17" i="46"/>
  <c r="R17" i="46"/>
  <c r="S17" i="46"/>
  <c r="T17" i="46"/>
  <c r="U17" i="46"/>
  <c r="V17" i="46"/>
  <c r="W17" i="46"/>
  <c r="X17" i="46"/>
  <c r="Y17" i="46"/>
  <c r="Z17" i="46"/>
  <c r="AA17" i="46"/>
  <c r="AB17" i="46"/>
  <c r="AC17" i="46"/>
  <c r="AD17" i="46"/>
  <c r="AE17" i="46"/>
  <c r="AF17" i="46"/>
  <c r="AG17" i="46"/>
  <c r="E19" i="46"/>
  <c r="F19" i="46"/>
  <c r="G19" i="46"/>
  <c r="H19" i="46"/>
  <c r="I19" i="46"/>
  <c r="J19" i="46"/>
  <c r="K19" i="46"/>
  <c r="L19" i="46"/>
  <c r="M19" i="46"/>
  <c r="N19" i="46"/>
  <c r="O19" i="46"/>
  <c r="P19" i="46"/>
  <c r="Q19" i="46"/>
  <c r="R19" i="46"/>
  <c r="S19" i="46"/>
  <c r="T19" i="46"/>
  <c r="U19" i="46"/>
  <c r="V19" i="46"/>
  <c r="W19" i="46"/>
  <c r="X19" i="46"/>
  <c r="Y19" i="46"/>
  <c r="Z19" i="46"/>
  <c r="AA19" i="46"/>
  <c r="AB19" i="46"/>
  <c r="AC19" i="46"/>
  <c r="AD19" i="46"/>
  <c r="AE19" i="46"/>
  <c r="AF19" i="46"/>
  <c r="AG19" i="46"/>
  <c r="E22" i="46"/>
  <c r="F22" i="46"/>
  <c r="G22" i="46"/>
  <c r="H22" i="46"/>
  <c r="I22" i="46"/>
  <c r="J22" i="46"/>
  <c r="K22" i="46"/>
  <c r="L22" i="46"/>
  <c r="M22" i="46"/>
  <c r="N22" i="46"/>
  <c r="O22" i="46"/>
  <c r="P22" i="46"/>
  <c r="Q22" i="46"/>
  <c r="R22" i="46"/>
  <c r="S22" i="46"/>
  <c r="T22" i="46"/>
  <c r="U22" i="46"/>
  <c r="V22" i="46"/>
  <c r="W22" i="46"/>
  <c r="X22" i="46"/>
  <c r="Y22" i="46"/>
  <c r="Z22" i="46"/>
  <c r="AA22" i="46"/>
  <c r="AB22" i="46"/>
  <c r="AC22" i="46"/>
  <c r="AD22" i="46"/>
  <c r="AE22" i="46"/>
  <c r="AF22" i="46"/>
  <c r="AG22" i="46"/>
  <c r="E23" i="46"/>
  <c r="F23" i="46"/>
  <c r="G23" i="46"/>
  <c r="H23" i="46"/>
  <c r="I23" i="46"/>
  <c r="J23" i="46"/>
  <c r="K23" i="46"/>
  <c r="L23" i="46"/>
  <c r="M23" i="46"/>
  <c r="N23" i="46"/>
  <c r="O23" i="46"/>
  <c r="P23" i="46"/>
  <c r="Q23" i="46"/>
  <c r="R23" i="46"/>
  <c r="S23" i="46"/>
  <c r="T23" i="46"/>
  <c r="U23" i="46"/>
  <c r="V23" i="46"/>
  <c r="W23" i="46"/>
  <c r="X23" i="46"/>
  <c r="Y23" i="46"/>
  <c r="Z23" i="46"/>
  <c r="AA23" i="46"/>
  <c r="AB23" i="46"/>
  <c r="AC23" i="46"/>
  <c r="AD23" i="46"/>
  <c r="AE23" i="46"/>
  <c r="AF23" i="46"/>
  <c r="AG23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E25" i="46"/>
  <c r="F25" i="46"/>
  <c r="G25" i="46"/>
  <c r="H25" i="46"/>
  <c r="I25" i="46"/>
  <c r="J25" i="46"/>
  <c r="K25" i="46"/>
  <c r="L25" i="46"/>
  <c r="M25" i="46"/>
  <c r="N25" i="46"/>
  <c r="O25" i="46"/>
  <c r="P25" i="46"/>
  <c r="Q25" i="46"/>
  <c r="R25" i="46"/>
  <c r="S25" i="46"/>
  <c r="T25" i="46"/>
  <c r="U25" i="46"/>
  <c r="V25" i="46"/>
  <c r="W25" i="46"/>
  <c r="X25" i="46"/>
  <c r="Y25" i="46"/>
  <c r="Z25" i="46"/>
  <c r="AA25" i="46"/>
  <c r="AB25" i="46"/>
  <c r="AC25" i="46"/>
  <c r="AD25" i="46"/>
  <c r="AE25" i="46"/>
  <c r="AF25" i="46"/>
  <c r="AG25" i="46"/>
  <c r="E26" i="46"/>
  <c r="F26" i="46"/>
  <c r="G26" i="46"/>
  <c r="H26" i="46"/>
  <c r="I26" i="46"/>
  <c r="J26" i="46"/>
  <c r="K26" i="46"/>
  <c r="L26" i="46"/>
  <c r="M26" i="46"/>
  <c r="N26" i="46"/>
  <c r="O26" i="46"/>
  <c r="P26" i="46"/>
  <c r="Q26" i="46"/>
  <c r="R26" i="46"/>
  <c r="S26" i="46"/>
  <c r="T26" i="46"/>
  <c r="U26" i="46"/>
  <c r="V26" i="46"/>
  <c r="W26" i="46"/>
  <c r="X26" i="46"/>
  <c r="Y26" i="46"/>
  <c r="Z26" i="46"/>
  <c r="AA26" i="46"/>
  <c r="AB26" i="46"/>
  <c r="AC26" i="46"/>
  <c r="AD26" i="46"/>
  <c r="AE26" i="46"/>
  <c r="AF26" i="46"/>
  <c r="AG26" i="46"/>
  <c r="E27" i="46"/>
  <c r="F27" i="46"/>
  <c r="G27" i="46"/>
  <c r="H27" i="46"/>
  <c r="I27" i="46"/>
  <c r="J27" i="46"/>
  <c r="K27" i="46"/>
  <c r="L27" i="46"/>
  <c r="M27" i="46"/>
  <c r="N27" i="46"/>
  <c r="O27" i="46"/>
  <c r="P27" i="46"/>
  <c r="Q27" i="46"/>
  <c r="R27" i="46"/>
  <c r="S27" i="46"/>
  <c r="T27" i="46"/>
  <c r="U27" i="46"/>
  <c r="V27" i="46"/>
  <c r="W27" i="46"/>
  <c r="X27" i="46"/>
  <c r="Y27" i="46"/>
  <c r="Z27" i="46"/>
  <c r="AA27" i="46"/>
  <c r="AB27" i="46"/>
  <c r="AC27" i="46"/>
  <c r="AD27" i="46"/>
  <c r="AE27" i="46"/>
  <c r="AF27" i="46"/>
  <c r="AG27" i="46"/>
  <c r="E28" i="46"/>
  <c r="F28" i="46"/>
  <c r="G28" i="46"/>
  <c r="H28" i="46"/>
  <c r="I28" i="46"/>
  <c r="J28" i="46"/>
  <c r="K28" i="46"/>
  <c r="L28" i="46"/>
  <c r="M28" i="46"/>
  <c r="N28" i="46"/>
  <c r="O28" i="46"/>
  <c r="P28" i="46"/>
  <c r="Q28" i="46"/>
  <c r="R28" i="46"/>
  <c r="S28" i="46"/>
  <c r="T28" i="46"/>
  <c r="U28" i="46"/>
  <c r="V28" i="46"/>
  <c r="W28" i="46"/>
  <c r="X28" i="46"/>
  <c r="Y28" i="46"/>
  <c r="Z28" i="46"/>
  <c r="AA28" i="46"/>
  <c r="AB28" i="46"/>
  <c r="AC28" i="46"/>
  <c r="AD28" i="46"/>
  <c r="AE28" i="46"/>
  <c r="AF28" i="46"/>
  <c r="AG28" i="46"/>
  <c r="D7" i="46"/>
  <c r="D8" i="46"/>
  <c r="D9" i="46"/>
  <c r="D11" i="46"/>
  <c r="D12" i="46"/>
  <c r="D13" i="46"/>
  <c r="D15" i="46"/>
  <c r="D17" i="46"/>
  <c r="D19" i="46"/>
  <c r="D22" i="46"/>
  <c r="D23" i="46"/>
  <c r="D24" i="46"/>
  <c r="D25" i="46"/>
  <c r="D26" i="46"/>
  <c r="D27" i="46"/>
  <c r="D28" i="46"/>
  <c r="D6" i="46"/>
  <c r="N10" i="65"/>
  <c r="E7" i="64" l="1"/>
  <c r="E19" i="64"/>
  <c r="E11" i="64"/>
  <c r="E12" i="64"/>
  <c r="E20" i="64"/>
  <c r="AB10" i="81"/>
  <c r="M10" i="65"/>
  <c r="AC10" i="81" l="1"/>
  <c r="D65" i="62"/>
  <c r="E65" i="62"/>
  <c r="F65" i="62"/>
  <c r="G65" i="62"/>
  <c r="H65" i="62"/>
  <c r="I65" i="62"/>
  <c r="J65" i="62"/>
  <c r="K65" i="62"/>
  <c r="L65" i="62"/>
  <c r="M65" i="62"/>
  <c r="N65" i="62"/>
  <c r="B3" i="63"/>
  <c r="AD10" i="81" l="1"/>
  <c r="AE10" i="81" l="1"/>
  <c r="D67" i="62"/>
  <c r="L67" i="62"/>
  <c r="K67" i="62"/>
  <c r="E67" i="62"/>
  <c r="M67" i="62"/>
  <c r="H67" i="62"/>
  <c r="F67" i="62"/>
  <c r="N67" i="62"/>
  <c r="G67" i="62"/>
  <c r="I67" i="62"/>
  <c r="J67" i="62"/>
  <c r="D68" i="62"/>
  <c r="I68" i="62"/>
  <c r="J68" i="62"/>
  <c r="E68" i="62"/>
  <c r="M68" i="62"/>
  <c r="H68" i="62"/>
  <c r="K68" i="62"/>
  <c r="L68" i="62"/>
  <c r="F68" i="62"/>
  <c r="N68" i="62"/>
  <c r="G68" i="62"/>
  <c r="J59" i="62"/>
  <c r="C67" i="62"/>
  <c r="B90" i="83" s="1"/>
  <c r="E7" i="42" s="1"/>
  <c r="C68" i="62"/>
  <c r="B87" i="83" s="1"/>
  <c r="E4" i="42" s="1"/>
  <c r="J4" i="42" l="1"/>
  <c r="R4" i="42"/>
  <c r="Z4" i="42"/>
  <c r="AH4" i="42"/>
  <c r="K4" i="42"/>
  <c r="S4" i="42"/>
  <c r="AA4" i="42"/>
  <c r="AI4" i="42"/>
  <c r="L4" i="42"/>
  <c r="T4" i="42"/>
  <c r="AB4" i="42"/>
  <c r="AJ4" i="42"/>
  <c r="M4" i="42"/>
  <c r="U4" i="42"/>
  <c r="AC4" i="42"/>
  <c r="N4" i="42"/>
  <c r="V4" i="42"/>
  <c r="AD4" i="42"/>
  <c r="H4" i="42"/>
  <c r="P4" i="42"/>
  <c r="X4" i="42"/>
  <c r="AF4" i="42"/>
  <c r="Q4" i="42"/>
  <c r="W4" i="42"/>
  <c r="G4" i="42"/>
  <c r="Y4" i="42"/>
  <c r="AE4" i="42"/>
  <c r="AG4" i="42"/>
  <c r="I4" i="42"/>
  <c r="O4" i="42"/>
  <c r="H7" i="42"/>
  <c r="P7" i="42"/>
  <c r="X7" i="42"/>
  <c r="AF7" i="42"/>
  <c r="I7" i="42"/>
  <c r="Q7" i="42"/>
  <c r="Y7" i="42"/>
  <c r="AG7" i="42"/>
  <c r="J7" i="42"/>
  <c r="R7" i="42"/>
  <c r="Z7" i="42"/>
  <c r="AH7" i="42"/>
  <c r="L7" i="42"/>
  <c r="T7" i="42"/>
  <c r="AB7" i="42"/>
  <c r="AJ7" i="42"/>
  <c r="G7" i="42"/>
  <c r="W7" i="42"/>
  <c r="K7" i="42"/>
  <c r="AA7" i="42"/>
  <c r="F7" i="42"/>
  <c r="B5" i="2" s="1"/>
  <c r="AI7" i="42"/>
  <c r="M7" i="42"/>
  <c r="AC7" i="42"/>
  <c r="N7" i="42"/>
  <c r="AD7" i="42"/>
  <c r="S7" i="42"/>
  <c r="O7" i="42"/>
  <c r="AE7" i="42"/>
  <c r="U7" i="42"/>
  <c r="V7" i="42"/>
  <c r="AE68" i="62"/>
  <c r="Q68" i="62"/>
  <c r="AH68" i="62"/>
  <c r="R68" i="62"/>
  <c r="W68" i="62"/>
  <c r="AF68" i="62"/>
  <c r="Z68" i="62"/>
  <c r="O68" i="62"/>
  <c r="X68" i="62"/>
  <c r="AG68" i="62"/>
  <c r="AB68" i="62"/>
  <c r="Y68" i="62"/>
  <c r="T68" i="62"/>
  <c r="AC68" i="62"/>
  <c r="P68" i="62"/>
  <c r="AA68" i="62"/>
  <c r="AD68" i="62"/>
  <c r="U68" i="62"/>
  <c r="S68" i="62"/>
  <c r="V68" i="62"/>
  <c r="N59" i="62"/>
  <c r="G66" i="62"/>
  <c r="H66" i="62"/>
  <c r="K66" i="62"/>
  <c r="N66" i="62"/>
  <c r="I66" i="62"/>
  <c r="J66" i="62"/>
  <c r="L66" i="62"/>
  <c r="E66" i="62"/>
  <c r="M66" i="62"/>
  <c r="F66" i="62"/>
  <c r="K59" i="62"/>
  <c r="L59" i="62"/>
  <c r="E59" i="62"/>
  <c r="H59" i="62"/>
  <c r="M59" i="62"/>
  <c r="I59" i="62"/>
  <c r="G59" i="62"/>
  <c r="V67" i="62"/>
  <c r="AC67" i="62"/>
  <c r="AH67" i="62"/>
  <c r="Y67" i="62"/>
  <c r="W67" i="62"/>
  <c r="Z67" i="62"/>
  <c r="Q67" i="62"/>
  <c r="O67" i="62"/>
  <c r="R67" i="62"/>
  <c r="AD67" i="62"/>
  <c r="AA67" i="62"/>
  <c r="S67" i="62"/>
  <c r="U67" i="62"/>
  <c r="AF67" i="62"/>
  <c r="AB67" i="62"/>
  <c r="T67" i="62"/>
  <c r="X67" i="62"/>
  <c r="P67" i="62"/>
  <c r="AG67" i="62"/>
  <c r="AE67" i="62"/>
  <c r="F59" i="62"/>
  <c r="D60" i="62"/>
  <c r="L60" i="62"/>
  <c r="E60" i="62"/>
  <c r="M60" i="62"/>
  <c r="F60" i="62"/>
  <c r="N60" i="62"/>
  <c r="G60" i="62"/>
  <c r="H60" i="62"/>
  <c r="I60" i="62"/>
  <c r="K60" i="62"/>
  <c r="J60" i="62"/>
  <c r="D59" i="62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G58" i="54"/>
  <c r="J58" i="54"/>
  <c r="L58" i="54"/>
  <c r="K33" i="41"/>
  <c r="R19" i="54" l="1"/>
  <c r="N51" i="54" s="1"/>
  <c r="R35" i="54"/>
  <c r="C60" i="62"/>
  <c r="C66" i="62"/>
  <c r="N70" i="62"/>
  <c r="L70" i="62"/>
  <c r="J70" i="62"/>
  <c r="I70" i="62"/>
  <c r="F70" i="62"/>
  <c r="K70" i="62"/>
  <c r="M70" i="62"/>
  <c r="H70" i="62"/>
  <c r="AG66" i="62"/>
  <c r="Y66" i="62"/>
  <c r="AH66" i="62"/>
  <c r="Q66" i="62"/>
  <c r="AF66" i="62"/>
  <c r="V66" i="62"/>
  <c r="O66" i="62"/>
  <c r="Z66" i="62"/>
  <c r="X66" i="62"/>
  <c r="U66" i="62"/>
  <c r="AA66" i="62"/>
  <c r="P66" i="62"/>
  <c r="AD66" i="62"/>
  <c r="R66" i="62"/>
  <c r="S66" i="62"/>
  <c r="AC66" i="62"/>
  <c r="AB66" i="62"/>
  <c r="G70" i="62"/>
  <c r="AE66" i="62"/>
  <c r="T66" i="62"/>
  <c r="W66" i="62"/>
  <c r="C59" i="62"/>
  <c r="I2" i="2"/>
  <c r="AF2" i="2"/>
  <c r="F107" i="47"/>
  <c r="F108" i="47"/>
  <c r="F109" i="47"/>
  <c r="F110" i="47"/>
  <c r="F111" i="47"/>
  <c r="F112" i="47"/>
  <c r="F113" i="47"/>
  <c r="F114" i="47"/>
  <c r="F115" i="47"/>
  <c r="F116" i="47"/>
  <c r="F117" i="47"/>
  <c r="F118" i="47"/>
  <c r="F120" i="47"/>
  <c r="F121" i="47"/>
  <c r="F122" i="47"/>
  <c r="F123" i="47"/>
  <c r="F124" i="47"/>
  <c r="F125" i="47"/>
  <c r="F126" i="47"/>
  <c r="F127" i="47"/>
  <c r="F128" i="47"/>
  <c r="F129" i="47"/>
  <c r="F130" i="47"/>
  <c r="F131" i="47"/>
  <c r="E108" i="47"/>
  <c r="E109" i="47"/>
  <c r="E110" i="47"/>
  <c r="E111" i="47"/>
  <c r="E112" i="47"/>
  <c r="E113" i="47"/>
  <c r="E114" i="47"/>
  <c r="E115" i="47"/>
  <c r="E116" i="47"/>
  <c r="E117" i="47"/>
  <c r="E118" i="47"/>
  <c r="E120" i="47"/>
  <c r="E121" i="47"/>
  <c r="E122" i="47"/>
  <c r="E123" i="47"/>
  <c r="E124" i="47"/>
  <c r="E125" i="47"/>
  <c r="E126" i="47"/>
  <c r="E127" i="47"/>
  <c r="E128" i="47"/>
  <c r="E129" i="47"/>
  <c r="E130" i="47"/>
  <c r="E131" i="47"/>
  <c r="E107" i="47"/>
  <c r="AN13" i="48"/>
  <c r="AN14" i="48"/>
  <c r="AN15" i="48"/>
  <c r="AN16" i="48"/>
  <c r="AN17" i="48"/>
  <c r="AN18" i="48"/>
  <c r="AN19" i="48"/>
  <c r="AN20" i="48"/>
  <c r="AN21" i="48"/>
  <c r="AN22" i="48"/>
  <c r="AN23" i="48"/>
  <c r="AN24" i="48"/>
  <c r="AN25" i="48"/>
  <c r="AN26" i="48"/>
  <c r="AN27" i="48"/>
  <c r="AN28" i="48"/>
  <c r="AN29" i="48"/>
  <c r="AN30" i="48"/>
  <c r="AN31" i="48"/>
  <c r="AN32" i="48"/>
  <c r="AN33" i="48"/>
  <c r="AN34" i="48"/>
  <c r="AN35" i="48"/>
  <c r="AN36" i="48"/>
  <c r="AN37" i="48"/>
  <c r="AN38" i="48"/>
  <c r="AN39" i="48"/>
  <c r="AN40" i="48"/>
  <c r="AN41" i="48"/>
  <c r="AN42" i="48"/>
  <c r="AN12" i="48"/>
  <c r="F67" i="47"/>
  <c r="E67" i="47"/>
  <c r="J33" i="41"/>
  <c r="D33" i="41"/>
  <c r="B33" i="41"/>
  <c r="C5" i="41"/>
  <c r="C7" i="41"/>
  <c r="E30" i="41"/>
  <c r="F30" i="41"/>
  <c r="G30" i="41"/>
  <c r="H30" i="41"/>
  <c r="I30" i="41"/>
  <c r="E31" i="41"/>
  <c r="F31" i="41"/>
  <c r="G31" i="41"/>
  <c r="H31" i="41"/>
  <c r="I31" i="41"/>
  <c r="E32" i="41"/>
  <c r="F32" i="41"/>
  <c r="G32" i="41"/>
  <c r="H32" i="41"/>
  <c r="I32" i="41"/>
  <c r="E33" i="41"/>
  <c r="F33" i="41"/>
  <c r="I33" i="41"/>
  <c r="E34" i="41"/>
  <c r="F34" i="41"/>
  <c r="G34" i="41"/>
  <c r="H34" i="41"/>
  <c r="I34" i="41"/>
  <c r="G35" i="41"/>
  <c r="H35" i="41"/>
  <c r="I35" i="41"/>
  <c r="E36" i="41"/>
  <c r="F36" i="41"/>
  <c r="G36" i="41"/>
  <c r="H36" i="41"/>
  <c r="I36" i="41"/>
  <c r="E37" i="41"/>
  <c r="F37" i="41"/>
  <c r="G37" i="41"/>
  <c r="H37" i="41"/>
  <c r="I37" i="41"/>
  <c r="E38" i="41"/>
  <c r="F38" i="41"/>
  <c r="G38" i="41"/>
  <c r="H38" i="41"/>
  <c r="I38" i="41"/>
  <c r="J63" i="54"/>
  <c r="J64" i="54"/>
  <c r="J65" i="54"/>
  <c r="J66" i="54"/>
  <c r="J67" i="54"/>
  <c r="J68" i="54"/>
  <c r="J69" i="54"/>
  <c r="J70" i="54"/>
  <c r="J71" i="54"/>
  <c r="J72" i="54"/>
  <c r="C3" i="41"/>
  <c r="B111" i="83" l="1"/>
  <c r="B103" i="83"/>
  <c r="B95" i="83"/>
  <c r="B101" i="83"/>
  <c r="B93" i="83"/>
  <c r="E10" i="42" s="1"/>
  <c r="E27" i="42"/>
  <c r="B102" i="83"/>
  <c r="E19" i="42" s="1"/>
  <c r="B94" i="83"/>
  <c r="E11" i="42" s="1"/>
  <c r="B109" i="83"/>
  <c r="B108" i="83"/>
  <c r="B100" i="83"/>
  <c r="B92" i="83"/>
  <c r="B96" i="83"/>
  <c r="E13" i="42" s="1"/>
  <c r="B107" i="83"/>
  <c r="E24" i="42" s="1"/>
  <c r="B99" i="83"/>
  <c r="B91" i="83"/>
  <c r="E8" i="42" s="1"/>
  <c r="B106" i="83"/>
  <c r="B98" i="83"/>
  <c r="B105" i="83"/>
  <c r="B97" i="83"/>
  <c r="B104" i="83"/>
  <c r="E21" i="42" s="1"/>
  <c r="E26" i="42"/>
  <c r="E18" i="42"/>
  <c r="E25" i="42"/>
  <c r="E17" i="42"/>
  <c r="E9" i="42"/>
  <c r="E6" i="42"/>
  <c r="E22" i="42"/>
  <c r="E14" i="42"/>
  <c r="E16" i="42"/>
  <c r="E23" i="42"/>
  <c r="E28" i="42"/>
  <c r="E20" i="42"/>
  <c r="E12" i="42"/>
  <c r="E15" i="42"/>
  <c r="Q16" i="54"/>
  <c r="K50" i="54" s="1"/>
  <c r="Q32" i="54"/>
  <c r="Q11" i="54"/>
  <c r="F50" i="54" s="1"/>
  <c r="Q27" i="54"/>
  <c r="W9" i="54"/>
  <c r="E56" i="54" s="1"/>
  <c r="W26" i="54"/>
  <c r="U13" i="54"/>
  <c r="H54" i="54" s="1"/>
  <c r="U29" i="54"/>
  <c r="S16" i="54"/>
  <c r="K52" i="54" s="1"/>
  <c r="S32" i="54"/>
  <c r="P9" i="54"/>
  <c r="E49" i="54" s="1"/>
  <c r="P26" i="54"/>
  <c r="V20" i="54"/>
  <c r="O55" i="54" s="1"/>
  <c r="V36" i="54"/>
  <c r="U11" i="54"/>
  <c r="F54" i="54" s="1"/>
  <c r="U27" i="54"/>
  <c r="S13" i="54"/>
  <c r="H52" i="54" s="1"/>
  <c r="S29" i="54"/>
  <c r="Q13" i="54"/>
  <c r="H50" i="54" s="1"/>
  <c r="Q29" i="54"/>
  <c r="O20" i="54"/>
  <c r="O48" i="54" s="1"/>
  <c r="O36" i="54"/>
  <c r="S11" i="54"/>
  <c r="F52" i="54" s="1"/>
  <c r="S27" i="54"/>
  <c r="O13" i="54"/>
  <c r="H48" i="54" s="1"/>
  <c r="O29" i="54"/>
  <c r="Q9" i="54"/>
  <c r="E50" i="54" s="1"/>
  <c r="Q26" i="54"/>
  <c r="W20" i="54"/>
  <c r="O56" i="54" s="1"/>
  <c r="W36" i="54"/>
  <c r="V11" i="54"/>
  <c r="F55" i="54" s="1"/>
  <c r="V27" i="54"/>
  <c r="T16" i="54"/>
  <c r="K53" i="54" s="1"/>
  <c r="T32" i="54"/>
  <c r="R20" i="54"/>
  <c r="O51" i="54" s="1"/>
  <c r="R36" i="54"/>
  <c r="P20" i="54"/>
  <c r="O49" i="54" s="1"/>
  <c r="P36" i="54"/>
  <c r="O11" i="54"/>
  <c r="F48" i="54" s="1"/>
  <c r="O27" i="54"/>
  <c r="V16" i="54"/>
  <c r="K55" i="54" s="1"/>
  <c r="V32" i="54"/>
  <c r="O16" i="54"/>
  <c r="K48" i="54" s="1"/>
  <c r="O32" i="54"/>
  <c r="V13" i="54"/>
  <c r="H55" i="54" s="1"/>
  <c r="V29" i="54"/>
  <c r="S26" i="54"/>
  <c r="S9" i="54"/>
  <c r="E52" i="54" s="1"/>
  <c r="R18" i="54"/>
  <c r="M51" i="54" s="1"/>
  <c r="R34" i="54"/>
  <c r="W16" i="54"/>
  <c r="K56" i="54" s="1"/>
  <c r="W32" i="54"/>
  <c r="V26" i="54"/>
  <c r="V9" i="54"/>
  <c r="E55" i="54" s="1"/>
  <c r="T13" i="54"/>
  <c r="H53" i="54" s="1"/>
  <c r="T29" i="54"/>
  <c r="R27" i="54"/>
  <c r="R11" i="54"/>
  <c r="F51" i="54" s="1"/>
  <c r="P16" i="54"/>
  <c r="K49" i="54" s="1"/>
  <c r="P32" i="54"/>
  <c r="O9" i="54"/>
  <c r="E48" i="54" s="1"/>
  <c r="O26" i="54"/>
  <c r="R8" i="54"/>
  <c r="D51" i="54" s="1"/>
  <c r="R25" i="54"/>
  <c r="T20" i="54"/>
  <c r="O53" i="54" s="1"/>
  <c r="T36" i="54"/>
  <c r="W13" i="54"/>
  <c r="H56" i="54" s="1"/>
  <c r="W29" i="54"/>
  <c r="U20" i="54"/>
  <c r="O54" i="54" s="1"/>
  <c r="U36" i="54"/>
  <c r="R9" i="54"/>
  <c r="E51" i="54" s="1"/>
  <c r="F67" i="54" s="1"/>
  <c r="R26" i="54"/>
  <c r="P13" i="54"/>
  <c r="H49" i="54" s="1"/>
  <c r="P29" i="54"/>
  <c r="R21" i="54"/>
  <c r="P51" i="54" s="1"/>
  <c r="R37" i="54"/>
  <c r="U9" i="54"/>
  <c r="E54" i="54" s="1"/>
  <c r="U26" i="54"/>
  <c r="W11" i="54"/>
  <c r="F56" i="54" s="1"/>
  <c r="W27" i="54"/>
  <c r="U32" i="54"/>
  <c r="U16" i="54"/>
  <c r="K54" i="54" s="1"/>
  <c r="S20" i="54"/>
  <c r="O52" i="54" s="1"/>
  <c r="S36" i="54"/>
  <c r="Q20" i="54"/>
  <c r="O50" i="54" s="1"/>
  <c r="Q36" i="54"/>
  <c r="P11" i="54"/>
  <c r="F49" i="54" s="1"/>
  <c r="P27" i="54"/>
  <c r="J73" i="54"/>
  <c r="B18" i="5"/>
  <c r="AJ69" i="42"/>
  <c r="G69" i="42"/>
  <c r="G50" i="42"/>
  <c r="B22" i="3"/>
  <c r="B15" i="5"/>
  <c r="G46" i="42"/>
  <c r="B18" i="3"/>
  <c r="AD128" i="42"/>
  <c r="Z22" i="6" s="1"/>
  <c r="C22" i="6"/>
  <c r="B22" i="6"/>
  <c r="G43" i="42"/>
  <c r="B15" i="3"/>
  <c r="C18" i="6"/>
  <c r="B18" i="6"/>
  <c r="B22" i="5"/>
  <c r="B15" i="6"/>
  <c r="C15" i="6"/>
  <c r="AB76" i="42"/>
  <c r="G76" i="42"/>
  <c r="G72" i="42"/>
  <c r="X2" i="2"/>
  <c r="P2" i="2"/>
  <c r="H2" i="2"/>
  <c r="AE2" i="2"/>
  <c r="W2" i="2"/>
  <c r="O2" i="2"/>
  <c r="G2" i="2"/>
  <c r="AD2" i="2"/>
  <c r="V2" i="2"/>
  <c r="N2" i="2"/>
  <c r="F2" i="2"/>
  <c r="AC2" i="2"/>
  <c r="U2" i="2"/>
  <c r="M2" i="2"/>
  <c r="E2" i="2"/>
  <c r="AB2" i="2"/>
  <c r="T2" i="2"/>
  <c r="L2" i="2"/>
  <c r="D2" i="2"/>
  <c r="AA2" i="2"/>
  <c r="S2" i="2"/>
  <c r="K2" i="2"/>
  <c r="C2" i="2"/>
  <c r="Z2" i="2"/>
  <c r="R2" i="2"/>
  <c r="J2" i="2"/>
  <c r="Y2" i="2"/>
  <c r="Q2" i="2"/>
  <c r="I29" i="41"/>
  <c r="G29" i="41"/>
  <c r="N11" i="41"/>
  <c r="AG124" i="42"/>
  <c r="AC18" i="6" s="1"/>
  <c r="Y124" i="42"/>
  <c r="U18" i="6" s="1"/>
  <c r="AF124" i="42"/>
  <c r="AB18" i="6" s="1"/>
  <c r="X124" i="42"/>
  <c r="T18" i="6" s="1"/>
  <c r="P124" i="42"/>
  <c r="L18" i="6" s="1"/>
  <c r="H124" i="42"/>
  <c r="D18" i="6" s="1"/>
  <c r="AC124" i="42"/>
  <c r="Y18" i="6" s="1"/>
  <c r="U124" i="42"/>
  <c r="Q18" i="6" s="1"/>
  <c r="M124" i="42"/>
  <c r="I18" i="6" s="1"/>
  <c r="AJ124" i="42"/>
  <c r="AF18" i="6" s="1"/>
  <c r="AB124" i="42"/>
  <c r="X18" i="6" s="1"/>
  <c r="AI124" i="42"/>
  <c r="AE18" i="6" s="1"/>
  <c r="T124" i="42"/>
  <c r="P18" i="6" s="1"/>
  <c r="J124" i="42"/>
  <c r="F18" i="6" s="1"/>
  <c r="AH124" i="42"/>
  <c r="AD18" i="6" s="1"/>
  <c r="S124" i="42"/>
  <c r="O18" i="6" s="1"/>
  <c r="I124" i="42"/>
  <c r="E18" i="6" s="1"/>
  <c r="AE124" i="42"/>
  <c r="AA18" i="6" s="1"/>
  <c r="R124" i="42"/>
  <c r="N18" i="6" s="1"/>
  <c r="AD124" i="42"/>
  <c r="Z18" i="6" s="1"/>
  <c r="Q124" i="42"/>
  <c r="M18" i="6" s="1"/>
  <c r="AA124" i="42"/>
  <c r="W18" i="6" s="1"/>
  <c r="O124" i="42"/>
  <c r="K18" i="6" s="1"/>
  <c r="W124" i="42"/>
  <c r="S18" i="6" s="1"/>
  <c r="L124" i="42"/>
  <c r="H18" i="6" s="1"/>
  <c r="Z124" i="42"/>
  <c r="V18" i="6" s="1"/>
  <c r="V124" i="42"/>
  <c r="R18" i="6" s="1"/>
  <c r="K124" i="42"/>
  <c r="G18" i="6" s="1"/>
  <c r="L69" i="42"/>
  <c r="T69" i="42"/>
  <c r="AG72" i="42"/>
  <c r="Y72" i="42"/>
  <c r="Q72" i="42"/>
  <c r="I72" i="42"/>
  <c r="AF72" i="42"/>
  <c r="X72" i="42"/>
  <c r="P72" i="42"/>
  <c r="H72" i="42"/>
  <c r="AE72" i="42"/>
  <c r="W72" i="42"/>
  <c r="O72" i="42"/>
  <c r="AD72" i="42"/>
  <c r="V72" i="42"/>
  <c r="N72" i="42"/>
  <c r="AC72" i="42"/>
  <c r="U72" i="42"/>
  <c r="M72" i="42"/>
  <c r="AI72" i="42"/>
  <c r="AA72" i="42"/>
  <c r="S72" i="42"/>
  <c r="K72" i="42"/>
  <c r="AH72" i="42"/>
  <c r="Z72" i="42"/>
  <c r="R72" i="42"/>
  <c r="J72" i="42"/>
  <c r="AG121" i="42"/>
  <c r="AC15" i="6" s="1"/>
  <c r="Y121" i="42"/>
  <c r="U15" i="6" s="1"/>
  <c r="Q121" i="42"/>
  <c r="M15" i="6" s="1"/>
  <c r="I121" i="42"/>
  <c r="E15" i="6" s="1"/>
  <c r="AF121" i="42"/>
  <c r="AB15" i="6" s="1"/>
  <c r="X121" i="42"/>
  <c r="T15" i="6" s="1"/>
  <c r="P121" i="42"/>
  <c r="L15" i="6" s="1"/>
  <c r="H121" i="42"/>
  <c r="D15" i="6" s="1"/>
  <c r="AE121" i="42"/>
  <c r="AA15" i="6" s="1"/>
  <c r="W121" i="42"/>
  <c r="S15" i="6" s="1"/>
  <c r="O121" i="42"/>
  <c r="K15" i="6" s="1"/>
  <c r="AD121" i="42"/>
  <c r="Z15" i="6" s="1"/>
  <c r="V121" i="42"/>
  <c r="R15" i="6" s="1"/>
  <c r="N121" i="42"/>
  <c r="J15" i="6" s="1"/>
  <c r="AC121" i="42"/>
  <c r="Y15" i="6" s="1"/>
  <c r="U121" i="42"/>
  <c r="Q15" i="6" s="1"/>
  <c r="M121" i="42"/>
  <c r="I15" i="6" s="1"/>
  <c r="AI121" i="42"/>
  <c r="AE15" i="6" s="1"/>
  <c r="AA121" i="42"/>
  <c r="W15" i="6" s="1"/>
  <c r="S121" i="42"/>
  <c r="O15" i="6" s="1"/>
  <c r="K121" i="42"/>
  <c r="G15" i="6" s="1"/>
  <c r="AH121" i="42"/>
  <c r="AD15" i="6" s="1"/>
  <c r="AB121" i="42"/>
  <c r="X15" i="6" s="1"/>
  <c r="Z121" i="42"/>
  <c r="V15" i="6" s="1"/>
  <c r="T121" i="42"/>
  <c r="P15" i="6" s="1"/>
  <c r="R121" i="42"/>
  <c r="N15" i="6" s="1"/>
  <c r="J121" i="42"/>
  <c r="F15" i="6" s="1"/>
  <c r="AJ121" i="42"/>
  <c r="AF15" i="6" s="1"/>
  <c r="AB69" i="42"/>
  <c r="N124" i="42"/>
  <c r="J18" i="6" s="1"/>
  <c r="L72" i="42"/>
  <c r="L76" i="42"/>
  <c r="AH128" i="42"/>
  <c r="AD22" i="6" s="1"/>
  <c r="Z128" i="42"/>
  <c r="V22" i="6" s="1"/>
  <c r="R128" i="42"/>
  <c r="N22" i="6" s="1"/>
  <c r="J128" i="42"/>
  <c r="F22" i="6" s="1"/>
  <c r="AG128" i="42"/>
  <c r="AC22" i="6" s="1"/>
  <c r="Y128" i="42"/>
  <c r="U22" i="6" s="1"/>
  <c r="Q128" i="42"/>
  <c r="M22" i="6" s="1"/>
  <c r="I128" i="42"/>
  <c r="E22" i="6" s="1"/>
  <c r="AF128" i="42"/>
  <c r="AB22" i="6" s="1"/>
  <c r="X128" i="42"/>
  <c r="T22" i="6" s="1"/>
  <c r="P128" i="42"/>
  <c r="L22" i="6" s="1"/>
  <c r="H128" i="42"/>
  <c r="D22" i="6" s="1"/>
  <c r="AC128" i="42"/>
  <c r="Y22" i="6" s="1"/>
  <c r="U128" i="42"/>
  <c r="Q22" i="6" s="1"/>
  <c r="M128" i="42"/>
  <c r="I22" i="6" s="1"/>
  <c r="AJ128" i="42"/>
  <c r="AF22" i="6" s="1"/>
  <c r="AB128" i="42"/>
  <c r="X22" i="6" s="1"/>
  <c r="T128" i="42"/>
  <c r="P22" i="6" s="1"/>
  <c r="L128" i="42"/>
  <c r="H22" i="6" s="1"/>
  <c r="V128" i="42"/>
  <c r="R22" i="6" s="1"/>
  <c r="S128" i="42"/>
  <c r="O22" i="6" s="1"/>
  <c r="O128" i="42"/>
  <c r="K22" i="6" s="1"/>
  <c r="AI128" i="42"/>
  <c r="AE22" i="6" s="1"/>
  <c r="N128" i="42"/>
  <c r="J22" i="6" s="1"/>
  <c r="AE128" i="42"/>
  <c r="AA22" i="6" s="1"/>
  <c r="K128" i="42"/>
  <c r="G22" i="6" s="1"/>
  <c r="AA128" i="42"/>
  <c r="W22" i="6" s="1"/>
  <c r="W128" i="42"/>
  <c r="S22" i="6" s="1"/>
  <c r="T72" i="42"/>
  <c r="T76" i="42"/>
  <c r="AG69" i="42"/>
  <c r="Y69" i="42"/>
  <c r="Q69" i="42"/>
  <c r="I69" i="42"/>
  <c r="AF69" i="42"/>
  <c r="X69" i="42"/>
  <c r="P69" i="42"/>
  <c r="H69" i="42"/>
  <c r="AE69" i="42"/>
  <c r="W69" i="42"/>
  <c r="O69" i="42"/>
  <c r="AD69" i="42"/>
  <c r="V69" i="42"/>
  <c r="N69" i="42"/>
  <c r="AC69" i="42"/>
  <c r="U69" i="42"/>
  <c r="M69" i="42"/>
  <c r="AI69" i="42"/>
  <c r="AA69" i="42"/>
  <c r="S69" i="42"/>
  <c r="K69" i="42"/>
  <c r="AH69" i="42"/>
  <c r="Z69" i="42"/>
  <c r="R69" i="42"/>
  <c r="J69" i="42"/>
  <c r="AB72" i="42"/>
  <c r="AG76" i="42"/>
  <c r="Y76" i="42"/>
  <c r="Q76" i="42"/>
  <c r="I76" i="42"/>
  <c r="AF76" i="42"/>
  <c r="X76" i="42"/>
  <c r="P76" i="42"/>
  <c r="H76" i="42"/>
  <c r="AE76" i="42"/>
  <c r="W76" i="42"/>
  <c r="O76" i="42"/>
  <c r="AD76" i="42"/>
  <c r="V76" i="42"/>
  <c r="N76" i="42"/>
  <c r="AC76" i="42"/>
  <c r="U76" i="42"/>
  <c r="M76" i="42"/>
  <c r="AI76" i="42"/>
  <c r="AA76" i="42"/>
  <c r="S76" i="42"/>
  <c r="K76" i="42"/>
  <c r="AH76" i="42"/>
  <c r="Z76" i="42"/>
  <c r="R76" i="42"/>
  <c r="J76" i="42"/>
  <c r="C33" i="41"/>
  <c r="AJ72" i="42"/>
  <c r="AJ76" i="42"/>
  <c r="L121" i="42"/>
  <c r="H15" i="6" s="1"/>
  <c r="J17" i="41"/>
  <c r="I17" i="41"/>
  <c r="H17" i="41"/>
  <c r="G17" i="41"/>
  <c r="K17" i="41"/>
  <c r="J20" i="42" l="1"/>
  <c r="R20" i="42"/>
  <c r="Z20" i="42"/>
  <c r="AH20" i="42"/>
  <c r="K20" i="42"/>
  <c r="S20" i="42"/>
  <c r="AA20" i="42"/>
  <c r="AI20" i="42"/>
  <c r="L20" i="42"/>
  <c r="T20" i="42"/>
  <c r="AB20" i="42"/>
  <c r="AJ20" i="42"/>
  <c r="N20" i="42"/>
  <c r="V20" i="42"/>
  <c r="AD20" i="42"/>
  <c r="Q20" i="42"/>
  <c r="AG20" i="42"/>
  <c r="U20" i="42"/>
  <c r="M20" i="42"/>
  <c r="G20" i="42"/>
  <c r="W20" i="42"/>
  <c r="H20" i="42"/>
  <c r="X20" i="42"/>
  <c r="AC20" i="42"/>
  <c r="P20" i="42"/>
  <c r="I20" i="42"/>
  <c r="Y20" i="42"/>
  <c r="F20" i="42"/>
  <c r="O20" i="42"/>
  <c r="AE20" i="42"/>
  <c r="AF20" i="42"/>
  <c r="N22" i="42"/>
  <c r="V22" i="42"/>
  <c r="AD22" i="42"/>
  <c r="G22" i="42"/>
  <c r="O22" i="42"/>
  <c r="W22" i="42"/>
  <c r="AE22" i="42"/>
  <c r="H22" i="42"/>
  <c r="P22" i="42"/>
  <c r="X22" i="42"/>
  <c r="AF22" i="42"/>
  <c r="J22" i="42"/>
  <c r="R22" i="42"/>
  <c r="Z22" i="42"/>
  <c r="AH22" i="42"/>
  <c r="U22" i="42"/>
  <c r="AJ22" i="42"/>
  <c r="I22" i="42"/>
  <c r="Y22" i="42"/>
  <c r="F22" i="42"/>
  <c r="B20" i="2" s="1"/>
  <c r="AG22" i="42"/>
  <c r="K22" i="42"/>
  <c r="AA22" i="42"/>
  <c r="L22" i="42"/>
  <c r="AB22" i="42"/>
  <c r="M22" i="42"/>
  <c r="AC22" i="42"/>
  <c r="Q22" i="42"/>
  <c r="S22" i="42"/>
  <c r="AI22" i="42"/>
  <c r="T22" i="42"/>
  <c r="M28" i="42"/>
  <c r="U28" i="42"/>
  <c r="AC28" i="42"/>
  <c r="R28" i="42"/>
  <c r="N28" i="42"/>
  <c r="V28" i="42"/>
  <c r="AD28" i="42"/>
  <c r="O28" i="42"/>
  <c r="J28" i="42"/>
  <c r="AH28" i="42"/>
  <c r="AJ28" i="42"/>
  <c r="G28" i="42"/>
  <c r="W28" i="42"/>
  <c r="AE28" i="42"/>
  <c r="T28" i="42"/>
  <c r="H28" i="42"/>
  <c r="P28" i="42"/>
  <c r="X28" i="42"/>
  <c r="AF28" i="42"/>
  <c r="L28" i="42"/>
  <c r="F28" i="42"/>
  <c r="B26" i="2" s="1"/>
  <c r="I28" i="42"/>
  <c r="Q28" i="42"/>
  <c r="Y28" i="42"/>
  <c r="AG28" i="42"/>
  <c r="Z28" i="42"/>
  <c r="K28" i="42"/>
  <c r="S28" i="42"/>
  <c r="AA28" i="42"/>
  <c r="AI28" i="42"/>
  <c r="AB28" i="42"/>
  <c r="N6" i="42"/>
  <c r="V6" i="42"/>
  <c r="AD6" i="42"/>
  <c r="G6" i="42"/>
  <c r="O6" i="42"/>
  <c r="W6" i="42"/>
  <c r="AE6" i="42"/>
  <c r="H6" i="42"/>
  <c r="P6" i="42"/>
  <c r="X6" i="42"/>
  <c r="AF6" i="42"/>
  <c r="I6" i="42"/>
  <c r="Q6" i="42"/>
  <c r="J6" i="42"/>
  <c r="R6" i="42"/>
  <c r="Z6" i="42"/>
  <c r="AH6" i="42"/>
  <c r="U6" i="42"/>
  <c r="Y6" i="42"/>
  <c r="F6" i="42"/>
  <c r="B4" i="2" s="1"/>
  <c r="AA6" i="42"/>
  <c r="AG6" i="42"/>
  <c r="K6" i="42"/>
  <c r="AB6" i="42"/>
  <c r="L6" i="42"/>
  <c r="AC6" i="42"/>
  <c r="M6" i="42"/>
  <c r="S6" i="42"/>
  <c r="AI6" i="42"/>
  <c r="T6" i="42"/>
  <c r="AJ6" i="42"/>
  <c r="J24" i="42"/>
  <c r="R24" i="42"/>
  <c r="Z24" i="42"/>
  <c r="AH24" i="42"/>
  <c r="K24" i="42"/>
  <c r="S24" i="42"/>
  <c r="AA24" i="42"/>
  <c r="AI24" i="42"/>
  <c r="L24" i="42"/>
  <c r="T24" i="42"/>
  <c r="AB24" i="42"/>
  <c r="AJ24" i="42"/>
  <c r="Q24" i="42"/>
  <c r="AE24" i="42"/>
  <c r="G24" i="42"/>
  <c r="U24" i="42"/>
  <c r="AF24" i="42"/>
  <c r="H24" i="42"/>
  <c r="V24" i="42"/>
  <c r="AG24" i="42"/>
  <c r="Y24" i="42"/>
  <c r="I24" i="42"/>
  <c r="W24" i="42"/>
  <c r="F24" i="42"/>
  <c r="N24" i="42"/>
  <c r="M24" i="42"/>
  <c r="X24" i="42"/>
  <c r="AD24" i="42"/>
  <c r="O24" i="42"/>
  <c r="AC24" i="42"/>
  <c r="P24" i="42"/>
  <c r="J8" i="42"/>
  <c r="R8" i="42"/>
  <c r="Z8" i="42"/>
  <c r="AH8" i="42"/>
  <c r="K8" i="42"/>
  <c r="S8" i="42"/>
  <c r="AA8" i="42"/>
  <c r="AI8" i="42"/>
  <c r="L8" i="42"/>
  <c r="T8" i="42"/>
  <c r="AB8" i="42"/>
  <c r="AJ8" i="42"/>
  <c r="N8" i="42"/>
  <c r="V8" i="42"/>
  <c r="AD8" i="42"/>
  <c r="I8" i="42"/>
  <c r="Y8" i="42"/>
  <c r="M8" i="42"/>
  <c r="AC8" i="42"/>
  <c r="O8" i="42"/>
  <c r="AE8" i="42"/>
  <c r="P8" i="42"/>
  <c r="AF8" i="42"/>
  <c r="F8" i="42"/>
  <c r="B6" i="2" s="1"/>
  <c r="Q8" i="42"/>
  <c r="AG8" i="42"/>
  <c r="U8" i="42"/>
  <c r="G8" i="42"/>
  <c r="W8" i="42"/>
  <c r="H8" i="42"/>
  <c r="X8" i="42"/>
  <c r="L9" i="42"/>
  <c r="T9" i="42"/>
  <c r="AB9" i="42"/>
  <c r="AJ9" i="42"/>
  <c r="M9" i="42"/>
  <c r="U9" i="42"/>
  <c r="AC9" i="42"/>
  <c r="N9" i="42"/>
  <c r="V9" i="42"/>
  <c r="AD9" i="42"/>
  <c r="H9" i="42"/>
  <c r="P9" i="42"/>
  <c r="X9" i="42"/>
  <c r="AF9" i="42"/>
  <c r="K9" i="42"/>
  <c r="AA9" i="42"/>
  <c r="W9" i="42"/>
  <c r="O9" i="42"/>
  <c r="AE9" i="42"/>
  <c r="Q9" i="42"/>
  <c r="AG9" i="42"/>
  <c r="G9" i="42"/>
  <c r="R9" i="42"/>
  <c r="AH9" i="42"/>
  <c r="S9" i="42"/>
  <c r="AI9" i="42"/>
  <c r="F9" i="42"/>
  <c r="B7" i="2" s="1"/>
  <c r="I9" i="42"/>
  <c r="Y9" i="42"/>
  <c r="J9" i="42"/>
  <c r="Z9" i="42"/>
  <c r="H11" i="42"/>
  <c r="P11" i="42"/>
  <c r="X11" i="42"/>
  <c r="AF11" i="42"/>
  <c r="I11" i="42"/>
  <c r="Q11" i="42"/>
  <c r="Y11" i="42"/>
  <c r="AG11" i="42"/>
  <c r="J11" i="42"/>
  <c r="R11" i="42"/>
  <c r="Z11" i="42"/>
  <c r="AH11" i="42"/>
  <c r="L11" i="42"/>
  <c r="T11" i="42"/>
  <c r="AB11" i="42"/>
  <c r="AJ11" i="42"/>
  <c r="O11" i="42"/>
  <c r="AE11" i="42"/>
  <c r="S11" i="42"/>
  <c r="AI11" i="42"/>
  <c r="U11" i="42"/>
  <c r="AA11" i="42"/>
  <c r="V11" i="42"/>
  <c r="K11" i="42"/>
  <c r="G11" i="42"/>
  <c r="W11" i="42"/>
  <c r="M11" i="42"/>
  <c r="AC11" i="42"/>
  <c r="F11" i="42"/>
  <c r="B9" i="2" s="1"/>
  <c r="N11" i="42"/>
  <c r="AD11" i="42"/>
  <c r="L13" i="42"/>
  <c r="T13" i="42"/>
  <c r="AB13" i="42"/>
  <c r="AJ13" i="42"/>
  <c r="M13" i="42"/>
  <c r="U13" i="42"/>
  <c r="AC13" i="42"/>
  <c r="N13" i="42"/>
  <c r="V13" i="42"/>
  <c r="AD13" i="42"/>
  <c r="H13" i="42"/>
  <c r="P13" i="42"/>
  <c r="X13" i="42"/>
  <c r="AF13" i="42"/>
  <c r="S13" i="42"/>
  <c r="AI13" i="42"/>
  <c r="F13" i="42"/>
  <c r="B11" i="2" s="1"/>
  <c r="G13" i="42"/>
  <c r="W13" i="42"/>
  <c r="O13" i="42"/>
  <c r="I13" i="42"/>
  <c r="Y13" i="42"/>
  <c r="J13" i="42"/>
  <c r="Z13" i="42"/>
  <c r="K13" i="42"/>
  <c r="AA13" i="42"/>
  <c r="AE13" i="42"/>
  <c r="Q13" i="42"/>
  <c r="AG13" i="42"/>
  <c r="R13" i="42"/>
  <c r="AH13" i="42"/>
  <c r="L17" i="42"/>
  <c r="T17" i="42"/>
  <c r="AB17" i="42"/>
  <c r="AJ17" i="42"/>
  <c r="M17" i="42"/>
  <c r="U17" i="42"/>
  <c r="AC17" i="42"/>
  <c r="N17" i="42"/>
  <c r="V17" i="42"/>
  <c r="AD17" i="42"/>
  <c r="H17" i="42"/>
  <c r="P17" i="42"/>
  <c r="X17" i="42"/>
  <c r="AF17" i="42"/>
  <c r="K17" i="42"/>
  <c r="AA17" i="42"/>
  <c r="O17" i="42"/>
  <c r="AE17" i="42"/>
  <c r="G17" i="42"/>
  <c r="Q17" i="42"/>
  <c r="AG17" i="42"/>
  <c r="W17" i="42"/>
  <c r="R17" i="42"/>
  <c r="AH17" i="42"/>
  <c r="S17" i="42"/>
  <c r="AI17" i="42"/>
  <c r="F17" i="42"/>
  <c r="I17" i="42"/>
  <c r="Y17" i="42"/>
  <c r="J17" i="42"/>
  <c r="Z17" i="42"/>
  <c r="H19" i="42"/>
  <c r="P19" i="42"/>
  <c r="X19" i="42"/>
  <c r="AF19" i="42"/>
  <c r="I19" i="42"/>
  <c r="Q19" i="42"/>
  <c r="Y19" i="42"/>
  <c r="AG19" i="42"/>
  <c r="J19" i="42"/>
  <c r="R19" i="42"/>
  <c r="Z19" i="42"/>
  <c r="AH19" i="42"/>
  <c r="L19" i="42"/>
  <c r="T19" i="42"/>
  <c r="AB19" i="42"/>
  <c r="AJ19" i="42"/>
  <c r="O19" i="42"/>
  <c r="AE19" i="42"/>
  <c r="AD19" i="42"/>
  <c r="S19" i="42"/>
  <c r="AI19" i="42"/>
  <c r="K19" i="42"/>
  <c r="N19" i="42"/>
  <c r="U19" i="42"/>
  <c r="V19" i="42"/>
  <c r="G19" i="42"/>
  <c r="W19" i="42"/>
  <c r="AA19" i="42"/>
  <c r="M19" i="42"/>
  <c r="AC19" i="42"/>
  <c r="F19" i="42"/>
  <c r="B17" i="2" s="1"/>
  <c r="L21" i="42"/>
  <c r="T21" i="42"/>
  <c r="P18" i="2" s="1"/>
  <c r="AB21" i="42"/>
  <c r="X18" i="2" s="1"/>
  <c r="AJ21" i="42"/>
  <c r="AF18" i="2" s="1"/>
  <c r="M21" i="42"/>
  <c r="U21" i="42"/>
  <c r="AC21" i="42"/>
  <c r="Y19" i="2" s="1"/>
  <c r="N21" i="42"/>
  <c r="V21" i="42"/>
  <c r="R18" i="2" s="1"/>
  <c r="AD21" i="42"/>
  <c r="Z19" i="2" s="1"/>
  <c r="H21" i="42"/>
  <c r="P21" i="42"/>
  <c r="X21" i="42"/>
  <c r="AF21" i="42"/>
  <c r="S21" i="42"/>
  <c r="O18" i="2" s="1"/>
  <c r="AI21" i="42"/>
  <c r="AE19" i="2" s="1"/>
  <c r="F21" i="42"/>
  <c r="AE21" i="42"/>
  <c r="AA19" i="2" s="1"/>
  <c r="G21" i="42"/>
  <c r="W21" i="42"/>
  <c r="S19" i="2" s="1"/>
  <c r="I21" i="42"/>
  <c r="Y21" i="42"/>
  <c r="O21" i="42"/>
  <c r="R21" i="42"/>
  <c r="N19" i="2" s="1"/>
  <c r="J21" i="42"/>
  <c r="Z21" i="42"/>
  <c r="V18" i="2" s="1"/>
  <c r="K21" i="42"/>
  <c r="AA21" i="42"/>
  <c r="W19" i="2" s="1"/>
  <c r="Q21" i="42"/>
  <c r="AG21" i="42"/>
  <c r="AH21" i="42"/>
  <c r="AD19" i="2" s="1"/>
  <c r="L25" i="42"/>
  <c r="T25" i="42"/>
  <c r="AB25" i="42"/>
  <c r="AJ25" i="42"/>
  <c r="M25" i="42"/>
  <c r="U25" i="42"/>
  <c r="AC25" i="42"/>
  <c r="N25" i="42"/>
  <c r="V25" i="42"/>
  <c r="AD25" i="42"/>
  <c r="O25" i="42"/>
  <c r="Z25" i="42"/>
  <c r="AH25" i="42"/>
  <c r="P25" i="42"/>
  <c r="AA25" i="42"/>
  <c r="W25" i="42"/>
  <c r="Q25" i="42"/>
  <c r="AE25" i="42"/>
  <c r="Y25" i="42"/>
  <c r="G25" i="42"/>
  <c r="R25" i="42"/>
  <c r="AF25" i="42"/>
  <c r="K25" i="42"/>
  <c r="H25" i="42"/>
  <c r="S25" i="42"/>
  <c r="AG25" i="42"/>
  <c r="F25" i="42"/>
  <c r="B23" i="2" s="1"/>
  <c r="I25" i="42"/>
  <c r="J25" i="42"/>
  <c r="X25" i="42"/>
  <c r="AI25" i="42"/>
  <c r="H27" i="42"/>
  <c r="P27" i="42"/>
  <c r="I27" i="42"/>
  <c r="Q27" i="42"/>
  <c r="J27" i="42"/>
  <c r="R27" i="42"/>
  <c r="S27" i="42"/>
  <c r="AA27" i="42"/>
  <c r="AI27" i="42"/>
  <c r="AH27" i="42"/>
  <c r="T27" i="42"/>
  <c r="AB27" i="42"/>
  <c r="AJ27" i="42"/>
  <c r="G27" i="42"/>
  <c r="U27" i="42"/>
  <c r="AC27" i="42"/>
  <c r="X27" i="42"/>
  <c r="O27" i="42"/>
  <c r="K27" i="42"/>
  <c r="V27" i="42"/>
  <c r="AD27" i="42"/>
  <c r="M27" i="42"/>
  <c r="L27" i="42"/>
  <c r="W27" i="42"/>
  <c r="AE27" i="42"/>
  <c r="AF27" i="42"/>
  <c r="Z27" i="42"/>
  <c r="N27" i="42"/>
  <c r="Y27" i="42"/>
  <c r="AG27" i="42"/>
  <c r="F27" i="42"/>
  <c r="B25" i="2" s="1"/>
  <c r="H23" i="42"/>
  <c r="P23" i="42"/>
  <c r="X23" i="42"/>
  <c r="T22" i="2" s="1"/>
  <c r="AF23" i="42"/>
  <c r="AB22" i="2" s="1"/>
  <c r="I23" i="42"/>
  <c r="Q23" i="42"/>
  <c r="M21" i="2" s="1"/>
  <c r="Y23" i="42"/>
  <c r="U21" i="2" s="1"/>
  <c r="AG23" i="42"/>
  <c r="J23" i="42"/>
  <c r="R23" i="42"/>
  <c r="N21" i="2" s="1"/>
  <c r="Z23" i="42"/>
  <c r="V21" i="2" s="1"/>
  <c r="AH23" i="42"/>
  <c r="AD21" i="2" s="1"/>
  <c r="L23" i="42"/>
  <c r="G23" i="42"/>
  <c r="V23" i="42"/>
  <c r="R22" i="2" s="1"/>
  <c r="AJ23" i="42"/>
  <c r="K23" i="42"/>
  <c r="W23" i="42"/>
  <c r="S22" i="2" s="1"/>
  <c r="F23" i="42"/>
  <c r="AD23" i="42"/>
  <c r="Z22" i="2" s="1"/>
  <c r="AI23" i="42"/>
  <c r="AE22" i="2" s="1"/>
  <c r="M23" i="42"/>
  <c r="AA23" i="42"/>
  <c r="W21" i="2" s="1"/>
  <c r="U23" i="42"/>
  <c r="N23" i="42"/>
  <c r="AB23" i="42"/>
  <c r="X22" i="2" s="1"/>
  <c r="O23" i="42"/>
  <c r="AC23" i="42"/>
  <c r="Y22" i="2" s="1"/>
  <c r="S23" i="42"/>
  <c r="O21" i="2" s="1"/>
  <c r="T23" i="42"/>
  <c r="P22" i="2" s="1"/>
  <c r="AE23" i="42"/>
  <c r="AA21" i="2" s="1"/>
  <c r="N10" i="42"/>
  <c r="V10" i="42"/>
  <c r="AD10" i="42"/>
  <c r="G10" i="42"/>
  <c r="O10" i="42"/>
  <c r="W10" i="42"/>
  <c r="AE10" i="42"/>
  <c r="H10" i="42"/>
  <c r="P10" i="42"/>
  <c r="X10" i="42"/>
  <c r="AF10" i="42"/>
  <c r="J10" i="42"/>
  <c r="R10" i="42"/>
  <c r="Z10" i="42"/>
  <c r="AH10" i="42"/>
  <c r="M10" i="42"/>
  <c r="AC10" i="42"/>
  <c r="Q10" i="42"/>
  <c r="AG10" i="42"/>
  <c r="I10" i="42"/>
  <c r="S10" i="42"/>
  <c r="AI10" i="42"/>
  <c r="T10" i="42"/>
  <c r="AJ10" i="42"/>
  <c r="F10" i="42"/>
  <c r="B8" i="2" s="1"/>
  <c r="U10" i="42"/>
  <c r="Y10" i="42"/>
  <c r="K10" i="42"/>
  <c r="AA10" i="42"/>
  <c r="L10" i="42"/>
  <c r="AB10" i="42"/>
  <c r="H15" i="42"/>
  <c r="P15" i="42"/>
  <c r="X15" i="42"/>
  <c r="AF15" i="42"/>
  <c r="I15" i="42"/>
  <c r="Q15" i="42"/>
  <c r="Y15" i="42"/>
  <c r="AG15" i="42"/>
  <c r="J15" i="42"/>
  <c r="R15" i="42"/>
  <c r="Z15" i="42"/>
  <c r="AH15" i="42"/>
  <c r="L15" i="42"/>
  <c r="T15" i="42"/>
  <c r="AB15" i="42"/>
  <c r="AJ15" i="42"/>
  <c r="G15" i="42"/>
  <c r="W15" i="42"/>
  <c r="K15" i="42"/>
  <c r="AA15" i="42"/>
  <c r="S15" i="42"/>
  <c r="M15" i="42"/>
  <c r="AC15" i="42"/>
  <c r="F15" i="42"/>
  <c r="B13" i="2" s="1"/>
  <c r="N15" i="42"/>
  <c r="AD15" i="42"/>
  <c r="O15" i="42"/>
  <c r="AE15" i="42"/>
  <c r="AI15" i="42"/>
  <c r="U15" i="42"/>
  <c r="V15" i="42"/>
  <c r="J16" i="42"/>
  <c r="R16" i="42"/>
  <c r="Z16" i="42"/>
  <c r="AH16" i="42"/>
  <c r="K16" i="42"/>
  <c r="S16" i="42"/>
  <c r="AA16" i="42"/>
  <c r="AI16" i="42"/>
  <c r="L16" i="42"/>
  <c r="T16" i="42"/>
  <c r="AB16" i="42"/>
  <c r="AJ16" i="42"/>
  <c r="N16" i="42"/>
  <c r="V16" i="42"/>
  <c r="AD16" i="42"/>
  <c r="I16" i="42"/>
  <c r="Y16" i="42"/>
  <c r="U16" i="42"/>
  <c r="M16" i="42"/>
  <c r="AC16" i="42"/>
  <c r="O16" i="42"/>
  <c r="AE16" i="42"/>
  <c r="P16" i="42"/>
  <c r="AF16" i="42"/>
  <c r="F16" i="42"/>
  <c r="B14" i="2" s="1"/>
  <c r="Q16" i="42"/>
  <c r="AG16" i="42"/>
  <c r="G16" i="42"/>
  <c r="W16" i="42"/>
  <c r="H16" i="42"/>
  <c r="X16" i="42"/>
  <c r="N18" i="42"/>
  <c r="V18" i="42"/>
  <c r="R16" i="2" s="1"/>
  <c r="AD18" i="42"/>
  <c r="Z15" i="2" s="1"/>
  <c r="G18" i="42"/>
  <c r="O18" i="42"/>
  <c r="W18" i="42"/>
  <c r="S16" i="2" s="1"/>
  <c r="AE18" i="42"/>
  <c r="AA16" i="2" s="1"/>
  <c r="H18" i="42"/>
  <c r="P18" i="42"/>
  <c r="X18" i="42"/>
  <c r="T16" i="2" s="1"/>
  <c r="AF18" i="42"/>
  <c r="AB16" i="2" s="1"/>
  <c r="J18" i="42"/>
  <c r="R18" i="42"/>
  <c r="Z18" i="42"/>
  <c r="V15" i="2" s="1"/>
  <c r="AH18" i="42"/>
  <c r="AD15" i="2" s="1"/>
  <c r="M18" i="42"/>
  <c r="AC18" i="42"/>
  <c r="Y15" i="2" s="1"/>
  <c r="Q18" i="42"/>
  <c r="M15" i="2" s="1"/>
  <c r="AG18" i="42"/>
  <c r="S18" i="42"/>
  <c r="AI18" i="42"/>
  <c r="F18" i="42"/>
  <c r="T18" i="42"/>
  <c r="P16" i="2" s="1"/>
  <c r="AJ18" i="42"/>
  <c r="AF15" i="2" s="1"/>
  <c r="I18" i="42"/>
  <c r="U18" i="42"/>
  <c r="Q15" i="2" s="1"/>
  <c r="Y18" i="42"/>
  <c r="U16" i="2" s="1"/>
  <c r="L18" i="42"/>
  <c r="K18" i="42"/>
  <c r="AA18" i="42"/>
  <c r="W16" i="2" s="1"/>
  <c r="AB18" i="42"/>
  <c r="X15" i="2" s="1"/>
  <c r="J12" i="42"/>
  <c r="R12" i="42"/>
  <c r="Z12" i="42"/>
  <c r="AH12" i="42"/>
  <c r="K12" i="42"/>
  <c r="S12" i="42"/>
  <c r="AA12" i="42"/>
  <c r="AI12" i="42"/>
  <c r="L12" i="42"/>
  <c r="T12" i="42"/>
  <c r="AB12" i="42"/>
  <c r="AJ12" i="42"/>
  <c r="N12" i="42"/>
  <c r="V12" i="42"/>
  <c r="AD12" i="42"/>
  <c r="Q12" i="42"/>
  <c r="AG12" i="42"/>
  <c r="F12" i="42"/>
  <c r="B10" i="2" s="1"/>
  <c r="U12" i="42"/>
  <c r="M12" i="42"/>
  <c r="G12" i="42"/>
  <c r="W12" i="42"/>
  <c r="H12" i="42"/>
  <c r="X12" i="42"/>
  <c r="I12" i="42"/>
  <c r="Y12" i="42"/>
  <c r="AC12" i="42"/>
  <c r="O12" i="42"/>
  <c r="AE12" i="42"/>
  <c r="P12" i="42"/>
  <c r="AF12" i="42"/>
  <c r="N14" i="42"/>
  <c r="V14" i="42"/>
  <c r="AD14" i="42"/>
  <c r="G14" i="42"/>
  <c r="O14" i="42"/>
  <c r="W14" i="42"/>
  <c r="AE14" i="42"/>
  <c r="H14" i="42"/>
  <c r="P14" i="42"/>
  <c r="X14" i="42"/>
  <c r="AF14" i="42"/>
  <c r="J14" i="42"/>
  <c r="R14" i="42"/>
  <c r="Z14" i="42"/>
  <c r="AH14" i="42"/>
  <c r="U14" i="42"/>
  <c r="I14" i="42"/>
  <c r="Y14" i="42"/>
  <c r="F14" i="42"/>
  <c r="B12" i="2" s="1"/>
  <c r="K14" i="42"/>
  <c r="AA14" i="42"/>
  <c r="AG14" i="42"/>
  <c r="L14" i="42"/>
  <c r="AB14" i="42"/>
  <c r="Q14" i="42"/>
  <c r="M14" i="42"/>
  <c r="AC14" i="42"/>
  <c r="S14" i="42"/>
  <c r="AI14" i="42"/>
  <c r="T14" i="42"/>
  <c r="AJ14" i="42"/>
  <c r="N26" i="42"/>
  <c r="V26" i="42"/>
  <c r="AD26" i="42"/>
  <c r="G26" i="42"/>
  <c r="O26" i="42"/>
  <c r="W26" i="42"/>
  <c r="AE26" i="42"/>
  <c r="H26" i="42"/>
  <c r="P26" i="42"/>
  <c r="X26" i="42"/>
  <c r="AF26" i="42"/>
  <c r="J26" i="42"/>
  <c r="U26" i="42"/>
  <c r="AI26" i="42"/>
  <c r="I26" i="42"/>
  <c r="K26" i="42"/>
  <c r="Y26" i="42"/>
  <c r="AJ26" i="42"/>
  <c r="AC26" i="42"/>
  <c r="F26" i="42"/>
  <c r="B24" i="2" s="1"/>
  <c r="AH26" i="42"/>
  <c r="L26" i="42"/>
  <c r="Z26" i="42"/>
  <c r="M26" i="42"/>
  <c r="AA26" i="42"/>
  <c r="Q26" i="42"/>
  <c r="AB26" i="42"/>
  <c r="R26" i="42"/>
  <c r="S26" i="42"/>
  <c r="AG26" i="42"/>
  <c r="T26" i="42"/>
  <c r="F194" i="42"/>
  <c r="G194" i="42"/>
  <c r="F190" i="42"/>
  <c r="G190" i="42"/>
  <c r="F207" i="42"/>
  <c r="G207" i="42"/>
  <c r="F195" i="42"/>
  <c r="G195" i="42"/>
  <c r="G105" i="42"/>
  <c r="F105" i="42"/>
  <c r="F189" i="42"/>
  <c r="G189" i="42"/>
  <c r="F186" i="42"/>
  <c r="G186" i="42"/>
  <c r="F203" i="42"/>
  <c r="G203" i="42"/>
  <c r="F193" i="42"/>
  <c r="G193" i="42"/>
  <c r="F209" i="42"/>
  <c r="G209" i="42"/>
  <c r="G200" i="42"/>
  <c r="F200" i="42"/>
  <c r="AF22" i="2"/>
  <c r="AF21" i="2"/>
  <c r="T18" i="2"/>
  <c r="T19" i="2"/>
  <c r="O15" i="2"/>
  <c r="O16" i="2"/>
  <c r="AB19" i="2"/>
  <c r="AB18" i="2"/>
  <c r="V16" i="2"/>
  <c r="AC19" i="2"/>
  <c r="AC18" i="2"/>
  <c r="M18" i="2"/>
  <c r="M19" i="2"/>
  <c r="W22" i="2"/>
  <c r="R21" i="2"/>
  <c r="U18" i="2"/>
  <c r="U19" i="2"/>
  <c r="Q19" i="2"/>
  <c r="Q18" i="2"/>
  <c r="Q22" i="2"/>
  <c r="Q21" i="2"/>
  <c r="AE15" i="2"/>
  <c r="AE16" i="2"/>
  <c r="N16" i="2"/>
  <c r="N15" i="2"/>
  <c r="AC21" i="2"/>
  <c r="AC22" i="2"/>
  <c r="AD18" i="2"/>
  <c r="N13" i="54"/>
  <c r="N29" i="54"/>
  <c r="R14" i="54"/>
  <c r="I51" i="54" s="1"/>
  <c r="R30" i="54"/>
  <c r="N20" i="54"/>
  <c r="N36" i="54"/>
  <c r="X36" i="54" s="1"/>
  <c r="B25" i="5"/>
  <c r="H67" i="54"/>
  <c r="I40" i="41"/>
  <c r="AM106" i="51"/>
  <c r="AL106" i="51"/>
  <c r="AK106" i="51"/>
  <c r="AJ106" i="51"/>
  <c r="AI106" i="51"/>
  <c r="AH106" i="51"/>
  <c r="AG106" i="51"/>
  <c r="AF106" i="51"/>
  <c r="AE106" i="51"/>
  <c r="AD106" i="51"/>
  <c r="AC106" i="51"/>
  <c r="AB106" i="51"/>
  <c r="AA106" i="51"/>
  <c r="Z106" i="51"/>
  <c r="Y106" i="51"/>
  <c r="X106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AM110" i="48"/>
  <c r="AL110" i="48"/>
  <c r="AK110" i="48"/>
  <c r="AJ110" i="48"/>
  <c r="AI110" i="48"/>
  <c r="AH110" i="48"/>
  <c r="AG110" i="48"/>
  <c r="AF110" i="48"/>
  <c r="AE110" i="48"/>
  <c r="AD110" i="48"/>
  <c r="AC110" i="48"/>
  <c r="AB110" i="48"/>
  <c r="AA110" i="48"/>
  <c r="Z110" i="48"/>
  <c r="Y110" i="48"/>
  <c r="X110" i="48"/>
  <c r="W110" i="48"/>
  <c r="V110" i="48"/>
  <c r="U110" i="48"/>
  <c r="T110" i="48"/>
  <c r="S110" i="48"/>
  <c r="R110" i="48"/>
  <c r="Q110" i="48"/>
  <c r="P110" i="48"/>
  <c r="O110" i="48"/>
  <c r="N110" i="48"/>
  <c r="M110" i="48"/>
  <c r="L110" i="48"/>
  <c r="K110" i="48"/>
  <c r="J110" i="48"/>
  <c r="I110" i="48"/>
  <c r="H110" i="48"/>
  <c r="G110" i="48"/>
  <c r="F110" i="48"/>
  <c r="E110" i="48"/>
  <c r="D110" i="48"/>
  <c r="AM108" i="48"/>
  <c r="AL108" i="48"/>
  <c r="AK108" i="48"/>
  <c r="AJ108" i="48"/>
  <c r="AI108" i="48"/>
  <c r="AH108" i="48"/>
  <c r="AG108" i="48"/>
  <c r="AF108" i="48"/>
  <c r="AE108" i="48"/>
  <c r="AD108" i="48"/>
  <c r="AC108" i="48"/>
  <c r="AB108" i="48"/>
  <c r="AA108" i="48"/>
  <c r="Z108" i="48"/>
  <c r="Y108" i="48"/>
  <c r="X108" i="48"/>
  <c r="W108" i="48"/>
  <c r="V108" i="48"/>
  <c r="U108" i="48"/>
  <c r="T108" i="48"/>
  <c r="S108" i="48"/>
  <c r="R108" i="48"/>
  <c r="Q108" i="48"/>
  <c r="P108" i="48"/>
  <c r="O108" i="48"/>
  <c r="N108" i="48"/>
  <c r="M108" i="48"/>
  <c r="L108" i="48"/>
  <c r="K108" i="48"/>
  <c r="J108" i="48"/>
  <c r="I108" i="48"/>
  <c r="H108" i="48"/>
  <c r="G108" i="48"/>
  <c r="F108" i="48"/>
  <c r="E108" i="48"/>
  <c r="D108" i="48"/>
  <c r="AM102" i="48"/>
  <c r="AL102" i="48"/>
  <c r="AK102" i="48"/>
  <c r="AJ102" i="48"/>
  <c r="AI102" i="48"/>
  <c r="AH102" i="48"/>
  <c r="AG102" i="48"/>
  <c r="AF102" i="48"/>
  <c r="AE102" i="48"/>
  <c r="AD102" i="48"/>
  <c r="AC102" i="48"/>
  <c r="AB102" i="48"/>
  <c r="AA102" i="48"/>
  <c r="Z102" i="48"/>
  <c r="Y102" i="48"/>
  <c r="X102" i="48"/>
  <c r="W102" i="48"/>
  <c r="V102" i="48"/>
  <c r="U102" i="48"/>
  <c r="T102" i="48"/>
  <c r="S102" i="48"/>
  <c r="R102" i="48"/>
  <c r="Q102" i="48"/>
  <c r="P102" i="48"/>
  <c r="O102" i="48"/>
  <c r="N102" i="48"/>
  <c r="M102" i="48"/>
  <c r="L102" i="48"/>
  <c r="K102" i="48"/>
  <c r="J102" i="48"/>
  <c r="I102" i="48"/>
  <c r="H102" i="48"/>
  <c r="G102" i="48"/>
  <c r="F102" i="48"/>
  <c r="E102" i="48"/>
  <c r="D102" i="48"/>
  <c r="AM93" i="48"/>
  <c r="AL93" i="48"/>
  <c r="AK93" i="48"/>
  <c r="AJ93" i="48"/>
  <c r="AI93" i="48"/>
  <c r="AH93" i="48"/>
  <c r="AG93" i="48"/>
  <c r="AF93" i="48"/>
  <c r="AE93" i="48"/>
  <c r="AD93" i="48"/>
  <c r="AC93" i="48"/>
  <c r="AB93" i="48"/>
  <c r="AA93" i="48"/>
  <c r="Z93" i="48"/>
  <c r="Y93" i="48"/>
  <c r="X93" i="48"/>
  <c r="W93" i="48"/>
  <c r="V93" i="48"/>
  <c r="U93" i="48"/>
  <c r="T93" i="48"/>
  <c r="S93" i="48"/>
  <c r="R93" i="48"/>
  <c r="Q93" i="48"/>
  <c r="P93" i="48"/>
  <c r="O93" i="48"/>
  <c r="N93" i="48"/>
  <c r="M93" i="48"/>
  <c r="L93" i="48"/>
  <c r="K93" i="48"/>
  <c r="J93" i="48"/>
  <c r="I93" i="48"/>
  <c r="H93" i="48"/>
  <c r="G93" i="48"/>
  <c r="F93" i="48"/>
  <c r="E93" i="48"/>
  <c r="D93" i="48"/>
  <c r="AM92" i="48"/>
  <c r="AL92" i="48"/>
  <c r="AK92" i="48"/>
  <c r="AJ92" i="48"/>
  <c r="AI92" i="48"/>
  <c r="AH92" i="48"/>
  <c r="AG92" i="48"/>
  <c r="AF92" i="48"/>
  <c r="AE92" i="48"/>
  <c r="AD92" i="48"/>
  <c r="AC92" i="48"/>
  <c r="AB92" i="48"/>
  <c r="AA92" i="48"/>
  <c r="Z92" i="48"/>
  <c r="Y92" i="48"/>
  <c r="X92" i="48"/>
  <c r="W92" i="48"/>
  <c r="V92" i="48"/>
  <c r="U92" i="48"/>
  <c r="T92" i="48"/>
  <c r="S92" i="48"/>
  <c r="R92" i="48"/>
  <c r="Q92" i="48"/>
  <c r="P92" i="48"/>
  <c r="O92" i="48"/>
  <c r="N92" i="48"/>
  <c r="M92" i="48"/>
  <c r="L92" i="48"/>
  <c r="K92" i="48"/>
  <c r="J92" i="48"/>
  <c r="I92" i="48"/>
  <c r="H92" i="48"/>
  <c r="G92" i="48"/>
  <c r="F92" i="48"/>
  <c r="E92" i="48"/>
  <c r="D92" i="48"/>
  <c r="AM91" i="48"/>
  <c r="AM111" i="48" s="1"/>
  <c r="AL91" i="48"/>
  <c r="AK91" i="48"/>
  <c r="AJ91" i="48"/>
  <c r="AJ111" i="48" s="1"/>
  <c r="AI91" i="48"/>
  <c r="AI111" i="48" s="1"/>
  <c r="AH91" i="48"/>
  <c r="AG91" i="48"/>
  <c r="AG111" i="48" s="1"/>
  <c r="AF91" i="48"/>
  <c r="AE91" i="48"/>
  <c r="AE111" i="48" s="1"/>
  <c r="AD91" i="48"/>
  <c r="AC91" i="48"/>
  <c r="AB91" i="48"/>
  <c r="AB111" i="48" s="1"/>
  <c r="AA91" i="48"/>
  <c r="AA111" i="48" s="1"/>
  <c r="Z91" i="48"/>
  <c r="Y91" i="48"/>
  <c r="Y111" i="48" s="1"/>
  <c r="X91" i="48"/>
  <c r="W91" i="48"/>
  <c r="W111" i="48" s="1"/>
  <c r="V91" i="48"/>
  <c r="U91" i="48"/>
  <c r="T91" i="48"/>
  <c r="T111" i="48" s="1"/>
  <c r="S91" i="48"/>
  <c r="S111" i="48" s="1"/>
  <c r="R91" i="48"/>
  <c r="Q91" i="48"/>
  <c r="Q111" i="48" s="1"/>
  <c r="P91" i="48"/>
  <c r="O91" i="48"/>
  <c r="O111" i="48" s="1"/>
  <c r="N91" i="48"/>
  <c r="M91" i="48"/>
  <c r="L91" i="48"/>
  <c r="L111" i="48" s="1"/>
  <c r="K91" i="48"/>
  <c r="K111" i="48" s="1"/>
  <c r="J91" i="48"/>
  <c r="I91" i="48"/>
  <c r="I111" i="48" s="1"/>
  <c r="H91" i="48"/>
  <c r="G91" i="48"/>
  <c r="G111" i="48" s="1"/>
  <c r="F91" i="48"/>
  <c r="E91" i="48"/>
  <c r="D91" i="48"/>
  <c r="D111" i="48" s="1"/>
  <c r="AM85" i="48"/>
  <c r="AL85" i="48"/>
  <c r="AK85" i="48"/>
  <c r="AJ85" i="48"/>
  <c r="AJ87" i="48" s="1"/>
  <c r="AI85" i="48"/>
  <c r="AI87" i="48" s="1"/>
  <c r="AH85" i="48"/>
  <c r="AH87" i="48" s="1"/>
  <c r="AG85" i="48"/>
  <c r="AG87" i="48" s="1"/>
  <c r="AF85" i="48"/>
  <c r="AE85" i="48"/>
  <c r="AD85" i="48"/>
  <c r="AC85" i="48"/>
  <c r="AB85" i="48"/>
  <c r="AB87" i="48" s="1"/>
  <c r="AA85" i="48"/>
  <c r="AA87" i="48" s="1"/>
  <c r="Z85" i="48"/>
  <c r="Z87" i="48" s="1"/>
  <c r="Y85" i="48"/>
  <c r="Y87" i="48" s="1"/>
  <c r="X85" i="48"/>
  <c r="W85" i="48"/>
  <c r="V85" i="48"/>
  <c r="U85" i="48"/>
  <c r="T85" i="48"/>
  <c r="T87" i="48" s="1"/>
  <c r="S85" i="48"/>
  <c r="S87" i="48" s="1"/>
  <c r="R85" i="48"/>
  <c r="R87" i="48" s="1"/>
  <c r="Q85" i="48"/>
  <c r="Q87" i="48" s="1"/>
  <c r="P85" i="48"/>
  <c r="O85" i="48"/>
  <c r="N85" i="48"/>
  <c r="M85" i="48"/>
  <c r="L85" i="48"/>
  <c r="L87" i="48" s="1"/>
  <c r="K85" i="48"/>
  <c r="K87" i="48" s="1"/>
  <c r="J85" i="48"/>
  <c r="J87" i="48" s="1"/>
  <c r="I85" i="48"/>
  <c r="I87" i="48" s="1"/>
  <c r="H85" i="48"/>
  <c r="G85" i="48"/>
  <c r="F85" i="48"/>
  <c r="E85" i="48"/>
  <c r="D85" i="48"/>
  <c r="D87" i="48" s="1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AM81" i="48"/>
  <c r="AL81" i="48"/>
  <c r="AK81" i="48"/>
  <c r="AJ81" i="48"/>
  <c r="AI81" i="48"/>
  <c r="AH81" i="48"/>
  <c r="AG81" i="48"/>
  <c r="AF81" i="48"/>
  <c r="AE81" i="48"/>
  <c r="AD81" i="48"/>
  <c r="AC81" i="48"/>
  <c r="AB81" i="48"/>
  <c r="AA81" i="48"/>
  <c r="Z81" i="48"/>
  <c r="Y81" i="48"/>
  <c r="X81" i="48"/>
  <c r="W81" i="48"/>
  <c r="V81" i="48"/>
  <c r="U81" i="48"/>
  <c r="T81" i="48"/>
  <c r="S81" i="48"/>
  <c r="R81" i="48"/>
  <c r="Q81" i="48"/>
  <c r="P81" i="48"/>
  <c r="O81" i="48"/>
  <c r="N81" i="48"/>
  <c r="M81" i="48"/>
  <c r="L81" i="48"/>
  <c r="K81" i="48"/>
  <c r="J81" i="48"/>
  <c r="I81" i="48"/>
  <c r="H81" i="48"/>
  <c r="G81" i="48"/>
  <c r="F81" i="48"/>
  <c r="E81" i="48"/>
  <c r="D81" i="48"/>
  <c r="AM77" i="48"/>
  <c r="AL77" i="48"/>
  <c r="AK77" i="48"/>
  <c r="AJ77" i="48"/>
  <c r="AI77" i="48"/>
  <c r="AH77" i="48"/>
  <c r="AG77" i="48"/>
  <c r="AF77" i="48"/>
  <c r="AE77" i="48"/>
  <c r="AD77" i="48"/>
  <c r="AC77" i="48"/>
  <c r="AB77" i="48"/>
  <c r="AA77" i="48"/>
  <c r="Z77" i="48"/>
  <c r="Y77" i="48"/>
  <c r="X77" i="48"/>
  <c r="W77" i="48"/>
  <c r="V77" i="48"/>
  <c r="U77" i="48"/>
  <c r="T77" i="48"/>
  <c r="S77" i="48"/>
  <c r="R77" i="48"/>
  <c r="Q77" i="48"/>
  <c r="P77" i="48"/>
  <c r="O77" i="48"/>
  <c r="N77" i="48"/>
  <c r="M77" i="48"/>
  <c r="L77" i="48"/>
  <c r="K77" i="48"/>
  <c r="J77" i="48"/>
  <c r="I77" i="48"/>
  <c r="H77" i="48"/>
  <c r="G77" i="48"/>
  <c r="F77" i="48"/>
  <c r="E77" i="48"/>
  <c r="D77" i="48"/>
  <c r="D75" i="48"/>
  <c r="AM73" i="48"/>
  <c r="AL73" i="48"/>
  <c r="AK73" i="48"/>
  <c r="AJ73" i="48"/>
  <c r="AI73" i="48"/>
  <c r="AH73" i="48"/>
  <c r="AG73" i="48"/>
  <c r="AF73" i="48"/>
  <c r="AE73" i="48"/>
  <c r="AD73" i="48"/>
  <c r="AC73" i="48"/>
  <c r="AB73" i="48"/>
  <c r="AA73" i="48"/>
  <c r="Z73" i="48"/>
  <c r="Y73" i="48"/>
  <c r="X73" i="48"/>
  <c r="W73" i="48"/>
  <c r="V73" i="48"/>
  <c r="U73" i="48"/>
  <c r="T73" i="48"/>
  <c r="S73" i="48"/>
  <c r="R73" i="48"/>
  <c r="Q73" i="48"/>
  <c r="P73" i="48"/>
  <c r="O73" i="48"/>
  <c r="N73" i="48"/>
  <c r="M73" i="48"/>
  <c r="L73" i="48"/>
  <c r="K73" i="48"/>
  <c r="J73" i="48"/>
  <c r="I73" i="48"/>
  <c r="H73" i="48"/>
  <c r="G73" i="48"/>
  <c r="F73" i="48"/>
  <c r="E73" i="48"/>
  <c r="D73" i="48"/>
  <c r="S21" i="2" l="1"/>
  <c r="N22" i="2"/>
  <c r="Y18" i="2"/>
  <c r="T21" i="2"/>
  <c r="AE18" i="2"/>
  <c r="X16" i="2"/>
  <c r="N18" i="2"/>
  <c r="P15" i="2"/>
  <c r="V22" i="2"/>
  <c r="AD16" i="2"/>
  <c r="AA15" i="2"/>
  <c r="R19" i="2"/>
  <c r="Z21" i="2"/>
  <c r="AD22" i="2"/>
  <c r="AD3" i="67"/>
  <c r="Y21" i="2"/>
  <c r="AB21" i="2"/>
  <c r="AF16" i="2"/>
  <c r="O22" i="2"/>
  <c r="AE3" i="67"/>
  <c r="AC15" i="2"/>
  <c r="Z3" i="67"/>
  <c r="U3" i="67"/>
  <c r="X3" i="67"/>
  <c r="Y3" i="67"/>
  <c r="W18" i="2"/>
  <c r="AA22" i="2"/>
  <c r="U22" i="2"/>
  <c r="AE21" i="2"/>
  <c r="S3" i="67"/>
  <c r="AF3" i="67"/>
  <c r="V3" i="67"/>
  <c r="X19" i="2"/>
  <c r="AC16" i="2"/>
  <c r="AF19" i="2"/>
  <c r="U15" i="2"/>
  <c r="S18" i="2"/>
  <c r="Z16" i="2"/>
  <c r="Q3" i="67"/>
  <c r="AG3" i="67"/>
  <c r="R3" i="67"/>
  <c r="P3" i="67"/>
  <c r="AC3" i="67"/>
  <c r="W3" i="67"/>
  <c r="AA3" i="67"/>
  <c r="AB15" i="2"/>
  <c r="T15" i="2"/>
  <c r="AH3" i="67"/>
  <c r="AB3" i="67"/>
  <c r="T3" i="67"/>
  <c r="I22" i="2"/>
  <c r="I21" i="2"/>
  <c r="D19" i="2"/>
  <c r="D18" i="2"/>
  <c r="O3" i="67"/>
  <c r="J15" i="2"/>
  <c r="J16" i="2"/>
  <c r="Z18" i="2"/>
  <c r="W15" i="2"/>
  <c r="P21" i="2"/>
  <c r="AA18" i="2"/>
  <c r="O19" i="2"/>
  <c r="Q16" i="2"/>
  <c r="I15" i="2"/>
  <c r="I16" i="2"/>
  <c r="D16" i="2"/>
  <c r="D15" i="2"/>
  <c r="F18" i="2"/>
  <c r="F19" i="2"/>
  <c r="B18" i="2"/>
  <c r="B19" i="2"/>
  <c r="H18" i="2"/>
  <c r="H19" i="2"/>
  <c r="J3" i="67"/>
  <c r="N3" i="67"/>
  <c r="L3" i="67"/>
  <c r="C19" i="2"/>
  <c r="C18" i="2"/>
  <c r="E16" i="2"/>
  <c r="E15" i="2"/>
  <c r="L16" i="2"/>
  <c r="L15" i="2"/>
  <c r="H22" i="2"/>
  <c r="H21" i="2"/>
  <c r="E21" i="2"/>
  <c r="E22" i="2"/>
  <c r="K21" i="2"/>
  <c r="K22" i="2"/>
  <c r="B21" i="2"/>
  <c r="B22" i="2"/>
  <c r="J19" i="2"/>
  <c r="J18" i="2"/>
  <c r="F3" i="67"/>
  <c r="C21" i="2"/>
  <c r="C22" i="2"/>
  <c r="B15" i="2"/>
  <c r="B16" i="2"/>
  <c r="M16" i="2"/>
  <c r="R15" i="2"/>
  <c r="G15" i="2"/>
  <c r="G16" i="2"/>
  <c r="K16" i="2"/>
  <c r="K15" i="2"/>
  <c r="J21" i="2"/>
  <c r="J22" i="2"/>
  <c r="G22" i="2"/>
  <c r="G21" i="2"/>
  <c r="F21" i="2"/>
  <c r="F22" i="2"/>
  <c r="D22" i="2"/>
  <c r="D21" i="2"/>
  <c r="H3" i="67"/>
  <c r="G18" i="2"/>
  <c r="G19" i="2"/>
  <c r="K19" i="2"/>
  <c r="K18" i="2"/>
  <c r="I3" i="67"/>
  <c r="Y16" i="2"/>
  <c r="X21" i="2"/>
  <c r="V19" i="2"/>
  <c r="P19" i="2"/>
  <c r="S15" i="2"/>
  <c r="M22" i="2"/>
  <c r="H16" i="2"/>
  <c r="H15" i="2"/>
  <c r="F15" i="2"/>
  <c r="F16" i="2"/>
  <c r="C16" i="2"/>
  <c r="C15" i="2"/>
  <c r="E19" i="2"/>
  <c r="E18" i="2"/>
  <c r="I19" i="2"/>
  <c r="I18" i="2"/>
  <c r="M3" i="67"/>
  <c r="K3" i="67"/>
  <c r="L22" i="2"/>
  <c r="L21" i="2"/>
  <c r="L18" i="2"/>
  <c r="L19" i="2"/>
  <c r="G3" i="67"/>
  <c r="E3" i="67"/>
  <c r="I183" i="42"/>
  <c r="F183" i="42"/>
  <c r="G183" i="42"/>
  <c r="AI183" i="42"/>
  <c r="N183" i="42"/>
  <c r="Z183" i="42"/>
  <c r="K183" i="42"/>
  <c r="W183" i="42"/>
  <c r="P183" i="42"/>
  <c r="AB183" i="42"/>
  <c r="O183" i="42"/>
  <c r="R183" i="42"/>
  <c r="AD183" i="42"/>
  <c r="Q183" i="42"/>
  <c r="H183" i="42"/>
  <c r="T183" i="42"/>
  <c r="AF183" i="42"/>
  <c r="S183" i="42"/>
  <c r="J183" i="42"/>
  <c r="AC183" i="42"/>
  <c r="AH183" i="42"/>
  <c r="Y183" i="42"/>
  <c r="L183" i="42"/>
  <c r="U183" i="42"/>
  <c r="AJ183" i="42"/>
  <c r="AE183" i="42"/>
  <c r="AA183" i="42"/>
  <c r="V183" i="42"/>
  <c r="AG183" i="42"/>
  <c r="M183" i="42"/>
  <c r="X183" i="42"/>
  <c r="H47" i="54"/>
  <c r="X20" i="54"/>
  <c r="O47" i="54"/>
  <c r="O58" i="54" s="1"/>
  <c r="R225" i="42"/>
  <c r="N15" i="10" s="1"/>
  <c r="R228" i="42"/>
  <c r="N18" i="10" s="1"/>
  <c r="R232" i="42"/>
  <c r="N22" i="10" s="1"/>
  <c r="T105" i="42"/>
  <c r="P25" i="5" s="1"/>
  <c r="T98" i="42"/>
  <c r="P18" i="5" s="1"/>
  <c r="T102" i="42"/>
  <c r="P22" i="5" s="1"/>
  <c r="T95" i="42"/>
  <c r="P15" i="5" s="1"/>
  <c r="AH50" i="42"/>
  <c r="AD22" i="3" s="1"/>
  <c r="AH46" i="42"/>
  <c r="AD18" i="3" s="1"/>
  <c r="AH43" i="42"/>
  <c r="AD15" i="3" s="1"/>
  <c r="Y225" i="42"/>
  <c r="U15" i="10" s="1"/>
  <c r="Y228" i="42"/>
  <c r="U18" i="10" s="1"/>
  <c r="Y232" i="42"/>
  <c r="U22" i="10" s="1"/>
  <c r="K102" i="42"/>
  <c r="G22" i="5" s="1"/>
  <c r="K105" i="42"/>
  <c r="G25" i="5" s="1"/>
  <c r="K95" i="42"/>
  <c r="G15" i="5" s="1"/>
  <c r="K98" i="42"/>
  <c r="G18" i="5" s="1"/>
  <c r="AG50" i="42"/>
  <c r="AC22" i="3" s="1"/>
  <c r="AG43" i="42"/>
  <c r="AC15" i="3" s="1"/>
  <c r="AG46" i="42"/>
  <c r="AC18" i="3" s="1"/>
  <c r="J202" i="42"/>
  <c r="F18" i="9" s="1"/>
  <c r="J206" i="42"/>
  <c r="F22" i="9" s="1"/>
  <c r="J199" i="42"/>
  <c r="F15" i="9" s="1"/>
  <c r="J209" i="42"/>
  <c r="F25" i="9" s="1"/>
  <c r="U225" i="42"/>
  <c r="Q15" i="10" s="1"/>
  <c r="U232" i="42"/>
  <c r="Q22" i="10" s="1"/>
  <c r="U228" i="42"/>
  <c r="Q18" i="10" s="1"/>
  <c r="T228" i="42"/>
  <c r="P18" i="10" s="1"/>
  <c r="T232" i="42"/>
  <c r="P22" i="10" s="1"/>
  <c r="T225" i="42"/>
  <c r="P15" i="10" s="1"/>
  <c r="L228" i="42"/>
  <c r="H18" i="10" s="1"/>
  <c r="L232" i="42"/>
  <c r="H22" i="10" s="1"/>
  <c r="L225" i="42"/>
  <c r="H15" i="10" s="1"/>
  <c r="AD98" i="42"/>
  <c r="Z18" i="5" s="1"/>
  <c r="AD95" i="42"/>
  <c r="Z15" i="5" s="1"/>
  <c r="AD102" i="42"/>
  <c r="Z22" i="5" s="1"/>
  <c r="AD105" i="42"/>
  <c r="Z25" i="5" s="1"/>
  <c r="V98" i="42"/>
  <c r="R18" i="5" s="1"/>
  <c r="V95" i="42"/>
  <c r="R15" i="5" s="1"/>
  <c r="V102" i="42"/>
  <c r="R22" i="5" s="1"/>
  <c r="V105" i="42"/>
  <c r="R25" i="5" s="1"/>
  <c r="N98" i="42"/>
  <c r="J18" i="5" s="1"/>
  <c r="N95" i="42"/>
  <c r="J15" i="5" s="1"/>
  <c r="N105" i="42"/>
  <c r="J25" i="5" s="1"/>
  <c r="N102" i="42"/>
  <c r="J22" i="5" s="1"/>
  <c r="AJ46" i="42"/>
  <c r="AF18" i="3" s="1"/>
  <c r="AJ43" i="42"/>
  <c r="AF15" i="3" s="1"/>
  <c r="AJ50" i="42"/>
  <c r="AF22" i="3" s="1"/>
  <c r="AB46" i="42"/>
  <c r="X18" i="3" s="1"/>
  <c r="AB43" i="42"/>
  <c r="X15" i="3" s="1"/>
  <c r="AB50" i="42"/>
  <c r="X22" i="3" s="1"/>
  <c r="T46" i="42"/>
  <c r="P18" i="3" s="1"/>
  <c r="T43" i="42"/>
  <c r="P15" i="3" s="1"/>
  <c r="T50" i="42"/>
  <c r="P22" i="3" s="1"/>
  <c r="L46" i="42"/>
  <c r="H18" i="3" s="1"/>
  <c r="L43" i="42"/>
  <c r="H15" i="3" s="1"/>
  <c r="L50" i="42"/>
  <c r="H22" i="3" s="1"/>
  <c r="AC199" i="42"/>
  <c r="Y15" i="9" s="1"/>
  <c r="AC202" i="42"/>
  <c r="Y18" i="9" s="1"/>
  <c r="AC206" i="42"/>
  <c r="Y22" i="9" s="1"/>
  <c r="AC209" i="42"/>
  <c r="Y25" i="9" s="1"/>
  <c r="U199" i="42"/>
  <c r="Q15" i="9" s="1"/>
  <c r="U202" i="42"/>
  <c r="Q18" i="9" s="1"/>
  <c r="U206" i="42"/>
  <c r="Q22" i="9" s="1"/>
  <c r="U209" i="42"/>
  <c r="Q25" i="9" s="1"/>
  <c r="M199" i="42"/>
  <c r="I15" i="9" s="1"/>
  <c r="M202" i="42"/>
  <c r="I18" i="9" s="1"/>
  <c r="M206" i="42"/>
  <c r="I22" i="9" s="1"/>
  <c r="M209" i="42"/>
  <c r="I25" i="9" s="1"/>
  <c r="L105" i="42"/>
  <c r="H25" i="5" s="1"/>
  <c r="L95" i="42"/>
  <c r="H15" i="5" s="1"/>
  <c r="L98" i="42"/>
  <c r="H18" i="5" s="1"/>
  <c r="L102" i="42"/>
  <c r="H22" i="5" s="1"/>
  <c r="Z50" i="42"/>
  <c r="V22" i="3" s="1"/>
  <c r="Z46" i="42"/>
  <c r="V18" i="3" s="1"/>
  <c r="Z43" i="42"/>
  <c r="V15" i="3" s="1"/>
  <c r="I225" i="42"/>
  <c r="E15" i="10" s="1"/>
  <c r="I228" i="42"/>
  <c r="E18" i="10" s="1"/>
  <c r="I232" i="42"/>
  <c r="E22" i="10" s="1"/>
  <c r="AI102" i="42"/>
  <c r="AE22" i="5" s="1"/>
  <c r="AI95" i="42"/>
  <c r="AE15" i="5" s="1"/>
  <c r="AI98" i="42"/>
  <c r="AE18" i="5" s="1"/>
  <c r="AI105" i="42"/>
  <c r="AE25" i="5" s="1"/>
  <c r="R202" i="42"/>
  <c r="N18" i="9" s="1"/>
  <c r="R199" i="42"/>
  <c r="N15" i="9" s="1"/>
  <c r="R206" i="42"/>
  <c r="N22" i="9" s="1"/>
  <c r="R209" i="42"/>
  <c r="N25" i="9" s="1"/>
  <c r="AC225" i="42"/>
  <c r="Y15" i="10" s="1"/>
  <c r="AC228" i="42"/>
  <c r="Y18" i="10" s="1"/>
  <c r="AC232" i="42"/>
  <c r="Y22" i="10" s="1"/>
  <c r="AJ228" i="42"/>
  <c r="AF18" i="10" s="1"/>
  <c r="AJ232" i="42"/>
  <c r="AF22" i="10" s="1"/>
  <c r="AJ225" i="42"/>
  <c r="AF15" i="10" s="1"/>
  <c r="AB228" i="42"/>
  <c r="X18" i="10" s="1"/>
  <c r="AB232" i="42"/>
  <c r="X22" i="10" s="1"/>
  <c r="AB225" i="42"/>
  <c r="X15" i="10" s="1"/>
  <c r="AI225" i="42"/>
  <c r="AE15" i="10" s="1"/>
  <c r="AI228" i="42"/>
  <c r="AE18" i="10" s="1"/>
  <c r="AI232" i="42"/>
  <c r="AE22" i="10" s="1"/>
  <c r="AA225" i="42"/>
  <c r="W15" i="10" s="1"/>
  <c r="AA228" i="42"/>
  <c r="W18" i="10" s="1"/>
  <c r="AA232" i="42"/>
  <c r="W22" i="10" s="1"/>
  <c r="S225" i="42"/>
  <c r="O15" i="10" s="1"/>
  <c r="S232" i="42"/>
  <c r="O22" i="10" s="1"/>
  <c r="S228" i="42"/>
  <c r="O18" i="10" s="1"/>
  <c r="K225" i="42"/>
  <c r="G15" i="10" s="1"/>
  <c r="K228" i="42"/>
  <c r="G18" i="10" s="1"/>
  <c r="K232" i="42"/>
  <c r="G22" i="10" s="1"/>
  <c r="AC95" i="42"/>
  <c r="Y15" i="5" s="1"/>
  <c r="AC102" i="42"/>
  <c r="Y22" i="5" s="1"/>
  <c r="AC98" i="42"/>
  <c r="Y18" i="5" s="1"/>
  <c r="AC105" i="42"/>
  <c r="Y25" i="5" s="1"/>
  <c r="U95" i="42"/>
  <c r="Q15" i="5" s="1"/>
  <c r="U102" i="42"/>
  <c r="Q22" i="5" s="1"/>
  <c r="U98" i="42"/>
  <c r="Q18" i="5" s="1"/>
  <c r="U105" i="42"/>
  <c r="Q25" i="5" s="1"/>
  <c r="M95" i="42"/>
  <c r="I15" i="5" s="1"/>
  <c r="M102" i="42"/>
  <c r="I22" i="5" s="1"/>
  <c r="M98" i="42"/>
  <c r="I18" i="5" s="1"/>
  <c r="M105" i="42"/>
  <c r="I25" i="5" s="1"/>
  <c r="AI43" i="42"/>
  <c r="AE15" i="3" s="1"/>
  <c r="AI50" i="42"/>
  <c r="AE22" i="3" s="1"/>
  <c r="AI46" i="42"/>
  <c r="AE18" i="3" s="1"/>
  <c r="AA43" i="42"/>
  <c r="W15" i="3" s="1"/>
  <c r="AA50" i="42"/>
  <c r="W22" i="3" s="1"/>
  <c r="AA46" i="42"/>
  <c r="W18" i="3" s="1"/>
  <c r="S43" i="42"/>
  <c r="O15" i="3" s="1"/>
  <c r="S50" i="42"/>
  <c r="O22" i="3" s="1"/>
  <c r="S46" i="42"/>
  <c r="O18" i="3" s="1"/>
  <c r="K43" i="42"/>
  <c r="G15" i="3" s="1"/>
  <c r="K50" i="42"/>
  <c r="G22" i="3" s="1"/>
  <c r="K46" i="42"/>
  <c r="G18" i="3" s="1"/>
  <c r="AJ199" i="42"/>
  <c r="AF15" i="9" s="1"/>
  <c r="AJ202" i="42"/>
  <c r="AF18" i="9" s="1"/>
  <c r="AJ206" i="42"/>
  <c r="AF22" i="9" s="1"/>
  <c r="AJ209" i="42"/>
  <c r="AF25" i="9" s="1"/>
  <c r="AB199" i="42"/>
  <c r="X15" i="9" s="1"/>
  <c r="AB202" i="42"/>
  <c r="X18" i="9" s="1"/>
  <c r="AB206" i="42"/>
  <c r="X22" i="9" s="1"/>
  <c r="AB209" i="42"/>
  <c r="X25" i="9" s="1"/>
  <c r="T199" i="42"/>
  <c r="P15" i="9" s="1"/>
  <c r="T202" i="42"/>
  <c r="P18" i="9" s="1"/>
  <c r="T206" i="42"/>
  <c r="P22" i="9" s="1"/>
  <c r="T209" i="42"/>
  <c r="P25" i="9" s="1"/>
  <c r="L199" i="42"/>
  <c r="H15" i="9" s="1"/>
  <c r="L202" i="42"/>
  <c r="H18" i="9" s="1"/>
  <c r="L206" i="42"/>
  <c r="H22" i="9" s="1"/>
  <c r="L209" i="42"/>
  <c r="H25" i="9" s="1"/>
  <c r="Z225" i="42"/>
  <c r="V15" i="10" s="1"/>
  <c r="Z232" i="42"/>
  <c r="V22" i="10" s="1"/>
  <c r="Z228" i="42"/>
  <c r="V18" i="10" s="1"/>
  <c r="J50" i="42"/>
  <c r="F22" i="3" s="1"/>
  <c r="J46" i="42"/>
  <c r="F18" i="3" s="1"/>
  <c r="J43" i="42"/>
  <c r="F15" i="3" s="1"/>
  <c r="AA199" i="42"/>
  <c r="W15" i="9" s="1"/>
  <c r="AA202" i="42"/>
  <c r="W18" i="9" s="1"/>
  <c r="AA206" i="42"/>
  <c r="W22" i="9" s="1"/>
  <c r="AA209" i="42"/>
  <c r="W25" i="9" s="1"/>
  <c r="AG225" i="42"/>
  <c r="AC15" i="10" s="1"/>
  <c r="AG228" i="42"/>
  <c r="AC18" i="10" s="1"/>
  <c r="AG232" i="42"/>
  <c r="AC22" i="10" s="1"/>
  <c r="AA102" i="42"/>
  <c r="W22" i="5" s="1"/>
  <c r="AA98" i="42"/>
  <c r="W18" i="5" s="1"/>
  <c r="AA95" i="42"/>
  <c r="W15" i="5" s="1"/>
  <c r="AA105" i="42"/>
  <c r="W25" i="5" s="1"/>
  <c r="Z202" i="42"/>
  <c r="V18" i="9" s="1"/>
  <c r="Z199" i="42"/>
  <c r="V15" i="9" s="1"/>
  <c r="Z209" i="42"/>
  <c r="V25" i="9" s="1"/>
  <c r="Z206" i="42"/>
  <c r="V22" i="9" s="1"/>
  <c r="X225" i="42"/>
  <c r="T15" i="10" s="1"/>
  <c r="X228" i="42"/>
  <c r="T18" i="10" s="1"/>
  <c r="X232" i="42"/>
  <c r="T22" i="10" s="1"/>
  <c r="P225" i="42"/>
  <c r="L15" i="10" s="1"/>
  <c r="P228" i="42"/>
  <c r="L18" i="10" s="1"/>
  <c r="P232" i="42"/>
  <c r="L22" i="10" s="1"/>
  <c r="H225" i="42"/>
  <c r="D15" i="10" s="1"/>
  <c r="H228" i="42"/>
  <c r="D18" i="10" s="1"/>
  <c r="H232" i="42"/>
  <c r="D22" i="10" s="1"/>
  <c r="AH102" i="42"/>
  <c r="AD22" i="5" s="1"/>
  <c r="AH95" i="42"/>
  <c r="AD15" i="5" s="1"/>
  <c r="AH98" i="42"/>
  <c r="AD18" i="5" s="1"/>
  <c r="AH105" i="42"/>
  <c r="AD25" i="5" s="1"/>
  <c r="Z102" i="42"/>
  <c r="V22" i="5" s="1"/>
  <c r="Z95" i="42"/>
  <c r="V15" i="5" s="1"/>
  <c r="Z105" i="42"/>
  <c r="V25" i="5" s="1"/>
  <c r="Z98" i="42"/>
  <c r="V18" i="5" s="1"/>
  <c r="R102" i="42"/>
  <c r="N22" i="5" s="1"/>
  <c r="R95" i="42"/>
  <c r="N15" i="5" s="1"/>
  <c r="R98" i="42"/>
  <c r="N18" i="5" s="1"/>
  <c r="R105" i="42"/>
  <c r="N25" i="5" s="1"/>
  <c r="J102" i="42"/>
  <c r="F22" i="5" s="1"/>
  <c r="J95" i="42"/>
  <c r="F15" i="5" s="1"/>
  <c r="J98" i="42"/>
  <c r="F18" i="5" s="1"/>
  <c r="J105" i="42"/>
  <c r="F25" i="5" s="1"/>
  <c r="AF50" i="42"/>
  <c r="AB22" i="3" s="1"/>
  <c r="AF43" i="42"/>
  <c r="AB15" i="3" s="1"/>
  <c r="AF46" i="42"/>
  <c r="AB18" i="3" s="1"/>
  <c r="X50" i="42"/>
  <c r="T22" i="3" s="1"/>
  <c r="X43" i="42"/>
  <c r="T15" i="3" s="1"/>
  <c r="X46" i="42"/>
  <c r="T18" i="3" s="1"/>
  <c r="P50" i="42"/>
  <c r="L22" i="3" s="1"/>
  <c r="P43" i="42"/>
  <c r="L15" i="3" s="1"/>
  <c r="P46" i="42"/>
  <c r="L18" i="3" s="1"/>
  <c r="H50" i="42"/>
  <c r="D22" i="3" s="1"/>
  <c r="H43" i="42"/>
  <c r="D15" i="3" s="1"/>
  <c r="H46" i="42"/>
  <c r="D18" i="3" s="1"/>
  <c r="AG202" i="42"/>
  <c r="AC18" i="9" s="1"/>
  <c r="AG206" i="42"/>
  <c r="AC22" i="9" s="1"/>
  <c r="AG199" i="42"/>
  <c r="AC15" i="9" s="1"/>
  <c r="AG209" i="42"/>
  <c r="AC25" i="9" s="1"/>
  <c r="Y202" i="42"/>
  <c r="U18" i="9" s="1"/>
  <c r="Y206" i="42"/>
  <c r="U22" i="9" s="1"/>
  <c r="Y199" i="42"/>
  <c r="U15" i="9" s="1"/>
  <c r="Y209" i="42"/>
  <c r="U25" i="9" s="1"/>
  <c r="Q202" i="42"/>
  <c r="M18" i="9" s="1"/>
  <c r="Q206" i="42"/>
  <c r="M22" i="9" s="1"/>
  <c r="Q199" i="42"/>
  <c r="M15" i="9" s="1"/>
  <c r="Q209" i="42"/>
  <c r="M25" i="9" s="1"/>
  <c r="I202" i="42"/>
  <c r="E18" i="9" s="1"/>
  <c r="I206" i="42"/>
  <c r="E22" i="9" s="1"/>
  <c r="I199" i="42"/>
  <c r="E15" i="9" s="1"/>
  <c r="I209" i="42"/>
  <c r="E25" i="9" s="1"/>
  <c r="AB105" i="42"/>
  <c r="X25" i="5" s="1"/>
  <c r="AB95" i="42"/>
  <c r="X15" i="5" s="1"/>
  <c r="AB98" i="42"/>
  <c r="X18" i="5" s="1"/>
  <c r="AB102" i="42"/>
  <c r="X22" i="5" s="1"/>
  <c r="R50" i="42"/>
  <c r="N22" i="3" s="1"/>
  <c r="R46" i="42"/>
  <c r="N18" i="3" s="1"/>
  <c r="R43" i="42"/>
  <c r="N15" i="3" s="1"/>
  <c r="AI199" i="42"/>
  <c r="AE15" i="9" s="1"/>
  <c r="AI202" i="42"/>
  <c r="AE18" i="9" s="1"/>
  <c r="AI206" i="42"/>
  <c r="AE22" i="9" s="1"/>
  <c r="AI209" i="42"/>
  <c r="AE25" i="9" s="1"/>
  <c r="Q225" i="42"/>
  <c r="M15" i="10" s="1"/>
  <c r="Q228" i="42"/>
  <c r="M18" i="10" s="1"/>
  <c r="Q232" i="42"/>
  <c r="M22" i="10" s="1"/>
  <c r="S102" i="42"/>
  <c r="O22" i="5" s="1"/>
  <c r="S98" i="42"/>
  <c r="O18" i="5" s="1"/>
  <c r="S95" i="42"/>
  <c r="O15" i="5" s="1"/>
  <c r="S105" i="42"/>
  <c r="O25" i="5" s="1"/>
  <c r="Y50" i="42"/>
  <c r="U22" i="3" s="1"/>
  <c r="Y43" i="42"/>
  <c r="U15" i="3" s="1"/>
  <c r="Y46" i="42"/>
  <c r="U18" i="3" s="1"/>
  <c r="AH202" i="42"/>
  <c r="AD18" i="9" s="1"/>
  <c r="AH199" i="42"/>
  <c r="AD15" i="9" s="1"/>
  <c r="AH206" i="42"/>
  <c r="AD22" i="9" s="1"/>
  <c r="AH209" i="42"/>
  <c r="AD25" i="9" s="1"/>
  <c r="AF225" i="42"/>
  <c r="AB15" i="10" s="1"/>
  <c r="AF228" i="42"/>
  <c r="AB18" i="10" s="1"/>
  <c r="AF232" i="42"/>
  <c r="AB22" i="10" s="1"/>
  <c r="AE228" i="42"/>
  <c r="AA18" i="10" s="1"/>
  <c r="AE232" i="42"/>
  <c r="AA22" i="10" s="1"/>
  <c r="AE225" i="42"/>
  <c r="AA15" i="10" s="1"/>
  <c r="W228" i="42"/>
  <c r="S18" i="10" s="1"/>
  <c r="W232" i="42"/>
  <c r="S22" i="10" s="1"/>
  <c r="W225" i="42"/>
  <c r="S15" i="10" s="1"/>
  <c r="O228" i="42"/>
  <c r="K18" i="10" s="1"/>
  <c r="O232" i="42"/>
  <c r="K22" i="10" s="1"/>
  <c r="O225" i="42"/>
  <c r="K15" i="10" s="1"/>
  <c r="C18" i="10"/>
  <c r="C22" i="10"/>
  <c r="C15" i="10"/>
  <c r="AG98" i="42"/>
  <c r="AC18" i="5" s="1"/>
  <c r="AG105" i="42"/>
  <c r="AC25" i="5" s="1"/>
  <c r="AG95" i="42"/>
  <c r="AC15" i="5" s="1"/>
  <c r="AG102" i="42"/>
  <c r="AC22" i="5" s="1"/>
  <c r="Y98" i="42"/>
  <c r="U18" i="5" s="1"/>
  <c r="Y105" i="42"/>
  <c r="U25" i="5" s="1"/>
  <c r="Y95" i="42"/>
  <c r="U15" i="5" s="1"/>
  <c r="Y102" i="42"/>
  <c r="U22" i="5" s="1"/>
  <c r="Q98" i="42"/>
  <c r="M18" i="5" s="1"/>
  <c r="Q102" i="42"/>
  <c r="M22" i="5" s="1"/>
  <c r="Q95" i="42"/>
  <c r="M15" i="5" s="1"/>
  <c r="Q105" i="42"/>
  <c r="M25" i="5" s="1"/>
  <c r="I98" i="42"/>
  <c r="E18" i="5" s="1"/>
  <c r="I95" i="42"/>
  <c r="E15" i="5" s="1"/>
  <c r="I102" i="42"/>
  <c r="E22" i="5" s="1"/>
  <c r="I105" i="42"/>
  <c r="E25" i="5" s="1"/>
  <c r="AE46" i="42"/>
  <c r="AA18" i="3" s="1"/>
  <c r="AE50" i="42"/>
  <c r="AA22" i="3" s="1"/>
  <c r="AE43" i="42"/>
  <c r="AA15" i="3" s="1"/>
  <c r="W46" i="42"/>
  <c r="S18" i="3" s="1"/>
  <c r="W43" i="42"/>
  <c r="S15" i="3" s="1"/>
  <c r="W50" i="42"/>
  <c r="S22" i="3" s="1"/>
  <c r="O46" i="42"/>
  <c r="K18" i="3" s="1"/>
  <c r="O43" i="42"/>
  <c r="K15" i="3" s="1"/>
  <c r="O50" i="42"/>
  <c r="K22" i="3" s="1"/>
  <c r="C18" i="3"/>
  <c r="C15" i="3"/>
  <c r="C22" i="3"/>
  <c r="AF202" i="42"/>
  <c r="AB18" i="9" s="1"/>
  <c r="AF209" i="42"/>
  <c r="AB25" i="9" s="1"/>
  <c r="AF199" i="42"/>
  <c r="AB15" i="9" s="1"/>
  <c r="AF206" i="42"/>
  <c r="AB22" i="9" s="1"/>
  <c r="X199" i="42"/>
  <c r="T15" i="9" s="1"/>
  <c r="X209" i="42"/>
  <c r="T25" i="9" s="1"/>
  <c r="X206" i="42"/>
  <c r="T22" i="9" s="1"/>
  <c r="X202" i="42"/>
  <c r="T18" i="9" s="1"/>
  <c r="P199" i="42"/>
  <c r="L15" i="9" s="1"/>
  <c r="P209" i="42"/>
  <c r="L25" i="9" s="1"/>
  <c r="P202" i="42"/>
  <c r="L18" i="9" s="1"/>
  <c r="P206" i="42"/>
  <c r="L22" i="9" s="1"/>
  <c r="H209" i="42"/>
  <c r="D25" i="9" s="1"/>
  <c r="H202" i="42"/>
  <c r="D18" i="9" s="1"/>
  <c r="H199" i="42"/>
  <c r="D15" i="9" s="1"/>
  <c r="H206" i="42"/>
  <c r="D22" i="9" s="1"/>
  <c r="J225" i="42"/>
  <c r="F15" i="10" s="1"/>
  <c r="J232" i="42"/>
  <c r="F22" i="10" s="1"/>
  <c r="J228" i="42"/>
  <c r="F18" i="10" s="1"/>
  <c r="AJ105" i="42"/>
  <c r="AF25" i="5" s="1"/>
  <c r="AJ95" i="42"/>
  <c r="AF15" i="5" s="1"/>
  <c r="AJ98" i="42"/>
  <c r="AF18" i="5" s="1"/>
  <c r="AJ102" i="42"/>
  <c r="AF22" i="5" s="1"/>
  <c r="S199" i="42"/>
  <c r="O15" i="9" s="1"/>
  <c r="S202" i="42"/>
  <c r="O18" i="9" s="1"/>
  <c r="S206" i="42"/>
  <c r="O22" i="9" s="1"/>
  <c r="S209" i="42"/>
  <c r="O25" i="9" s="1"/>
  <c r="I50" i="42"/>
  <c r="E22" i="3" s="1"/>
  <c r="I43" i="42"/>
  <c r="E15" i="3" s="1"/>
  <c r="I46" i="42"/>
  <c r="E18" i="3" s="1"/>
  <c r="AD228" i="42"/>
  <c r="Z18" i="10" s="1"/>
  <c r="AD225" i="42"/>
  <c r="Z15" i="10" s="1"/>
  <c r="AD232" i="42"/>
  <c r="Z22" i="10" s="1"/>
  <c r="V228" i="42"/>
  <c r="R18" i="10" s="1"/>
  <c r="V225" i="42"/>
  <c r="R15" i="10" s="1"/>
  <c r="V232" i="42"/>
  <c r="R22" i="10" s="1"/>
  <c r="N228" i="42"/>
  <c r="J18" i="10" s="1"/>
  <c r="N225" i="42"/>
  <c r="J15" i="10" s="1"/>
  <c r="N232" i="42"/>
  <c r="J22" i="10" s="1"/>
  <c r="AF95" i="42"/>
  <c r="AB15" i="5" s="1"/>
  <c r="AF105" i="42"/>
  <c r="AB25" i="5" s="1"/>
  <c r="AF98" i="42"/>
  <c r="AB18" i="5" s="1"/>
  <c r="AF102" i="42"/>
  <c r="AB22" i="5" s="1"/>
  <c r="X95" i="42"/>
  <c r="T15" i="5" s="1"/>
  <c r="X105" i="42"/>
  <c r="T25" i="5" s="1"/>
  <c r="X102" i="42"/>
  <c r="T22" i="5" s="1"/>
  <c r="X98" i="42"/>
  <c r="T18" i="5" s="1"/>
  <c r="P95" i="42"/>
  <c r="L15" i="5" s="1"/>
  <c r="P102" i="42"/>
  <c r="L22" i="5" s="1"/>
  <c r="P105" i="42"/>
  <c r="L25" i="5" s="1"/>
  <c r="P98" i="42"/>
  <c r="L18" i="5" s="1"/>
  <c r="H95" i="42"/>
  <c r="D15" i="5" s="1"/>
  <c r="H98" i="42"/>
  <c r="D18" i="5" s="1"/>
  <c r="H102" i="42"/>
  <c r="D22" i="5" s="1"/>
  <c r="H105" i="42"/>
  <c r="D25" i="5" s="1"/>
  <c r="AD46" i="42"/>
  <c r="Z18" i="3" s="1"/>
  <c r="AD43" i="42"/>
  <c r="Z15" i="3" s="1"/>
  <c r="AD50" i="42"/>
  <c r="Z22" i="3" s="1"/>
  <c r="V46" i="42"/>
  <c r="R18" i="3" s="1"/>
  <c r="V43" i="42"/>
  <c r="R15" i="3" s="1"/>
  <c r="V50" i="42"/>
  <c r="R22" i="3" s="1"/>
  <c r="N46" i="42"/>
  <c r="J18" i="3" s="1"/>
  <c r="N43" i="42"/>
  <c r="J15" i="3" s="1"/>
  <c r="N50" i="42"/>
  <c r="J22" i="3" s="1"/>
  <c r="AE202" i="42"/>
  <c r="AA18" i="9" s="1"/>
  <c r="AE206" i="42"/>
  <c r="AA22" i="9" s="1"/>
  <c r="AE209" i="42"/>
  <c r="AA25" i="9" s="1"/>
  <c r="AE199" i="42"/>
  <c r="AA15" i="9" s="1"/>
  <c r="W202" i="42"/>
  <c r="S18" i="9" s="1"/>
  <c r="W206" i="42"/>
  <c r="S22" i="9" s="1"/>
  <c r="W199" i="42"/>
  <c r="S15" i="9" s="1"/>
  <c r="W209" i="42"/>
  <c r="S25" i="9" s="1"/>
  <c r="O202" i="42"/>
  <c r="K18" i="9" s="1"/>
  <c r="O206" i="42"/>
  <c r="K22" i="9" s="1"/>
  <c r="O209" i="42"/>
  <c r="K25" i="9" s="1"/>
  <c r="O199" i="42"/>
  <c r="K15" i="9" s="1"/>
  <c r="C18" i="9"/>
  <c r="C22" i="9"/>
  <c r="C15" i="9"/>
  <c r="C25" i="9"/>
  <c r="AH225" i="42"/>
  <c r="AD15" i="10" s="1"/>
  <c r="AH232" i="42"/>
  <c r="AD22" i="10" s="1"/>
  <c r="AH228" i="42"/>
  <c r="AD18" i="10" s="1"/>
  <c r="K199" i="42"/>
  <c r="G15" i="9" s="1"/>
  <c r="K202" i="42"/>
  <c r="G18" i="9" s="1"/>
  <c r="K206" i="42"/>
  <c r="G22" i="9" s="1"/>
  <c r="K209" i="42"/>
  <c r="G25" i="9" s="1"/>
  <c r="Q50" i="42"/>
  <c r="M22" i="3" s="1"/>
  <c r="Q43" i="42"/>
  <c r="M15" i="3" s="1"/>
  <c r="Q46" i="42"/>
  <c r="M18" i="3" s="1"/>
  <c r="B15" i="10"/>
  <c r="B18" i="10"/>
  <c r="B22" i="10"/>
  <c r="M228" i="42"/>
  <c r="I18" i="10" s="1"/>
  <c r="M232" i="42"/>
  <c r="I22" i="10" s="1"/>
  <c r="M225" i="42"/>
  <c r="I15" i="10" s="1"/>
  <c r="AE98" i="42"/>
  <c r="AA18" i="5" s="1"/>
  <c r="AE95" i="42"/>
  <c r="AA15" i="5" s="1"/>
  <c r="AE102" i="42"/>
  <c r="AA22" i="5" s="1"/>
  <c r="AE105" i="42"/>
  <c r="AA25" i="5" s="1"/>
  <c r="W98" i="42"/>
  <c r="S18" i="5" s="1"/>
  <c r="W105" i="42"/>
  <c r="S25" i="5" s="1"/>
  <c r="W102" i="42"/>
  <c r="S22" i="5" s="1"/>
  <c r="W95" i="42"/>
  <c r="S15" i="5" s="1"/>
  <c r="O98" i="42"/>
  <c r="K18" i="5" s="1"/>
  <c r="O95" i="42"/>
  <c r="K15" i="5" s="1"/>
  <c r="O105" i="42"/>
  <c r="K25" i="5" s="1"/>
  <c r="O102" i="42"/>
  <c r="K22" i="5" s="1"/>
  <c r="C15" i="5"/>
  <c r="C25" i="5"/>
  <c r="C18" i="5"/>
  <c r="C22" i="5"/>
  <c r="AC46" i="42"/>
  <c r="Y18" i="3" s="1"/>
  <c r="AC43" i="42"/>
  <c r="Y15" i="3" s="1"/>
  <c r="AC50" i="42"/>
  <c r="Y22" i="3" s="1"/>
  <c r="U46" i="42"/>
  <c r="Q18" i="3" s="1"/>
  <c r="U43" i="42"/>
  <c r="Q15" i="3" s="1"/>
  <c r="U50" i="42"/>
  <c r="Q22" i="3" s="1"/>
  <c r="M46" i="42"/>
  <c r="I18" i="3" s="1"/>
  <c r="M43" i="42"/>
  <c r="I15" i="3" s="1"/>
  <c r="M50" i="42"/>
  <c r="I22" i="3" s="1"/>
  <c r="AD199" i="42"/>
  <c r="Z15" i="9" s="1"/>
  <c r="AD206" i="42"/>
  <c r="Z22" i="9" s="1"/>
  <c r="AD209" i="42"/>
  <c r="Z25" i="9" s="1"/>
  <c r="AD202" i="42"/>
  <c r="Z18" i="9" s="1"/>
  <c r="V199" i="42"/>
  <c r="R15" i="9" s="1"/>
  <c r="V209" i="42"/>
  <c r="R25" i="9" s="1"/>
  <c r="V206" i="42"/>
  <c r="R22" i="9" s="1"/>
  <c r="V202" i="42"/>
  <c r="R18" i="9" s="1"/>
  <c r="N199" i="42"/>
  <c r="J15" i="9" s="1"/>
  <c r="N206" i="42"/>
  <c r="J22" i="9" s="1"/>
  <c r="N209" i="42"/>
  <c r="J25" i="9" s="1"/>
  <c r="N202" i="42"/>
  <c r="J18" i="9" s="1"/>
  <c r="B22" i="9"/>
  <c r="B18" i="9"/>
  <c r="B15" i="9"/>
  <c r="B25" i="9"/>
  <c r="E87" i="48"/>
  <c r="M87" i="48"/>
  <c r="U87" i="48"/>
  <c r="AC87" i="48"/>
  <c r="AK87" i="48"/>
  <c r="E111" i="48"/>
  <c r="M111" i="48"/>
  <c r="U111" i="48"/>
  <c r="AC111" i="48"/>
  <c r="AK111" i="48"/>
  <c r="F87" i="48"/>
  <c r="N87" i="48"/>
  <c r="V87" i="48"/>
  <c r="AD87" i="48"/>
  <c r="AL87" i="48"/>
  <c r="F111" i="48"/>
  <c r="N111" i="48"/>
  <c r="V111" i="48"/>
  <c r="AD111" i="48"/>
  <c r="AL111" i="48"/>
  <c r="AI75" i="48"/>
  <c r="H87" i="48"/>
  <c r="P87" i="48"/>
  <c r="X87" i="48"/>
  <c r="AF87" i="48"/>
  <c r="G87" i="48"/>
  <c r="O87" i="48"/>
  <c r="W87" i="48"/>
  <c r="AE87" i="48"/>
  <c r="AM87" i="48"/>
  <c r="H111" i="48"/>
  <c r="P111" i="48"/>
  <c r="X111" i="48"/>
  <c r="AF111" i="48"/>
  <c r="J111" i="48"/>
  <c r="R111" i="48"/>
  <c r="Z111" i="48"/>
  <c r="AH111" i="48"/>
  <c r="T75" i="48"/>
  <c r="M75" i="48"/>
  <c r="U75" i="48"/>
  <c r="AC75" i="48"/>
  <c r="AK75" i="48"/>
  <c r="W75" i="48"/>
  <c r="X75" i="48"/>
  <c r="AF75" i="48"/>
  <c r="Q75" i="48"/>
  <c r="J75" i="48"/>
  <c r="R75" i="48"/>
  <c r="Z75" i="48"/>
  <c r="AH75" i="48"/>
  <c r="S75" i="48"/>
  <c r="F26" i="2" l="1"/>
  <c r="N26" i="2"/>
  <c r="AD26" i="2"/>
  <c r="K26" i="2"/>
  <c r="O26" i="2"/>
  <c r="W26" i="2"/>
  <c r="H26" i="2"/>
  <c r="X26" i="2"/>
  <c r="AF26" i="2"/>
  <c r="AA26" i="2"/>
  <c r="I26" i="2"/>
  <c r="Q26" i="2"/>
  <c r="C26" i="2"/>
  <c r="R26" i="2"/>
  <c r="Z26" i="2"/>
  <c r="L26" i="2"/>
  <c r="T26" i="2"/>
  <c r="E26" i="2"/>
  <c r="U26" i="2"/>
  <c r="AC26" i="2"/>
  <c r="E25" i="2"/>
  <c r="U25" i="2"/>
  <c r="AC25" i="2"/>
  <c r="F25" i="2"/>
  <c r="N25" i="2"/>
  <c r="AD25" i="2"/>
  <c r="O25" i="2"/>
  <c r="W25" i="2"/>
  <c r="R25" i="2"/>
  <c r="H25" i="2"/>
  <c r="X25" i="2"/>
  <c r="AF25" i="2"/>
  <c r="I25" i="2"/>
  <c r="Q25" i="2"/>
  <c r="C25" i="2"/>
  <c r="K25" i="2"/>
  <c r="AA25" i="2"/>
  <c r="L25" i="2"/>
  <c r="T25" i="2"/>
  <c r="Z25" i="2"/>
  <c r="F17" i="2"/>
  <c r="N17" i="2"/>
  <c r="AD17" i="2"/>
  <c r="H17" i="2"/>
  <c r="I17" i="2"/>
  <c r="Q17" i="2"/>
  <c r="U17" i="2"/>
  <c r="AF17" i="2"/>
  <c r="K17" i="2"/>
  <c r="W17" i="2"/>
  <c r="AE17" i="2"/>
  <c r="L17" i="2"/>
  <c r="X17" i="2"/>
  <c r="R17" i="2"/>
  <c r="Z17" i="2"/>
  <c r="C17" i="2"/>
  <c r="O17" i="2"/>
  <c r="AA17" i="2"/>
  <c r="E17" i="2"/>
  <c r="AC17" i="2"/>
  <c r="T17" i="2"/>
  <c r="C9" i="2"/>
  <c r="K9" i="2"/>
  <c r="AA9" i="2"/>
  <c r="F9" i="2"/>
  <c r="N9" i="2"/>
  <c r="AD9" i="2"/>
  <c r="U9" i="2"/>
  <c r="AF9" i="2"/>
  <c r="L9" i="2"/>
  <c r="W9" i="2"/>
  <c r="X9" i="2"/>
  <c r="O9" i="2"/>
  <c r="E9" i="2"/>
  <c r="Z9" i="2"/>
  <c r="H9" i="2"/>
  <c r="AC9" i="2"/>
  <c r="Q9" i="2"/>
  <c r="I9" i="2"/>
  <c r="R9" i="2"/>
  <c r="T9" i="2"/>
  <c r="L24" i="2"/>
  <c r="T24" i="2"/>
  <c r="E24" i="2"/>
  <c r="U24" i="2"/>
  <c r="AC24" i="2"/>
  <c r="F24" i="2"/>
  <c r="N24" i="2"/>
  <c r="AD24" i="2"/>
  <c r="O24" i="2"/>
  <c r="W24" i="2"/>
  <c r="Q24" i="2"/>
  <c r="H24" i="2"/>
  <c r="X24" i="2"/>
  <c r="AF24" i="2"/>
  <c r="R24" i="2"/>
  <c r="Z24" i="2"/>
  <c r="C24" i="2"/>
  <c r="K24" i="2"/>
  <c r="AA24" i="2"/>
  <c r="I24" i="2"/>
  <c r="R8" i="2"/>
  <c r="Z8" i="2"/>
  <c r="C8" i="2"/>
  <c r="K8" i="2"/>
  <c r="AA8" i="2"/>
  <c r="E8" i="2"/>
  <c r="U8" i="2"/>
  <c r="AC8" i="2"/>
  <c r="F8" i="2"/>
  <c r="Q8" i="2"/>
  <c r="T8" i="2"/>
  <c r="AF8" i="2"/>
  <c r="H8" i="2"/>
  <c r="I8" i="2"/>
  <c r="W8" i="2"/>
  <c r="L8" i="2"/>
  <c r="N8" i="2"/>
  <c r="O8" i="2"/>
  <c r="X8" i="2"/>
  <c r="AD8" i="2"/>
  <c r="I20" i="2"/>
  <c r="Q20" i="2"/>
  <c r="L20" i="2"/>
  <c r="T20" i="2"/>
  <c r="C20" i="2"/>
  <c r="N20" i="2"/>
  <c r="X20" i="2"/>
  <c r="E20" i="2"/>
  <c r="O20" i="2"/>
  <c r="Z20" i="2"/>
  <c r="F20" i="2"/>
  <c r="AA20" i="2"/>
  <c r="R20" i="2"/>
  <c r="AC20" i="2"/>
  <c r="H20" i="2"/>
  <c r="AD20" i="2"/>
  <c r="K20" i="2"/>
  <c r="AF20" i="2"/>
  <c r="W20" i="2"/>
  <c r="U20" i="2"/>
  <c r="I7" i="2"/>
  <c r="Q7" i="2"/>
  <c r="R7" i="2"/>
  <c r="Z7" i="2"/>
  <c r="L7" i="2"/>
  <c r="T7" i="2"/>
  <c r="K7" i="2"/>
  <c r="W7" i="2"/>
  <c r="X7" i="2"/>
  <c r="N7" i="2"/>
  <c r="AA7" i="2"/>
  <c r="C7" i="2"/>
  <c r="O7" i="2"/>
  <c r="AC7" i="2"/>
  <c r="F7" i="2"/>
  <c r="U7" i="2"/>
  <c r="E7" i="2"/>
  <c r="AD7" i="2"/>
  <c r="AF7" i="2"/>
  <c r="H7" i="2"/>
  <c r="C23" i="2"/>
  <c r="K23" i="2"/>
  <c r="AA23" i="2"/>
  <c r="L23" i="2"/>
  <c r="T23" i="2"/>
  <c r="E23" i="2"/>
  <c r="U23" i="2"/>
  <c r="AC23" i="2"/>
  <c r="H23" i="2"/>
  <c r="F23" i="2"/>
  <c r="N23" i="2"/>
  <c r="AD23" i="2"/>
  <c r="O23" i="2"/>
  <c r="W23" i="2"/>
  <c r="AF23" i="2"/>
  <c r="I23" i="2"/>
  <c r="Q23" i="2"/>
  <c r="X23" i="2"/>
  <c r="R23" i="2"/>
  <c r="Z23" i="2"/>
  <c r="C62" i="67"/>
  <c r="H14" i="2"/>
  <c r="X14" i="2"/>
  <c r="AF14" i="2"/>
  <c r="C14" i="2"/>
  <c r="K14" i="2"/>
  <c r="E14" i="2"/>
  <c r="O14" i="2"/>
  <c r="Z14" i="2"/>
  <c r="F14" i="2"/>
  <c r="Q14" i="2"/>
  <c r="AA14" i="2"/>
  <c r="R14" i="2"/>
  <c r="I14" i="2"/>
  <c r="T14" i="2"/>
  <c r="AC14" i="2"/>
  <c r="U14" i="2"/>
  <c r="W14" i="2"/>
  <c r="L14" i="2"/>
  <c r="AD14" i="2"/>
  <c r="AE14" i="2"/>
  <c r="N14" i="2"/>
  <c r="H6" i="2"/>
  <c r="X6" i="2"/>
  <c r="AF6" i="2"/>
  <c r="I6" i="2"/>
  <c r="Q6" i="2"/>
  <c r="C6" i="2"/>
  <c r="K6" i="2"/>
  <c r="AA6" i="2"/>
  <c r="O6" i="2"/>
  <c r="AC6" i="2"/>
  <c r="E6" i="2"/>
  <c r="R6" i="2"/>
  <c r="AD6" i="2"/>
  <c r="F6" i="2"/>
  <c r="T6" i="2"/>
  <c r="U6" i="2"/>
  <c r="L6" i="2"/>
  <c r="W6" i="2"/>
  <c r="N6" i="2"/>
  <c r="Z6" i="2"/>
  <c r="O13" i="2"/>
  <c r="W13" i="2"/>
  <c r="R13" i="2"/>
  <c r="Z13" i="2"/>
  <c r="N13" i="2"/>
  <c r="E13" i="2"/>
  <c r="AA13" i="2"/>
  <c r="F13" i="2"/>
  <c r="Q13" i="2"/>
  <c r="H13" i="2"/>
  <c r="AC13" i="2"/>
  <c r="I13" i="2"/>
  <c r="AD13" i="2"/>
  <c r="K13" i="2"/>
  <c r="AF13" i="2"/>
  <c r="L13" i="2"/>
  <c r="AE13" i="2"/>
  <c r="T13" i="2"/>
  <c r="C13" i="2"/>
  <c r="X13" i="2"/>
  <c r="U13" i="2"/>
  <c r="G5" i="2"/>
  <c r="O5" i="2"/>
  <c r="W5" i="2"/>
  <c r="AE5" i="2"/>
  <c r="H5" i="2"/>
  <c r="P5" i="2"/>
  <c r="X5" i="2"/>
  <c r="AF5" i="2"/>
  <c r="J5" i="2"/>
  <c r="R5" i="2"/>
  <c r="Z5" i="2"/>
  <c r="I5" i="2"/>
  <c r="U5" i="2"/>
  <c r="K5" i="2"/>
  <c r="V5" i="2"/>
  <c r="L5" i="2"/>
  <c r="Y5" i="2"/>
  <c r="M5" i="2"/>
  <c r="AA5" i="2"/>
  <c r="D5" i="2"/>
  <c r="Q5" i="2"/>
  <c r="AC5" i="2"/>
  <c r="F5" i="2"/>
  <c r="N5" i="2"/>
  <c r="S5" i="2"/>
  <c r="T5" i="2"/>
  <c r="AB5" i="2"/>
  <c r="C5" i="2"/>
  <c r="E5" i="2"/>
  <c r="AD5" i="2"/>
  <c r="F12" i="2"/>
  <c r="N12" i="2"/>
  <c r="AD12" i="2"/>
  <c r="I12" i="2"/>
  <c r="Q12" i="2"/>
  <c r="C12" i="2"/>
  <c r="X12" i="2"/>
  <c r="O12" i="2"/>
  <c r="Z12" i="2"/>
  <c r="E12" i="2"/>
  <c r="AA12" i="2"/>
  <c r="R12" i="2"/>
  <c r="T12" i="2"/>
  <c r="U12" i="2"/>
  <c r="W12" i="2"/>
  <c r="H12" i="2"/>
  <c r="AC12" i="2"/>
  <c r="K12" i="2"/>
  <c r="AF12" i="2"/>
  <c r="L12" i="2"/>
  <c r="F4" i="2"/>
  <c r="N4" i="2"/>
  <c r="AD4" i="2"/>
  <c r="O4" i="2"/>
  <c r="W4" i="2"/>
  <c r="I4" i="2"/>
  <c r="Q4" i="2"/>
  <c r="AA4" i="2"/>
  <c r="C4" i="2"/>
  <c r="R4" i="2"/>
  <c r="AC4" i="2"/>
  <c r="E4" i="2"/>
  <c r="AF4" i="2"/>
  <c r="U4" i="2"/>
  <c r="H4" i="2"/>
  <c r="K4" i="2"/>
  <c r="L4" i="2"/>
  <c r="Z4" i="2"/>
  <c r="T4" i="2"/>
  <c r="X4" i="2"/>
  <c r="E11" i="2"/>
  <c r="U11" i="2"/>
  <c r="AC11" i="2"/>
  <c r="H11" i="2"/>
  <c r="X11" i="2"/>
  <c r="AF11" i="2"/>
  <c r="L11" i="2"/>
  <c r="W11" i="2"/>
  <c r="C11" i="2"/>
  <c r="N11" i="2"/>
  <c r="O11" i="2"/>
  <c r="Z11" i="2"/>
  <c r="F11" i="2"/>
  <c r="Q11" i="2"/>
  <c r="AA11" i="2"/>
  <c r="I11" i="2"/>
  <c r="AD11" i="2"/>
  <c r="K11" i="2"/>
  <c r="R11" i="2"/>
  <c r="T11" i="2"/>
  <c r="E3" i="2"/>
  <c r="U3" i="2"/>
  <c r="AC3" i="2"/>
  <c r="F3" i="2"/>
  <c r="N3" i="2"/>
  <c r="AD3" i="2"/>
  <c r="H3" i="2"/>
  <c r="X3" i="2"/>
  <c r="AF3" i="2"/>
  <c r="I3" i="2"/>
  <c r="T3" i="2"/>
  <c r="W3" i="2"/>
  <c r="K3" i="2"/>
  <c r="O3" i="2"/>
  <c r="AA3" i="2"/>
  <c r="C3" i="2"/>
  <c r="L3" i="2"/>
  <c r="Q3" i="2"/>
  <c r="Z3" i="2"/>
  <c r="R3" i="2"/>
  <c r="L10" i="2"/>
  <c r="T10" i="2"/>
  <c r="O10" i="2"/>
  <c r="W10" i="2"/>
  <c r="K10" i="2"/>
  <c r="X10" i="2"/>
  <c r="C10" i="2"/>
  <c r="N10" i="2"/>
  <c r="E10" i="2"/>
  <c r="Z10" i="2"/>
  <c r="Q10" i="2"/>
  <c r="R10" i="2"/>
  <c r="AE10" i="2"/>
  <c r="U10" i="2"/>
  <c r="H10" i="2"/>
  <c r="F10" i="2"/>
  <c r="AA10" i="2"/>
  <c r="I10" i="2"/>
  <c r="AD10" i="2"/>
  <c r="AF10" i="2"/>
  <c r="AC10" i="2"/>
  <c r="AL75" i="48"/>
  <c r="V75" i="48"/>
  <c r="P75" i="48"/>
  <c r="N75" i="48"/>
  <c r="H75" i="48"/>
  <c r="AG75" i="48"/>
  <c r="AM75" i="48"/>
  <c r="AJ75" i="48"/>
  <c r="AA75" i="48"/>
  <c r="Y75" i="48"/>
  <c r="AE75" i="48"/>
  <c r="AB75" i="48"/>
  <c r="K75" i="48"/>
  <c r="I75" i="48"/>
  <c r="O75" i="48"/>
  <c r="L75" i="48"/>
  <c r="AD75" i="48"/>
  <c r="C19" i="41"/>
  <c r="C14" i="41"/>
  <c r="C15" i="41"/>
  <c r="O15" i="40"/>
  <c r="C4" i="41"/>
  <c r="C8" i="41"/>
  <c r="C9" i="41"/>
  <c r="C10" i="41"/>
  <c r="C11" i="41"/>
  <c r="D35" i="41"/>
  <c r="AB203" i="40"/>
  <c r="AB202" i="40"/>
  <c r="AB201" i="40"/>
  <c r="AB200" i="40"/>
  <c r="AB199" i="40"/>
  <c r="AB198" i="40"/>
  <c r="AB197" i="40"/>
  <c r="AB196" i="40"/>
  <c r="AB195" i="40"/>
  <c r="AB194" i="40"/>
  <c r="AB193" i="40"/>
  <c r="AB192" i="40"/>
  <c r="AB191" i="40"/>
  <c r="AB190" i="40"/>
  <c r="AB189" i="40"/>
  <c r="AB188" i="40"/>
  <c r="AB187" i="40"/>
  <c r="AB186" i="40"/>
  <c r="AB185" i="40"/>
  <c r="AB184" i="40"/>
  <c r="AB183" i="40"/>
  <c r="AB182" i="40"/>
  <c r="AB181" i="40"/>
  <c r="AB180" i="40"/>
  <c r="AB179" i="40"/>
  <c r="AB178" i="40"/>
  <c r="AB177" i="40"/>
  <c r="AB176" i="40"/>
  <c r="AB175" i="40"/>
  <c r="AB174" i="40"/>
  <c r="AB173" i="40"/>
  <c r="AB172" i="40"/>
  <c r="AB171" i="40"/>
  <c r="AB170" i="40"/>
  <c r="AB169" i="40"/>
  <c r="AB168" i="40"/>
  <c r="AB167" i="40"/>
  <c r="AB166" i="40"/>
  <c r="AB165" i="40"/>
  <c r="AB164" i="40"/>
  <c r="AB163" i="40"/>
  <c r="AB162" i="40"/>
  <c r="AB161" i="40"/>
  <c r="AB160" i="40"/>
  <c r="AB159" i="40"/>
  <c r="AB158" i="40"/>
  <c r="AB157" i="40"/>
  <c r="AB156" i="40"/>
  <c r="AB155" i="40"/>
  <c r="AB154" i="40"/>
  <c r="AB153" i="40"/>
  <c r="AB152" i="40"/>
  <c r="AB151" i="40"/>
  <c r="AB150" i="40"/>
  <c r="AB149" i="40"/>
  <c r="AB148" i="40"/>
  <c r="AB147" i="40"/>
  <c r="AB146" i="40"/>
  <c r="AB145" i="40"/>
  <c r="AB144" i="40"/>
  <c r="AB143" i="40"/>
  <c r="AB142" i="40"/>
  <c r="AB141" i="40"/>
  <c r="AB140" i="40"/>
  <c r="AB139" i="40"/>
  <c r="AB138" i="40"/>
  <c r="AB137" i="40"/>
  <c r="AB136" i="40"/>
  <c r="AB135" i="40"/>
  <c r="AB134" i="40"/>
  <c r="AB133" i="40"/>
  <c r="AB132" i="40"/>
  <c r="AB131" i="40"/>
  <c r="AB130" i="40"/>
  <c r="AB129" i="40"/>
  <c r="AB128" i="40"/>
  <c r="AB127" i="40"/>
  <c r="AB126" i="40"/>
  <c r="AB125" i="40"/>
  <c r="AB124" i="40"/>
  <c r="AB123" i="40"/>
  <c r="AB122" i="40"/>
  <c r="AB121" i="40"/>
  <c r="AB120" i="40"/>
  <c r="AB119" i="40"/>
  <c r="AB118" i="40"/>
  <c r="AB117" i="40"/>
  <c r="AB116" i="40"/>
  <c r="AB115" i="40"/>
  <c r="AB114" i="40"/>
  <c r="AB113" i="40"/>
  <c r="AB112" i="40"/>
  <c r="AB111" i="40"/>
  <c r="AB110" i="40"/>
  <c r="AB109" i="40"/>
  <c r="AB108" i="40"/>
  <c r="AB107" i="40"/>
  <c r="AB106" i="40"/>
  <c r="AB105" i="40"/>
  <c r="AB104" i="40"/>
  <c r="AB103" i="40"/>
  <c r="AB102" i="40"/>
  <c r="AB101" i="40"/>
  <c r="AB100" i="40"/>
  <c r="AB99" i="40"/>
  <c r="AB98" i="40"/>
  <c r="AB97" i="40"/>
  <c r="AB96" i="40"/>
  <c r="AB95" i="40"/>
  <c r="AB94" i="40"/>
  <c r="AB93" i="40"/>
  <c r="AB92" i="40"/>
  <c r="AB91" i="40"/>
  <c r="AB90" i="40"/>
  <c r="AB89" i="40"/>
  <c r="AB88" i="40"/>
  <c r="AB87" i="40"/>
  <c r="AB86" i="40"/>
  <c r="AB85" i="40"/>
  <c r="AB84" i="40"/>
  <c r="AB83" i="40"/>
  <c r="AB82" i="40"/>
  <c r="AB81" i="40"/>
  <c r="AB80" i="40"/>
  <c r="AB79" i="40"/>
  <c r="AB78" i="40"/>
  <c r="AB77" i="40"/>
  <c r="AB76" i="40"/>
  <c r="AB75" i="40"/>
  <c r="AB74" i="40"/>
  <c r="AB73" i="40"/>
  <c r="AB72" i="40"/>
  <c r="AB71" i="40"/>
  <c r="AB70" i="40"/>
  <c r="AB69" i="40"/>
  <c r="AB68" i="40"/>
  <c r="AB67" i="40"/>
  <c r="AB66" i="40"/>
  <c r="AB65" i="40"/>
  <c r="AB64" i="40"/>
  <c r="AB63" i="40"/>
  <c r="AB62" i="40"/>
  <c r="AB61" i="40"/>
  <c r="AB60" i="40"/>
  <c r="AB59" i="40"/>
  <c r="AB58" i="40"/>
  <c r="AB57" i="40"/>
  <c r="AB56" i="40"/>
  <c r="AB55" i="40"/>
  <c r="AB54" i="40"/>
  <c r="AB53" i="40"/>
  <c r="AB52" i="40"/>
  <c r="AB51" i="40"/>
  <c r="AB50" i="40"/>
  <c r="AB49" i="40"/>
  <c r="AB48" i="40"/>
  <c r="AB47" i="40"/>
  <c r="AB46" i="40"/>
  <c r="AB45" i="40"/>
  <c r="AB44" i="40"/>
  <c r="AB43" i="40"/>
  <c r="AB42" i="40"/>
  <c r="AB41" i="40"/>
  <c r="AB40" i="40"/>
  <c r="AB39" i="40"/>
  <c r="AB38" i="40"/>
  <c r="AB37" i="40"/>
  <c r="AB36" i="40"/>
  <c r="AB35" i="40"/>
  <c r="AB34" i="40"/>
  <c r="AB33" i="40"/>
  <c r="AB32" i="40"/>
  <c r="AB31" i="40"/>
  <c r="AB30" i="40"/>
  <c r="AB29" i="40"/>
  <c r="AB28" i="40"/>
  <c r="AB27" i="40"/>
  <c r="AB26" i="40"/>
  <c r="AB25" i="40"/>
  <c r="AB24" i="40"/>
  <c r="AB23" i="40"/>
  <c r="AB22" i="40"/>
  <c r="AB21" i="40"/>
  <c r="AB20" i="40"/>
  <c r="AB19" i="40"/>
  <c r="O13" i="40"/>
  <c r="O14" i="40" s="1"/>
  <c r="O16" i="40" s="1"/>
  <c r="F35" i="41" l="1"/>
  <c r="E29" i="41"/>
  <c r="E35" i="41"/>
  <c r="F29" i="41"/>
  <c r="G33" i="41"/>
  <c r="H29" i="41"/>
  <c r="H33" i="41"/>
  <c r="AE4" i="2"/>
  <c r="AE12" i="2"/>
  <c r="M14" i="2"/>
  <c r="V14" i="2"/>
  <c r="AE7" i="2"/>
  <c r="AE8" i="2"/>
  <c r="D10" i="2"/>
  <c r="Y14" i="2"/>
  <c r="AE20" i="2"/>
  <c r="AE6" i="2"/>
  <c r="Y10" i="2"/>
  <c r="P13" i="2"/>
  <c r="J14" i="2"/>
  <c r="P14" i="2"/>
  <c r="AE9" i="2"/>
  <c r="V13" i="2"/>
  <c r="D14" i="2"/>
  <c r="AB14" i="2"/>
  <c r="S14" i="2"/>
  <c r="AE26" i="2"/>
  <c r="M13" i="2"/>
  <c r="G17" i="2"/>
  <c r="AB17" i="2"/>
  <c r="P17" i="2"/>
  <c r="D12" i="2"/>
  <c r="G14" i="2"/>
  <c r="S17" i="2"/>
  <c r="M17" i="2"/>
  <c r="S13" i="2"/>
  <c r="Y13" i="2"/>
  <c r="J10" i="2"/>
  <c r="S10" i="2"/>
  <c r="G10" i="2"/>
  <c r="AB13" i="2"/>
  <c r="D13" i="2"/>
  <c r="G13" i="2"/>
  <c r="M10" i="2"/>
  <c r="AB10" i="2"/>
  <c r="V17" i="2"/>
  <c r="P10" i="2"/>
  <c r="V10" i="2"/>
  <c r="J13" i="2"/>
  <c r="D17" i="2"/>
  <c r="J17" i="2"/>
  <c r="G25" i="2"/>
  <c r="Y17" i="2"/>
  <c r="C12" i="41"/>
  <c r="C16" i="41"/>
  <c r="J31" i="41"/>
  <c r="D31" i="41"/>
  <c r="J38" i="41"/>
  <c r="D38" i="41"/>
  <c r="J34" i="41"/>
  <c r="D34" i="41"/>
  <c r="R16" i="54" l="1"/>
  <c r="K51" i="54" s="1"/>
  <c r="R32" i="54"/>
  <c r="N16" i="54"/>
  <c r="N32" i="54"/>
  <c r="H40" i="41"/>
  <c r="R29" i="54"/>
  <c r="X29" i="54" s="1"/>
  <c r="R13" i="54"/>
  <c r="G40" i="41"/>
  <c r="N11" i="54"/>
  <c r="N27" i="54"/>
  <c r="F40" i="41"/>
  <c r="T9" i="54"/>
  <c r="E53" i="54" s="1"/>
  <c r="T26" i="54"/>
  <c r="N9" i="54"/>
  <c r="N26" i="54"/>
  <c r="E40" i="41"/>
  <c r="T11" i="54"/>
  <c r="F53" i="54" s="1"/>
  <c r="T27" i="54"/>
  <c r="W25" i="54"/>
  <c r="W8" i="54"/>
  <c r="D56" i="54" s="1"/>
  <c r="P8" i="54"/>
  <c r="D49" i="54" s="1"/>
  <c r="P25" i="54"/>
  <c r="S8" i="54"/>
  <c r="D52" i="54" s="1"/>
  <c r="S25" i="54"/>
  <c r="W21" i="54"/>
  <c r="P56" i="54" s="1"/>
  <c r="W37" i="54"/>
  <c r="P37" i="54"/>
  <c r="P21" i="54"/>
  <c r="P49" i="54" s="1"/>
  <c r="S21" i="54"/>
  <c r="P52" i="54" s="1"/>
  <c r="S37" i="54"/>
  <c r="C8" i="9"/>
  <c r="B26" i="3"/>
  <c r="G32" i="42"/>
  <c r="C4" i="3" s="1"/>
  <c r="N188" i="42"/>
  <c r="J4" i="9" s="1"/>
  <c r="G45" i="42"/>
  <c r="C17" i="3" s="1"/>
  <c r="G42" i="42"/>
  <c r="C14" i="3" s="1"/>
  <c r="B21" i="3"/>
  <c r="J32" i="41"/>
  <c r="D32" i="41"/>
  <c r="G52" i="42"/>
  <c r="C24" i="3" s="1"/>
  <c r="J208" i="42"/>
  <c r="F24" i="9" s="1"/>
  <c r="J37" i="41"/>
  <c r="D8" i="2"/>
  <c r="S8" i="2"/>
  <c r="G9" i="2"/>
  <c r="P20" i="2"/>
  <c r="M20" i="2"/>
  <c r="J4" i="2"/>
  <c r="G4" i="2"/>
  <c r="M4" i="2"/>
  <c r="P4" i="2"/>
  <c r="AB6" i="2"/>
  <c r="Y8" i="2"/>
  <c r="D3" i="2"/>
  <c r="D4" i="2"/>
  <c r="S6" i="2"/>
  <c r="J8" i="2"/>
  <c r="P12" i="2"/>
  <c r="D23" i="2"/>
  <c r="G12" i="2"/>
  <c r="D20" i="2"/>
  <c r="G26" i="2"/>
  <c r="AB4" i="2"/>
  <c r="V4" i="2"/>
  <c r="V6" i="2"/>
  <c r="M8" i="2"/>
  <c r="J12" i="2"/>
  <c r="G6" i="2"/>
  <c r="M6" i="2"/>
  <c r="Y6" i="2"/>
  <c r="Y12" i="2"/>
  <c r="G20" i="2"/>
  <c r="M12" i="2"/>
  <c r="S20" i="2"/>
  <c r="P8" i="2"/>
  <c r="D6" i="2"/>
  <c r="G8" i="2"/>
  <c r="V12" i="2"/>
  <c r="S12" i="2"/>
  <c r="S4" i="2"/>
  <c r="G7" i="2"/>
  <c r="J20" i="2"/>
  <c r="AB12" i="2"/>
  <c r="J6" i="2"/>
  <c r="Y20" i="2"/>
  <c r="D7" i="2"/>
  <c r="J9" i="2"/>
  <c r="J25" i="2"/>
  <c r="S9" i="2"/>
  <c r="AB26" i="2"/>
  <c r="V8" i="2"/>
  <c r="AB8" i="2"/>
  <c r="Y7" i="2"/>
  <c r="D9" i="2"/>
  <c r="Y9" i="2"/>
  <c r="V9" i="2"/>
  <c r="D24" i="2"/>
  <c r="M7" i="2"/>
  <c r="P25" i="2"/>
  <c r="G23" i="2"/>
  <c r="S7" i="2"/>
  <c r="V26" i="2"/>
  <c r="J26" i="2"/>
  <c r="V7" i="2"/>
  <c r="P7" i="2"/>
  <c r="S26" i="2"/>
  <c r="Y26" i="2"/>
  <c r="M26" i="2"/>
  <c r="P26" i="2"/>
  <c r="AB7" i="2"/>
  <c r="M9" i="2"/>
  <c r="AB9" i="2"/>
  <c r="P9" i="2"/>
  <c r="Y4" i="2"/>
  <c r="P6" i="2"/>
  <c r="J7" i="2"/>
  <c r="D26" i="2"/>
  <c r="M25" i="2"/>
  <c r="D25" i="2"/>
  <c r="V20" i="2"/>
  <c r="AB20" i="2"/>
  <c r="D11" i="2"/>
  <c r="K37" i="41"/>
  <c r="M203" i="42"/>
  <c r="I19" i="9" s="1"/>
  <c r="K32" i="41"/>
  <c r="K30" i="41"/>
  <c r="U189" i="42"/>
  <c r="Q5" i="9" s="1"/>
  <c r="K36" i="41"/>
  <c r="H194" i="42"/>
  <c r="D10" i="9" s="1"/>
  <c r="K35" i="41"/>
  <c r="AJ195" i="42"/>
  <c r="AF11" i="9" s="1"/>
  <c r="K34" i="41"/>
  <c r="K38" i="41"/>
  <c r="U207" i="42"/>
  <c r="Q23" i="9" s="1"/>
  <c r="K31" i="41"/>
  <c r="T25" i="54"/>
  <c r="AB204" i="42"/>
  <c r="X20" i="9" s="1"/>
  <c r="D37" i="41"/>
  <c r="U41" i="42"/>
  <c r="Q13" i="3" s="1"/>
  <c r="Q197" i="42"/>
  <c r="M13" i="9" s="1"/>
  <c r="D30" i="41"/>
  <c r="D36" i="41"/>
  <c r="J36" i="41"/>
  <c r="C34" i="41"/>
  <c r="C38" i="41"/>
  <c r="C31" i="41"/>
  <c r="O52" i="42"/>
  <c r="K24" i="3" s="1"/>
  <c r="C37" i="41"/>
  <c r="AG188" i="42"/>
  <c r="AC4" i="9" s="1"/>
  <c r="J30" i="41"/>
  <c r="C32" i="41"/>
  <c r="J35" i="41"/>
  <c r="C30" i="41"/>
  <c r="C36" i="41"/>
  <c r="C17" i="41"/>
  <c r="C18" i="41" s="1"/>
  <c r="X32" i="54" l="1"/>
  <c r="H51" i="54"/>
  <c r="X13" i="54"/>
  <c r="E47" i="54"/>
  <c r="E58" i="54" s="1"/>
  <c r="X9" i="54"/>
  <c r="X26" i="54"/>
  <c r="X16" i="54"/>
  <c r="K47" i="54"/>
  <c r="K58" i="54" s="1"/>
  <c r="X27" i="54"/>
  <c r="X11" i="54"/>
  <c r="F47" i="54"/>
  <c r="F58" i="54" s="1"/>
  <c r="Z208" i="42"/>
  <c r="V24" i="9" s="1"/>
  <c r="S192" i="42"/>
  <c r="O8" i="9" s="1"/>
  <c r="I42" i="42"/>
  <c r="E14" i="3" s="1"/>
  <c r="AC192" i="42"/>
  <c r="Y8" i="9" s="1"/>
  <c r="Q52" i="42"/>
  <c r="M24" i="3" s="1"/>
  <c r="J42" i="42"/>
  <c r="F14" i="3" s="1"/>
  <c r="M192" i="42"/>
  <c r="I8" i="9" s="1"/>
  <c r="H192" i="42"/>
  <c r="D8" i="9" s="1"/>
  <c r="X42" i="42"/>
  <c r="T14" i="3" s="1"/>
  <c r="U192" i="42"/>
  <c r="Q8" i="9" s="1"/>
  <c r="T192" i="42"/>
  <c r="P8" i="9" s="1"/>
  <c r="AH42" i="42"/>
  <c r="AD14" i="3" s="1"/>
  <c r="N192" i="42"/>
  <c r="J8" i="9" s="1"/>
  <c r="AB192" i="42"/>
  <c r="X8" i="9" s="1"/>
  <c r="H42" i="42"/>
  <c r="D14" i="3" s="1"/>
  <c r="V192" i="42"/>
  <c r="R8" i="9" s="1"/>
  <c r="Y192" i="42"/>
  <c r="U8" i="9" s="1"/>
  <c r="U42" i="42"/>
  <c r="Q14" i="3" s="1"/>
  <c r="AD192" i="42"/>
  <c r="Z8" i="9" s="1"/>
  <c r="AJ192" i="42"/>
  <c r="AF8" i="9" s="1"/>
  <c r="O42" i="42"/>
  <c r="K14" i="3" s="1"/>
  <c r="T42" i="42"/>
  <c r="P14" i="3" s="1"/>
  <c r="AD42" i="42"/>
  <c r="Z14" i="3" s="1"/>
  <c r="AF192" i="42"/>
  <c r="AB8" i="9" s="1"/>
  <c r="AG192" i="42"/>
  <c r="AC8" i="9" s="1"/>
  <c r="AB42" i="42"/>
  <c r="X14" i="3" s="1"/>
  <c r="AA42" i="42"/>
  <c r="W14" i="3" s="1"/>
  <c r="N42" i="42"/>
  <c r="J14" i="3" s="1"/>
  <c r="L192" i="42"/>
  <c r="H8" i="9" s="1"/>
  <c r="AI192" i="42"/>
  <c r="AE8" i="9" s="1"/>
  <c r="S54" i="42"/>
  <c r="O26" i="3" s="1"/>
  <c r="I54" i="42"/>
  <c r="E26" i="3" s="1"/>
  <c r="AJ54" i="42"/>
  <c r="AF26" i="3" s="1"/>
  <c r="O54" i="42"/>
  <c r="K26" i="3" s="1"/>
  <c r="AB54" i="42"/>
  <c r="X26" i="3" s="1"/>
  <c r="AA54" i="42"/>
  <c r="W26" i="3" s="1"/>
  <c r="AG54" i="42"/>
  <c r="AC26" i="3" s="1"/>
  <c r="Z54" i="42"/>
  <c r="V26" i="3" s="1"/>
  <c r="W54" i="42"/>
  <c r="S26" i="3" s="1"/>
  <c r="T54" i="42"/>
  <c r="P26" i="3" s="1"/>
  <c r="N54" i="42"/>
  <c r="J26" i="3" s="1"/>
  <c r="AI54" i="42"/>
  <c r="AE26" i="3" s="1"/>
  <c r="R54" i="42"/>
  <c r="N26" i="3" s="1"/>
  <c r="M54" i="42"/>
  <c r="I26" i="3" s="1"/>
  <c r="AE54" i="42"/>
  <c r="AA26" i="3" s="1"/>
  <c r="AC54" i="42"/>
  <c r="Y26" i="3" s="1"/>
  <c r="V54" i="42"/>
  <c r="R26" i="3" s="1"/>
  <c r="AH54" i="42"/>
  <c r="AD26" i="3" s="1"/>
  <c r="Q54" i="42"/>
  <c r="M26" i="3" s="1"/>
  <c r="L54" i="42"/>
  <c r="H26" i="3" s="1"/>
  <c r="U54" i="42"/>
  <c r="Q26" i="3" s="1"/>
  <c r="Y54" i="42"/>
  <c r="U26" i="3" s="1"/>
  <c r="P208" i="42"/>
  <c r="L24" i="9" s="1"/>
  <c r="AI49" i="42"/>
  <c r="AE21" i="3" s="1"/>
  <c r="Q49" i="42"/>
  <c r="M21" i="3" s="1"/>
  <c r="N49" i="42"/>
  <c r="J21" i="3" s="1"/>
  <c r="T8" i="54"/>
  <c r="D53" i="54" s="1"/>
  <c r="Q19" i="54"/>
  <c r="N50" i="54" s="1"/>
  <c r="Q35" i="54"/>
  <c r="V14" i="54"/>
  <c r="I55" i="54" s="1"/>
  <c r="V30" i="54"/>
  <c r="S49" i="42"/>
  <c r="O21" i="3" s="1"/>
  <c r="X49" i="42"/>
  <c r="T21" i="3" s="1"/>
  <c r="W19" i="54"/>
  <c r="N56" i="54" s="1"/>
  <c r="H72" i="54" s="1"/>
  <c r="W35" i="54"/>
  <c r="V19" i="54"/>
  <c r="N55" i="54" s="1"/>
  <c r="V35" i="54"/>
  <c r="O21" i="54"/>
  <c r="P48" i="54" s="1"/>
  <c r="O37" i="54"/>
  <c r="AH49" i="42"/>
  <c r="AD21" i="3" s="1"/>
  <c r="P49" i="42"/>
  <c r="L21" i="3" s="1"/>
  <c r="U19" i="54"/>
  <c r="N54" i="54" s="1"/>
  <c r="U35" i="54"/>
  <c r="Q8" i="54"/>
  <c r="D50" i="54" s="1"/>
  <c r="Q25" i="54"/>
  <c r="U21" i="54"/>
  <c r="P54" i="54" s="1"/>
  <c r="U37" i="54"/>
  <c r="S14" i="54"/>
  <c r="I52" i="54" s="1"/>
  <c r="S30" i="54"/>
  <c r="S19" i="54"/>
  <c r="N52" i="54" s="1"/>
  <c r="H68" i="54" s="1"/>
  <c r="S35" i="54"/>
  <c r="O14" i="54"/>
  <c r="I48" i="54" s="1"/>
  <c r="O30" i="54"/>
  <c r="H49" i="42"/>
  <c r="D21" i="3" s="1"/>
  <c r="P14" i="54"/>
  <c r="I49" i="54" s="1"/>
  <c r="P30" i="54"/>
  <c r="U8" i="54"/>
  <c r="D54" i="54" s="1"/>
  <c r="U25" i="54"/>
  <c r="Q21" i="54"/>
  <c r="P50" i="54" s="1"/>
  <c r="Q37" i="54"/>
  <c r="V21" i="54"/>
  <c r="P55" i="54" s="1"/>
  <c r="V37" i="54"/>
  <c r="U49" i="42"/>
  <c r="Q21" i="3" s="1"/>
  <c r="Z49" i="42"/>
  <c r="V21" i="3" s="1"/>
  <c r="AE49" i="42"/>
  <c r="AA21" i="3" s="1"/>
  <c r="R49" i="42"/>
  <c r="N21" i="3" s="1"/>
  <c r="M49" i="42"/>
  <c r="I21" i="3" s="1"/>
  <c r="J49" i="42"/>
  <c r="F21" i="3" s="1"/>
  <c r="O49" i="42"/>
  <c r="K21" i="3" s="1"/>
  <c r="Q14" i="54"/>
  <c r="I50" i="54" s="1"/>
  <c r="Q30" i="54"/>
  <c r="W14" i="54"/>
  <c r="I56" i="54" s="1"/>
  <c r="W30" i="54"/>
  <c r="AD54" i="42"/>
  <c r="Z26" i="3" s="1"/>
  <c r="J54" i="42"/>
  <c r="F26" i="3" s="1"/>
  <c r="H54" i="42"/>
  <c r="D26" i="3" s="1"/>
  <c r="V8" i="54"/>
  <c r="D55" i="54" s="1"/>
  <c r="V25" i="54"/>
  <c r="T19" i="54"/>
  <c r="N53" i="54" s="1"/>
  <c r="T35" i="54"/>
  <c r="O25" i="54"/>
  <c r="O8" i="54"/>
  <c r="D48" i="54" s="1"/>
  <c r="P19" i="54"/>
  <c r="N49" i="54" s="1"/>
  <c r="H65" i="54" s="1"/>
  <c r="P35" i="54"/>
  <c r="T21" i="54"/>
  <c r="P53" i="54" s="1"/>
  <c r="T37" i="54"/>
  <c r="T49" i="42"/>
  <c r="P21" i="3" s="1"/>
  <c r="AF49" i="42"/>
  <c r="AB21" i="3" s="1"/>
  <c r="AC49" i="42"/>
  <c r="Y21" i="3" s="1"/>
  <c r="U14" i="54"/>
  <c r="I54" i="54" s="1"/>
  <c r="U30" i="54"/>
  <c r="L49" i="42"/>
  <c r="H21" i="3" s="1"/>
  <c r="AB49" i="42"/>
  <c r="X21" i="3" s="1"/>
  <c r="AG49" i="42"/>
  <c r="AC21" i="3" s="1"/>
  <c r="V49" i="42"/>
  <c r="R21" i="3" s="1"/>
  <c r="P54" i="42"/>
  <c r="L26" i="3" s="1"/>
  <c r="K54" i="42"/>
  <c r="G26" i="3" s="1"/>
  <c r="X54" i="42"/>
  <c r="T26" i="3" s="1"/>
  <c r="AF54" i="42"/>
  <c r="AB26" i="3" s="1"/>
  <c r="O19" i="54"/>
  <c r="N48" i="54" s="1"/>
  <c r="O35" i="54"/>
  <c r="K42" i="42"/>
  <c r="G14" i="3" s="1"/>
  <c r="P42" i="42"/>
  <c r="L14" i="3" s="1"/>
  <c r="AH192" i="42"/>
  <c r="AD8" i="9" s="1"/>
  <c r="Q192" i="42"/>
  <c r="M8" i="9" s="1"/>
  <c r="AA52" i="42"/>
  <c r="W24" i="3" s="1"/>
  <c r="T52" i="42"/>
  <c r="P24" i="3" s="1"/>
  <c r="O188" i="42"/>
  <c r="K4" i="9" s="1"/>
  <c r="AB52" i="42"/>
  <c r="X24" i="3" s="1"/>
  <c r="G54" i="42"/>
  <c r="C26" i="3" s="1"/>
  <c r="H52" i="42"/>
  <c r="D24" i="3" s="1"/>
  <c r="M42" i="42"/>
  <c r="I14" i="3" s="1"/>
  <c r="L42" i="42"/>
  <c r="H14" i="3" s="1"/>
  <c r="Z42" i="42"/>
  <c r="V14" i="3" s="1"/>
  <c r="AF42" i="42"/>
  <c r="AB14" i="3" s="1"/>
  <c r="AH52" i="42"/>
  <c r="AD24" i="3" s="1"/>
  <c r="B8" i="9"/>
  <c r="AA49" i="42"/>
  <c r="W21" i="3" s="1"/>
  <c r="Y49" i="42"/>
  <c r="U21" i="3" s="1"/>
  <c r="W49" i="42"/>
  <c r="S21" i="3" s="1"/>
  <c r="Y42" i="42"/>
  <c r="U14" i="3" s="1"/>
  <c r="S42" i="42"/>
  <c r="O14" i="3" s="1"/>
  <c r="R42" i="42"/>
  <c r="N14" i="3" s="1"/>
  <c r="V42" i="42"/>
  <c r="R14" i="3" s="1"/>
  <c r="U52" i="42"/>
  <c r="Q24" i="3" s="1"/>
  <c r="K192" i="42"/>
  <c r="G8" i="9" s="1"/>
  <c r="I192" i="42"/>
  <c r="E8" i="9" s="1"/>
  <c r="W192" i="42"/>
  <c r="S8" i="9" s="1"/>
  <c r="J192" i="42"/>
  <c r="F8" i="9" s="1"/>
  <c r="AJ49" i="42"/>
  <c r="AF21" i="3" s="1"/>
  <c r="K49" i="42"/>
  <c r="G21" i="3" s="1"/>
  <c r="I49" i="42"/>
  <c r="E21" i="3" s="1"/>
  <c r="AD49" i="42"/>
  <c r="Z21" i="3" s="1"/>
  <c r="AJ42" i="42"/>
  <c r="AF14" i="3" s="1"/>
  <c r="AG42" i="42"/>
  <c r="AC14" i="3" s="1"/>
  <c r="AE42" i="42"/>
  <c r="AA14" i="3" s="1"/>
  <c r="AC42" i="42"/>
  <c r="Y14" i="3" s="1"/>
  <c r="W52" i="42"/>
  <c r="S24" i="3" s="1"/>
  <c r="AC52" i="42"/>
  <c r="Y24" i="3" s="1"/>
  <c r="P192" i="42"/>
  <c r="L8" i="9" s="1"/>
  <c r="R192" i="42"/>
  <c r="N8" i="9" s="1"/>
  <c r="AA192" i="42"/>
  <c r="W8" i="9" s="1"/>
  <c r="AI42" i="42"/>
  <c r="AE14" i="3" s="1"/>
  <c r="Q42" i="42"/>
  <c r="M14" i="3" s="1"/>
  <c r="W42" i="42"/>
  <c r="S14" i="3" s="1"/>
  <c r="M52" i="42"/>
  <c r="I24" i="3" s="1"/>
  <c r="Z192" i="42"/>
  <c r="V8" i="9" s="1"/>
  <c r="X192" i="42"/>
  <c r="T8" i="9" s="1"/>
  <c r="O192" i="42"/>
  <c r="K8" i="9" s="1"/>
  <c r="AE192" i="42"/>
  <c r="AA8" i="9" s="1"/>
  <c r="Y188" i="42"/>
  <c r="U4" i="9" s="1"/>
  <c r="H188" i="42"/>
  <c r="D4" i="9" s="1"/>
  <c r="V188" i="42"/>
  <c r="R4" i="9" s="1"/>
  <c r="Z188" i="42"/>
  <c r="V4" i="9" s="1"/>
  <c r="L188" i="42"/>
  <c r="H4" i="9" s="1"/>
  <c r="T32" i="42"/>
  <c r="P4" i="3" s="1"/>
  <c r="G49" i="42"/>
  <c r="C21" i="3" s="1"/>
  <c r="AG32" i="42"/>
  <c r="AC4" i="3" s="1"/>
  <c r="H32" i="42"/>
  <c r="D4" i="3" s="1"/>
  <c r="S188" i="42"/>
  <c r="O4" i="9" s="1"/>
  <c r="B4" i="9"/>
  <c r="X188" i="42"/>
  <c r="T4" i="9" s="1"/>
  <c r="T188" i="42"/>
  <c r="P4" i="9" s="1"/>
  <c r="AD188" i="42"/>
  <c r="Z4" i="9" s="1"/>
  <c r="AB32" i="42"/>
  <c r="X4" i="3" s="1"/>
  <c r="R32" i="42"/>
  <c r="N4" i="3" s="1"/>
  <c r="P32" i="42"/>
  <c r="L4" i="3" s="1"/>
  <c r="AI32" i="42"/>
  <c r="AE4" i="3" s="1"/>
  <c r="J32" i="42"/>
  <c r="F4" i="3" s="1"/>
  <c r="AE32" i="42"/>
  <c r="AA4" i="3" s="1"/>
  <c r="AC32" i="42"/>
  <c r="Y4" i="3" s="1"/>
  <c r="AC204" i="42"/>
  <c r="Y20" i="9" s="1"/>
  <c r="AA32" i="42"/>
  <c r="W4" i="3" s="1"/>
  <c r="Y32" i="42"/>
  <c r="U4" i="3" s="1"/>
  <c r="W32" i="42"/>
  <c r="S4" i="3" s="1"/>
  <c r="B4" i="3"/>
  <c r="AH204" i="42"/>
  <c r="AD20" i="9" s="1"/>
  <c r="M32" i="42"/>
  <c r="I4" i="3" s="1"/>
  <c r="S32" i="42"/>
  <c r="O4" i="3" s="1"/>
  <c r="Q32" i="42"/>
  <c r="M4" i="3" s="1"/>
  <c r="O32" i="42"/>
  <c r="K4" i="3" s="1"/>
  <c r="AJ32" i="42"/>
  <c r="AF4" i="3" s="1"/>
  <c r="K32" i="42"/>
  <c r="G4" i="3" s="1"/>
  <c r="I32" i="42"/>
  <c r="E4" i="3" s="1"/>
  <c r="AD32" i="42"/>
  <c r="Z4" i="3" s="1"/>
  <c r="L32" i="42"/>
  <c r="H4" i="3" s="1"/>
  <c r="AH32" i="42"/>
  <c r="AD4" i="3" s="1"/>
  <c r="AF32" i="42"/>
  <c r="AB4" i="3" s="1"/>
  <c r="V32" i="42"/>
  <c r="R4" i="3" s="1"/>
  <c r="U32" i="42"/>
  <c r="Q4" i="3" s="1"/>
  <c r="Z32" i="42"/>
  <c r="V4" i="3" s="1"/>
  <c r="X32" i="42"/>
  <c r="T4" i="3" s="1"/>
  <c r="N32" i="42"/>
  <c r="J4" i="3" s="1"/>
  <c r="Q188" i="42"/>
  <c r="M4" i="9" s="1"/>
  <c r="M188" i="42"/>
  <c r="I4" i="9" s="1"/>
  <c r="AA188" i="42"/>
  <c r="W4" i="9" s="1"/>
  <c r="I188" i="42"/>
  <c r="E4" i="9" s="1"/>
  <c r="C4" i="9"/>
  <c r="K188" i="42"/>
  <c r="G4" i="9" s="1"/>
  <c r="P188" i="42"/>
  <c r="L4" i="9" s="1"/>
  <c r="AC188" i="42"/>
  <c r="Y4" i="9" s="1"/>
  <c r="AB188" i="42"/>
  <c r="X4" i="9" s="1"/>
  <c r="R188" i="42"/>
  <c r="N4" i="9" s="1"/>
  <c r="AF188" i="42"/>
  <c r="AB4" i="9" s="1"/>
  <c r="W188" i="42"/>
  <c r="S4" i="9" s="1"/>
  <c r="AJ188" i="42"/>
  <c r="AF4" i="9" s="1"/>
  <c r="AH188" i="42"/>
  <c r="AD4" i="9" s="1"/>
  <c r="AE188" i="42"/>
  <c r="AA4" i="9" s="1"/>
  <c r="AI188" i="42"/>
  <c r="AE4" i="9" s="1"/>
  <c r="J188" i="42"/>
  <c r="F4" i="9" s="1"/>
  <c r="U188" i="42"/>
  <c r="Q4" i="9" s="1"/>
  <c r="U45" i="42"/>
  <c r="Q17" i="3" s="1"/>
  <c r="AI45" i="42"/>
  <c r="AE17" i="3" s="1"/>
  <c r="AA45" i="42"/>
  <c r="W17" i="3" s="1"/>
  <c r="I45" i="42"/>
  <c r="E17" i="3" s="1"/>
  <c r="AH45" i="42"/>
  <c r="AD17" i="3" s="1"/>
  <c r="H45" i="42"/>
  <c r="D17" i="3" s="1"/>
  <c r="O45" i="42"/>
  <c r="K17" i="3" s="1"/>
  <c r="T45" i="42"/>
  <c r="P17" i="3" s="1"/>
  <c r="X45" i="42"/>
  <c r="T17" i="3" s="1"/>
  <c r="W45" i="42"/>
  <c r="S17" i="3" s="1"/>
  <c r="M45" i="42"/>
  <c r="I17" i="3" s="1"/>
  <c r="L45" i="42"/>
  <c r="H17" i="3" s="1"/>
  <c r="Z45" i="42"/>
  <c r="V17" i="3" s="1"/>
  <c r="AF45" i="42"/>
  <c r="AB17" i="3" s="1"/>
  <c r="K45" i="42"/>
  <c r="G17" i="3" s="1"/>
  <c r="S45" i="42"/>
  <c r="O17" i="3" s="1"/>
  <c r="R45" i="42"/>
  <c r="N17" i="3" s="1"/>
  <c r="V45" i="42"/>
  <c r="R17" i="3" s="1"/>
  <c r="Y45" i="42"/>
  <c r="U17" i="3" s="1"/>
  <c r="J45" i="42"/>
  <c r="F17" i="3" s="1"/>
  <c r="P45" i="42"/>
  <c r="L17" i="3" s="1"/>
  <c r="N45" i="42"/>
  <c r="J17" i="3" s="1"/>
  <c r="AJ45" i="42"/>
  <c r="AF17" i="3" s="1"/>
  <c r="AG45" i="42"/>
  <c r="AC17" i="3" s="1"/>
  <c r="AE45" i="42"/>
  <c r="AA17" i="3" s="1"/>
  <c r="AC45" i="42"/>
  <c r="Y17" i="3" s="1"/>
  <c r="AB45" i="42"/>
  <c r="X17" i="3" s="1"/>
  <c r="Q45" i="42"/>
  <c r="M17" i="3" s="1"/>
  <c r="AD45" i="42"/>
  <c r="Z17" i="3" s="1"/>
  <c r="B14" i="3"/>
  <c r="W36" i="42"/>
  <c r="S8" i="3" s="1"/>
  <c r="Y36" i="42"/>
  <c r="U8" i="3" s="1"/>
  <c r="AA36" i="42"/>
  <c r="W8" i="3" s="1"/>
  <c r="H36" i="42"/>
  <c r="D8" i="3" s="1"/>
  <c r="AG36" i="42"/>
  <c r="AC8" i="3" s="1"/>
  <c r="T36" i="42"/>
  <c r="P8" i="3" s="1"/>
  <c r="S36" i="42"/>
  <c r="O8" i="3" s="1"/>
  <c r="AE36" i="42"/>
  <c r="AA8" i="3" s="1"/>
  <c r="J36" i="42"/>
  <c r="F8" i="3" s="1"/>
  <c r="AI36" i="42"/>
  <c r="AE8" i="3" s="1"/>
  <c r="AC36" i="42"/>
  <c r="Y8" i="3" s="1"/>
  <c r="P36" i="42"/>
  <c r="L8" i="3" s="1"/>
  <c r="R36" i="42"/>
  <c r="N8" i="3" s="1"/>
  <c r="AB36" i="42"/>
  <c r="X8" i="3" s="1"/>
  <c r="N36" i="42"/>
  <c r="J8" i="3" s="1"/>
  <c r="X36" i="42"/>
  <c r="T8" i="3" s="1"/>
  <c r="Z36" i="42"/>
  <c r="V8" i="3" s="1"/>
  <c r="L36" i="42"/>
  <c r="H8" i="3" s="1"/>
  <c r="Q36" i="42"/>
  <c r="M8" i="3" s="1"/>
  <c r="V36" i="42"/>
  <c r="R8" i="3" s="1"/>
  <c r="AF36" i="42"/>
  <c r="AB8" i="3" s="1"/>
  <c r="AH36" i="42"/>
  <c r="AD8" i="3" s="1"/>
  <c r="M36" i="42"/>
  <c r="I8" i="3" s="1"/>
  <c r="O36" i="42"/>
  <c r="K8" i="3" s="1"/>
  <c r="U36" i="42"/>
  <c r="Q8" i="3" s="1"/>
  <c r="G36" i="42"/>
  <c r="C8" i="3" s="1"/>
  <c r="AD36" i="42"/>
  <c r="Z8" i="3" s="1"/>
  <c r="I36" i="42"/>
  <c r="E8" i="3" s="1"/>
  <c r="K36" i="42"/>
  <c r="G8" i="3" s="1"/>
  <c r="AJ36" i="42"/>
  <c r="AF8" i="3" s="1"/>
  <c r="B8" i="3"/>
  <c r="B21" i="9"/>
  <c r="AI205" i="42"/>
  <c r="AE21" i="9" s="1"/>
  <c r="S205" i="42"/>
  <c r="O21" i="9" s="1"/>
  <c r="U205" i="42"/>
  <c r="Q21" i="9" s="1"/>
  <c r="X205" i="42"/>
  <c r="T21" i="9" s="1"/>
  <c r="C21" i="9"/>
  <c r="AG205" i="42"/>
  <c r="AC21" i="9" s="1"/>
  <c r="Q205" i="42"/>
  <c r="M21" i="9" s="1"/>
  <c r="K205" i="42"/>
  <c r="G21" i="9" s="1"/>
  <c r="P205" i="42"/>
  <c r="L21" i="9" s="1"/>
  <c r="AE205" i="42"/>
  <c r="AA21" i="9" s="1"/>
  <c r="O205" i="42"/>
  <c r="K21" i="9" s="1"/>
  <c r="M205" i="42"/>
  <c r="I21" i="9" s="1"/>
  <c r="V205" i="42"/>
  <c r="R21" i="9" s="1"/>
  <c r="AJ205" i="42"/>
  <c r="AF21" i="9" s="1"/>
  <c r="T205" i="42"/>
  <c r="P21" i="9" s="1"/>
  <c r="Z205" i="42"/>
  <c r="V21" i="9" s="1"/>
  <c r="AB205" i="42"/>
  <c r="X21" i="9" s="1"/>
  <c r="AA205" i="42"/>
  <c r="W21" i="9" s="1"/>
  <c r="AH205" i="42"/>
  <c r="AD21" i="9" s="1"/>
  <c r="L205" i="42"/>
  <c r="H21" i="9" s="1"/>
  <c r="J205" i="42"/>
  <c r="F21" i="9" s="1"/>
  <c r="Y205" i="42"/>
  <c r="U21" i="9" s="1"/>
  <c r="AF205" i="42"/>
  <c r="AB21" i="9" s="1"/>
  <c r="R205" i="42"/>
  <c r="N21" i="9" s="1"/>
  <c r="I205" i="42"/>
  <c r="E21" i="9" s="1"/>
  <c r="H205" i="42"/>
  <c r="D21" i="9" s="1"/>
  <c r="W205" i="42"/>
  <c r="S21" i="9" s="1"/>
  <c r="AC205" i="42"/>
  <c r="Y21" i="9" s="1"/>
  <c r="N205" i="42"/>
  <c r="J21" i="9" s="1"/>
  <c r="AD205" i="42"/>
  <c r="Z21" i="9" s="1"/>
  <c r="Z201" i="42"/>
  <c r="V17" i="9" s="1"/>
  <c r="H201" i="42"/>
  <c r="D17" i="9" s="1"/>
  <c r="W201" i="42"/>
  <c r="S17" i="9" s="1"/>
  <c r="Y201" i="42"/>
  <c r="U17" i="9" s="1"/>
  <c r="X201" i="42"/>
  <c r="T17" i="9" s="1"/>
  <c r="AD201" i="42"/>
  <c r="Z17" i="9" s="1"/>
  <c r="AB201" i="42"/>
  <c r="X17" i="9" s="1"/>
  <c r="L201" i="42"/>
  <c r="H17" i="9" s="1"/>
  <c r="C17" i="9"/>
  <c r="U201" i="42"/>
  <c r="Q17" i="9" s="1"/>
  <c r="AI201" i="42"/>
  <c r="AE17" i="9" s="1"/>
  <c r="S201" i="42"/>
  <c r="O17" i="9" s="1"/>
  <c r="AC201" i="42"/>
  <c r="Y17" i="9" s="1"/>
  <c r="I201" i="42"/>
  <c r="E17" i="9" s="1"/>
  <c r="B17" i="9"/>
  <c r="N201" i="42"/>
  <c r="J17" i="9" s="1"/>
  <c r="AG201" i="42"/>
  <c r="AC17" i="9" s="1"/>
  <c r="Q201" i="42"/>
  <c r="M17" i="9" s="1"/>
  <c r="V201" i="42"/>
  <c r="R17" i="9" s="1"/>
  <c r="R201" i="42"/>
  <c r="N17" i="9" s="1"/>
  <c r="AE201" i="42"/>
  <c r="AA17" i="9" s="1"/>
  <c r="O201" i="42"/>
  <c r="K17" i="9" s="1"/>
  <c r="AH201" i="42"/>
  <c r="AD17" i="9" s="1"/>
  <c r="P201" i="42"/>
  <c r="L17" i="9" s="1"/>
  <c r="AJ201" i="42"/>
  <c r="AF17" i="9" s="1"/>
  <c r="T201" i="42"/>
  <c r="P17" i="9" s="1"/>
  <c r="AF201" i="42"/>
  <c r="AB17" i="9" s="1"/>
  <c r="M201" i="42"/>
  <c r="I17" i="9" s="1"/>
  <c r="AA201" i="42"/>
  <c r="W17" i="9" s="1"/>
  <c r="K201" i="42"/>
  <c r="G17" i="9" s="1"/>
  <c r="J201" i="42"/>
  <c r="F17" i="9" s="1"/>
  <c r="C3" i="9"/>
  <c r="T187" i="42"/>
  <c r="P3" i="9" s="1"/>
  <c r="AA187" i="42"/>
  <c r="W3" i="9" s="1"/>
  <c r="S187" i="42"/>
  <c r="O3" i="9" s="1"/>
  <c r="B3" i="9"/>
  <c r="AI187" i="42"/>
  <c r="AE3" i="9" s="1"/>
  <c r="Z187" i="42"/>
  <c r="V3" i="9" s="1"/>
  <c r="J187" i="42"/>
  <c r="F3" i="9" s="1"/>
  <c r="AC187" i="42"/>
  <c r="Y3" i="9" s="1"/>
  <c r="I187" i="42"/>
  <c r="E3" i="9" s="1"/>
  <c r="X187" i="42"/>
  <c r="T3" i="9" s="1"/>
  <c r="H187" i="42"/>
  <c r="D3" i="9" s="1"/>
  <c r="Y187" i="42"/>
  <c r="U3" i="9" s="1"/>
  <c r="L187" i="42"/>
  <c r="H3" i="9" s="1"/>
  <c r="U187" i="42"/>
  <c r="Q3" i="9" s="1"/>
  <c r="N187" i="42"/>
  <c r="J3" i="9" s="1"/>
  <c r="W187" i="42"/>
  <c r="S3" i="9" s="1"/>
  <c r="AD187" i="42"/>
  <c r="Z3" i="9" s="1"/>
  <c r="V187" i="42"/>
  <c r="R3" i="9" s="1"/>
  <c r="AG187" i="42"/>
  <c r="AC3" i="9" s="1"/>
  <c r="K187" i="42"/>
  <c r="G3" i="9" s="1"/>
  <c r="AB187" i="42"/>
  <c r="X3" i="9" s="1"/>
  <c r="AH187" i="42"/>
  <c r="AD3" i="9" s="1"/>
  <c r="R187" i="42"/>
  <c r="N3" i="9" s="1"/>
  <c r="AE187" i="42"/>
  <c r="AA3" i="9" s="1"/>
  <c r="M187" i="42"/>
  <c r="I3" i="9" s="1"/>
  <c r="Q187" i="42"/>
  <c r="M3" i="9" s="1"/>
  <c r="AF187" i="42"/>
  <c r="AB3" i="9" s="1"/>
  <c r="P187" i="42"/>
  <c r="L3" i="9" s="1"/>
  <c r="AJ187" i="42"/>
  <c r="AF3" i="9" s="1"/>
  <c r="O187" i="42"/>
  <c r="K3" i="9" s="1"/>
  <c r="AC198" i="42"/>
  <c r="Y14" i="9" s="1"/>
  <c r="M198" i="42"/>
  <c r="I14" i="9" s="1"/>
  <c r="AA198" i="42"/>
  <c r="W14" i="9" s="1"/>
  <c r="AD198" i="42"/>
  <c r="Z14" i="9" s="1"/>
  <c r="N198" i="42"/>
  <c r="J14" i="9" s="1"/>
  <c r="Y198" i="42"/>
  <c r="U14" i="9" s="1"/>
  <c r="Z198" i="42"/>
  <c r="V14" i="9" s="1"/>
  <c r="J198" i="42"/>
  <c r="F14" i="9" s="1"/>
  <c r="W198" i="42"/>
  <c r="S14" i="9" s="1"/>
  <c r="AF198" i="42"/>
  <c r="AB14" i="9" s="1"/>
  <c r="P198" i="42"/>
  <c r="L14" i="9" s="1"/>
  <c r="AJ198" i="42"/>
  <c r="AF14" i="9" s="1"/>
  <c r="K198" i="42"/>
  <c r="G14" i="9" s="1"/>
  <c r="X198" i="42"/>
  <c r="T14" i="9" s="1"/>
  <c r="H198" i="42"/>
  <c r="D14" i="9" s="1"/>
  <c r="AB198" i="42"/>
  <c r="X14" i="9" s="1"/>
  <c r="C14" i="9"/>
  <c r="I198" i="42"/>
  <c r="E14" i="9" s="1"/>
  <c r="U198" i="42"/>
  <c r="Q14" i="9" s="1"/>
  <c r="AI198" i="42"/>
  <c r="AE14" i="9" s="1"/>
  <c r="S198" i="42"/>
  <c r="O14" i="9" s="1"/>
  <c r="B14" i="9"/>
  <c r="L198" i="42"/>
  <c r="H14" i="9" s="1"/>
  <c r="V198" i="42"/>
  <c r="R14" i="9" s="1"/>
  <c r="AG198" i="42"/>
  <c r="AC14" i="9" s="1"/>
  <c r="Q198" i="42"/>
  <c r="M14" i="9" s="1"/>
  <c r="T198" i="42"/>
  <c r="P14" i="9" s="1"/>
  <c r="AH198" i="42"/>
  <c r="AD14" i="9" s="1"/>
  <c r="R198" i="42"/>
  <c r="N14" i="9" s="1"/>
  <c r="AE198" i="42"/>
  <c r="AA14" i="9" s="1"/>
  <c r="O198" i="42"/>
  <c r="K14" i="9" s="1"/>
  <c r="B3" i="3"/>
  <c r="V31" i="42"/>
  <c r="R3" i="3" s="1"/>
  <c r="R31" i="42"/>
  <c r="N3" i="3" s="1"/>
  <c r="S31" i="42"/>
  <c r="O3" i="3" s="1"/>
  <c r="K31" i="42"/>
  <c r="G3" i="3" s="1"/>
  <c r="N31" i="42"/>
  <c r="J3" i="3" s="1"/>
  <c r="G31" i="42"/>
  <c r="C3" i="3" s="1"/>
  <c r="AF31" i="42"/>
  <c r="AB3" i="3" s="1"/>
  <c r="Z31" i="42"/>
  <c r="V3" i="3" s="1"/>
  <c r="L31" i="42"/>
  <c r="H3" i="3" s="1"/>
  <c r="M31" i="42"/>
  <c r="I3" i="3" s="1"/>
  <c r="J31" i="42"/>
  <c r="F3" i="3" s="1"/>
  <c r="O31" i="42"/>
  <c r="K3" i="3" s="1"/>
  <c r="AH31" i="42"/>
  <c r="AD3" i="3" s="1"/>
  <c r="AA31" i="42"/>
  <c r="W3" i="3" s="1"/>
  <c r="U31" i="42"/>
  <c r="Q3" i="3" s="1"/>
  <c r="W31" i="42"/>
  <c r="S3" i="3" s="1"/>
  <c r="X31" i="42"/>
  <c r="T3" i="3" s="1"/>
  <c r="T31" i="42"/>
  <c r="P3" i="3" s="1"/>
  <c r="H31" i="42"/>
  <c r="D3" i="3" s="1"/>
  <c r="I31" i="42"/>
  <c r="E3" i="3" s="1"/>
  <c r="AI31" i="42"/>
  <c r="AE3" i="3" s="1"/>
  <c r="P31" i="42"/>
  <c r="L3" i="3" s="1"/>
  <c r="AD31" i="42"/>
  <c r="Z3" i="3" s="1"/>
  <c r="Q31" i="42"/>
  <c r="M3" i="3" s="1"/>
  <c r="AB31" i="42"/>
  <c r="X3" i="3" s="1"/>
  <c r="Y31" i="42"/>
  <c r="U3" i="3" s="1"/>
  <c r="AC31" i="42"/>
  <c r="Y3" i="3" s="1"/>
  <c r="AE31" i="42"/>
  <c r="AA3" i="3" s="1"/>
  <c r="AG31" i="42"/>
  <c r="AC3" i="3" s="1"/>
  <c r="AJ31" i="42"/>
  <c r="AF3" i="3" s="1"/>
  <c r="B17" i="3"/>
  <c r="P52" i="42"/>
  <c r="L24" i="3" s="1"/>
  <c r="AI52" i="42"/>
  <c r="AE24" i="3" s="1"/>
  <c r="J52" i="42"/>
  <c r="F24" i="3" s="1"/>
  <c r="Z52" i="42"/>
  <c r="V24" i="3" s="1"/>
  <c r="AD52" i="42"/>
  <c r="Z24" i="3" s="1"/>
  <c r="V52" i="42"/>
  <c r="R24" i="3" s="1"/>
  <c r="AG52" i="42"/>
  <c r="AC24" i="3" s="1"/>
  <c r="Y52" i="42"/>
  <c r="U24" i="3" s="1"/>
  <c r="AJ52" i="42"/>
  <c r="AF24" i="3" s="1"/>
  <c r="I52" i="42"/>
  <c r="E24" i="3" s="1"/>
  <c r="N52" i="42"/>
  <c r="J24" i="3" s="1"/>
  <c r="S52" i="42"/>
  <c r="O24" i="3" s="1"/>
  <c r="X52" i="42"/>
  <c r="T24" i="3" s="1"/>
  <c r="AF52" i="42"/>
  <c r="AB24" i="3" s="1"/>
  <c r="K52" i="42"/>
  <c r="G24" i="3" s="1"/>
  <c r="AE52" i="42"/>
  <c r="AA24" i="3" s="1"/>
  <c r="L52" i="42"/>
  <c r="H24" i="3" s="1"/>
  <c r="R52" i="42"/>
  <c r="N24" i="3" s="1"/>
  <c r="AB208" i="42"/>
  <c r="X24" i="9" s="1"/>
  <c r="M208" i="42"/>
  <c r="I24" i="9" s="1"/>
  <c r="AI208" i="42"/>
  <c r="AE24" i="9" s="1"/>
  <c r="AF208" i="42"/>
  <c r="AB24" i="9" s="1"/>
  <c r="G67" i="42"/>
  <c r="C13" i="4" s="1"/>
  <c r="AH208" i="42"/>
  <c r="AD24" i="9" s="1"/>
  <c r="S208" i="42"/>
  <c r="O24" i="9" s="1"/>
  <c r="AE204" i="42"/>
  <c r="AA20" i="9" s="1"/>
  <c r="AI204" i="42"/>
  <c r="AE20" i="9" s="1"/>
  <c r="Z234" i="42"/>
  <c r="V24" i="10" s="1"/>
  <c r="P100" i="42"/>
  <c r="L20" i="5" s="1"/>
  <c r="X208" i="42"/>
  <c r="T24" i="9" s="1"/>
  <c r="AC208" i="42"/>
  <c r="Y24" i="9" s="1"/>
  <c r="Q208" i="42"/>
  <c r="M24" i="9" s="1"/>
  <c r="N208" i="42"/>
  <c r="J24" i="9" s="1"/>
  <c r="V208" i="42"/>
  <c r="R24" i="9" s="1"/>
  <c r="L208" i="42"/>
  <c r="H24" i="9" s="1"/>
  <c r="W208" i="42"/>
  <c r="S24" i="9" s="1"/>
  <c r="R208" i="42"/>
  <c r="N24" i="9" s="1"/>
  <c r="C24" i="9"/>
  <c r="AJ208" i="42"/>
  <c r="AF24" i="9" s="1"/>
  <c r="I208" i="42"/>
  <c r="E24" i="9" s="1"/>
  <c r="Y208" i="42"/>
  <c r="U24" i="9" s="1"/>
  <c r="B24" i="9"/>
  <c r="U208" i="42"/>
  <c r="Q24" i="9" s="1"/>
  <c r="K208" i="42"/>
  <c r="G24" i="9" s="1"/>
  <c r="AA208" i="42"/>
  <c r="W24" i="9" s="1"/>
  <c r="B24" i="3"/>
  <c r="AE208" i="42"/>
  <c r="AA24" i="9" s="1"/>
  <c r="T208" i="42"/>
  <c r="P24" i="9" s="1"/>
  <c r="H208" i="42"/>
  <c r="D24" i="9" s="1"/>
  <c r="AG208" i="42"/>
  <c r="AC24" i="9" s="1"/>
  <c r="AD208" i="42"/>
  <c r="Z24" i="9" s="1"/>
  <c r="O208" i="42"/>
  <c r="K24" i="9" s="1"/>
  <c r="S197" i="42"/>
  <c r="O13" i="9" s="1"/>
  <c r="J194" i="42"/>
  <c r="F10" i="9" s="1"/>
  <c r="U194" i="42"/>
  <c r="Q10" i="9" s="1"/>
  <c r="X194" i="42"/>
  <c r="T10" i="9" s="1"/>
  <c r="Z194" i="42"/>
  <c r="V10" i="9" s="1"/>
  <c r="O194" i="42"/>
  <c r="K10" i="9" s="1"/>
  <c r="I194" i="42"/>
  <c r="E10" i="9" s="1"/>
  <c r="Q194" i="42"/>
  <c r="M10" i="9" s="1"/>
  <c r="K194" i="42"/>
  <c r="G10" i="9" s="1"/>
  <c r="S194" i="42"/>
  <c r="O10" i="9" s="1"/>
  <c r="J197" i="42"/>
  <c r="F13" i="9" s="1"/>
  <c r="Z197" i="42"/>
  <c r="V13" i="9" s="1"/>
  <c r="AI197" i="42"/>
  <c r="AE13" i="9" s="1"/>
  <c r="AF197" i="42"/>
  <c r="AB13" i="9" s="1"/>
  <c r="AA189" i="42"/>
  <c r="W5" i="9" s="1"/>
  <c r="AH197" i="42"/>
  <c r="AD13" i="9" s="1"/>
  <c r="N195" i="42"/>
  <c r="J11" i="9" s="1"/>
  <c r="Z195" i="42"/>
  <c r="V11" i="9" s="1"/>
  <c r="Y203" i="42"/>
  <c r="U19" i="9" s="1"/>
  <c r="AJ41" i="42"/>
  <c r="AF13" i="3" s="1"/>
  <c r="K195" i="42"/>
  <c r="G11" i="9" s="1"/>
  <c r="N203" i="42"/>
  <c r="J19" i="9" s="1"/>
  <c r="O195" i="42"/>
  <c r="K11" i="9" s="1"/>
  <c r="AC203" i="42"/>
  <c r="Y19" i="9" s="1"/>
  <c r="AE195" i="42"/>
  <c r="AA11" i="9" s="1"/>
  <c r="Y189" i="42"/>
  <c r="U5" i="9" s="1"/>
  <c r="AD195" i="42"/>
  <c r="Z11" i="9" s="1"/>
  <c r="N189" i="42"/>
  <c r="J5" i="9" s="1"/>
  <c r="X189" i="42"/>
  <c r="T5" i="9" s="1"/>
  <c r="AF204" i="42"/>
  <c r="AB20" i="9" s="1"/>
  <c r="AG204" i="42"/>
  <c r="AC20" i="9" s="1"/>
  <c r="X195" i="42"/>
  <c r="T11" i="9" s="1"/>
  <c r="T195" i="42"/>
  <c r="P11" i="9" s="1"/>
  <c r="AG195" i="42"/>
  <c r="AC11" i="9" s="1"/>
  <c r="K189" i="42"/>
  <c r="G5" i="9" s="1"/>
  <c r="Z189" i="42"/>
  <c r="V5" i="9" s="1"/>
  <c r="AA203" i="42"/>
  <c r="W19" i="9" s="1"/>
  <c r="U203" i="42"/>
  <c r="Q19" i="9" s="1"/>
  <c r="L204" i="42"/>
  <c r="H20" i="9" s="1"/>
  <c r="L203" i="42"/>
  <c r="H19" i="9" s="1"/>
  <c r="N204" i="42"/>
  <c r="J20" i="9" s="1"/>
  <c r="AC195" i="42"/>
  <c r="Y11" i="9" s="1"/>
  <c r="M195" i="42"/>
  <c r="I11" i="9" s="1"/>
  <c r="AJ203" i="42"/>
  <c r="AF19" i="9" s="1"/>
  <c r="J195" i="42"/>
  <c r="F11" i="9" s="1"/>
  <c r="T203" i="42"/>
  <c r="P19" i="9" s="1"/>
  <c r="O204" i="42"/>
  <c r="K20" i="9" s="1"/>
  <c r="AB195" i="42"/>
  <c r="X11" i="9" s="1"/>
  <c r="J189" i="42"/>
  <c r="F5" i="9" s="1"/>
  <c r="I189" i="42"/>
  <c r="E5" i="9" s="1"/>
  <c r="M204" i="42"/>
  <c r="I20" i="9" s="1"/>
  <c r="Q204" i="42"/>
  <c r="M20" i="9" s="1"/>
  <c r="AF195" i="42"/>
  <c r="AB11" i="9" s="1"/>
  <c r="Y195" i="42"/>
  <c r="U11" i="9" s="1"/>
  <c r="P195" i="42"/>
  <c r="L11" i="9" s="1"/>
  <c r="AD189" i="42"/>
  <c r="Z5" i="9" s="1"/>
  <c r="S189" i="42"/>
  <c r="O5" i="9" s="1"/>
  <c r="AI189" i="42"/>
  <c r="AE5" i="9" s="1"/>
  <c r="AI203" i="42"/>
  <c r="AE19" i="9" s="1"/>
  <c r="V195" i="42"/>
  <c r="R11" i="9" s="1"/>
  <c r="H189" i="42"/>
  <c r="D5" i="9" s="1"/>
  <c r="P204" i="42"/>
  <c r="L20" i="9" s="1"/>
  <c r="S204" i="42"/>
  <c r="O20" i="9" s="1"/>
  <c r="L195" i="42"/>
  <c r="H11" i="9" s="1"/>
  <c r="AA195" i="42"/>
  <c r="W11" i="9" s="1"/>
  <c r="R195" i="42"/>
  <c r="N11" i="9" s="1"/>
  <c r="AB189" i="42"/>
  <c r="X5" i="9" s="1"/>
  <c r="M189" i="42"/>
  <c r="I5" i="9" s="1"/>
  <c r="AD203" i="42"/>
  <c r="Z19" i="9" s="1"/>
  <c r="Q195" i="42"/>
  <c r="M11" i="9" s="1"/>
  <c r="AC189" i="42"/>
  <c r="Y5" i="9" s="1"/>
  <c r="V204" i="42"/>
  <c r="R20" i="9" s="1"/>
  <c r="I195" i="42"/>
  <c r="E11" i="9" s="1"/>
  <c r="W189" i="42"/>
  <c r="S5" i="9" s="1"/>
  <c r="AF41" i="42"/>
  <c r="AB13" i="3" s="1"/>
  <c r="O41" i="42"/>
  <c r="K13" i="3" s="1"/>
  <c r="K41" i="42"/>
  <c r="G13" i="3" s="1"/>
  <c r="AD41" i="42"/>
  <c r="Z13" i="3" s="1"/>
  <c r="V41" i="42"/>
  <c r="R13" i="3" s="1"/>
  <c r="AD40" i="42"/>
  <c r="Z12" i="3" s="1"/>
  <c r="B12" i="3"/>
  <c r="G40" i="42"/>
  <c r="C12" i="3" s="1"/>
  <c r="W41" i="42"/>
  <c r="S13" i="3" s="1"/>
  <c r="B13" i="3"/>
  <c r="G41" i="42"/>
  <c r="C13" i="3" s="1"/>
  <c r="C11" i="9"/>
  <c r="B11" i="9"/>
  <c r="C5" i="9"/>
  <c r="B5" i="9"/>
  <c r="C19" i="9"/>
  <c r="B19" i="9"/>
  <c r="B8" i="10"/>
  <c r="C8" i="10"/>
  <c r="AH41" i="42"/>
  <c r="AD13" i="3" s="1"/>
  <c r="C14" i="6"/>
  <c r="B14" i="6"/>
  <c r="B26" i="10"/>
  <c r="C26" i="10"/>
  <c r="AH195" i="42"/>
  <c r="AD11" i="9" s="1"/>
  <c r="S195" i="42"/>
  <c r="O11" i="9" s="1"/>
  <c r="AI195" i="42"/>
  <c r="AE11" i="9" s="1"/>
  <c r="T189" i="42"/>
  <c r="P5" i="9" s="1"/>
  <c r="AJ189" i="42"/>
  <c r="AF5" i="9" s="1"/>
  <c r="P189" i="42"/>
  <c r="L5" i="9" s="1"/>
  <c r="AF189" i="42"/>
  <c r="AB5" i="9" s="1"/>
  <c r="C17" i="10"/>
  <c r="B17" i="10"/>
  <c r="O203" i="42"/>
  <c r="K19" i="9" s="1"/>
  <c r="H203" i="42"/>
  <c r="D19" i="9" s="1"/>
  <c r="X203" i="42"/>
  <c r="T19" i="9" s="1"/>
  <c r="I203" i="42"/>
  <c r="E19" i="9" s="1"/>
  <c r="G75" i="42"/>
  <c r="B17" i="4"/>
  <c r="G71" i="42"/>
  <c r="C17" i="4" s="1"/>
  <c r="O189" i="42"/>
  <c r="K5" i="9" s="1"/>
  <c r="AE189" i="42"/>
  <c r="AA5" i="9" s="1"/>
  <c r="R189" i="42"/>
  <c r="N5" i="9" s="1"/>
  <c r="AH189" i="42"/>
  <c r="AD5" i="9" s="1"/>
  <c r="Q203" i="42"/>
  <c r="M19" i="9" s="1"/>
  <c r="J203" i="42"/>
  <c r="F19" i="9" s="1"/>
  <c r="Z203" i="42"/>
  <c r="V19" i="9" s="1"/>
  <c r="K203" i="42"/>
  <c r="G19" i="9" s="1"/>
  <c r="AF214" i="42"/>
  <c r="AB4" i="10" s="1"/>
  <c r="C4" i="10"/>
  <c r="B4" i="10"/>
  <c r="AJ204" i="42"/>
  <c r="AF20" i="9" s="1"/>
  <c r="C20" i="9"/>
  <c r="B20" i="9"/>
  <c r="Q88" i="42"/>
  <c r="M8" i="5" s="1"/>
  <c r="B8" i="5"/>
  <c r="C8" i="5"/>
  <c r="C21" i="10"/>
  <c r="B21" i="10"/>
  <c r="Z41" i="42"/>
  <c r="V13" i="3" s="1"/>
  <c r="C21" i="6"/>
  <c r="B21" i="6"/>
  <c r="I41" i="42"/>
  <c r="E13" i="3" s="1"/>
  <c r="U195" i="42"/>
  <c r="Q11" i="9" s="1"/>
  <c r="W195" i="42"/>
  <c r="S11" i="9" s="1"/>
  <c r="H195" i="42"/>
  <c r="D11" i="9" s="1"/>
  <c r="Q189" i="42"/>
  <c r="M5" i="9" s="1"/>
  <c r="AG189" i="42"/>
  <c r="AC5" i="9" s="1"/>
  <c r="V189" i="42"/>
  <c r="R5" i="9" s="1"/>
  <c r="L189" i="42"/>
  <c r="H5" i="9" s="1"/>
  <c r="S203" i="42"/>
  <c r="O19" i="9" s="1"/>
  <c r="V203" i="42"/>
  <c r="R19" i="9" s="1"/>
  <c r="C26" i="6"/>
  <c r="B26" i="6"/>
  <c r="AI213" i="42"/>
  <c r="AE3" i="10" s="1"/>
  <c r="C3" i="10"/>
  <c r="O48" i="42"/>
  <c r="K20" i="3" s="1"/>
  <c r="B20" i="3"/>
  <c r="G48" i="42"/>
  <c r="C20" i="3" s="1"/>
  <c r="AG191" i="42"/>
  <c r="AC7" i="9" s="1"/>
  <c r="B7" i="9"/>
  <c r="C7" i="9"/>
  <c r="B14" i="10"/>
  <c r="C14" i="10"/>
  <c r="C4" i="5"/>
  <c r="B4" i="5"/>
  <c r="B26" i="4"/>
  <c r="G80" i="42"/>
  <c r="C26" i="4" s="1"/>
  <c r="I58" i="42"/>
  <c r="E4" i="4" s="1"/>
  <c r="G58" i="42"/>
  <c r="C4" i="4" s="1"/>
  <c r="B4" i="4"/>
  <c r="V94" i="42"/>
  <c r="R14" i="5" s="1"/>
  <c r="B14" i="5"/>
  <c r="C14" i="5"/>
  <c r="C2" i="9"/>
  <c r="B2" i="9"/>
  <c r="N35" i="42"/>
  <c r="J7" i="3" s="1"/>
  <c r="G35" i="42"/>
  <c r="C7" i="3" s="1"/>
  <c r="B7" i="3"/>
  <c r="X207" i="42"/>
  <c r="T23" i="9" s="1"/>
  <c r="C23" i="9"/>
  <c r="B23" i="9"/>
  <c r="C17" i="6"/>
  <c r="B17" i="6"/>
  <c r="C17" i="5"/>
  <c r="B17" i="5"/>
  <c r="AB203" i="42"/>
  <c r="X19" i="9" s="1"/>
  <c r="AE203" i="42"/>
  <c r="AA19" i="9" s="1"/>
  <c r="P203" i="42"/>
  <c r="L19" i="9" s="1"/>
  <c r="AF203" i="42"/>
  <c r="AB19" i="9" s="1"/>
  <c r="AD106" i="42"/>
  <c r="Z26" i="5" s="1"/>
  <c r="C26" i="5"/>
  <c r="B26" i="5"/>
  <c r="Z193" i="42"/>
  <c r="V9" i="9" s="1"/>
  <c r="C9" i="9"/>
  <c r="B9" i="9"/>
  <c r="G68" i="42"/>
  <c r="C14" i="4" s="1"/>
  <c r="B14" i="4"/>
  <c r="W203" i="42"/>
  <c r="S19" i="9" s="1"/>
  <c r="AG203" i="42"/>
  <c r="AC19" i="9" s="1"/>
  <c r="R203" i="42"/>
  <c r="N19" i="9" s="1"/>
  <c r="AH203" i="42"/>
  <c r="AD19" i="9" s="1"/>
  <c r="C3" i="5"/>
  <c r="B3" i="5"/>
  <c r="AD57" i="42"/>
  <c r="Z3" i="4" s="1"/>
  <c r="B3" i="4"/>
  <c r="G57" i="42"/>
  <c r="C3" i="4" s="1"/>
  <c r="B24" i="5"/>
  <c r="C24" i="5"/>
  <c r="V200" i="42"/>
  <c r="R16" i="9" s="1"/>
  <c r="B16" i="9"/>
  <c r="C16" i="9"/>
  <c r="L194" i="42"/>
  <c r="H10" i="9" s="1"/>
  <c r="B10" i="9"/>
  <c r="C10" i="9"/>
  <c r="C4" i="6"/>
  <c r="B4" i="6"/>
  <c r="C3" i="6"/>
  <c r="B3" i="6"/>
  <c r="B8" i="6"/>
  <c r="C8" i="6"/>
  <c r="G62" i="42"/>
  <c r="C8" i="4" s="1"/>
  <c r="B8" i="4"/>
  <c r="C21" i="5"/>
  <c r="B21" i="5"/>
  <c r="X196" i="42"/>
  <c r="T12" i="9" s="1"/>
  <c r="B12" i="9"/>
  <c r="C12" i="9"/>
  <c r="C13" i="9"/>
  <c r="B13" i="9"/>
  <c r="G3" i="2"/>
  <c r="N207" i="42"/>
  <c r="J23" i="9" s="1"/>
  <c r="K207" i="42"/>
  <c r="G23" i="9" s="1"/>
  <c r="AI207" i="42"/>
  <c r="AE23" i="9" s="1"/>
  <c r="AE207" i="42"/>
  <c r="AA23" i="9" s="1"/>
  <c r="X35" i="42"/>
  <c r="T7" i="3" s="1"/>
  <c r="T207" i="42"/>
  <c r="P23" i="9" s="1"/>
  <c r="AA207" i="42"/>
  <c r="W23" i="9" s="1"/>
  <c r="J23" i="2"/>
  <c r="G11" i="2"/>
  <c r="G24" i="2"/>
  <c r="S25" i="2"/>
  <c r="AG40" i="42"/>
  <c r="AC12" i="3" s="1"/>
  <c r="H197" i="42"/>
  <c r="D13" i="9" s="1"/>
  <c r="S40" i="42"/>
  <c r="O12" i="3" s="1"/>
  <c r="T40" i="42"/>
  <c r="P12" i="3" s="1"/>
  <c r="H35" i="42"/>
  <c r="D7" i="3" s="1"/>
  <c r="AG207" i="42"/>
  <c r="AC23" i="9" s="1"/>
  <c r="Q207" i="42"/>
  <c r="M23" i="9" s="1"/>
  <c r="J207" i="42"/>
  <c r="F23" i="9" s="1"/>
  <c r="Z207" i="42"/>
  <c r="V23" i="9" s="1"/>
  <c r="L207" i="42"/>
  <c r="H23" i="9" s="1"/>
  <c r="S207" i="42"/>
  <c r="O23" i="9" s="1"/>
  <c r="V207" i="42"/>
  <c r="R23" i="9" s="1"/>
  <c r="K35" i="42"/>
  <c r="G7" i="3" s="1"/>
  <c r="AJ207" i="42"/>
  <c r="AF23" i="9" s="1"/>
  <c r="AB207" i="42"/>
  <c r="X23" i="9" s="1"/>
  <c r="M207" i="42"/>
  <c r="I23" i="9" s="1"/>
  <c r="AC207" i="42"/>
  <c r="Y23" i="9" s="1"/>
  <c r="AB35" i="42"/>
  <c r="X7" i="3" s="1"/>
  <c r="AC35" i="42"/>
  <c r="Y7" i="3" s="1"/>
  <c r="W207" i="42"/>
  <c r="S23" i="9" s="1"/>
  <c r="P207" i="42"/>
  <c r="L23" i="9" s="1"/>
  <c r="AF207" i="42"/>
  <c r="AB23" i="9" s="1"/>
  <c r="AI35" i="42"/>
  <c r="AE7" i="3" s="1"/>
  <c r="AD207" i="42"/>
  <c r="Z23" i="9" s="1"/>
  <c r="Y207" i="42"/>
  <c r="U23" i="9" s="1"/>
  <c r="R207" i="42"/>
  <c r="N23" i="9" s="1"/>
  <c r="AH207" i="42"/>
  <c r="AD23" i="9" s="1"/>
  <c r="AA35" i="42"/>
  <c r="W7" i="3" s="1"/>
  <c r="Q35" i="42"/>
  <c r="M7" i="3" s="1"/>
  <c r="I207" i="42"/>
  <c r="E23" i="9" s="1"/>
  <c r="O207" i="42"/>
  <c r="K23" i="9" s="1"/>
  <c r="H207" i="42"/>
  <c r="D23" i="9" s="1"/>
  <c r="AE35" i="42"/>
  <c r="AA7" i="3" s="1"/>
  <c r="N197" i="42"/>
  <c r="J13" i="9" s="1"/>
  <c r="H200" i="42"/>
  <c r="D16" i="9" s="1"/>
  <c r="AJ197" i="42"/>
  <c r="AF13" i="9" s="1"/>
  <c r="W197" i="42"/>
  <c r="S13" i="9" s="1"/>
  <c r="M197" i="42"/>
  <c r="I13" i="9" s="1"/>
  <c r="AB41" i="42"/>
  <c r="X13" i="3" s="1"/>
  <c r="R41" i="42"/>
  <c r="N13" i="3" s="1"/>
  <c r="X41" i="42"/>
  <c r="T13" i="3" s="1"/>
  <c r="N41" i="42"/>
  <c r="J13" i="3" s="1"/>
  <c r="AA200" i="42"/>
  <c r="W16" i="9" s="1"/>
  <c r="J200" i="42"/>
  <c r="F16" i="9" s="1"/>
  <c r="Z200" i="42"/>
  <c r="V16" i="9" s="1"/>
  <c r="B29" i="41"/>
  <c r="AB194" i="42"/>
  <c r="X10" i="9" s="1"/>
  <c r="AJ194" i="42"/>
  <c r="AF10" i="9" s="1"/>
  <c r="N194" i="42"/>
  <c r="J10" i="9" s="1"/>
  <c r="AD194" i="42"/>
  <c r="Z10" i="9" s="1"/>
  <c r="I40" i="42"/>
  <c r="E12" i="3" s="1"/>
  <c r="U197" i="42"/>
  <c r="Q13" i="9" s="1"/>
  <c r="I197" i="42"/>
  <c r="E13" i="9" s="1"/>
  <c r="Y197" i="42"/>
  <c r="U13" i="9" s="1"/>
  <c r="P197" i="42"/>
  <c r="L13" i="9" s="1"/>
  <c r="AI41" i="42"/>
  <c r="AE13" i="3" s="1"/>
  <c r="J41" i="42"/>
  <c r="F13" i="3" s="1"/>
  <c r="P41" i="42"/>
  <c r="L13" i="3" s="1"/>
  <c r="T200" i="42"/>
  <c r="P16" i="9" s="1"/>
  <c r="AJ200" i="42"/>
  <c r="AF16" i="9" s="1"/>
  <c r="N200" i="42"/>
  <c r="J16" i="9" s="1"/>
  <c r="AD200" i="42"/>
  <c r="Z16" i="9" s="1"/>
  <c r="W194" i="42"/>
  <c r="S10" i="9" s="1"/>
  <c r="AE194" i="42"/>
  <c r="AA10" i="9" s="1"/>
  <c r="M194" i="42"/>
  <c r="I10" i="9" s="1"/>
  <c r="AC194" i="42"/>
  <c r="Y10" i="9" s="1"/>
  <c r="K40" i="42"/>
  <c r="G12" i="3" s="1"/>
  <c r="AH40" i="42"/>
  <c r="AD12" i="3" s="1"/>
  <c r="T78" i="42"/>
  <c r="P24" i="4" s="1"/>
  <c r="M17" i="41"/>
  <c r="K29" i="41"/>
  <c r="X200" i="42"/>
  <c r="T16" i="9" s="1"/>
  <c r="AE197" i="42"/>
  <c r="AA13" i="9" s="1"/>
  <c r="K197" i="42"/>
  <c r="G13" i="9" s="1"/>
  <c r="AA197" i="42"/>
  <c r="W13" i="9" s="1"/>
  <c r="R197" i="42"/>
  <c r="N13" i="9" s="1"/>
  <c r="T41" i="42"/>
  <c r="P13" i="3" s="1"/>
  <c r="AG41" i="42"/>
  <c r="AC13" i="3" s="1"/>
  <c r="AE41" i="42"/>
  <c r="AA13" i="3" s="1"/>
  <c r="AC41" i="42"/>
  <c r="Y13" i="3" s="1"/>
  <c r="O200" i="42"/>
  <c r="K16" i="9" s="1"/>
  <c r="AE200" i="42"/>
  <c r="AA16" i="9" s="1"/>
  <c r="M200" i="42"/>
  <c r="I16" i="9" s="1"/>
  <c r="AC200" i="42"/>
  <c r="Y16" i="9" s="1"/>
  <c r="Y194" i="42"/>
  <c r="U10" i="9" s="1"/>
  <c r="AG194" i="42"/>
  <c r="AC10" i="9" s="1"/>
  <c r="P194" i="42"/>
  <c r="L10" i="9" s="1"/>
  <c r="AF194" i="42"/>
  <c r="AB10" i="9" s="1"/>
  <c r="Y40" i="42"/>
  <c r="U12" i="3" s="1"/>
  <c r="P40" i="42"/>
  <c r="L12" i="3" s="1"/>
  <c r="J29" i="41"/>
  <c r="Q200" i="42"/>
  <c r="M16" i="9" s="1"/>
  <c r="AG200" i="42"/>
  <c r="AC16" i="9" s="1"/>
  <c r="P200" i="42"/>
  <c r="L16" i="9" s="1"/>
  <c r="AF200" i="42"/>
  <c r="AB16" i="9" s="1"/>
  <c r="AI194" i="42"/>
  <c r="AE10" i="9" s="1"/>
  <c r="R194" i="42"/>
  <c r="N10" i="9" s="1"/>
  <c r="AH194" i="42"/>
  <c r="AD10" i="9" s="1"/>
  <c r="AJ40" i="42"/>
  <c r="AF12" i="3" s="1"/>
  <c r="H40" i="42"/>
  <c r="D12" i="3" s="1"/>
  <c r="K200" i="42"/>
  <c r="G16" i="9" s="1"/>
  <c r="W200" i="42"/>
  <c r="S16" i="9" s="1"/>
  <c r="U200" i="42"/>
  <c r="Q16" i="9" s="1"/>
  <c r="L197" i="42"/>
  <c r="H13" i="9" s="1"/>
  <c r="AB197" i="42"/>
  <c r="X13" i="9" s="1"/>
  <c r="L200" i="42"/>
  <c r="H16" i="9" s="1"/>
  <c r="Y200" i="42"/>
  <c r="U16" i="9" s="1"/>
  <c r="J196" i="42"/>
  <c r="F12" i="9" s="1"/>
  <c r="AG197" i="42"/>
  <c r="AC13" i="9" s="1"/>
  <c r="V197" i="42"/>
  <c r="R13" i="9" s="1"/>
  <c r="T197" i="42"/>
  <c r="P13" i="9" s="1"/>
  <c r="AD197" i="42"/>
  <c r="Z13" i="9" s="1"/>
  <c r="L41" i="42"/>
  <c r="H13" i="3" s="1"/>
  <c r="AA41" i="42"/>
  <c r="W13" i="3" s="1"/>
  <c r="Y41" i="42"/>
  <c r="U13" i="3" s="1"/>
  <c r="H41" i="42"/>
  <c r="D13" i="3" s="1"/>
  <c r="AA194" i="42"/>
  <c r="W10" i="9" s="1"/>
  <c r="X197" i="42"/>
  <c r="T13" i="9" s="1"/>
  <c r="AC197" i="42"/>
  <c r="Y13" i="9" s="1"/>
  <c r="O197" i="42"/>
  <c r="K13" i="9" s="1"/>
  <c r="M41" i="42"/>
  <c r="I13" i="3" s="1"/>
  <c r="S41" i="42"/>
  <c r="O13" i="3" s="1"/>
  <c r="Q41" i="42"/>
  <c r="M13" i="3" s="1"/>
  <c r="S200" i="42"/>
  <c r="O16" i="9" s="1"/>
  <c r="AI200" i="42"/>
  <c r="AE16" i="9" s="1"/>
  <c r="R200" i="42"/>
  <c r="N16" i="9" s="1"/>
  <c r="AH200" i="42"/>
  <c r="AD16" i="9" s="1"/>
  <c r="T194" i="42"/>
  <c r="P10" i="9" s="1"/>
  <c r="V194" i="42"/>
  <c r="R10" i="9" s="1"/>
  <c r="AI40" i="42"/>
  <c r="AE12" i="3" s="1"/>
  <c r="O40" i="42"/>
  <c r="K12" i="3" s="1"/>
  <c r="I200" i="42"/>
  <c r="E16" i="9" s="1"/>
  <c r="AB200" i="42"/>
  <c r="X16" i="9" s="1"/>
  <c r="Q106" i="42"/>
  <c r="M26" i="5" s="1"/>
  <c r="U35" i="42"/>
  <c r="Q7" i="3" s="1"/>
  <c r="T35" i="42"/>
  <c r="P7" i="3" s="1"/>
  <c r="I35" i="42"/>
  <c r="E7" i="3" s="1"/>
  <c r="W35" i="42"/>
  <c r="S7" i="3" s="1"/>
  <c r="O35" i="42"/>
  <c r="K7" i="3" s="1"/>
  <c r="AH35" i="42"/>
  <c r="AD7" i="3" s="1"/>
  <c r="P106" i="42"/>
  <c r="L26" i="5" s="1"/>
  <c r="M35" i="42"/>
  <c r="I7" i="3" s="1"/>
  <c r="L35" i="42"/>
  <c r="H7" i="3" s="1"/>
  <c r="AD35" i="42"/>
  <c r="Z7" i="3" s="1"/>
  <c r="Y106" i="42"/>
  <c r="U26" i="5" s="1"/>
  <c r="S35" i="42"/>
  <c r="O7" i="3" s="1"/>
  <c r="Z35" i="42"/>
  <c r="V7" i="3" s="1"/>
  <c r="AF35" i="42"/>
  <c r="AB7" i="3" s="1"/>
  <c r="AF106" i="42"/>
  <c r="AB26" i="5" s="1"/>
  <c r="Y35" i="42"/>
  <c r="U7" i="3" s="1"/>
  <c r="J35" i="42"/>
  <c r="F7" i="3" s="1"/>
  <c r="R35" i="42"/>
  <c r="N7" i="3" s="1"/>
  <c r="V35" i="42"/>
  <c r="R7" i="3" s="1"/>
  <c r="AJ35" i="42"/>
  <c r="AF7" i="3" s="1"/>
  <c r="AG35" i="42"/>
  <c r="AC7" i="3" s="1"/>
  <c r="P35" i="42"/>
  <c r="L7" i="3" s="1"/>
  <c r="V40" i="42"/>
  <c r="R12" i="3" s="1"/>
  <c r="X40" i="42"/>
  <c r="T12" i="3" s="1"/>
  <c r="J40" i="42"/>
  <c r="F12" i="3" s="1"/>
  <c r="AE40" i="42"/>
  <c r="AA12" i="3" s="1"/>
  <c r="N40" i="42"/>
  <c r="J12" i="3" s="1"/>
  <c r="AB40" i="42"/>
  <c r="X12" i="3" s="1"/>
  <c r="Q40" i="42"/>
  <c r="M12" i="3" s="1"/>
  <c r="W40" i="42"/>
  <c r="S12" i="3" s="1"/>
  <c r="AC40" i="42"/>
  <c r="Y12" i="3" s="1"/>
  <c r="U40" i="42"/>
  <c r="Q12" i="3" s="1"/>
  <c r="AA40" i="42"/>
  <c r="W12" i="3" s="1"/>
  <c r="Z40" i="42"/>
  <c r="V12" i="3" s="1"/>
  <c r="AF40" i="42"/>
  <c r="AB12" i="3" s="1"/>
  <c r="M40" i="42"/>
  <c r="I12" i="3" s="1"/>
  <c r="L40" i="42"/>
  <c r="H12" i="3" s="1"/>
  <c r="R40" i="42"/>
  <c r="N12" i="3" s="1"/>
  <c r="Q101" i="42"/>
  <c r="M21" i="5" s="1"/>
  <c r="AI196" i="42"/>
  <c r="AE12" i="9" s="1"/>
  <c r="S196" i="42"/>
  <c r="O12" i="9" s="1"/>
  <c r="AE101" i="42"/>
  <c r="AA21" i="5" s="1"/>
  <c r="V101" i="42"/>
  <c r="R21" i="5" s="1"/>
  <c r="Y193" i="42"/>
  <c r="U9" i="9" s="1"/>
  <c r="Z196" i="42"/>
  <c r="V12" i="9" s="1"/>
  <c r="U193" i="42"/>
  <c r="Q9" i="9" s="1"/>
  <c r="AC193" i="42"/>
  <c r="Y9" i="9" s="1"/>
  <c r="R48" i="42"/>
  <c r="N20" i="3" s="1"/>
  <c r="AF48" i="42"/>
  <c r="AB20" i="3" s="1"/>
  <c r="S48" i="42"/>
  <c r="O20" i="3" s="1"/>
  <c r="X193" i="42"/>
  <c r="T9" i="9" s="1"/>
  <c r="O193" i="42"/>
  <c r="K9" i="9" s="1"/>
  <c r="W193" i="42"/>
  <c r="S9" i="9" s="1"/>
  <c r="Q193" i="42"/>
  <c r="M9" i="9" s="1"/>
  <c r="AF193" i="42"/>
  <c r="AB9" i="9" s="1"/>
  <c r="AD88" i="42"/>
  <c r="Z8" i="5" s="1"/>
  <c r="AE193" i="42"/>
  <c r="AA9" i="9" s="1"/>
  <c r="P193" i="42"/>
  <c r="L9" i="9" s="1"/>
  <c r="V88" i="42"/>
  <c r="R8" i="5" s="1"/>
  <c r="W88" i="42"/>
  <c r="S8" i="5" s="1"/>
  <c r="N214" i="42"/>
  <c r="J4" i="10" s="1"/>
  <c r="O88" i="42"/>
  <c r="K8" i="5" s="1"/>
  <c r="AE214" i="42"/>
  <c r="AA4" i="10" s="1"/>
  <c r="AG88" i="42"/>
  <c r="AC8" i="5" s="1"/>
  <c r="AB88" i="42"/>
  <c r="X8" i="5" s="1"/>
  <c r="K88" i="42"/>
  <c r="G8" i="5" s="1"/>
  <c r="AG193" i="42"/>
  <c r="AC9" i="9" s="1"/>
  <c r="H88" i="42"/>
  <c r="D8" i="5" s="1"/>
  <c r="U204" i="42"/>
  <c r="Q20" i="9" s="1"/>
  <c r="W204" i="42"/>
  <c r="S20" i="9" s="1"/>
  <c r="AI88" i="42"/>
  <c r="AE8" i="5" s="1"/>
  <c r="Y88" i="42"/>
  <c r="U8" i="5" s="1"/>
  <c r="AH88" i="42"/>
  <c r="AD8" i="5" s="1"/>
  <c r="AF88" i="42"/>
  <c r="AB8" i="5" s="1"/>
  <c r="T88" i="42"/>
  <c r="P8" i="5" s="1"/>
  <c r="X204" i="42"/>
  <c r="T20" i="9" s="1"/>
  <c r="I204" i="42"/>
  <c r="E20" i="9" s="1"/>
  <c r="Y204" i="42"/>
  <c r="U20" i="9" s="1"/>
  <c r="H204" i="42"/>
  <c r="D20" i="9" s="1"/>
  <c r="Z204" i="42"/>
  <c r="V20" i="9" s="1"/>
  <c r="K204" i="42"/>
  <c r="G20" i="9" s="1"/>
  <c r="AA204" i="42"/>
  <c r="W20" i="9" s="1"/>
  <c r="J204" i="42"/>
  <c r="F20" i="9" s="1"/>
  <c r="R204" i="42"/>
  <c r="N20" i="9" s="1"/>
  <c r="AD204" i="42"/>
  <c r="Z20" i="9" s="1"/>
  <c r="T204" i="42"/>
  <c r="P20" i="9" s="1"/>
  <c r="AE88" i="42"/>
  <c r="AA8" i="5" s="1"/>
  <c r="I88" i="42"/>
  <c r="E8" i="5" s="1"/>
  <c r="AB214" i="42"/>
  <c r="X4" i="10" s="1"/>
  <c r="S88" i="42"/>
  <c r="O8" i="5" s="1"/>
  <c r="M88" i="42"/>
  <c r="I8" i="5" s="1"/>
  <c r="L214" i="42"/>
  <c r="H4" i="10" s="1"/>
  <c r="AG213" i="42"/>
  <c r="AC3" i="10" s="1"/>
  <c r="J88" i="42"/>
  <c r="F8" i="5" s="1"/>
  <c r="P88" i="42"/>
  <c r="L8" i="5" s="1"/>
  <c r="L88" i="42"/>
  <c r="H8" i="5" s="1"/>
  <c r="Z88" i="42"/>
  <c r="V8" i="5" s="1"/>
  <c r="AJ88" i="42"/>
  <c r="AF8" i="5" s="1"/>
  <c r="AA88" i="42"/>
  <c r="W8" i="5" s="1"/>
  <c r="N88" i="42"/>
  <c r="J8" i="5" s="1"/>
  <c r="U88" i="42"/>
  <c r="Q8" i="5" s="1"/>
  <c r="AC88" i="42"/>
  <c r="Y8" i="5" s="1"/>
  <c r="X88" i="42"/>
  <c r="T8" i="5" s="1"/>
  <c r="R88" i="42"/>
  <c r="N8" i="5" s="1"/>
  <c r="R191" i="42"/>
  <c r="N7" i="9" s="1"/>
  <c r="AC191" i="42"/>
  <c r="Y7" i="9" s="1"/>
  <c r="AH191" i="42"/>
  <c r="AD7" i="9" s="1"/>
  <c r="O191" i="42"/>
  <c r="K7" i="9" s="1"/>
  <c r="X94" i="42"/>
  <c r="T14" i="5" s="1"/>
  <c r="S191" i="42"/>
  <c r="O7" i="9" s="1"/>
  <c r="AE191" i="42"/>
  <c r="AA7" i="9" s="1"/>
  <c r="AI191" i="42"/>
  <c r="AE7" i="9" s="1"/>
  <c r="AD191" i="42"/>
  <c r="Z7" i="9" s="1"/>
  <c r="N191" i="42"/>
  <c r="J7" i="9" s="1"/>
  <c r="L191" i="42"/>
  <c r="H7" i="9" s="1"/>
  <c r="AB191" i="42"/>
  <c r="X7" i="9" s="1"/>
  <c r="P186" i="42"/>
  <c r="U191" i="42"/>
  <c r="Q7" i="9" s="1"/>
  <c r="W191" i="42"/>
  <c r="S7" i="9" s="1"/>
  <c r="H191" i="42"/>
  <c r="D7" i="9" s="1"/>
  <c r="X191" i="42"/>
  <c r="T7" i="9" s="1"/>
  <c r="I191" i="42"/>
  <c r="E7" i="9" s="1"/>
  <c r="Y191" i="42"/>
  <c r="U7" i="9" s="1"/>
  <c r="J191" i="42"/>
  <c r="F7" i="9" s="1"/>
  <c r="Z191" i="42"/>
  <c r="V7" i="9" s="1"/>
  <c r="K191" i="42"/>
  <c r="G7" i="9" s="1"/>
  <c r="AA191" i="42"/>
  <c r="W7" i="9" s="1"/>
  <c r="M191" i="42"/>
  <c r="I7" i="9" s="1"/>
  <c r="V191" i="42"/>
  <c r="R7" i="9" s="1"/>
  <c r="T191" i="42"/>
  <c r="P7" i="9" s="1"/>
  <c r="AJ191" i="42"/>
  <c r="AF7" i="9" s="1"/>
  <c r="I193" i="42"/>
  <c r="E9" i="9" s="1"/>
  <c r="H193" i="42"/>
  <c r="D9" i="9" s="1"/>
  <c r="M193" i="42"/>
  <c r="I9" i="9" s="1"/>
  <c r="P191" i="42"/>
  <c r="L7" i="9" s="1"/>
  <c r="AF191" i="42"/>
  <c r="AB7" i="9" s="1"/>
  <c r="Q191" i="42"/>
  <c r="M7" i="9" s="1"/>
  <c r="T193" i="42"/>
  <c r="P9" i="9" s="1"/>
  <c r="AJ193" i="42"/>
  <c r="AF9" i="9" s="1"/>
  <c r="V193" i="42"/>
  <c r="R9" i="9" s="1"/>
  <c r="S193" i="42"/>
  <c r="O9" i="9" s="1"/>
  <c r="AI193" i="42"/>
  <c r="AE9" i="9" s="1"/>
  <c r="R193" i="42"/>
  <c r="N9" i="9" s="1"/>
  <c r="AH193" i="42"/>
  <c r="AD9" i="9" s="1"/>
  <c r="L193" i="42"/>
  <c r="H9" i="9" s="1"/>
  <c r="AB193" i="42"/>
  <c r="X9" i="9" s="1"/>
  <c r="AD193" i="42"/>
  <c r="Z9" i="9" s="1"/>
  <c r="N193" i="42"/>
  <c r="J9" i="9" s="1"/>
  <c r="K193" i="42"/>
  <c r="G9" i="9" s="1"/>
  <c r="AA193" i="42"/>
  <c r="W9" i="9" s="1"/>
  <c r="J193" i="42"/>
  <c r="F9" i="9" s="1"/>
  <c r="H186" i="42"/>
  <c r="X58" i="42"/>
  <c r="T4" i="4" s="1"/>
  <c r="W186" i="42"/>
  <c r="V58" i="42"/>
  <c r="R4" i="4" s="1"/>
  <c r="W58" i="42"/>
  <c r="S4" i="4" s="1"/>
  <c r="O57" i="42"/>
  <c r="K3" i="4" s="1"/>
  <c r="W94" i="42"/>
  <c r="S14" i="5" s="1"/>
  <c r="J57" i="42"/>
  <c r="F3" i="4" s="1"/>
  <c r="H94" i="42"/>
  <c r="D14" i="5" s="1"/>
  <c r="AF104" i="42"/>
  <c r="AB24" i="5" s="1"/>
  <c r="P104" i="42"/>
  <c r="L24" i="5" s="1"/>
  <c r="AE104" i="42"/>
  <c r="AA24" i="5" s="1"/>
  <c r="AB104" i="42"/>
  <c r="X24" i="5" s="1"/>
  <c r="AA104" i="42"/>
  <c r="W24" i="5" s="1"/>
  <c r="AD104" i="42"/>
  <c r="Z24" i="5" s="1"/>
  <c r="N104" i="42"/>
  <c r="J24" i="5" s="1"/>
  <c r="AC104" i="42"/>
  <c r="Y24" i="5" s="1"/>
  <c r="Z104" i="42"/>
  <c r="V24" i="5" s="1"/>
  <c r="AI104" i="42"/>
  <c r="AE24" i="5" s="1"/>
  <c r="S104" i="42"/>
  <c r="O24" i="5" s="1"/>
  <c r="AH104" i="42"/>
  <c r="AD24" i="5" s="1"/>
  <c r="Y104" i="42"/>
  <c r="U24" i="5" s="1"/>
  <c r="AG104" i="42"/>
  <c r="AC24" i="5" s="1"/>
  <c r="R104" i="42"/>
  <c r="N24" i="5" s="1"/>
  <c r="AJ104" i="42"/>
  <c r="AF24" i="5" s="1"/>
  <c r="Q104" i="42"/>
  <c r="M24" i="5" s="1"/>
  <c r="L104" i="42"/>
  <c r="H24" i="5" s="1"/>
  <c r="U104" i="42"/>
  <c r="Q24" i="5" s="1"/>
  <c r="T104" i="42"/>
  <c r="P24" i="5" s="1"/>
  <c r="J104" i="42"/>
  <c r="F24" i="5" s="1"/>
  <c r="M104" i="42"/>
  <c r="I24" i="5" s="1"/>
  <c r="I104" i="42"/>
  <c r="E24" i="5" s="1"/>
  <c r="X104" i="42"/>
  <c r="T24" i="5" s="1"/>
  <c r="H104" i="42"/>
  <c r="D24" i="5" s="1"/>
  <c r="W104" i="42"/>
  <c r="S24" i="5" s="1"/>
  <c r="V104" i="42"/>
  <c r="R24" i="5" s="1"/>
  <c r="O104" i="42"/>
  <c r="K24" i="5" s="1"/>
  <c r="K104" i="42"/>
  <c r="G24" i="5" s="1"/>
  <c r="I186" i="42"/>
  <c r="J186" i="42"/>
  <c r="U186" i="42"/>
  <c r="AC186" i="42"/>
  <c r="T186" i="42"/>
  <c r="AJ186" i="42"/>
  <c r="P58" i="42"/>
  <c r="L4" i="4" s="1"/>
  <c r="AI58" i="42"/>
  <c r="AE4" i="4" s="1"/>
  <c r="AC58" i="42"/>
  <c r="Y4" i="4" s="1"/>
  <c r="X57" i="42"/>
  <c r="T3" i="4" s="1"/>
  <c r="AI94" i="42"/>
  <c r="AE14" i="5" s="1"/>
  <c r="M94" i="42"/>
  <c r="I14" i="5" s="1"/>
  <c r="AC94" i="42"/>
  <c r="Y14" i="5" s="1"/>
  <c r="N94" i="42"/>
  <c r="J14" i="5" s="1"/>
  <c r="AD58" i="42"/>
  <c r="Z4" i="4" s="1"/>
  <c r="L94" i="42"/>
  <c r="H14" i="5" s="1"/>
  <c r="AJ94" i="42"/>
  <c r="AF14" i="5" s="1"/>
  <c r="AG58" i="42"/>
  <c r="AC4" i="4" s="1"/>
  <c r="Z58" i="42"/>
  <c r="V4" i="4" s="1"/>
  <c r="R94" i="42"/>
  <c r="N14" i="5" s="1"/>
  <c r="Z94" i="42"/>
  <c r="V14" i="5" s="1"/>
  <c r="AH94" i="42"/>
  <c r="AD14" i="5" s="1"/>
  <c r="S94" i="42"/>
  <c r="O14" i="5" s="1"/>
  <c r="X186" i="42"/>
  <c r="AF186" i="42"/>
  <c r="O186" i="42"/>
  <c r="AE186" i="42"/>
  <c r="K58" i="42"/>
  <c r="G4" i="4" s="1"/>
  <c r="AE58" i="42"/>
  <c r="AA4" i="4" s="1"/>
  <c r="H57" i="42"/>
  <c r="D3" i="4" s="1"/>
  <c r="AD94" i="42"/>
  <c r="Z14" i="5" s="1"/>
  <c r="O94" i="42"/>
  <c r="K14" i="5" s="1"/>
  <c r="AE94" i="42"/>
  <c r="AA14" i="5" s="1"/>
  <c r="P94" i="42"/>
  <c r="L14" i="5" s="1"/>
  <c r="R186" i="42"/>
  <c r="Y186" i="42"/>
  <c r="L58" i="42"/>
  <c r="H4" i="4" s="1"/>
  <c r="V186" i="42"/>
  <c r="AA186" i="42"/>
  <c r="AI186" i="42"/>
  <c r="K186" i="42"/>
  <c r="Z186" i="42"/>
  <c r="AH186" i="42"/>
  <c r="Q186" i="42"/>
  <c r="AG186" i="42"/>
  <c r="AJ58" i="42"/>
  <c r="AF4" i="4" s="1"/>
  <c r="N58" i="42"/>
  <c r="J4" i="4" s="1"/>
  <c r="J58" i="42"/>
  <c r="F4" i="4" s="1"/>
  <c r="M57" i="42"/>
  <c r="I3" i="4" s="1"/>
  <c r="AF94" i="42"/>
  <c r="AB14" i="5" s="1"/>
  <c r="Q94" i="42"/>
  <c r="M14" i="5" s="1"/>
  <c r="AG94" i="42"/>
  <c r="AC14" i="5" s="1"/>
  <c r="J94" i="42"/>
  <c r="F14" i="5" s="1"/>
  <c r="AH58" i="42"/>
  <c r="AD4" i="4" s="1"/>
  <c r="I94" i="42"/>
  <c r="E14" i="5" s="1"/>
  <c r="S186" i="42"/>
  <c r="AD186" i="42"/>
  <c r="N186" i="42"/>
  <c r="Q58" i="42"/>
  <c r="M4" i="4" s="1"/>
  <c r="M58" i="42"/>
  <c r="I4" i="4" s="1"/>
  <c r="L57" i="42"/>
  <c r="H3" i="4" s="1"/>
  <c r="T94" i="42"/>
  <c r="P14" i="5" s="1"/>
  <c r="AB94" i="42"/>
  <c r="X14" i="5" s="1"/>
  <c r="K94" i="42"/>
  <c r="G14" i="5" s="1"/>
  <c r="AA94" i="42"/>
  <c r="W14" i="5" s="1"/>
  <c r="Y94" i="42"/>
  <c r="U14" i="5" s="1"/>
  <c r="M186" i="42"/>
  <c r="L186" i="42"/>
  <c r="AB186" i="42"/>
  <c r="AB58" i="42"/>
  <c r="X4" i="4" s="1"/>
  <c r="S58" i="42"/>
  <c r="O4" i="4" s="1"/>
  <c r="U58" i="42"/>
  <c r="Q4" i="4" s="1"/>
  <c r="S57" i="42"/>
  <c r="O3" i="4" s="1"/>
  <c r="U94" i="42"/>
  <c r="Q14" i="5" s="1"/>
  <c r="AH214" i="42"/>
  <c r="AD4" i="10" s="1"/>
  <c r="AG214" i="42"/>
  <c r="AC4" i="10" s="1"/>
  <c r="O214" i="42"/>
  <c r="K4" i="10" s="1"/>
  <c r="AI214" i="42"/>
  <c r="AE4" i="10" s="1"/>
  <c r="M214" i="42"/>
  <c r="I4" i="10" s="1"/>
  <c r="AJ214" i="42"/>
  <c r="AF4" i="10" s="1"/>
  <c r="Q214" i="42"/>
  <c r="M4" i="10" s="1"/>
  <c r="J214" i="42"/>
  <c r="F4" i="10" s="1"/>
  <c r="P214" i="42"/>
  <c r="L4" i="10" s="1"/>
  <c r="S214" i="42"/>
  <c r="O4" i="10" s="1"/>
  <c r="U214" i="42"/>
  <c r="Q4" i="10" s="1"/>
  <c r="X214" i="42"/>
  <c r="T4" i="10" s="1"/>
  <c r="W214" i="42"/>
  <c r="S4" i="10" s="1"/>
  <c r="T214" i="42"/>
  <c r="P4" i="10" s="1"/>
  <c r="V214" i="42"/>
  <c r="R4" i="10" s="1"/>
  <c r="Y214" i="42"/>
  <c r="U4" i="10" s="1"/>
  <c r="H214" i="42"/>
  <c r="D4" i="10" s="1"/>
  <c r="Z214" i="42"/>
  <c r="V4" i="10" s="1"/>
  <c r="I214" i="42"/>
  <c r="E4" i="10" s="1"/>
  <c r="AA214" i="42"/>
  <c r="W4" i="10" s="1"/>
  <c r="R214" i="42"/>
  <c r="N4" i="10" s="1"/>
  <c r="K214" i="42"/>
  <c r="G4" i="10" s="1"/>
  <c r="AD214" i="42"/>
  <c r="Z4" i="10" s="1"/>
  <c r="AC214" i="42"/>
  <c r="Y4" i="10" s="1"/>
  <c r="U48" i="42"/>
  <c r="Q20" i="3" s="1"/>
  <c r="Y48" i="42"/>
  <c r="U20" i="3" s="1"/>
  <c r="Z48" i="42"/>
  <c r="V20" i="3" s="1"/>
  <c r="X213" i="42"/>
  <c r="T3" i="10" s="1"/>
  <c r="AB48" i="42"/>
  <c r="X20" i="3" s="1"/>
  <c r="AG48" i="42"/>
  <c r="AC20" i="3" s="1"/>
  <c r="AE48" i="42"/>
  <c r="AA20" i="3" s="1"/>
  <c r="M48" i="42"/>
  <c r="I20" i="3" s="1"/>
  <c r="L48" i="42"/>
  <c r="H20" i="3" s="1"/>
  <c r="X48" i="42"/>
  <c r="T20" i="3" s="1"/>
  <c r="AD48" i="42"/>
  <c r="Z20" i="3" s="1"/>
  <c r="K213" i="42"/>
  <c r="G3" i="10" s="1"/>
  <c r="AJ48" i="42"/>
  <c r="AF20" i="3" s="1"/>
  <c r="J48" i="42"/>
  <c r="F20" i="3" s="1"/>
  <c r="P48" i="42"/>
  <c r="L20" i="3" s="1"/>
  <c r="V48" i="42"/>
  <c r="R20" i="3" s="1"/>
  <c r="N48" i="42"/>
  <c r="J20" i="3" s="1"/>
  <c r="AI48" i="42"/>
  <c r="AE20" i="3" s="1"/>
  <c r="Q48" i="42"/>
  <c r="M20" i="3" s="1"/>
  <c r="H48" i="42"/>
  <c r="D20" i="3" s="1"/>
  <c r="T48" i="42"/>
  <c r="P20" i="3" s="1"/>
  <c r="I48" i="42"/>
  <c r="E20" i="3" s="1"/>
  <c r="W48" i="42"/>
  <c r="S20" i="3" s="1"/>
  <c r="AC48" i="42"/>
  <c r="Y20" i="3" s="1"/>
  <c r="K48" i="42"/>
  <c r="G20" i="3" s="1"/>
  <c r="AA48" i="42"/>
  <c r="W20" i="3" s="1"/>
  <c r="AH48" i="42"/>
  <c r="AD20" i="3" s="1"/>
  <c r="N213" i="42"/>
  <c r="J3" i="10" s="1"/>
  <c r="Z101" i="42"/>
  <c r="V21" i="5" s="1"/>
  <c r="AG101" i="42"/>
  <c r="AC21" i="5" s="1"/>
  <c r="X101" i="42"/>
  <c r="T21" i="5" s="1"/>
  <c r="I101" i="42"/>
  <c r="E21" i="5" s="1"/>
  <c r="L196" i="42"/>
  <c r="H12" i="9" s="1"/>
  <c r="AB196" i="42"/>
  <c r="X12" i="9" s="1"/>
  <c r="N196" i="42"/>
  <c r="J12" i="9" s="1"/>
  <c r="AD196" i="42"/>
  <c r="Z12" i="9" s="1"/>
  <c r="AB101" i="42"/>
  <c r="X21" i="5" s="1"/>
  <c r="AJ101" i="42"/>
  <c r="AF21" i="5" s="1"/>
  <c r="R101" i="42"/>
  <c r="N21" i="5" s="1"/>
  <c r="L101" i="42"/>
  <c r="H21" i="5" s="1"/>
  <c r="AJ196" i="42"/>
  <c r="AF12" i="9" s="1"/>
  <c r="W196" i="42"/>
  <c r="S12" i="9" s="1"/>
  <c r="M196" i="42"/>
  <c r="I12" i="9" s="1"/>
  <c r="AC196" i="42"/>
  <c r="Y12" i="9" s="1"/>
  <c r="O101" i="42"/>
  <c r="K21" i="5" s="1"/>
  <c r="U101" i="42"/>
  <c r="Q21" i="5" s="1"/>
  <c r="S101" i="42"/>
  <c r="O21" i="5" s="1"/>
  <c r="AI101" i="42"/>
  <c r="AE21" i="5" s="1"/>
  <c r="Y196" i="42"/>
  <c r="U12" i="9" s="1"/>
  <c r="P196" i="42"/>
  <c r="L12" i="9" s="1"/>
  <c r="AF196" i="42"/>
  <c r="AB12" i="9" s="1"/>
  <c r="K101" i="42"/>
  <c r="G21" i="5" s="1"/>
  <c r="W101" i="42"/>
  <c r="S21" i="5" s="1"/>
  <c r="N101" i="42"/>
  <c r="J21" i="5" s="1"/>
  <c r="AD101" i="42"/>
  <c r="Z21" i="5" s="1"/>
  <c r="AE196" i="42"/>
  <c r="AA12" i="9" s="1"/>
  <c r="AA196" i="42"/>
  <c r="W12" i="9" s="1"/>
  <c r="R196" i="42"/>
  <c r="N12" i="9" s="1"/>
  <c r="AH196" i="42"/>
  <c r="AD12" i="9" s="1"/>
  <c r="M101" i="42"/>
  <c r="I21" i="5" s="1"/>
  <c r="Y101" i="42"/>
  <c r="U21" i="5" s="1"/>
  <c r="P101" i="42"/>
  <c r="L21" i="5" s="1"/>
  <c r="AF101" i="42"/>
  <c r="AB21" i="5" s="1"/>
  <c r="I196" i="42"/>
  <c r="E12" i="9" s="1"/>
  <c r="T196" i="42"/>
  <c r="P12" i="9" s="1"/>
  <c r="V196" i="42"/>
  <c r="R12" i="9" s="1"/>
  <c r="H101" i="42"/>
  <c r="D21" i="5" s="1"/>
  <c r="AH101" i="42"/>
  <c r="AD21" i="5" s="1"/>
  <c r="J101" i="42"/>
  <c r="F21" i="5" s="1"/>
  <c r="T101" i="42"/>
  <c r="P21" i="5" s="1"/>
  <c r="K196" i="42"/>
  <c r="G12" i="9" s="1"/>
  <c r="O196" i="42"/>
  <c r="K12" i="9" s="1"/>
  <c r="U196" i="42"/>
  <c r="Q12" i="9" s="1"/>
  <c r="AC101" i="42"/>
  <c r="Y21" i="5" s="1"/>
  <c r="AA101" i="42"/>
  <c r="W21" i="5" s="1"/>
  <c r="AG196" i="42"/>
  <c r="AC12" i="9" s="1"/>
  <c r="Q196" i="42"/>
  <c r="M12" i="9" s="1"/>
  <c r="H196" i="42"/>
  <c r="D12" i="9" s="1"/>
  <c r="K106" i="42"/>
  <c r="G26" i="5" s="1"/>
  <c r="AC106" i="42"/>
  <c r="Y26" i="5" s="1"/>
  <c r="AA106" i="42"/>
  <c r="W26" i="5" s="1"/>
  <c r="AJ57" i="42"/>
  <c r="AF3" i="4" s="1"/>
  <c r="Y57" i="42"/>
  <c r="U3" i="4" s="1"/>
  <c r="R57" i="42"/>
  <c r="N3" i="4" s="1"/>
  <c r="AB57" i="42"/>
  <c r="X3" i="4" s="1"/>
  <c r="F17" i="41"/>
  <c r="M106" i="42"/>
  <c r="I26" i="5" s="1"/>
  <c r="AE106" i="42"/>
  <c r="AA26" i="5" s="1"/>
  <c r="V106" i="42"/>
  <c r="R26" i="5" s="1"/>
  <c r="AC57" i="42"/>
  <c r="Y3" i="4" s="1"/>
  <c r="AA57" i="42"/>
  <c r="W3" i="4" s="1"/>
  <c r="N57" i="42"/>
  <c r="J3" i="4" s="1"/>
  <c r="D29" i="41"/>
  <c r="J106" i="42"/>
  <c r="F26" i="5" s="1"/>
  <c r="AG106" i="42"/>
  <c r="AC26" i="5" s="1"/>
  <c r="X106" i="42"/>
  <c r="T26" i="5" s="1"/>
  <c r="I106" i="42"/>
  <c r="E26" i="5" s="1"/>
  <c r="AG57" i="42"/>
  <c r="AC3" i="4" s="1"/>
  <c r="AF57" i="42"/>
  <c r="AB3" i="4" s="1"/>
  <c r="W57" i="42"/>
  <c r="S3" i="4" s="1"/>
  <c r="Z57" i="42"/>
  <c r="V3" i="4" s="1"/>
  <c r="AB106" i="42"/>
  <c r="X26" i="5" s="1"/>
  <c r="AJ106" i="42"/>
  <c r="AF26" i="5" s="1"/>
  <c r="R106" i="42"/>
  <c r="N26" i="5" s="1"/>
  <c r="L106" i="42"/>
  <c r="H26" i="5" s="1"/>
  <c r="U57" i="42"/>
  <c r="Q3" i="4" s="1"/>
  <c r="P57" i="42"/>
  <c r="L3" i="4" s="1"/>
  <c r="I57" i="42"/>
  <c r="E3" i="4" s="1"/>
  <c r="V57" i="42"/>
  <c r="R3" i="4" s="1"/>
  <c r="O106" i="42"/>
  <c r="K26" i="5" s="1"/>
  <c r="U106" i="42"/>
  <c r="Q26" i="5" s="1"/>
  <c r="S106" i="42"/>
  <c r="O26" i="5" s="1"/>
  <c r="AI106" i="42"/>
  <c r="AE26" i="5" s="1"/>
  <c r="T57" i="42"/>
  <c r="P3" i="4" s="1"/>
  <c r="K57" i="42"/>
  <c r="G3" i="4" s="1"/>
  <c r="AI57" i="42"/>
  <c r="AE3" i="4" s="1"/>
  <c r="AH57" i="42"/>
  <c r="AD3" i="4" s="1"/>
  <c r="Z106" i="42"/>
  <c r="V26" i="5" s="1"/>
  <c r="AH106" i="42"/>
  <c r="AD26" i="5" s="1"/>
  <c r="T106" i="42"/>
  <c r="P26" i="5" s="1"/>
  <c r="H106" i="42"/>
  <c r="D26" i="5" s="1"/>
  <c r="W106" i="42"/>
  <c r="S26" i="5" s="1"/>
  <c r="N106" i="42"/>
  <c r="J26" i="5" s="1"/>
  <c r="Q57" i="42"/>
  <c r="M3" i="4" s="1"/>
  <c r="AE57" i="42"/>
  <c r="AA3" i="4" s="1"/>
  <c r="P213" i="42"/>
  <c r="L3" i="10" s="1"/>
  <c r="L213" i="42"/>
  <c r="H3" i="10" s="1"/>
  <c r="W213" i="42"/>
  <c r="S3" i="10" s="1"/>
  <c r="AC213" i="42"/>
  <c r="Y3" i="10" s="1"/>
  <c r="R213" i="42"/>
  <c r="N3" i="10" s="1"/>
  <c r="T213" i="42"/>
  <c r="P3" i="10" s="1"/>
  <c r="Y213" i="42"/>
  <c r="U3" i="10" s="1"/>
  <c r="I213" i="42"/>
  <c r="E3" i="10" s="1"/>
  <c r="AH213" i="42"/>
  <c r="AD3" i="10" s="1"/>
  <c r="O213" i="42"/>
  <c r="K3" i="10" s="1"/>
  <c r="AA213" i="42"/>
  <c r="W3" i="10" s="1"/>
  <c r="Q213" i="42"/>
  <c r="M3" i="10" s="1"/>
  <c r="AD213" i="42"/>
  <c r="Z3" i="10" s="1"/>
  <c r="T58" i="42"/>
  <c r="P4" i="4" s="1"/>
  <c r="Y58" i="42"/>
  <c r="U4" i="4" s="1"/>
  <c r="O58" i="42"/>
  <c r="K4" i="4" s="1"/>
  <c r="H58" i="42"/>
  <c r="D4" i="4" s="1"/>
  <c r="V213" i="42"/>
  <c r="R3" i="10" s="1"/>
  <c r="S213" i="42"/>
  <c r="O3" i="10" s="1"/>
  <c r="AJ213" i="42"/>
  <c r="AF3" i="10" s="1"/>
  <c r="H213" i="42"/>
  <c r="D3" i="10" s="1"/>
  <c r="AF58" i="42"/>
  <c r="AB4" i="4" s="1"/>
  <c r="AA58" i="42"/>
  <c r="W4" i="4" s="1"/>
  <c r="R58" i="42"/>
  <c r="N4" i="4" s="1"/>
  <c r="U213" i="42"/>
  <c r="Q3" i="10" s="1"/>
  <c r="AF213" i="42"/>
  <c r="AB3" i="10" s="1"/>
  <c r="AE213" i="42"/>
  <c r="AA3" i="10" s="1"/>
  <c r="J213" i="42"/>
  <c r="F3" i="10" s="1"/>
  <c r="M213" i="42"/>
  <c r="I3" i="10" s="1"/>
  <c r="Z213" i="42"/>
  <c r="V3" i="10" s="1"/>
  <c r="AB213" i="42"/>
  <c r="X3" i="10" s="1"/>
  <c r="Q127" i="42"/>
  <c r="M21" i="6" s="1"/>
  <c r="M127" i="42"/>
  <c r="I21" i="6" s="1"/>
  <c r="AD127" i="42"/>
  <c r="Z21" i="6" s="1"/>
  <c r="S127" i="42"/>
  <c r="O21" i="6" s="1"/>
  <c r="I127" i="42"/>
  <c r="E21" i="6" s="1"/>
  <c r="N127" i="42"/>
  <c r="J21" i="6" s="1"/>
  <c r="AH127" i="42"/>
  <c r="AD21" i="6" s="1"/>
  <c r="AF127" i="42"/>
  <c r="AB21" i="6" s="1"/>
  <c r="AJ127" i="42"/>
  <c r="AF21" i="6" s="1"/>
  <c r="AA127" i="42"/>
  <c r="W21" i="6" s="1"/>
  <c r="Z127" i="42"/>
  <c r="V21" i="6" s="1"/>
  <c r="X127" i="42"/>
  <c r="T21" i="6" s="1"/>
  <c r="AB127" i="42"/>
  <c r="X21" i="6" s="1"/>
  <c r="R127" i="42"/>
  <c r="N21" i="6" s="1"/>
  <c r="P127" i="42"/>
  <c r="L21" i="6" s="1"/>
  <c r="T127" i="42"/>
  <c r="P21" i="6" s="1"/>
  <c r="W127" i="42"/>
  <c r="S21" i="6" s="1"/>
  <c r="J127" i="42"/>
  <c r="F21" i="6" s="1"/>
  <c r="H127" i="42"/>
  <c r="D21" i="6" s="1"/>
  <c r="L127" i="42"/>
  <c r="H21" i="6" s="1"/>
  <c r="V127" i="42"/>
  <c r="R21" i="6" s="1"/>
  <c r="AG127" i="42"/>
  <c r="AC21" i="6" s="1"/>
  <c r="AC127" i="42"/>
  <c r="Y21" i="6" s="1"/>
  <c r="AE127" i="42"/>
  <c r="AA21" i="6" s="1"/>
  <c r="O127" i="42"/>
  <c r="K21" i="6" s="1"/>
  <c r="U127" i="42"/>
  <c r="Q21" i="6" s="1"/>
  <c r="K127" i="42"/>
  <c r="G21" i="6" s="1"/>
  <c r="AI127" i="42"/>
  <c r="AE21" i="6" s="1"/>
  <c r="Y127" i="42"/>
  <c r="U21" i="6" s="1"/>
  <c r="Y123" i="42"/>
  <c r="U17" i="6" s="1"/>
  <c r="W123" i="42"/>
  <c r="S17" i="6" s="1"/>
  <c r="U123" i="42"/>
  <c r="Q17" i="6" s="1"/>
  <c r="AB123" i="42"/>
  <c r="X17" i="6" s="1"/>
  <c r="Q123" i="42"/>
  <c r="M17" i="6" s="1"/>
  <c r="O123" i="42"/>
  <c r="K17" i="6" s="1"/>
  <c r="M123" i="42"/>
  <c r="I17" i="6" s="1"/>
  <c r="Z123" i="42"/>
  <c r="V17" i="6" s="1"/>
  <c r="I123" i="42"/>
  <c r="E17" i="6" s="1"/>
  <c r="T123" i="42"/>
  <c r="P17" i="6" s="1"/>
  <c r="AF123" i="42"/>
  <c r="AB17" i="6" s="1"/>
  <c r="AD123" i="42"/>
  <c r="Z17" i="6" s="1"/>
  <c r="AI123" i="42"/>
  <c r="AE17" i="6" s="1"/>
  <c r="R123" i="42"/>
  <c r="N17" i="6" s="1"/>
  <c r="X123" i="42"/>
  <c r="T17" i="6" s="1"/>
  <c r="V123" i="42"/>
  <c r="R17" i="6" s="1"/>
  <c r="AA123" i="42"/>
  <c r="W17" i="6" s="1"/>
  <c r="J123" i="42"/>
  <c r="F17" i="6" s="1"/>
  <c r="P123" i="42"/>
  <c r="L17" i="6" s="1"/>
  <c r="N123" i="42"/>
  <c r="J17" i="6" s="1"/>
  <c r="S123" i="42"/>
  <c r="O17" i="6" s="1"/>
  <c r="AJ123" i="42"/>
  <c r="AF17" i="6" s="1"/>
  <c r="H123" i="42"/>
  <c r="D17" i="6" s="1"/>
  <c r="K123" i="42"/>
  <c r="G17" i="6" s="1"/>
  <c r="AE123" i="42"/>
  <c r="AA17" i="6" s="1"/>
  <c r="AC123" i="42"/>
  <c r="Y17" i="6" s="1"/>
  <c r="AH123" i="42"/>
  <c r="AD17" i="6" s="1"/>
  <c r="AG123" i="42"/>
  <c r="AC17" i="6" s="1"/>
  <c r="L123" i="42"/>
  <c r="H17" i="6" s="1"/>
  <c r="B36" i="41"/>
  <c r="N14" i="41"/>
  <c r="H224" i="42"/>
  <c r="D14" i="10" s="1"/>
  <c r="L224" i="42"/>
  <c r="H14" i="10" s="1"/>
  <c r="AE224" i="42"/>
  <c r="AA14" i="10" s="1"/>
  <c r="AC224" i="42"/>
  <c r="Y14" i="10" s="1"/>
  <c r="AH224" i="42"/>
  <c r="AD14" i="10" s="1"/>
  <c r="O224" i="42"/>
  <c r="K14" i="10" s="1"/>
  <c r="M224" i="42"/>
  <c r="I14" i="10" s="1"/>
  <c r="R224" i="42"/>
  <c r="N14" i="10" s="1"/>
  <c r="AF224" i="42"/>
  <c r="AB14" i="10" s="1"/>
  <c r="AD224" i="42"/>
  <c r="Z14" i="10" s="1"/>
  <c r="AJ224" i="42"/>
  <c r="AF14" i="10" s="1"/>
  <c r="X224" i="42"/>
  <c r="T14" i="10" s="1"/>
  <c r="V224" i="42"/>
  <c r="R14" i="10" s="1"/>
  <c r="AB224" i="42"/>
  <c r="X14" i="10" s="1"/>
  <c r="J224" i="42"/>
  <c r="F14" i="10" s="1"/>
  <c r="K224" i="42"/>
  <c r="G14" i="10" s="1"/>
  <c r="AG224" i="42"/>
  <c r="AC14" i="10" s="1"/>
  <c r="P224" i="42"/>
  <c r="L14" i="10" s="1"/>
  <c r="Y224" i="42"/>
  <c r="U14" i="10" s="1"/>
  <c r="W224" i="42"/>
  <c r="S14" i="10" s="1"/>
  <c r="Q224" i="42"/>
  <c r="M14" i="10" s="1"/>
  <c r="N224" i="42"/>
  <c r="J14" i="10" s="1"/>
  <c r="I224" i="42"/>
  <c r="E14" i="10" s="1"/>
  <c r="U224" i="42"/>
  <c r="Q14" i="10" s="1"/>
  <c r="AI224" i="42"/>
  <c r="AE14" i="10" s="1"/>
  <c r="T224" i="42"/>
  <c r="P14" i="10" s="1"/>
  <c r="AA224" i="42"/>
  <c r="W14" i="10" s="1"/>
  <c r="Z224" i="42"/>
  <c r="V14" i="10" s="1"/>
  <c r="S224" i="42"/>
  <c r="O14" i="10" s="1"/>
  <c r="Y132" i="42"/>
  <c r="U26" i="6" s="1"/>
  <c r="W132" i="42"/>
  <c r="S26" i="6" s="1"/>
  <c r="T132" i="42"/>
  <c r="P26" i="6" s="1"/>
  <c r="Q132" i="42"/>
  <c r="M26" i="6" s="1"/>
  <c r="O132" i="42"/>
  <c r="K26" i="6" s="1"/>
  <c r="L132" i="42"/>
  <c r="H26" i="6" s="1"/>
  <c r="AD132" i="42"/>
  <c r="Z26" i="6" s="1"/>
  <c r="I132" i="42"/>
  <c r="E26" i="6" s="1"/>
  <c r="AC132" i="42"/>
  <c r="Y26" i="6" s="1"/>
  <c r="AA132" i="42"/>
  <c r="W26" i="6" s="1"/>
  <c r="AH132" i="42"/>
  <c r="AD26" i="6" s="1"/>
  <c r="AF132" i="42"/>
  <c r="AB26" i="6" s="1"/>
  <c r="U132" i="42"/>
  <c r="Q26" i="6" s="1"/>
  <c r="V132" i="42"/>
  <c r="R26" i="6" s="1"/>
  <c r="Z132" i="42"/>
  <c r="V26" i="6" s="1"/>
  <c r="X132" i="42"/>
  <c r="T26" i="6" s="1"/>
  <c r="M132" i="42"/>
  <c r="I26" i="6" s="1"/>
  <c r="S132" i="42"/>
  <c r="O26" i="6" s="1"/>
  <c r="R132" i="42"/>
  <c r="N26" i="6" s="1"/>
  <c r="P132" i="42"/>
  <c r="L26" i="6" s="1"/>
  <c r="N132" i="42"/>
  <c r="J26" i="6" s="1"/>
  <c r="J132" i="42"/>
  <c r="F26" i="6" s="1"/>
  <c r="H132" i="42"/>
  <c r="D26" i="6" s="1"/>
  <c r="AJ132" i="42"/>
  <c r="AF26" i="6" s="1"/>
  <c r="K132" i="42"/>
  <c r="G26" i="6" s="1"/>
  <c r="AG132" i="42"/>
  <c r="AC26" i="6" s="1"/>
  <c r="AE132" i="42"/>
  <c r="AA26" i="6" s="1"/>
  <c r="AB132" i="42"/>
  <c r="X26" i="6" s="1"/>
  <c r="AI132" i="42"/>
  <c r="AE26" i="6" s="1"/>
  <c r="B31" i="41"/>
  <c r="N9" i="41"/>
  <c r="L97" i="42"/>
  <c r="H17" i="5" s="1"/>
  <c r="X97" i="42"/>
  <c r="T17" i="5" s="1"/>
  <c r="V97" i="42"/>
  <c r="R17" i="5" s="1"/>
  <c r="AA97" i="42"/>
  <c r="W17" i="5" s="1"/>
  <c r="J97" i="42"/>
  <c r="F17" i="5" s="1"/>
  <c r="P97" i="42"/>
  <c r="L17" i="5" s="1"/>
  <c r="N97" i="42"/>
  <c r="J17" i="5" s="1"/>
  <c r="S97" i="42"/>
  <c r="O17" i="5" s="1"/>
  <c r="AJ97" i="42"/>
  <c r="AF17" i="5" s="1"/>
  <c r="H97" i="42"/>
  <c r="D17" i="5" s="1"/>
  <c r="K97" i="42"/>
  <c r="G17" i="5" s="1"/>
  <c r="AG97" i="42"/>
  <c r="AC17" i="5" s="1"/>
  <c r="AE97" i="42"/>
  <c r="AA17" i="5" s="1"/>
  <c r="AC97" i="42"/>
  <c r="Y17" i="5" s="1"/>
  <c r="AH97" i="42"/>
  <c r="AD17" i="5" s="1"/>
  <c r="Y97" i="42"/>
  <c r="U17" i="5" s="1"/>
  <c r="W97" i="42"/>
  <c r="S17" i="5" s="1"/>
  <c r="U97" i="42"/>
  <c r="Q17" i="5" s="1"/>
  <c r="AB97" i="42"/>
  <c r="X17" i="5" s="1"/>
  <c r="Q97" i="42"/>
  <c r="M17" i="5" s="1"/>
  <c r="O97" i="42"/>
  <c r="K17" i="5" s="1"/>
  <c r="M97" i="42"/>
  <c r="I17" i="5" s="1"/>
  <c r="Z97" i="42"/>
  <c r="V17" i="5" s="1"/>
  <c r="I97" i="42"/>
  <c r="E17" i="5" s="1"/>
  <c r="T97" i="42"/>
  <c r="P17" i="5" s="1"/>
  <c r="AI97" i="42"/>
  <c r="AE17" i="5" s="1"/>
  <c r="R97" i="42"/>
  <c r="N17" i="5" s="1"/>
  <c r="AD97" i="42"/>
  <c r="Z17" i="5" s="1"/>
  <c r="AF97" i="42"/>
  <c r="AB17" i="5" s="1"/>
  <c r="C35" i="41"/>
  <c r="C29" i="41"/>
  <c r="E17" i="41"/>
  <c r="P75" i="42"/>
  <c r="N75" i="42"/>
  <c r="S75" i="42"/>
  <c r="H75" i="42"/>
  <c r="K75" i="42"/>
  <c r="AG75" i="42"/>
  <c r="AE75" i="42"/>
  <c r="AC75" i="42"/>
  <c r="AH75" i="42"/>
  <c r="Y75" i="42"/>
  <c r="W75" i="42"/>
  <c r="U75" i="42"/>
  <c r="Z75" i="42"/>
  <c r="L75" i="42"/>
  <c r="Q75" i="42"/>
  <c r="O75" i="42"/>
  <c r="M75" i="42"/>
  <c r="R75" i="42"/>
  <c r="I75" i="42"/>
  <c r="J75" i="42"/>
  <c r="AF75" i="42"/>
  <c r="AD75" i="42"/>
  <c r="AI75" i="42"/>
  <c r="T75" i="42"/>
  <c r="AB75" i="42"/>
  <c r="X75" i="42"/>
  <c r="V75" i="42"/>
  <c r="AA75" i="42"/>
  <c r="AJ75" i="42"/>
  <c r="AB71" i="42"/>
  <c r="X17" i="4" s="1"/>
  <c r="L71" i="42"/>
  <c r="H17" i="4" s="1"/>
  <c r="AG71" i="42"/>
  <c r="AC17" i="4" s="1"/>
  <c r="AE71" i="42"/>
  <c r="AA17" i="4" s="1"/>
  <c r="AC71" i="42"/>
  <c r="Y17" i="4" s="1"/>
  <c r="AH71" i="42"/>
  <c r="AD17" i="4" s="1"/>
  <c r="Y71" i="42"/>
  <c r="U17" i="4" s="1"/>
  <c r="W71" i="42"/>
  <c r="S17" i="4" s="1"/>
  <c r="U71" i="42"/>
  <c r="Q17" i="4" s="1"/>
  <c r="Z71" i="42"/>
  <c r="V17" i="4" s="1"/>
  <c r="T71" i="42"/>
  <c r="P17" i="4" s="1"/>
  <c r="Q71" i="42"/>
  <c r="M17" i="4" s="1"/>
  <c r="O71" i="42"/>
  <c r="K17" i="4" s="1"/>
  <c r="M71" i="42"/>
  <c r="I17" i="4" s="1"/>
  <c r="R71" i="42"/>
  <c r="N17" i="4" s="1"/>
  <c r="I71" i="42"/>
  <c r="E17" i="4" s="1"/>
  <c r="J71" i="42"/>
  <c r="F17" i="4" s="1"/>
  <c r="AF71" i="42"/>
  <c r="AB17" i="4" s="1"/>
  <c r="AD71" i="42"/>
  <c r="Z17" i="4" s="1"/>
  <c r="AI71" i="42"/>
  <c r="AE17" i="4" s="1"/>
  <c r="X71" i="42"/>
  <c r="T17" i="4" s="1"/>
  <c r="V71" i="42"/>
  <c r="R17" i="4" s="1"/>
  <c r="AA71" i="42"/>
  <c r="W17" i="4" s="1"/>
  <c r="P71" i="42"/>
  <c r="L17" i="4" s="1"/>
  <c r="N71" i="42"/>
  <c r="J17" i="4" s="1"/>
  <c r="S71" i="42"/>
  <c r="O17" i="4" s="1"/>
  <c r="AJ71" i="42"/>
  <c r="AF17" i="4" s="1"/>
  <c r="H71" i="42"/>
  <c r="D17" i="4" s="1"/>
  <c r="K71" i="42"/>
  <c r="G17" i="4" s="1"/>
  <c r="L84" i="42"/>
  <c r="H4" i="5" s="1"/>
  <c r="X84" i="42"/>
  <c r="T4" i="5" s="1"/>
  <c r="V84" i="42"/>
  <c r="R4" i="5" s="1"/>
  <c r="AA84" i="42"/>
  <c r="W4" i="5" s="1"/>
  <c r="P84" i="42"/>
  <c r="L4" i="5" s="1"/>
  <c r="N84" i="42"/>
  <c r="J4" i="5" s="1"/>
  <c r="S84" i="42"/>
  <c r="O4" i="5" s="1"/>
  <c r="H84" i="42"/>
  <c r="D4" i="5" s="1"/>
  <c r="K84" i="42"/>
  <c r="G4" i="5" s="1"/>
  <c r="AG84" i="42"/>
  <c r="AC4" i="5" s="1"/>
  <c r="AE84" i="42"/>
  <c r="AA4" i="5" s="1"/>
  <c r="AC84" i="42"/>
  <c r="Y4" i="5" s="1"/>
  <c r="AH84" i="42"/>
  <c r="AD4" i="5" s="1"/>
  <c r="Y84" i="42"/>
  <c r="U4" i="5" s="1"/>
  <c r="W84" i="42"/>
  <c r="S4" i="5" s="1"/>
  <c r="U84" i="42"/>
  <c r="Q4" i="5" s="1"/>
  <c r="Z84" i="42"/>
  <c r="V4" i="5" s="1"/>
  <c r="Q84" i="42"/>
  <c r="M4" i="5" s="1"/>
  <c r="O84" i="42"/>
  <c r="K4" i="5" s="1"/>
  <c r="M84" i="42"/>
  <c r="I4" i="5" s="1"/>
  <c r="R84" i="42"/>
  <c r="N4" i="5" s="1"/>
  <c r="I84" i="42"/>
  <c r="E4" i="5" s="1"/>
  <c r="J84" i="42"/>
  <c r="F4" i="5" s="1"/>
  <c r="AF84" i="42"/>
  <c r="AB4" i="5" s="1"/>
  <c r="T84" i="42"/>
  <c r="P4" i="5" s="1"/>
  <c r="AD84" i="42"/>
  <c r="Z4" i="5" s="1"/>
  <c r="AB84" i="42"/>
  <c r="X4" i="5" s="1"/>
  <c r="AI84" i="42"/>
  <c r="AE4" i="5" s="1"/>
  <c r="AJ84" i="42"/>
  <c r="AF4" i="5" s="1"/>
  <c r="L80" i="42"/>
  <c r="H26" i="4" s="1"/>
  <c r="I80" i="42"/>
  <c r="E26" i="4" s="1"/>
  <c r="J80" i="42"/>
  <c r="F26" i="4" s="1"/>
  <c r="AF80" i="42"/>
  <c r="AB26" i="4" s="1"/>
  <c r="AD80" i="42"/>
  <c r="Z26" i="4" s="1"/>
  <c r="AI80" i="42"/>
  <c r="AE26" i="4" s="1"/>
  <c r="X80" i="42"/>
  <c r="T26" i="4" s="1"/>
  <c r="V80" i="42"/>
  <c r="R26" i="4" s="1"/>
  <c r="AA80" i="42"/>
  <c r="W26" i="4" s="1"/>
  <c r="P80" i="42"/>
  <c r="L26" i="4" s="1"/>
  <c r="N80" i="42"/>
  <c r="J26" i="4" s="1"/>
  <c r="S80" i="42"/>
  <c r="O26" i="4" s="1"/>
  <c r="H80" i="42"/>
  <c r="D26" i="4" s="1"/>
  <c r="K80" i="42"/>
  <c r="G26" i="4" s="1"/>
  <c r="AG80" i="42"/>
  <c r="AC26" i="4" s="1"/>
  <c r="AE80" i="42"/>
  <c r="AA26" i="4" s="1"/>
  <c r="AC80" i="42"/>
  <c r="Y26" i="4" s="1"/>
  <c r="AH80" i="42"/>
  <c r="AD26" i="4" s="1"/>
  <c r="Q80" i="42"/>
  <c r="M26" i="4" s="1"/>
  <c r="O80" i="42"/>
  <c r="K26" i="4" s="1"/>
  <c r="M80" i="42"/>
  <c r="I26" i="4" s="1"/>
  <c r="R80" i="42"/>
  <c r="N26" i="4" s="1"/>
  <c r="W80" i="42"/>
  <c r="S26" i="4" s="1"/>
  <c r="U80" i="42"/>
  <c r="Q26" i="4" s="1"/>
  <c r="Z80" i="42"/>
  <c r="V26" i="4" s="1"/>
  <c r="AB80" i="42"/>
  <c r="X26" i="4" s="1"/>
  <c r="AJ80" i="42"/>
  <c r="AF26" i="4" s="1"/>
  <c r="Y80" i="42"/>
  <c r="U26" i="4" s="1"/>
  <c r="T80" i="42"/>
  <c r="P26" i="4" s="1"/>
  <c r="H218" i="42"/>
  <c r="D8" i="10" s="1"/>
  <c r="L218" i="42"/>
  <c r="H8" i="10" s="1"/>
  <c r="I218" i="42"/>
  <c r="E8" i="10" s="1"/>
  <c r="AE218" i="42"/>
  <c r="AA8" i="10" s="1"/>
  <c r="AC218" i="42"/>
  <c r="Y8" i="10" s="1"/>
  <c r="AH218" i="42"/>
  <c r="AD8" i="10" s="1"/>
  <c r="AI218" i="42"/>
  <c r="AE8" i="10" s="1"/>
  <c r="W218" i="42"/>
  <c r="S8" i="10" s="1"/>
  <c r="U218" i="42"/>
  <c r="Q8" i="10" s="1"/>
  <c r="Z218" i="42"/>
  <c r="V8" i="10" s="1"/>
  <c r="AA218" i="42"/>
  <c r="W8" i="10" s="1"/>
  <c r="O218" i="42"/>
  <c r="K8" i="10" s="1"/>
  <c r="M218" i="42"/>
  <c r="I8" i="10" s="1"/>
  <c r="R218" i="42"/>
  <c r="N8" i="10" s="1"/>
  <c r="S218" i="42"/>
  <c r="O8" i="10" s="1"/>
  <c r="J218" i="42"/>
  <c r="F8" i="10" s="1"/>
  <c r="K218" i="42"/>
  <c r="G8" i="10" s="1"/>
  <c r="AF218" i="42"/>
  <c r="AB8" i="10" s="1"/>
  <c r="AD218" i="42"/>
  <c r="Z8" i="10" s="1"/>
  <c r="AJ218" i="42"/>
  <c r="AF8" i="10" s="1"/>
  <c r="AG218" i="42"/>
  <c r="AC8" i="10" s="1"/>
  <c r="P218" i="42"/>
  <c r="L8" i="10" s="1"/>
  <c r="N218" i="42"/>
  <c r="J8" i="10" s="1"/>
  <c r="T218" i="42"/>
  <c r="P8" i="10" s="1"/>
  <c r="Q218" i="42"/>
  <c r="M8" i="10" s="1"/>
  <c r="V218" i="42"/>
  <c r="R8" i="10" s="1"/>
  <c r="AB218" i="42"/>
  <c r="X8" i="10" s="1"/>
  <c r="Y218" i="42"/>
  <c r="U8" i="10" s="1"/>
  <c r="X218" i="42"/>
  <c r="T8" i="10" s="1"/>
  <c r="L114" i="42"/>
  <c r="H8" i="6" s="1"/>
  <c r="P114" i="42"/>
  <c r="L8" i="6" s="1"/>
  <c r="N114" i="42"/>
  <c r="J8" i="6" s="1"/>
  <c r="S114" i="42"/>
  <c r="O8" i="6" s="1"/>
  <c r="AJ114" i="42"/>
  <c r="AF8" i="6" s="1"/>
  <c r="H114" i="42"/>
  <c r="D8" i="6" s="1"/>
  <c r="K114" i="42"/>
  <c r="G8" i="6" s="1"/>
  <c r="AG114" i="42"/>
  <c r="AC8" i="6" s="1"/>
  <c r="AE114" i="42"/>
  <c r="AA8" i="6" s="1"/>
  <c r="AC114" i="42"/>
  <c r="Y8" i="6" s="1"/>
  <c r="AH114" i="42"/>
  <c r="AD8" i="6" s="1"/>
  <c r="Y114" i="42"/>
  <c r="U8" i="6" s="1"/>
  <c r="W114" i="42"/>
  <c r="S8" i="6" s="1"/>
  <c r="U114" i="42"/>
  <c r="Q8" i="6" s="1"/>
  <c r="AB114" i="42"/>
  <c r="X8" i="6" s="1"/>
  <c r="Q114" i="42"/>
  <c r="M8" i="6" s="1"/>
  <c r="O114" i="42"/>
  <c r="K8" i="6" s="1"/>
  <c r="M114" i="42"/>
  <c r="I8" i="6" s="1"/>
  <c r="Z114" i="42"/>
  <c r="V8" i="6" s="1"/>
  <c r="I114" i="42"/>
  <c r="E8" i="6" s="1"/>
  <c r="T114" i="42"/>
  <c r="P8" i="6" s="1"/>
  <c r="AF114" i="42"/>
  <c r="AB8" i="6" s="1"/>
  <c r="AD114" i="42"/>
  <c r="Z8" i="6" s="1"/>
  <c r="AI114" i="42"/>
  <c r="AE8" i="6" s="1"/>
  <c r="R114" i="42"/>
  <c r="N8" i="6" s="1"/>
  <c r="AA114" i="42"/>
  <c r="W8" i="6" s="1"/>
  <c r="X114" i="42"/>
  <c r="T8" i="6" s="1"/>
  <c r="J114" i="42"/>
  <c r="F8" i="6" s="1"/>
  <c r="V114" i="42"/>
  <c r="R8" i="6" s="1"/>
  <c r="B37" i="41"/>
  <c r="N15" i="41"/>
  <c r="X120" i="42"/>
  <c r="T14" i="6" s="1"/>
  <c r="V120" i="42"/>
  <c r="R14" i="6" s="1"/>
  <c r="AA120" i="42"/>
  <c r="W14" i="6" s="1"/>
  <c r="J120" i="42"/>
  <c r="F14" i="6" s="1"/>
  <c r="P120" i="42"/>
  <c r="L14" i="6" s="1"/>
  <c r="N120" i="42"/>
  <c r="J14" i="6" s="1"/>
  <c r="S120" i="42"/>
  <c r="O14" i="6" s="1"/>
  <c r="AJ120" i="42"/>
  <c r="AF14" i="6" s="1"/>
  <c r="AG120" i="42"/>
  <c r="AC14" i="6" s="1"/>
  <c r="AE120" i="42"/>
  <c r="AA14" i="6" s="1"/>
  <c r="AC120" i="42"/>
  <c r="Y14" i="6" s="1"/>
  <c r="AH120" i="42"/>
  <c r="AD14" i="6" s="1"/>
  <c r="Y120" i="42"/>
  <c r="U14" i="6" s="1"/>
  <c r="W120" i="42"/>
  <c r="S14" i="6" s="1"/>
  <c r="U120" i="42"/>
  <c r="Q14" i="6" s="1"/>
  <c r="AB120" i="42"/>
  <c r="X14" i="6" s="1"/>
  <c r="Q120" i="42"/>
  <c r="M14" i="6" s="1"/>
  <c r="O120" i="42"/>
  <c r="K14" i="6" s="1"/>
  <c r="M120" i="42"/>
  <c r="I14" i="6" s="1"/>
  <c r="Z120" i="42"/>
  <c r="V14" i="6" s="1"/>
  <c r="I120" i="42"/>
  <c r="E14" i="6" s="1"/>
  <c r="T120" i="42"/>
  <c r="P14" i="6" s="1"/>
  <c r="AI120" i="42"/>
  <c r="AE14" i="6" s="1"/>
  <c r="K120" i="42"/>
  <c r="G14" i="6" s="1"/>
  <c r="R120" i="42"/>
  <c r="N14" i="6" s="1"/>
  <c r="AF120" i="42"/>
  <c r="AB14" i="6" s="1"/>
  <c r="AD120" i="42"/>
  <c r="Z14" i="6" s="1"/>
  <c r="L120" i="42"/>
  <c r="H14" i="6" s="1"/>
  <c r="H120" i="42"/>
  <c r="D14" i="6" s="1"/>
  <c r="H236" i="42"/>
  <c r="D26" i="10" s="1"/>
  <c r="L236" i="42"/>
  <c r="H26" i="10" s="1"/>
  <c r="I236" i="42"/>
  <c r="E26" i="10" s="1"/>
  <c r="AE236" i="42"/>
  <c r="AA26" i="10" s="1"/>
  <c r="AC236" i="42"/>
  <c r="Y26" i="10" s="1"/>
  <c r="AH236" i="42"/>
  <c r="AD26" i="10" s="1"/>
  <c r="AI236" i="42"/>
  <c r="AE26" i="10" s="1"/>
  <c r="O236" i="42"/>
  <c r="K26" i="10" s="1"/>
  <c r="M236" i="42"/>
  <c r="I26" i="10" s="1"/>
  <c r="R236" i="42"/>
  <c r="N26" i="10" s="1"/>
  <c r="S236" i="42"/>
  <c r="O26" i="10" s="1"/>
  <c r="J236" i="42"/>
  <c r="F26" i="10" s="1"/>
  <c r="K236" i="42"/>
  <c r="G26" i="10" s="1"/>
  <c r="AF236" i="42"/>
  <c r="AB26" i="10" s="1"/>
  <c r="AD236" i="42"/>
  <c r="Z26" i="10" s="1"/>
  <c r="AJ236" i="42"/>
  <c r="AF26" i="10" s="1"/>
  <c r="AG236" i="42"/>
  <c r="AC26" i="10" s="1"/>
  <c r="X236" i="42"/>
  <c r="T26" i="10" s="1"/>
  <c r="V236" i="42"/>
  <c r="R26" i="10" s="1"/>
  <c r="AB236" i="42"/>
  <c r="X26" i="10" s="1"/>
  <c r="Y236" i="42"/>
  <c r="U26" i="10" s="1"/>
  <c r="Q236" i="42"/>
  <c r="M26" i="10" s="1"/>
  <c r="AA236" i="42"/>
  <c r="W26" i="10" s="1"/>
  <c r="P236" i="42"/>
  <c r="L26" i="10" s="1"/>
  <c r="W236" i="42"/>
  <c r="S26" i="10" s="1"/>
  <c r="N236" i="42"/>
  <c r="J26" i="10" s="1"/>
  <c r="U236" i="42"/>
  <c r="Q26" i="10" s="1"/>
  <c r="T236" i="42"/>
  <c r="P26" i="10" s="1"/>
  <c r="Z236" i="42"/>
  <c r="V26" i="10" s="1"/>
  <c r="N7" i="41"/>
  <c r="D17" i="41"/>
  <c r="L17" i="41"/>
  <c r="B38" i="41"/>
  <c r="N16" i="41"/>
  <c r="O231" i="42"/>
  <c r="K21" i="10" s="1"/>
  <c r="M231" i="42"/>
  <c r="I21" i="10" s="1"/>
  <c r="R231" i="42"/>
  <c r="N21" i="10" s="1"/>
  <c r="K231" i="42"/>
  <c r="G21" i="10" s="1"/>
  <c r="J231" i="42"/>
  <c r="F21" i="10" s="1"/>
  <c r="AA231" i="42"/>
  <c r="W21" i="10" s="1"/>
  <c r="AF231" i="42"/>
  <c r="AB21" i="10" s="1"/>
  <c r="AD231" i="42"/>
  <c r="Z21" i="10" s="1"/>
  <c r="AJ231" i="42"/>
  <c r="AF21" i="10" s="1"/>
  <c r="AG231" i="42"/>
  <c r="AC21" i="10" s="1"/>
  <c r="X231" i="42"/>
  <c r="T21" i="10" s="1"/>
  <c r="V231" i="42"/>
  <c r="R21" i="10" s="1"/>
  <c r="AB231" i="42"/>
  <c r="X21" i="10" s="1"/>
  <c r="Y231" i="42"/>
  <c r="U21" i="10" s="1"/>
  <c r="P231" i="42"/>
  <c r="L21" i="10" s="1"/>
  <c r="N231" i="42"/>
  <c r="J21" i="10" s="1"/>
  <c r="T231" i="42"/>
  <c r="P21" i="10" s="1"/>
  <c r="Q231" i="42"/>
  <c r="M21" i="10" s="1"/>
  <c r="H231" i="42"/>
  <c r="D21" i="10" s="1"/>
  <c r="L231" i="42"/>
  <c r="H21" i="10" s="1"/>
  <c r="I231" i="42"/>
  <c r="E21" i="10" s="1"/>
  <c r="AE231" i="42"/>
  <c r="AA21" i="10" s="1"/>
  <c r="AC231" i="42"/>
  <c r="Y21" i="10" s="1"/>
  <c r="AH231" i="42"/>
  <c r="AD21" i="10" s="1"/>
  <c r="AI231" i="42"/>
  <c r="AE21" i="10" s="1"/>
  <c r="S231" i="42"/>
  <c r="O21" i="10" s="1"/>
  <c r="W231" i="42"/>
  <c r="S21" i="10" s="1"/>
  <c r="U231" i="42"/>
  <c r="Q21" i="10" s="1"/>
  <c r="Z231" i="42"/>
  <c r="V21" i="10" s="1"/>
  <c r="P83" i="42"/>
  <c r="L3" i="5" s="1"/>
  <c r="N83" i="42"/>
  <c r="J3" i="5" s="1"/>
  <c r="S83" i="42"/>
  <c r="O3" i="5" s="1"/>
  <c r="H83" i="42"/>
  <c r="D3" i="5" s="1"/>
  <c r="K83" i="42"/>
  <c r="G3" i="5" s="1"/>
  <c r="AG83" i="42"/>
  <c r="AC3" i="5" s="1"/>
  <c r="AE83" i="42"/>
  <c r="AA3" i="5" s="1"/>
  <c r="AC83" i="42"/>
  <c r="Y3" i="5" s="1"/>
  <c r="AH83" i="42"/>
  <c r="AD3" i="5" s="1"/>
  <c r="Y83" i="42"/>
  <c r="U3" i="5" s="1"/>
  <c r="W83" i="42"/>
  <c r="S3" i="5" s="1"/>
  <c r="U83" i="42"/>
  <c r="Q3" i="5" s="1"/>
  <c r="Z83" i="42"/>
  <c r="V3" i="5" s="1"/>
  <c r="Q83" i="42"/>
  <c r="M3" i="5" s="1"/>
  <c r="O83" i="42"/>
  <c r="K3" i="5" s="1"/>
  <c r="M83" i="42"/>
  <c r="I3" i="5" s="1"/>
  <c r="R83" i="42"/>
  <c r="N3" i="5" s="1"/>
  <c r="I83" i="42"/>
  <c r="E3" i="5" s="1"/>
  <c r="J83" i="42"/>
  <c r="F3" i="5" s="1"/>
  <c r="AF83" i="42"/>
  <c r="AB3" i="5" s="1"/>
  <c r="AD83" i="42"/>
  <c r="Z3" i="5" s="1"/>
  <c r="AI83" i="42"/>
  <c r="AE3" i="5" s="1"/>
  <c r="X83" i="42"/>
  <c r="T3" i="5" s="1"/>
  <c r="L83" i="42"/>
  <c r="H3" i="5" s="1"/>
  <c r="V83" i="42"/>
  <c r="R3" i="5" s="1"/>
  <c r="AA83" i="42"/>
  <c r="W3" i="5" s="1"/>
  <c r="T83" i="42"/>
  <c r="P3" i="5" s="1"/>
  <c r="AB83" i="42"/>
  <c r="X3" i="5" s="1"/>
  <c r="AJ83" i="42"/>
  <c r="AF3" i="5" s="1"/>
  <c r="B35" i="41"/>
  <c r="N13" i="41"/>
  <c r="B30" i="41"/>
  <c r="N8" i="41"/>
  <c r="J227" i="42"/>
  <c r="F17" i="10" s="1"/>
  <c r="AA227" i="42"/>
  <c r="W17" i="10" s="1"/>
  <c r="H227" i="42"/>
  <c r="D17" i="10" s="1"/>
  <c r="AF227" i="42"/>
  <c r="AB17" i="10" s="1"/>
  <c r="AD227" i="42"/>
  <c r="Z17" i="10" s="1"/>
  <c r="AJ227" i="42"/>
  <c r="AF17" i="10" s="1"/>
  <c r="AG227" i="42"/>
  <c r="AC17" i="10" s="1"/>
  <c r="X227" i="42"/>
  <c r="T17" i="10" s="1"/>
  <c r="V227" i="42"/>
  <c r="R17" i="10" s="1"/>
  <c r="AB227" i="42"/>
  <c r="X17" i="10" s="1"/>
  <c r="Y227" i="42"/>
  <c r="U17" i="10" s="1"/>
  <c r="P227" i="42"/>
  <c r="L17" i="10" s="1"/>
  <c r="N227" i="42"/>
  <c r="J17" i="10" s="1"/>
  <c r="T227" i="42"/>
  <c r="P17" i="10" s="1"/>
  <c r="Q227" i="42"/>
  <c r="M17" i="10" s="1"/>
  <c r="L227" i="42"/>
  <c r="H17" i="10" s="1"/>
  <c r="AC227" i="42"/>
  <c r="Y17" i="10" s="1"/>
  <c r="AH227" i="42"/>
  <c r="AD17" i="10" s="1"/>
  <c r="W227" i="42"/>
  <c r="S17" i="10" s="1"/>
  <c r="U227" i="42"/>
  <c r="Q17" i="10" s="1"/>
  <c r="Z227" i="42"/>
  <c r="V17" i="10" s="1"/>
  <c r="S227" i="42"/>
  <c r="O17" i="10" s="1"/>
  <c r="O227" i="42"/>
  <c r="K17" i="10" s="1"/>
  <c r="M227" i="42"/>
  <c r="I17" i="10" s="1"/>
  <c r="R227" i="42"/>
  <c r="N17" i="10" s="1"/>
  <c r="K227" i="42"/>
  <c r="G17" i="10" s="1"/>
  <c r="I227" i="42"/>
  <c r="E17" i="10" s="1"/>
  <c r="AE227" i="42"/>
  <c r="AA17" i="10" s="1"/>
  <c r="AI227" i="42"/>
  <c r="AE17" i="10" s="1"/>
  <c r="Q62" i="42"/>
  <c r="M8" i="4" s="1"/>
  <c r="O62" i="42"/>
  <c r="K8" i="4" s="1"/>
  <c r="M62" i="42"/>
  <c r="I8" i="4" s="1"/>
  <c r="R62" i="42"/>
  <c r="N8" i="4" s="1"/>
  <c r="I62" i="42"/>
  <c r="E8" i="4" s="1"/>
  <c r="J62" i="42"/>
  <c r="F8" i="4" s="1"/>
  <c r="AF62" i="42"/>
  <c r="AB8" i="4" s="1"/>
  <c r="AD62" i="42"/>
  <c r="Z8" i="4" s="1"/>
  <c r="AI62" i="42"/>
  <c r="AE8" i="4" s="1"/>
  <c r="X62" i="42"/>
  <c r="T8" i="4" s="1"/>
  <c r="V62" i="42"/>
  <c r="R8" i="4" s="1"/>
  <c r="AA62" i="42"/>
  <c r="W8" i="4" s="1"/>
  <c r="P62" i="42"/>
  <c r="L8" i="4" s="1"/>
  <c r="N62" i="42"/>
  <c r="J8" i="4" s="1"/>
  <c r="S62" i="42"/>
  <c r="O8" i="4" s="1"/>
  <c r="H62" i="42"/>
  <c r="D8" i="4" s="1"/>
  <c r="K62" i="42"/>
  <c r="G8" i="4" s="1"/>
  <c r="AG62" i="42"/>
  <c r="AC8" i="4" s="1"/>
  <c r="AE62" i="42"/>
  <c r="AA8" i="4" s="1"/>
  <c r="AC62" i="42"/>
  <c r="Y8" i="4" s="1"/>
  <c r="AH62" i="42"/>
  <c r="AD8" i="4" s="1"/>
  <c r="Y62" i="42"/>
  <c r="U8" i="4" s="1"/>
  <c r="W62" i="42"/>
  <c r="S8" i="4" s="1"/>
  <c r="U62" i="42"/>
  <c r="Q8" i="4" s="1"/>
  <c r="Z62" i="42"/>
  <c r="V8" i="4" s="1"/>
  <c r="L62" i="42"/>
  <c r="H8" i="4" s="1"/>
  <c r="T62" i="42"/>
  <c r="P8" i="4" s="1"/>
  <c r="AB62" i="42"/>
  <c r="X8" i="4" s="1"/>
  <c r="AJ62" i="42"/>
  <c r="AF8" i="4" s="1"/>
  <c r="Q109" i="42"/>
  <c r="M3" i="6" s="1"/>
  <c r="O109" i="42"/>
  <c r="K3" i="6" s="1"/>
  <c r="M109" i="42"/>
  <c r="I3" i="6" s="1"/>
  <c r="Z109" i="42"/>
  <c r="V3" i="6" s="1"/>
  <c r="I109" i="42"/>
  <c r="E3" i="6" s="1"/>
  <c r="T109" i="42"/>
  <c r="P3" i="6" s="1"/>
  <c r="AF109" i="42"/>
  <c r="AB3" i="6" s="1"/>
  <c r="X109" i="42"/>
  <c r="T3" i="6" s="1"/>
  <c r="V109" i="42"/>
  <c r="R3" i="6" s="1"/>
  <c r="AA109" i="42"/>
  <c r="W3" i="6" s="1"/>
  <c r="J109" i="42"/>
  <c r="F3" i="6" s="1"/>
  <c r="P109" i="42"/>
  <c r="L3" i="6" s="1"/>
  <c r="N109" i="42"/>
  <c r="J3" i="6" s="1"/>
  <c r="S109" i="42"/>
  <c r="O3" i="6" s="1"/>
  <c r="AJ109" i="42"/>
  <c r="AF3" i="6" s="1"/>
  <c r="H109" i="42"/>
  <c r="D3" i="6" s="1"/>
  <c r="K109" i="42"/>
  <c r="G3" i="6" s="1"/>
  <c r="AG109" i="42"/>
  <c r="AC3" i="6" s="1"/>
  <c r="AE109" i="42"/>
  <c r="AA3" i="6" s="1"/>
  <c r="AC109" i="42"/>
  <c r="Y3" i="6" s="1"/>
  <c r="AH109" i="42"/>
  <c r="AD3" i="6" s="1"/>
  <c r="AB109" i="42"/>
  <c r="X3" i="6" s="1"/>
  <c r="R109" i="42"/>
  <c r="N3" i="6" s="1"/>
  <c r="Y109" i="42"/>
  <c r="U3" i="6" s="1"/>
  <c r="W109" i="42"/>
  <c r="S3" i="6" s="1"/>
  <c r="AD109" i="42"/>
  <c r="Z3" i="6" s="1"/>
  <c r="U109" i="42"/>
  <c r="Q3" i="6" s="1"/>
  <c r="AI109" i="42"/>
  <c r="AE3" i="6" s="1"/>
  <c r="L109" i="42"/>
  <c r="H3" i="6" s="1"/>
  <c r="L68" i="42"/>
  <c r="H14" i="4" s="1"/>
  <c r="H68" i="42"/>
  <c r="D14" i="4" s="1"/>
  <c r="K68" i="42"/>
  <c r="G14" i="4" s="1"/>
  <c r="AG68" i="42"/>
  <c r="AC14" i="4" s="1"/>
  <c r="AE68" i="42"/>
  <c r="AA14" i="4" s="1"/>
  <c r="AC68" i="42"/>
  <c r="Y14" i="4" s="1"/>
  <c r="AH68" i="42"/>
  <c r="AD14" i="4" s="1"/>
  <c r="Y68" i="42"/>
  <c r="U14" i="4" s="1"/>
  <c r="W68" i="42"/>
  <c r="S14" i="4" s="1"/>
  <c r="U68" i="42"/>
  <c r="Q14" i="4" s="1"/>
  <c r="Z68" i="42"/>
  <c r="V14" i="4" s="1"/>
  <c r="Q68" i="42"/>
  <c r="M14" i="4" s="1"/>
  <c r="O68" i="42"/>
  <c r="K14" i="4" s="1"/>
  <c r="M68" i="42"/>
  <c r="I14" i="4" s="1"/>
  <c r="R68" i="42"/>
  <c r="N14" i="4" s="1"/>
  <c r="I68" i="42"/>
  <c r="E14" i="4" s="1"/>
  <c r="J68" i="42"/>
  <c r="F14" i="4" s="1"/>
  <c r="AF68" i="42"/>
  <c r="AB14" i="4" s="1"/>
  <c r="AD68" i="42"/>
  <c r="Z14" i="4" s="1"/>
  <c r="AI68" i="42"/>
  <c r="AE14" i="4" s="1"/>
  <c r="P68" i="42"/>
  <c r="L14" i="4" s="1"/>
  <c r="N68" i="42"/>
  <c r="J14" i="4" s="1"/>
  <c r="X68" i="42"/>
  <c r="T14" i="4" s="1"/>
  <c r="T68" i="42"/>
  <c r="P14" i="4" s="1"/>
  <c r="AB68" i="42"/>
  <c r="X14" i="4" s="1"/>
  <c r="V68" i="42"/>
  <c r="R14" i="4" s="1"/>
  <c r="AA68" i="42"/>
  <c r="W14" i="4" s="1"/>
  <c r="S68" i="42"/>
  <c r="O14" i="4" s="1"/>
  <c r="AJ68" i="42"/>
  <c r="AF14" i="4" s="1"/>
  <c r="AF110" i="42"/>
  <c r="AB4" i="6" s="1"/>
  <c r="AD110" i="42"/>
  <c r="Z4" i="6" s="1"/>
  <c r="AI110" i="42"/>
  <c r="AE4" i="6" s="1"/>
  <c r="R110" i="42"/>
  <c r="N4" i="6" s="1"/>
  <c r="X110" i="42"/>
  <c r="T4" i="6" s="1"/>
  <c r="V110" i="42"/>
  <c r="R4" i="6" s="1"/>
  <c r="AA110" i="42"/>
  <c r="W4" i="6" s="1"/>
  <c r="J110" i="42"/>
  <c r="F4" i="6" s="1"/>
  <c r="P110" i="42"/>
  <c r="L4" i="6" s="1"/>
  <c r="N110" i="42"/>
  <c r="J4" i="6" s="1"/>
  <c r="S110" i="42"/>
  <c r="O4" i="6" s="1"/>
  <c r="AJ110" i="42"/>
  <c r="AF4" i="6" s="1"/>
  <c r="H110" i="42"/>
  <c r="D4" i="6" s="1"/>
  <c r="K110" i="42"/>
  <c r="G4" i="6" s="1"/>
  <c r="AG110" i="42"/>
  <c r="AC4" i="6" s="1"/>
  <c r="AE110" i="42"/>
  <c r="AA4" i="6" s="1"/>
  <c r="AC110" i="42"/>
  <c r="Y4" i="6" s="1"/>
  <c r="AH110" i="42"/>
  <c r="AD4" i="6" s="1"/>
  <c r="Y110" i="42"/>
  <c r="U4" i="6" s="1"/>
  <c r="W110" i="42"/>
  <c r="S4" i="6" s="1"/>
  <c r="U110" i="42"/>
  <c r="Q4" i="6" s="1"/>
  <c r="AB110" i="42"/>
  <c r="X4" i="6" s="1"/>
  <c r="Q110" i="42"/>
  <c r="M4" i="6" s="1"/>
  <c r="O110" i="42"/>
  <c r="K4" i="6" s="1"/>
  <c r="M110" i="42"/>
  <c r="I4" i="6" s="1"/>
  <c r="Z110" i="42"/>
  <c r="V4" i="6" s="1"/>
  <c r="I110" i="42"/>
  <c r="E4" i="6" s="1"/>
  <c r="T110" i="42"/>
  <c r="P4" i="6" s="1"/>
  <c r="L110" i="42"/>
  <c r="H4" i="6" s="1"/>
  <c r="B32" i="41"/>
  <c r="N10" i="41"/>
  <c r="N12" i="41"/>
  <c r="B34" i="41"/>
  <c r="G68" i="54"/>
  <c r="G69" i="54"/>
  <c r="I64" i="54"/>
  <c r="I68" i="54"/>
  <c r="I69" i="54"/>
  <c r="G71" i="54"/>
  <c r="I71" i="54"/>
  <c r="G70" i="54"/>
  <c r="I70" i="54"/>
  <c r="G72" i="54"/>
  <c r="I72" i="54"/>
  <c r="I65" i="54"/>
  <c r="G65" i="54"/>
  <c r="F33" i="42" l="1"/>
  <c r="B5" i="3" s="1"/>
  <c r="F37" i="42"/>
  <c r="B9" i="3" s="1"/>
  <c r="F51" i="42"/>
  <c r="B23" i="3" s="1"/>
  <c r="T44" i="42"/>
  <c r="P16" i="3" s="1"/>
  <c r="F30" i="42"/>
  <c r="F39" i="42"/>
  <c r="B11" i="3" s="1"/>
  <c r="G219" i="42"/>
  <c r="C9" i="10" s="1"/>
  <c r="F219" i="42"/>
  <c r="B9" i="10" s="1"/>
  <c r="F212" i="42"/>
  <c r="G212" i="42"/>
  <c r="C2" i="10" s="1"/>
  <c r="F233" i="42"/>
  <c r="G233" i="42"/>
  <c r="C23" i="10" s="1"/>
  <c r="F221" i="42"/>
  <c r="B11" i="10" s="1"/>
  <c r="G221" i="42"/>
  <c r="C11" i="10" s="1"/>
  <c r="G181" i="42"/>
  <c r="F181" i="42"/>
  <c r="F226" i="42"/>
  <c r="B16" i="10" s="1"/>
  <c r="G226" i="42"/>
  <c r="C16" i="10" s="1"/>
  <c r="F216" i="42"/>
  <c r="G216" i="42"/>
  <c r="C6" i="10" s="1"/>
  <c r="G169" i="42"/>
  <c r="F169" i="42"/>
  <c r="F174" i="42"/>
  <c r="G174" i="42"/>
  <c r="F215" i="42"/>
  <c r="B5" i="10" s="1"/>
  <c r="G215" i="42"/>
  <c r="C5" i="10" s="1"/>
  <c r="R21" i="4"/>
  <c r="R22" i="4"/>
  <c r="S62" i="67" s="1"/>
  <c r="E22" i="4"/>
  <c r="F62" i="67" s="1"/>
  <c r="E21" i="4"/>
  <c r="F61" i="67" s="1"/>
  <c r="S21" i="4"/>
  <c r="S22" i="4"/>
  <c r="O22" i="4"/>
  <c r="P62" i="67" s="1"/>
  <c r="O21" i="4"/>
  <c r="P61" i="67" s="1"/>
  <c r="T22" i="4"/>
  <c r="U62" i="67" s="1"/>
  <c r="T21" i="4"/>
  <c r="U61" i="67" s="1"/>
  <c r="N22" i="4"/>
  <c r="O62" i="67" s="1"/>
  <c r="N21" i="4"/>
  <c r="O61" i="67" s="1"/>
  <c r="U22" i="4"/>
  <c r="V62" i="67" s="1"/>
  <c r="U21" i="4"/>
  <c r="V61" i="67" s="1"/>
  <c r="J21" i="4"/>
  <c r="K61" i="67" s="1"/>
  <c r="J22" i="4"/>
  <c r="K62" i="67" s="1"/>
  <c r="Q21" i="4"/>
  <c r="Q22" i="4"/>
  <c r="R62" i="67" s="1"/>
  <c r="X21" i="4"/>
  <c r="Y61" i="67" s="1"/>
  <c r="X22" i="4"/>
  <c r="Y62" i="67" s="1"/>
  <c r="I22" i="4"/>
  <c r="J62" i="67" s="1"/>
  <c r="I21" i="4"/>
  <c r="J61" i="67" s="1"/>
  <c r="AD22" i="4"/>
  <c r="AE62" i="67" s="1"/>
  <c r="AD21" i="4"/>
  <c r="AE61" i="67" s="1"/>
  <c r="L22" i="4"/>
  <c r="M62" i="67" s="1"/>
  <c r="L21" i="4"/>
  <c r="M61" i="67" s="1"/>
  <c r="W22" i="4"/>
  <c r="X62" i="67" s="1"/>
  <c r="W21" i="4"/>
  <c r="X61" i="67" s="1"/>
  <c r="P21" i="4"/>
  <c r="P22" i="4"/>
  <c r="K21" i="4"/>
  <c r="L61" i="67" s="1"/>
  <c r="K22" i="4"/>
  <c r="L62" i="67" s="1"/>
  <c r="Y22" i="4"/>
  <c r="Y21" i="4"/>
  <c r="AE22" i="4"/>
  <c r="AE21" i="4"/>
  <c r="M22" i="4"/>
  <c r="N62" i="67" s="1"/>
  <c r="M21" i="4"/>
  <c r="AA22" i="4"/>
  <c r="AB62" i="67" s="1"/>
  <c r="AA21" i="4"/>
  <c r="AB61" i="67" s="1"/>
  <c r="C22" i="4"/>
  <c r="D62" i="67" s="1"/>
  <c r="C21" i="4"/>
  <c r="D61" i="67" s="1"/>
  <c r="F22" i="4"/>
  <c r="G62" i="67" s="1"/>
  <c r="F21" i="4"/>
  <c r="G61" i="67" s="1"/>
  <c r="Z21" i="4"/>
  <c r="AA61" i="67" s="1"/>
  <c r="Z22" i="4"/>
  <c r="AA62" i="67" s="1"/>
  <c r="H22" i="4"/>
  <c r="I62" i="67" s="1"/>
  <c r="H21" i="4"/>
  <c r="I61" i="67" s="1"/>
  <c r="AC22" i="4"/>
  <c r="AD62" i="67" s="1"/>
  <c r="AC21" i="4"/>
  <c r="AD61" i="67" s="1"/>
  <c r="D22" i="4"/>
  <c r="E62" i="67" s="1"/>
  <c r="D21" i="4"/>
  <c r="E61" i="67" s="1"/>
  <c r="AF22" i="4"/>
  <c r="AG62" i="67" s="1"/>
  <c r="AF21" i="4"/>
  <c r="AG61" i="67" s="1"/>
  <c r="AB22" i="4"/>
  <c r="AB21" i="4"/>
  <c r="V22" i="4"/>
  <c r="V21" i="4"/>
  <c r="G22" i="4"/>
  <c r="H62" i="67" s="1"/>
  <c r="G21" i="4"/>
  <c r="H61" i="67" s="1"/>
  <c r="N181" i="42"/>
  <c r="U181" i="42"/>
  <c r="Q181" i="42"/>
  <c r="AH181" i="42"/>
  <c r="L181" i="42"/>
  <c r="AC181" i="42"/>
  <c r="O181" i="42"/>
  <c r="AF181" i="42"/>
  <c r="J181" i="42"/>
  <c r="Z181" i="42"/>
  <c r="K181" i="42"/>
  <c r="AD181" i="42"/>
  <c r="H181" i="42"/>
  <c r="AA181" i="42"/>
  <c r="I181" i="42"/>
  <c r="X181" i="42"/>
  <c r="Y181" i="42"/>
  <c r="T181" i="42"/>
  <c r="AI181" i="42"/>
  <c r="W181" i="42"/>
  <c r="AB181" i="42"/>
  <c r="R181" i="42"/>
  <c r="AG181" i="42"/>
  <c r="M181" i="42"/>
  <c r="V181" i="42"/>
  <c r="P181" i="42"/>
  <c r="AE181" i="42"/>
  <c r="S181" i="42"/>
  <c r="AJ181" i="42"/>
  <c r="Y169" i="42"/>
  <c r="K169" i="42"/>
  <c r="Z169" i="42"/>
  <c r="J169" i="42"/>
  <c r="V169" i="42"/>
  <c r="I169" i="42"/>
  <c r="W169" i="42"/>
  <c r="U169" i="42"/>
  <c r="H169" i="42"/>
  <c r="AF169" i="42"/>
  <c r="S169" i="42"/>
  <c r="AJ169" i="42"/>
  <c r="T169" i="42"/>
  <c r="AI169" i="42"/>
  <c r="Q169" i="42"/>
  <c r="AH169" i="42"/>
  <c r="R169" i="42"/>
  <c r="AG169" i="42"/>
  <c r="N169" i="42"/>
  <c r="AE169" i="42"/>
  <c r="O169" i="42"/>
  <c r="AD169" i="42"/>
  <c r="X169" i="42"/>
  <c r="P169" i="42"/>
  <c r="M169" i="42"/>
  <c r="AA169" i="42"/>
  <c r="AC169" i="42"/>
  <c r="AB169" i="42"/>
  <c r="L169" i="42"/>
  <c r="O174" i="42"/>
  <c r="I174" i="42"/>
  <c r="X174" i="42"/>
  <c r="AC174" i="42"/>
  <c r="U174" i="42"/>
  <c r="AD174" i="42"/>
  <c r="N174" i="42"/>
  <c r="H174" i="42"/>
  <c r="S174" i="42"/>
  <c r="AJ174" i="42"/>
  <c r="T174" i="42"/>
  <c r="AI174" i="42"/>
  <c r="Q174" i="42"/>
  <c r="AH174" i="42"/>
  <c r="R174" i="42"/>
  <c r="AG174" i="42"/>
  <c r="AF174" i="42"/>
  <c r="P174" i="42"/>
  <c r="W174" i="42"/>
  <c r="J174" i="42"/>
  <c r="V174" i="42"/>
  <c r="AA174" i="42"/>
  <c r="M174" i="42"/>
  <c r="AB174" i="42"/>
  <c r="L174" i="42"/>
  <c r="Y174" i="42"/>
  <c r="K174" i="42"/>
  <c r="Z174" i="42"/>
  <c r="AE174" i="42"/>
  <c r="H71" i="54"/>
  <c r="H64" i="54"/>
  <c r="H69" i="54"/>
  <c r="H70" i="54"/>
  <c r="H66" i="54"/>
  <c r="D57" i="67"/>
  <c r="D54" i="67"/>
  <c r="C61" i="67"/>
  <c r="E43" i="67"/>
  <c r="G43" i="67"/>
  <c r="C48" i="67"/>
  <c r="AA57" i="67"/>
  <c r="M57" i="67"/>
  <c r="U44" i="67"/>
  <c r="F44" i="67"/>
  <c r="AF44" i="67"/>
  <c r="N54" i="67"/>
  <c r="D44" i="67"/>
  <c r="Y43" i="67"/>
  <c r="U43" i="67"/>
  <c r="I43" i="67"/>
  <c r="S43" i="67"/>
  <c r="H48" i="67"/>
  <c r="AC48" i="67"/>
  <c r="O48" i="67"/>
  <c r="AD48" i="67"/>
  <c r="Y57" i="67"/>
  <c r="V57" i="67"/>
  <c r="J57" i="67"/>
  <c r="X57" i="67"/>
  <c r="R44" i="67"/>
  <c r="AG44" i="67"/>
  <c r="V44" i="67"/>
  <c r="O44" i="67"/>
  <c r="AD44" i="67"/>
  <c r="AG54" i="67"/>
  <c r="H54" i="67"/>
  <c r="L54" i="67"/>
  <c r="F48" i="67"/>
  <c r="S48" i="67"/>
  <c r="M48" i="67"/>
  <c r="E48" i="67"/>
  <c r="Z57" i="67"/>
  <c r="S57" i="67"/>
  <c r="T57" i="67"/>
  <c r="AF57" i="67"/>
  <c r="S44" i="67"/>
  <c r="L44" i="67"/>
  <c r="X44" i="67"/>
  <c r="Y44" i="67"/>
  <c r="K54" i="67"/>
  <c r="AE54" i="67"/>
  <c r="K48" i="67"/>
  <c r="W57" i="67"/>
  <c r="C57" i="67"/>
  <c r="AA43" i="67"/>
  <c r="R43" i="67"/>
  <c r="AA48" i="67"/>
  <c r="N48" i="67"/>
  <c r="Z48" i="67"/>
  <c r="X48" i="67"/>
  <c r="AB57" i="67"/>
  <c r="O57" i="67"/>
  <c r="U57" i="67"/>
  <c r="R57" i="67"/>
  <c r="AC44" i="67"/>
  <c r="N44" i="67"/>
  <c r="Q44" i="67"/>
  <c r="S54" i="67"/>
  <c r="X54" i="67"/>
  <c r="F54" i="67"/>
  <c r="J48" i="67"/>
  <c r="AG43" i="67"/>
  <c r="M43" i="67"/>
  <c r="X43" i="67"/>
  <c r="D43" i="67"/>
  <c r="D48" i="67"/>
  <c r="I48" i="67"/>
  <c r="AF48" i="67"/>
  <c r="V48" i="67"/>
  <c r="AD57" i="67"/>
  <c r="P57" i="67"/>
  <c r="Q57" i="67"/>
  <c r="AE44" i="67"/>
  <c r="P44" i="67"/>
  <c r="Z44" i="67"/>
  <c r="O54" i="67"/>
  <c r="AC54" i="67"/>
  <c r="Y54" i="67"/>
  <c r="R54" i="67"/>
  <c r="AD43" i="67"/>
  <c r="AE43" i="67"/>
  <c r="R48" i="67"/>
  <c r="W48" i="67"/>
  <c r="G48" i="67"/>
  <c r="T48" i="67"/>
  <c r="AG57" i="67"/>
  <c r="H57" i="67"/>
  <c r="L57" i="67"/>
  <c r="I44" i="67"/>
  <c r="J44" i="67"/>
  <c r="AB44" i="67"/>
  <c r="P54" i="67"/>
  <c r="W54" i="67"/>
  <c r="U54" i="67"/>
  <c r="AB43" i="67"/>
  <c r="F43" i="67"/>
  <c r="L43" i="67"/>
  <c r="H43" i="67"/>
  <c r="L48" i="67"/>
  <c r="U48" i="67"/>
  <c r="AB48" i="67"/>
  <c r="C54" i="67"/>
  <c r="K57" i="67"/>
  <c r="AC57" i="67"/>
  <c r="E57" i="67"/>
  <c r="K44" i="67"/>
  <c r="AA44" i="67"/>
  <c r="G44" i="67"/>
  <c r="T54" i="67"/>
  <c r="Z54" i="67"/>
  <c r="V54" i="67"/>
  <c r="I54" i="67"/>
  <c r="P48" i="67"/>
  <c r="AE57" i="67"/>
  <c r="AB54" i="67"/>
  <c r="J54" i="67"/>
  <c r="AA54" i="67"/>
  <c r="E54" i="67"/>
  <c r="P43" i="67"/>
  <c r="C44" i="67"/>
  <c r="V43" i="67"/>
  <c r="J43" i="67"/>
  <c r="O43" i="67"/>
  <c r="AG48" i="67"/>
  <c r="AE48" i="67"/>
  <c r="Y48" i="67"/>
  <c r="Q48" i="67"/>
  <c r="N57" i="67"/>
  <c r="G57" i="67"/>
  <c r="I57" i="67"/>
  <c r="F57" i="67"/>
  <c r="W44" i="67"/>
  <c r="H44" i="67"/>
  <c r="T44" i="67"/>
  <c r="M44" i="67"/>
  <c r="E44" i="67"/>
  <c r="AF54" i="67"/>
  <c r="AD54" i="67"/>
  <c r="M54" i="67"/>
  <c r="S61" i="67"/>
  <c r="R61" i="67"/>
  <c r="Q54" i="67"/>
  <c r="G54" i="67"/>
  <c r="D67" i="54"/>
  <c r="H58" i="54"/>
  <c r="U18" i="54"/>
  <c r="M54" i="54" s="1"/>
  <c r="D70" i="54" s="1"/>
  <c r="U34" i="54"/>
  <c r="W18" i="54"/>
  <c r="M56" i="54" s="1"/>
  <c r="D72" i="54" s="1"/>
  <c r="W34" i="54"/>
  <c r="S18" i="54"/>
  <c r="M52" i="54" s="1"/>
  <c r="D68" i="54" s="1"/>
  <c r="S34" i="54"/>
  <c r="O18" i="54"/>
  <c r="M48" i="54" s="1"/>
  <c r="D64" i="54" s="1"/>
  <c r="O34" i="54"/>
  <c r="V18" i="54"/>
  <c r="M55" i="54" s="1"/>
  <c r="D71" i="54" s="1"/>
  <c r="V34" i="54"/>
  <c r="N30" i="54"/>
  <c r="N14" i="54"/>
  <c r="P18" i="54"/>
  <c r="M49" i="54" s="1"/>
  <c r="D65" i="54" s="1"/>
  <c r="P34" i="54"/>
  <c r="N21" i="54"/>
  <c r="N37" i="54"/>
  <c r="X37" i="54" s="1"/>
  <c r="N18" i="54"/>
  <c r="N34" i="54"/>
  <c r="T14" i="54"/>
  <c r="I53" i="54" s="1"/>
  <c r="E69" i="54" s="1"/>
  <c r="T30" i="54"/>
  <c r="T18" i="54"/>
  <c r="M53" i="54" s="1"/>
  <c r="D69" i="54" s="1"/>
  <c r="T34" i="54"/>
  <c r="N25" i="54"/>
  <c r="X25" i="54" s="1"/>
  <c r="N8" i="54"/>
  <c r="D47" i="54" s="1"/>
  <c r="Q18" i="54"/>
  <c r="M50" i="54" s="1"/>
  <c r="D66" i="54" s="1"/>
  <c r="Q34" i="54"/>
  <c r="N19" i="54"/>
  <c r="N35" i="54"/>
  <c r="X35" i="54" s="1"/>
  <c r="R100" i="42"/>
  <c r="N20" i="5" s="1"/>
  <c r="O100" i="42"/>
  <c r="K20" i="5" s="1"/>
  <c r="AE100" i="42"/>
  <c r="AA20" i="5" s="1"/>
  <c r="V234" i="42"/>
  <c r="R24" i="10" s="1"/>
  <c r="S234" i="42"/>
  <c r="O24" i="10" s="1"/>
  <c r="AI234" i="42"/>
  <c r="AE24" i="10" s="1"/>
  <c r="AI100" i="42"/>
  <c r="AE20" i="5" s="1"/>
  <c r="Q100" i="42"/>
  <c r="M20" i="5" s="1"/>
  <c r="AG100" i="42"/>
  <c r="AC20" i="5" s="1"/>
  <c r="C20" i="5"/>
  <c r="B20" i="5"/>
  <c r="AD100" i="42"/>
  <c r="Z20" i="5" s="1"/>
  <c r="AB100" i="42"/>
  <c r="X20" i="5" s="1"/>
  <c r="K100" i="42"/>
  <c r="G20" i="5" s="1"/>
  <c r="L100" i="42"/>
  <c r="H20" i="5" s="1"/>
  <c r="AF100" i="42"/>
  <c r="AB20" i="5" s="1"/>
  <c r="U100" i="42"/>
  <c r="Q20" i="5" s="1"/>
  <c r="H100" i="42"/>
  <c r="D20" i="5" s="1"/>
  <c r="J100" i="42"/>
  <c r="F20" i="5" s="1"/>
  <c r="T100" i="42"/>
  <c r="P20" i="5" s="1"/>
  <c r="W100" i="42"/>
  <c r="S20" i="5" s="1"/>
  <c r="AJ100" i="42"/>
  <c r="AF20" i="5" s="1"/>
  <c r="AA100" i="42"/>
  <c r="W20" i="5" s="1"/>
  <c r="I100" i="42"/>
  <c r="E20" i="5" s="1"/>
  <c r="Y100" i="42"/>
  <c r="U20" i="5" s="1"/>
  <c r="S100" i="42"/>
  <c r="O20" i="5" s="1"/>
  <c r="V100" i="42"/>
  <c r="R20" i="5" s="1"/>
  <c r="Z100" i="42"/>
  <c r="V20" i="5" s="1"/>
  <c r="AH100" i="42"/>
  <c r="AD20" i="5" s="1"/>
  <c r="N100" i="42"/>
  <c r="J20" i="5" s="1"/>
  <c r="X100" i="42"/>
  <c r="T20" i="5" s="1"/>
  <c r="M100" i="42"/>
  <c r="I20" i="5" s="1"/>
  <c r="AC100" i="42"/>
  <c r="Y20" i="5" s="1"/>
  <c r="AF210" i="42"/>
  <c r="AB26" i="9" s="1"/>
  <c r="AC66" i="67" s="1"/>
  <c r="P210" i="42"/>
  <c r="L26" i="9" s="1"/>
  <c r="M66" i="67" s="1"/>
  <c r="AJ210" i="42"/>
  <c r="AF26" i="9" s="1"/>
  <c r="AG66" i="67" s="1"/>
  <c r="O210" i="42"/>
  <c r="K26" i="9" s="1"/>
  <c r="L66" i="67" s="1"/>
  <c r="AC210" i="42"/>
  <c r="Y26" i="9" s="1"/>
  <c r="Z66" i="67" s="1"/>
  <c r="M210" i="42"/>
  <c r="I26" i="9" s="1"/>
  <c r="J66" i="67" s="1"/>
  <c r="AA210" i="42"/>
  <c r="W26" i="9" s="1"/>
  <c r="X66" i="67" s="1"/>
  <c r="AH210" i="42"/>
  <c r="AD26" i="9" s="1"/>
  <c r="AE66" i="67" s="1"/>
  <c r="AD210" i="42"/>
  <c r="Z26" i="9" s="1"/>
  <c r="AA66" i="67" s="1"/>
  <c r="N210" i="42"/>
  <c r="J26" i="9" s="1"/>
  <c r="K66" i="67" s="1"/>
  <c r="Y210" i="42"/>
  <c r="U26" i="9" s="1"/>
  <c r="V66" i="67" s="1"/>
  <c r="Z210" i="42"/>
  <c r="V26" i="9" s="1"/>
  <c r="W66" i="67" s="1"/>
  <c r="J210" i="42"/>
  <c r="F26" i="9" s="1"/>
  <c r="G66" i="67" s="1"/>
  <c r="W210" i="42"/>
  <c r="S26" i="9" s="1"/>
  <c r="T66" i="67" s="1"/>
  <c r="K210" i="42"/>
  <c r="G26" i="9" s="1"/>
  <c r="H66" i="67" s="1"/>
  <c r="X210" i="42"/>
  <c r="T26" i="9" s="1"/>
  <c r="U66" i="67" s="1"/>
  <c r="H210" i="42"/>
  <c r="D26" i="9" s="1"/>
  <c r="E66" i="67" s="1"/>
  <c r="AB210" i="42"/>
  <c r="X26" i="9" s="1"/>
  <c r="Y66" i="67" s="1"/>
  <c r="T210" i="42"/>
  <c r="P26" i="9" s="1"/>
  <c r="Q66" i="67" s="1"/>
  <c r="I210" i="42"/>
  <c r="E26" i="9" s="1"/>
  <c r="F66" i="67" s="1"/>
  <c r="U210" i="42"/>
  <c r="Q26" i="9" s="1"/>
  <c r="R66" i="67" s="1"/>
  <c r="AI210" i="42"/>
  <c r="AE26" i="9" s="1"/>
  <c r="AF66" i="67" s="1"/>
  <c r="S210" i="42"/>
  <c r="O26" i="9" s="1"/>
  <c r="P66" i="67" s="1"/>
  <c r="B26" i="9"/>
  <c r="C66" i="67" s="1"/>
  <c r="L210" i="42"/>
  <c r="H26" i="9" s="1"/>
  <c r="I66" i="67" s="1"/>
  <c r="V210" i="42"/>
  <c r="R26" i="9" s="1"/>
  <c r="S66" i="67" s="1"/>
  <c r="AG210" i="42"/>
  <c r="AC26" i="9" s="1"/>
  <c r="AD66" i="67" s="1"/>
  <c r="Q210" i="42"/>
  <c r="M26" i="9" s="1"/>
  <c r="N66" i="67" s="1"/>
  <c r="R210" i="42"/>
  <c r="N26" i="9" s="1"/>
  <c r="O66" i="67" s="1"/>
  <c r="C26" i="9"/>
  <c r="D66" i="67" s="1"/>
  <c r="AE210" i="42"/>
  <c r="AA26" i="9" s="1"/>
  <c r="AB66" i="67" s="1"/>
  <c r="AF234" i="42"/>
  <c r="AB24" i="10" s="1"/>
  <c r="Y234" i="42"/>
  <c r="U24" i="10" s="1"/>
  <c r="K234" i="42"/>
  <c r="G24" i="10" s="1"/>
  <c r="U234" i="42"/>
  <c r="Q24" i="10" s="1"/>
  <c r="H234" i="42"/>
  <c r="D24" i="10" s="1"/>
  <c r="L234" i="42"/>
  <c r="H24" i="10" s="1"/>
  <c r="AB234" i="42"/>
  <c r="X24" i="10" s="1"/>
  <c r="J234" i="42"/>
  <c r="F24" i="10" s="1"/>
  <c r="W234" i="42"/>
  <c r="S24" i="10" s="1"/>
  <c r="X234" i="42"/>
  <c r="T24" i="10" s="1"/>
  <c r="R234" i="42"/>
  <c r="N24" i="10" s="1"/>
  <c r="AH234" i="42"/>
  <c r="AD24" i="10" s="1"/>
  <c r="T234" i="42"/>
  <c r="P24" i="10" s="1"/>
  <c r="AG234" i="42"/>
  <c r="AC24" i="10" s="1"/>
  <c r="M234" i="42"/>
  <c r="I24" i="10" s="1"/>
  <c r="AC234" i="42"/>
  <c r="Y24" i="10" s="1"/>
  <c r="C24" i="10"/>
  <c r="Q234" i="42"/>
  <c r="M24" i="10" s="1"/>
  <c r="AJ234" i="42"/>
  <c r="AF24" i="10" s="1"/>
  <c r="O234" i="42"/>
  <c r="K24" i="10" s="1"/>
  <c r="AE234" i="42"/>
  <c r="AA24" i="10" s="1"/>
  <c r="B24" i="10"/>
  <c r="N234" i="42"/>
  <c r="J24" i="10" s="1"/>
  <c r="AD234" i="42"/>
  <c r="Z24" i="10" s="1"/>
  <c r="AA234" i="42"/>
  <c r="W24" i="10" s="1"/>
  <c r="I234" i="42"/>
  <c r="E24" i="10" s="1"/>
  <c r="P234" i="42"/>
  <c r="L24" i="10" s="1"/>
  <c r="N67" i="42"/>
  <c r="J13" i="4" s="1"/>
  <c r="I67" i="42"/>
  <c r="E13" i="4" s="1"/>
  <c r="AH67" i="42"/>
  <c r="AD13" i="4" s="1"/>
  <c r="P67" i="42"/>
  <c r="L13" i="4" s="1"/>
  <c r="R67" i="42"/>
  <c r="N13" i="4" s="1"/>
  <c r="AC67" i="42"/>
  <c r="Y13" i="4" s="1"/>
  <c r="AA67" i="42"/>
  <c r="W13" i="4" s="1"/>
  <c r="M67" i="42"/>
  <c r="I13" i="4" s="1"/>
  <c r="AG67" i="42"/>
  <c r="AC13" i="4" s="1"/>
  <c r="P190" i="42"/>
  <c r="L6" i="9" s="1"/>
  <c r="V67" i="42"/>
  <c r="R13" i="4" s="1"/>
  <c r="Q67" i="42"/>
  <c r="M13" i="4" s="1"/>
  <c r="AB67" i="42"/>
  <c r="X13" i="4" s="1"/>
  <c r="AI67" i="42"/>
  <c r="AE13" i="4" s="1"/>
  <c r="Z67" i="42"/>
  <c r="V13" i="4" s="1"/>
  <c r="T67" i="42"/>
  <c r="P13" i="4" s="1"/>
  <c r="N190" i="42"/>
  <c r="J6" i="9" s="1"/>
  <c r="AI190" i="42"/>
  <c r="AE6" i="9" s="1"/>
  <c r="K67" i="42"/>
  <c r="G13" i="4" s="1"/>
  <c r="L67" i="42"/>
  <c r="H13" i="4" s="1"/>
  <c r="V190" i="42"/>
  <c r="R6" i="9" s="1"/>
  <c r="U67" i="42"/>
  <c r="Q13" i="4" s="1"/>
  <c r="H67" i="42"/>
  <c r="D13" i="4" s="1"/>
  <c r="AF67" i="42"/>
  <c r="AB13" i="4" s="1"/>
  <c r="W67" i="42"/>
  <c r="S13" i="4" s="1"/>
  <c r="AJ67" i="42"/>
  <c r="AF13" i="4" s="1"/>
  <c r="O190" i="42"/>
  <c r="K6" i="9" s="1"/>
  <c r="AD67" i="42"/>
  <c r="Z13" i="4" s="1"/>
  <c r="S67" i="42"/>
  <c r="O13" i="4" s="1"/>
  <c r="J67" i="42"/>
  <c r="F13" i="4" s="1"/>
  <c r="Y67" i="42"/>
  <c r="U13" i="4" s="1"/>
  <c r="Z190" i="42"/>
  <c r="V6" i="9" s="1"/>
  <c r="S190" i="42"/>
  <c r="O6" i="9" s="1"/>
  <c r="AJ190" i="42"/>
  <c r="AF6" i="9" s="1"/>
  <c r="Q190" i="42"/>
  <c r="M6" i="9" s="1"/>
  <c r="AC190" i="42"/>
  <c r="Y6" i="9" s="1"/>
  <c r="T190" i="42"/>
  <c r="P6" i="9" s="1"/>
  <c r="J190" i="42"/>
  <c r="F6" i="9" s="1"/>
  <c r="X190" i="42"/>
  <c r="T6" i="9" s="1"/>
  <c r="AB190" i="42"/>
  <c r="X6" i="9" s="1"/>
  <c r="B13" i="4"/>
  <c r="AF190" i="42"/>
  <c r="AB6" i="9" s="1"/>
  <c r="M190" i="42"/>
  <c r="I6" i="9" s="1"/>
  <c r="AD190" i="42"/>
  <c r="Z6" i="9" s="1"/>
  <c r="H190" i="42"/>
  <c r="D6" i="9" s="1"/>
  <c r="AA190" i="42"/>
  <c r="W6" i="9" s="1"/>
  <c r="W190" i="42"/>
  <c r="S6" i="9" s="1"/>
  <c r="L190" i="42"/>
  <c r="H6" i="9" s="1"/>
  <c r="X67" i="42"/>
  <c r="T13" i="4" s="1"/>
  <c r="O67" i="42"/>
  <c r="K13" i="4" s="1"/>
  <c r="AE67" i="42"/>
  <c r="AA13" i="4" s="1"/>
  <c r="AE190" i="42"/>
  <c r="AA6" i="9" s="1"/>
  <c r="K190" i="42"/>
  <c r="G6" i="9" s="1"/>
  <c r="Y190" i="42"/>
  <c r="U6" i="9" s="1"/>
  <c r="R190" i="42"/>
  <c r="N6" i="9" s="1"/>
  <c r="C6" i="9"/>
  <c r="I190" i="42"/>
  <c r="E6" i="9" s="1"/>
  <c r="U190" i="42"/>
  <c r="Q6" i="9" s="1"/>
  <c r="AH190" i="42"/>
  <c r="AD6" i="9" s="1"/>
  <c r="AG190" i="42"/>
  <c r="AC6" i="9" s="1"/>
  <c r="C10" i="67"/>
  <c r="E70" i="54"/>
  <c r="E72" i="54"/>
  <c r="U78" i="42"/>
  <c r="Q24" i="4" s="1"/>
  <c r="E71" i="54"/>
  <c r="E68" i="54"/>
  <c r="E65" i="54"/>
  <c r="B23" i="10"/>
  <c r="X2" i="9"/>
  <c r="AA2" i="9"/>
  <c r="B6" i="9"/>
  <c r="V93" i="42"/>
  <c r="R13" i="5" s="1"/>
  <c r="C13" i="5"/>
  <c r="B13" i="5"/>
  <c r="N78" i="42"/>
  <c r="J24" i="4" s="1"/>
  <c r="R2" i="9"/>
  <c r="H222" i="42"/>
  <c r="D12" i="10" s="1"/>
  <c r="C12" i="10"/>
  <c r="B12" i="10"/>
  <c r="H2" i="9"/>
  <c r="Z2" i="9"/>
  <c r="AC2" i="9"/>
  <c r="K2" i="9"/>
  <c r="AF2" i="9"/>
  <c r="D2" i="9"/>
  <c r="C7" i="10"/>
  <c r="B7" i="10"/>
  <c r="B6" i="10"/>
  <c r="C12" i="6"/>
  <c r="B12" i="6"/>
  <c r="G66" i="42"/>
  <c r="C12" i="4" s="1"/>
  <c r="B12" i="4"/>
  <c r="B3" i="10"/>
  <c r="C43" i="67" s="1"/>
  <c r="I2" i="9"/>
  <c r="O2" i="9"/>
  <c r="M2" i="9"/>
  <c r="U2" i="9"/>
  <c r="AB2" i="9"/>
  <c r="P2" i="9"/>
  <c r="AI223" i="42"/>
  <c r="AE13" i="10" s="1"/>
  <c r="C13" i="10"/>
  <c r="B13" i="10"/>
  <c r="AB92" i="42"/>
  <c r="X12" i="5" s="1"/>
  <c r="C12" i="5"/>
  <c r="B12" i="5"/>
  <c r="AD2" i="9"/>
  <c r="N2" i="9"/>
  <c r="T2" i="9"/>
  <c r="Y2" i="9"/>
  <c r="P78" i="42"/>
  <c r="L24" i="4" s="1"/>
  <c r="G78" i="42"/>
  <c r="C24" i="4" s="1"/>
  <c r="B24" i="4"/>
  <c r="G61" i="42"/>
  <c r="C7" i="4" s="1"/>
  <c r="B7" i="4"/>
  <c r="AJ113" i="42"/>
  <c r="AF7" i="6" s="1"/>
  <c r="C7" i="6"/>
  <c r="B7" i="6"/>
  <c r="V2" i="9"/>
  <c r="Q2" i="9"/>
  <c r="L2" i="9"/>
  <c r="E2" i="9"/>
  <c r="G33" i="42"/>
  <c r="C5" i="3" s="1"/>
  <c r="B24" i="6"/>
  <c r="C24" i="6"/>
  <c r="C13" i="6"/>
  <c r="B13" i="6"/>
  <c r="AJ230" i="42"/>
  <c r="AF20" i="10" s="1"/>
  <c r="C20" i="10"/>
  <c r="B20" i="10"/>
  <c r="G2" i="9"/>
  <c r="S2" i="9"/>
  <c r="K87" i="42"/>
  <c r="G7" i="5" s="1"/>
  <c r="C7" i="5"/>
  <c r="B7" i="5"/>
  <c r="J2" i="9"/>
  <c r="W2" i="9"/>
  <c r="B2" i="10"/>
  <c r="G51" i="42"/>
  <c r="C23" i="3" s="1"/>
  <c r="M126" i="42"/>
  <c r="I20" i="6" s="1"/>
  <c r="C20" i="6"/>
  <c r="B20" i="6"/>
  <c r="K78" i="42"/>
  <c r="G24" i="4" s="1"/>
  <c r="AF74" i="42"/>
  <c r="AB20" i="4" s="1"/>
  <c r="G74" i="42"/>
  <c r="C20" i="4" s="1"/>
  <c r="B20" i="4"/>
  <c r="AE2" i="9"/>
  <c r="F2" i="9"/>
  <c r="J3" i="2"/>
  <c r="K43" i="67" s="1"/>
  <c r="Z93" i="42"/>
  <c r="V13" i="5" s="1"/>
  <c r="W93" i="42"/>
  <c r="S13" i="5" s="1"/>
  <c r="H93" i="42"/>
  <c r="D13" i="5" s="1"/>
  <c r="X93" i="42"/>
  <c r="T13" i="5" s="1"/>
  <c r="V25" i="2"/>
  <c r="J24" i="2"/>
  <c r="J11" i="2"/>
  <c r="M23" i="2"/>
  <c r="Y93" i="42"/>
  <c r="U13" i="5" s="1"/>
  <c r="AJ93" i="42"/>
  <c r="AF13" i="5" s="1"/>
  <c r="R93" i="42"/>
  <c r="N13" i="5" s="1"/>
  <c r="M93" i="42"/>
  <c r="I13" i="5" s="1"/>
  <c r="AH93" i="42"/>
  <c r="AD13" i="5" s="1"/>
  <c r="S93" i="42"/>
  <c r="O13" i="5" s="1"/>
  <c r="AI93" i="42"/>
  <c r="AE13" i="5" s="1"/>
  <c r="AC93" i="42"/>
  <c r="Y13" i="5" s="1"/>
  <c r="N93" i="42"/>
  <c r="J13" i="5" s="1"/>
  <c r="AD93" i="42"/>
  <c r="Z13" i="5" s="1"/>
  <c r="O93" i="42"/>
  <c r="K13" i="5" s="1"/>
  <c r="AE93" i="42"/>
  <c r="AA13" i="5" s="1"/>
  <c r="P93" i="42"/>
  <c r="L13" i="5" s="1"/>
  <c r="AF93" i="42"/>
  <c r="AB13" i="5" s="1"/>
  <c r="J93" i="42"/>
  <c r="F13" i="5" s="1"/>
  <c r="I93" i="42"/>
  <c r="E13" i="5" s="1"/>
  <c r="AG93" i="42"/>
  <c r="AC13" i="5" s="1"/>
  <c r="L93" i="42"/>
  <c r="H13" i="5" s="1"/>
  <c r="Q93" i="42"/>
  <c r="M13" i="5" s="1"/>
  <c r="AB93" i="42"/>
  <c r="X13" i="5" s="1"/>
  <c r="K93" i="42"/>
  <c r="G13" i="5" s="1"/>
  <c r="AA93" i="42"/>
  <c r="W13" i="5" s="1"/>
  <c r="T93" i="42"/>
  <c r="P13" i="5" s="1"/>
  <c r="U93" i="42"/>
  <c r="Q13" i="5" s="1"/>
  <c r="O78" i="42"/>
  <c r="K24" i="4" s="1"/>
  <c r="Z78" i="42"/>
  <c r="V24" i="4" s="1"/>
  <c r="AE78" i="42"/>
  <c r="AA24" i="4" s="1"/>
  <c r="AI78" i="42"/>
  <c r="AE24" i="4" s="1"/>
  <c r="W78" i="42"/>
  <c r="S24" i="4" s="1"/>
  <c r="Q78" i="42"/>
  <c r="M24" i="4" s="1"/>
  <c r="H78" i="42"/>
  <c r="D24" i="4" s="1"/>
  <c r="V78" i="42"/>
  <c r="R24" i="4" s="1"/>
  <c r="AF78" i="42"/>
  <c r="AB24" i="4" s="1"/>
  <c r="M78" i="42"/>
  <c r="I24" i="4" s="1"/>
  <c r="AJ78" i="42"/>
  <c r="AF24" i="4" s="1"/>
  <c r="AC78" i="42"/>
  <c r="Y24" i="4" s="1"/>
  <c r="AB78" i="42"/>
  <c r="X24" i="4" s="1"/>
  <c r="Y78" i="42"/>
  <c r="U24" i="4" s="1"/>
  <c r="AH78" i="42"/>
  <c r="AD24" i="4" s="1"/>
  <c r="I78" i="42"/>
  <c r="E24" i="4" s="1"/>
  <c r="J78" i="42"/>
  <c r="F24" i="4" s="1"/>
  <c r="R78" i="42"/>
  <c r="N24" i="4" s="1"/>
  <c r="AA78" i="42"/>
  <c r="W24" i="4" s="1"/>
  <c r="X78" i="42"/>
  <c r="T24" i="4" s="1"/>
  <c r="AD78" i="42"/>
  <c r="Z24" i="4" s="1"/>
  <c r="L78" i="42"/>
  <c r="H24" i="4" s="1"/>
  <c r="AG78" i="42"/>
  <c r="AC24" i="4" s="1"/>
  <c r="S78" i="42"/>
  <c r="O24" i="4" s="1"/>
  <c r="F66" i="54"/>
  <c r="K40" i="41"/>
  <c r="F72" i="54"/>
  <c r="P87" i="42"/>
  <c r="L7" i="5" s="1"/>
  <c r="AH92" i="42"/>
  <c r="AD12" i="5" s="1"/>
  <c r="S92" i="42"/>
  <c r="O12" i="5" s="1"/>
  <c r="AI92" i="42"/>
  <c r="AE12" i="5" s="1"/>
  <c r="AC92" i="42"/>
  <c r="Y12" i="5" s="1"/>
  <c r="AI87" i="42"/>
  <c r="AE7" i="5" s="1"/>
  <c r="AF87" i="42"/>
  <c r="AB7" i="5" s="1"/>
  <c r="M87" i="42"/>
  <c r="I7" i="5" s="1"/>
  <c r="Q87" i="42"/>
  <c r="M7" i="5" s="1"/>
  <c r="U87" i="42"/>
  <c r="Q7" i="5" s="1"/>
  <c r="T87" i="42"/>
  <c r="P7" i="5" s="1"/>
  <c r="AC87" i="42"/>
  <c r="Y7" i="5" s="1"/>
  <c r="S87" i="42"/>
  <c r="O7" i="5" s="1"/>
  <c r="AG87" i="42"/>
  <c r="AC7" i="5" s="1"/>
  <c r="U113" i="42"/>
  <c r="Q7" i="6" s="1"/>
  <c r="F69" i="54"/>
  <c r="F68" i="54"/>
  <c r="F71" i="54"/>
  <c r="F65" i="54"/>
  <c r="F64" i="54"/>
  <c r="F70" i="54"/>
  <c r="R113" i="42"/>
  <c r="N7" i="6" s="1"/>
  <c r="X222" i="42"/>
  <c r="T12" i="10" s="1"/>
  <c r="Q113" i="42"/>
  <c r="M7" i="6" s="1"/>
  <c r="AG113" i="42"/>
  <c r="AC7" i="6" s="1"/>
  <c r="K113" i="42"/>
  <c r="G7" i="6" s="1"/>
  <c r="N222" i="42"/>
  <c r="J12" i="10" s="1"/>
  <c r="S113" i="42"/>
  <c r="O7" i="6" s="1"/>
  <c r="J222" i="42"/>
  <c r="F12" i="10" s="1"/>
  <c r="P113" i="42"/>
  <c r="L7" i="6" s="1"/>
  <c r="AI222" i="42"/>
  <c r="AE12" i="10" s="1"/>
  <c r="P222" i="42"/>
  <c r="L12" i="10" s="1"/>
  <c r="AA87" i="42"/>
  <c r="W7" i="5" s="1"/>
  <c r="W87" i="42"/>
  <c r="S7" i="5" s="1"/>
  <c r="H87" i="42"/>
  <c r="D7" i="5" s="1"/>
  <c r="AJ87" i="42"/>
  <c r="AF7" i="5" s="1"/>
  <c r="V87" i="42"/>
  <c r="R7" i="5" s="1"/>
  <c r="I87" i="42"/>
  <c r="E7" i="5" s="1"/>
  <c r="Y87" i="42"/>
  <c r="U7" i="5" s="1"/>
  <c r="AB87" i="42"/>
  <c r="X7" i="5" s="1"/>
  <c r="X87" i="42"/>
  <c r="T7" i="5" s="1"/>
  <c r="R87" i="42"/>
  <c r="N7" i="5" s="1"/>
  <c r="AH87" i="42"/>
  <c r="AD7" i="5" s="1"/>
  <c r="L87" i="42"/>
  <c r="H7" i="5" s="1"/>
  <c r="AD87" i="42"/>
  <c r="Z7" i="5" s="1"/>
  <c r="O87" i="42"/>
  <c r="K7" i="5" s="1"/>
  <c r="AE87" i="42"/>
  <c r="AA7" i="5" s="1"/>
  <c r="N87" i="42"/>
  <c r="J7" i="5" s="1"/>
  <c r="J87" i="42"/>
  <c r="F7" i="5" s="1"/>
  <c r="Z87" i="42"/>
  <c r="V7" i="5" s="1"/>
  <c r="I222" i="42"/>
  <c r="E12" i="10" s="1"/>
  <c r="AF222" i="42"/>
  <c r="AB12" i="10" s="1"/>
  <c r="Z222" i="42"/>
  <c r="V12" i="10" s="1"/>
  <c r="AJ74" i="42"/>
  <c r="AF20" i="4" s="1"/>
  <c r="AB74" i="42"/>
  <c r="X20" i="4" s="1"/>
  <c r="R74" i="42"/>
  <c r="N20" i="4" s="1"/>
  <c r="M74" i="42"/>
  <c r="I20" i="4" s="1"/>
  <c r="AH74" i="42"/>
  <c r="AD20" i="4" s="1"/>
  <c r="AC74" i="42"/>
  <c r="Y20" i="4" s="1"/>
  <c r="N74" i="42"/>
  <c r="J20" i="4" s="1"/>
  <c r="P74" i="42"/>
  <c r="L20" i="4" s="1"/>
  <c r="L113" i="42"/>
  <c r="H7" i="6" s="1"/>
  <c r="AB113" i="42"/>
  <c r="X7" i="6" s="1"/>
  <c r="O113" i="42"/>
  <c r="K7" i="6" s="1"/>
  <c r="N113" i="42"/>
  <c r="J7" i="6" s="1"/>
  <c r="D40" i="41"/>
  <c r="L222" i="42"/>
  <c r="H12" i="10" s="1"/>
  <c r="K222" i="42"/>
  <c r="G12" i="10" s="1"/>
  <c r="U222" i="42"/>
  <c r="Q12" i="10" s="1"/>
  <c r="V222" i="42"/>
  <c r="R12" i="10" s="1"/>
  <c r="M113" i="42"/>
  <c r="I7" i="6" s="1"/>
  <c r="AI113" i="42"/>
  <c r="AE7" i="6" s="1"/>
  <c r="W113" i="42"/>
  <c r="S7" i="6" s="1"/>
  <c r="Y222" i="42"/>
  <c r="U12" i="10" s="1"/>
  <c r="AH222" i="42"/>
  <c r="AD12" i="10" s="1"/>
  <c r="J113" i="42"/>
  <c r="F7" i="6" s="1"/>
  <c r="AD113" i="42"/>
  <c r="Z7" i="6" s="1"/>
  <c r="Y113" i="42"/>
  <c r="U7" i="6" s="1"/>
  <c r="H113" i="42"/>
  <c r="D7" i="6" s="1"/>
  <c r="AB222" i="42"/>
  <c r="X12" i="10" s="1"/>
  <c r="S222" i="42"/>
  <c r="O12" i="10" s="1"/>
  <c r="O222" i="42"/>
  <c r="K12" i="10" s="1"/>
  <c r="AA113" i="42"/>
  <c r="W7" i="6" s="1"/>
  <c r="AF113" i="42"/>
  <c r="AB7" i="6" s="1"/>
  <c r="AH113" i="42"/>
  <c r="AD7" i="6" s="1"/>
  <c r="I113" i="42"/>
  <c r="E7" i="6" s="1"/>
  <c r="Q222" i="42"/>
  <c r="M12" i="10" s="1"/>
  <c r="W222" i="42"/>
  <c r="S12" i="10" s="1"/>
  <c r="R222" i="42"/>
  <c r="N12" i="10" s="1"/>
  <c r="AC222" i="42"/>
  <c r="Y12" i="10" s="1"/>
  <c r="V113" i="42"/>
  <c r="R7" i="6" s="1"/>
  <c r="T113" i="42"/>
  <c r="P7" i="6" s="1"/>
  <c r="AC113" i="42"/>
  <c r="Y7" i="6" s="1"/>
  <c r="Z113" i="42"/>
  <c r="V7" i="6" s="1"/>
  <c r="T222" i="42"/>
  <c r="P12" i="10" s="1"/>
  <c r="AG222" i="42"/>
  <c r="AC12" i="10" s="1"/>
  <c r="M222" i="42"/>
  <c r="I12" i="10" s="1"/>
  <c r="AE222" i="42"/>
  <c r="AA12" i="10" s="1"/>
  <c r="X113" i="42"/>
  <c r="T7" i="6" s="1"/>
  <c r="AE113" i="42"/>
  <c r="AA7" i="6" s="1"/>
  <c r="AD222" i="42"/>
  <c r="Z12" i="10" s="1"/>
  <c r="AJ222" i="42"/>
  <c r="AF12" i="10" s="1"/>
  <c r="AA222" i="42"/>
  <c r="W12" i="10" s="1"/>
  <c r="P92" i="42"/>
  <c r="L12" i="5" s="1"/>
  <c r="AF92" i="42"/>
  <c r="AB12" i="5" s="1"/>
  <c r="M92" i="42"/>
  <c r="I12" i="5" s="1"/>
  <c r="R92" i="42"/>
  <c r="N12" i="5" s="1"/>
  <c r="T74" i="42"/>
  <c r="P20" i="4" s="1"/>
  <c r="O74" i="42"/>
  <c r="K20" i="4" s="1"/>
  <c r="AE74" i="42"/>
  <c r="AA20" i="4" s="1"/>
  <c r="AA74" i="42"/>
  <c r="W20" i="4" s="1"/>
  <c r="AE92" i="42"/>
  <c r="AA12" i="5" s="1"/>
  <c r="L92" i="42"/>
  <c r="H12" i="5" s="1"/>
  <c r="I92" i="42"/>
  <c r="E12" i="5" s="1"/>
  <c r="J92" i="42"/>
  <c r="F12" i="5" s="1"/>
  <c r="L74" i="42"/>
  <c r="H20" i="4" s="1"/>
  <c r="Q74" i="42"/>
  <c r="M20" i="4" s="1"/>
  <c r="AG74" i="42"/>
  <c r="AC20" i="4" s="1"/>
  <c r="V74" i="42"/>
  <c r="R20" i="4" s="1"/>
  <c r="AD92" i="42"/>
  <c r="Z12" i="5" s="1"/>
  <c r="Q92" i="42"/>
  <c r="M12" i="5" s="1"/>
  <c r="K92" i="42"/>
  <c r="G12" i="5" s="1"/>
  <c r="AA92" i="42"/>
  <c r="W12" i="5" s="1"/>
  <c r="U92" i="42"/>
  <c r="Q12" i="5" s="1"/>
  <c r="Z126" i="42"/>
  <c r="V20" i="6" s="1"/>
  <c r="Z74" i="42"/>
  <c r="V20" i="4" s="1"/>
  <c r="K74" i="42"/>
  <c r="G20" i="4" s="1"/>
  <c r="X74" i="42"/>
  <c r="T20" i="4" s="1"/>
  <c r="N92" i="42"/>
  <c r="J12" i="5" s="1"/>
  <c r="V92" i="42"/>
  <c r="R12" i="5" s="1"/>
  <c r="W92" i="42"/>
  <c r="S12" i="5" s="1"/>
  <c r="AB126" i="42"/>
  <c r="X20" i="6" s="1"/>
  <c r="I74" i="42"/>
  <c r="E20" i="4" s="1"/>
  <c r="U74" i="42"/>
  <c r="Q20" i="4" s="1"/>
  <c r="AI74" i="42"/>
  <c r="AE20" i="4" s="1"/>
  <c r="H92" i="42"/>
  <c r="D12" i="5" s="1"/>
  <c r="X92" i="42"/>
  <c r="T12" i="5" s="1"/>
  <c r="AG92" i="42"/>
  <c r="AC12" i="5" s="1"/>
  <c r="AJ92" i="42"/>
  <c r="AF12" i="5" s="1"/>
  <c r="J74" i="42"/>
  <c r="F20" i="4" s="1"/>
  <c r="W74" i="42"/>
  <c r="S20" i="4" s="1"/>
  <c r="H74" i="42"/>
  <c r="D20" i="4" s="1"/>
  <c r="AD74" i="42"/>
  <c r="Z20" i="4" s="1"/>
  <c r="O92" i="42"/>
  <c r="K12" i="5" s="1"/>
  <c r="T92" i="42"/>
  <c r="P12" i="5" s="1"/>
  <c r="Y92" i="42"/>
  <c r="U12" i="5" s="1"/>
  <c r="Z92" i="42"/>
  <c r="V12" i="5" s="1"/>
  <c r="Q126" i="42"/>
  <c r="M20" i="6" s="1"/>
  <c r="Y74" i="42"/>
  <c r="U20" i="4" s="1"/>
  <c r="S74" i="42"/>
  <c r="O20" i="4" s="1"/>
  <c r="AF230" i="42"/>
  <c r="AB20" i="10" s="1"/>
  <c r="AD230" i="42"/>
  <c r="Z20" i="10" s="1"/>
  <c r="AE230" i="42"/>
  <c r="AA20" i="10" s="1"/>
  <c r="T223" i="42"/>
  <c r="P13" i="10" s="1"/>
  <c r="AJ223" i="42"/>
  <c r="AF13" i="10" s="1"/>
  <c r="R223" i="42"/>
  <c r="N13" i="10" s="1"/>
  <c r="AH223" i="42"/>
  <c r="AD13" i="10" s="1"/>
  <c r="AI230" i="42"/>
  <c r="AE20" i="10" s="1"/>
  <c r="N223" i="42"/>
  <c r="J13" i="10" s="1"/>
  <c r="AD223" i="42"/>
  <c r="Z13" i="10" s="1"/>
  <c r="M223" i="42"/>
  <c r="I13" i="10" s="1"/>
  <c r="AC223" i="42"/>
  <c r="Y13" i="10" s="1"/>
  <c r="AC230" i="42"/>
  <c r="Y20" i="10" s="1"/>
  <c r="Y223" i="42"/>
  <c r="U13" i="10" s="1"/>
  <c r="AA223" i="42"/>
  <c r="W13" i="10" s="1"/>
  <c r="S223" i="42"/>
  <c r="O13" i="10" s="1"/>
  <c r="I223" i="42"/>
  <c r="E13" i="10" s="1"/>
  <c r="AF223" i="42"/>
  <c r="AB13" i="10" s="1"/>
  <c r="AB223" i="42"/>
  <c r="X13" i="10" s="1"/>
  <c r="J223" i="42"/>
  <c r="F13" i="10" s="1"/>
  <c r="Z223" i="42"/>
  <c r="V13" i="10" s="1"/>
  <c r="L223" i="42"/>
  <c r="H13" i="10" s="1"/>
  <c r="O223" i="42"/>
  <c r="K13" i="10" s="1"/>
  <c r="V223" i="42"/>
  <c r="R13" i="10" s="1"/>
  <c r="U223" i="42"/>
  <c r="Q13" i="10" s="1"/>
  <c r="P223" i="42"/>
  <c r="L13" i="10" s="1"/>
  <c r="AE223" i="42"/>
  <c r="AA13" i="10" s="1"/>
  <c r="X223" i="42"/>
  <c r="T13" i="10" s="1"/>
  <c r="W223" i="42"/>
  <c r="S13" i="10" s="1"/>
  <c r="H223" i="42"/>
  <c r="D13" i="10" s="1"/>
  <c r="Q223" i="42"/>
  <c r="M13" i="10" s="1"/>
  <c r="AG223" i="42"/>
  <c r="AC13" i="10" s="1"/>
  <c r="K223" i="42"/>
  <c r="G13" i="10" s="1"/>
  <c r="X126" i="42"/>
  <c r="T20" i="6" s="1"/>
  <c r="AI126" i="42"/>
  <c r="AE20" i="6" s="1"/>
  <c r="J126" i="42"/>
  <c r="F20" i="6" s="1"/>
  <c r="N230" i="42"/>
  <c r="J20" i="10" s="1"/>
  <c r="L126" i="42"/>
  <c r="H20" i="6" s="1"/>
  <c r="V126" i="42"/>
  <c r="R20" i="6" s="1"/>
  <c r="AH126" i="42"/>
  <c r="AD20" i="6" s="1"/>
  <c r="P230" i="42"/>
  <c r="L20" i="10" s="1"/>
  <c r="K126" i="42"/>
  <c r="G20" i="6" s="1"/>
  <c r="AC126" i="42"/>
  <c r="Y20" i="6" s="1"/>
  <c r="AA126" i="42"/>
  <c r="W20" i="6" s="1"/>
  <c r="I126" i="42"/>
  <c r="E20" i="6" s="1"/>
  <c r="AD126" i="42"/>
  <c r="Z20" i="6" s="1"/>
  <c r="AG126" i="42"/>
  <c r="AC20" i="6" s="1"/>
  <c r="T126" i="42"/>
  <c r="P20" i="6" s="1"/>
  <c r="R126" i="42"/>
  <c r="N20" i="6" s="1"/>
  <c r="S126" i="42"/>
  <c r="O20" i="6" s="1"/>
  <c r="H126" i="42"/>
  <c r="D20" i="6" s="1"/>
  <c r="N126" i="42"/>
  <c r="J20" i="6" s="1"/>
  <c r="W126" i="42"/>
  <c r="S20" i="6" s="1"/>
  <c r="AH230" i="42"/>
  <c r="AD20" i="10" s="1"/>
  <c r="U126" i="42"/>
  <c r="Q20" i="6" s="1"/>
  <c r="P126" i="42"/>
  <c r="L20" i="6" s="1"/>
  <c r="AJ126" i="42"/>
  <c r="AF20" i="6" s="1"/>
  <c r="O126" i="42"/>
  <c r="K20" i="6" s="1"/>
  <c r="Y126" i="42"/>
  <c r="U20" i="6" s="1"/>
  <c r="AE126" i="42"/>
  <c r="AA20" i="6" s="1"/>
  <c r="AF126" i="42"/>
  <c r="AB20" i="6" s="1"/>
  <c r="L230" i="42"/>
  <c r="H20" i="10" s="1"/>
  <c r="I230" i="42"/>
  <c r="E20" i="10" s="1"/>
  <c r="Y230" i="42"/>
  <c r="U20" i="10" s="1"/>
  <c r="K230" i="42"/>
  <c r="G20" i="10" s="1"/>
  <c r="H230" i="42"/>
  <c r="D20" i="10" s="1"/>
  <c r="AB230" i="42"/>
  <c r="X20" i="10" s="1"/>
  <c r="J230" i="42"/>
  <c r="F20" i="10" s="1"/>
  <c r="S230" i="42"/>
  <c r="O20" i="10" s="1"/>
  <c r="R230" i="42"/>
  <c r="N20" i="10" s="1"/>
  <c r="V230" i="42"/>
  <c r="R20" i="10" s="1"/>
  <c r="M230" i="42"/>
  <c r="I20" i="10" s="1"/>
  <c r="O230" i="42"/>
  <c r="K20" i="10" s="1"/>
  <c r="X230" i="42"/>
  <c r="T20" i="10" s="1"/>
  <c r="Z230" i="42"/>
  <c r="V20" i="10" s="1"/>
  <c r="AA230" i="42"/>
  <c r="W20" i="10" s="1"/>
  <c r="Q230" i="42"/>
  <c r="M20" i="10" s="1"/>
  <c r="AG230" i="42"/>
  <c r="AC20" i="10" s="1"/>
  <c r="W230" i="42"/>
  <c r="S20" i="10" s="1"/>
  <c r="U230" i="42"/>
  <c r="Q20" i="10" s="1"/>
  <c r="T230" i="42"/>
  <c r="P20" i="10" s="1"/>
  <c r="L118" i="42"/>
  <c r="H12" i="6" s="1"/>
  <c r="P118" i="42"/>
  <c r="L12" i="6" s="1"/>
  <c r="N118" i="42"/>
  <c r="J12" i="6" s="1"/>
  <c r="S118" i="42"/>
  <c r="O12" i="6" s="1"/>
  <c r="AJ118" i="42"/>
  <c r="AF12" i="6" s="1"/>
  <c r="H118" i="42"/>
  <c r="D12" i="6" s="1"/>
  <c r="K118" i="42"/>
  <c r="G12" i="6" s="1"/>
  <c r="AG118" i="42"/>
  <c r="AC12" i="6" s="1"/>
  <c r="AE118" i="42"/>
  <c r="AA12" i="6" s="1"/>
  <c r="AC118" i="42"/>
  <c r="Y12" i="6" s="1"/>
  <c r="AH118" i="42"/>
  <c r="AD12" i="6" s="1"/>
  <c r="Y118" i="42"/>
  <c r="U12" i="6" s="1"/>
  <c r="W118" i="42"/>
  <c r="S12" i="6" s="1"/>
  <c r="U118" i="42"/>
  <c r="Q12" i="6" s="1"/>
  <c r="AB118" i="42"/>
  <c r="X12" i="6" s="1"/>
  <c r="Q118" i="42"/>
  <c r="M12" i="6" s="1"/>
  <c r="I118" i="42"/>
  <c r="E12" i="6" s="1"/>
  <c r="T118" i="42"/>
  <c r="P12" i="6" s="1"/>
  <c r="O118" i="42"/>
  <c r="K12" i="6" s="1"/>
  <c r="J118" i="42"/>
  <c r="F12" i="6" s="1"/>
  <c r="AD118" i="42"/>
  <c r="Z12" i="6" s="1"/>
  <c r="V118" i="42"/>
  <c r="R12" i="6" s="1"/>
  <c r="M118" i="42"/>
  <c r="I12" i="6" s="1"/>
  <c r="AI118" i="42"/>
  <c r="AE12" i="6" s="1"/>
  <c r="AA118" i="42"/>
  <c r="W12" i="6" s="1"/>
  <c r="AF118" i="42"/>
  <c r="AB12" i="6" s="1"/>
  <c r="Z118" i="42"/>
  <c r="V12" i="6" s="1"/>
  <c r="X118" i="42"/>
  <c r="T12" i="6" s="1"/>
  <c r="R118" i="42"/>
  <c r="N12" i="6" s="1"/>
  <c r="J130" i="42"/>
  <c r="F24" i="6" s="1"/>
  <c r="H130" i="42"/>
  <c r="D24" i="6" s="1"/>
  <c r="L130" i="42"/>
  <c r="H24" i="6" s="1"/>
  <c r="AA130" i="42"/>
  <c r="W24" i="6" s="1"/>
  <c r="AG130" i="42"/>
  <c r="AC24" i="6" s="1"/>
  <c r="AC130" i="42"/>
  <c r="Y24" i="6" s="1"/>
  <c r="V130" i="42"/>
  <c r="R24" i="6" s="1"/>
  <c r="Y130" i="42"/>
  <c r="U24" i="6" s="1"/>
  <c r="U130" i="42"/>
  <c r="Q24" i="6" s="1"/>
  <c r="S130" i="42"/>
  <c r="O24" i="6" s="1"/>
  <c r="W130" i="42"/>
  <c r="S24" i="6" s="1"/>
  <c r="Q130" i="42"/>
  <c r="M24" i="6" s="1"/>
  <c r="M130" i="42"/>
  <c r="I24" i="6" s="1"/>
  <c r="O130" i="42"/>
  <c r="K24" i="6" s="1"/>
  <c r="I130" i="42"/>
  <c r="E24" i="6" s="1"/>
  <c r="AI130" i="42"/>
  <c r="AE24" i="6" s="1"/>
  <c r="AD130" i="42"/>
  <c r="Z24" i="6" s="1"/>
  <c r="AH130" i="42"/>
  <c r="AD24" i="6" s="1"/>
  <c r="AF130" i="42"/>
  <c r="AB24" i="6" s="1"/>
  <c r="AJ130" i="42"/>
  <c r="AF24" i="6" s="1"/>
  <c r="N130" i="42"/>
  <c r="J24" i="6" s="1"/>
  <c r="R130" i="42"/>
  <c r="N24" i="6" s="1"/>
  <c r="P130" i="42"/>
  <c r="L24" i="6" s="1"/>
  <c r="T130" i="42"/>
  <c r="P24" i="6" s="1"/>
  <c r="K130" i="42"/>
  <c r="G24" i="6" s="1"/>
  <c r="Z130" i="42"/>
  <c r="V24" i="6" s="1"/>
  <c r="X130" i="42"/>
  <c r="T24" i="6" s="1"/>
  <c r="AB130" i="42"/>
  <c r="X24" i="6" s="1"/>
  <c r="AE130" i="42"/>
  <c r="AA24" i="6" s="1"/>
  <c r="J40" i="41"/>
  <c r="I63" i="54"/>
  <c r="L61" i="42"/>
  <c r="H7" i="4" s="1"/>
  <c r="AG61" i="42"/>
  <c r="AC7" i="4" s="1"/>
  <c r="AE61" i="42"/>
  <c r="AA7" i="4" s="1"/>
  <c r="AC61" i="42"/>
  <c r="Y7" i="4" s="1"/>
  <c r="AH61" i="42"/>
  <c r="AD7" i="4" s="1"/>
  <c r="Y61" i="42"/>
  <c r="U7" i="4" s="1"/>
  <c r="W61" i="42"/>
  <c r="S7" i="4" s="1"/>
  <c r="U61" i="42"/>
  <c r="Q7" i="4" s="1"/>
  <c r="Z61" i="42"/>
  <c r="V7" i="4" s="1"/>
  <c r="Q61" i="42"/>
  <c r="M7" i="4" s="1"/>
  <c r="O61" i="42"/>
  <c r="K7" i="4" s="1"/>
  <c r="M61" i="42"/>
  <c r="I7" i="4" s="1"/>
  <c r="R61" i="42"/>
  <c r="N7" i="4" s="1"/>
  <c r="I61" i="42"/>
  <c r="E7" i="4" s="1"/>
  <c r="J61" i="42"/>
  <c r="F7" i="4" s="1"/>
  <c r="AF61" i="42"/>
  <c r="AB7" i="4" s="1"/>
  <c r="AD61" i="42"/>
  <c r="Z7" i="4" s="1"/>
  <c r="AI61" i="42"/>
  <c r="AE7" i="4" s="1"/>
  <c r="X61" i="42"/>
  <c r="T7" i="4" s="1"/>
  <c r="V61" i="42"/>
  <c r="R7" i="4" s="1"/>
  <c r="AA61" i="42"/>
  <c r="W7" i="4" s="1"/>
  <c r="P61" i="42"/>
  <c r="L7" i="4" s="1"/>
  <c r="N61" i="42"/>
  <c r="J7" i="4" s="1"/>
  <c r="S61" i="42"/>
  <c r="O7" i="4" s="1"/>
  <c r="AB61" i="42"/>
  <c r="X7" i="4" s="1"/>
  <c r="H61" i="42"/>
  <c r="D7" i="4" s="1"/>
  <c r="K61" i="42"/>
  <c r="G7" i="4" s="1"/>
  <c r="AJ61" i="42"/>
  <c r="AF7" i="4" s="1"/>
  <c r="T61" i="42"/>
  <c r="P7" i="4" s="1"/>
  <c r="C40" i="41"/>
  <c r="AB66" i="42"/>
  <c r="X12" i="4" s="1"/>
  <c r="L66" i="42"/>
  <c r="H12" i="4" s="1"/>
  <c r="H66" i="42"/>
  <c r="D12" i="4" s="1"/>
  <c r="K66" i="42"/>
  <c r="G12" i="4" s="1"/>
  <c r="AG66" i="42"/>
  <c r="AC12" i="4" s="1"/>
  <c r="AE66" i="42"/>
  <c r="AA12" i="4" s="1"/>
  <c r="AC66" i="42"/>
  <c r="Y12" i="4" s="1"/>
  <c r="AH66" i="42"/>
  <c r="AD12" i="4" s="1"/>
  <c r="T66" i="42"/>
  <c r="P12" i="4" s="1"/>
  <c r="Y66" i="42"/>
  <c r="U12" i="4" s="1"/>
  <c r="W66" i="42"/>
  <c r="S12" i="4" s="1"/>
  <c r="U66" i="42"/>
  <c r="Q12" i="4" s="1"/>
  <c r="Z66" i="42"/>
  <c r="V12" i="4" s="1"/>
  <c r="Q66" i="42"/>
  <c r="M12" i="4" s="1"/>
  <c r="O66" i="42"/>
  <c r="K12" i="4" s="1"/>
  <c r="M66" i="42"/>
  <c r="I12" i="4" s="1"/>
  <c r="R66" i="42"/>
  <c r="N12" i="4" s="1"/>
  <c r="AF66" i="42"/>
  <c r="AB12" i="4" s="1"/>
  <c r="AD66" i="42"/>
  <c r="Z12" i="4" s="1"/>
  <c r="AI66" i="42"/>
  <c r="AE12" i="4" s="1"/>
  <c r="X66" i="42"/>
  <c r="T12" i="4" s="1"/>
  <c r="V66" i="42"/>
  <c r="R12" i="4" s="1"/>
  <c r="AA66" i="42"/>
  <c r="W12" i="4" s="1"/>
  <c r="S66" i="42"/>
  <c r="O12" i="4" s="1"/>
  <c r="P66" i="42"/>
  <c r="L12" i="4" s="1"/>
  <c r="J66" i="42"/>
  <c r="F12" i="4" s="1"/>
  <c r="I66" i="42"/>
  <c r="E12" i="4" s="1"/>
  <c r="N66" i="42"/>
  <c r="J12" i="4" s="1"/>
  <c r="AJ66" i="42"/>
  <c r="AF12" i="4" s="1"/>
  <c r="J217" i="42"/>
  <c r="F7" i="10" s="1"/>
  <c r="AF217" i="42"/>
  <c r="AB7" i="10" s="1"/>
  <c r="AD217" i="42"/>
  <c r="Z7" i="10" s="1"/>
  <c r="AJ217" i="42"/>
  <c r="AF7" i="10" s="1"/>
  <c r="X217" i="42"/>
  <c r="T7" i="10" s="1"/>
  <c r="V217" i="42"/>
  <c r="R7" i="10" s="1"/>
  <c r="AB217" i="42"/>
  <c r="X7" i="10" s="1"/>
  <c r="Y217" i="42"/>
  <c r="U7" i="10" s="1"/>
  <c r="P217" i="42"/>
  <c r="L7" i="10" s="1"/>
  <c r="N217" i="42"/>
  <c r="J7" i="10" s="1"/>
  <c r="T217" i="42"/>
  <c r="P7" i="10" s="1"/>
  <c r="Q217" i="42"/>
  <c r="M7" i="10" s="1"/>
  <c r="O217" i="42"/>
  <c r="K7" i="10" s="1"/>
  <c r="R217" i="42"/>
  <c r="N7" i="10" s="1"/>
  <c r="AG217" i="42"/>
  <c r="AC7" i="10" s="1"/>
  <c r="AC217" i="42"/>
  <c r="Y7" i="10" s="1"/>
  <c r="I217" i="42"/>
  <c r="E7" i="10" s="1"/>
  <c r="U217" i="42"/>
  <c r="Q7" i="10" s="1"/>
  <c r="AI217" i="42"/>
  <c r="AE7" i="10" s="1"/>
  <c r="M217" i="42"/>
  <c r="I7" i="10" s="1"/>
  <c r="S217" i="42"/>
  <c r="O7" i="10" s="1"/>
  <c r="H217" i="42"/>
  <c r="D7" i="10" s="1"/>
  <c r="L217" i="42"/>
  <c r="H7" i="10" s="1"/>
  <c r="K217" i="42"/>
  <c r="G7" i="10" s="1"/>
  <c r="AE217" i="42"/>
  <c r="AA7" i="10" s="1"/>
  <c r="AH217" i="42"/>
  <c r="AD7" i="10" s="1"/>
  <c r="AA217" i="42"/>
  <c r="W7" i="10" s="1"/>
  <c r="W217" i="42"/>
  <c r="S7" i="10" s="1"/>
  <c r="Z217" i="42"/>
  <c r="V7" i="10" s="1"/>
  <c r="I119" i="42"/>
  <c r="E13" i="6" s="1"/>
  <c r="T119" i="42"/>
  <c r="P13" i="6" s="1"/>
  <c r="AF119" i="42"/>
  <c r="AB13" i="6" s="1"/>
  <c r="AD119" i="42"/>
  <c r="Z13" i="6" s="1"/>
  <c r="AI119" i="42"/>
  <c r="AE13" i="6" s="1"/>
  <c r="R119" i="42"/>
  <c r="N13" i="6" s="1"/>
  <c r="X119" i="42"/>
  <c r="T13" i="6" s="1"/>
  <c r="V119" i="42"/>
  <c r="R13" i="6" s="1"/>
  <c r="AA119" i="42"/>
  <c r="W13" i="6" s="1"/>
  <c r="J119" i="42"/>
  <c r="F13" i="6" s="1"/>
  <c r="P119" i="42"/>
  <c r="L13" i="6" s="1"/>
  <c r="N119" i="42"/>
  <c r="J13" i="6" s="1"/>
  <c r="S119" i="42"/>
  <c r="O13" i="6" s="1"/>
  <c r="AJ119" i="42"/>
  <c r="AF13" i="6" s="1"/>
  <c r="H119" i="42"/>
  <c r="D13" i="6" s="1"/>
  <c r="K119" i="42"/>
  <c r="G13" i="6" s="1"/>
  <c r="AG119" i="42"/>
  <c r="AC13" i="6" s="1"/>
  <c r="AE119" i="42"/>
  <c r="AA13" i="6" s="1"/>
  <c r="AC119" i="42"/>
  <c r="Y13" i="6" s="1"/>
  <c r="AH119" i="42"/>
  <c r="AD13" i="6" s="1"/>
  <c r="Y119" i="42"/>
  <c r="U13" i="6" s="1"/>
  <c r="W119" i="42"/>
  <c r="S13" i="6" s="1"/>
  <c r="U119" i="42"/>
  <c r="Q13" i="6" s="1"/>
  <c r="AB119" i="42"/>
  <c r="X13" i="6" s="1"/>
  <c r="Q119" i="42"/>
  <c r="M13" i="6" s="1"/>
  <c r="O119" i="42"/>
  <c r="K13" i="6" s="1"/>
  <c r="M119" i="42"/>
  <c r="I13" i="6" s="1"/>
  <c r="Z119" i="42"/>
  <c r="V13" i="6" s="1"/>
  <c r="L119" i="42"/>
  <c r="H13" i="6" s="1"/>
  <c r="B40" i="41"/>
  <c r="AF226" i="42"/>
  <c r="AB16" i="10" s="1"/>
  <c r="X226" i="42"/>
  <c r="T16" i="10" s="1"/>
  <c r="P226" i="42"/>
  <c r="L16" i="10" s="1"/>
  <c r="H226" i="42"/>
  <c r="D16" i="10" s="1"/>
  <c r="AE226" i="42"/>
  <c r="AA16" i="10" s="1"/>
  <c r="W226" i="42"/>
  <c r="S16" i="10" s="1"/>
  <c r="O226" i="42"/>
  <c r="K16" i="10" s="1"/>
  <c r="AD226" i="42"/>
  <c r="Z16" i="10" s="1"/>
  <c r="V226" i="42"/>
  <c r="R16" i="10" s="1"/>
  <c r="N226" i="42"/>
  <c r="J16" i="10" s="1"/>
  <c r="AC226" i="42"/>
  <c r="Y16" i="10" s="1"/>
  <c r="U226" i="42"/>
  <c r="Q16" i="10" s="1"/>
  <c r="M226" i="42"/>
  <c r="I16" i="10" s="1"/>
  <c r="AJ226" i="42"/>
  <c r="AF16" i="10" s="1"/>
  <c r="AB226" i="42"/>
  <c r="X16" i="10" s="1"/>
  <c r="T226" i="42"/>
  <c r="P16" i="10" s="1"/>
  <c r="L226" i="42"/>
  <c r="H16" i="10" s="1"/>
  <c r="AH226" i="42"/>
  <c r="AD16" i="10" s="1"/>
  <c r="Z226" i="42"/>
  <c r="V16" i="10" s="1"/>
  <c r="R226" i="42"/>
  <c r="N16" i="10" s="1"/>
  <c r="J226" i="42"/>
  <c r="F16" i="10" s="1"/>
  <c r="AG226" i="42"/>
  <c r="AC16" i="10" s="1"/>
  <c r="Y226" i="42"/>
  <c r="U16" i="10" s="1"/>
  <c r="Q226" i="42"/>
  <c r="M16" i="10" s="1"/>
  <c r="I226" i="42"/>
  <c r="E16" i="10" s="1"/>
  <c r="AI226" i="42"/>
  <c r="AE16" i="10" s="1"/>
  <c r="AA226" i="42"/>
  <c r="W16" i="10" s="1"/>
  <c r="S226" i="42"/>
  <c r="O16" i="10" s="1"/>
  <c r="K226" i="42"/>
  <c r="G16" i="10" s="1"/>
  <c r="AJ37" i="42"/>
  <c r="AF9" i="3" s="1"/>
  <c r="AI37" i="42"/>
  <c r="AE9" i="3" s="1"/>
  <c r="AH37" i="42"/>
  <c r="AD9" i="3" s="1"/>
  <c r="AG37" i="42"/>
  <c r="AC9" i="3" s="1"/>
  <c r="AF37" i="42"/>
  <c r="AB9" i="3" s="1"/>
  <c r="AE37" i="42"/>
  <c r="AA9" i="3" s="1"/>
  <c r="V37" i="42"/>
  <c r="R9" i="3" s="1"/>
  <c r="AF221" i="42"/>
  <c r="AB11" i="10" s="1"/>
  <c r="X221" i="42"/>
  <c r="T11" i="10" s="1"/>
  <c r="P221" i="42"/>
  <c r="L11" i="10" s="1"/>
  <c r="H221" i="42"/>
  <c r="D11" i="10" s="1"/>
  <c r="AE221" i="42"/>
  <c r="AA11" i="10" s="1"/>
  <c r="W221" i="42"/>
  <c r="S11" i="10" s="1"/>
  <c r="O221" i="42"/>
  <c r="K11" i="10" s="1"/>
  <c r="AD221" i="42"/>
  <c r="Z11" i="10" s="1"/>
  <c r="V221" i="42"/>
  <c r="R11" i="10" s="1"/>
  <c r="N221" i="42"/>
  <c r="J11" i="10" s="1"/>
  <c r="AC221" i="42"/>
  <c r="Y11" i="10" s="1"/>
  <c r="U221" i="42"/>
  <c r="Q11" i="10" s="1"/>
  <c r="M221" i="42"/>
  <c r="I11" i="10" s="1"/>
  <c r="AJ221" i="42"/>
  <c r="AF11" i="10" s="1"/>
  <c r="AB221" i="42"/>
  <c r="X11" i="10" s="1"/>
  <c r="T221" i="42"/>
  <c r="P11" i="10" s="1"/>
  <c r="L221" i="42"/>
  <c r="H11" i="10" s="1"/>
  <c r="AH221" i="42"/>
  <c r="AD11" i="10" s="1"/>
  <c r="Z221" i="42"/>
  <c r="V11" i="10" s="1"/>
  <c r="R221" i="42"/>
  <c r="N11" i="10" s="1"/>
  <c r="J221" i="42"/>
  <c r="F11" i="10" s="1"/>
  <c r="AG221" i="42"/>
  <c r="AC11" i="10" s="1"/>
  <c r="Y221" i="42"/>
  <c r="U11" i="10" s="1"/>
  <c r="Q221" i="42"/>
  <c r="M11" i="10" s="1"/>
  <c r="I221" i="42"/>
  <c r="E11" i="10" s="1"/>
  <c r="AI221" i="42"/>
  <c r="AE11" i="10" s="1"/>
  <c r="S221" i="42"/>
  <c r="O11" i="10" s="1"/>
  <c r="K221" i="42"/>
  <c r="G11" i="10" s="1"/>
  <c r="AA221" i="42"/>
  <c r="W11" i="10" s="1"/>
  <c r="AB44" i="42"/>
  <c r="X16" i="3" s="1"/>
  <c r="Z44" i="42"/>
  <c r="V16" i="3" s="1"/>
  <c r="X44" i="42"/>
  <c r="T16" i="3" s="1"/>
  <c r="N44" i="42"/>
  <c r="J16" i="3" s="1"/>
  <c r="AF216" i="42"/>
  <c r="AB6" i="10" s="1"/>
  <c r="X216" i="42"/>
  <c r="T6" i="10" s="1"/>
  <c r="P216" i="42"/>
  <c r="L6" i="10" s="1"/>
  <c r="H216" i="42"/>
  <c r="D6" i="10" s="1"/>
  <c r="AE216" i="42"/>
  <c r="AA6" i="10" s="1"/>
  <c r="W216" i="42"/>
  <c r="S6" i="10" s="1"/>
  <c r="O216" i="42"/>
  <c r="K6" i="10" s="1"/>
  <c r="AD216" i="42"/>
  <c r="Z6" i="10" s="1"/>
  <c r="V216" i="42"/>
  <c r="R6" i="10" s="1"/>
  <c r="N216" i="42"/>
  <c r="J6" i="10" s="1"/>
  <c r="AC216" i="42"/>
  <c r="Y6" i="10" s="1"/>
  <c r="U216" i="42"/>
  <c r="Q6" i="10" s="1"/>
  <c r="M216" i="42"/>
  <c r="I6" i="10" s="1"/>
  <c r="AJ216" i="42"/>
  <c r="AF6" i="10" s="1"/>
  <c r="AH216" i="42"/>
  <c r="AD6" i="10" s="1"/>
  <c r="Z216" i="42"/>
  <c r="V6" i="10" s="1"/>
  <c r="R216" i="42"/>
  <c r="N6" i="10" s="1"/>
  <c r="J216" i="42"/>
  <c r="F6" i="10" s="1"/>
  <c r="AG216" i="42"/>
  <c r="AC6" i="10" s="1"/>
  <c r="Y216" i="42"/>
  <c r="U6" i="10" s="1"/>
  <c r="Q216" i="42"/>
  <c r="M6" i="10" s="1"/>
  <c r="I216" i="42"/>
  <c r="E6" i="10" s="1"/>
  <c r="AI216" i="42"/>
  <c r="AE6" i="10" s="1"/>
  <c r="AB216" i="42"/>
  <c r="X6" i="10" s="1"/>
  <c r="AA216" i="42"/>
  <c r="W6" i="10" s="1"/>
  <c r="T216" i="42"/>
  <c r="P6" i="10" s="1"/>
  <c r="S216" i="42"/>
  <c r="O6" i="10" s="1"/>
  <c r="K216" i="42"/>
  <c r="G6" i="10" s="1"/>
  <c r="L216" i="42"/>
  <c r="H6" i="10" s="1"/>
  <c r="AF215" i="42"/>
  <c r="AB5" i="10" s="1"/>
  <c r="X215" i="42"/>
  <c r="T5" i="10" s="1"/>
  <c r="P215" i="42"/>
  <c r="L5" i="10" s="1"/>
  <c r="H215" i="42"/>
  <c r="D5" i="10" s="1"/>
  <c r="AE215" i="42"/>
  <c r="AA5" i="10" s="1"/>
  <c r="W215" i="42"/>
  <c r="S5" i="10" s="1"/>
  <c r="AD215" i="42"/>
  <c r="Z5" i="10" s="1"/>
  <c r="V215" i="42"/>
  <c r="R5" i="10" s="1"/>
  <c r="AC215" i="42"/>
  <c r="Y5" i="10" s="1"/>
  <c r="U215" i="42"/>
  <c r="Q5" i="10" s="1"/>
  <c r="M215" i="42"/>
  <c r="I5" i="10" s="1"/>
  <c r="AI215" i="42"/>
  <c r="AE5" i="10" s="1"/>
  <c r="S215" i="42"/>
  <c r="O5" i="10" s="1"/>
  <c r="I215" i="42"/>
  <c r="E5" i="10" s="1"/>
  <c r="AH215" i="42"/>
  <c r="AD5" i="10" s="1"/>
  <c r="R215" i="42"/>
  <c r="N5" i="10" s="1"/>
  <c r="AG215" i="42"/>
  <c r="AC5" i="10" s="1"/>
  <c r="Q215" i="42"/>
  <c r="M5" i="10" s="1"/>
  <c r="AB215" i="42"/>
  <c r="X5" i="10" s="1"/>
  <c r="O215" i="42"/>
  <c r="K5" i="10" s="1"/>
  <c r="AA215" i="42"/>
  <c r="W5" i="10" s="1"/>
  <c r="N215" i="42"/>
  <c r="J5" i="10" s="1"/>
  <c r="Y215" i="42"/>
  <c r="U5" i="10" s="1"/>
  <c r="K215" i="42"/>
  <c r="G5" i="10" s="1"/>
  <c r="AJ215" i="42"/>
  <c r="AF5" i="10" s="1"/>
  <c r="T215" i="42"/>
  <c r="P5" i="10" s="1"/>
  <c r="J215" i="42"/>
  <c r="F5" i="10" s="1"/>
  <c r="Z215" i="42"/>
  <c r="V5" i="10" s="1"/>
  <c r="L215" i="42"/>
  <c r="H5" i="10" s="1"/>
  <c r="M30" i="42"/>
  <c r="AJ30" i="42"/>
  <c r="L30" i="42"/>
  <c r="AI30" i="42"/>
  <c r="K30" i="42"/>
  <c r="AH30" i="42"/>
  <c r="J30" i="42"/>
  <c r="AG30" i="42"/>
  <c r="I30" i="42"/>
  <c r="AF30" i="42"/>
  <c r="H30" i="42"/>
  <c r="AE30" i="42"/>
  <c r="AD30" i="42"/>
  <c r="V30" i="42"/>
  <c r="AC51" i="42"/>
  <c r="Y23" i="3" s="1"/>
  <c r="U51" i="42"/>
  <c r="Q23" i="3" s="1"/>
  <c r="M51" i="42"/>
  <c r="I23" i="3" s="1"/>
  <c r="AJ51" i="42"/>
  <c r="AF23" i="3" s="1"/>
  <c r="AB51" i="42"/>
  <c r="X23" i="3" s="1"/>
  <c r="T51" i="42"/>
  <c r="P23" i="3" s="1"/>
  <c r="L51" i="42"/>
  <c r="H23" i="3" s="1"/>
  <c r="AI51" i="42"/>
  <c r="AE23" i="3" s="1"/>
  <c r="AA51" i="42"/>
  <c r="W23" i="3" s="1"/>
  <c r="S51" i="42"/>
  <c r="O23" i="3" s="1"/>
  <c r="K51" i="42"/>
  <c r="G23" i="3" s="1"/>
  <c r="AH51" i="42"/>
  <c r="AD23" i="3" s="1"/>
  <c r="Z51" i="42"/>
  <c r="V23" i="3" s="1"/>
  <c r="R51" i="42"/>
  <c r="N23" i="3" s="1"/>
  <c r="J51" i="42"/>
  <c r="F23" i="3" s="1"/>
  <c r="AG51" i="42"/>
  <c r="AC23" i="3" s="1"/>
  <c r="Y51" i="42"/>
  <c r="U23" i="3" s="1"/>
  <c r="Q51" i="42"/>
  <c r="M23" i="3" s="1"/>
  <c r="I51" i="42"/>
  <c r="E23" i="3" s="1"/>
  <c r="AF51" i="42"/>
  <c r="AB23" i="3" s="1"/>
  <c r="X51" i="42"/>
  <c r="T23" i="3" s="1"/>
  <c r="P51" i="42"/>
  <c r="L23" i="3" s="1"/>
  <c r="H51" i="42"/>
  <c r="D23" i="3" s="1"/>
  <c r="AE51" i="42"/>
  <c r="AA23" i="3" s="1"/>
  <c r="W51" i="42"/>
  <c r="S23" i="3" s="1"/>
  <c r="O51" i="42"/>
  <c r="K23" i="3" s="1"/>
  <c r="AD51" i="42"/>
  <c r="Z23" i="3" s="1"/>
  <c r="V51" i="42"/>
  <c r="R23" i="3" s="1"/>
  <c r="N51" i="42"/>
  <c r="J23" i="3" s="1"/>
  <c r="AC33" i="42"/>
  <c r="Y5" i="3" s="1"/>
  <c r="U33" i="42"/>
  <c r="Q5" i="3" s="1"/>
  <c r="AB33" i="42"/>
  <c r="X5" i="3" s="1"/>
  <c r="T33" i="42"/>
  <c r="P5" i="3" s="1"/>
  <c r="AA33" i="42"/>
  <c r="W5" i="3" s="1"/>
  <c r="S33" i="42"/>
  <c r="O5" i="3" s="1"/>
  <c r="Z33" i="42"/>
  <c r="V5" i="3" s="1"/>
  <c r="R33" i="42"/>
  <c r="N5" i="3" s="1"/>
  <c r="Y33" i="42"/>
  <c r="U5" i="3" s="1"/>
  <c r="Q33" i="42"/>
  <c r="M5" i="3" s="1"/>
  <c r="X33" i="42"/>
  <c r="T5" i="3" s="1"/>
  <c r="P33" i="42"/>
  <c r="L5" i="3" s="1"/>
  <c r="W33" i="42"/>
  <c r="S5" i="3" s="1"/>
  <c r="O33" i="42"/>
  <c r="K5" i="3" s="1"/>
  <c r="N33" i="42"/>
  <c r="J5" i="3" s="1"/>
  <c r="AF233" i="42"/>
  <c r="AB23" i="10" s="1"/>
  <c r="X233" i="42"/>
  <c r="T23" i="10" s="1"/>
  <c r="P233" i="42"/>
  <c r="L23" i="10" s="1"/>
  <c r="H233" i="42"/>
  <c r="D23" i="10" s="1"/>
  <c r="AE233" i="42"/>
  <c r="AA23" i="10" s="1"/>
  <c r="W233" i="42"/>
  <c r="S23" i="10" s="1"/>
  <c r="O233" i="42"/>
  <c r="K23" i="10" s="1"/>
  <c r="AD233" i="42"/>
  <c r="Z23" i="10" s="1"/>
  <c r="V233" i="42"/>
  <c r="R23" i="10" s="1"/>
  <c r="N233" i="42"/>
  <c r="J23" i="10" s="1"/>
  <c r="AC233" i="42"/>
  <c r="Y23" i="10" s="1"/>
  <c r="U233" i="42"/>
  <c r="Q23" i="10" s="1"/>
  <c r="M233" i="42"/>
  <c r="I23" i="10" s="1"/>
  <c r="AJ233" i="42"/>
  <c r="AF23" i="10" s="1"/>
  <c r="AB233" i="42"/>
  <c r="X23" i="10" s="1"/>
  <c r="T233" i="42"/>
  <c r="P23" i="10" s="1"/>
  <c r="L233" i="42"/>
  <c r="H23" i="10" s="1"/>
  <c r="AH233" i="42"/>
  <c r="AD23" i="10" s="1"/>
  <c r="Z233" i="42"/>
  <c r="V23" i="10" s="1"/>
  <c r="R233" i="42"/>
  <c r="N23" i="10" s="1"/>
  <c r="J233" i="42"/>
  <c r="F23" i="10" s="1"/>
  <c r="AG233" i="42"/>
  <c r="AC23" i="10" s="1"/>
  <c r="Y233" i="42"/>
  <c r="U23" i="10" s="1"/>
  <c r="Q233" i="42"/>
  <c r="M23" i="10" s="1"/>
  <c r="I233" i="42"/>
  <c r="E23" i="10" s="1"/>
  <c r="AI233" i="42"/>
  <c r="AE23" i="10" s="1"/>
  <c r="S233" i="42"/>
  <c r="O23" i="10" s="1"/>
  <c r="K233" i="42"/>
  <c r="G23" i="10" s="1"/>
  <c r="AA233" i="42"/>
  <c r="W23" i="10" s="1"/>
  <c r="AF219" i="42"/>
  <c r="AB9" i="10" s="1"/>
  <c r="X219" i="42"/>
  <c r="T9" i="10" s="1"/>
  <c r="P219" i="42"/>
  <c r="L9" i="10" s="1"/>
  <c r="H219" i="42"/>
  <c r="D9" i="10" s="1"/>
  <c r="AE219" i="42"/>
  <c r="AA9" i="10" s="1"/>
  <c r="W219" i="42"/>
  <c r="S9" i="10" s="1"/>
  <c r="O219" i="42"/>
  <c r="K9" i="10" s="1"/>
  <c r="AD219" i="42"/>
  <c r="Z9" i="10" s="1"/>
  <c r="V219" i="42"/>
  <c r="R9" i="10" s="1"/>
  <c r="N219" i="42"/>
  <c r="J9" i="10" s="1"/>
  <c r="AC219" i="42"/>
  <c r="Y9" i="10" s="1"/>
  <c r="U219" i="42"/>
  <c r="Q9" i="10" s="1"/>
  <c r="M219" i="42"/>
  <c r="I9" i="10" s="1"/>
  <c r="AJ219" i="42"/>
  <c r="AF9" i="10" s="1"/>
  <c r="AB219" i="42"/>
  <c r="X9" i="10" s="1"/>
  <c r="T219" i="42"/>
  <c r="P9" i="10" s="1"/>
  <c r="L219" i="42"/>
  <c r="H9" i="10" s="1"/>
  <c r="AH219" i="42"/>
  <c r="AD9" i="10" s="1"/>
  <c r="Z219" i="42"/>
  <c r="V9" i="10" s="1"/>
  <c r="R219" i="42"/>
  <c r="N9" i="10" s="1"/>
  <c r="J219" i="42"/>
  <c r="F9" i="10" s="1"/>
  <c r="AG219" i="42"/>
  <c r="AC9" i="10" s="1"/>
  <c r="Y219" i="42"/>
  <c r="U9" i="10" s="1"/>
  <c r="Q219" i="42"/>
  <c r="M9" i="10" s="1"/>
  <c r="I219" i="42"/>
  <c r="E9" i="10" s="1"/>
  <c r="AI219" i="42"/>
  <c r="AE9" i="10" s="1"/>
  <c r="S219" i="42"/>
  <c r="O9" i="10" s="1"/>
  <c r="K219" i="42"/>
  <c r="G9" i="10" s="1"/>
  <c r="AA219" i="42"/>
  <c r="W9" i="10" s="1"/>
  <c r="AI212" i="42"/>
  <c r="AA212" i="42"/>
  <c r="S212" i="42"/>
  <c r="K212" i="42"/>
  <c r="AH212" i="42"/>
  <c r="Z212" i="42"/>
  <c r="R212" i="42"/>
  <c r="J212" i="42"/>
  <c r="AG212" i="42"/>
  <c r="Y212" i="42"/>
  <c r="Q212" i="42"/>
  <c r="I212" i="42"/>
  <c r="AF212" i="42"/>
  <c r="X212" i="42"/>
  <c r="P212" i="42"/>
  <c r="H212" i="42"/>
  <c r="AE212" i="42"/>
  <c r="W212" i="42"/>
  <c r="O212" i="42"/>
  <c r="AC212" i="42"/>
  <c r="U212" i="42"/>
  <c r="M212" i="42"/>
  <c r="AJ212" i="42"/>
  <c r="AB212" i="42"/>
  <c r="T212" i="42"/>
  <c r="L212" i="42"/>
  <c r="V212" i="42"/>
  <c r="N212" i="42"/>
  <c r="AD212" i="42"/>
  <c r="G63" i="54"/>
  <c r="I66" i="54"/>
  <c r="I67" i="54"/>
  <c r="G66" i="54"/>
  <c r="G67" i="54"/>
  <c r="E66" i="54"/>
  <c r="E67" i="54"/>
  <c r="E64" i="54"/>
  <c r="W39" i="42" l="1"/>
  <c r="S11" i="3" s="1"/>
  <c r="AA39" i="42"/>
  <c r="W11" i="3" s="1"/>
  <c r="I39" i="42"/>
  <c r="E11" i="3" s="1"/>
  <c r="AD37" i="42"/>
  <c r="Z9" i="3" s="1"/>
  <c r="K37" i="42"/>
  <c r="G9" i="3" s="1"/>
  <c r="M37" i="42"/>
  <c r="I9" i="3" s="1"/>
  <c r="AE33" i="42"/>
  <c r="AA5" i="3" s="1"/>
  <c r="AG33" i="42"/>
  <c r="AC5" i="3" s="1"/>
  <c r="AI33" i="42"/>
  <c r="AE5" i="3" s="1"/>
  <c r="Y39" i="42"/>
  <c r="U11" i="3" s="1"/>
  <c r="O30" i="42"/>
  <c r="Q30" i="42"/>
  <c r="S30" i="42"/>
  <c r="U30" i="42"/>
  <c r="Q2" i="3" s="1"/>
  <c r="O37" i="42"/>
  <c r="K9" i="3" s="1"/>
  <c r="Q37" i="42"/>
  <c r="M9" i="3" s="1"/>
  <c r="S37" i="42"/>
  <c r="O9" i="3" s="1"/>
  <c r="U37" i="42"/>
  <c r="Q9" i="3" s="1"/>
  <c r="G39" i="42"/>
  <c r="C11" i="3" s="1"/>
  <c r="G30" i="42"/>
  <c r="C2" i="3" s="1"/>
  <c r="I37" i="42"/>
  <c r="E9" i="3" s="1"/>
  <c r="H33" i="42"/>
  <c r="D5" i="3" s="1"/>
  <c r="J33" i="42"/>
  <c r="F5" i="3" s="1"/>
  <c r="L33" i="42"/>
  <c r="H5" i="3" s="1"/>
  <c r="K39" i="42"/>
  <c r="G11" i="3" s="1"/>
  <c r="W30" i="42"/>
  <c r="S2" i="3" s="1"/>
  <c r="Y30" i="42"/>
  <c r="AA30" i="42"/>
  <c r="AC30" i="42"/>
  <c r="Y2" i="3" s="1"/>
  <c r="W37" i="42"/>
  <c r="S9" i="3" s="1"/>
  <c r="Y37" i="42"/>
  <c r="U9" i="3" s="1"/>
  <c r="AA37" i="42"/>
  <c r="W9" i="3" s="1"/>
  <c r="AC37" i="42"/>
  <c r="Y9" i="3" s="1"/>
  <c r="M39" i="42"/>
  <c r="I11" i="3" s="1"/>
  <c r="J37" i="42"/>
  <c r="F9" i="3" s="1"/>
  <c r="V33" i="42"/>
  <c r="R5" i="3" s="1"/>
  <c r="AF33" i="42"/>
  <c r="AB5" i="3" s="1"/>
  <c r="AH33" i="42"/>
  <c r="AD5" i="3" s="1"/>
  <c r="AJ33" i="42"/>
  <c r="AF5" i="3" s="1"/>
  <c r="AC39" i="42"/>
  <c r="Y11" i="3" s="1"/>
  <c r="P30" i="42"/>
  <c r="L2" i="3" s="1"/>
  <c r="R30" i="42"/>
  <c r="N2" i="3" s="1"/>
  <c r="T30" i="42"/>
  <c r="P37" i="42"/>
  <c r="L9" i="3" s="1"/>
  <c r="R37" i="42"/>
  <c r="N9" i="3" s="1"/>
  <c r="T37" i="42"/>
  <c r="P9" i="3" s="1"/>
  <c r="H37" i="42"/>
  <c r="D9" i="3" s="1"/>
  <c r="L37" i="42"/>
  <c r="H9" i="3" s="1"/>
  <c r="AD33" i="42"/>
  <c r="Z5" i="3" s="1"/>
  <c r="I33" i="42"/>
  <c r="E5" i="3" s="1"/>
  <c r="K33" i="42"/>
  <c r="G5" i="3" s="1"/>
  <c r="M33" i="42"/>
  <c r="I5" i="3" s="1"/>
  <c r="AD39" i="42"/>
  <c r="Z11" i="3" s="1"/>
  <c r="N30" i="42"/>
  <c r="J2" i="3" s="1"/>
  <c r="X30" i="42"/>
  <c r="T2" i="3" s="1"/>
  <c r="Z30" i="42"/>
  <c r="V2" i="3" s="1"/>
  <c r="AB30" i="42"/>
  <c r="X2" i="3" s="1"/>
  <c r="N37" i="42"/>
  <c r="J9" i="3" s="1"/>
  <c r="X37" i="42"/>
  <c r="T9" i="3" s="1"/>
  <c r="Z37" i="42"/>
  <c r="V9" i="3" s="1"/>
  <c r="AB37" i="42"/>
  <c r="X9" i="3" s="1"/>
  <c r="G37" i="42"/>
  <c r="C9" i="3" s="1"/>
  <c r="O39" i="42"/>
  <c r="K11" i="3" s="1"/>
  <c r="Q39" i="42"/>
  <c r="M11" i="3" s="1"/>
  <c r="S39" i="42"/>
  <c r="O11" i="3" s="1"/>
  <c r="U39" i="42"/>
  <c r="Q11" i="3" s="1"/>
  <c r="AE39" i="42"/>
  <c r="AA11" i="3" s="1"/>
  <c r="AG39" i="42"/>
  <c r="AC11" i="3" s="1"/>
  <c r="AI39" i="42"/>
  <c r="AE11" i="3" s="1"/>
  <c r="H39" i="42"/>
  <c r="D11" i="3" s="1"/>
  <c r="J39" i="42"/>
  <c r="F11" i="3" s="1"/>
  <c r="L39" i="42"/>
  <c r="H11" i="3" s="1"/>
  <c r="P39" i="42"/>
  <c r="L11" i="3" s="1"/>
  <c r="R39" i="42"/>
  <c r="N11" i="3" s="1"/>
  <c r="T39" i="42"/>
  <c r="P11" i="3" s="1"/>
  <c r="N39" i="42"/>
  <c r="J11" i="3" s="1"/>
  <c r="X39" i="42"/>
  <c r="T11" i="3" s="1"/>
  <c r="Z39" i="42"/>
  <c r="V11" i="3" s="1"/>
  <c r="AB39" i="42"/>
  <c r="X11" i="3" s="1"/>
  <c r="V39" i="42"/>
  <c r="R11" i="3" s="1"/>
  <c r="AF39" i="42"/>
  <c r="AB11" i="3" s="1"/>
  <c r="AH39" i="42"/>
  <c r="AD11" i="3" s="1"/>
  <c r="AJ39" i="42"/>
  <c r="AF11" i="3" s="1"/>
  <c r="V44" i="42"/>
  <c r="R16" i="3" s="1"/>
  <c r="AF44" i="42"/>
  <c r="AB16" i="3" s="1"/>
  <c r="AH44" i="42"/>
  <c r="AD16" i="3" s="1"/>
  <c r="AJ44" i="42"/>
  <c r="AF16" i="3" s="1"/>
  <c r="G44" i="42"/>
  <c r="C16" i="3" s="1"/>
  <c r="F56" i="42"/>
  <c r="AF77" i="42"/>
  <c r="AB23" i="4" s="1"/>
  <c r="F65" i="42"/>
  <c r="B11" i="4" s="1"/>
  <c r="F44" i="42"/>
  <c r="B16" i="3" s="1"/>
  <c r="F38" i="42"/>
  <c r="AD44" i="42"/>
  <c r="Z16" i="3" s="1"/>
  <c r="I44" i="42"/>
  <c r="E16" i="3" s="1"/>
  <c r="K44" i="42"/>
  <c r="G16" i="3" s="1"/>
  <c r="M44" i="42"/>
  <c r="I16" i="3" s="1"/>
  <c r="O44" i="42"/>
  <c r="K16" i="3" s="1"/>
  <c r="Q44" i="42"/>
  <c r="M16" i="3" s="1"/>
  <c r="S44" i="42"/>
  <c r="O16" i="3" s="1"/>
  <c r="U44" i="42"/>
  <c r="Q16" i="3" s="1"/>
  <c r="G70" i="42"/>
  <c r="W44" i="42"/>
  <c r="S16" i="3" s="1"/>
  <c r="Y44" i="42"/>
  <c r="U16" i="3" s="1"/>
  <c r="AA44" i="42"/>
  <c r="W16" i="3" s="1"/>
  <c r="AC44" i="42"/>
  <c r="Y16" i="3" s="1"/>
  <c r="AE44" i="42"/>
  <c r="AA16" i="3" s="1"/>
  <c r="AG44" i="42"/>
  <c r="AC16" i="3" s="1"/>
  <c r="AI44" i="42"/>
  <c r="AE16" i="3" s="1"/>
  <c r="F73" i="42"/>
  <c r="B19" i="4" s="1"/>
  <c r="F63" i="42"/>
  <c r="B9" i="4" s="1"/>
  <c r="F59" i="42"/>
  <c r="B5" i="4" s="1"/>
  <c r="F53" i="42"/>
  <c r="B25" i="3" s="1"/>
  <c r="H44" i="42"/>
  <c r="D16" i="3" s="1"/>
  <c r="J44" i="42"/>
  <c r="F16" i="3" s="1"/>
  <c r="L44" i="42"/>
  <c r="H16" i="3" s="1"/>
  <c r="F47" i="42"/>
  <c r="B19" i="3" s="1"/>
  <c r="P44" i="42"/>
  <c r="L16" i="3" s="1"/>
  <c r="R44" i="42"/>
  <c r="N16" i="3" s="1"/>
  <c r="P60" i="42"/>
  <c r="L6" i="4" s="1"/>
  <c r="F79" i="42"/>
  <c r="B25" i="4" s="1"/>
  <c r="F82" i="42"/>
  <c r="B2" i="5" s="1"/>
  <c r="G82" i="42"/>
  <c r="F96" i="42"/>
  <c r="B16" i="5" s="1"/>
  <c r="G96" i="42"/>
  <c r="C16" i="5" s="1"/>
  <c r="G108" i="42"/>
  <c r="C2" i="6" s="1"/>
  <c r="F108" i="42"/>
  <c r="B2" i="6" s="1"/>
  <c r="G112" i="42"/>
  <c r="C6" i="6" s="1"/>
  <c r="F112" i="42"/>
  <c r="B6" i="6" s="1"/>
  <c r="F131" i="42"/>
  <c r="B25" i="6" s="1"/>
  <c r="G131" i="42"/>
  <c r="C25" i="6" s="1"/>
  <c r="F125" i="42"/>
  <c r="B19" i="6" s="1"/>
  <c r="G125" i="42"/>
  <c r="C19" i="6" s="1"/>
  <c r="G177" i="42"/>
  <c r="F177" i="42"/>
  <c r="G89" i="42"/>
  <c r="C9" i="5" s="1"/>
  <c r="F89" i="42"/>
  <c r="B9" i="5" s="1"/>
  <c r="F167" i="42"/>
  <c r="G167" i="42"/>
  <c r="G85" i="42"/>
  <c r="C5" i="5" s="1"/>
  <c r="F85" i="42"/>
  <c r="F163" i="42"/>
  <c r="G163" i="42"/>
  <c r="G235" i="42"/>
  <c r="C25" i="10" s="1"/>
  <c r="F235" i="42"/>
  <c r="B25" i="10" s="1"/>
  <c r="F86" i="42"/>
  <c r="B6" i="5" s="1"/>
  <c r="G86" i="42"/>
  <c r="G160" i="42"/>
  <c r="F160" i="42"/>
  <c r="F91" i="42"/>
  <c r="B11" i="5" s="1"/>
  <c r="G91" i="42"/>
  <c r="C11" i="5" s="1"/>
  <c r="F229" i="42"/>
  <c r="B19" i="10" s="1"/>
  <c r="G229" i="42"/>
  <c r="C19" i="10" s="1"/>
  <c r="F220" i="42"/>
  <c r="G220" i="42"/>
  <c r="F103" i="42"/>
  <c r="B23" i="5" s="1"/>
  <c r="G103" i="42"/>
  <c r="C23" i="5" s="1"/>
  <c r="G164" i="42"/>
  <c r="F164" i="42"/>
  <c r="AD160" i="42"/>
  <c r="H160" i="42"/>
  <c r="AB160" i="42"/>
  <c r="U160" i="42"/>
  <c r="W160" i="42"/>
  <c r="L160" i="42"/>
  <c r="AC160" i="42"/>
  <c r="K160" i="42"/>
  <c r="Y160" i="42"/>
  <c r="AE160" i="42"/>
  <c r="AJ160" i="42"/>
  <c r="Z160" i="42"/>
  <c r="Q160" i="42"/>
  <c r="O160" i="42"/>
  <c r="AI160" i="42"/>
  <c r="AG160" i="42"/>
  <c r="I160" i="42"/>
  <c r="AA160" i="42"/>
  <c r="S160" i="42"/>
  <c r="AH160" i="42"/>
  <c r="J160" i="42"/>
  <c r="T160" i="42"/>
  <c r="AF160" i="42"/>
  <c r="V160" i="42"/>
  <c r="N160" i="42"/>
  <c r="X160" i="42"/>
  <c r="P160" i="42"/>
  <c r="M160" i="42"/>
  <c r="R160" i="42"/>
  <c r="K164" i="42"/>
  <c r="AF164" i="42"/>
  <c r="Q164" i="42"/>
  <c r="AI164" i="42"/>
  <c r="AH164" i="42"/>
  <c r="L164" i="42"/>
  <c r="W164" i="42"/>
  <c r="P164" i="42"/>
  <c r="AB164" i="42"/>
  <c r="H164" i="42"/>
  <c r="O164" i="42"/>
  <c r="AA164" i="42"/>
  <c r="Z164" i="42"/>
  <c r="AG164" i="42"/>
  <c r="U164" i="42"/>
  <c r="R164" i="42"/>
  <c r="S164" i="42"/>
  <c r="M164" i="42"/>
  <c r="J164" i="42"/>
  <c r="V164" i="42"/>
  <c r="Y164" i="42"/>
  <c r="X164" i="42"/>
  <c r="T164" i="42"/>
  <c r="AD164" i="42"/>
  <c r="I164" i="42"/>
  <c r="AE164" i="42"/>
  <c r="AC164" i="42"/>
  <c r="N164" i="42"/>
  <c r="AJ164" i="42"/>
  <c r="X167" i="42"/>
  <c r="Q167" i="42"/>
  <c r="V167" i="42"/>
  <c r="U167" i="42"/>
  <c r="P167" i="42"/>
  <c r="AC167" i="42"/>
  <c r="N167" i="42"/>
  <c r="AG167" i="42"/>
  <c r="H167" i="42"/>
  <c r="K167" i="42"/>
  <c r="AB167" i="42"/>
  <c r="L167" i="42"/>
  <c r="AA167" i="42"/>
  <c r="I167" i="42"/>
  <c r="Z167" i="42"/>
  <c r="J167" i="42"/>
  <c r="Y167" i="42"/>
  <c r="AD167" i="42"/>
  <c r="AI167" i="42"/>
  <c r="W167" i="42"/>
  <c r="AJ167" i="42"/>
  <c r="AF167" i="42"/>
  <c r="M167" i="42"/>
  <c r="AH167" i="42"/>
  <c r="T167" i="42"/>
  <c r="O167" i="42"/>
  <c r="S167" i="42"/>
  <c r="AE167" i="42"/>
  <c r="R167" i="42"/>
  <c r="L177" i="42"/>
  <c r="AE177" i="42"/>
  <c r="T177" i="42"/>
  <c r="P177" i="42"/>
  <c r="J177" i="42"/>
  <c r="M177" i="42"/>
  <c r="K177" i="42"/>
  <c r="AB177" i="42"/>
  <c r="H177" i="42"/>
  <c r="AA177" i="42"/>
  <c r="I177" i="42"/>
  <c r="Z177" i="42"/>
  <c r="Y177" i="42"/>
  <c r="X177" i="42"/>
  <c r="U177" i="42"/>
  <c r="W177" i="42"/>
  <c r="AJ177" i="42"/>
  <c r="V177" i="42"/>
  <c r="AC177" i="42"/>
  <c r="S177" i="42"/>
  <c r="AH177" i="42"/>
  <c r="R177" i="42"/>
  <c r="AI177" i="42"/>
  <c r="Q177" i="42"/>
  <c r="AF177" i="42"/>
  <c r="N177" i="42"/>
  <c r="AG177" i="42"/>
  <c r="O177" i="42"/>
  <c r="AD177" i="42"/>
  <c r="P163" i="42"/>
  <c r="AE163" i="42"/>
  <c r="AG163" i="42"/>
  <c r="O163" i="42"/>
  <c r="V163" i="42"/>
  <c r="Y163" i="42"/>
  <c r="AI163" i="42"/>
  <c r="AB163" i="42"/>
  <c r="AD163" i="42"/>
  <c r="Z163" i="42"/>
  <c r="T163" i="42"/>
  <c r="L163" i="42"/>
  <c r="I163" i="42"/>
  <c r="M163" i="42"/>
  <c r="X163" i="42"/>
  <c r="AA163" i="42"/>
  <c r="J163" i="42"/>
  <c r="N163" i="42"/>
  <c r="H163" i="42"/>
  <c r="K163" i="42"/>
  <c r="AJ163" i="42"/>
  <c r="AH163" i="42"/>
  <c r="S163" i="42"/>
  <c r="W163" i="42"/>
  <c r="Q163" i="42"/>
  <c r="U163" i="42"/>
  <c r="AF163" i="42"/>
  <c r="R163" i="42"/>
  <c r="AC163" i="42"/>
  <c r="B2" i="3"/>
  <c r="V52" i="67"/>
  <c r="I52" i="67"/>
  <c r="R47" i="67"/>
  <c r="N52" i="67"/>
  <c r="L47" i="67"/>
  <c r="T53" i="67"/>
  <c r="P64" i="67"/>
  <c r="AA52" i="67"/>
  <c r="E52" i="67"/>
  <c r="Y47" i="67"/>
  <c r="AA47" i="67"/>
  <c r="I47" i="67"/>
  <c r="Q60" i="67"/>
  <c r="D60" i="67"/>
  <c r="G52" i="67"/>
  <c r="Y52" i="67"/>
  <c r="J52" i="67"/>
  <c r="V47" i="67"/>
  <c r="L52" i="67"/>
  <c r="S52" i="67"/>
  <c r="AB52" i="67"/>
  <c r="J47" i="67"/>
  <c r="H60" i="67"/>
  <c r="Q53" i="67"/>
  <c r="AD52" i="67"/>
  <c r="E60" i="67"/>
  <c r="AG64" i="67"/>
  <c r="G53" i="67"/>
  <c r="F52" i="67"/>
  <c r="T52" i="67"/>
  <c r="W47" i="67"/>
  <c r="G60" i="67"/>
  <c r="K60" i="67"/>
  <c r="G64" i="67"/>
  <c r="P53" i="67"/>
  <c r="Y53" i="67"/>
  <c r="AC52" i="67"/>
  <c r="Z60" i="67"/>
  <c r="P52" i="67"/>
  <c r="F64" i="67"/>
  <c r="S64" i="67"/>
  <c r="F53" i="67"/>
  <c r="E53" i="67"/>
  <c r="AC60" i="67"/>
  <c r="C64" i="67"/>
  <c r="K64" i="67"/>
  <c r="AA53" i="67"/>
  <c r="I53" i="67"/>
  <c r="N53" i="67"/>
  <c r="M53" i="67"/>
  <c r="M52" i="67"/>
  <c r="O52" i="67"/>
  <c r="Q52" i="67"/>
  <c r="K47" i="67"/>
  <c r="G47" i="67"/>
  <c r="T47" i="67"/>
  <c r="AE60" i="67"/>
  <c r="AD64" i="67"/>
  <c r="AE64" i="67"/>
  <c r="E64" i="67"/>
  <c r="H64" i="67"/>
  <c r="AB53" i="67"/>
  <c r="H53" i="67"/>
  <c r="S53" i="67"/>
  <c r="I60" i="67"/>
  <c r="AE52" i="67"/>
  <c r="M47" i="67"/>
  <c r="F47" i="67"/>
  <c r="J60" i="67"/>
  <c r="I64" i="67"/>
  <c r="V64" i="67"/>
  <c r="C47" i="67"/>
  <c r="M64" i="67"/>
  <c r="C52" i="67"/>
  <c r="D53" i="67"/>
  <c r="L53" i="67"/>
  <c r="AG53" i="67"/>
  <c r="AC47" i="67"/>
  <c r="X52" i="67"/>
  <c r="Z52" i="67"/>
  <c r="Q47" i="67"/>
  <c r="X47" i="67"/>
  <c r="O47" i="67"/>
  <c r="AE47" i="67"/>
  <c r="U60" i="67"/>
  <c r="O60" i="67"/>
  <c r="AA64" i="67"/>
  <c r="Y64" i="67"/>
  <c r="AE53" i="67"/>
  <c r="D47" i="67"/>
  <c r="D52" i="67"/>
  <c r="U53" i="67"/>
  <c r="C53" i="67"/>
  <c r="AD53" i="67"/>
  <c r="K53" i="67"/>
  <c r="AG47" i="67"/>
  <c r="S47" i="67"/>
  <c r="Z47" i="67"/>
  <c r="AA60" i="67"/>
  <c r="AF60" i="67"/>
  <c r="S60" i="67"/>
  <c r="X60" i="67"/>
  <c r="Y60" i="67"/>
  <c r="U64" i="67"/>
  <c r="R64" i="67"/>
  <c r="AC53" i="67"/>
  <c r="J53" i="67"/>
  <c r="O53" i="67"/>
  <c r="P47" i="67"/>
  <c r="AG52" i="67"/>
  <c r="U52" i="67"/>
  <c r="W52" i="67"/>
  <c r="H47" i="67"/>
  <c r="U47" i="67"/>
  <c r="AB47" i="67"/>
  <c r="P60" i="67"/>
  <c r="R60" i="67"/>
  <c r="W60" i="67"/>
  <c r="AD60" i="67"/>
  <c r="AB60" i="67"/>
  <c r="AG60" i="67"/>
  <c r="X64" i="67"/>
  <c r="AB64" i="67"/>
  <c r="V53" i="67"/>
  <c r="W53" i="67"/>
  <c r="X53" i="67"/>
  <c r="K52" i="67"/>
  <c r="AF52" i="67"/>
  <c r="R52" i="67"/>
  <c r="H52" i="67"/>
  <c r="E47" i="67"/>
  <c r="AF47" i="67"/>
  <c r="N47" i="67"/>
  <c r="AD47" i="67"/>
  <c r="V60" i="67"/>
  <c r="T60" i="67"/>
  <c r="F60" i="67"/>
  <c r="N60" i="67"/>
  <c r="L60" i="67"/>
  <c r="M60" i="67"/>
  <c r="O64" i="67"/>
  <c r="J64" i="67"/>
  <c r="C60" i="67"/>
  <c r="AF53" i="67"/>
  <c r="Z53" i="67"/>
  <c r="D64" i="67"/>
  <c r="R53" i="67"/>
  <c r="L64" i="67"/>
  <c r="X10" i="67"/>
  <c r="X30" i="54"/>
  <c r="X21" i="54"/>
  <c r="P47" i="54"/>
  <c r="P58" i="54" s="1"/>
  <c r="X14" i="54"/>
  <c r="I47" i="54"/>
  <c r="I58" i="54" s="1"/>
  <c r="X19" i="54"/>
  <c r="N47" i="54"/>
  <c r="N58" i="54" s="1"/>
  <c r="X34" i="54"/>
  <c r="X18" i="54"/>
  <c r="M47" i="54"/>
  <c r="M58" i="54" s="1"/>
  <c r="O10" i="67"/>
  <c r="M10" i="67"/>
  <c r="K10" i="67"/>
  <c r="Z10" i="67"/>
  <c r="Y10" i="67"/>
  <c r="H10" i="67"/>
  <c r="I10" i="67"/>
  <c r="D10" i="67"/>
  <c r="R10" i="67"/>
  <c r="T10" i="67"/>
  <c r="AF10" i="67"/>
  <c r="F10" i="67"/>
  <c r="AB10" i="67"/>
  <c r="AC10" i="67"/>
  <c r="AA10" i="67"/>
  <c r="AE10" i="67"/>
  <c r="V10" i="67"/>
  <c r="U10" i="67"/>
  <c r="P10" i="67"/>
  <c r="AH10" i="67"/>
  <c r="Q10" i="67"/>
  <c r="N10" i="67"/>
  <c r="AG10" i="67"/>
  <c r="L10" i="67"/>
  <c r="W10" i="67"/>
  <c r="G10" i="67"/>
  <c r="AD10" i="67"/>
  <c r="S10" i="67"/>
  <c r="E10" i="67"/>
  <c r="J10" i="67"/>
  <c r="N108" i="42"/>
  <c r="J2" i="6" s="1"/>
  <c r="S108" i="42"/>
  <c r="O2" i="6" s="1"/>
  <c r="P108" i="42"/>
  <c r="L2" i="6" s="1"/>
  <c r="AJ108" i="42"/>
  <c r="AF2" i="6" s="1"/>
  <c r="X8" i="54"/>
  <c r="G38" i="42"/>
  <c r="C10" i="3" s="1"/>
  <c r="C11" i="67"/>
  <c r="I73" i="54"/>
  <c r="L2" i="10"/>
  <c r="G79" i="42"/>
  <c r="C25" i="4" s="1"/>
  <c r="Q2" i="10"/>
  <c r="T2" i="10"/>
  <c r="V2" i="10"/>
  <c r="K2" i="3"/>
  <c r="M2" i="3"/>
  <c r="O2" i="3"/>
  <c r="Y65" i="42"/>
  <c r="U11" i="4" s="1"/>
  <c r="AC96" i="42"/>
  <c r="Y16" i="5" s="1"/>
  <c r="E2" i="3"/>
  <c r="J2" i="10"/>
  <c r="Y2" i="10"/>
  <c r="AB2" i="10"/>
  <c r="AD2" i="10"/>
  <c r="U2" i="3"/>
  <c r="W2" i="3"/>
  <c r="Y108" i="42"/>
  <c r="R2" i="10"/>
  <c r="E2" i="10"/>
  <c r="G2" i="10"/>
  <c r="AA2" i="3"/>
  <c r="AC2" i="3"/>
  <c r="AE2" i="3"/>
  <c r="C2" i="5"/>
  <c r="I2" i="3"/>
  <c r="M2" i="10"/>
  <c r="D2" i="3"/>
  <c r="F2" i="3"/>
  <c r="H2" i="3"/>
  <c r="AG85" i="42"/>
  <c r="AC5" i="5" s="1"/>
  <c r="B5" i="5"/>
  <c r="I2" i="10"/>
  <c r="G47" i="42"/>
  <c r="C19" i="3" s="1"/>
  <c r="H2" i="10"/>
  <c r="K2" i="10"/>
  <c r="O2" i="10"/>
  <c r="P2" i="10"/>
  <c r="S2" i="10"/>
  <c r="U2" i="10"/>
  <c r="W2" i="10"/>
  <c r="P2" i="3"/>
  <c r="T86" i="42"/>
  <c r="P6" i="5" s="1"/>
  <c r="C6" i="5"/>
  <c r="Z2" i="10"/>
  <c r="AA2" i="10"/>
  <c r="R2" i="3"/>
  <c r="Q63" i="42"/>
  <c r="M9" i="4" s="1"/>
  <c r="G63" i="42"/>
  <c r="C9" i="4" s="1"/>
  <c r="N2" i="10"/>
  <c r="G2" i="3"/>
  <c r="X2" i="10"/>
  <c r="AC2" i="10"/>
  <c r="AE2" i="10"/>
  <c r="AF2" i="10"/>
  <c r="D2" i="10"/>
  <c r="F2" i="10"/>
  <c r="Z2" i="3"/>
  <c r="AB2" i="3"/>
  <c r="AD2" i="3"/>
  <c r="AF2" i="3"/>
  <c r="M3" i="2"/>
  <c r="N43" i="67" s="1"/>
  <c r="N61" i="67"/>
  <c r="P23" i="2"/>
  <c r="M24" i="2"/>
  <c r="N64" i="67" s="1"/>
  <c r="Q62" i="67"/>
  <c r="Y25" i="2"/>
  <c r="M11" i="2"/>
  <c r="X96" i="42"/>
  <c r="T16" i="5" s="1"/>
  <c r="Z96" i="42"/>
  <c r="V16" i="5" s="1"/>
  <c r="R96" i="42"/>
  <c r="N16" i="5" s="1"/>
  <c r="I96" i="42"/>
  <c r="E16" i="5" s="1"/>
  <c r="W96" i="42"/>
  <c r="S16" i="5" s="1"/>
  <c r="O96" i="42"/>
  <c r="K16" i="5" s="1"/>
  <c r="U96" i="42"/>
  <c r="Q16" i="5" s="1"/>
  <c r="AJ96" i="42"/>
  <c r="AF16" i="5" s="1"/>
  <c r="J96" i="42"/>
  <c r="F16" i="5" s="1"/>
  <c r="Q96" i="42"/>
  <c r="M16" i="5" s="1"/>
  <c r="AB96" i="42"/>
  <c r="X16" i="5" s="1"/>
  <c r="AG96" i="42"/>
  <c r="AC16" i="5" s="1"/>
  <c r="P96" i="42"/>
  <c r="L16" i="5" s="1"/>
  <c r="T96" i="42"/>
  <c r="P16" i="5" s="1"/>
  <c r="AD96" i="42"/>
  <c r="Z16" i="5" s="1"/>
  <c r="AA96" i="42"/>
  <c r="W16" i="5" s="1"/>
  <c r="N96" i="42"/>
  <c r="J16" i="5" s="1"/>
  <c r="AF96" i="42"/>
  <c r="AB16" i="5" s="1"/>
  <c r="AH96" i="42"/>
  <c r="AD16" i="5" s="1"/>
  <c r="AE96" i="42"/>
  <c r="AA16" i="5" s="1"/>
  <c r="L96" i="42"/>
  <c r="H16" i="5" s="1"/>
  <c r="V96" i="42"/>
  <c r="R16" i="5" s="1"/>
  <c r="K96" i="42"/>
  <c r="G16" i="5" s="1"/>
  <c r="Y96" i="42"/>
  <c r="U16" i="5" s="1"/>
  <c r="S96" i="42"/>
  <c r="O16" i="5" s="1"/>
  <c r="AI96" i="42"/>
  <c r="AE16" i="5" s="1"/>
  <c r="M96" i="42"/>
  <c r="I16" i="5" s="1"/>
  <c r="H96" i="42"/>
  <c r="D16" i="5" s="1"/>
  <c r="D58" i="54"/>
  <c r="X86" i="42"/>
  <c r="T6" i="5" s="1"/>
  <c r="I86" i="42"/>
  <c r="E6" i="5" s="1"/>
  <c r="AF86" i="42"/>
  <c r="AB6" i="5" s="1"/>
  <c r="K86" i="42"/>
  <c r="G6" i="5" s="1"/>
  <c r="P86" i="42"/>
  <c r="L6" i="5" s="1"/>
  <c r="AH86" i="42"/>
  <c r="AD6" i="5" s="1"/>
  <c r="V86" i="42"/>
  <c r="R6" i="5" s="1"/>
  <c r="R86" i="42"/>
  <c r="N6" i="5" s="1"/>
  <c r="AE86" i="42"/>
  <c r="AA6" i="5" s="1"/>
  <c r="Z63" i="42"/>
  <c r="V9" i="4" s="1"/>
  <c r="U63" i="42"/>
  <c r="Q9" i="4" s="1"/>
  <c r="W63" i="42"/>
  <c r="S9" i="4" s="1"/>
  <c r="Y63" i="42"/>
  <c r="U9" i="4" s="1"/>
  <c r="AA86" i="42"/>
  <c r="W6" i="5" s="1"/>
  <c r="AI86" i="42"/>
  <c r="AE6" i="5" s="1"/>
  <c r="AJ86" i="42"/>
  <c r="AF6" i="5" s="1"/>
  <c r="AD86" i="42"/>
  <c r="Z6" i="5" s="1"/>
  <c r="N86" i="42"/>
  <c r="J6" i="5" s="1"/>
  <c r="U86" i="42"/>
  <c r="Q6" i="5" s="1"/>
  <c r="Z86" i="42"/>
  <c r="V6" i="5" s="1"/>
  <c r="J86" i="42"/>
  <c r="F6" i="5" s="1"/>
  <c r="M86" i="42"/>
  <c r="I6" i="5" s="1"/>
  <c r="W86" i="42"/>
  <c r="S6" i="5" s="1"/>
  <c r="AG86" i="42"/>
  <c r="AC6" i="5" s="1"/>
  <c r="Q86" i="42"/>
  <c r="M6" i="5" s="1"/>
  <c r="H86" i="42"/>
  <c r="D6" i="5" s="1"/>
  <c r="S86" i="42"/>
  <c r="O6" i="5" s="1"/>
  <c r="AB86" i="42"/>
  <c r="X6" i="5" s="1"/>
  <c r="AC86" i="42"/>
  <c r="Y6" i="5" s="1"/>
  <c r="Y86" i="42"/>
  <c r="U6" i="5" s="1"/>
  <c r="L86" i="42"/>
  <c r="H6" i="5" s="1"/>
  <c r="O86" i="42"/>
  <c r="K6" i="5" s="1"/>
  <c r="AH65" i="42"/>
  <c r="AD11" i="4" s="1"/>
  <c r="AI59" i="42"/>
  <c r="AE5" i="4" s="1"/>
  <c r="H65" i="42"/>
  <c r="D11" i="4" s="1"/>
  <c r="Q59" i="42"/>
  <c r="M5" i="4" s="1"/>
  <c r="AE59" i="42"/>
  <c r="AA5" i="4" s="1"/>
  <c r="P59" i="42"/>
  <c r="L5" i="4" s="1"/>
  <c r="AH108" i="42"/>
  <c r="AC108" i="42"/>
  <c r="AE108" i="42"/>
  <c r="AG108" i="42"/>
  <c r="L108" i="42"/>
  <c r="K108" i="42"/>
  <c r="H108" i="42"/>
  <c r="J108" i="42"/>
  <c r="AA108" i="42"/>
  <c r="V108" i="42"/>
  <c r="X108" i="42"/>
  <c r="R108" i="42"/>
  <c r="AI108" i="42"/>
  <c r="AD108" i="42"/>
  <c r="AF108" i="42"/>
  <c r="T108" i="42"/>
  <c r="I108" i="42"/>
  <c r="Z108" i="42"/>
  <c r="M108" i="42"/>
  <c r="O108" i="42"/>
  <c r="Q108" i="42"/>
  <c r="AB108" i="42"/>
  <c r="U108" i="42"/>
  <c r="W108" i="42"/>
  <c r="AH63" i="42"/>
  <c r="AD9" i="4" s="1"/>
  <c r="AC63" i="42"/>
  <c r="Y9" i="4" s="1"/>
  <c r="AE63" i="42"/>
  <c r="AA9" i="4" s="1"/>
  <c r="AG63" i="42"/>
  <c r="AC9" i="4" s="1"/>
  <c r="L63" i="42"/>
  <c r="H9" i="4" s="1"/>
  <c r="K63" i="42"/>
  <c r="G9" i="4" s="1"/>
  <c r="H63" i="42"/>
  <c r="D9" i="4" s="1"/>
  <c r="T63" i="42"/>
  <c r="P9" i="4" s="1"/>
  <c r="S63" i="42"/>
  <c r="O9" i="4" s="1"/>
  <c r="N63" i="42"/>
  <c r="J9" i="4" s="1"/>
  <c r="P63" i="42"/>
  <c r="L9" i="4" s="1"/>
  <c r="AB63" i="42"/>
  <c r="X9" i="4" s="1"/>
  <c r="AA63" i="42"/>
  <c r="W9" i="4" s="1"/>
  <c r="V63" i="42"/>
  <c r="R9" i="4" s="1"/>
  <c r="X63" i="42"/>
  <c r="T9" i="4" s="1"/>
  <c r="AJ63" i="42"/>
  <c r="AF9" i="4" s="1"/>
  <c r="AI63" i="42"/>
  <c r="AE9" i="4" s="1"/>
  <c r="AD63" i="42"/>
  <c r="Z9" i="4" s="1"/>
  <c r="AF63" i="42"/>
  <c r="AB9" i="4" s="1"/>
  <c r="J63" i="42"/>
  <c r="F9" i="4" s="1"/>
  <c r="I63" i="42"/>
  <c r="E9" i="4" s="1"/>
  <c r="R63" i="42"/>
  <c r="N9" i="4" s="1"/>
  <c r="M63" i="42"/>
  <c r="I9" i="4" s="1"/>
  <c r="O63" i="42"/>
  <c r="K9" i="4" s="1"/>
  <c r="I89" i="42"/>
  <c r="E9" i="5" s="1"/>
  <c r="X89" i="42"/>
  <c r="T9" i="5" s="1"/>
  <c r="T89" i="42"/>
  <c r="P9" i="5" s="1"/>
  <c r="R89" i="42"/>
  <c r="N9" i="5" s="1"/>
  <c r="S89" i="42"/>
  <c r="O9" i="5" s="1"/>
  <c r="L89" i="42"/>
  <c r="H9" i="5" s="1"/>
  <c r="Z89" i="42"/>
  <c r="V9" i="5" s="1"/>
  <c r="AJ89" i="42"/>
  <c r="AF9" i="5" s="1"/>
  <c r="AI89" i="42"/>
  <c r="AE9" i="5" s="1"/>
  <c r="AB89" i="42"/>
  <c r="X9" i="5" s="1"/>
  <c r="AD89" i="42"/>
  <c r="Z9" i="5" s="1"/>
  <c r="V89" i="42"/>
  <c r="R9" i="5" s="1"/>
  <c r="U89" i="42"/>
  <c r="Q9" i="5" s="1"/>
  <c r="AE89" i="42"/>
  <c r="AA9" i="5" s="1"/>
  <c r="N89" i="42"/>
  <c r="J9" i="5" s="1"/>
  <c r="O89" i="42"/>
  <c r="K9" i="5" s="1"/>
  <c r="P89" i="42"/>
  <c r="L9" i="5" s="1"/>
  <c r="AA89" i="42"/>
  <c r="W9" i="5" s="1"/>
  <c r="AH89" i="42"/>
  <c r="AD9" i="5" s="1"/>
  <c r="AG89" i="42"/>
  <c r="AC9" i="5" s="1"/>
  <c r="AC89" i="42"/>
  <c r="Y9" i="5" s="1"/>
  <c r="J89" i="42"/>
  <c r="F9" i="5" s="1"/>
  <c r="H89" i="42"/>
  <c r="D9" i="5" s="1"/>
  <c r="K89" i="42"/>
  <c r="G9" i="5" s="1"/>
  <c r="M89" i="42"/>
  <c r="I9" i="5" s="1"/>
  <c r="Y89" i="42"/>
  <c r="U9" i="5" s="1"/>
  <c r="Q89" i="42"/>
  <c r="M9" i="5" s="1"/>
  <c r="W89" i="42"/>
  <c r="S9" i="5" s="1"/>
  <c r="AF89" i="42"/>
  <c r="AB9" i="5" s="1"/>
  <c r="N85" i="42"/>
  <c r="J5" i="5" s="1"/>
  <c r="AI85" i="42"/>
  <c r="AE5" i="5" s="1"/>
  <c r="AB85" i="42"/>
  <c r="X5" i="5" s="1"/>
  <c r="O85" i="42"/>
  <c r="K5" i="5" s="1"/>
  <c r="AA85" i="42"/>
  <c r="W5" i="5" s="1"/>
  <c r="H85" i="42"/>
  <c r="D5" i="5" s="1"/>
  <c r="Z85" i="42"/>
  <c r="V5" i="5" s="1"/>
  <c r="W91" i="42"/>
  <c r="S11" i="5" s="1"/>
  <c r="AH91" i="42"/>
  <c r="AD11" i="5" s="1"/>
  <c r="AD91" i="42"/>
  <c r="Z11" i="5" s="1"/>
  <c r="H91" i="42"/>
  <c r="D11" i="5" s="1"/>
  <c r="AA91" i="42"/>
  <c r="W11" i="5" s="1"/>
  <c r="P91" i="42"/>
  <c r="L11" i="5" s="1"/>
  <c r="AB91" i="42"/>
  <c r="X11" i="5" s="1"/>
  <c r="J91" i="42"/>
  <c r="F11" i="5" s="1"/>
  <c r="AG91" i="42"/>
  <c r="AC11" i="5" s="1"/>
  <c r="Y91" i="42"/>
  <c r="U11" i="5" s="1"/>
  <c r="U91" i="42"/>
  <c r="Q11" i="5" s="1"/>
  <c r="I91" i="42"/>
  <c r="E11" i="5" s="1"/>
  <c r="AJ91" i="42"/>
  <c r="AF11" i="5" s="1"/>
  <c r="Q91" i="42"/>
  <c r="M11" i="5" s="1"/>
  <c r="AC91" i="42"/>
  <c r="Y11" i="5" s="1"/>
  <c r="M91" i="42"/>
  <c r="I11" i="5" s="1"/>
  <c r="K91" i="42"/>
  <c r="G11" i="5" s="1"/>
  <c r="X91" i="42"/>
  <c r="T11" i="5" s="1"/>
  <c r="N91" i="42"/>
  <c r="J11" i="5" s="1"/>
  <c r="Z91" i="42"/>
  <c r="V11" i="5" s="1"/>
  <c r="V91" i="42"/>
  <c r="R11" i="5" s="1"/>
  <c r="AE91" i="42"/>
  <c r="AA11" i="5" s="1"/>
  <c r="O91" i="42"/>
  <c r="K11" i="5" s="1"/>
  <c r="R91" i="42"/>
  <c r="N11" i="5" s="1"/>
  <c r="L91" i="42"/>
  <c r="H11" i="5" s="1"/>
  <c r="AI91" i="42"/>
  <c r="AE11" i="5" s="1"/>
  <c r="S91" i="42"/>
  <c r="O11" i="5" s="1"/>
  <c r="T91" i="42"/>
  <c r="P11" i="5" s="1"/>
  <c r="AF91" i="42"/>
  <c r="AB11" i="5" s="1"/>
  <c r="AD85" i="42"/>
  <c r="Z5" i="5" s="1"/>
  <c r="J85" i="42"/>
  <c r="F5" i="5" s="1"/>
  <c r="Y85" i="42"/>
  <c r="U5" i="5" s="1"/>
  <c r="W85" i="42"/>
  <c r="S5" i="5" s="1"/>
  <c r="AE85" i="42"/>
  <c r="AA5" i="5" s="1"/>
  <c r="V85" i="42"/>
  <c r="R5" i="5" s="1"/>
  <c r="T85" i="42"/>
  <c r="P5" i="5" s="1"/>
  <c r="S85" i="42"/>
  <c r="O5" i="5" s="1"/>
  <c r="P85" i="42"/>
  <c r="L5" i="5" s="1"/>
  <c r="AH85" i="42"/>
  <c r="AD5" i="5" s="1"/>
  <c r="R85" i="42"/>
  <c r="N5" i="5" s="1"/>
  <c r="AF85" i="42"/>
  <c r="AB5" i="5" s="1"/>
  <c r="X85" i="42"/>
  <c r="T5" i="5" s="1"/>
  <c r="F63" i="54"/>
  <c r="M85" i="42"/>
  <c r="I5" i="5" s="1"/>
  <c r="L85" i="42"/>
  <c r="H5" i="5" s="1"/>
  <c r="AC85" i="42"/>
  <c r="Y5" i="5" s="1"/>
  <c r="K85" i="42"/>
  <c r="G5" i="5" s="1"/>
  <c r="P103" i="42"/>
  <c r="L23" i="5" s="1"/>
  <c r="O103" i="42"/>
  <c r="K23" i="5" s="1"/>
  <c r="U103" i="42"/>
  <c r="Q23" i="5" s="1"/>
  <c r="AF103" i="42"/>
  <c r="AB23" i="5" s="1"/>
  <c r="J103" i="42"/>
  <c r="F23" i="5" s="1"/>
  <c r="N103" i="42"/>
  <c r="J23" i="5" s="1"/>
  <c r="AG103" i="42"/>
  <c r="AC23" i="5" s="1"/>
  <c r="AB103" i="42"/>
  <c r="X23" i="5" s="1"/>
  <c r="AD103" i="42"/>
  <c r="Z23" i="5" s="1"/>
  <c r="S103" i="42"/>
  <c r="O23" i="5" s="1"/>
  <c r="AE103" i="42"/>
  <c r="AA23" i="5" s="1"/>
  <c r="I103" i="42"/>
  <c r="E23" i="5" s="1"/>
  <c r="AI103" i="42"/>
  <c r="AE23" i="5" s="1"/>
  <c r="L103" i="42"/>
  <c r="H23" i="5" s="1"/>
  <c r="AJ103" i="42"/>
  <c r="AF23" i="5" s="1"/>
  <c r="AC103" i="42"/>
  <c r="Y23" i="5" s="1"/>
  <c r="R103" i="42"/>
  <c r="N23" i="5" s="1"/>
  <c r="X103" i="42"/>
  <c r="T23" i="5" s="1"/>
  <c r="H103" i="42"/>
  <c r="D23" i="5" s="1"/>
  <c r="AH103" i="42"/>
  <c r="AD23" i="5" s="1"/>
  <c r="W103" i="42"/>
  <c r="S23" i="5" s="1"/>
  <c r="V103" i="42"/>
  <c r="R23" i="5" s="1"/>
  <c r="Z103" i="42"/>
  <c r="V23" i="5" s="1"/>
  <c r="T103" i="42"/>
  <c r="P23" i="5" s="1"/>
  <c r="AA103" i="42"/>
  <c r="W23" i="5" s="1"/>
  <c r="K103" i="42"/>
  <c r="G23" i="5" s="1"/>
  <c r="Y103" i="42"/>
  <c r="U23" i="5" s="1"/>
  <c r="Q103" i="42"/>
  <c r="M23" i="5" s="1"/>
  <c r="M103" i="42"/>
  <c r="I23" i="5" s="1"/>
  <c r="M82" i="42"/>
  <c r="L82" i="42"/>
  <c r="U82" i="42"/>
  <c r="AD82" i="42"/>
  <c r="AB82" i="42"/>
  <c r="P82" i="42"/>
  <c r="Q82" i="42"/>
  <c r="Z82" i="42"/>
  <c r="AI82" i="42"/>
  <c r="N82" i="42"/>
  <c r="AG82" i="42"/>
  <c r="I82" i="42"/>
  <c r="AJ82" i="42"/>
  <c r="W82" i="42"/>
  <c r="S82" i="42"/>
  <c r="AE82" i="42"/>
  <c r="R82" i="42"/>
  <c r="X82" i="42"/>
  <c r="T82" i="42"/>
  <c r="AC82" i="42"/>
  <c r="K82" i="42"/>
  <c r="V82" i="42"/>
  <c r="H82" i="42"/>
  <c r="AH82" i="42"/>
  <c r="J82" i="42"/>
  <c r="AA82" i="42"/>
  <c r="Y82" i="42"/>
  <c r="O82" i="42"/>
  <c r="AF82" i="42"/>
  <c r="U85" i="42"/>
  <c r="Q5" i="5" s="1"/>
  <c r="I85" i="42"/>
  <c r="E5" i="5" s="1"/>
  <c r="AJ85" i="42"/>
  <c r="AF5" i="5" s="1"/>
  <c r="Q85" i="42"/>
  <c r="M5" i="5" s="1"/>
  <c r="AG125" i="42"/>
  <c r="AC19" i="6" s="1"/>
  <c r="Y125" i="42"/>
  <c r="U19" i="6" s="1"/>
  <c r="Q125" i="42"/>
  <c r="M19" i="6" s="1"/>
  <c r="I125" i="42"/>
  <c r="E19" i="6" s="1"/>
  <c r="AF125" i="42"/>
  <c r="AB19" i="6" s="1"/>
  <c r="X125" i="42"/>
  <c r="T19" i="6" s="1"/>
  <c r="P125" i="42"/>
  <c r="L19" i="6" s="1"/>
  <c r="H125" i="42"/>
  <c r="D19" i="6" s="1"/>
  <c r="AC125" i="42"/>
  <c r="Y19" i="6" s="1"/>
  <c r="U125" i="42"/>
  <c r="Q19" i="6" s="1"/>
  <c r="M125" i="42"/>
  <c r="I19" i="6" s="1"/>
  <c r="AJ125" i="42"/>
  <c r="AF19" i="6" s="1"/>
  <c r="AB125" i="42"/>
  <c r="X19" i="6" s="1"/>
  <c r="T125" i="42"/>
  <c r="P19" i="6" s="1"/>
  <c r="L125" i="42"/>
  <c r="H19" i="6" s="1"/>
  <c r="AI125" i="42"/>
  <c r="AE19" i="6" s="1"/>
  <c r="S125" i="42"/>
  <c r="O19" i="6" s="1"/>
  <c r="AH125" i="42"/>
  <c r="AD19" i="6" s="1"/>
  <c r="R125" i="42"/>
  <c r="N19" i="6" s="1"/>
  <c r="AE125" i="42"/>
  <c r="AA19" i="6" s="1"/>
  <c r="O125" i="42"/>
  <c r="K19" i="6" s="1"/>
  <c r="AD125" i="42"/>
  <c r="Z19" i="6" s="1"/>
  <c r="N125" i="42"/>
  <c r="J19" i="6" s="1"/>
  <c r="AA125" i="42"/>
  <c r="W19" i="6" s="1"/>
  <c r="K125" i="42"/>
  <c r="G19" i="6" s="1"/>
  <c r="W125" i="42"/>
  <c r="S19" i="6" s="1"/>
  <c r="V125" i="42"/>
  <c r="R19" i="6" s="1"/>
  <c r="J125" i="42"/>
  <c r="F19" i="6" s="1"/>
  <c r="Z125" i="42"/>
  <c r="V19" i="6" s="1"/>
  <c r="AG112" i="42"/>
  <c r="AC6" i="6" s="1"/>
  <c r="Y112" i="42"/>
  <c r="U6" i="6" s="1"/>
  <c r="Q112" i="42"/>
  <c r="M6" i="6" s="1"/>
  <c r="I112" i="42"/>
  <c r="E6" i="6" s="1"/>
  <c r="AF112" i="42"/>
  <c r="AB6" i="6" s="1"/>
  <c r="X112" i="42"/>
  <c r="T6" i="6" s="1"/>
  <c r="P112" i="42"/>
  <c r="L6" i="6" s="1"/>
  <c r="H112" i="42"/>
  <c r="D6" i="6" s="1"/>
  <c r="AE112" i="42"/>
  <c r="AA6" i="6" s="1"/>
  <c r="W112" i="42"/>
  <c r="S6" i="6" s="1"/>
  <c r="O112" i="42"/>
  <c r="K6" i="6" s="1"/>
  <c r="AD112" i="42"/>
  <c r="Z6" i="6" s="1"/>
  <c r="V112" i="42"/>
  <c r="R6" i="6" s="1"/>
  <c r="N112" i="42"/>
  <c r="J6" i="6" s="1"/>
  <c r="AC112" i="42"/>
  <c r="Y6" i="6" s="1"/>
  <c r="U112" i="42"/>
  <c r="Q6" i="6" s="1"/>
  <c r="M112" i="42"/>
  <c r="I6" i="6" s="1"/>
  <c r="AI112" i="42"/>
  <c r="AE6" i="6" s="1"/>
  <c r="AA112" i="42"/>
  <c r="W6" i="6" s="1"/>
  <c r="S112" i="42"/>
  <c r="O6" i="6" s="1"/>
  <c r="K112" i="42"/>
  <c r="G6" i="6" s="1"/>
  <c r="AH112" i="42"/>
  <c r="AD6" i="6" s="1"/>
  <c r="AB112" i="42"/>
  <c r="X6" i="6" s="1"/>
  <c r="Z112" i="42"/>
  <c r="V6" i="6" s="1"/>
  <c r="T112" i="42"/>
  <c r="P6" i="6" s="1"/>
  <c r="R112" i="42"/>
  <c r="N6" i="6" s="1"/>
  <c r="J112" i="42"/>
  <c r="F6" i="6" s="1"/>
  <c r="AJ112" i="42"/>
  <c r="AF6" i="6" s="1"/>
  <c r="L112" i="42"/>
  <c r="H6" i="6" s="1"/>
  <c r="AF235" i="42"/>
  <c r="AB25" i="10" s="1"/>
  <c r="X235" i="42"/>
  <c r="T25" i="10" s="1"/>
  <c r="P235" i="42"/>
  <c r="L25" i="10" s="1"/>
  <c r="H235" i="42"/>
  <c r="D25" i="10" s="1"/>
  <c r="AE235" i="42"/>
  <c r="AA25" i="10" s="1"/>
  <c r="W235" i="42"/>
  <c r="S25" i="10" s="1"/>
  <c r="O235" i="42"/>
  <c r="K25" i="10" s="1"/>
  <c r="AD235" i="42"/>
  <c r="Z25" i="10" s="1"/>
  <c r="V235" i="42"/>
  <c r="R25" i="10" s="1"/>
  <c r="N235" i="42"/>
  <c r="J25" i="10" s="1"/>
  <c r="AC235" i="42"/>
  <c r="Y25" i="10" s="1"/>
  <c r="U235" i="42"/>
  <c r="Q25" i="10" s="1"/>
  <c r="M235" i="42"/>
  <c r="I25" i="10" s="1"/>
  <c r="AJ235" i="42"/>
  <c r="AF25" i="10" s="1"/>
  <c r="AB235" i="42"/>
  <c r="X25" i="10" s="1"/>
  <c r="T235" i="42"/>
  <c r="P25" i="10" s="1"/>
  <c r="L235" i="42"/>
  <c r="H25" i="10" s="1"/>
  <c r="AH235" i="42"/>
  <c r="AD25" i="10" s="1"/>
  <c r="Z235" i="42"/>
  <c r="V25" i="10" s="1"/>
  <c r="R235" i="42"/>
  <c r="N25" i="10" s="1"/>
  <c r="J235" i="42"/>
  <c r="F25" i="10" s="1"/>
  <c r="AG235" i="42"/>
  <c r="AC25" i="10" s="1"/>
  <c r="Y235" i="42"/>
  <c r="U25" i="10" s="1"/>
  <c r="Q235" i="42"/>
  <c r="M25" i="10" s="1"/>
  <c r="I235" i="42"/>
  <c r="E25" i="10" s="1"/>
  <c r="AI235" i="42"/>
  <c r="AE25" i="10" s="1"/>
  <c r="S235" i="42"/>
  <c r="O25" i="10" s="1"/>
  <c r="K235" i="42"/>
  <c r="G25" i="10" s="1"/>
  <c r="AA235" i="42"/>
  <c r="W25" i="10" s="1"/>
  <c r="AH131" i="42"/>
  <c r="AD25" i="6" s="1"/>
  <c r="Z131" i="42"/>
  <c r="V25" i="6" s="1"/>
  <c r="R131" i="42"/>
  <c r="N25" i="6" s="1"/>
  <c r="J131" i="42"/>
  <c r="F25" i="6" s="1"/>
  <c r="AG131" i="42"/>
  <c r="AC25" i="6" s="1"/>
  <c r="Y131" i="42"/>
  <c r="U25" i="6" s="1"/>
  <c r="Q131" i="42"/>
  <c r="M25" i="6" s="1"/>
  <c r="I131" i="42"/>
  <c r="E25" i="6" s="1"/>
  <c r="AF131" i="42"/>
  <c r="AB25" i="6" s="1"/>
  <c r="X131" i="42"/>
  <c r="T25" i="6" s="1"/>
  <c r="P131" i="42"/>
  <c r="L25" i="6" s="1"/>
  <c r="H131" i="42"/>
  <c r="D25" i="6" s="1"/>
  <c r="AC131" i="42"/>
  <c r="Y25" i="6" s="1"/>
  <c r="U131" i="42"/>
  <c r="Q25" i="6" s="1"/>
  <c r="M131" i="42"/>
  <c r="I25" i="6" s="1"/>
  <c r="AJ131" i="42"/>
  <c r="AF25" i="6" s="1"/>
  <c r="AB131" i="42"/>
  <c r="X25" i="6" s="1"/>
  <c r="T131" i="42"/>
  <c r="P25" i="6" s="1"/>
  <c r="L131" i="42"/>
  <c r="H25" i="6" s="1"/>
  <c r="AE131" i="42"/>
  <c r="AA25" i="6" s="1"/>
  <c r="K131" i="42"/>
  <c r="G25" i="6" s="1"/>
  <c r="AD131" i="42"/>
  <c r="Z25" i="6" s="1"/>
  <c r="AA131" i="42"/>
  <c r="W25" i="6" s="1"/>
  <c r="W131" i="42"/>
  <c r="S25" i="6" s="1"/>
  <c r="V131" i="42"/>
  <c r="R25" i="6" s="1"/>
  <c r="O131" i="42"/>
  <c r="K25" i="6" s="1"/>
  <c r="AI131" i="42"/>
  <c r="AE25" i="6" s="1"/>
  <c r="N131" i="42"/>
  <c r="J25" i="6" s="1"/>
  <c r="S131" i="42"/>
  <c r="O25" i="6" s="1"/>
  <c r="AF229" i="42"/>
  <c r="AB19" i="10" s="1"/>
  <c r="X229" i="42"/>
  <c r="T19" i="10" s="1"/>
  <c r="P229" i="42"/>
  <c r="L19" i="10" s="1"/>
  <c r="H229" i="42"/>
  <c r="D19" i="10" s="1"/>
  <c r="AE229" i="42"/>
  <c r="AA19" i="10" s="1"/>
  <c r="W229" i="42"/>
  <c r="S19" i="10" s="1"/>
  <c r="O229" i="42"/>
  <c r="K19" i="10" s="1"/>
  <c r="AD229" i="42"/>
  <c r="Z19" i="10" s="1"/>
  <c r="V229" i="42"/>
  <c r="R19" i="10" s="1"/>
  <c r="N229" i="42"/>
  <c r="J19" i="10" s="1"/>
  <c r="AC229" i="42"/>
  <c r="Y19" i="10" s="1"/>
  <c r="U229" i="42"/>
  <c r="Q19" i="10" s="1"/>
  <c r="M229" i="42"/>
  <c r="I19" i="10" s="1"/>
  <c r="AJ229" i="42"/>
  <c r="AF19" i="10" s="1"/>
  <c r="AB229" i="42"/>
  <c r="X19" i="10" s="1"/>
  <c r="T229" i="42"/>
  <c r="P19" i="10" s="1"/>
  <c r="L229" i="42"/>
  <c r="H19" i="10" s="1"/>
  <c r="AH229" i="42"/>
  <c r="AD19" i="10" s="1"/>
  <c r="Z229" i="42"/>
  <c r="V19" i="10" s="1"/>
  <c r="R229" i="42"/>
  <c r="N19" i="10" s="1"/>
  <c r="J229" i="42"/>
  <c r="F19" i="10" s="1"/>
  <c r="AG229" i="42"/>
  <c r="AC19" i="10" s="1"/>
  <c r="Y229" i="42"/>
  <c r="U19" i="10" s="1"/>
  <c r="Q229" i="42"/>
  <c r="M19" i="10" s="1"/>
  <c r="I229" i="42"/>
  <c r="E19" i="10" s="1"/>
  <c r="AI229" i="42"/>
  <c r="AE19" i="10" s="1"/>
  <c r="S229" i="42"/>
  <c r="O19" i="10" s="1"/>
  <c r="K229" i="42"/>
  <c r="G19" i="10" s="1"/>
  <c r="AA229" i="42"/>
  <c r="W19" i="10" s="1"/>
  <c r="AC47" i="42"/>
  <c r="Y19" i="3" s="1"/>
  <c r="U47" i="42"/>
  <c r="Q19" i="3" s="1"/>
  <c r="M47" i="42"/>
  <c r="I19" i="3" s="1"/>
  <c r="AJ47" i="42"/>
  <c r="AF19" i="3" s="1"/>
  <c r="AB47" i="42"/>
  <c r="X19" i="3" s="1"/>
  <c r="T47" i="42"/>
  <c r="P19" i="3" s="1"/>
  <c r="L47" i="42"/>
  <c r="H19" i="3" s="1"/>
  <c r="AI47" i="42"/>
  <c r="AE19" i="3" s="1"/>
  <c r="AA47" i="42"/>
  <c r="W19" i="3" s="1"/>
  <c r="S47" i="42"/>
  <c r="O19" i="3" s="1"/>
  <c r="K47" i="42"/>
  <c r="G19" i="3" s="1"/>
  <c r="AH47" i="42"/>
  <c r="AD19" i="3" s="1"/>
  <c r="Z47" i="42"/>
  <c r="V19" i="3" s="1"/>
  <c r="R47" i="42"/>
  <c r="N19" i="3" s="1"/>
  <c r="J47" i="42"/>
  <c r="F19" i="3" s="1"/>
  <c r="AG47" i="42"/>
  <c r="AC19" i="3" s="1"/>
  <c r="Y47" i="42"/>
  <c r="U19" i="3" s="1"/>
  <c r="Q47" i="42"/>
  <c r="M19" i="3" s="1"/>
  <c r="I47" i="42"/>
  <c r="E19" i="3" s="1"/>
  <c r="AF47" i="42"/>
  <c r="AB19" i="3" s="1"/>
  <c r="X47" i="42"/>
  <c r="T19" i="3" s="1"/>
  <c r="P47" i="42"/>
  <c r="L19" i="3" s="1"/>
  <c r="H47" i="42"/>
  <c r="D19" i="3" s="1"/>
  <c r="AE47" i="42"/>
  <c r="AA19" i="3" s="1"/>
  <c r="W47" i="42"/>
  <c r="S19" i="3" s="1"/>
  <c r="O47" i="42"/>
  <c r="K19" i="3" s="1"/>
  <c r="AD47" i="42"/>
  <c r="Z19" i="3" s="1"/>
  <c r="V47" i="42"/>
  <c r="R19" i="3" s="1"/>
  <c r="N47" i="42"/>
  <c r="J19" i="3" s="1"/>
  <c r="P79" i="42"/>
  <c r="L25" i="4" s="1"/>
  <c r="U79" i="42"/>
  <c r="Q25" i="4" s="1"/>
  <c r="Z79" i="42"/>
  <c r="V25" i="4" s="1"/>
  <c r="G64" i="54"/>
  <c r="S59" i="42" l="1"/>
  <c r="O5" i="4" s="1"/>
  <c r="AC59" i="42"/>
  <c r="Y5" i="4" s="1"/>
  <c r="O59" i="42"/>
  <c r="K5" i="4" s="1"/>
  <c r="AJ59" i="42"/>
  <c r="AF5" i="4" s="1"/>
  <c r="T59" i="42"/>
  <c r="P5" i="4" s="1"/>
  <c r="AH59" i="42"/>
  <c r="AD5" i="4" s="1"/>
  <c r="M59" i="42"/>
  <c r="I5" i="4" s="1"/>
  <c r="N59" i="42"/>
  <c r="J5" i="4" s="1"/>
  <c r="J59" i="42"/>
  <c r="F5" i="4" s="1"/>
  <c r="R59" i="42"/>
  <c r="N5" i="4" s="1"/>
  <c r="H59" i="42"/>
  <c r="D5" i="4" s="1"/>
  <c r="Y59" i="42"/>
  <c r="U5" i="4" s="1"/>
  <c r="I59" i="42"/>
  <c r="E5" i="4" s="1"/>
  <c r="V59" i="42"/>
  <c r="R5" i="4" s="1"/>
  <c r="K59" i="42"/>
  <c r="G5" i="4" s="1"/>
  <c r="W59" i="42"/>
  <c r="S5" i="4" s="1"/>
  <c r="AA59" i="42"/>
  <c r="W5" i="4" s="1"/>
  <c r="L59" i="42"/>
  <c r="H5" i="4" s="1"/>
  <c r="U59" i="42"/>
  <c r="Q5" i="4" s="1"/>
  <c r="AF59" i="42"/>
  <c r="AB5" i="4" s="1"/>
  <c r="G59" i="42"/>
  <c r="C5" i="4" s="1"/>
  <c r="AB59" i="42"/>
  <c r="X5" i="4" s="1"/>
  <c r="AG59" i="42"/>
  <c r="AC5" i="4" s="1"/>
  <c r="Z59" i="42"/>
  <c r="V5" i="4" s="1"/>
  <c r="AD59" i="42"/>
  <c r="Z5" i="4" s="1"/>
  <c r="X59" i="42"/>
  <c r="T5" i="4" s="1"/>
  <c r="AC79" i="42"/>
  <c r="Y25" i="4" s="1"/>
  <c r="H79" i="42"/>
  <c r="D25" i="4" s="1"/>
  <c r="P53" i="42"/>
  <c r="L25" i="3" s="1"/>
  <c r="R79" i="42"/>
  <c r="N25" i="4" s="1"/>
  <c r="AH79" i="42"/>
  <c r="AD25" i="4" s="1"/>
  <c r="N79" i="42"/>
  <c r="J25" i="4" s="1"/>
  <c r="X79" i="42"/>
  <c r="T25" i="4" s="1"/>
  <c r="AG53" i="42"/>
  <c r="AC25" i="3" s="1"/>
  <c r="AF79" i="42"/>
  <c r="AB25" i="4" s="1"/>
  <c r="T79" i="42"/>
  <c r="P25" i="4" s="1"/>
  <c r="K79" i="42"/>
  <c r="G25" i="4" s="1"/>
  <c r="N53" i="42"/>
  <c r="J25" i="3" s="1"/>
  <c r="AD79" i="42"/>
  <c r="Z25" i="4" s="1"/>
  <c r="I79" i="42"/>
  <c r="E25" i="4" s="1"/>
  <c r="AA79" i="42"/>
  <c r="W25" i="4" s="1"/>
  <c r="X77" i="42"/>
  <c r="T23" i="4" s="1"/>
  <c r="S79" i="42"/>
  <c r="O25" i="4" s="1"/>
  <c r="O79" i="42"/>
  <c r="K25" i="4" s="1"/>
  <c r="Q79" i="42"/>
  <c r="M25" i="4" s="1"/>
  <c r="AJ79" i="42"/>
  <c r="AF25" i="4" s="1"/>
  <c r="AI79" i="42"/>
  <c r="AE25" i="4" s="1"/>
  <c r="W79" i="42"/>
  <c r="S25" i="4" s="1"/>
  <c r="Y79" i="42"/>
  <c r="U25" i="4" s="1"/>
  <c r="L79" i="42"/>
  <c r="H25" i="4" s="1"/>
  <c r="V79" i="42"/>
  <c r="R25" i="4" s="1"/>
  <c r="AB79" i="42"/>
  <c r="X25" i="4" s="1"/>
  <c r="J79" i="42"/>
  <c r="F25" i="4" s="1"/>
  <c r="M79" i="42"/>
  <c r="I25" i="4" s="1"/>
  <c r="AE79" i="42"/>
  <c r="AA25" i="4" s="1"/>
  <c r="AG79" i="42"/>
  <c r="AC25" i="4" s="1"/>
  <c r="J77" i="42"/>
  <c r="F23" i="4" s="1"/>
  <c r="AE77" i="42"/>
  <c r="AA23" i="4" s="1"/>
  <c r="H73" i="42"/>
  <c r="X73" i="42"/>
  <c r="T19" i="4" s="1"/>
  <c r="R73" i="42"/>
  <c r="N18" i="4" s="1"/>
  <c r="O58" i="67" s="1"/>
  <c r="AH73" i="42"/>
  <c r="AD18" i="4" s="1"/>
  <c r="AE58" i="67" s="1"/>
  <c r="U73" i="42"/>
  <c r="Q19" i="4" s="1"/>
  <c r="N73" i="42"/>
  <c r="J18" i="4" s="1"/>
  <c r="K58" i="67" s="1"/>
  <c r="Z73" i="42"/>
  <c r="V18" i="4" s="1"/>
  <c r="W58" i="67" s="1"/>
  <c r="AC73" i="42"/>
  <c r="Y19" i="4" s="1"/>
  <c r="P73" i="42"/>
  <c r="L18" i="4" s="1"/>
  <c r="M58" i="67" s="1"/>
  <c r="L73" i="42"/>
  <c r="H19" i="4" s="1"/>
  <c r="V73" i="42"/>
  <c r="R19" i="4" s="1"/>
  <c r="AD73" i="42"/>
  <c r="Z18" i="4" s="1"/>
  <c r="AA58" i="67" s="1"/>
  <c r="T73" i="42"/>
  <c r="P19" i="4" s="1"/>
  <c r="I73" i="42"/>
  <c r="E19" i="4" s="1"/>
  <c r="AA73" i="42"/>
  <c r="W19" i="4" s="1"/>
  <c r="Z70" i="42"/>
  <c r="S73" i="42"/>
  <c r="O19" i="4" s="1"/>
  <c r="AB73" i="42"/>
  <c r="X18" i="4" s="1"/>
  <c r="Y58" i="67" s="1"/>
  <c r="O73" i="42"/>
  <c r="K18" i="4" s="1"/>
  <c r="L58" i="67" s="1"/>
  <c r="Q73" i="42"/>
  <c r="M19" i="4" s="1"/>
  <c r="AJ73" i="42"/>
  <c r="AF19" i="4" s="1"/>
  <c r="AI73" i="42"/>
  <c r="AE19" i="4" s="1"/>
  <c r="W73" i="42"/>
  <c r="S18" i="4" s="1"/>
  <c r="T58" i="67" s="1"/>
  <c r="Y73" i="42"/>
  <c r="U19" i="4" s="1"/>
  <c r="AC70" i="42"/>
  <c r="K73" i="42"/>
  <c r="G19" i="4" s="1"/>
  <c r="AF73" i="42"/>
  <c r="AB18" i="4" s="1"/>
  <c r="AC58" i="67" s="1"/>
  <c r="J73" i="42"/>
  <c r="F19" i="4" s="1"/>
  <c r="M73" i="42"/>
  <c r="I19" i="4" s="1"/>
  <c r="AE73" i="42"/>
  <c r="AA19" i="4" s="1"/>
  <c r="AG73" i="42"/>
  <c r="AC18" i="4" s="1"/>
  <c r="AD58" i="67" s="1"/>
  <c r="P70" i="42"/>
  <c r="G73" i="42"/>
  <c r="C18" i="4" s="1"/>
  <c r="D58" i="67" s="1"/>
  <c r="AF65" i="42"/>
  <c r="AB11" i="4" s="1"/>
  <c r="Q65" i="42"/>
  <c r="M11" i="4" s="1"/>
  <c r="I65" i="42"/>
  <c r="E11" i="4" s="1"/>
  <c r="AD65" i="42"/>
  <c r="Z11" i="4" s="1"/>
  <c r="AG65" i="42"/>
  <c r="AC11" i="4" s="1"/>
  <c r="M65" i="42"/>
  <c r="I11" i="4" s="1"/>
  <c r="J65" i="42"/>
  <c r="F11" i="4" s="1"/>
  <c r="AI65" i="42"/>
  <c r="AE11" i="4" s="1"/>
  <c r="X65" i="42"/>
  <c r="T11" i="4" s="1"/>
  <c r="P65" i="42"/>
  <c r="L11" i="4" s="1"/>
  <c r="AE65" i="42"/>
  <c r="AA11" i="4" s="1"/>
  <c r="W65" i="42"/>
  <c r="S11" i="4" s="1"/>
  <c r="R65" i="42"/>
  <c r="N11" i="4" s="1"/>
  <c r="K65" i="42"/>
  <c r="G11" i="4" s="1"/>
  <c r="AJ65" i="42"/>
  <c r="AF11" i="4" s="1"/>
  <c r="V65" i="42"/>
  <c r="R11" i="4" s="1"/>
  <c r="N65" i="42"/>
  <c r="J11" i="4" s="1"/>
  <c r="U65" i="42"/>
  <c r="Q11" i="4" s="1"/>
  <c r="AA65" i="42"/>
  <c r="W11" i="4" s="1"/>
  <c r="S65" i="42"/>
  <c r="O11" i="4" s="1"/>
  <c r="Z65" i="42"/>
  <c r="V11" i="4" s="1"/>
  <c r="O65" i="42"/>
  <c r="K11" i="4" s="1"/>
  <c r="L65" i="42"/>
  <c r="H11" i="4" s="1"/>
  <c r="AB65" i="42"/>
  <c r="X11" i="4" s="1"/>
  <c r="T65" i="42"/>
  <c r="P11" i="4" s="1"/>
  <c r="AC65" i="42"/>
  <c r="Y11" i="4" s="1"/>
  <c r="G65" i="42"/>
  <c r="C11" i="4" s="1"/>
  <c r="J53" i="42"/>
  <c r="F25" i="3" s="1"/>
  <c r="AB53" i="42"/>
  <c r="X25" i="3" s="1"/>
  <c r="Y65" i="67" s="1"/>
  <c r="I53" i="42"/>
  <c r="E25" i="3" s="1"/>
  <c r="V53" i="42"/>
  <c r="R25" i="3" s="1"/>
  <c r="S65" i="67" s="1"/>
  <c r="V77" i="42"/>
  <c r="R23" i="4" s="1"/>
  <c r="H77" i="42"/>
  <c r="D23" i="4" s="1"/>
  <c r="AC77" i="42"/>
  <c r="Y23" i="4" s="1"/>
  <c r="Q77" i="42"/>
  <c r="M23" i="4" s="1"/>
  <c r="I77" i="42"/>
  <c r="E23" i="4" s="1"/>
  <c r="F77" i="42"/>
  <c r="B23" i="4" s="1"/>
  <c r="X53" i="42"/>
  <c r="T25" i="3" s="1"/>
  <c r="U65" i="67" s="1"/>
  <c r="Q53" i="42"/>
  <c r="M25" i="3" s="1"/>
  <c r="U53" i="42"/>
  <c r="Q25" i="3" s="1"/>
  <c r="R65" i="67" s="1"/>
  <c r="AD53" i="42"/>
  <c r="Z25" i="3" s="1"/>
  <c r="H60" i="42"/>
  <c r="D6" i="4" s="1"/>
  <c r="AA77" i="42"/>
  <c r="W23" i="4" s="1"/>
  <c r="K77" i="42"/>
  <c r="G23" i="4" s="1"/>
  <c r="AH77" i="42"/>
  <c r="AD23" i="4" s="1"/>
  <c r="O77" i="42"/>
  <c r="K23" i="4" s="1"/>
  <c r="AJ53" i="42"/>
  <c r="AF25" i="3" s="1"/>
  <c r="AC53" i="42"/>
  <c r="Y25" i="3" s="1"/>
  <c r="Z65" i="67" s="1"/>
  <c r="AH53" i="42"/>
  <c r="AD25" i="3" s="1"/>
  <c r="O53" i="42"/>
  <c r="K25" i="3" s="1"/>
  <c r="AB77" i="42"/>
  <c r="X23" i="4" s="1"/>
  <c r="L77" i="42"/>
  <c r="H23" i="4" s="1"/>
  <c r="Y77" i="42"/>
  <c r="U23" i="4" s="1"/>
  <c r="M77" i="42"/>
  <c r="I23" i="4" s="1"/>
  <c r="G53" i="42"/>
  <c r="C25" i="3" s="1"/>
  <c r="D65" i="67" s="1"/>
  <c r="L53" i="42"/>
  <c r="H25" i="3" s="1"/>
  <c r="R53" i="42"/>
  <c r="N25" i="3" s="1"/>
  <c r="K53" i="42"/>
  <c r="G25" i="3" s="1"/>
  <c r="H65" i="67" s="1"/>
  <c r="W53" i="42"/>
  <c r="S25" i="3" s="1"/>
  <c r="R60" i="42"/>
  <c r="N6" i="4" s="1"/>
  <c r="P77" i="42"/>
  <c r="L23" i="4" s="1"/>
  <c r="W77" i="42"/>
  <c r="S23" i="4" s="1"/>
  <c r="R77" i="42"/>
  <c r="N23" i="4" s="1"/>
  <c r="N60" i="42"/>
  <c r="J6" i="4" s="1"/>
  <c r="Y53" i="42"/>
  <c r="U25" i="3" s="1"/>
  <c r="V65" i="67" s="1"/>
  <c r="AF53" i="42"/>
  <c r="AB25" i="3" s="1"/>
  <c r="S53" i="42"/>
  <c r="O25" i="3" s="1"/>
  <c r="P65" i="67" s="1"/>
  <c r="AE53" i="42"/>
  <c r="AA25" i="3" s="1"/>
  <c r="AB65" i="67" s="1"/>
  <c r="AD77" i="42"/>
  <c r="Z23" i="4" s="1"/>
  <c r="N77" i="42"/>
  <c r="J23" i="4" s="1"/>
  <c r="U77" i="42"/>
  <c r="Q23" i="4" s="1"/>
  <c r="M53" i="42"/>
  <c r="I25" i="3" s="1"/>
  <c r="H53" i="42"/>
  <c r="D25" i="3" s="1"/>
  <c r="E65" i="67" s="1"/>
  <c r="AA53" i="42"/>
  <c r="W25" i="3" s="1"/>
  <c r="X65" i="67" s="1"/>
  <c r="AI77" i="42"/>
  <c r="AE23" i="4" s="1"/>
  <c r="S77" i="42"/>
  <c r="O23" i="4" s="1"/>
  <c r="Z77" i="42"/>
  <c r="V23" i="4" s="1"/>
  <c r="G77" i="42"/>
  <c r="C23" i="4" s="1"/>
  <c r="Z53" i="42"/>
  <c r="V25" i="3" s="1"/>
  <c r="W65" i="67" s="1"/>
  <c r="T53" i="42"/>
  <c r="P25" i="3" s="1"/>
  <c r="AI53" i="42"/>
  <c r="AE25" i="3" s="1"/>
  <c r="Z60" i="42"/>
  <c r="V6" i="4" s="1"/>
  <c r="AE60" i="42"/>
  <c r="AA6" i="4" s="1"/>
  <c r="AJ77" i="42"/>
  <c r="AF23" i="4" s="1"/>
  <c r="T77" i="42"/>
  <c r="P23" i="4" s="1"/>
  <c r="AG77" i="42"/>
  <c r="AC23" i="4" s="1"/>
  <c r="AH70" i="42"/>
  <c r="AF60" i="42"/>
  <c r="AB6" i="4" s="1"/>
  <c r="X60" i="42"/>
  <c r="T6" i="4" s="1"/>
  <c r="K60" i="42"/>
  <c r="G6" i="4" s="1"/>
  <c r="AC60" i="42"/>
  <c r="Y6" i="4" s="1"/>
  <c r="T60" i="42"/>
  <c r="P6" i="4" s="1"/>
  <c r="F60" i="42"/>
  <c r="B6" i="4" s="1"/>
  <c r="F70" i="42"/>
  <c r="N70" i="42"/>
  <c r="X70" i="42"/>
  <c r="L70" i="42"/>
  <c r="K70" i="42"/>
  <c r="V70" i="42"/>
  <c r="AF70" i="42"/>
  <c r="AD60" i="42"/>
  <c r="Z6" i="4" s="1"/>
  <c r="V60" i="42"/>
  <c r="R6" i="4" s="1"/>
  <c r="L60" i="42"/>
  <c r="H6" i="4" s="1"/>
  <c r="AH60" i="42"/>
  <c r="AD6" i="4" s="1"/>
  <c r="S60" i="42"/>
  <c r="O6" i="4" s="1"/>
  <c r="G60" i="42"/>
  <c r="C6" i="4" s="1"/>
  <c r="B18" i="4"/>
  <c r="C58" i="67" s="1"/>
  <c r="I60" i="42"/>
  <c r="E6" i="4" s="1"/>
  <c r="AI60" i="42"/>
  <c r="AE6" i="4" s="1"/>
  <c r="AA60" i="42"/>
  <c r="W6" i="4" s="1"/>
  <c r="AD70" i="42"/>
  <c r="AB70" i="42"/>
  <c r="AA70" i="42"/>
  <c r="O70" i="42"/>
  <c r="Q70" i="42"/>
  <c r="J60" i="42"/>
  <c r="F6" i="4" s="1"/>
  <c r="AJ60" i="42"/>
  <c r="AF6" i="4" s="1"/>
  <c r="AB60" i="42"/>
  <c r="X6" i="4" s="1"/>
  <c r="Y60" i="42"/>
  <c r="U6" i="4" s="1"/>
  <c r="T70" i="42"/>
  <c r="AJ70" i="42"/>
  <c r="W70" i="42"/>
  <c r="Q60" i="42"/>
  <c r="M6" i="4" s="1"/>
  <c r="AI70" i="42"/>
  <c r="Y70" i="42"/>
  <c r="J70" i="42"/>
  <c r="M70" i="42"/>
  <c r="AE70" i="42"/>
  <c r="AG70" i="42"/>
  <c r="W60" i="42"/>
  <c r="S6" i="4" s="1"/>
  <c r="O60" i="42"/>
  <c r="K6" i="4" s="1"/>
  <c r="S70" i="42"/>
  <c r="I70" i="42"/>
  <c r="R70" i="42"/>
  <c r="U70" i="42"/>
  <c r="H70" i="42"/>
  <c r="U60" i="42"/>
  <c r="Q6" i="4" s="1"/>
  <c r="M60" i="42"/>
  <c r="I6" i="4" s="1"/>
  <c r="AG60" i="42"/>
  <c r="AC6" i="4" s="1"/>
  <c r="K129" i="42"/>
  <c r="G23" i="6" s="1"/>
  <c r="H63" i="67" s="1"/>
  <c r="F129" i="42"/>
  <c r="B23" i="6" s="1"/>
  <c r="C63" i="67" s="1"/>
  <c r="G129" i="42"/>
  <c r="C23" i="6" s="1"/>
  <c r="D63" i="67" s="1"/>
  <c r="N111" i="42"/>
  <c r="J5" i="6" s="1"/>
  <c r="F111" i="42"/>
  <c r="B5" i="6" s="1"/>
  <c r="C45" i="67" s="1"/>
  <c r="G111" i="42"/>
  <c r="C5" i="6" s="1"/>
  <c r="F90" i="42"/>
  <c r="G90" i="42"/>
  <c r="AC99" i="42"/>
  <c r="Y19" i="5" s="1"/>
  <c r="F99" i="42"/>
  <c r="B19" i="5" s="1"/>
  <c r="C59" i="67" s="1"/>
  <c r="G99" i="42"/>
  <c r="C19" i="5" s="1"/>
  <c r="F34" i="42"/>
  <c r="Y122" i="42"/>
  <c r="U16" i="6" s="1"/>
  <c r="F122" i="42"/>
  <c r="B16" i="6" s="1"/>
  <c r="G122" i="42"/>
  <c r="C16" i="6" s="1"/>
  <c r="Y115" i="42"/>
  <c r="U9" i="6" s="1"/>
  <c r="V49" i="67" s="1"/>
  <c r="F115" i="42"/>
  <c r="B9" i="6" s="1"/>
  <c r="C49" i="67" s="1"/>
  <c r="G115" i="42"/>
  <c r="C9" i="6" s="1"/>
  <c r="D49" i="67" s="1"/>
  <c r="I117" i="42"/>
  <c r="E11" i="6" s="1"/>
  <c r="F117" i="42"/>
  <c r="B11" i="6" s="1"/>
  <c r="C51" i="67" s="1"/>
  <c r="G117" i="42"/>
  <c r="R18" i="4"/>
  <c r="S58" i="67" s="1"/>
  <c r="C19" i="4"/>
  <c r="Q18" i="4"/>
  <c r="R58" i="67" s="1"/>
  <c r="D18" i="4"/>
  <c r="E58" i="67" s="1"/>
  <c r="D19" i="4"/>
  <c r="V19" i="4"/>
  <c r="X19" i="4"/>
  <c r="H63" i="54"/>
  <c r="X99" i="42"/>
  <c r="T19" i="5" s="1"/>
  <c r="I129" i="42"/>
  <c r="E23" i="6" s="1"/>
  <c r="Y99" i="42"/>
  <c r="U19" i="5" s="1"/>
  <c r="AG99" i="42"/>
  <c r="AC19" i="5" s="1"/>
  <c r="H99" i="42"/>
  <c r="D19" i="5" s="1"/>
  <c r="AD99" i="42"/>
  <c r="Z19" i="5" s="1"/>
  <c r="Q99" i="42"/>
  <c r="M19" i="5" s="1"/>
  <c r="P99" i="42"/>
  <c r="L19" i="5" s="1"/>
  <c r="I99" i="42"/>
  <c r="E19" i="5" s="1"/>
  <c r="T99" i="42"/>
  <c r="P19" i="5" s="1"/>
  <c r="L99" i="42"/>
  <c r="H19" i="5" s="1"/>
  <c r="N99" i="42"/>
  <c r="J19" i="5" s="1"/>
  <c r="Z99" i="42"/>
  <c r="V19" i="5" s="1"/>
  <c r="V99" i="42"/>
  <c r="R19" i="5" s="1"/>
  <c r="AF99" i="42"/>
  <c r="AB19" i="5" s="1"/>
  <c r="R99" i="42"/>
  <c r="N19" i="5" s="1"/>
  <c r="AE99" i="42"/>
  <c r="AA19" i="5" s="1"/>
  <c r="U99" i="42"/>
  <c r="Q19" i="5" s="1"/>
  <c r="AB99" i="42"/>
  <c r="X19" i="5" s="1"/>
  <c r="W99" i="42"/>
  <c r="S19" i="5" s="1"/>
  <c r="AI99" i="42"/>
  <c r="AE19" i="5" s="1"/>
  <c r="AH99" i="42"/>
  <c r="AD19" i="5" s="1"/>
  <c r="J99" i="42"/>
  <c r="F19" i="5" s="1"/>
  <c r="K99" i="42"/>
  <c r="G19" i="5" s="1"/>
  <c r="S99" i="42"/>
  <c r="O19" i="5" s="1"/>
  <c r="AA99" i="42"/>
  <c r="W19" i="5" s="1"/>
  <c r="O99" i="42"/>
  <c r="K19" i="5" s="1"/>
  <c r="M99" i="42"/>
  <c r="I19" i="5" s="1"/>
  <c r="AJ99" i="42"/>
  <c r="AF19" i="5" s="1"/>
  <c r="M65" i="67"/>
  <c r="C65" i="67"/>
  <c r="AD115" i="42"/>
  <c r="Z9" i="6" s="1"/>
  <c r="AA49" i="67" s="1"/>
  <c r="AC115" i="42"/>
  <c r="Y9" i="6" s="1"/>
  <c r="Z49" i="67" s="1"/>
  <c r="X122" i="42"/>
  <c r="T16" i="6" s="1"/>
  <c r="U122" i="42"/>
  <c r="Q16" i="6" s="1"/>
  <c r="L115" i="42"/>
  <c r="H9" i="6" s="1"/>
  <c r="I49" i="67" s="1"/>
  <c r="N115" i="42"/>
  <c r="J9" i="6" s="1"/>
  <c r="K49" i="67" s="1"/>
  <c r="I115" i="42"/>
  <c r="E9" i="6" s="1"/>
  <c r="F49" i="67" s="1"/>
  <c r="AH115" i="42"/>
  <c r="AD9" i="6" s="1"/>
  <c r="AE49" i="67" s="1"/>
  <c r="AI115" i="42"/>
  <c r="AE9" i="6" s="1"/>
  <c r="AF49" i="67" s="1"/>
  <c r="S115" i="42"/>
  <c r="O9" i="6" s="1"/>
  <c r="P49" i="67" s="1"/>
  <c r="AB115" i="42"/>
  <c r="X9" i="6" s="1"/>
  <c r="Y49" i="67" s="1"/>
  <c r="H115" i="42"/>
  <c r="D9" i="6" s="1"/>
  <c r="E49" i="67" s="1"/>
  <c r="Q115" i="42"/>
  <c r="M9" i="6" s="1"/>
  <c r="N49" i="67" s="1"/>
  <c r="AJ115" i="42"/>
  <c r="AF9" i="6" s="1"/>
  <c r="AG49" i="67" s="1"/>
  <c r="R115" i="42"/>
  <c r="N9" i="6" s="1"/>
  <c r="O49" i="67" s="1"/>
  <c r="O115" i="42"/>
  <c r="K9" i="6" s="1"/>
  <c r="L49" i="67" s="1"/>
  <c r="P115" i="42"/>
  <c r="L9" i="6" s="1"/>
  <c r="M49" i="67" s="1"/>
  <c r="J115" i="42"/>
  <c r="F9" i="6" s="1"/>
  <c r="G49" i="67" s="1"/>
  <c r="AF115" i="42"/>
  <c r="AB9" i="6" s="1"/>
  <c r="AC49" i="67" s="1"/>
  <c r="V115" i="42"/>
  <c r="R9" i="6" s="1"/>
  <c r="S49" i="67" s="1"/>
  <c r="X115" i="42"/>
  <c r="T9" i="6" s="1"/>
  <c r="U49" i="67" s="1"/>
  <c r="M115" i="42"/>
  <c r="I9" i="6" s="1"/>
  <c r="J49" i="67" s="1"/>
  <c r="AE115" i="42"/>
  <c r="AA9" i="6" s="1"/>
  <c r="AB49" i="67" s="1"/>
  <c r="AG115" i="42"/>
  <c r="AC9" i="6" s="1"/>
  <c r="AD49" i="67" s="1"/>
  <c r="AE117" i="42"/>
  <c r="AA11" i="6" s="1"/>
  <c r="AD117" i="42"/>
  <c r="Z11" i="6" s="1"/>
  <c r="P117" i="42"/>
  <c r="L11" i="6" s="1"/>
  <c r="AC117" i="42"/>
  <c r="Y11" i="6" s="1"/>
  <c r="Z117" i="42"/>
  <c r="V11" i="6" s="1"/>
  <c r="AJ117" i="42"/>
  <c r="AF11" i="6" s="1"/>
  <c r="Y117" i="42"/>
  <c r="U11" i="6" s="1"/>
  <c r="V51" i="67" s="1"/>
  <c r="W117" i="42"/>
  <c r="S11" i="6" s="1"/>
  <c r="X117" i="42"/>
  <c r="T11" i="6" s="1"/>
  <c r="AA122" i="42"/>
  <c r="W16" i="6" s="1"/>
  <c r="N117" i="42"/>
  <c r="J11" i="6" s="1"/>
  <c r="K51" i="67" s="1"/>
  <c r="O122" i="42"/>
  <c r="K16" i="6" s="1"/>
  <c r="H111" i="42"/>
  <c r="D5" i="6" s="1"/>
  <c r="E45" i="67" s="1"/>
  <c r="AE111" i="42"/>
  <c r="AA5" i="6" s="1"/>
  <c r="AB45" i="67" s="1"/>
  <c r="W111" i="42"/>
  <c r="S5" i="6" s="1"/>
  <c r="R111" i="42"/>
  <c r="N5" i="6" s="1"/>
  <c r="O111" i="42"/>
  <c r="K5" i="6" s="1"/>
  <c r="L45" i="67" s="1"/>
  <c r="V111" i="42"/>
  <c r="R5" i="6" s="1"/>
  <c r="L111" i="42"/>
  <c r="H5" i="6" s="1"/>
  <c r="I45" i="67" s="1"/>
  <c r="S117" i="42"/>
  <c r="O11" i="6" s="1"/>
  <c r="AH117" i="42"/>
  <c r="AD11" i="6" s="1"/>
  <c r="AE51" i="67" s="1"/>
  <c r="M117" i="42"/>
  <c r="I11" i="6" s="1"/>
  <c r="J51" i="67" s="1"/>
  <c r="AF117" i="42"/>
  <c r="AB11" i="6" s="1"/>
  <c r="H117" i="42"/>
  <c r="D11" i="6" s="1"/>
  <c r="E51" i="67" s="1"/>
  <c r="AI117" i="42"/>
  <c r="AE11" i="6" s="1"/>
  <c r="V117" i="42"/>
  <c r="R11" i="6" s="1"/>
  <c r="R117" i="42"/>
  <c r="N11" i="6" s="1"/>
  <c r="J117" i="42"/>
  <c r="F11" i="6" s="1"/>
  <c r="L117" i="42"/>
  <c r="H11" i="6" s="1"/>
  <c r="U117" i="42"/>
  <c r="Q11" i="6" s="1"/>
  <c r="Q117" i="42"/>
  <c r="M11" i="6" s="1"/>
  <c r="X111" i="42"/>
  <c r="T5" i="6" s="1"/>
  <c r="C11" i="6"/>
  <c r="AG117" i="42"/>
  <c r="AC11" i="6" s="1"/>
  <c r="O117" i="42"/>
  <c r="K11" i="6" s="1"/>
  <c r="K117" i="42"/>
  <c r="G11" i="6" s="1"/>
  <c r="H51" i="67" s="1"/>
  <c r="AB117" i="42"/>
  <c r="X11" i="6" s="1"/>
  <c r="T117" i="42"/>
  <c r="P11" i="6" s="1"/>
  <c r="T115" i="42"/>
  <c r="P9" i="6" s="1"/>
  <c r="Q49" i="67" s="1"/>
  <c r="Z111" i="42"/>
  <c r="V5" i="6" s="1"/>
  <c r="AJ111" i="42"/>
  <c r="AF5" i="6" s="1"/>
  <c r="AE129" i="42"/>
  <c r="AA23" i="6" s="1"/>
  <c r="AJ129" i="42"/>
  <c r="AF23" i="6" s="1"/>
  <c r="R129" i="42"/>
  <c r="N23" i="6" s="1"/>
  <c r="AH122" i="42"/>
  <c r="AD16" i="6" s="1"/>
  <c r="Z122" i="42"/>
  <c r="V16" i="6" s="1"/>
  <c r="AC129" i="42"/>
  <c r="Y23" i="6" s="1"/>
  <c r="J122" i="42"/>
  <c r="F16" i="6" s="1"/>
  <c r="W115" i="42"/>
  <c r="S9" i="6" s="1"/>
  <c r="T49" i="67" s="1"/>
  <c r="AG111" i="42"/>
  <c r="AC5" i="6" s="1"/>
  <c r="Q111" i="42"/>
  <c r="M5" i="6" s="1"/>
  <c r="N45" i="67" s="1"/>
  <c r="I111" i="42"/>
  <c r="E5" i="6" s="1"/>
  <c r="F45" i="67" s="1"/>
  <c r="AF122" i="42"/>
  <c r="AB16" i="6" s="1"/>
  <c r="Y129" i="42"/>
  <c r="U23" i="6" s="1"/>
  <c r="U129" i="42"/>
  <c r="Q23" i="6" s="1"/>
  <c r="AA129" i="42"/>
  <c r="W23" i="6" s="1"/>
  <c r="P129" i="42"/>
  <c r="L23" i="6" s="1"/>
  <c r="V122" i="42"/>
  <c r="R16" i="6" s="1"/>
  <c r="P122" i="42"/>
  <c r="L16" i="6" s="1"/>
  <c r="I122" i="42"/>
  <c r="E16" i="6" s="1"/>
  <c r="AD122" i="42"/>
  <c r="Z16" i="6" s="1"/>
  <c r="O129" i="42"/>
  <c r="K23" i="6" s="1"/>
  <c r="L63" i="67" s="1"/>
  <c r="AD129" i="42"/>
  <c r="Z23" i="6" s="1"/>
  <c r="L129" i="42"/>
  <c r="H23" i="6" s="1"/>
  <c r="AA115" i="42"/>
  <c r="W9" i="6" s="1"/>
  <c r="X49" i="67" s="1"/>
  <c r="K115" i="42"/>
  <c r="G9" i="6" s="1"/>
  <c r="H49" i="67" s="1"/>
  <c r="Z115" i="42"/>
  <c r="V9" i="6" s="1"/>
  <c r="W49" i="67" s="1"/>
  <c r="K122" i="42"/>
  <c r="G16" i="6" s="1"/>
  <c r="AC122" i="42"/>
  <c r="Y16" i="6" s="1"/>
  <c r="AB129" i="42"/>
  <c r="X23" i="6" s="1"/>
  <c r="U115" i="42"/>
  <c r="Q9" i="6" s="1"/>
  <c r="R49" i="67" s="1"/>
  <c r="S122" i="42"/>
  <c r="O16" i="6" s="1"/>
  <c r="AJ122" i="42"/>
  <c r="AF16" i="6" s="1"/>
  <c r="AH129" i="42"/>
  <c r="AD23" i="6" s="1"/>
  <c r="P111" i="42"/>
  <c r="L5" i="6" s="1"/>
  <c r="M45" i="67" s="1"/>
  <c r="M111" i="42"/>
  <c r="I5" i="6" s="1"/>
  <c r="AA111" i="42"/>
  <c r="W5" i="6" s="1"/>
  <c r="X45" i="67" s="1"/>
  <c r="AD111" i="42"/>
  <c r="Z5" i="6" s="1"/>
  <c r="AA45" i="67" s="1"/>
  <c r="S129" i="42"/>
  <c r="O23" i="6" s="1"/>
  <c r="Z129" i="42"/>
  <c r="V23" i="6" s="1"/>
  <c r="V129" i="42"/>
  <c r="R23" i="6" s="1"/>
  <c r="S63" i="67" s="1"/>
  <c r="L122" i="42"/>
  <c r="H16" i="6" s="1"/>
  <c r="AB122" i="42"/>
  <c r="X16" i="6" s="1"/>
  <c r="AG129" i="42"/>
  <c r="AC23" i="6" s="1"/>
  <c r="AD63" i="67" s="1"/>
  <c r="T122" i="42"/>
  <c r="P16" i="6" s="1"/>
  <c r="AG122" i="42"/>
  <c r="AC16" i="6" s="1"/>
  <c r="J129" i="42"/>
  <c r="F23" i="6" s="1"/>
  <c r="G63" i="67" s="1"/>
  <c r="AC111" i="42"/>
  <c r="Y5" i="6" s="1"/>
  <c r="Z45" i="67" s="1"/>
  <c r="T111" i="42"/>
  <c r="P5" i="6" s="1"/>
  <c r="J111" i="42"/>
  <c r="F5" i="6" s="1"/>
  <c r="G45" i="67" s="1"/>
  <c r="S111" i="42"/>
  <c r="O5" i="6" s="1"/>
  <c r="P45" i="67" s="1"/>
  <c r="M129" i="42"/>
  <c r="I23" i="6" s="1"/>
  <c r="J63" i="67" s="1"/>
  <c r="X129" i="42"/>
  <c r="T23" i="6" s="1"/>
  <c r="N122" i="42"/>
  <c r="J16" i="6" s="1"/>
  <c r="AI129" i="42"/>
  <c r="AE23" i="6" s="1"/>
  <c r="AE122" i="42"/>
  <c r="AA16" i="6" s="1"/>
  <c r="M122" i="42"/>
  <c r="I16" i="6" s="1"/>
  <c r="AA117" i="42"/>
  <c r="W11" i="6" s="1"/>
  <c r="AB111" i="42"/>
  <c r="X5" i="6" s="1"/>
  <c r="Y111" i="42"/>
  <c r="U5" i="6" s="1"/>
  <c r="V45" i="67" s="1"/>
  <c r="AF111" i="42"/>
  <c r="AB5" i="6" s="1"/>
  <c r="AC45" i="67" s="1"/>
  <c r="AH111" i="42"/>
  <c r="AD5" i="6" s="1"/>
  <c r="N129" i="42"/>
  <c r="J23" i="6" s="1"/>
  <c r="T129" i="42"/>
  <c r="P23" i="6" s="1"/>
  <c r="AF129" i="42"/>
  <c r="AB23" i="6" s="1"/>
  <c r="W122" i="42"/>
  <c r="S16" i="6" s="1"/>
  <c r="AI122" i="42"/>
  <c r="AE16" i="6" s="1"/>
  <c r="Q129" i="42"/>
  <c r="M23" i="6" s="1"/>
  <c r="W129" i="42"/>
  <c r="S23" i="6" s="1"/>
  <c r="H122" i="42"/>
  <c r="D16" i="6" s="1"/>
  <c r="H129" i="42"/>
  <c r="D23" i="6" s="1"/>
  <c r="E63" i="67" s="1"/>
  <c r="Q122" i="42"/>
  <c r="M16" i="6" s="1"/>
  <c r="R122" i="42"/>
  <c r="N16" i="6" s="1"/>
  <c r="U111" i="42"/>
  <c r="Q5" i="6" s="1"/>
  <c r="R45" i="67" s="1"/>
  <c r="AI111" i="42"/>
  <c r="AE5" i="6" s="1"/>
  <c r="AF45" i="67" s="1"/>
  <c r="K111" i="42"/>
  <c r="G5" i="6" s="1"/>
  <c r="J75" i="54"/>
  <c r="L38" i="42"/>
  <c r="H10" i="3" s="1"/>
  <c r="V220" i="42"/>
  <c r="R10" i="10" s="1"/>
  <c r="I220" i="42"/>
  <c r="E10" i="10" s="1"/>
  <c r="O220" i="42"/>
  <c r="K10" i="10" s="1"/>
  <c r="N220" i="42"/>
  <c r="J10" i="10" s="1"/>
  <c r="W220" i="42"/>
  <c r="S10" i="10" s="1"/>
  <c r="M220" i="42"/>
  <c r="I10" i="10" s="1"/>
  <c r="T220" i="42"/>
  <c r="P10" i="10" s="1"/>
  <c r="U220" i="42"/>
  <c r="Q10" i="10" s="1"/>
  <c r="H220" i="42"/>
  <c r="D10" i="10" s="1"/>
  <c r="AE220" i="42"/>
  <c r="AA10" i="10" s="1"/>
  <c r="AC220" i="42"/>
  <c r="Y10" i="10" s="1"/>
  <c r="AG220" i="42"/>
  <c r="AC10" i="10" s="1"/>
  <c r="J220" i="42"/>
  <c r="F10" i="10" s="1"/>
  <c r="R220" i="42"/>
  <c r="N10" i="10" s="1"/>
  <c r="Q220" i="42"/>
  <c r="M10" i="10" s="1"/>
  <c r="Z220" i="42"/>
  <c r="V10" i="10" s="1"/>
  <c r="AJ220" i="42"/>
  <c r="AF10" i="10" s="1"/>
  <c r="H38" i="42"/>
  <c r="D10" i="3" s="1"/>
  <c r="J38" i="42"/>
  <c r="F10" i="3" s="1"/>
  <c r="AB38" i="42"/>
  <c r="X10" i="3" s="1"/>
  <c r="V38" i="42"/>
  <c r="R10" i="3" s="1"/>
  <c r="AF38" i="42"/>
  <c r="AB10" i="3" s="1"/>
  <c r="AJ38" i="42"/>
  <c r="AF10" i="3" s="1"/>
  <c r="Q38" i="42"/>
  <c r="M10" i="3" s="1"/>
  <c r="W38" i="42"/>
  <c r="S10" i="3" s="1"/>
  <c r="Y38" i="42"/>
  <c r="U10" i="3" s="1"/>
  <c r="AA38" i="42"/>
  <c r="W10" i="3" s="1"/>
  <c r="AC38" i="42"/>
  <c r="Y10" i="3" s="1"/>
  <c r="Z38" i="42"/>
  <c r="V10" i="3" s="1"/>
  <c r="O38" i="42"/>
  <c r="K10" i="3" s="1"/>
  <c r="S38" i="42"/>
  <c r="O10" i="3" s="1"/>
  <c r="U38" i="42"/>
  <c r="Q10" i="3" s="1"/>
  <c r="AE38" i="42"/>
  <c r="AA10" i="3" s="1"/>
  <c r="AG38" i="42"/>
  <c r="AC10" i="3" s="1"/>
  <c r="AI38" i="42"/>
  <c r="AE10" i="3" s="1"/>
  <c r="P38" i="42"/>
  <c r="L10" i="3" s="1"/>
  <c r="R38" i="42"/>
  <c r="N10" i="3" s="1"/>
  <c r="T38" i="42"/>
  <c r="P10" i="3" s="1"/>
  <c r="N38" i="42"/>
  <c r="J10" i="3" s="1"/>
  <c r="AH38" i="42"/>
  <c r="AD10" i="3" s="1"/>
  <c r="X38" i="42"/>
  <c r="T10" i="3" s="1"/>
  <c r="AD38" i="42"/>
  <c r="Z10" i="3" s="1"/>
  <c r="I38" i="42"/>
  <c r="E10" i="3" s="1"/>
  <c r="K38" i="42"/>
  <c r="G10" i="3" s="1"/>
  <c r="M38" i="42"/>
  <c r="I10" i="3" s="1"/>
  <c r="K220" i="42"/>
  <c r="G10" i="10" s="1"/>
  <c r="AH220" i="42"/>
  <c r="AD10" i="10" s="1"/>
  <c r="AF220" i="42"/>
  <c r="AB10" i="10" s="1"/>
  <c r="AB220" i="42"/>
  <c r="X10" i="10" s="1"/>
  <c r="Y220" i="42"/>
  <c r="U10" i="10" s="1"/>
  <c r="AD220" i="42"/>
  <c r="Z10" i="10" s="1"/>
  <c r="B10" i="10"/>
  <c r="B10" i="3"/>
  <c r="L220" i="42"/>
  <c r="H10" i="10" s="1"/>
  <c r="AI220" i="42"/>
  <c r="AE10" i="10" s="1"/>
  <c r="AA220" i="42"/>
  <c r="W10" i="10" s="1"/>
  <c r="S220" i="42"/>
  <c r="O10" i="10" s="1"/>
  <c r="X220" i="42"/>
  <c r="T10" i="10" s="1"/>
  <c r="C10" i="10"/>
  <c r="R90" i="42"/>
  <c r="N10" i="5" s="1"/>
  <c r="F73" i="54"/>
  <c r="P220" i="42"/>
  <c r="L10" i="10" s="1"/>
  <c r="G73" i="54"/>
  <c r="G2" i="5"/>
  <c r="U2" i="5"/>
  <c r="Y2" i="5"/>
  <c r="AF2" i="5"/>
  <c r="X2" i="5"/>
  <c r="Z2" i="6"/>
  <c r="R2" i="6"/>
  <c r="AA2" i="6"/>
  <c r="T2" i="6"/>
  <c r="U2" i="6"/>
  <c r="G34" i="42"/>
  <c r="C4" i="67"/>
  <c r="P2" i="5"/>
  <c r="E2" i="5"/>
  <c r="Z2" i="5"/>
  <c r="M2" i="6"/>
  <c r="E2" i="6"/>
  <c r="AE2" i="6"/>
  <c r="W2" i="6"/>
  <c r="G2" i="6"/>
  <c r="Y2" i="6"/>
  <c r="K2" i="5"/>
  <c r="W2" i="5"/>
  <c r="T2" i="5"/>
  <c r="AC2" i="5"/>
  <c r="Q2" i="5"/>
  <c r="K2" i="6"/>
  <c r="N2" i="6"/>
  <c r="F2" i="6"/>
  <c r="H2" i="6"/>
  <c r="AD2" i="6"/>
  <c r="F2" i="5"/>
  <c r="N2" i="5"/>
  <c r="J2" i="5"/>
  <c r="H2" i="5"/>
  <c r="S2" i="6"/>
  <c r="I2" i="6"/>
  <c r="P2" i="6"/>
  <c r="AB2" i="6"/>
  <c r="AC2" i="6"/>
  <c r="AD2" i="5"/>
  <c r="AE2" i="5"/>
  <c r="I2" i="5"/>
  <c r="Q2" i="6"/>
  <c r="V2" i="6"/>
  <c r="L2" i="5"/>
  <c r="D2" i="6"/>
  <c r="D2" i="5"/>
  <c r="AA2" i="5"/>
  <c r="V2" i="5"/>
  <c r="G56" i="42"/>
  <c r="D42" i="67" s="1"/>
  <c r="X2" i="6"/>
  <c r="S2" i="5"/>
  <c r="AB2" i="5"/>
  <c r="R2" i="5"/>
  <c r="O2" i="5"/>
  <c r="M2" i="5"/>
  <c r="P3" i="2"/>
  <c r="Q43" i="67" s="1"/>
  <c r="T62" i="67"/>
  <c r="P24" i="2"/>
  <c r="Q64" i="67" s="1"/>
  <c r="S23" i="2"/>
  <c r="P11" i="2"/>
  <c r="AE25" i="2"/>
  <c r="AB25" i="2"/>
  <c r="Q61" i="67"/>
  <c r="D63" i="54"/>
  <c r="T58" i="54"/>
  <c r="K56" i="42"/>
  <c r="AG56" i="42"/>
  <c r="M56" i="42"/>
  <c r="O56" i="42"/>
  <c r="AD56" i="42"/>
  <c r="AH56" i="42"/>
  <c r="R56" i="42"/>
  <c r="Y56" i="42"/>
  <c r="AB56" i="42"/>
  <c r="V56" i="42"/>
  <c r="Z56" i="42"/>
  <c r="L56" i="42"/>
  <c r="H56" i="42"/>
  <c r="N56" i="42"/>
  <c r="U56" i="42"/>
  <c r="AF56" i="42"/>
  <c r="X56" i="42"/>
  <c r="I56" i="42"/>
  <c r="Q56" i="42"/>
  <c r="J56" i="42"/>
  <c r="AE56" i="42"/>
  <c r="AI56" i="42"/>
  <c r="AJ56" i="42"/>
  <c r="AC56" i="42"/>
  <c r="W56" i="42"/>
  <c r="AA56" i="42"/>
  <c r="T56" i="42"/>
  <c r="P56" i="42"/>
  <c r="S56" i="42"/>
  <c r="E63" i="54"/>
  <c r="AC34" i="42"/>
  <c r="U34" i="42"/>
  <c r="M34" i="42"/>
  <c r="AJ34" i="42"/>
  <c r="AB34" i="42"/>
  <c r="T34" i="42"/>
  <c r="L34" i="42"/>
  <c r="AI34" i="42"/>
  <c r="AA34" i="42"/>
  <c r="S34" i="42"/>
  <c r="K34" i="42"/>
  <c r="AH34" i="42"/>
  <c r="Z34" i="42"/>
  <c r="R34" i="42"/>
  <c r="J34" i="42"/>
  <c r="AG34" i="42"/>
  <c r="Y34" i="42"/>
  <c r="Q34" i="42"/>
  <c r="I34" i="42"/>
  <c r="AF34" i="42"/>
  <c r="X34" i="42"/>
  <c r="P34" i="42"/>
  <c r="H34" i="42"/>
  <c r="AE34" i="42"/>
  <c r="W34" i="42"/>
  <c r="O34" i="42"/>
  <c r="AD34" i="42"/>
  <c r="V34" i="42"/>
  <c r="N34" i="42"/>
  <c r="AG45" i="67" l="1"/>
  <c r="U51" i="67"/>
  <c r="H18" i="4"/>
  <c r="I58" i="67" s="1"/>
  <c r="U45" i="67"/>
  <c r="O45" i="67"/>
  <c r="O65" i="67"/>
  <c r="AF65" i="67"/>
  <c r="T18" i="4"/>
  <c r="U58" i="67" s="1"/>
  <c r="P51" i="67"/>
  <c r="AE65" i="67"/>
  <c r="AA65" i="67"/>
  <c r="J45" i="67"/>
  <c r="H45" i="67"/>
  <c r="AD45" i="67"/>
  <c r="AE45" i="67"/>
  <c r="Y45" i="67"/>
  <c r="D45" i="67"/>
  <c r="S45" i="67"/>
  <c r="Q45" i="67"/>
  <c r="G18" i="4"/>
  <c r="H58" i="67" s="1"/>
  <c r="L65" i="67"/>
  <c r="Q65" i="67"/>
  <c r="W45" i="67"/>
  <c r="T45" i="67"/>
  <c r="K45" i="67"/>
  <c r="AA18" i="4"/>
  <c r="AB58" i="67" s="1"/>
  <c r="AD65" i="67"/>
  <c r="F65" i="67"/>
  <c r="V63" i="67"/>
  <c r="J19" i="4"/>
  <c r="K59" i="67" s="1"/>
  <c r="T65" i="67"/>
  <c r="AE18" i="4"/>
  <c r="AF58" i="67" s="1"/>
  <c r="U63" i="67"/>
  <c r="K65" i="67"/>
  <c r="AB63" i="67"/>
  <c r="I65" i="67"/>
  <c r="J65" i="67"/>
  <c r="AG65" i="67"/>
  <c r="N65" i="67"/>
  <c r="G65" i="67"/>
  <c r="AD19" i="4"/>
  <c r="AE59" i="67" s="1"/>
  <c r="N19" i="4"/>
  <c r="O59" i="67" s="1"/>
  <c r="AC65" i="67"/>
  <c r="R51" i="67"/>
  <c r="M18" i="4"/>
  <c r="N58" i="67" s="1"/>
  <c r="U18" i="4"/>
  <c r="V58" i="67" s="1"/>
  <c r="Y18" i="4"/>
  <c r="Z58" i="67" s="1"/>
  <c r="E4" i="67"/>
  <c r="R63" i="67"/>
  <c r="AG51" i="67"/>
  <c r="O18" i="4"/>
  <c r="P58" i="67" s="1"/>
  <c r="I51" i="67"/>
  <c r="O63" i="67"/>
  <c r="G51" i="67"/>
  <c r="L19" i="4"/>
  <c r="M59" i="67" s="1"/>
  <c r="K63" i="67"/>
  <c r="N51" i="67"/>
  <c r="X59" i="67"/>
  <c r="AB19" i="4"/>
  <c r="S19" i="4"/>
  <c r="T59" i="67" s="1"/>
  <c r="K19" i="4"/>
  <c r="L59" i="67" s="1"/>
  <c r="L51" i="67"/>
  <c r="M51" i="67"/>
  <c r="W18" i="4"/>
  <c r="X58" i="67" s="1"/>
  <c r="X51" i="67"/>
  <c r="AC19" i="4"/>
  <c r="AD59" i="67" s="1"/>
  <c r="AG63" i="67"/>
  <c r="O51" i="67"/>
  <c r="Q63" i="67"/>
  <c r="AD51" i="67"/>
  <c r="AA51" i="67"/>
  <c r="P18" i="4"/>
  <c r="Q58" i="67" s="1"/>
  <c r="E18" i="4"/>
  <c r="F58" i="67" s="1"/>
  <c r="P63" i="67"/>
  <c r="I63" i="67"/>
  <c r="M63" i="67"/>
  <c r="D51" i="67"/>
  <c r="AB51" i="67"/>
  <c r="F59" i="67"/>
  <c r="F63" i="67"/>
  <c r="F18" i="4"/>
  <c r="G58" i="67" s="1"/>
  <c r="I18" i="4"/>
  <c r="J58" i="67" s="1"/>
  <c r="AF18" i="4"/>
  <c r="AG58" i="67" s="1"/>
  <c r="Z19" i="4"/>
  <c r="AA59" i="67" s="1"/>
  <c r="F51" i="67"/>
  <c r="AE63" i="67"/>
  <c r="AA63" i="67"/>
  <c r="S51" i="67"/>
  <c r="R59" i="67"/>
  <c r="Y51" i="67"/>
  <c r="Y63" i="67"/>
  <c r="X63" i="67"/>
  <c r="N63" i="67"/>
  <c r="H15" i="4"/>
  <c r="I55" i="67" s="1"/>
  <c r="T15" i="4"/>
  <c r="U55" i="67" s="1"/>
  <c r="S16" i="4"/>
  <c r="T56" i="67" s="1"/>
  <c r="J15" i="4"/>
  <c r="K55" i="67" s="1"/>
  <c r="F16" i="4"/>
  <c r="G56" i="67" s="1"/>
  <c r="M16" i="4"/>
  <c r="N56" i="67" s="1"/>
  <c r="V15" i="4"/>
  <c r="W55" i="67" s="1"/>
  <c r="W15" i="4"/>
  <c r="X55" i="67" s="1"/>
  <c r="P15" i="4"/>
  <c r="Q55" i="67" s="1"/>
  <c r="V16" i="4"/>
  <c r="W56" i="67" s="1"/>
  <c r="AA16" i="4"/>
  <c r="AB56" i="67" s="1"/>
  <c r="R15" i="4"/>
  <c r="S55" i="67" s="1"/>
  <c r="AC15" i="4"/>
  <c r="AD55" i="67" s="1"/>
  <c r="U16" i="4"/>
  <c r="V56" i="67" s="1"/>
  <c r="AD15" i="4"/>
  <c r="AE55" i="67" s="1"/>
  <c r="AE15" i="4"/>
  <c r="AF55" i="67" s="1"/>
  <c r="X15" i="4"/>
  <c r="Y55" i="67" s="1"/>
  <c r="U15" i="4"/>
  <c r="V55" i="67" s="1"/>
  <c r="L15" i="4"/>
  <c r="M55" i="67" s="1"/>
  <c r="Z15" i="4"/>
  <c r="AA55" i="67" s="1"/>
  <c r="W16" i="4"/>
  <c r="X56" i="67" s="1"/>
  <c r="AC16" i="4"/>
  <c r="AD56" i="67" s="1"/>
  <c r="H16" i="4"/>
  <c r="I16" i="4"/>
  <c r="J56" i="67" s="1"/>
  <c r="AF15" i="4"/>
  <c r="AG55" i="67" s="1"/>
  <c r="I15" i="4"/>
  <c r="J55" i="67" s="1"/>
  <c r="AB15" i="4"/>
  <c r="AC55" i="67" s="1"/>
  <c r="D16" i="4"/>
  <c r="E56" i="67" s="1"/>
  <c r="C15" i="4"/>
  <c r="D55" i="67" s="1"/>
  <c r="N16" i="4"/>
  <c r="O56" i="67" s="1"/>
  <c r="P16" i="4"/>
  <c r="Q56" i="67" s="1"/>
  <c r="Q16" i="4"/>
  <c r="R56" i="67" s="1"/>
  <c r="J16" i="4"/>
  <c r="K56" i="67" s="1"/>
  <c r="Q15" i="4"/>
  <c r="R55" i="67" s="1"/>
  <c r="AD16" i="4"/>
  <c r="AE56" i="67" s="1"/>
  <c r="L16" i="4"/>
  <c r="M56" i="67" s="1"/>
  <c r="K15" i="4"/>
  <c r="L55" i="67" s="1"/>
  <c r="E15" i="4"/>
  <c r="F55" i="67" s="1"/>
  <c r="X16" i="4"/>
  <c r="Y56" i="67" s="1"/>
  <c r="Y16" i="4"/>
  <c r="Z56" i="67" s="1"/>
  <c r="R16" i="4"/>
  <c r="S56" i="67" s="1"/>
  <c r="Y15" i="4"/>
  <c r="Z55" i="67" s="1"/>
  <c r="M15" i="4"/>
  <c r="N55" i="67" s="1"/>
  <c r="T16" i="4"/>
  <c r="U56" i="67" s="1"/>
  <c r="S15" i="4"/>
  <c r="T55" i="67" s="1"/>
  <c r="O16" i="4"/>
  <c r="P56" i="67" s="1"/>
  <c r="AF16" i="4"/>
  <c r="AG56" i="67" s="1"/>
  <c r="B16" i="4"/>
  <c r="C56" i="67" s="1"/>
  <c r="K16" i="4"/>
  <c r="L56" i="67" s="1"/>
  <c r="D15" i="4"/>
  <c r="E55" i="67" s="1"/>
  <c r="N15" i="4"/>
  <c r="O55" i="67" s="1"/>
  <c r="Z16" i="4"/>
  <c r="AA56" i="67" s="1"/>
  <c r="C16" i="4"/>
  <c r="D56" i="67" s="1"/>
  <c r="G16" i="4"/>
  <c r="H56" i="67" s="1"/>
  <c r="AB16" i="4"/>
  <c r="AC56" i="67" s="1"/>
  <c r="AA15" i="4"/>
  <c r="AB55" i="67" s="1"/>
  <c r="F15" i="4"/>
  <c r="G55" i="67" s="1"/>
  <c r="G15" i="4"/>
  <c r="H55" i="67" s="1"/>
  <c r="B15" i="4"/>
  <c r="C55" i="67" s="1"/>
  <c r="AE16" i="4"/>
  <c r="AF56" i="67" s="1"/>
  <c r="E16" i="4"/>
  <c r="F56" i="67" s="1"/>
  <c r="O15" i="4"/>
  <c r="P55" i="67" s="1"/>
  <c r="I56" i="67"/>
  <c r="P59" i="67"/>
  <c r="AB59" i="67"/>
  <c r="AG59" i="67"/>
  <c r="G59" i="67"/>
  <c r="I59" i="67"/>
  <c r="G116" i="42"/>
  <c r="F116" i="42"/>
  <c r="S59" i="67"/>
  <c r="N59" i="67"/>
  <c r="Y59" i="67"/>
  <c r="F64" i="42"/>
  <c r="V59" i="67"/>
  <c r="H59" i="67"/>
  <c r="U59" i="67"/>
  <c r="D59" i="67"/>
  <c r="J59" i="67"/>
  <c r="E59" i="67"/>
  <c r="H73" i="54"/>
  <c r="J250" i="32" s="1"/>
  <c r="J252" i="32" s="1"/>
  <c r="Q51" i="67"/>
  <c r="Q59" i="67"/>
  <c r="T63" i="67"/>
  <c r="P11" i="67"/>
  <c r="L11" i="67"/>
  <c r="AE11" i="67"/>
  <c r="AH11" i="67"/>
  <c r="AC11" i="67"/>
  <c r="G11" i="67"/>
  <c r="AA11" i="67"/>
  <c r="M11" i="67"/>
  <c r="X11" i="67"/>
  <c r="K11" i="67"/>
  <c r="U11" i="67"/>
  <c r="F11" i="67"/>
  <c r="T11" i="67"/>
  <c r="O11" i="67"/>
  <c r="D4" i="67"/>
  <c r="H11" i="67"/>
  <c r="S11" i="67"/>
  <c r="R11" i="67"/>
  <c r="J11" i="67"/>
  <c r="I11" i="67"/>
  <c r="AD11" i="67"/>
  <c r="W11" i="67"/>
  <c r="AB11" i="67"/>
  <c r="AF11" i="67"/>
  <c r="AG11" i="67"/>
  <c r="Z11" i="67"/>
  <c r="E11" i="67"/>
  <c r="D11" i="67"/>
  <c r="Y11" i="67"/>
  <c r="N11" i="67"/>
  <c r="Q11" i="67"/>
  <c r="B6" i="3"/>
  <c r="C46" i="67" s="1"/>
  <c r="V11" i="67"/>
  <c r="C6" i="3"/>
  <c r="D46" i="67" s="1"/>
  <c r="U90" i="42"/>
  <c r="Q10" i="5" s="1"/>
  <c r="O90" i="42"/>
  <c r="K10" i="5" s="1"/>
  <c r="L90" i="42"/>
  <c r="H10" i="5" s="1"/>
  <c r="W90" i="42"/>
  <c r="B10" i="5"/>
  <c r="D73" i="54"/>
  <c r="J74" i="54"/>
  <c r="AB90" i="42"/>
  <c r="X10" i="5" s="1"/>
  <c r="AF90" i="42"/>
  <c r="AB10" i="5" s="1"/>
  <c r="X90" i="42"/>
  <c r="T10" i="5" s="1"/>
  <c r="E73" i="54"/>
  <c r="P90" i="42"/>
  <c r="L10" i="5" s="1"/>
  <c r="I90" i="42"/>
  <c r="E10" i="5" s="1"/>
  <c r="AI90" i="42"/>
  <c r="AE10" i="5" s="1"/>
  <c r="Q90" i="42"/>
  <c r="AD90" i="42"/>
  <c r="Z10" i="5" s="1"/>
  <c r="Z90" i="42"/>
  <c r="V10" i="5" s="1"/>
  <c r="N90" i="42"/>
  <c r="J10" i="5" s="1"/>
  <c r="AH90" i="42"/>
  <c r="AD10" i="5" s="1"/>
  <c r="AA90" i="42"/>
  <c r="W10" i="5" s="1"/>
  <c r="T90" i="42"/>
  <c r="P10" i="5" s="1"/>
  <c r="C6" i="67"/>
  <c r="V90" i="42"/>
  <c r="AJ90" i="42"/>
  <c r="AF10" i="5" s="1"/>
  <c r="AC90" i="42"/>
  <c r="Y10" i="5" s="1"/>
  <c r="S90" i="42"/>
  <c r="O10" i="5" s="1"/>
  <c r="M90" i="42"/>
  <c r="I10" i="5" s="1"/>
  <c r="Y90" i="42"/>
  <c r="U10" i="5" s="1"/>
  <c r="AG90" i="42"/>
  <c r="AC10" i="5" s="1"/>
  <c r="K90" i="42"/>
  <c r="G10" i="5" s="1"/>
  <c r="AE90" i="42"/>
  <c r="AA10" i="5" s="1"/>
  <c r="J90" i="42"/>
  <c r="F10" i="5" s="1"/>
  <c r="H90" i="42"/>
  <c r="D10" i="5" s="1"/>
  <c r="G6" i="3"/>
  <c r="H46" i="67" s="1"/>
  <c r="I4" i="67"/>
  <c r="U42" i="67"/>
  <c r="O6" i="3"/>
  <c r="P46" i="67" s="1"/>
  <c r="Q4" i="67"/>
  <c r="Y6" i="3"/>
  <c r="Z46" i="67" s="1"/>
  <c r="AA4" i="67"/>
  <c r="I6" i="3"/>
  <c r="J46" i="67" s="1"/>
  <c r="K4" i="67"/>
  <c r="Z6" i="3"/>
  <c r="AA46" i="67" s="1"/>
  <c r="AB4" i="67"/>
  <c r="AD6" i="3"/>
  <c r="AE46" i="67" s="1"/>
  <c r="AF4" i="67"/>
  <c r="AF6" i="3"/>
  <c r="AG46" i="67" s="1"/>
  <c r="AH4" i="67"/>
  <c r="T42" i="67"/>
  <c r="S42" i="67"/>
  <c r="AD42" i="67"/>
  <c r="E6" i="3"/>
  <c r="F46" i="67" s="1"/>
  <c r="G4" i="67"/>
  <c r="Z42" i="67"/>
  <c r="Y42" i="67"/>
  <c r="H42" i="67"/>
  <c r="K6" i="3"/>
  <c r="L46" i="67" s="1"/>
  <c r="M4" i="67"/>
  <c r="AC42" i="67"/>
  <c r="S6" i="3"/>
  <c r="T46" i="67" s="1"/>
  <c r="U4" i="67"/>
  <c r="U6" i="3"/>
  <c r="V46" i="67" s="1"/>
  <c r="W4" i="67"/>
  <c r="W6" i="3"/>
  <c r="X46" i="67" s="1"/>
  <c r="Y4" i="67"/>
  <c r="AF42" i="67"/>
  <c r="R42" i="67"/>
  <c r="O42" i="67"/>
  <c r="AA6" i="3"/>
  <c r="AB46" i="67" s="1"/>
  <c r="AC4" i="67"/>
  <c r="AC6" i="3"/>
  <c r="AD46" i="67" s="1"/>
  <c r="AE4" i="67"/>
  <c r="AE6" i="3"/>
  <c r="AF46" i="67" s="1"/>
  <c r="AG4" i="67"/>
  <c r="P42" i="67"/>
  <c r="AB42" i="67"/>
  <c r="K42" i="67"/>
  <c r="AE42" i="67"/>
  <c r="D6" i="3"/>
  <c r="E46" i="67" s="1"/>
  <c r="F4" i="67"/>
  <c r="F6" i="3"/>
  <c r="G46" i="67" s="1"/>
  <c r="H4" i="67"/>
  <c r="H6" i="3"/>
  <c r="I46" i="67" s="1"/>
  <c r="J4" i="67"/>
  <c r="M42" i="67"/>
  <c r="G42" i="67"/>
  <c r="E42" i="67"/>
  <c r="AA42" i="67"/>
  <c r="J6" i="3"/>
  <c r="K46" i="67" s="1"/>
  <c r="L4" i="67"/>
  <c r="L6" i="3"/>
  <c r="M46" i="67" s="1"/>
  <c r="N4" i="67"/>
  <c r="N6" i="3"/>
  <c r="O46" i="67" s="1"/>
  <c r="P4" i="67"/>
  <c r="P6" i="3"/>
  <c r="Q46" i="67" s="1"/>
  <c r="R4" i="67"/>
  <c r="Q42" i="67"/>
  <c r="N42" i="67"/>
  <c r="I42" i="67"/>
  <c r="L42" i="67"/>
  <c r="P6" i="67"/>
  <c r="AB6" i="3"/>
  <c r="AC46" i="67" s="1"/>
  <c r="AD4" i="67"/>
  <c r="M6" i="3"/>
  <c r="N46" i="67" s="1"/>
  <c r="O4" i="67"/>
  <c r="Q6" i="3"/>
  <c r="R46" i="67" s="1"/>
  <c r="S4" i="67"/>
  <c r="AG42" i="67"/>
  <c r="V42" i="67"/>
  <c r="R6" i="3"/>
  <c r="S46" i="67" s="1"/>
  <c r="T4" i="67"/>
  <c r="T6" i="3"/>
  <c r="U46" i="67" s="1"/>
  <c r="V4" i="67"/>
  <c r="V6" i="3"/>
  <c r="W46" i="67" s="1"/>
  <c r="X4" i="67"/>
  <c r="X6" i="3"/>
  <c r="Y46" i="67" s="1"/>
  <c r="Z4" i="67"/>
  <c r="X42" i="67"/>
  <c r="F42" i="67"/>
  <c r="W42" i="67"/>
  <c r="J42" i="67"/>
  <c r="S3" i="2"/>
  <c r="T43" i="67" s="1"/>
  <c r="V23" i="2"/>
  <c r="W63" i="67" s="1"/>
  <c r="S11" i="2"/>
  <c r="T51" i="67" s="1"/>
  <c r="T61" i="67"/>
  <c r="S24" i="2"/>
  <c r="T64" i="67" s="1"/>
  <c r="W62" i="67"/>
  <c r="G168" i="42" l="1"/>
  <c r="F168" i="42"/>
  <c r="F13" i="69"/>
  <c r="AE168" i="42"/>
  <c r="X168" i="42"/>
  <c r="P168" i="42"/>
  <c r="Q168" i="42"/>
  <c r="AB168" i="42"/>
  <c r="AC168" i="42"/>
  <c r="AA168" i="42"/>
  <c r="N168" i="42"/>
  <c r="Z168" i="42"/>
  <c r="L168" i="42"/>
  <c r="Y168" i="42"/>
  <c r="M168" i="42"/>
  <c r="W168" i="42"/>
  <c r="J168" i="42"/>
  <c r="V168" i="42"/>
  <c r="K168" i="42"/>
  <c r="U168" i="42"/>
  <c r="H168" i="42"/>
  <c r="T168" i="42"/>
  <c r="AI168" i="42"/>
  <c r="AF168" i="42"/>
  <c r="AJ168" i="42"/>
  <c r="R168" i="42"/>
  <c r="AG168" i="42"/>
  <c r="I168" i="42"/>
  <c r="AH168" i="42"/>
  <c r="O168" i="42"/>
  <c r="AD168" i="42"/>
  <c r="S168" i="42"/>
  <c r="C9" i="67"/>
  <c r="J76" i="54"/>
  <c r="D6" i="67"/>
  <c r="C5" i="67"/>
  <c r="K73" i="54"/>
  <c r="AJ116" i="42"/>
  <c r="AH7" i="67" s="1"/>
  <c r="W64" i="42"/>
  <c r="S10" i="4" s="1"/>
  <c r="X116" i="42"/>
  <c r="T10" i="6" s="1"/>
  <c r="AC64" i="42"/>
  <c r="Y10" i="4" s="1"/>
  <c r="K64" i="42"/>
  <c r="G10" i="4" s="1"/>
  <c r="AG64" i="42"/>
  <c r="AC10" i="4" s="1"/>
  <c r="T116" i="42"/>
  <c r="R7" i="67" s="1"/>
  <c r="K116" i="42"/>
  <c r="G10" i="6" s="1"/>
  <c r="AD116" i="42"/>
  <c r="Z10" i="6" s="1"/>
  <c r="AC116" i="42"/>
  <c r="Y10" i="6" s="1"/>
  <c r="AF116" i="42"/>
  <c r="AB10" i="6" s="1"/>
  <c r="L116" i="42"/>
  <c r="H10" i="6" s="1"/>
  <c r="Q6" i="67"/>
  <c r="U116" i="42"/>
  <c r="Q10" i="6" s="1"/>
  <c r="N116" i="42"/>
  <c r="J10" i="6" s="1"/>
  <c r="Y116" i="42"/>
  <c r="U10" i="6" s="1"/>
  <c r="AB116" i="42"/>
  <c r="Z7" i="67" s="1"/>
  <c r="S116" i="42"/>
  <c r="O10" i="6" s="1"/>
  <c r="W116" i="42"/>
  <c r="U7" i="67" s="1"/>
  <c r="G6" i="67"/>
  <c r="I6" i="67"/>
  <c r="S6" i="67"/>
  <c r="R6" i="67"/>
  <c r="AG6" i="67"/>
  <c r="J6" i="67"/>
  <c r="M6" i="67"/>
  <c r="AC6" i="67"/>
  <c r="Z6" i="67"/>
  <c r="O116" i="42"/>
  <c r="K10" i="6" s="1"/>
  <c r="AG116" i="42"/>
  <c r="AC10" i="6" s="1"/>
  <c r="I116" i="42"/>
  <c r="G7" i="67" s="1"/>
  <c r="AE116" i="42"/>
  <c r="AA10" i="6" s="1"/>
  <c r="P116" i="42"/>
  <c r="L10" i="6" s="1"/>
  <c r="Q116" i="42"/>
  <c r="M10" i="6" s="1"/>
  <c r="J116" i="42"/>
  <c r="F10" i="6" s="1"/>
  <c r="E7" i="67"/>
  <c r="C10" i="6"/>
  <c r="R116" i="42"/>
  <c r="P7" i="67" s="1"/>
  <c r="Z116" i="42"/>
  <c r="V10" i="6" s="1"/>
  <c r="AA116" i="42"/>
  <c r="Y7" i="67" s="1"/>
  <c r="H116" i="42"/>
  <c r="D10" i="6" s="1"/>
  <c r="AA64" i="42"/>
  <c r="W10" i="4" s="1"/>
  <c r="X64" i="42"/>
  <c r="T10" i="4" s="1"/>
  <c r="I64" i="42"/>
  <c r="E10" i="4" s="1"/>
  <c r="AH64" i="42"/>
  <c r="AD10" i="4" s="1"/>
  <c r="C7" i="67"/>
  <c r="H64" i="42"/>
  <c r="D10" i="4" s="1"/>
  <c r="AI116" i="42"/>
  <c r="AG7" i="67" s="1"/>
  <c r="M116" i="42"/>
  <c r="I10" i="6" s="1"/>
  <c r="AH116" i="42"/>
  <c r="AD10" i="6" s="1"/>
  <c r="V116" i="42"/>
  <c r="T7" i="67" s="1"/>
  <c r="M64" i="42"/>
  <c r="I10" i="4" s="1"/>
  <c r="U64" i="42"/>
  <c r="Q10" i="4" s="1"/>
  <c r="AE64" i="42"/>
  <c r="AA10" i="4" s="1"/>
  <c r="D7" i="67"/>
  <c r="Q64" i="42"/>
  <c r="M10" i="4" s="1"/>
  <c r="Z64" i="42"/>
  <c r="V10" i="4" s="1"/>
  <c r="L64" i="42"/>
  <c r="H10" i="4" s="1"/>
  <c r="T64" i="42"/>
  <c r="P10" i="4" s="1"/>
  <c r="N64" i="42"/>
  <c r="J10" i="4" s="1"/>
  <c r="AB64" i="42"/>
  <c r="X10" i="4" s="1"/>
  <c r="AF64" i="42"/>
  <c r="AB10" i="4" s="1"/>
  <c r="AD64" i="42"/>
  <c r="Z10" i="4" s="1"/>
  <c r="K6" i="67"/>
  <c r="L6" i="67"/>
  <c r="S64" i="42"/>
  <c r="O10" i="4" s="1"/>
  <c r="P50" i="67" s="1"/>
  <c r="P64" i="42"/>
  <c r="L10" i="4" s="1"/>
  <c r="AJ64" i="42"/>
  <c r="AF10" i="4" s="1"/>
  <c r="V64" i="42"/>
  <c r="R10" i="4" s="1"/>
  <c r="J64" i="42"/>
  <c r="F10" i="4" s="1"/>
  <c r="R64" i="42"/>
  <c r="N10" i="4" s="1"/>
  <c r="O64" i="42"/>
  <c r="K10" i="4" s="1"/>
  <c r="AI64" i="42"/>
  <c r="AE10" i="4" s="1"/>
  <c r="Y64" i="42"/>
  <c r="U10" i="4" s="1"/>
  <c r="G64" i="42"/>
  <c r="N6" i="67"/>
  <c r="W6" i="67"/>
  <c r="Y6" i="67"/>
  <c r="AF6" i="67"/>
  <c r="V6" i="67"/>
  <c r="X6" i="67"/>
  <c r="AD6" i="67"/>
  <c r="F6" i="67"/>
  <c r="AE6" i="67"/>
  <c r="AH6" i="67"/>
  <c r="S10" i="5"/>
  <c r="U6" i="67"/>
  <c r="AA6" i="67"/>
  <c r="R10" i="5"/>
  <c r="T6" i="67"/>
  <c r="M10" i="5"/>
  <c r="O6" i="67"/>
  <c r="AB6" i="67"/>
  <c r="H6" i="67"/>
  <c r="C10" i="5"/>
  <c r="E6" i="67"/>
  <c r="V3" i="2"/>
  <c r="W43" i="67" s="1"/>
  <c r="W59" i="67"/>
  <c r="W61" i="67"/>
  <c r="V24" i="2"/>
  <c r="W64" i="67" s="1"/>
  <c r="V11" i="2"/>
  <c r="W51" i="67" s="1"/>
  <c r="Z62" i="67"/>
  <c r="Y23" i="2"/>
  <c r="Z63" i="67" s="1"/>
  <c r="AM93" i="23"/>
  <c r="AL93" i="23"/>
  <c r="AK93" i="23"/>
  <c r="AJ93" i="23"/>
  <c r="AI93" i="23"/>
  <c r="AH93" i="23"/>
  <c r="AG93" i="23"/>
  <c r="AF93" i="23"/>
  <c r="AE93" i="23"/>
  <c r="AD93" i="23"/>
  <c r="AC93" i="23"/>
  <c r="AB93" i="23"/>
  <c r="AA93" i="23"/>
  <c r="Z93" i="23"/>
  <c r="Y93" i="23"/>
  <c r="X93" i="23"/>
  <c r="W93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AM92" i="23"/>
  <c r="AM114" i="23" s="1"/>
  <c r="AL92" i="23"/>
  <c r="AL114" i="23" s="1"/>
  <c r="AK92" i="23"/>
  <c r="AJ92" i="23"/>
  <c r="AI92" i="23"/>
  <c r="AI114" i="23" s="1"/>
  <c r="AH92" i="23"/>
  <c r="AH114" i="23" s="1"/>
  <c r="AG92" i="23"/>
  <c r="AF92" i="23"/>
  <c r="AE92" i="23"/>
  <c r="AE114" i="23" s="1"/>
  <c r="AD92" i="23"/>
  <c r="AD114" i="23" s="1"/>
  <c r="AC92" i="23"/>
  <c r="AB92" i="23"/>
  <c r="AA92" i="23"/>
  <c r="AA114" i="23" s="1"/>
  <c r="Z92" i="23"/>
  <c r="Z114" i="23" s="1"/>
  <c r="Y92" i="23"/>
  <c r="X92" i="23"/>
  <c r="W92" i="23"/>
  <c r="W114" i="23" s="1"/>
  <c r="V92" i="23"/>
  <c r="V114" i="23" s="1"/>
  <c r="U92" i="23"/>
  <c r="T92" i="23"/>
  <c r="S92" i="23"/>
  <c r="S114" i="23" s="1"/>
  <c r="R92" i="23"/>
  <c r="R114" i="23" s="1"/>
  <c r="Q92" i="23"/>
  <c r="P92" i="23"/>
  <c r="O92" i="23"/>
  <c r="O114" i="23" s="1"/>
  <c r="N92" i="23"/>
  <c r="N114" i="23" s="1"/>
  <c r="M92" i="23"/>
  <c r="L92" i="23"/>
  <c r="K92" i="23"/>
  <c r="K114" i="23" s="1"/>
  <c r="J92" i="23"/>
  <c r="J114" i="23" s="1"/>
  <c r="I92" i="23"/>
  <c r="H92" i="23"/>
  <c r="G92" i="23"/>
  <c r="G114" i="23" s="1"/>
  <c r="F92" i="23"/>
  <c r="F114" i="23" s="1"/>
  <c r="E92" i="23"/>
  <c r="D92" i="23"/>
  <c r="AM84" i="23"/>
  <c r="AL84" i="23"/>
  <c r="AK84" i="23"/>
  <c r="AJ84" i="23"/>
  <c r="AI84" i="23"/>
  <c r="AH84" i="23"/>
  <c r="AG84" i="23"/>
  <c r="AF84" i="23"/>
  <c r="AE84" i="23"/>
  <c r="AD84" i="23"/>
  <c r="AC84" i="23"/>
  <c r="AB84" i="23"/>
  <c r="AA84" i="23"/>
  <c r="Z84" i="23"/>
  <c r="Y84" i="23"/>
  <c r="X84" i="23"/>
  <c r="W84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D84" i="23"/>
  <c r="AM83" i="23"/>
  <c r="AM85" i="23" s="1"/>
  <c r="AL83" i="23"/>
  <c r="AL85" i="23" s="1"/>
  <c r="AK83" i="23"/>
  <c r="AJ83" i="23"/>
  <c r="AI83" i="23"/>
  <c r="AI85" i="23" s="1"/>
  <c r="AH83" i="23"/>
  <c r="AH85" i="23" s="1"/>
  <c r="AG83" i="23"/>
  <c r="AF83" i="23"/>
  <c r="AE83" i="23"/>
  <c r="AE85" i="23" s="1"/>
  <c r="AD83" i="23"/>
  <c r="AD85" i="23" s="1"/>
  <c r="AC83" i="23"/>
  <c r="AB83" i="23"/>
  <c r="AA83" i="23"/>
  <c r="AA85" i="23" s="1"/>
  <c r="Z83" i="23"/>
  <c r="Z85" i="23" s="1"/>
  <c r="Y83" i="23"/>
  <c r="X83" i="23"/>
  <c r="W83" i="23"/>
  <c r="W85" i="23" s="1"/>
  <c r="V83" i="23"/>
  <c r="V85" i="23" s="1"/>
  <c r="U83" i="23"/>
  <c r="T83" i="23"/>
  <c r="S83" i="23"/>
  <c r="S85" i="23" s="1"/>
  <c r="R83" i="23"/>
  <c r="R85" i="23" s="1"/>
  <c r="Q83" i="23"/>
  <c r="P83" i="23"/>
  <c r="O83" i="23"/>
  <c r="O85" i="23" s="1"/>
  <c r="N83" i="23"/>
  <c r="N85" i="23" s="1"/>
  <c r="M83" i="23"/>
  <c r="L83" i="23"/>
  <c r="K83" i="23"/>
  <c r="K85" i="23" s="1"/>
  <c r="J83" i="23"/>
  <c r="J85" i="23" s="1"/>
  <c r="I83" i="23"/>
  <c r="H83" i="23"/>
  <c r="G83" i="23"/>
  <c r="G85" i="23" s="1"/>
  <c r="F83" i="23"/>
  <c r="F85" i="23" s="1"/>
  <c r="E83" i="23"/>
  <c r="D83" i="23"/>
  <c r="AM76" i="23"/>
  <c r="AL76" i="23"/>
  <c r="AK76" i="23"/>
  <c r="AJ76" i="23"/>
  <c r="AI76" i="23"/>
  <c r="AH76" i="23"/>
  <c r="AG76" i="23"/>
  <c r="AF76" i="23"/>
  <c r="AE76" i="23"/>
  <c r="AD76" i="23"/>
  <c r="AC76" i="23"/>
  <c r="AB76" i="23"/>
  <c r="AA76" i="23"/>
  <c r="Z76" i="23"/>
  <c r="Y76" i="23"/>
  <c r="X76" i="23"/>
  <c r="W76" i="23"/>
  <c r="V76" i="23"/>
  <c r="U76" i="23"/>
  <c r="T76" i="23"/>
  <c r="S76" i="23"/>
  <c r="R76" i="23"/>
  <c r="Q76" i="23"/>
  <c r="P76" i="23"/>
  <c r="O76" i="23"/>
  <c r="N76" i="23"/>
  <c r="M76" i="23"/>
  <c r="L76" i="23"/>
  <c r="K76" i="23"/>
  <c r="J76" i="23"/>
  <c r="I76" i="23"/>
  <c r="H76" i="23"/>
  <c r="G76" i="23"/>
  <c r="F76" i="23"/>
  <c r="E76" i="23"/>
  <c r="D76" i="23"/>
  <c r="AM70" i="23"/>
  <c r="AL70" i="23"/>
  <c r="AK70" i="23"/>
  <c r="AJ70" i="23"/>
  <c r="AI70" i="23"/>
  <c r="AH70" i="23"/>
  <c r="AG70" i="23"/>
  <c r="AF70" i="23"/>
  <c r="AE70" i="23"/>
  <c r="AD70" i="23"/>
  <c r="AC70" i="23"/>
  <c r="AB70" i="23"/>
  <c r="AA70" i="23"/>
  <c r="Z70" i="23"/>
  <c r="Y70" i="23"/>
  <c r="X70" i="23"/>
  <c r="W70" i="23"/>
  <c r="V70" i="23"/>
  <c r="U70" i="23"/>
  <c r="T70" i="23"/>
  <c r="S70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AC50" i="67" l="1"/>
  <c r="AA5" i="67"/>
  <c r="G13" i="69"/>
  <c r="G12" i="69"/>
  <c r="H9" i="67"/>
  <c r="M9" i="67"/>
  <c r="R9" i="67"/>
  <c r="U9" i="67"/>
  <c r="Z9" i="67"/>
  <c r="AB9" i="67"/>
  <c r="AA9" i="67"/>
  <c r="AF9" i="67"/>
  <c r="D9" i="67"/>
  <c r="K9" i="67"/>
  <c r="O9" i="67"/>
  <c r="G9" i="67"/>
  <c r="F9" i="67"/>
  <c r="W9" i="67"/>
  <c r="N9" i="67"/>
  <c r="AE9" i="67"/>
  <c r="E9" i="67"/>
  <c r="J9" i="67"/>
  <c r="V9" i="67"/>
  <c r="AG9" i="67"/>
  <c r="P9" i="67"/>
  <c r="S9" i="67"/>
  <c r="X9" i="67"/>
  <c r="AC9" i="67"/>
  <c r="AH9" i="67"/>
  <c r="I9" i="67"/>
  <c r="L9" i="67"/>
  <c r="Q9" i="67"/>
  <c r="AD9" i="67"/>
  <c r="T9" i="67"/>
  <c r="Y9" i="67"/>
  <c r="L50" i="67"/>
  <c r="R50" i="67"/>
  <c r="K50" i="67"/>
  <c r="AA50" i="67"/>
  <c r="V50" i="67"/>
  <c r="AB50" i="67"/>
  <c r="E50" i="67"/>
  <c r="J50" i="67"/>
  <c r="M50" i="67"/>
  <c r="U50" i="67"/>
  <c r="G50" i="67"/>
  <c r="AE50" i="67"/>
  <c r="H50" i="67"/>
  <c r="Z50" i="67"/>
  <c r="I50" i="67"/>
  <c r="W50" i="67"/>
  <c r="N50" i="67"/>
  <c r="AD50" i="67"/>
  <c r="C12" i="67"/>
  <c r="C13" i="67" s="1"/>
  <c r="V7" i="67"/>
  <c r="I5" i="67"/>
  <c r="AF10" i="6"/>
  <c r="AG50" i="67" s="1"/>
  <c r="U5" i="67"/>
  <c r="P10" i="6"/>
  <c r="Q50" i="67" s="1"/>
  <c r="L5" i="67"/>
  <c r="L7" i="67"/>
  <c r="N10" i="6"/>
  <c r="O50" i="67" s="1"/>
  <c r="D5" i="67"/>
  <c r="AE5" i="67"/>
  <c r="B10" i="4"/>
  <c r="I7" i="67"/>
  <c r="T5" i="67"/>
  <c r="W7" i="67"/>
  <c r="Z5" i="67"/>
  <c r="G5" i="67"/>
  <c r="Q5" i="67"/>
  <c r="R10" i="6"/>
  <c r="S50" i="67" s="1"/>
  <c r="Q7" i="67"/>
  <c r="AA7" i="67"/>
  <c r="P5" i="67"/>
  <c r="M7" i="67"/>
  <c r="X10" i="6"/>
  <c r="Y50" i="67" s="1"/>
  <c r="AB7" i="67"/>
  <c r="W5" i="67"/>
  <c r="J5" i="67"/>
  <c r="S10" i="6"/>
  <c r="T50" i="67" s="1"/>
  <c r="AD7" i="67"/>
  <c r="M5" i="67"/>
  <c r="J7" i="67"/>
  <c r="N5" i="67"/>
  <c r="S7" i="67"/>
  <c r="X7" i="67"/>
  <c r="AE7" i="67"/>
  <c r="AF5" i="67"/>
  <c r="R5" i="67"/>
  <c r="K5" i="67"/>
  <c r="K7" i="67"/>
  <c r="E10" i="6"/>
  <c r="F50" i="67" s="1"/>
  <c r="H7" i="67"/>
  <c r="AE10" i="6"/>
  <c r="AF50" i="67" s="1"/>
  <c r="O5" i="67"/>
  <c r="AH5" i="67"/>
  <c r="AC7" i="67"/>
  <c r="AC5" i="67"/>
  <c r="S5" i="67"/>
  <c r="N7" i="67"/>
  <c r="H5" i="67"/>
  <c r="W10" i="6"/>
  <c r="X50" i="67" s="1"/>
  <c r="F5" i="67"/>
  <c r="Y5" i="67"/>
  <c r="AD5" i="67"/>
  <c r="X5" i="67"/>
  <c r="B10" i="6"/>
  <c r="O7" i="67"/>
  <c r="F7" i="67"/>
  <c r="AF7" i="67"/>
  <c r="V5" i="67"/>
  <c r="AG5" i="67"/>
  <c r="E5" i="67"/>
  <c r="C10" i="4"/>
  <c r="D50" i="67" s="1"/>
  <c r="AB5" i="67"/>
  <c r="Y3" i="2"/>
  <c r="Z43" i="67" s="1"/>
  <c r="Y11" i="2"/>
  <c r="Z51" i="67" s="1"/>
  <c r="Y24" i="2"/>
  <c r="Z64" i="67" s="1"/>
  <c r="AF62" i="67"/>
  <c r="AC62" i="67"/>
  <c r="Z61" i="67"/>
  <c r="AE23" i="2"/>
  <c r="AF63" i="67" s="1"/>
  <c r="AB23" i="2"/>
  <c r="AC63" i="67" s="1"/>
  <c r="Z59" i="67"/>
  <c r="D85" i="23"/>
  <c r="L85" i="23"/>
  <c r="T85" i="23"/>
  <c r="AB85" i="23"/>
  <c r="AJ85" i="23"/>
  <c r="H114" i="23"/>
  <c r="P114" i="23"/>
  <c r="X114" i="23"/>
  <c r="AF114" i="23"/>
  <c r="E85" i="23"/>
  <c r="M85" i="23"/>
  <c r="U85" i="23"/>
  <c r="AC85" i="23"/>
  <c r="AK85" i="23"/>
  <c r="I114" i="23"/>
  <c r="Q114" i="23"/>
  <c r="Y114" i="23"/>
  <c r="AG114" i="23"/>
  <c r="H85" i="23"/>
  <c r="P85" i="23"/>
  <c r="X85" i="23"/>
  <c r="AF85" i="23"/>
  <c r="D114" i="23"/>
  <c r="L114" i="23"/>
  <c r="T114" i="23"/>
  <c r="AB114" i="23"/>
  <c r="AJ114" i="23"/>
  <c r="I85" i="23"/>
  <c r="Q85" i="23"/>
  <c r="Y85" i="23"/>
  <c r="AG85" i="23"/>
  <c r="E114" i="23"/>
  <c r="M114" i="23"/>
  <c r="U114" i="23"/>
  <c r="AC114" i="23"/>
  <c r="AK114" i="23"/>
  <c r="H12" i="69" l="1"/>
  <c r="I12" i="69"/>
  <c r="B4" i="8" s="1"/>
  <c r="I13" i="69"/>
  <c r="B10" i="8" s="1"/>
  <c r="H13" i="69"/>
  <c r="C50" i="67"/>
  <c r="AE3" i="2"/>
  <c r="AF43" i="67" s="1"/>
  <c r="AB3" i="2"/>
  <c r="AC43" i="67" s="1"/>
  <c r="AF61" i="67"/>
  <c r="AC61" i="67"/>
  <c r="AE24" i="2"/>
  <c r="AF64" i="67" s="1"/>
  <c r="AB24" i="2"/>
  <c r="AC64" i="67" s="1"/>
  <c r="AF59" i="67"/>
  <c r="AC59" i="67"/>
  <c r="AE11" i="2"/>
  <c r="AF51" i="67" s="1"/>
  <c r="AB11" i="2"/>
  <c r="AC51" i="67" s="1"/>
  <c r="AL13" i="69" l="1"/>
  <c r="AE10" i="8" s="1"/>
  <c r="P13" i="69"/>
  <c r="I10" i="8" s="1"/>
  <c r="X13" i="69"/>
  <c r="Q10" i="8" s="1"/>
  <c r="AF13" i="69"/>
  <c r="Y10" i="8" s="1"/>
  <c r="J13" i="69"/>
  <c r="C10" i="8" s="1"/>
  <c r="T13" i="69"/>
  <c r="M10" i="8" s="1"/>
  <c r="M13" i="69"/>
  <c r="F10" i="8" s="1"/>
  <c r="K13" i="69"/>
  <c r="D10" i="8" s="1"/>
  <c r="AM13" i="69"/>
  <c r="AF10" i="8" s="1"/>
  <c r="Q13" i="69"/>
  <c r="J10" i="8" s="1"/>
  <c r="Y13" i="69"/>
  <c r="R10" i="8" s="1"/>
  <c r="AG13" i="69"/>
  <c r="Z10" i="8" s="1"/>
  <c r="AJ13" i="69"/>
  <c r="AC10" i="8" s="1"/>
  <c r="AE13" i="69"/>
  <c r="X10" i="8" s="1"/>
  <c r="R13" i="69"/>
  <c r="K10" i="8" s="1"/>
  <c r="Z13" i="69"/>
  <c r="S10" i="8" s="1"/>
  <c r="AH13" i="69"/>
  <c r="AA10" i="8" s="1"/>
  <c r="AB13" i="69"/>
  <c r="U10" i="8" s="1"/>
  <c r="U13" i="69"/>
  <c r="N10" i="8" s="1"/>
  <c r="AK13" i="69"/>
  <c r="AD10" i="8" s="1"/>
  <c r="S13" i="69"/>
  <c r="L10" i="8" s="1"/>
  <c r="AA13" i="69"/>
  <c r="T10" i="8" s="1"/>
  <c r="AI13" i="69"/>
  <c r="AB10" i="8" s="1"/>
  <c r="L13" i="69"/>
  <c r="E10" i="8" s="1"/>
  <c r="AC13" i="69"/>
  <c r="V10" i="8" s="1"/>
  <c r="O13" i="69"/>
  <c r="H10" i="8" s="1"/>
  <c r="N13" i="69"/>
  <c r="G10" i="8" s="1"/>
  <c r="V13" i="69"/>
  <c r="O10" i="8" s="1"/>
  <c r="AD13" i="69"/>
  <c r="W10" i="8" s="1"/>
  <c r="W13" i="69"/>
  <c r="P10" i="8" s="1"/>
  <c r="R12" i="69"/>
  <c r="K4" i="8" s="1"/>
  <c r="Z12" i="69"/>
  <c r="S4" i="8" s="1"/>
  <c r="AH12" i="69"/>
  <c r="AA4" i="8" s="1"/>
  <c r="N12" i="69"/>
  <c r="G4" i="8" s="1"/>
  <c r="Y12" i="69"/>
  <c r="R4" i="8" s="1"/>
  <c r="S12" i="69"/>
  <c r="L4" i="8" s="1"/>
  <c r="AA12" i="69"/>
  <c r="T4" i="8" s="1"/>
  <c r="AI12" i="69"/>
  <c r="AB4" i="8" s="1"/>
  <c r="J12" i="69"/>
  <c r="C4" i="8" s="1"/>
  <c r="AD12" i="69"/>
  <c r="W4" i="8" s="1"/>
  <c r="AE12" i="69"/>
  <c r="X4" i="8" s="1"/>
  <c r="L12" i="69"/>
  <c r="E4" i="8" s="1"/>
  <c r="T12" i="69"/>
  <c r="M4" i="8" s="1"/>
  <c r="AB12" i="69"/>
  <c r="U4" i="8" s="1"/>
  <c r="AJ12" i="69"/>
  <c r="AC4" i="8" s="1"/>
  <c r="V12" i="69"/>
  <c r="O4" i="8" s="1"/>
  <c r="O12" i="69"/>
  <c r="H4" i="8" s="1"/>
  <c r="AG12" i="69"/>
  <c r="Z4" i="8" s="1"/>
  <c r="M12" i="69"/>
  <c r="F4" i="8" s="1"/>
  <c r="U12" i="69"/>
  <c r="N4" i="8" s="1"/>
  <c r="AC12" i="69"/>
  <c r="V4" i="8" s="1"/>
  <c r="AK12" i="69"/>
  <c r="AD4" i="8" s="1"/>
  <c r="W12" i="69"/>
  <c r="P4" i="8" s="1"/>
  <c r="AL12" i="69"/>
  <c r="AE4" i="8" s="1"/>
  <c r="P12" i="69"/>
  <c r="I4" i="8" s="1"/>
  <c r="X12" i="69"/>
  <c r="Q4" i="8" s="1"/>
  <c r="AF12" i="69"/>
  <c r="Y4" i="8" s="1"/>
  <c r="K12" i="69"/>
  <c r="D4" i="8" s="1"/>
  <c r="AM12" i="69"/>
  <c r="AF4" i="8" s="1"/>
  <c r="Q12" i="69"/>
  <c r="J4" i="8" s="1"/>
  <c r="F4" i="42" l="1"/>
  <c r="B2" i="2" s="1"/>
  <c r="C42" i="67" s="1"/>
  <c r="C3" i="67"/>
  <c r="D3" i="6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Olivia Ashmoore</author>
  </authors>
  <commentList>
    <comment ref="B137" authorId="0" shapeId="0" xr:uid="{E7334ADE-19DE-4DBD-BF0F-93FFF365886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split by industry, assign to bifubc heat, back out heat rates for dist heat files</t>
        </r>
      </text>
    </comment>
    <comment ref="B140" authorId="0" shapeId="0" xr:uid="{833C4880-4C29-4456-8CB8-224419E4352A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44" authorId="0" shapeId="0" xr:uid="{7282E2F5-9C19-4BF4-B321-D32231D46100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50" authorId="0" shapeId="0" xr:uid="{D0222BBB-FF71-475F-934E-CF6B33433003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B161" authorId="0" shapeId="0" xr:uid="{947D7151-CE93-4A82-9EA0-62498620AB04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tc={BD34382F-A259-431B-ABBC-57EB0ACACEE4}</author>
  </authors>
  <commentList>
    <comment ref="C37" authorId="0" shapeId="0" xr:uid="{BD34382F-A259-431B-ABBC-57EB0ACACEE4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reading e3 pathways data, it sounds like this is ag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Olivia Ashmoore</author>
  </authors>
  <commentList>
    <comment ref="L14" authorId="0" shapeId="0" xr:uid="{ABF2F68F-1311-416C-A9ED-DFA87B9E1680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L51" authorId="0" shapeId="0" xr:uid="{0DCEDD9A-7DFF-43DE-A791-E083512EC5A5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tc={F8B79044-0166-4B00-B118-DA1DE305CD89}</author>
  </authors>
  <commentList>
    <comment ref="D160" authorId="0" shapeId="0" xr:uid="{F8B79044-0166-4B00-B118-DA1DE305CD89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override with crude oil consumption delivered to refineries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<sst xmlns="http://schemas.openxmlformats.org/spreadsheetml/2006/main" count="19894" uniqueCount="1898">
  <si>
    <t>BIFUbC BAU Industrial Fuel Use before CCS</t>
  </si>
  <si>
    <t>Sources:</t>
  </si>
  <si>
    <t>Note:</t>
  </si>
  <si>
    <t>The words "before CCS" in this variable name indicate that this is the fuel use by industry, excluding</t>
  </si>
  <si>
    <t>any fuel used to power the energy-intensive process of carbon capture and sequestration.  If any CCS</t>
  </si>
  <si>
    <t>is performed by Industry in the BAU case, this is handled in CCS sector input variables, not here.</t>
  </si>
  <si>
    <t>This Variable Excludes All On-Site Energy Carrier Generation (Electricity, Heat, Hydrogen)</t>
  </si>
  <si>
    <t>This variable is for energy purchased and consumed by the Industry sector.</t>
  </si>
  <si>
    <t>Secondary energy, including electricity, heat, or hydrogen that is generated on-site and also consumed on-site</t>
  </si>
  <si>
    <t>(e.g. entirely within an industrial facility) should not be included in this variable.</t>
  </si>
  <si>
    <t>Any energy carrier (electricity, heat, hydrogen) demand entered here will be</t>
  </si>
  <si>
    <t>supplied by the electricity, district heat, or hydrogen supply sectors respectively.</t>
  </si>
  <si>
    <t>The "Renewables" rows in the U.S. source data are for on-site generation, including both</t>
  </si>
  <si>
    <t>electricity and non-electric energy from renewable sources.  We do not include this line</t>
  </si>
  <si>
    <t>in electricity fuel use, because that total is used to calculate demand for electricity from</t>
  </si>
  <si>
    <t>the Electricity Supply sector (and therefore should exclude on-site generation).</t>
  </si>
  <si>
    <t>Since the AEO doesn't break down this category into solar, wind, biomass, etc. we do not</t>
  </si>
  <si>
    <t>know how much on-site renewables generation was from biomass.  We assume the vast</t>
  </si>
  <si>
    <t>majority is from solar, small wind turbines, etc. and only assign the "Biofuels Heat and</t>
  </si>
  <si>
    <t>Coproducts" column to the Biomass fuel type.  This may slightly under-estimate biomass</t>
  </si>
  <si>
    <t>fuel usage by the Industry Sector.</t>
  </si>
  <si>
    <t>No information is provided on district heat usage for industry.  We assume this usage is zero.</t>
  </si>
  <si>
    <t>(Heat generated on-site is not district heat.)</t>
  </si>
  <si>
    <t>Note that fuel usage from our EIA source for this variable includes fuel used for non-energy purposes.</t>
  </si>
  <si>
    <t>Any emissions associated with non-energy uses of fuel are already included in the "BPEiC BAU</t>
  </si>
  <si>
    <t>Process Emissions in CO2e" variable, so we need to remove non-energy fuel use from the total Industrial</t>
  </si>
  <si>
    <t>Fuel Use.  This is handled in Vensim using a separate variable, "PoFUfE Proportion of</t>
  </si>
  <si>
    <t xml:space="preserve">Fuel Used for Energy."  </t>
  </si>
  <si>
    <t>Note that Lease and Plant Fuel under Mining is actually natural gas consumed in wells and fields.</t>
  </si>
  <si>
    <t>We count this in the Natural Gas and Petroleum Systems sub industry and not in mining.</t>
  </si>
  <si>
    <t>We also add in pipeline natural gas fuel use, which EIA categorizes under the transportation sector.</t>
  </si>
  <si>
    <t>Finally, we add in fuel used by the military, which is under transportation in EIA's data but</t>
  </si>
  <si>
    <t>we assign to the other industries category.</t>
  </si>
  <si>
    <t>For refineries, we estimate crude oil in by taking a weighted average of the energy content of</t>
  </si>
  <si>
    <t>domestic and imported crude and multiplying by the fuel going into distillation units. We add the fuel used</t>
  </si>
  <si>
    <t>by ethanol plants back into the total for industry as well.</t>
  </si>
  <si>
    <t>Petroleum Fuels Categorization (mapped based on closest BTU Content)</t>
  </si>
  <si>
    <t xml:space="preserve">   Crude Oil</t>
  </si>
  <si>
    <t>Crude Oil</t>
  </si>
  <si>
    <t xml:space="preserve">   Propane Heat and Power</t>
  </si>
  <si>
    <t>LPG/propane/butane</t>
  </si>
  <si>
    <t xml:space="preserve">   Liquefied Petroleum Gas and Other Feedstocks</t>
  </si>
  <si>
    <t xml:space="preserve">   Motor Gasoline</t>
  </si>
  <si>
    <t>Petroleum Diesel</t>
  </si>
  <si>
    <t xml:space="preserve">   Distillate Fuel Oil</t>
  </si>
  <si>
    <t xml:space="preserve">   Residual Fuel Oil</t>
  </si>
  <si>
    <t>Heavy or Residual Oil</t>
  </si>
  <si>
    <t xml:space="preserve">   Petrochemical Feedstocks</t>
  </si>
  <si>
    <t xml:space="preserve">   Petroleum Coke</t>
  </si>
  <si>
    <t xml:space="preserve">   Asphalt and Road Oil</t>
  </si>
  <si>
    <t xml:space="preserve">   Miscellaneous Petroleum 3/</t>
  </si>
  <si>
    <t>Unit: BTU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</si>
  <si>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</si>
  <si>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</si>
  <si>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</si>
  <si>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</si>
  <si>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</si>
  <si>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</si>
  <si>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</si>
  <si>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</si>
  <si>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</si>
  <si>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</si>
  <si>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</si>
  <si>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</si>
  <si>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</si>
  <si>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</si>
  <si>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</si>
  <si>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</si>
  <si>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</si>
  <si>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</si>
  <si>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</si>
  <si>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</si>
  <si>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</si>
  <si>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</si>
  <si>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</si>
  <si>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</si>
  <si>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</si>
  <si>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Agricultural Unspecified</t>
  </si>
  <si>
    <t>Commercial Water Heating</t>
  </si>
  <si>
    <t>Commercial Space Heating</t>
  </si>
  <si>
    <t>Commercial Air Conditioning</t>
  </si>
  <si>
    <t>Commercial Lighting</t>
  </si>
  <si>
    <t>Commercial Refrigeration</t>
  </si>
  <si>
    <t>Commercial Cooking</t>
  </si>
  <si>
    <t>Commercial Ventilation</t>
  </si>
  <si>
    <t>Commercial Other</t>
  </si>
  <si>
    <t>Mining</t>
  </si>
  <si>
    <t>Construction</t>
  </si>
  <si>
    <t>Food &amp; Beverage</t>
  </si>
  <si>
    <t>Food Processing</t>
  </si>
  <si>
    <t xml:space="preserve">Textile Mills </t>
  </si>
  <si>
    <t>Textile Product Mills</t>
  </si>
  <si>
    <t>Apparel &amp; Leather</t>
  </si>
  <si>
    <t>Logging &amp; Wood</t>
  </si>
  <si>
    <t>Paper</t>
  </si>
  <si>
    <t xml:space="preserve">Pulp &amp; Paperboard Mills </t>
  </si>
  <si>
    <t>Printing</t>
  </si>
  <si>
    <t>Chemical Manufacturing</t>
  </si>
  <si>
    <t>Plastics and Rubber</t>
  </si>
  <si>
    <t>Nonmetallic Mineral</t>
  </si>
  <si>
    <t>Glass</t>
  </si>
  <si>
    <t>Cement</t>
  </si>
  <si>
    <t>Primary Metal</t>
  </si>
  <si>
    <t>Fabricated Metal</t>
  </si>
  <si>
    <t>Machinery</t>
  </si>
  <si>
    <t>Computer and Electronic</t>
  </si>
  <si>
    <t>Semiconductor</t>
  </si>
  <si>
    <t>Electrical Equipment &amp; Appliance</t>
  </si>
  <si>
    <t>Transportation Equipment</t>
  </si>
  <si>
    <t>Furniture</t>
  </si>
  <si>
    <t>Miscellaneous</t>
  </si>
  <si>
    <t>Publishing</t>
  </si>
  <si>
    <t>OGE Unspecified</t>
  </si>
  <si>
    <t>Petroleum Refining Unspecified</t>
  </si>
  <si>
    <t>Residential Water Heating</t>
  </si>
  <si>
    <t>Residential Space Heating</t>
  </si>
  <si>
    <t>Residential Central Air Conditioning</t>
  </si>
  <si>
    <t>Residential Room Air Conditioning</t>
  </si>
  <si>
    <t>Residential Lighting</t>
  </si>
  <si>
    <t>Residential Clothes Washing</t>
  </si>
  <si>
    <t>Residential Clothes Drying</t>
  </si>
  <si>
    <t>Residential Dishwashing</t>
  </si>
  <si>
    <t>Residential Refrigerators</t>
  </si>
  <si>
    <t>Residential Freezers</t>
  </si>
  <si>
    <t>Residential Cooking</t>
  </si>
  <si>
    <t>Residential Other</t>
  </si>
  <si>
    <t>TCU Unspecified</t>
  </si>
  <si>
    <t>Streetlighting</t>
  </si>
  <si>
    <t>Light Duty Vehicles</t>
  </si>
  <si>
    <t>Medium Duty Trucking</t>
  </si>
  <si>
    <t>Heavy Duty Trucking</t>
  </si>
  <si>
    <t>Buses</t>
  </si>
  <si>
    <t>Passenger Rail</t>
  </si>
  <si>
    <t>Freight Rail</t>
  </si>
  <si>
    <t>Aviation</t>
  </si>
  <si>
    <t>Ocean Going Vessels</t>
  </si>
  <si>
    <t>Harborcraft</t>
  </si>
  <si>
    <t>Transportation Other</t>
  </si>
  <si>
    <t>Total</t>
  </si>
  <si>
    <t>Year</t>
  </si>
  <si>
    <t xml:space="preserve">Mining </t>
  </si>
  <si>
    <t>Chemicals</t>
  </si>
  <si>
    <t>Primary metal (Iron and Steel)</t>
  </si>
  <si>
    <t>Fabricated metal</t>
  </si>
  <si>
    <t>Natural gas and petroleum systems</t>
  </si>
  <si>
    <t>OGE unspecified</t>
  </si>
  <si>
    <t>Petroleum refining unspecified</t>
  </si>
  <si>
    <t>Other industries</t>
  </si>
  <si>
    <t>Food and beverage</t>
  </si>
  <si>
    <t>Food processing</t>
  </si>
  <si>
    <t>Textile mills</t>
  </si>
  <si>
    <t xml:space="preserve">Textile product mills </t>
  </si>
  <si>
    <t xml:space="preserve">Apparel and leather </t>
  </si>
  <si>
    <t>Pulp and paperboard mills</t>
  </si>
  <si>
    <t>Nonmetallic mineral</t>
  </si>
  <si>
    <t>Computer and electronic</t>
  </si>
  <si>
    <t>Transportation equipment</t>
  </si>
  <si>
    <t>TCU unspecified</t>
  </si>
  <si>
    <t>Agriculture</t>
  </si>
  <si>
    <t>Logging and wood</t>
  </si>
  <si>
    <t>Wastewater</t>
  </si>
  <si>
    <t>Electrical equipment and appliances</t>
  </si>
  <si>
    <t>Streetlighting -- included under commercial lighting</t>
  </si>
  <si>
    <t>Sum of selected categories:</t>
  </si>
  <si>
    <t>Type of emission</t>
  </si>
  <si>
    <t>IPCC Code</t>
  </si>
  <si>
    <t>Sector Level 1</t>
  </si>
  <si>
    <t>Sector Level 2</t>
  </si>
  <si>
    <t>Sector Level 3</t>
  </si>
  <si>
    <t>Sector Level 4</t>
  </si>
  <si>
    <t>Activity Level 1</t>
  </si>
  <si>
    <t>Activity Level 2</t>
  </si>
  <si>
    <t>Included Emissions</t>
  </si>
  <si>
    <t>1A4c</t>
  </si>
  <si>
    <t>Agriculture &amp; Forestry</t>
  </si>
  <si>
    <t>Ag Energy Use</t>
  </si>
  <si>
    <t>Crop Production</t>
  </si>
  <si>
    <t>None</t>
  </si>
  <si>
    <t>Fuel combustion</t>
  </si>
  <si>
    <t>Natural gas</t>
  </si>
  <si>
    <t>60-01-10-99-01-020</t>
  </si>
  <si>
    <t>Livestock</t>
  </si>
  <si>
    <t>60-01-27-99-01-020</t>
  </si>
  <si>
    <t>Not Specified</t>
  </si>
  <si>
    <t>Distillate</t>
  </si>
  <si>
    <t>60-01-99-99-01-033</t>
  </si>
  <si>
    <t>Ethanol</t>
  </si>
  <si>
    <t>60-01-99-99-01-090</t>
  </si>
  <si>
    <t>Gasoline</t>
  </si>
  <si>
    <t>60-01-99-99-01-034</t>
  </si>
  <si>
    <t>Kerosene</t>
  </si>
  <si>
    <t>60-01-99-99-01-036</t>
  </si>
  <si>
    <t>60-01-99-99-01-020</t>
  </si>
  <si>
    <t>1A1aii</t>
  </si>
  <si>
    <t>Commercial</t>
  </si>
  <si>
    <t>CHP: Commercial</t>
  </si>
  <si>
    <t>Useful Thermal Output</t>
  </si>
  <si>
    <t>Crude oil</t>
  </si>
  <si>
    <t>40-05-69-99-01-051</t>
  </si>
  <si>
    <t>Digester gas</t>
  </si>
  <si>
    <t>40-05-69-99-01-070</t>
  </si>
  <si>
    <t>40-05-69-99-01-033</t>
  </si>
  <si>
    <t>Jet fuel</t>
  </si>
  <si>
    <t>40-05-69-99-01-035</t>
  </si>
  <si>
    <t>40-05-69-99-01-036</t>
  </si>
  <si>
    <t>Landfill gas</t>
  </si>
  <si>
    <t>40-05-69-99-01-072</t>
  </si>
  <si>
    <t>40-05-69-99-01-020</t>
  </si>
  <si>
    <t>Propane</t>
  </si>
  <si>
    <t>40-05-69-99-01-044</t>
  </si>
  <si>
    <t>1A4a</t>
  </si>
  <si>
    <t>Communication</t>
  </si>
  <si>
    <t>Other Message Communications</t>
  </si>
  <si>
    <t>40-08-40-99-01-020</t>
  </si>
  <si>
    <t>Radio Broadcasting Stations</t>
  </si>
  <si>
    <t>40-08-52-99-01-020</t>
  </si>
  <si>
    <t>Telephone &amp; Cell Phone Services</t>
  </si>
  <si>
    <t>40-08-62-99-01-020</t>
  </si>
  <si>
    <t>U.S. Postal Service</t>
  </si>
  <si>
    <t>40-08-68-99-01-020</t>
  </si>
  <si>
    <t>Domestic Utilities</t>
  </si>
  <si>
    <t>Sewerage Systems</t>
  </si>
  <si>
    <t>40-09-57-99-01-020</t>
  </si>
  <si>
    <t>Water Supply</t>
  </si>
  <si>
    <t>40-09-72-99-01-020</t>
  </si>
  <si>
    <t>Education</t>
  </si>
  <si>
    <t>College</t>
  </si>
  <si>
    <t>40-10-08-99-01-020</t>
  </si>
  <si>
    <t>School</t>
  </si>
  <si>
    <t>40-10-56-99-01-020</t>
  </si>
  <si>
    <t>Food Services</t>
  </si>
  <si>
    <t>Food &amp; Liquor</t>
  </si>
  <si>
    <t>40-13-17-99-01-020</t>
  </si>
  <si>
    <t>Restaurant</t>
  </si>
  <si>
    <t>40-13-54-99-01-020</t>
  </si>
  <si>
    <t>Health Care</t>
  </si>
  <si>
    <t>40-15-99-99-01-020</t>
  </si>
  <si>
    <t>Hotels</t>
  </si>
  <si>
    <t>40-17-99-99-01-020</t>
  </si>
  <si>
    <t>National Security</t>
  </si>
  <si>
    <t>40-24-99-99-01-020</t>
  </si>
  <si>
    <t>Coal</t>
  </si>
  <si>
    <t>40-99-99-99-01-001</t>
  </si>
  <si>
    <t>40-99-99-99-01-033</t>
  </si>
  <si>
    <t>40-99-99-99-01-090</t>
  </si>
  <si>
    <t>40-99-99-99-01-034</t>
  </si>
  <si>
    <t>40-99-99-99-01-036</t>
  </si>
  <si>
    <t>LPG</t>
  </si>
  <si>
    <t>40-99-99-99-01-037</t>
  </si>
  <si>
    <t>40-99-99-99-01-020</t>
  </si>
  <si>
    <t>Residual fuel oil</t>
  </si>
  <si>
    <t>40-99-99-99-01-046</t>
  </si>
  <si>
    <t>Wood (wet)</t>
  </si>
  <si>
    <t>40-99-99-99-01-077</t>
  </si>
  <si>
    <t>Offices</t>
  </si>
  <si>
    <t>40-26-99-99-01-020</t>
  </si>
  <si>
    <t>Retail &amp; Wholesale</t>
  </si>
  <si>
    <t>Refrigerated Warehousing</t>
  </si>
  <si>
    <t>40-33-53-99-01-020</t>
  </si>
  <si>
    <t>Retail</t>
  </si>
  <si>
    <t>40-33-55-99-01-020</t>
  </si>
  <si>
    <t>Warehousing</t>
  </si>
  <si>
    <t>40-33-70-99-01-020</t>
  </si>
  <si>
    <t>Transportation Services</t>
  </si>
  <si>
    <t>Airports</t>
  </si>
  <si>
    <t>40-36-01-99-01-020</t>
  </si>
  <si>
    <t>Transportation</t>
  </si>
  <si>
    <t>40-36-66-99-01-020</t>
  </si>
  <si>
    <t>Water Transportation</t>
  </si>
  <si>
    <t>40-36-73-99-01-020</t>
  </si>
  <si>
    <t>1A1ai</t>
  </si>
  <si>
    <t>Transmission and Distribution</t>
  </si>
  <si>
    <t>Electricity Generation (In State)</t>
  </si>
  <si>
    <t>10-05-99-99-01-051</t>
  </si>
  <si>
    <t>10-05-99-99-01-070</t>
  </si>
  <si>
    <t>10-05-99-99-01-033</t>
  </si>
  <si>
    <t>10-05-99-99-01-035</t>
  </si>
  <si>
    <t>10-05-99-99-01-036</t>
  </si>
  <si>
    <t>10-05-99-99-01-072</t>
  </si>
  <si>
    <t>10-05-99-99-01-020</t>
  </si>
  <si>
    <t>10-05-99-99-01-044</t>
  </si>
  <si>
    <t>CHP: Industrial</t>
  </si>
  <si>
    <t>Associated gas</t>
  </si>
  <si>
    <t>10-07-99-99-01-022</t>
  </si>
  <si>
    <t>Biomass</t>
  </si>
  <si>
    <t>10-07-99-99-01-074</t>
  </si>
  <si>
    <t>Biomethane</t>
  </si>
  <si>
    <t>10-07-99-99-01-082</t>
  </si>
  <si>
    <t>10-07-99-99-01-001</t>
  </si>
  <si>
    <t>10-07-99-99-01-051</t>
  </si>
  <si>
    <t>10-07-99-99-01-070</t>
  </si>
  <si>
    <t>10-07-99-99-01-033</t>
  </si>
  <si>
    <t>10-07-99-99-01-036</t>
  </si>
  <si>
    <t>10-07-99-99-01-072</t>
  </si>
  <si>
    <t>MSW</t>
  </si>
  <si>
    <t>10-07-99-99-01-010</t>
  </si>
  <si>
    <t>10-07-99-99-01-020</t>
  </si>
  <si>
    <t>Petroleum coke</t>
  </si>
  <si>
    <t>10-07-99-99-01-042</t>
  </si>
  <si>
    <t>10-07-99-99-01-044</t>
  </si>
  <si>
    <t>Refinery gas</t>
  </si>
  <si>
    <t>10-07-99-99-01-045</t>
  </si>
  <si>
    <t>10-07-99-99-01-046</t>
  </si>
  <si>
    <t>Tires</t>
  </si>
  <si>
    <t>10-07-99-99-01-011</t>
  </si>
  <si>
    <t>Waste oil</t>
  </si>
  <si>
    <t>10-07-99-99-01-048</t>
  </si>
  <si>
    <t>Merchant Owned</t>
  </si>
  <si>
    <t>10-22-99-99-01-022</t>
  </si>
  <si>
    <t>10-22-99-99-01-074</t>
  </si>
  <si>
    <t>10-22-99-99-01-082</t>
  </si>
  <si>
    <t>10-22-99-99-01-051</t>
  </si>
  <si>
    <t>10-22-99-99-01-070</t>
  </si>
  <si>
    <t>10-22-99-99-01-033</t>
  </si>
  <si>
    <t>10-22-99-99-01-035</t>
  </si>
  <si>
    <t>10-22-99-99-01-036</t>
  </si>
  <si>
    <t>10-22-99-99-01-072</t>
  </si>
  <si>
    <t>10-22-99-99-01-010</t>
  </si>
  <si>
    <t>10-22-99-99-01-020</t>
  </si>
  <si>
    <t>10-22-99-99-01-042</t>
  </si>
  <si>
    <t>10-22-99-99-01-044</t>
  </si>
  <si>
    <t>10-22-99-99-01-045</t>
  </si>
  <si>
    <t>10-22-99-99-01-046</t>
  </si>
  <si>
    <t>10-22-99-99-01-048</t>
  </si>
  <si>
    <t>Utility Owned</t>
  </si>
  <si>
    <t>10-38-99-99-01-074</t>
  </si>
  <si>
    <t>10-38-99-99-01-082</t>
  </si>
  <si>
    <t>10-38-99-99-01-070</t>
  </si>
  <si>
    <t>10-38-99-99-01-033</t>
  </si>
  <si>
    <t>10-38-99-99-01-072</t>
  </si>
  <si>
    <t>10-38-99-99-01-020</t>
  </si>
  <si>
    <t>10-38-99-99-01-044</t>
  </si>
  <si>
    <t>10-38-99-99-01-045</t>
  </si>
  <si>
    <t>10-38-99-99-01-046</t>
  </si>
  <si>
    <t>Industrial</t>
  </si>
  <si>
    <t>30-07-69-99-01-022</t>
  </si>
  <si>
    <t>30-07-69-99-01-074</t>
  </si>
  <si>
    <t>30-07-69-99-01-001</t>
  </si>
  <si>
    <t>30-07-69-99-01-051</t>
  </si>
  <si>
    <t>30-07-69-99-01-070</t>
  </si>
  <si>
    <t>30-07-69-99-01-033</t>
  </si>
  <si>
    <t>30-07-69-99-01-036</t>
  </si>
  <si>
    <t>30-07-69-99-01-072</t>
  </si>
  <si>
    <t>30-07-69-99-01-010</t>
  </si>
  <si>
    <t>30-07-69-99-01-020</t>
  </si>
  <si>
    <t>30-07-69-99-01-042</t>
  </si>
  <si>
    <t>30-07-69-99-01-044</t>
  </si>
  <si>
    <t>30-07-69-99-01-045</t>
  </si>
  <si>
    <t>30-07-69-99-01-046</t>
  </si>
  <si>
    <t>30-07-69-99-01-011</t>
  </si>
  <si>
    <t>30-07-69-99-01-048</t>
  </si>
  <si>
    <t>1A2c</t>
  </si>
  <si>
    <t>Manufacturing</t>
  </si>
  <si>
    <t>Chemicals &amp; Allied Products</t>
  </si>
  <si>
    <t>Fuel Use</t>
  </si>
  <si>
    <t>30-20-06-10-01-020</t>
  </si>
  <si>
    <t>1A2k</t>
  </si>
  <si>
    <t>30-20-09-99-01-090</t>
  </si>
  <si>
    <t>30-20-09-99-01-034</t>
  </si>
  <si>
    <t>30-20-09-99-01-020</t>
  </si>
  <si>
    <t>Electric &amp; Electronic Equip.</t>
  </si>
  <si>
    <t>1A2h</t>
  </si>
  <si>
    <t>30-20-13-99-01-020</t>
  </si>
  <si>
    <t>1A2e</t>
  </si>
  <si>
    <t>Food Products</t>
  </si>
  <si>
    <t>30-20-18-08-01-020</t>
  </si>
  <si>
    <t>30-20-18-99-01-020</t>
  </si>
  <si>
    <t>Sugar &amp; Confections</t>
  </si>
  <si>
    <t>30-20-18-30-01-020</t>
  </si>
  <si>
    <t>Metal Durables</t>
  </si>
  <si>
    <t>Computers &amp; Office Machines</t>
  </si>
  <si>
    <t>30-20-30-04-01-020</t>
  </si>
  <si>
    <t>Fabricated Metal Products</t>
  </si>
  <si>
    <t>30-20-30-06-01-020</t>
  </si>
  <si>
    <t>Industrial Machinery &amp; Equip.</t>
  </si>
  <si>
    <t>30-20-30-15-01-020</t>
  </si>
  <si>
    <t>1A2m</t>
  </si>
  <si>
    <t>30-20-99-99-01-001</t>
  </si>
  <si>
    <t>30-20-99-99-01-033</t>
  </si>
  <si>
    <t>30-20-99-99-01-090</t>
  </si>
  <si>
    <t>30-20-99-99-01-034</t>
  </si>
  <si>
    <t>30-20-99-99-01-036</t>
  </si>
  <si>
    <t>30-20-99-99-01-037</t>
  </si>
  <si>
    <t>30-20-99-99-01-020</t>
  </si>
  <si>
    <t>30-20-99-99-01-042</t>
  </si>
  <si>
    <t>30-20-99-99-01-046</t>
  </si>
  <si>
    <t>Plastics &amp; Rubber</t>
  </si>
  <si>
    <t>30-20-44-99-01-020</t>
  </si>
  <si>
    <t>Plastics</t>
  </si>
  <si>
    <t>30-20-44-25-01-020</t>
  </si>
  <si>
    <t>Primary Metals</t>
  </si>
  <si>
    <t>1A2</t>
  </si>
  <si>
    <t>30-20-47-99-01-020</t>
  </si>
  <si>
    <t>1A2d</t>
  </si>
  <si>
    <t>Printing &amp; Publishing</t>
  </si>
  <si>
    <t>30-20-48-99-01-020</t>
  </si>
  <si>
    <t>Pulp &amp; Paper</t>
  </si>
  <si>
    <t>30-20-51-99-01-020</t>
  </si>
  <si>
    <t>Stone, Clay, Glass &amp; Cement</t>
  </si>
  <si>
    <t>1A2f</t>
  </si>
  <si>
    <t>Biomass waste fuel</t>
  </si>
  <si>
    <t>30-20-58-03-01-078</t>
  </si>
  <si>
    <t>30-20-58-03-01-001</t>
  </si>
  <si>
    <t>30-20-58-03-01-033</t>
  </si>
  <si>
    <t>30-20-58-03-01-037</t>
  </si>
  <si>
    <t>30-20-58-03-01-010</t>
  </si>
  <si>
    <t>30-20-58-03-01-020</t>
  </si>
  <si>
    <t>30-20-58-03-01-042</t>
  </si>
  <si>
    <t>30-20-58-03-01-046</t>
  </si>
  <si>
    <t>30-20-58-03-01-011</t>
  </si>
  <si>
    <t>Flat Glass</t>
  </si>
  <si>
    <t>30-20-58-07-01-020</t>
  </si>
  <si>
    <t>Glass Containers</t>
  </si>
  <si>
    <t>30-20-58-13-01-020</t>
  </si>
  <si>
    <t>30-20-58-99-01-020</t>
  </si>
  <si>
    <t>1A2l</t>
  </si>
  <si>
    <t>Textiles</t>
  </si>
  <si>
    <t>Apparel</t>
  </si>
  <si>
    <t>30-20-63-01-01-020</t>
  </si>
  <si>
    <t>Leather</t>
  </si>
  <si>
    <t>30-20-63-17-01-020</t>
  </si>
  <si>
    <t>Textile Mills</t>
  </si>
  <si>
    <t>30-20-63-33-01-020</t>
  </si>
  <si>
    <t>Tobacco</t>
  </si>
  <si>
    <t>30-20-64-99-01-020</t>
  </si>
  <si>
    <t>1A2g</t>
  </si>
  <si>
    <t>Transportation Equip.</t>
  </si>
  <si>
    <t>30-20-67-99-01-020</t>
  </si>
  <si>
    <t>1A2j</t>
  </si>
  <si>
    <t>Wood &amp; Furniture</t>
  </si>
  <si>
    <t>Furniture &amp; Fixtures</t>
  </si>
  <si>
    <t>30-20-74-12-01-020</t>
  </si>
  <si>
    <t>Lumber &amp; Wood Products</t>
  </si>
  <si>
    <t>30-20-74-19-01-020</t>
  </si>
  <si>
    <t>1A2i</t>
  </si>
  <si>
    <t>30-23-07-99-01-020</t>
  </si>
  <si>
    <t>Metals</t>
  </si>
  <si>
    <t>30-23-31-99-01-020</t>
  </si>
  <si>
    <t>Non Metals</t>
  </si>
  <si>
    <t>30-23-36-99-01-020</t>
  </si>
  <si>
    <t>Other petroleum products</t>
  </si>
  <si>
    <t>30-99-99-99-01-041</t>
  </si>
  <si>
    <t>30-99-99-99-01-077</t>
  </si>
  <si>
    <t>2D1</t>
  </si>
  <si>
    <t>Fuel consumption</t>
  </si>
  <si>
    <t>Lubricants</t>
  </si>
  <si>
    <t>30-99-99-99-22-038</t>
  </si>
  <si>
    <t>1A1cii</t>
  </si>
  <si>
    <t>Oil &amp; Gas: Production &amp; Processing</t>
  </si>
  <si>
    <t>30-27-99-99-01-022</t>
  </si>
  <si>
    <t>30-27-99-99-01-033</t>
  </si>
  <si>
    <t>30-27-99-99-01-020</t>
  </si>
  <si>
    <t>30-27-99-99-01-046</t>
  </si>
  <si>
    <t>Petroleum Refining and Hydrogen Production</t>
  </si>
  <si>
    <t>1A1b</t>
  </si>
  <si>
    <t>30-30-99-99-01-022</t>
  </si>
  <si>
    <t>Catalyst coke</t>
  </si>
  <si>
    <t>30-30-99-99-01-060</t>
  </si>
  <si>
    <t>30-30-99-99-01-070</t>
  </si>
  <si>
    <t>30-30-99-99-01-033</t>
  </si>
  <si>
    <t>30-30-99-99-01-090</t>
  </si>
  <si>
    <t>30-30-99-99-01-034</t>
  </si>
  <si>
    <t>30-30-99-99-01-037</t>
  </si>
  <si>
    <t>30-30-99-99-01-020</t>
  </si>
  <si>
    <t>30-30-99-99-01-042</t>
  </si>
  <si>
    <t>Process gas</t>
  </si>
  <si>
    <t>30-30-99-99-01-023</t>
  </si>
  <si>
    <t>30-30-99-99-01-045</t>
  </si>
  <si>
    <t>30-30-99-99-01-046</t>
  </si>
  <si>
    <t>2H3</t>
  </si>
  <si>
    <t>Transformation</t>
  </si>
  <si>
    <t>30-30-65-99-22-020</t>
  </si>
  <si>
    <t>Petroleum feedstocks</t>
  </si>
  <si>
    <t>30-30-65-99-22-043</t>
  </si>
  <si>
    <t>30-30-65-99-22-045</t>
  </si>
  <si>
    <t>Natural Gas Pipelines</t>
  </si>
  <si>
    <t>30-41-34-99-01-020</t>
  </si>
  <si>
    <t>Non Natural Gas Pipelines</t>
  </si>
  <si>
    <t>30-41-37-99-01-020</t>
  </si>
  <si>
    <t>1A4b</t>
  </si>
  <si>
    <t>Residential</t>
  </si>
  <si>
    <t>Household Use</t>
  </si>
  <si>
    <t>50-18-99-99-01-001</t>
  </si>
  <si>
    <t>50-18-99-99-01-033</t>
  </si>
  <si>
    <t>50-18-99-99-01-036</t>
  </si>
  <si>
    <t>50-18-99-99-01-037</t>
  </si>
  <si>
    <t>50-18-99-99-01-020</t>
  </si>
  <si>
    <t>50-18-99-99-01-077</t>
  </si>
  <si>
    <t>1A3aii</t>
  </si>
  <si>
    <t>Domestic Air transport</t>
  </si>
  <si>
    <t>Intrastate</t>
  </si>
  <si>
    <t>20-04-12-37-01-035</t>
  </si>
  <si>
    <t>Aviation gasoline</t>
  </si>
  <si>
    <t>20-04-12-99-01-032</t>
  </si>
  <si>
    <t>1A3a</t>
  </si>
  <si>
    <t>20-04-99-99-01-090</t>
  </si>
  <si>
    <t>20-04-99-99-01-034</t>
  </si>
  <si>
    <t>1A3</t>
  </si>
  <si>
    <t>20-99-99-99-01-033</t>
  </si>
  <si>
    <t>20-99-99-99-01-037</t>
  </si>
  <si>
    <t>20-99-99-99-01-046</t>
  </si>
  <si>
    <t>20-99-99-99-22-038</t>
  </si>
  <si>
    <t>1A3eii</t>
  </si>
  <si>
    <t>Off Road</t>
  </si>
  <si>
    <t>Airport Ground Support Equipment</t>
  </si>
  <si>
    <t>20-44-32-99-01-033</t>
  </si>
  <si>
    <t>Construction and Mining Equipment</t>
  </si>
  <si>
    <t>20-44-25-99-01-033</t>
  </si>
  <si>
    <t>Industrial Equipment</t>
  </si>
  <si>
    <t>20-44-41-99-01-033</t>
  </si>
  <si>
    <t>Oil Drilling Equipment</t>
  </si>
  <si>
    <t>20-44-79-99-01-033</t>
  </si>
  <si>
    <t>1A3biii</t>
  </si>
  <si>
    <t>On Road</t>
  </si>
  <si>
    <t>Heavy-duty Vehicles</t>
  </si>
  <si>
    <t>Biodiesel</t>
  </si>
  <si>
    <t>20-28-29-D2-01-080</t>
  </si>
  <si>
    <t>20-28-29-D2-01-033</t>
  </si>
  <si>
    <t>20-28-29-D2-01-090</t>
  </si>
  <si>
    <t>20-28-29-D2-01-034</t>
  </si>
  <si>
    <t>Renewable Diesel</t>
  </si>
  <si>
    <t>20-28-29-D2-01-081</t>
  </si>
  <si>
    <t>Heavy-duty Trucks</t>
  </si>
  <si>
    <t>20-28-29-D1-01-080</t>
  </si>
  <si>
    <t>20-28-29-D1-01-033</t>
  </si>
  <si>
    <t>20-28-29-D1-01-090</t>
  </si>
  <si>
    <t>20-28-29-D1-01-034</t>
  </si>
  <si>
    <t>20-28-29-D1-01-081</t>
  </si>
  <si>
    <t>Motorhomes</t>
  </si>
  <si>
    <t>20-28-29-D3-01-080</t>
  </si>
  <si>
    <t>20-28-29-D3-01-033</t>
  </si>
  <si>
    <t>20-28-29-D3-01-090</t>
  </si>
  <si>
    <t>20-28-29-D3-01-034</t>
  </si>
  <si>
    <t>20-28-29-D3-01-081</t>
  </si>
  <si>
    <t>1A3bii</t>
  </si>
  <si>
    <t>Light-duty Vehicles</t>
  </si>
  <si>
    <t>Light-duty Trucks &amp; SUVs</t>
  </si>
  <si>
    <t>20-28-42-51-01-080</t>
  </si>
  <si>
    <t>20-28-42-51-01-033</t>
  </si>
  <si>
    <t>20-28-42-51-01-090</t>
  </si>
  <si>
    <t>20-28-42-51-01-034</t>
  </si>
  <si>
    <t>20-28-42-51-01-081</t>
  </si>
  <si>
    <t>1A3biv</t>
  </si>
  <si>
    <t>Motorcycles</t>
  </si>
  <si>
    <t>20-28-42-49-01-090</t>
  </si>
  <si>
    <t>20-28-42-49-01-034</t>
  </si>
  <si>
    <t>1A3bi</t>
  </si>
  <si>
    <t>Passenger Cars</t>
  </si>
  <si>
    <t>20-28-42-50-01-080</t>
  </si>
  <si>
    <t>20-28-42-50-01-033</t>
  </si>
  <si>
    <t>20-28-42-50-01-090</t>
  </si>
  <si>
    <t>20-28-42-50-01-034</t>
  </si>
  <si>
    <t>20-28-42-50-01-081</t>
  </si>
  <si>
    <t>20-28-99-99-01-082</t>
  </si>
  <si>
    <t>1A3b</t>
  </si>
  <si>
    <t>20-28-99-99-01-020</t>
  </si>
  <si>
    <t>1A3c</t>
  </si>
  <si>
    <t>Rail</t>
  </si>
  <si>
    <t>20-32-99-99-01-033</t>
  </si>
  <si>
    <t>1A3di</t>
  </si>
  <si>
    <t>Water-borne</t>
  </si>
  <si>
    <t>International</t>
  </si>
  <si>
    <t>Port activities</t>
  </si>
  <si>
    <t>20-40-04-39-01-033</t>
  </si>
  <si>
    <t>20-40-04-39-01-046</t>
  </si>
  <si>
    <t>Transit (CA waters)</t>
  </si>
  <si>
    <t>20-40-04-40-01-033</t>
  </si>
  <si>
    <t>20-40-04-40-01-046</t>
  </si>
  <si>
    <t>1A3dii</t>
  </si>
  <si>
    <t>Interstate</t>
  </si>
  <si>
    <t>20-40-03-39-01-033</t>
  </si>
  <si>
    <t>20-40-03-39-01-046</t>
  </si>
  <si>
    <t>20-40-03-40-01-033</t>
  </si>
  <si>
    <t>20-40-03-40-01-046</t>
  </si>
  <si>
    <t>Harbor craft</t>
  </si>
  <si>
    <t>20-40-02-41-01-033</t>
  </si>
  <si>
    <t>20-40-02-39-01-033</t>
  </si>
  <si>
    <t>20-40-02-39-01-046</t>
  </si>
  <si>
    <t>20-40-02-40-01-033</t>
  </si>
  <si>
    <t>20-40-02-40-01-046</t>
  </si>
  <si>
    <t>20-40-99-99-01-090</t>
  </si>
  <si>
    <t>20-40-99-99-01-034</t>
  </si>
  <si>
    <t>coal</t>
  </si>
  <si>
    <t>biomass</t>
  </si>
  <si>
    <t>Natural gas and petro systems total</t>
  </si>
  <si>
    <t>Natural gas and petro systems total (BTU)</t>
  </si>
  <si>
    <t>Other industries total</t>
  </si>
  <si>
    <t>Other industries total (BTU)</t>
  </si>
  <si>
    <t>Electricity Source Data from Pathways (GWh)</t>
  </si>
  <si>
    <t>EPS Calculations (all units in GWh unless otherwise specified)</t>
  </si>
  <si>
    <t>Ind</t>
  </si>
  <si>
    <t>Activity Unit</t>
  </si>
  <si>
    <t>SectorActivity code</t>
  </si>
  <si>
    <t>BTU</t>
  </si>
  <si>
    <t>CO2 from biogenic materials</t>
  </si>
  <si>
    <t>other</t>
  </si>
  <si>
    <t>sector2</t>
  </si>
  <si>
    <t>sector3</t>
  </si>
  <si>
    <t>sector4</t>
  </si>
  <si>
    <t>CARB</t>
  </si>
  <si>
    <t>https://www.cpuc.ca.gov/General.aspx?id=5432</t>
  </si>
  <si>
    <t>1. Data Required for Public Reporting</t>
  </si>
  <si>
    <t>GHG SUMMARY</t>
  </si>
  <si>
    <t>MW SUMMARY</t>
  </si>
  <si>
    <t>A. CHP Facility Identification</t>
  </si>
  <si>
    <t>B. CHP Operational Information</t>
  </si>
  <si>
    <t>C. CHP Capacity</t>
  </si>
  <si>
    <t>D. CHP PPA Details</t>
  </si>
  <si>
    <t>E. Double Benchmark</t>
  </si>
  <si>
    <t>GHG ACCOUNTING RESULTS</t>
  </si>
  <si>
    <t>MW ACCOUTNING RESULTS</t>
  </si>
  <si>
    <t>CAISO ID #</t>
  </si>
  <si>
    <t>IOU Facility ID #</t>
  </si>
  <si>
    <t>EIA ID #</t>
  </si>
  <si>
    <t>CARB ID #</t>
  </si>
  <si>
    <t>QF ID#</t>
  </si>
  <si>
    <t>CEC ID #</t>
  </si>
  <si>
    <t>IOU</t>
  </si>
  <si>
    <t xml:space="preserve">Facility Name </t>
  </si>
  <si>
    <t>Technology Type</t>
  </si>
  <si>
    <t>Primary Fuel Type</t>
  </si>
  <si>
    <t>Topping or Bottoming Cycle</t>
  </si>
  <si>
    <t>Thermal Load Status</t>
  </si>
  <si>
    <t>Nameplate Capacity (MW)</t>
  </si>
  <si>
    <t>Contract Capacity (MW)</t>
  </si>
  <si>
    <t>Energy Deliveries Under Optional As Available Program (AMW)</t>
  </si>
  <si>
    <t>PPA Type or CHP Program Type</t>
  </si>
  <si>
    <t>PPA Execution Date</t>
  </si>
  <si>
    <t xml:space="preserve">Online Date </t>
  </si>
  <si>
    <t>PPA Amendment Date</t>
  </si>
  <si>
    <t xml:space="preserve">Effective Date of Change in Operations </t>
  </si>
  <si>
    <t>(Avoided) Double Benchmark Heat rate ((Btu/kWh) /1000) HHV</t>
  </si>
  <si>
    <t>(Avoided) Double Benchmark Boiler Efficiency %</t>
  </si>
  <si>
    <t>Credit (+)/Debit (-) (Tonnes CO2e)</t>
  </si>
  <si>
    <t>MW Accounting</t>
  </si>
  <si>
    <t>MCGEN_1_UNIT</t>
  </si>
  <si>
    <t>C0001</t>
  </si>
  <si>
    <t>SCE</t>
  </si>
  <si>
    <t>ACE Cogeneration</t>
  </si>
  <si>
    <t>retired</t>
  </si>
  <si>
    <t>Steam Turbine</t>
  </si>
  <si>
    <t>NA</t>
  </si>
  <si>
    <t>Ongoing</t>
  </si>
  <si>
    <t>Retired (Shut down)</t>
  </si>
  <si>
    <t>na</t>
  </si>
  <si>
    <t>FELLOW_7_QFUNTS</t>
  </si>
  <si>
    <t>25C258</t>
  </si>
  <si>
    <t>G0556</t>
  </si>
  <si>
    <t>PG&amp;E</t>
  </si>
  <si>
    <t>Aera Energy (N. Midway Sunset)</t>
  </si>
  <si>
    <t>oil and gas</t>
  </si>
  <si>
    <t>Gas Turbine</t>
  </si>
  <si>
    <t>Natural Gas</t>
  </si>
  <si>
    <t>Topping</t>
  </si>
  <si>
    <t>DIscontinued</t>
  </si>
  <si>
    <t>KERNG_1_UNITS</t>
  </si>
  <si>
    <t>25C049EO1</t>
  </si>
  <si>
    <t>G0516</t>
  </si>
  <si>
    <t>Aera Energy LLC (South Belridge)</t>
  </si>
  <si>
    <t>Optional As Available</t>
  </si>
  <si>
    <t>KERNRG_1_UNITS</t>
  </si>
  <si>
    <t>25C049QAA2</t>
  </si>
  <si>
    <t>G0557</t>
  </si>
  <si>
    <t xml:space="preserve">Aera Energy LLC (South Belridge) </t>
  </si>
  <si>
    <t>STOKCG_1_UNIT 1</t>
  </si>
  <si>
    <t>16C036EO2</t>
  </si>
  <si>
    <t>C0021</t>
  </si>
  <si>
    <t>Air Products Manufacturing (Stockton Cogen)</t>
  </si>
  <si>
    <t>KALINA_2_UNIT 1</t>
  </si>
  <si>
    <t>16C047</t>
  </si>
  <si>
    <t>Altamont Cogen</t>
  </si>
  <si>
    <t>Discontinued</t>
  </si>
  <si>
    <t>BDGRCK_1_UNITS</t>
  </si>
  <si>
    <t>25C250QTR</t>
  </si>
  <si>
    <t>G0040</t>
  </si>
  <si>
    <t>Badger Creek Limited</t>
  </si>
  <si>
    <t>Terminated</t>
  </si>
  <si>
    <t>33B121</t>
  </si>
  <si>
    <t>Badger Creek Limited (ArcLight)</t>
  </si>
  <si>
    <t>UPF PPA</t>
  </si>
  <si>
    <t>BEARMT_1_UNIT</t>
  </si>
  <si>
    <t>25C251</t>
  </si>
  <si>
    <t>G0428</t>
  </si>
  <si>
    <t>Bear Mountain Limited</t>
  </si>
  <si>
    <t>33B112</t>
  </si>
  <si>
    <t>Bear Mountain Limited (ArcLight)</t>
  </si>
  <si>
    <t>Behind the Meter #28</t>
  </si>
  <si>
    <t>Engine</t>
  </si>
  <si>
    <t>Biogas</t>
  </si>
  <si>
    <t>SGIP</t>
  </si>
  <si>
    <t>Behind the Meter #29</t>
  </si>
  <si>
    <t>Behind the Meter #30</t>
  </si>
  <si>
    <t>Behind the Meter #31</t>
  </si>
  <si>
    <t>Behind the Meter #32</t>
  </si>
  <si>
    <t>Behind the Meter #33</t>
  </si>
  <si>
    <t>Behind the Meter #34</t>
  </si>
  <si>
    <t>Other</t>
  </si>
  <si>
    <t>2014-2833</t>
  </si>
  <si>
    <t>Behind the Meter #35</t>
  </si>
  <si>
    <t>2016-3004</t>
  </si>
  <si>
    <t>Behind the Meter #36</t>
  </si>
  <si>
    <t>Behind the Meter Facility #1</t>
  </si>
  <si>
    <t>Behind the meter (Non-SGIP)</t>
  </si>
  <si>
    <t>Behind the Meter Facility #10</t>
  </si>
  <si>
    <t>Behind the Meter Facility #11</t>
  </si>
  <si>
    <t>Microturbine</t>
  </si>
  <si>
    <t>Natural Gas Mixed</t>
  </si>
  <si>
    <t>Behind the Meter Facility #12</t>
  </si>
  <si>
    <t>Behind the Meter Facility #13</t>
  </si>
  <si>
    <t>Behind the Meter Facility #14</t>
  </si>
  <si>
    <t>Behind the Meter Facility #15</t>
  </si>
  <si>
    <t>Behind the Meter Facility #16</t>
  </si>
  <si>
    <t>Behind the Meter Facility #18</t>
  </si>
  <si>
    <t>Behind the Meter Facility #19</t>
  </si>
  <si>
    <t>Behind the Meter Facility #2</t>
  </si>
  <si>
    <t>Behind the Meter Facility #20</t>
  </si>
  <si>
    <t>Behind the Meter Facility #21</t>
  </si>
  <si>
    <t>Behind the Meter Facility #22</t>
  </si>
  <si>
    <t>Behind the Meter Facility #23</t>
  </si>
  <si>
    <t>Behind the Meter Facility #24</t>
  </si>
  <si>
    <t>Behind the Meter Facility #25</t>
  </si>
  <si>
    <t>Behind the Meter Facility #26</t>
  </si>
  <si>
    <t>Behind the Meter Facility #27</t>
  </si>
  <si>
    <t xml:space="preserve">Behind the Meter Facility #3 </t>
  </si>
  <si>
    <t xml:space="preserve">Behind the Meter Facility #4 </t>
  </si>
  <si>
    <t xml:space="preserve">Behind the Meter Facility #5 </t>
  </si>
  <si>
    <t xml:space="preserve">Behind the Meter Facility #6 </t>
  </si>
  <si>
    <t>Behind the Meter Facility #7</t>
  </si>
  <si>
    <t>Behind the Meter Facility #8</t>
  </si>
  <si>
    <t>Behind the Meter Facility #9</t>
  </si>
  <si>
    <t xml:space="preserve">Behind the Meter Faciltiy #17 </t>
  </si>
  <si>
    <t>GRZZLY_1_BERKLY</t>
  </si>
  <si>
    <t>01C084QAA</t>
  </si>
  <si>
    <t>G0405</t>
  </si>
  <si>
    <t>Berkeley Cogeneration</t>
  </si>
  <si>
    <t>education</t>
  </si>
  <si>
    <t>UNVRSY_1_UNIT 1</t>
  </si>
  <si>
    <t>G0638</t>
  </si>
  <si>
    <t>Berry Petroleum Company</t>
  </si>
  <si>
    <t>CHP Only RFO</t>
  </si>
  <si>
    <t>TANHIL_6_SOLART</t>
  </si>
  <si>
    <t>25C151QPA</t>
  </si>
  <si>
    <t>G0368</t>
  </si>
  <si>
    <t>Berry Petroleum Company - Tannehill</t>
  </si>
  <si>
    <t>PURPA&lt;=20MW</t>
  </si>
  <si>
    <t>25C151QPA2</t>
  </si>
  <si>
    <t>25C099QTR</t>
  </si>
  <si>
    <t>Berry Petroleum Company (University)</t>
  </si>
  <si>
    <t>TENGEN_2_PL1X2</t>
  </si>
  <si>
    <t>100895-001 and 100895-002</t>
  </si>
  <si>
    <t>2206 &amp; 2207</t>
  </si>
  <si>
    <t>G0032</t>
  </si>
  <si>
    <t>Berry Petroleum Newhall Facility</t>
  </si>
  <si>
    <t>BURNYF_2_UNIT 1</t>
  </si>
  <si>
    <t>13C038</t>
  </si>
  <si>
    <t>E0005</t>
  </si>
  <si>
    <t>Burney Facility</t>
  </si>
  <si>
    <t>VISTA_2_FCELL</t>
  </si>
  <si>
    <t>Cal State San Bernardino Fuel Cell</t>
  </si>
  <si>
    <t>UOG</t>
  </si>
  <si>
    <t>TBD</t>
  </si>
  <si>
    <t>G1020</t>
  </si>
  <si>
    <t>Calgren Renewable Fuels</t>
  </si>
  <si>
    <t>AB 1613 FIT</t>
  </si>
  <si>
    <t>GILROY_1_UNIT</t>
  </si>
  <si>
    <t>G0229</t>
  </si>
  <si>
    <t>Calpine Gilroy Cogen, L.P.</t>
  </si>
  <si>
    <t>food processing/ag</t>
  </si>
  <si>
    <t>Combined Cycle Gas Turbine</t>
  </si>
  <si>
    <t>BASICE_2_UNITS</t>
  </si>
  <si>
    <t>18C006</t>
  </si>
  <si>
    <t>G0019</t>
  </si>
  <si>
    <t>Calpine King City Cogen</t>
  </si>
  <si>
    <t>CARDCG_1_UNITS</t>
  </si>
  <si>
    <t>08C003</t>
  </si>
  <si>
    <t>G0080</t>
  </si>
  <si>
    <t>Cardinal Cogeneration Inc.</t>
  </si>
  <si>
    <t>LGHTHP_6_ICEGEN</t>
  </si>
  <si>
    <t>G0119</t>
  </si>
  <si>
    <t>Carson Cogeneration Company</t>
  </si>
  <si>
    <t>other manufacturing</t>
  </si>
  <si>
    <t>ICEGEN_6_Unit</t>
  </si>
  <si>
    <t>G0084</t>
  </si>
  <si>
    <t>CHALK_1_UNIT</t>
  </si>
  <si>
    <t>25C272QTR</t>
  </si>
  <si>
    <t>G0429</t>
  </si>
  <si>
    <t>Chalk Cliff Limited</t>
  </si>
  <si>
    <t>electric equipment</t>
  </si>
  <si>
    <t>33B124</t>
  </si>
  <si>
    <t>Chalk Cliff Limited (ArcLight)</t>
  </si>
  <si>
    <t>TXMKCT_6_UNIT</t>
  </si>
  <si>
    <t>25C005EO2</t>
  </si>
  <si>
    <t>G0601</t>
  </si>
  <si>
    <t>Chevron McKittrick USA, Inc. (N. Midway)</t>
  </si>
  <si>
    <t>TXMCKT_6_UNIT</t>
  </si>
  <si>
    <t>25C193QPA</t>
  </si>
  <si>
    <t>Chevron McKittrick USA, Inc. (N. Midway/McKittrick)</t>
  </si>
  <si>
    <t>STOILS_1_UNITS</t>
  </si>
  <si>
    <t>01C202QAA</t>
  </si>
  <si>
    <t>G0104</t>
  </si>
  <si>
    <t>Chevron Richmond Refinery</t>
  </si>
  <si>
    <t>Bottoming</t>
  </si>
  <si>
    <t>Bilateral</t>
  </si>
  <si>
    <t xml:space="preserve">Chevron Richmond Refinery </t>
  </si>
  <si>
    <t>24B001FHP</t>
  </si>
  <si>
    <t>G0600</t>
  </si>
  <si>
    <t>Chevron U.S.A. (McKittrick)</t>
  </si>
  <si>
    <t>AB 1613 FiT</t>
  </si>
  <si>
    <t>MEDOLN_7_CHEVCP</t>
  </si>
  <si>
    <t>01C080</t>
  </si>
  <si>
    <t>G0101</t>
  </si>
  <si>
    <t>Chevron U.S.A. Inc (Concord)</t>
  </si>
  <si>
    <t>KRNOIL_7_TEXEXP</t>
  </si>
  <si>
    <t>25C130E01</t>
  </si>
  <si>
    <t>G0558</t>
  </si>
  <si>
    <t>Chevron U.S.A. Inc. (Fee A)</t>
  </si>
  <si>
    <t>25C168E01</t>
  </si>
  <si>
    <t>G0597</t>
  </si>
  <si>
    <t>Chevron U.S.A. Inc. (Fee C)</t>
  </si>
  <si>
    <t>CHEVMN_2_UNITS</t>
  </si>
  <si>
    <t>G0105</t>
  </si>
  <si>
    <t>Chevron USA</t>
  </si>
  <si>
    <t>SNCLRA_2_UNIT</t>
  </si>
  <si>
    <t>G0403</t>
  </si>
  <si>
    <t>CI - Power Cogeneration Plant (CI Cogen)</t>
  </si>
  <si>
    <t>SUISUN_7_CTYFAI</t>
  </si>
  <si>
    <t>06C061</t>
  </si>
  <si>
    <t>City of Fairfield</t>
  </si>
  <si>
    <t>government</t>
  </si>
  <si>
    <t>DEVERS_1_QF</t>
  </si>
  <si>
    <t>City of Palm Springs (Municipal Complex)</t>
  </si>
  <si>
    <t>G0120</t>
  </si>
  <si>
    <t>City of Palm Springs (Sunrise Plaza)</t>
  </si>
  <si>
    <t>SCE-SGIP-2011-0348</t>
  </si>
  <si>
    <t>City of Santa Barbara</t>
  </si>
  <si>
    <t>SCE-SGIP-2012-0433</t>
  </si>
  <si>
    <t>City of Thousand Oaks - Hill Canyon WWTP</t>
  </si>
  <si>
    <t>COLGA1_6_SHELLW</t>
  </si>
  <si>
    <t>25C124QTR</t>
  </si>
  <si>
    <t>G0100</t>
  </si>
  <si>
    <t>Coalinga Cogen. Co.</t>
  </si>
  <si>
    <t>G0131</t>
  </si>
  <si>
    <t>COLPIN_6_COLLNS</t>
  </si>
  <si>
    <t>10C003</t>
  </si>
  <si>
    <t>60074E</t>
  </si>
  <si>
    <t>Collins Pine Company</t>
  </si>
  <si>
    <t>MIRLOM_6_DELGEN</t>
  </si>
  <si>
    <t>G0149</t>
  </si>
  <si>
    <t>Corona Energy Partners</t>
  </si>
  <si>
    <t>SDG&amp;E</t>
  </si>
  <si>
    <t>Coronado Island Marriott I</t>
  </si>
  <si>
    <t>06C157</t>
  </si>
  <si>
    <t>Cross Court Athletic Club</t>
  </si>
  <si>
    <t>CASTVL_2_FCELL</t>
  </si>
  <si>
    <t>G1028</t>
  </si>
  <si>
    <t>CSU East Bay Fuel Cell</t>
  </si>
  <si>
    <t>DOUBLC_1_UNITS</t>
  </si>
  <si>
    <t>33B105QSA</t>
  </si>
  <si>
    <t>G0176</t>
  </si>
  <si>
    <t>Double C Limited</t>
  </si>
  <si>
    <t>OAKL_7_EBMUD</t>
  </si>
  <si>
    <t>01P171</t>
  </si>
  <si>
    <t>60101E</t>
  </si>
  <si>
    <t>EBMUD (Oakland)</t>
  </si>
  <si>
    <t>TEMBLR_7_WELLPT</t>
  </si>
  <si>
    <t>25C308QPA</t>
  </si>
  <si>
    <t>G0644</t>
  </si>
  <si>
    <t>Freeport McMoRan Oil &amp; Gas (Welport)</t>
  </si>
  <si>
    <t>FRITO_1_LAY</t>
  </si>
  <si>
    <t>25C063EO2</t>
  </si>
  <si>
    <t>G0216</t>
  </si>
  <si>
    <t>Frito Lay, Inc.</t>
  </si>
  <si>
    <t>CALPIN_1_AGNEW</t>
  </si>
  <si>
    <t>08C010</t>
  </si>
  <si>
    <t>G0221</t>
  </si>
  <si>
    <t>GATX/Calpine Cogen-Agnews Inc.</t>
  </si>
  <si>
    <t>GOALLINE_6_N001</t>
  </si>
  <si>
    <t>Goal Line, L.P.</t>
  </si>
  <si>
    <t>CONTAN_1_UNIT</t>
  </si>
  <si>
    <t>08C023QTR</t>
  </si>
  <si>
    <t>G0144</t>
  </si>
  <si>
    <t>Graphic Packaging International, Inc.</t>
  </si>
  <si>
    <t>GRNLF1_1_UNITS</t>
  </si>
  <si>
    <t>12C020</t>
  </si>
  <si>
    <t>G0238</t>
  </si>
  <si>
    <t xml:space="preserve">Greenleaf Energy Unit #1, LLC </t>
  </si>
  <si>
    <t>Greenleaf Unit #1</t>
  </si>
  <si>
    <t>Combined cycle gas turbine</t>
  </si>
  <si>
    <t>Grossmont Hospital</t>
  </si>
  <si>
    <t>hospital</t>
  </si>
  <si>
    <t>BORDEN_2_QF</t>
  </si>
  <si>
    <t>25C172</t>
  </si>
  <si>
    <t>G0256</t>
  </si>
  <si>
    <t>Heublein Wines</t>
  </si>
  <si>
    <t>SIERRA_1_UNITS</t>
  </si>
  <si>
    <t>33B106QSA</t>
  </si>
  <si>
    <t>G0258</t>
  </si>
  <si>
    <t>High Sierra Limited</t>
  </si>
  <si>
    <t>SNCLRA_2_HOWLNG</t>
  </si>
  <si>
    <t>G1046</t>
  </si>
  <si>
    <t>Houweling Nurseries Oxnard, Inc</t>
  </si>
  <si>
    <t>SCE-SGIP-2012-0369</t>
  </si>
  <si>
    <t>Houwelings Nurseries</t>
  </si>
  <si>
    <t>PACLUM_6_UNIT</t>
  </si>
  <si>
    <t>19C010</t>
  </si>
  <si>
    <t>60083A</t>
  </si>
  <si>
    <t>Humboldt Redwood Company</t>
  </si>
  <si>
    <t>Kelco</t>
  </si>
  <si>
    <t>KERNFT_1_UNITS</t>
  </si>
  <si>
    <t>33B107QSA</t>
  </si>
  <si>
    <t>G0292</t>
  </si>
  <si>
    <t>Kern Front Limited</t>
  </si>
  <si>
    <t>OMAR_2_Unit 1, OMAR_2_Unit 2, OMAR_2_Unit 3, OMAR_2_Unit 4</t>
  </si>
  <si>
    <t>33B118</t>
  </si>
  <si>
    <t>G0293</t>
  </si>
  <si>
    <t>Kern River Cogeneration Company</t>
  </si>
  <si>
    <t>Kyocera International, Inc.</t>
  </si>
  <si>
    <t>HOLGAT_1_MOGEN</t>
  </si>
  <si>
    <t>G0366</t>
  </si>
  <si>
    <t>Lake Shore Mojave</t>
  </si>
  <si>
    <t>08C094</t>
  </si>
  <si>
    <t>Launderland</t>
  </si>
  <si>
    <t>LIVOAK_1_UNIT 1</t>
  </si>
  <si>
    <t>25C274QTR</t>
  </si>
  <si>
    <t>G0315</t>
  </si>
  <si>
    <t>Live Oak Limited</t>
  </si>
  <si>
    <t>33B122</t>
  </si>
  <si>
    <t>Live Oak Limited (ArcLight)</t>
  </si>
  <si>
    <t>LMEC_1_PL1X3</t>
  </si>
  <si>
    <t>G0780</t>
  </si>
  <si>
    <t xml:space="preserve">Los Medanos Energy Center </t>
  </si>
  <si>
    <t>chemical</t>
  </si>
  <si>
    <t>33B006J03</t>
  </si>
  <si>
    <t>GO780</t>
  </si>
  <si>
    <t>Los Medanos Energy Center (LMEC)</t>
  </si>
  <si>
    <t>TIDWTR_2_UNITS</t>
  </si>
  <si>
    <t>01C044QTR</t>
  </si>
  <si>
    <t>G0613</t>
  </si>
  <si>
    <t>Martinez Cogen Limited Partnership</t>
  </si>
  <si>
    <t>33B221</t>
  </si>
  <si>
    <t>Martinez Cogen Limited Partnership (Tesoro Refining &amp; Marketing Company, LLC)</t>
  </si>
  <si>
    <t>MKTRCK_1_UNIT 1</t>
  </si>
  <si>
    <t>25C275QTR</t>
  </si>
  <si>
    <t>McKittrick Limited</t>
  </si>
  <si>
    <t>33B123</t>
  </si>
  <si>
    <t>G0339</t>
  </si>
  <si>
    <t>McKittrick Limited (ArcLight)</t>
  </si>
  <si>
    <t>MIDSET_1_UNIT 1</t>
  </si>
  <si>
    <t>25C123QTR</t>
  </si>
  <si>
    <t>G0355</t>
  </si>
  <si>
    <t>Mid-Set Cogen. Co.</t>
  </si>
  <si>
    <t>SUNSET_2_UNITS</t>
  </si>
  <si>
    <t>33B091</t>
  </si>
  <si>
    <t>G0358</t>
  </si>
  <si>
    <t>Midway Sunset Cogen Co.</t>
  </si>
  <si>
    <t>33B126</t>
  </si>
  <si>
    <t>Midway Sunset Cogeneration Company</t>
  </si>
  <si>
    <t>Midway-Sunset Cogen. Co.</t>
  </si>
  <si>
    <t>MTNPOS_1_UNIT</t>
  </si>
  <si>
    <t>33R082</t>
  </si>
  <si>
    <t>C0016</t>
  </si>
  <si>
    <t>Mt. Poso Cogeneration</t>
  </si>
  <si>
    <t>NAPA_2_UNIT</t>
  </si>
  <si>
    <t>04C054</t>
  </si>
  <si>
    <t>G0282</t>
  </si>
  <si>
    <t>Napa State Hospital</t>
  </si>
  <si>
    <t>ETIWND_2_QF</t>
  </si>
  <si>
    <t>G0280</t>
  </si>
  <si>
    <t>New-Indy Ontario LLC</t>
  </si>
  <si>
    <t>SNCLRA_6_WILLMT</t>
  </si>
  <si>
    <t>G0667</t>
  </si>
  <si>
    <t>New-Indy Oxnard LLC</t>
  </si>
  <si>
    <t>SCE-SGIP-2011-0300</t>
  </si>
  <si>
    <t>Norco College</t>
  </si>
  <si>
    <t>Northrup Gruman</t>
  </si>
  <si>
    <t>NAVY35_1_UNITS</t>
  </si>
  <si>
    <t>25C337EO2</t>
  </si>
  <si>
    <t>G0775</t>
  </si>
  <si>
    <t>Occidental Elk Hills</t>
  </si>
  <si>
    <t>ELKHIL_2_PL1X3</t>
  </si>
  <si>
    <t>G0799</t>
  </si>
  <si>
    <t>Occidental Energy Ventures Corp (Elk Hills)</t>
  </si>
  <si>
    <t>IGNACO_1_QF</t>
  </si>
  <si>
    <t>04C101</t>
  </si>
  <si>
    <t>Occidental Power Services, Inc.</t>
  </si>
  <si>
    <t>OILDAL_1_UNIT 1</t>
  </si>
  <si>
    <t>25C170</t>
  </si>
  <si>
    <t>G0409</t>
  </si>
  <si>
    <t>Oildale Energy LLC</t>
  </si>
  <si>
    <t>CHINO_6_CIMGEN</t>
  </si>
  <si>
    <t>G0404</t>
  </si>
  <si>
    <t>OLS Chino</t>
  </si>
  <si>
    <t>OROVIL_6_UNIT</t>
  </si>
  <si>
    <t>12C019</t>
  </si>
  <si>
    <t>GO424</t>
  </si>
  <si>
    <t>Oroville Cogen</t>
  </si>
  <si>
    <t>SCE-SGIP-2012-0428</t>
  </si>
  <si>
    <t>OXY USA, Inc.</t>
  </si>
  <si>
    <t>01C084</t>
  </si>
  <si>
    <t>PE - Berkeley, Inc.</t>
  </si>
  <si>
    <t>KINGCO_1_KINGBR</t>
  </si>
  <si>
    <t>25C164</t>
  </si>
  <si>
    <t>G0286</t>
  </si>
  <si>
    <t>PE - KES Kingsburg, LLC</t>
  </si>
  <si>
    <t>Plains Exploration Wellport</t>
  </si>
  <si>
    <t>SNCLRA_6_PROCGN</t>
  </si>
  <si>
    <t>CA1325</t>
  </si>
  <si>
    <t>G0468</t>
  </si>
  <si>
    <t>Procter and Gamble Paper Products</t>
  </si>
  <si>
    <t>Qualcomm, Inc.</t>
  </si>
  <si>
    <t>Rady Children's Hospital #2</t>
  </si>
  <si>
    <t>SCE-SGIP-2012-0413</t>
  </si>
  <si>
    <t>Ralphs Grocery Company</t>
  </si>
  <si>
    <t>CTNWDP_1_QF</t>
  </si>
  <si>
    <t>13C160</t>
  </si>
  <si>
    <t>Red Bluff Union High School</t>
  </si>
  <si>
    <t>LGHTHP_6_QF</t>
  </si>
  <si>
    <t>G0945</t>
  </si>
  <si>
    <t>Rhodia Dominguez</t>
  </si>
  <si>
    <t>VESTAL_6_ULTRGN</t>
  </si>
  <si>
    <t>C0018</t>
  </si>
  <si>
    <t>Rio Bravo Jasmin</t>
  </si>
  <si>
    <t>ULTOGL_1_POSO</t>
  </si>
  <si>
    <t>25C076</t>
  </si>
  <si>
    <t>C0022</t>
  </si>
  <si>
    <t>Rio Bravo Poso</t>
  </si>
  <si>
    <t>SMPRIP_1_SMPSON</t>
  </si>
  <si>
    <t>33B125</t>
  </si>
  <si>
    <t>G0564</t>
  </si>
  <si>
    <t xml:space="preserve">Ripon Cogeneration </t>
  </si>
  <si>
    <t>16C034</t>
  </si>
  <si>
    <t>BULLRD_7_SAGNES</t>
  </si>
  <si>
    <t>25C178</t>
  </si>
  <si>
    <t>G0518</t>
  </si>
  <si>
    <t>Saint Agnes Medical Center</t>
  </si>
  <si>
    <t>SALIRV_2_UNIT</t>
  </si>
  <si>
    <t>18C053QTR</t>
  </si>
  <si>
    <t>G0520</t>
  </si>
  <si>
    <t>Salinas River Cogen. Co.</t>
  </si>
  <si>
    <t>JRWOOD_1_UNIT 1</t>
  </si>
  <si>
    <t>25C045</t>
  </si>
  <si>
    <t>G0283</t>
  </si>
  <si>
    <t>San Joaquin Power Company</t>
  </si>
  <si>
    <t>MARKHM_1_CATLST</t>
  </si>
  <si>
    <t>08C030EO1</t>
  </si>
  <si>
    <t>G0087</t>
  </si>
  <si>
    <t>San Jose Cogen</t>
  </si>
  <si>
    <t>SGREGY_6_SANGER</t>
  </si>
  <si>
    <t>25C016</t>
  </si>
  <si>
    <t>G0536</t>
  </si>
  <si>
    <t>Sanger Power, LLC</t>
  </si>
  <si>
    <t>SARGNT_2_UNIT</t>
  </si>
  <si>
    <t>18C052QTR</t>
  </si>
  <si>
    <t>G0547</t>
  </si>
  <si>
    <t>Sargent Canyon Cogen. Co.</t>
  </si>
  <si>
    <t>DALYCT_1_FCELL</t>
  </si>
  <si>
    <t>G1027</t>
  </si>
  <si>
    <t>SF Fuel Cell Station</t>
  </si>
  <si>
    <t>18C057</t>
  </si>
  <si>
    <t xml:space="preserve">Shell Western E &amp; P  </t>
  </si>
  <si>
    <t>SPBURN_2_UNIT 1</t>
  </si>
  <si>
    <t>13C049</t>
  </si>
  <si>
    <t>60087A</t>
  </si>
  <si>
    <t>Sierra Pacific Industries (Burney)</t>
  </si>
  <si>
    <t>lumber/forestry</t>
  </si>
  <si>
    <t>SPI LI_2_UNIT 1</t>
  </si>
  <si>
    <t>12C008</t>
  </si>
  <si>
    <t>60088A</t>
  </si>
  <si>
    <t>Sierra Pacific Industries (Lincoln)</t>
  </si>
  <si>
    <t>SPQUIN_6_SRPCQU</t>
  </si>
  <si>
    <t>01C018</t>
  </si>
  <si>
    <t>60089A</t>
  </si>
  <si>
    <t>Sierra Pacific Industries (Quincy)</t>
  </si>
  <si>
    <t>SPIFBD_1_PL1X2</t>
  </si>
  <si>
    <t>01C010EO1</t>
  </si>
  <si>
    <t>54517</t>
  </si>
  <si>
    <t>60090E</t>
  </si>
  <si>
    <t>Sierra Pacific Industries (Sonora)</t>
  </si>
  <si>
    <t>SCE-SGIP-2012-0430</t>
  </si>
  <si>
    <t>South Coast Air Quality Management District</t>
  </si>
  <si>
    <t>SPIAND_1_ANDSN2</t>
  </si>
  <si>
    <t>33R254</t>
  </si>
  <si>
    <t>61146C</t>
  </si>
  <si>
    <t>SPI Anderson II</t>
  </si>
  <si>
    <t>Other RFO</t>
  </si>
  <si>
    <t>CUMMNG_6_SUNCT1</t>
  </si>
  <si>
    <t>SunSelect Produce</t>
  </si>
  <si>
    <t>SYCAMR_2_UNITS</t>
  </si>
  <si>
    <t>2815 &amp; 2816</t>
  </si>
  <si>
    <t>G0590</t>
  </si>
  <si>
    <t>Sycamore Cogeneration Company</t>
  </si>
  <si>
    <t>CENTER_2_TECNG1</t>
  </si>
  <si>
    <t>G0621</t>
  </si>
  <si>
    <t>Techni-Cast</t>
  </si>
  <si>
    <t>SAUGUS_6_QF</t>
  </si>
  <si>
    <t>TERMO</t>
  </si>
  <si>
    <t>HINSON_6_CARBGN</t>
  </si>
  <si>
    <t>C0002</t>
  </si>
  <si>
    <t>Tesoro Wilmington Calciner</t>
  </si>
  <si>
    <t>Waste Heat</t>
  </si>
  <si>
    <t>SCE-SGIP-2010-0035</t>
  </si>
  <si>
    <t>Toyota Motor Sales, USA</t>
  </si>
  <si>
    <t>MISSIX_1_QF</t>
  </si>
  <si>
    <t>02C071EO2</t>
  </si>
  <si>
    <t>UCSF</t>
  </si>
  <si>
    <t>UNTDQF_7_UNITS</t>
  </si>
  <si>
    <t>02C001</t>
  </si>
  <si>
    <t>G0636</t>
  </si>
  <si>
    <t>United Airlines Cogen.</t>
  </si>
  <si>
    <t>HOLGAT_1_BORAX</t>
  </si>
  <si>
    <t>G0625</t>
  </si>
  <si>
    <t>US Borax</t>
  </si>
  <si>
    <t>SCE-SGIP-2010-0040</t>
  </si>
  <si>
    <t>Veterans Administration Hospital</t>
  </si>
  <si>
    <t>SCE-SGIP-2012-0450</t>
  </si>
  <si>
    <t>Victor Valley Wastewater Reclamation Authority</t>
  </si>
  <si>
    <t>Victorville Energy Center</t>
  </si>
  <si>
    <t>ARCOGN_2_UNITS</t>
  </si>
  <si>
    <t>G0035</t>
  </si>
  <si>
    <t>Watson</t>
  </si>
  <si>
    <t>G0396</t>
  </si>
  <si>
    <t>Westend</t>
  </si>
  <si>
    <t>DEXZEL_1_UNIT</t>
  </si>
  <si>
    <t>25C138QTR</t>
  </si>
  <si>
    <t>G0173</t>
  </si>
  <si>
    <t>Western Power and Steam</t>
  </si>
  <si>
    <t>25C138QPA</t>
  </si>
  <si>
    <t>MILBRA_1_QF</t>
  </si>
  <si>
    <t>02C049</t>
  </si>
  <si>
    <t>Westmoor High School</t>
  </si>
  <si>
    <t>SMPAND_7_UNIT</t>
  </si>
  <si>
    <t>13C082</t>
  </si>
  <si>
    <t>G0563</t>
  </si>
  <si>
    <t xml:space="preserve">Wheelabrator Lassen  </t>
  </si>
  <si>
    <t>VACADX_1_QF</t>
  </si>
  <si>
    <t>06C153</t>
  </si>
  <si>
    <t>Young Radio, Inc.</t>
  </si>
  <si>
    <t>YUBACT_1_SUNSWT</t>
  </si>
  <si>
    <t>12C026</t>
  </si>
  <si>
    <t>G0686</t>
  </si>
  <si>
    <t>Yuba City Cogen.</t>
  </si>
  <si>
    <t>NGILAA_5_SDGDYN</t>
  </si>
  <si>
    <t>Yuma Cogeneration Associates</t>
  </si>
  <si>
    <t>Assigned owner/sector</t>
  </si>
  <si>
    <t>total assigned</t>
  </si>
  <si>
    <t>Estimated sector based on ownership</t>
  </si>
  <si>
    <t>paper products</t>
  </si>
  <si>
    <t>metal and mining</t>
  </si>
  <si>
    <t>cant assign</t>
  </si>
  <si>
    <t>CHP Industry breakdown</t>
  </si>
  <si>
    <t>chemicals and steel</t>
  </si>
  <si>
    <t>The Los Medanos Energy Center sells electricity and steam to large neighboring industrial facilities Dow Chemical and USS Posco Inc. and additional power into the California power market. </t>
  </si>
  <si>
    <t>this plant supplies to Dow and a steel company, so split 50:50</t>
  </si>
  <si>
    <t>steel</t>
  </si>
  <si>
    <t>Based on researching Public Facility Data - CPUC</t>
  </si>
  <si>
    <t>BIFUbC-electricity</t>
  </si>
  <si>
    <t>Source</t>
  </si>
  <si>
    <t>Fuel</t>
  </si>
  <si>
    <t>ISIC Code</t>
  </si>
  <si>
    <t>E3</t>
  </si>
  <si>
    <t>BIFUbC-coal</t>
  </si>
  <si>
    <t>BIFUbC-natural-gas</t>
  </si>
  <si>
    <t>BIFUbC-biomass</t>
  </si>
  <si>
    <t>BIFUbC-petroleum-diesel</t>
  </si>
  <si>
    <t>BIFUbC-heat</t>
  </si>
  <si>
    <t>CARB/CHP data from CPUC</t>
  </si>
  <si>
    <t>BIFUbC-crude-oil</t>
  </si>
  <si>
    <t>BIFUbC-heavy-or-residual-oil</t>
  </si>
  <si>
    <t>BIFUbC-LPG-propane-or-butane</t>
  </si>
  <si>
    <t>Distillate fuel oil</t>
  </si>
  <si>
    <t>lpg propane or butane</t>
  </si>
  <si>
    <t>Fuel consumed, already excludes feedstock energy</t>
  </si>
  <si>
    <t>methods</t>
  </si>
  <si>
    <t>assigned to isic code, combusted energy only</t>
  </si>
  <si>
    <t>take industrial chp data, distribute by sector using CPUC data</t>
  </si>
  <si>
    <t>Summarized by EPS Fuel Type</t>
  </si>
  <si>
    <t>Assigned EPS ISIC code</t>
  </si>
  <si>
    <t>ref2021.d113020a</t>
  </si>
  <si>
    <t>Report</t>
  </si>
  <si>
    <t>Annual Energy Outlook 2021</t>
  </si>
  <si>
    <t>Scenario</t>
  </si>
  <si>
    <t>ref2021</t>
  </si>
  <si>
    <t>Reference case</t>
  </si>
  <si>
    <t>Datekey</t>
  </si>
  <si>
    <t>d113020a</t>
  </si>
  <si>
    <t>Release Date</t>
  </si>
  <si>
    <t xml:space="preserve"> January 2021</t>
  </si>
  <si>
    <t>QUA009</t>
  </si>
  <si>
    <t>2.9. Energy Consumption by Sector and Source</t>
  </si>
  <si>
    <t>Compound</t>
  </si>
  <si>
    <t>(quadrillion Btu, unless otherwise noted)</t>
  </si>
  <si>
    <t xml:space="preserve"> Growth </t>
  </si>
  <si>
    <t>Pacific - 09</t>
  </si>
  <si>
    <t xml:space="preserve">2020-2050 </t>
  </si>
  <si>
    <t xml:space="preserve"> Sector and Source</t>
  </si>
  <si>
    <t>(percent)</t>
  </si>
  <si>
    <t xml:space="preserve"> Residential</t>
  </si>
  <si>
    <t>QUA009:ca_LiquefiedPetr</t>
  </si>
  <si>
    <t xml:space="preserve">   Propane</t>
  </si>
  <si>
    <t>QUA009:ca_DistillateFue</t>
  </si>
  <si>
    <t xml:space="preserve">   Distillate Fuel Oil 1/</t>
  </si>
  <si>
    <t>QUA009:ca_PetroleumSubt</t>
  </si>
  <si>
    <t xml:space="preserve">     Petroleum and Other Liquids Subtotal</t>
  </si>
  <si>
    <t>QUA009:ca_NaturalGas</t>
  </si>
  <si>
    <t xml:space="preserve">   Natural Gas</t>
  </si>
  <si>
    <t>QUA009:ca_RenewableEner</t>
  </si>
  <si>
    <t xml:space="preserve">   Renewable Energy 2/</t>
  </si>
  <si>
    <t>QUA009:ca_Electricity</t>
  </si>
  <si>
    <t xml:space="preserve">   Purchased Electricity</t>
  </si>
  <si>
    <t>QUA009:ca_DeliveredEner</t>
  </si>
  <si>
    <t xml:space="preserve">     Delivered Energy</t>
  </si>
  <si>
    <t>QUA009:ca_ElectricityRe</t>
  </si>
  <si>
    <t xml:space="preserve">   Electricity Related Losses</t>
  </si>
  <si>
    <t>QUA009:ca_Total</t>
  </si>
  <si>
    <t xml:space="preserve">     Total</t>
  </si>
  <si>
    <t xml:space="preserve"> Commercial</t>
  </si>
  <si>
    <t>QUA009:da_LiquefiedPetr</t>
  </si>
  <si>
    <t>QUA009:da_MotorGasoline</t>
  </si>
  <si>
    <t xml:space="preserve">   Motor Gasoline 3/</t>
  </si>
  <si>
    <t>QUA009:da_Kerosene</t>
  </si>
  <si>
    <t xml:space="preserve">   Kerosene</t>
  </si>
  <si>
    <t>- -</t>
  </si>
  <si>
    <t>QUA009:da_DistillateFue</t>
  </si>
  <si>
    <t>QUA009:da_ResidualFuel</t>
  </si>
  <si>
    <t>QUA009:da_PetroleumSubt</t>
  </si>
  <si>
    <t>QUA009:da_NaturalGas</t>
  </si>
  <si>
    <t>QUA009:da_Coal</t>
  </si>
  <si>
    <t xml:space="preserve">   Coal</t>
  </si>
  <si>
    <t>QUA009:da_RenewableEner</t>
  </si>
  <si>
    <t xml:space="preserve">   Renewable Energy 4/</t>
  </si>
  <si>
    <t>QUA009:da_Electricity</t>
  </si>
  <si>
    <t>QUA009:da_DeliveredEner</t>
  </si>
  <si>
    <t>QUA009:da_ElectricityRe</t>
  </si>
  <si>
    <t>QUA009:da_Total</t>
  </si>
  <si>
    <t xml:space="preserve"> Industrial 5/</t>
  </si>
  <si>
    <t>QUA009:ea_LiquefiedPetr</t>
  </si>
  <si>
    <t xml:space="preserve">   Liquefied Petroleum Gases and Other 6/</t>
  </si>
  <si>
    <t>QUA009:ea_MotorGasoline</t>
  </si>
  <si>
    <t>QUA009:ea_DistillateFue</t>
  </si>
  <si>
    <t>QUA009:ea_ResidualFuel</t>
  </si>
  <si>
    <t>QUA009:ea_Petrochemical</t>
  </si>
  <si>
    <t>QUA009:ea_OtherPetroleu</t>
  </si>
  <si>
    <t xml:space="preserve">   Other Petroleum 7/</t>
  </si>
  <si>
    <t>QUA009:ea_PetroleumSubt</t>
  </si>
  <si>
    <t>QUA009:ea_NaturalGas</t>
  </si>
  <si>
    <t>QUA009:ea_NGastoLiquids</t>
  </si>
  <si>
    <t xml:space="preserve">   Natural-Gas-to-Liquids Heat and Power</t>
  </si>
  <si>
    <t>QUA009:ea_LeaseandPlant</t>
  </si>
  <si>
    <t xml:space="preserve">   Lease and Plant Fuel 8/</t>
  </si>
  <si>
    <t>QUA009:ea_liquefactexp</t>
  </si>
  <si>
    <t xml:space="preserve">   Natural Gas to Liquefy Gas for Export 9/</t>
  </si>
  <si>
    <t>QUA009:ea_NaturalGasSub</t>
  </si>
  <si>
    <t xml:space="preserve">     Natural Gas Subtotal</t>
  </si>
  <si>
    <t>QUA009:ea_Metallurgical</t>
  </si>
  <si>
    <t xml:space="preserve">   Metallurgical Coal</t>
  </si>
  <si>
    <t>QUA009:ea_SteamCoal</t>
  </si>
  <si>
    <t xml:space="preserve">   Other Industrial Coal</t>
  </si>
  <si>
    <t>QUA009:ea_CoaltoLiquids</t>
  </si>
  <si>
    <t xml:space="preserve">   Coal-to-Liquids Heat and Power</t>
  </si>
  <si>
    <t>QUA009:ea_NetCoalCokeIm</t>
  </si>
  <si>
    <t xml:space="preserve">   Net Coal Coke Imports</t>
  </si>
  <si>
    <t>QUA009:ea_CoalSubtotal</t>
  </si>
  <si>
    <t xml:space="preserve">     Coal Subtotal</t>
  </si>
  <si>
    <t>QUA009:ea_BiofuelsHeat</t>
  </si>
  <si>
    <t xml:space="preserve">   Biofuels Heat and Coproducts</t>
  </si>
  <si>
    <t>QUA009:ea_RenewableEner</t>
  </si>
  <si>
    <t xml:space="preserve">   Renewable Energy 10/</t>
  </si>
  <si>
    <t>QUA009:ea_Electricity</t>
  </si>
  <si>
    <t>QUA009:ea_DeliveredEner</t>
  </si>
  <si>
    <t>QUA009:ea_ElectricityRe</t>
  </si>
  <si>
    <t>QUA009:ea_Total</t>
  </si>
  <si>
    <t xml:space="preserve"> Transportation</t>
  </si>
  <si>
    <t>QUA009:fa_LiquefiedPetr</t>
  </si>
  <si>
    <t>QUA009:fa_MotorGasoline</t>
  </si>
  <si>
    <t>QUA009:fa_RenewableEner</t>
  </si>
  <si>
    <t xml:space="preserve">      of which:  E85 11/</t>
  </si>
  <si>
    <t>QUA009:fa_JetFuel</t>
  </si>
  <si>
    <t xml:space="preserve">   Jet Fuel 12/</t>
  </si>
  <si>
    <t>QUA009:fa_DistillateFue</t>
  </si>
  <si>
    <t xml:space="preserve">   Distillate Fuel Oil 13/</t>
  </si>
  <si>
    <t>QUA009:fa_ResidualFuel</t>
  </si>
  <si>
    <t>QUA009:fa_OtherPetroleu</t>
  </si>
  <si>
    <t xml:space="preserve">   Other Petroleum 14/</t>
  </si>
  <si>
    <t>QUA009:fa_PetroleumSubt</t>
  </si>
  <si>
    <t>QUA009:fa_PipelineFuelN</t>
  </si>
  <si>
    <t xml:space="preserve">   Pipeline and Distribution Fuel Natural Gas</t>
  </si>
  <si>
    <t>QUA009:fa_CompressedNat</t>
  </si>
  <si>
    <t xml:space="preserve">   Compressed / Liquefied Natural Gas</t>
  </si>
  <si>
    <t>QUA009:fa_LiquidHydroge</t>
  </si>
  <si>
    <t xml:space="preserve">   Hydrogen</t>
  </si>
  <si>
    <t>QUA009:fa_Electricity</t>
  </si>
  <si>
    <t>QUA009:fa_DeliveredEner</t>
  </si>
  <si>
    <t>QUA009:fa_ElectricityRe</t>
  </si>
  <si>
    <t>QUA009:fa_Total</t>
  </si>
  <si>
    <t xml:space="preserve"> Unspecified Sector 15/</t>
  </si>
  <si>
    <t>QUA009:un_Total</t>
  </si>
  <si>
    <t xml:space="preserve"> Delivered Energy Consumption, All Sectors</t>
  </si>
  <si>
    <t>QUA009:ga_LiquefiedPetr</t>
  </si>
  <si>
    <t>QUA009:ga_MotorGasoline</t>
  </si>
  <si>
    <t>QUA009:ga_E85</t>
  </si>
  <si>
    <t>QUA009:ga_JetFuel</t>
  </si>
  <si>
    <t>QUA009:ga_Kerosene</t>
  </si>
  <si>
    <t xml:space="preserve">   Kerosene 16/</t>
  </si>
  <si>
    <t>QUA009:ga_DistillateFue</t>
  </si>
  <si>
    <t>QUA009:ga_ResidualFuel</t>
  </si>
  <si>
    <t>QUA009:ga_Petrochemical</t>
  </si>
  <si>
    <t>QUA009:ga_OtherPetroleu</t>
  </si>
  <si>
    <t xml:space="preserve">   Other Petroleum 17/</t>
  </si>
  <si>
    <t>QUA009:ga_PetroleumSubt</t>
  </si>
  <si>
    <t>QUA009:ga_NaturalGas</t>
  </si>
  <si>
    <t>QUA009:ga_NGastoLiquids</t>
  </si>
  <si>
    <t>QUA009:ga_LeaseandPlant</t>
  </si>
  <si>
    <t>QUA009:qa_liquefactexp</t>
  </si>
  <si>
    <t>QUA009:ga_PipelineNatur</t>
  </si>
  <si>
    <t>QUA009:ga_NaturalGasSub</t>
  </si>
  <si>
    <t>QUA009:ga_Metallurgical</t>
  </si>
  <si>
    <t>QUA009:ga_SteamCoal</t>
  </si>
  <si>
    <t xml:space="preserve">   Other Coal</t>
  </si>
  <si>
    <t>QUA009:ga_CoaltoLiquids</t>
  </si>
  <si>
    <t>QUA009:ga_NetCoalCokeIm</t>
  </si>
  <si>
    <t>QUA009:ga_CoalSubtotal</t>
  </si>
  <si>
    <t>QUA009:ga_BiofuelsHeat</t>
  </si>
  <si>
    <t>QUA009:ga_RenewableEner</t>
  </si>
  <si>
    <t xml:space="preserve">   Renewable Energy 18/</t>
  </si>
  <si>
    <t>QUA009:ga_LiquidHydroge</t>
  </si>
  <si>
    <t>QUA009:ga_Electricity</t>
  </si>
  <si>
    <t>QUA009:ga_DeliveredEner</t>
  </si>
  <si>
    <t>QUA009:ga_ElectricityRe</t>
  </si>
  <si>
    <t>QUA009:ga_Total</t>
  </si>
  <si>
    <t xml:space="preserve"> Electric Power 19/</t>
  </si>
  <si>
    <t>QUA009:ha_DistillateFue</t>
  </si>
  <si>
    <t>QUA009:ha_ResidualFuel</t>
  </si>
  <si>
    <t>QUA009:ha_PetroleumSubt</t>
  </si>
  <si>
    <t>QUA009:ha_NaturalGas</t>
  </si>
  <si>
    <t>QUA009:ha_SteamCoal</t>
  </si>
  <si>
    <t xml:space="preserve">   Steam Coal</t>
  </si>
  <si>
    <t>QUA009:ha_NuclearPower</t>
  </si>
  <si>
    <t xml:space="preserve">   Nuclear / Uranium 20/</t>
  </si>
  <si>
    <t>QUA009:ha_RenewableEner</t>
  </si>
  <si>
    <t xml:space="preserve">   Renewable Energy 21/</t>
  </si>
  <si>
    <t>QUA009:ha_non-bio_mun</t>
  </si>
  <si>
    <t xml:space="preserve">   Non-biogenic Municipal Waste</t>
  </si>
  <si>
    <t>QUA009:ha_ElectricityIm</t>
  </si>
  <si>
    <t xml:space="preserve">   Electricity Imports</t>
  </si>
  <si>
    <t>QUA009:ha_Total</t>
  </si>
  <si>
    <t xml:space="preserve"> Total Energy Consumption</t>
  </si>
  <si>
    <t>QUA009:ia_LiquefiedPetr</t>
  </si>
  <si>
    <t>QUA009:ia_MotorGasoline</t>
  </si>
  <si>
    <t>QUA009:ia_E85</t>
  </si>
  <si>
    <t>QUA009:ia_JetFuel</t>
  </si>
  <si>
    <t>QUA009:ia_Kerosene</t>
  </si>
  <si>
    <t>QUA009:ia_DistillateFue</t>
  </si>
  <si>
    <t>QUA009:ia_ResidualFuel</t>
  </si>
  <si>
    <t>QUA009:ia_Petrochemical</t>
  </si>
  <si>
    <t>QUA009:ia_OtherPetroleu</t>
  </si>
  <si>
    <t>QUA009:ia_PetroleumSubt</t>
  </si>
  <si>
    <t>QUA009:ia_NaturalGas</t>
  </si>
  <si>
    <t>QUA009:ia_NGastoLiquids</t>
  </si>
  <si>
    <t>QUA009:ia_LeaseandPlant</t>
  </si>
  <si>
    <t>QUA009:ia_liquefactexp</t>
  </si>
  <si>
    <t>QUA009:ia_PipelineNatur</t>
  </si>
  <si>
    <t>QUA009:ia_NaturalGasSub</t>
  </si>
  <si>
    <t>QUA009:ia_Metallurgical</t>
  </si>
  <si>
    <t>QUA009:ia_SteamCoal</t>
  </si>
  <si>
    <t>QUA009:ia_CoaltoLiquids</t>
  </si>
  <si>
    <t>QUA009:ia_NetCoalCokeIm</t>
  </si>
  <si>
    <t>QUA009:ia_CoalSubtotal</t>
  </si>
  <si>
    <t>QUA009:ia_NuclearPower</t>
  </si>
  <si>
    <t>QUA009:ia_BiofuelsHeat</t>
  </si>
  <si>
    <t>QUA009:ia_RenewableEner</t>
  </si>
  <si>
    <t xml:space="preserve">   Renewable Energy 22/</t>
  </si>
  <si>
    <t>QUA009:ia_LiquidHydroge</t>
  </si>
  <si>
    <t>QUA009:ia_non-bio_mun</t>
  </si>
  <si>
    <t>QUA009:ia_ElectricityIm</t>
  </si>
  <si>
    <t>QUA009:ia_Total</t>
  </si>
  <si>
    <t>Energy Use &amp; Related Statistics</t>
  </si>
  <si>
    <t>QUA009:ka_DeliveredEner</t>
  </si>
  <si>
    <t xml:space="preserve">  Delivered Energy Use</t>
  </si>
  <si>
    <t>QUA009:ka_TotalEnergyUs</t>
  </si>
  <si>
    <t xml:space="preserve">  Total Energy Use</t>
  </si>
  <si>
    <t>QUA009:ka_TotalEthanol</t>
  </si>
  <si>
    <t xml:space="preserve">  Ethanol Consumed in Motor Gasoline and E85</t>
  </si>
  <si>
    <t>QUA009:ka_Population(mi</t>
  </si>
  <si>
    <t xml:space="preserve">  Population (millions)</t>
  </si>
  <si>
    <t>QUA009:ka_USGDP(billion</t>
  </si>
  <si>
    <t xml:space="preserve">  Gross Domestic Product (billion 2012 dollars)</t>
  </si>
  <si>
    <t xml:space="preserve">  Carbon Dioxide Emissions (million metric</t>
  </si>
  <si>
    <t>QUA009:ka_tonscarbon_dd</t>
  </si>
  <si>
    <t xml:space="preserve">   tons carbon dioxide)</t>
  </si>
  <si>
    <t>1/ Includes residential use of kerosene.</t>
  </si>
  <si>
    <t>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</si>
  <si>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</si>
  <si>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>3/ Includes ethanol and ethers blended into gasoline.</t>
  </si>
  <si>
    <t>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</si>
  <si>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</si>
  <si>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</si>
  <si>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5/ Includes energy for combined heat and power plants that have a non-regulatory status, and small on-site generating systems.</t>
  </si>
  <si>
    <t>6/ Includes ethane, natural gasoline, and refinery olefins.</t>
  </si>
  <si>
    <t>7/ Includes petroleum coke, asphalt, road oil, lubricants, still gas, and miscellaneous petroleum products.</t>
  </si>
  <si>
    <t>8/ Represents natural gas used in well, field, and lease operations, and in natural gas processing plant machinery.</t>
  </si>
  <si>
    <t>9/ Fuel used in facilities that liquefy natural gas for export.</t>
  </si>
  <si>
    <t>10/ Includes consumption of energy produced from conventional hydroelectric, wood and wood waste, municipal waste, and other biomass sources.</t>
  </si>
  <si>
    <t>Excludes ethanol in motor gasoline.</t>
  </si>
  <si>
    <t>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</si>
  <si>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</si>
  <si>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>12/ Includes only kerosene type.</t>
  </si>
  <si>
    <t>13/ Diesel fuel for on- and off- road use.</t>
  </si>
  <si>
    <t>14/ Includes aviation gasoline and lubricants.</t>
  </si>
  <si>
    <t>15/ Represents consumption unattributed to the sectors above.</t>
  </si>
  <si>
    <t>16/ Does not include residential use of kerosene.</t>
  </si>
  <si>
    <t>17/ Includes aviation gasoline, petroleum coke, asphalt, road oil, lubricants, still gas, and miscellaneous petroleum products.</t>
  </si>
  <si>
    <t>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</si>
  <si>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</si>
  <si>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</si>
  <si>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>19/ Includes consumption of energy by electricity-only and combined heat and power plants that have a regulatory status.</t>
  </si>
  <si>
    <t>20/ These values represent the energy obtained from uranium when it is used in light water reactors.  The total energy content of uranium</t>
  </si>
  <si>
    <t>is much larger, but alternative processes are required to take advantage of it.</t>
  </si>
  <si>
    <t>21/ Includes conventional hydroelectric, geothermal, wood and wood waste, biogenic municipal waste, other biomass, wind, photovoltaic, and</t>
  </si>
  <si>
    <t>solar thermal sources.  Excludes net electricity imports.</t>
  </si>
  <si>
    <t>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</si>
  <si>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</si>
  <si>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</si>
  <si>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Btu = British thermal unit.</t>
  </si>
  <si>
    <t>- - = Not applicable.</t>
  </si>
  <si>
    <t>Note:  Includes estimated consumption for petroleum and other liquids.  Totals may not equal sum of components due to independent rounding.</t>
  </si>
  <si>
    <t>Sources:  2020:  U.S. Energy Information Administration (EIA), Short-Term Energy Outlook, October 2020 and EIA, AEO2021</t>
  </si>
  <si>
    <t>National Energy Modeling System run ref2021.d113020a.  Projections:  EIA, AEO2021 National Energy Modeling System run ref2021.d113020a.</t>
  </si>
  <si>
    <t>Pacific Region Growth Rates</t>
  </si>
  <si>
    <t>Start year values - use 2018 as start year value for 2020 consumption</t>
  </si>
  <si>
    <t xml:space="preserve"> </t>
  </si>
  <si>
    <t>Natural Gas (Pipeline) Source Data from Pathways (Mtherm)</t>
  </si>
  <si>
    <t>«null»</t>
  </si>
  <si>
    <t>EPS Calculations (all units in Mtherm unless otherwise specified)</t>
  </si>
  <si>
    <t>Total (BTU)</t>
  </si>
  <si>
    <t>Ag</t>
  </si>
  <si>
    <t>N/A -- see cement-specific data sheets</t>
  </si>
  <si>
    <t>Primary metal (iron and steel)</t>
  </si>
  <si>
    <t>Coke Source Data from Pathways (MMBtu)</t>
  </si>
  <si>
    <t>Refinery Gas Source Data from Pathways (MMBtu)</t>
  </si>
  <si>
    <t>Petroelum Diesel Source Data from Pathways (GDE)</t>
  </si>
  <si>
    <t>EPS Calculations (all units in GDE unless otherwise specified)</t>
  </si>
  <si>
    <t>Includes petroleum gasoline and diesel</t>
  </si>
  <si>
    <t>Diesel--GDE</t>
  </si>
  <si>
    <t>Gasoline--GGE</t>
  </si>
  <si>
    <t>Ag total (BTU)</t>
  </si>
  <si>
    <t>OTHER</t>
  </si>
  <si>
    <t>CHP</t>
  </si>
  <si>
    <t>ISIC CODE</t>
  </si>
  <si>
    <t>Calculations</t>
  </si>
  <si>
    <t>Assigned percent by industry</t>
  </si>
  <si>
    <t>CARB DATA ON CHP FUEL CONSUMPTION</t>
  </si>
  <si>
    <t>Assigned EPS Fuel</t>
  </si>
  <si>
    <t>ADD CHP DATA, DISTRIBUTE AMONG ISIC CODES</t>
  </si>
  <si>
    <t>Estimated Percent Distribution by Fuel and ISIC Code</t>
  </si>
  <si>
    <t>Y</t>
  </si>
  <si>
    <t>Percent</t>
  </si>
  <si>
    <t>Sector uses fuel?</t>
  </si>
  <si>
    <t>AEO</t>
  </si>
  <si>
    <t>CARB Fuel</t>
  </si>
  <si>
    <t xml:space="preserve">Assigned EPS Fuel </t>
  </si>
  <si>
    <t>California Notes</t>
  </si>
  <si>
    <t>EPS Assigned ISIC Sector to CARB Data Categories</t>
  </si>
  <si>
    <t>Take 2018 CARB data and assign fuels and ISIC codes (see crosswalks below)</t>
  </si>
  <si>
    <t>Forecast CARB data based on E3's Pathways reference scenario growth forecast</t>
  </si>
  <si>
    <t>For CHP energy consumption (CHP Industrial), assign to ISIC codes based on CPUC CHP data and research on plant ownership</t>
  </si>
  <si>
    <t>California Fuel Combustion and Heat Content</t>
  </si>
  <si>
    <t>https://ww2.arb.ca.gov/ghg-inventory-data</t>
  </si>
  <si>
    <t>In-State Fuel Heat Content</t>
  </si>
  <si>
    <t>last updated 12/7/2020</t>
  </si>
  <si>
    <t>https://www.cpuc.ca.gov/WorkArea/DownloadAsset.aspx?id=5666</t>
  </si>
  <si>
    <t>CHP Data by Plant Type</t>
  </si>
  <si>
    <t>Combined Heat and Power (CHP) Overview</t>
  </si>
  <si>
    <t>California Public Utilities Commission</t>
  </si>
  <si>
    <t>E3 PATHWAYS Model</t>
  </si>
  <si>
    <t>PATHWAYS data output (ran by EI staff)</t>
  </si>
  <si>
    <t>California Air Resources Board</t>
  </si>
  <si>
    <t>California PATHWAYS Model</t>
  </si>
  <si>
    <t>https://ww2.arb.ca.gov/our-work/programs/ab-32-climate-change-scoping-plan/2017-scoping-plan-documents</t>
  </si>
  <si>
    <t>EIA</t>
  </si>
  <si>
    <t>Annual Energy Outlook</t>
  </si>
  <si>
    <t>Energy consumption by sector and source</t>
  </si>
  <si>
    <t>Table 2.9 Pacific</t>
  </si>
  <si>
    <t>https://www.eia.gov/outlooks/aeo/supplement/excel/suptab_2.9.xlsx</t>
  </si>
  <si>
    <t>TOTAL</t>
  </si>
  <si>
    <t>Note: Last historic year is 2019.</t>
  </si>
  <si>
    <t>ag and water pumping</t>
  </si>
  <si>
    <t>Transportation, Communications and Utilities</t>
  </si>
  <si>
    <t>commercial</t>
  </si>
  <si>
    <t>AGWP</t>
  </si>
  <si>
    <t>TCU</t>
  </si>
  <si>
    <t>Transposed data</t>
  </si>
  <si>
    <t>https://efiling.energy.ca.gov/GetDocument.aspx?tn=236983</t>
  </si>
  <si>
    <t>Electricity Consumption Forecast</t>
  </si>
  <si>
    <t>CEDU 2020 Baseline Forecast - STATE Mid Demand Case - Corrected</t>
  </si>
  <si>
    <t>Docket 20-IEPR-03</t>
  </si>
  <si>
    <t>https://efiling.energy.ca.gov/Lists/DocketLog.aspx?docketnumber=20-IEPR-03</t>
  </si>
  <si>
    <t>TOTAL CHECK</t>
  </si>
  <si>
    <t>Time (Time)</t>
  </si>
  <si>
    <t>MWh per BTU : NoSettings</t>
  </si>
  <si>
    <t>industry GWh</t>
  </si>
  <si>
    <t>GWH</t>
  </si>
  <si>
    <t>ALL OTHER</t>
  </si>
  <si>
    <t>CEC</t>
  </si>
  <si>
    <t>Forecasted</t>
  </si>
  <si>
    <t>https://rhg.com/research/preliminary-us-emissions-2020/</t>
  </si>
  <si>
    <t>Preliminary US Greenhouse Gas Emissions Estimates for 2020</t>
  </si>
  <si>
    <t>Kate Larsen, Hannah Pitt, Alfredo Rivera</t>
  </si>
  <si>
    <t>Oil and gas extraction</t>
  </si>
  <si>
    <t>Rhodium Group</t>
  </si>
  <si>
    <t>Refinery</t>
  </si>
  <si>
    <t>COVID-19 recession adjustment</t>
  </si>
  <si>
    <t>Iron and steel</t>
  </si>
  <si>
    <t>All industry</t>
  </si>
  <si>
    <t>Rhodium Group - % in 2020 vs.2019</t>
  </si>
  <si>
    <t>Real GDP (billion chained 2012 dollars)</t>
  </si>
  <si>
    <t>JULY STEO</t>
  </si>
  <si>
    <t>November STEO</t>
  </si>
  <si>
    <t>January STEO</t>
  </si>
  <si>
    <t>January STEO - Adjusted for 2019 value</t>
  </si>
  <si>
    <t>Source: Tables 9a, row 1</t>
  </si>
  <si>
    <t>GDP Impact</t>
  </si>
  <si>
    <t>Projections:  EIA, AEO2020 National Energy Modeling System run ref2020.d112119a.</t>
  </si>
  <si>
    <t xml:space="preserve"> Short-Term Energy Outlook, October 2019 and EIA, AEO2020 National Energy Modeling System run ref2020.d112119a.</t>
  </si>
  <si>
    <t xml:space="preserve">   Sources:  2019:  U.S. Energy Information Administration (EIA),</t>
  </si>
  <si>
    <t xml:space="preserve">   Note:  Includes estimated consumption for petroleum and other liquids.  Totals may not equal sum of components due to independent rounding.</t>
  </si>
  <si>
    <t xml:space="preserve">   - - = Not applicable.</t>
  </si>
  <si>
    <t xml:space="preserve">   Btu = British thermal unit.</t>
  </si>
  <si>
    <t xml:space="preserve">   22/ Includes conventional hydroelectric, geothermal, wood and wood waste, biogenic municipal waste, other biomass, wind, photovoltaic, and</t>
  </si>
  <si>
    <t xml:space="preserve">   21/ Includes conventional hydroelectric, geothermal, wood and wood waste, biogenic municipal waste, other biomass, wind, photovoltaic, and</t>
  </si>
  <si>
    <t xml:space="preserve">   20/ These values represent the energy obtained from uranium when it is used in light water reactors.  The total energy content of uranium</t>
  </si>
  <si>
    <t xml:space="preserve">   19/ Includes consumption of energy by electricity-only and combined heat and power plants that have a regulatory status.</t>
  </si>
  <si>
    <t xml:space="preserve">   18/ Includes electricity generated for sale to the grid and for own use from renewable sources, and non-electric energy from renewable sources.</t>
  </si>
  <si>
    <t xml:space="preserve">   17/ Includes aviation gasoline, petroleum coke, asphalt, road oil, lubricants, still gas, and miscellaneous petroleum products.</t>
  </si>
  <si>
    <t xml:space="preserve">   16/ Does not include residential use of kerosene.</t>
  </si>
  <si>
    <t xml:space="preserve">   15/ Represents consumption unattributed to the sectors above.</t>
  </si>
  <si>
    <t xml:space="preserve">   14/ Includes aviation gasoline and lubricants.</t>
  </si>
  <si>
    <t xml:space="preserve">   13/ Diesel fuel for on- and off- road use.</t>
  </si>
  <si>
    <t xml:space="preserve">   12/ Includes only kerosene type.</t>
  </si>
  <si>
    <t xml:space="preserve">   11/ E85 refers to a blend of 85 percent ethanol (renewable) and 15 percent motor gasoline (nonrenewable).  To address cold starting issues,</t>
  </si>
  <si>
    <t xml:space="preserve">   10/ Includes consumption of energy produced from conventional hydroelectric, wood and wood waste, municipal waste, and other biomass sources.</t>
  </si>
  <si>
    <t xml:space="preserve">   9/ Fuel used in facilities that liquefy natural gas for export.</t>
  </si>
  <si>
    <t xml:space="preserve">   8/ Represents natural gas used in well, field, and lease operations, and in natural gas processing plant machinery.</t>
  </si>
  <si>
    <t xml:space="preserve">   7/ Includes petroleum coke, asphalt, road oil, lubricants, still gas, and miscellaneous petroleum products.</t>
  </si>
  <si>
    <t xml:space="preserve">   6/ Includes ethane, natural gasoline, and refinery olefins.</t>
  </si>
  <si>
    <t xml:space="preserve">   5/ Includes energy for combined heat and power plants that have a non-regulatory status, and small on-site generating systems.</t>
  </si>
  <si>
    <t xml:space="preserve">   4/ Excludes ethanol.  Includes commercial sector consumption of wood and wood waste, landfill gas, municipal waste, and other biomass for</t>
  </si>
  <si>
    <t xml:space="preserve">   3/ Includes ethanol and ethers blended into gasoline.</t>
  </si>
  <si>
    <t xml:space="preserve">   2/ Includes wood used for residential heating. See Table 4 and/or Table 17 for estimates of nonmarketed renewable energy consumption for</t>
  </si>
  <si>
    <t xml:space="preserve">   1/ Includes residential use of kerosene.</t>
  </si>
  <si>
    <t xml:space="preserve">   Electricity</t>
  </si>
  <si>
    <t>2019-</t>
  </si>
  <si>
    <t/>
  </si>
  <si>
    <t xml:space="preserve"> January 2020</t>
  </si>
  <si>
    <t>d112119a</t>
  </si>
  <si>
    <t>ref2020</t>
  </si>
  <si>
    <t>Annual Energy Outlook 2020</t>
  </si>
  <si>
    <t>ref2020.d112119a</t>
  </si>
  <si>
    <t>BASELINE</t>
  </si>
  <si>
    <t>aeo 2021 forecast, baseline 2020</t>
  </si>
  <si>
    <t>ADD IN COVID RECESSION</t>
  </si>
  <si>
    <t>COVID</t>
  </si>
  <si>
    <t>forecast 2020 with covid, then AEO</t>
  </si>
  <si>
    <t>estimated to be 50% of impact in 2020</t>
  </si>
  <si>
    <t>Calculations: GWH to BTU</t>
  </si>
  <si>
    <t>Percent electricity use by sector</t>
  </si>
  <si>
    <t>Industry Percent Breakdowns</t>
  </si>
  <si>
    <t>INDUSTRY</t>
  </si>
  <si>
    <t>Percent of Industry Electricity Demand</t>
  </si>
  <si>
    <t>Industry</t>
  </si>
  <si>
    <t>CO2 from Biogenic Materials</t>
  </si>
  <si>
    <t>30-07-69-99-01-082</t>
  </si>
  <si>
    <t>Methodology: CHP energy consumption for both industrial activities and electricity generation is not allocated by sector in the CA GHG inventory. To distribute energy consumption by sector/ISIC, we used data from CPUC on CHP power plants and owners. Based on owners, we assigned a percent per industry by fuel type (see green cells and CHP Estimated Industry Breakdown tab). Included emissions only (exclude CO2 from biogenic material)</t>
  </si>
  <si>
    <t>We start with energy consumption data from CARB's 2019 GHG inventory, E3 PATHWAYS data for the 2017 Scoping Plan, and CHP data from CPUC</t>
  </si>
  <si>
    <t>Include offroad transportation energy consumption associated with industry</t>
  </si>
  <si>
    <t>(Fourteenth Edition: 2000 to 2019 - Last updated on 7/28/2021)</t>
  </si>
  <si>
    <t>&lt;-put this in diesel</t>
  </si>
  <si>
    <t>crude oil</t>
  </si>
  <si>
    <t>subtotal</t>
  </si>
  <si>
    <t>chp</t>
  </si>
  <si>
    <t>CEC data</t>
  </si>
  <si>
    <t>Annual Oil Supply Sources to California Refineries</t>
  </si>
  <si>
    <t>(In Thousands of Barrels)</t>
  </si>
  <si>
    <t>California**</t>
  </si>
  <si>
    <t>%</t>
  </si>
  <si>
    <t>Alaska</t>
  </si>
  <si>
    <t>Foreign</t>
  </si>
  <si>
    <t>Total barrels</t>
  </si>
  <si>
    <t>Total btus</t>
  </si>
  <si>
    <t>https://www.energy.ca.gov/data-reports/energy-almanac/californias-petroleum-market/oil-supply-sources-california-refineries</t>
  </si>
  <si>
    <t>conversion barrel crude to btus</t>
  </si>
  <si>
    <t>Distribute by ISIC code</t>
  </si>
  <si>
    <t>Crude oil delivered to refineries</t>
  </si>
  <si>
    <t>California Energy Commission</t>
  </si>
  <si>
    <t>use 2019 values for future years</t>
  </si>
  <si>
    <t>Where CARB has industries that are more consolidated than our EPS categories (Electric &amp; Electronic Equip., Transportation Equip., and Primary Metals), we use a separate methodology</t>
  </si>
  <si>
    <t>developed by RMI to split those categories (notes on RMI methodology below). The RMI data can be found in the labeled RMI tabs.</t>
  </si>
  <si>
    <t xml:space="preserve">RMI Methodology Notes: </t>
  </si>
  <si>
    <t>State Downscaling Notes</t>
  </si>
  <si>
    <t>AEO provides energy demand by industrial subsector and fuel nationwide. Currently, the script calls the API for the given subsector and fuel (e.g. Cement and Lime Manufacturing, Residual Fuel Oil)</t>
  </si>
  <si>
    <t>Census data (County Business Patterns) used to obtain employment by industrial subsector and state</t>
  </si>
  <si>
    <t>We use employment as a proxy for energy consumption, scaling national level AEO data to the state/subsector level</t>
  </si>
  <si>
    <t>Energy demand by subsector, fuel, and state = energy demand by subsector, fuel, and US * subsector employment by state / subsector employment by US</t>
  </si>
  <si>
    <t>Subsectors are defined by NAICS code</t>
  </si>
  <si>
    <t>Adjustments for military, pipelines, and refineries</t>
  </si>
  <si>
    <t>These adjustments are calculated in the Excel spreadsheet</t>
  </si>
  <si>
    <t>We populate a scaling parameter for pipelines and refineries</t>
  </si>
  <si>
    <t>Military adjustments are direct made in the “Pipelines &amp; Military” tab</t>
  </si>
  <si>
    <t>Adjustments for military</t>
  </si>
  <si>
    <t>NREL EF provides transportation energy demand for military use by state and fuel. We use these values directly in the military adjustments</t>
  </si>
  <si>
    <t>Adjustments for pipelines</t>
  </si>
  <si>
    <t>EIA publishes pipeline capacity by state (link)</t>
  </si>
  <si>
    <t>We estimate a state’s pipeline capacity as capacity for inflow + capacity for outflow</t>
  </si>
  <si>
    <t>Scaling parameter = share of pipeline capacity by state</t>
  </si>
  <si>
    <t>Adjustments for refining</t>
  </si>
  <si>
    <t>Scaling parameter is the share of total employment in refineries in a given state</t>
  </si>
  <si>
    <t>This is the same scaling procedure as the other BIFUbc tables above</t>
  </si>
  <si>
    <t>Multiply refining energy consumption by scaling parameter</t>
  </si>
  <si>
    <t>Script:</t>
  </si>
  <si>
    <t>https://github.com/RMI-Web/state-policy-simulator/blob/master/derive_metrics/indst/BIFUbC.py</t>
  </si>
  <si>
    <t>SB-596 Greenhouse gases: cement sector: net-zero emissions strategy</t>
  </si>
  <si>
    <t>Sets: "...the goal of reducing the greenhouse gas intensity of cement used within the state to 40% below the 2019 average levels by December 31, 2035. "</t>
  </si>
  <si>
    <t>Carried out as a linear, proportional reduction in use of coal, natural gas, petroleum diesel, and LPG+.</t>
  </si>
  <si>
    <t>15 years to reach 40 percent</t>
  </si>
  <si>
    <t>Taking 2020 as the initial level</t>
  </si>
  <si>
    <t>SB-596</t>
  </si>
  <si>
    <t>40% reduction</t>
  </si>
  <si>
    <t>Variable:</t>
  </si>
  <si>
    <t>Final Energy Demand With Biofuels Breakdown</t>
  </si>
  <si>
    <t>Units:</t>
  </si>
  <si>
    <t>EJ</t>
  </si>
  <si>
    <t>Sector</t>
  </si>
  <si>
    <t>Final Energy Category</t>
  </si>
  <si>
    <t>BAU Reference</t>
  </si>
  <si>
    <t>Conventional Diesel</t>
  </si>
  <si>
    <t>Conventional Gasoline / Conventional Ethanol</t>
  </si>
  <si>
    <t>Electricity</t>
  </si>
  <si>
    <t>Oil &amp; Gas Extraction</t>
  </si>
  <si>
    <t>Petroleum Refining</t>
  </si>
  <si>
    <t>Coke</t>
  </si>
  <si>
    <t>Refinery and Process Gas</t>
  </si>
  <si>
    <t>Fuel Oil</t>
  </si>
  <si>
    <t>Wood</t>
  </si>
  <si>
    <t>Conventional Jet Fuel</t>
  </si>
  <si>
    <t>Hydrogen</t>
  </si>
  <si>
    <t>Alt 1</t>
  </si>
  <si>
    <t>Renewable Jet Fuel</t>
  </si>
  <si>
    <t>Alt 2</t>
  </si>
  <si>
    <t>NAN</t>
  </si>
  <si>
    <t>Alt 3</t>
  </si>
  <si>
    <t>Alt 4</t>
  </si>
  <si>
    <t>E3 2022 Pathways</t>
  </si>
  <si>
    <t>N/A</t>
  </si>
  <si>
    <t>Assumed 0; no E3 data</t>
  </si>
  <si>
    <t>Uses coke value</t>
  </si>
  <si>
    <t>Uses petroleum diesel values</t>
  </si>
  <si>
    <t>Not used</t>
  </si>
  <si>
    <t>not used</t>
  </si>
  <si>
    <t>Refinery and process gas</t>
  </si>
  <si>
    <t>Old Pathways Data (GWh)</t>
  </si>
  <si>
    <t>Share of 2019 Industrial Electricity Demand</t>
  </si>
  <si>
    <t>New data available</t>
  </si>
  <si>
    <t>2019 Calculated Industry Electricity Demand</t>
  </si>
  <si>
    <t>2022 Pathways</t>
  </si>
  <si>
    <t>EPS Industry</t>
  </si>
  <si>
    <t>EPS Fuel</t>
  </si>
  <si>
    <t>2020 Form EIA-860 Data - Schedule 2, 'Plant Data'</t>
  </si>
  <si>
    <t>Utility ID</t>
  </si>
  <si>
    <t>Utility Name</t>
  </si>
  <si>
    <t>Plant Code</t>
  </si>
  <si>
    <t>Plant Name</t>
  </si>
  <si>
    <t>Primary Purpose (NAICS Code)</t>
  </si>
  <si>
    <t>Sector Name</t>
  </si>
  <si>
    <t>FERC Cogeneration Status</t>
  </si>
  <si>
    <t>Calpine Gilroy Cogen LP</t>
  </si>
  <si>
    <t>Gilroy Power Plant</t>
  </si>
  <si>
    <t>IPP CHP</t>
  </si>
  <si>
    <t>N</t>
  </si>
  <si>
    <t>Frito-Lay Inc</t>
  </si>
  <si>
    <t>Frito-Lay Cogen Plant</t>
  </si>
  <si>
    <t>Industrial CHP</t>
  </si>
  <si>
    <t>Sierra Pacific Industries Inc</t>
  </si>
  <si>
    <t>Sierra Pacific Lincoln Facility</t>
  </si>
  <si>
    <t>Wellhead Services, Inc</t>
  </si>
  <si>
    <t>Fresno Cogen Partners</t>
  </si>
  <si>
    <t>Chevron USA Inc-El Segundo</t>
  </si>
  <si>
    <t>El Segundo Cogen</t>
  </si>
  <si>
    <t>Calpine King City Cogen LLC</t>
  </si>
  <si>
    <t>King City Power Plant</t>
  </si>
  <si>
    <t>Foster Wheeler Power Sys Inc</t>
  </si>
  <si>
    <t>Foster Wheeler Martinez</t>
  </si>
  <si>
    <t>Greenleaf Energy LLC</t>
  </si>
  <si>
    <t>Greenleaf 2 Power Plant</t>
  </si>
  <si>
    <t>Greenleaf 1 Power Plant</t>
  </si>
  <si>
    <t>KES Kingsburg LP</t>
  </si>
  <si>
    <t>Kingsburg Cogen</t>
  </si>
  <si>
    <t>Kern River Cogeneration Co</t>
  </si>
  <si>
    <t>Kern River Cogeneration</t>
  </si>
  <si>
    <t>Mid Set Cogeneration Co</t>
  </si>
  <si>
    <t>Mid-Set Cogeneration</t>
  </si>
  <si>
    <t>Tesoro Refining &amp; Marketing Company LLC</t>
  </si>
  <si>
    <t>WCAC Operating Company</t>
  </si>
  <si>
    <t>Corona Energy Partners, Ltd</t>
  </si>
  <si>
    <t>Burney Forest Products, A Joint Venture</t>
  </si>
  <si>
    <t>Burney Forest Products</t>
  </si>
  <si>
    <t>Collins Pine Co</t>
  </si>
  <si>
    <t>Collins Pine Project</t>
  </si>
  <si>
    <t>Searles Valley Minerals Operations Inc.</t>
  </si>
  <si>
    <t>Argus Cogen Plant</t>
  </si>
  <si>
    <t>Westend Facility</t>
  </si>
  <si>
    <t>Kyocrea International, Ind</t>
  </si>
  <si>
    <t>Kyocera America Project</t>
  </si>
  <si>
    <t>Santa Maria Cogen Plant</t>
  </si>
  <si>
    <t>Mendocino Forest Products</t>
  </si>
  <si>
    <t>Humboldt Sawmill Company</t>
  </si>
  <si>
    <t>Sierra Pacific Burney Facility</t>
  </si>
  <si>
    <t>U S Borax Inc</t>
  </si>
  <si>
    <t>Phillips 66 Company</t>
  </si>
  <si>
    <t>Phillips 66 Rodeo Refinery</t>
  </si>
  <si>
    <t>Coalinga Cogeneration Co</t>
  </si>
  <si>
    <t>Coalinga Cogeneration</t>
  </si>
  <si>
    <t>Sycamore Cogeneration Co</t>
  </si>
  <si>
    <t>Sycamore Cogeneration</t>
  </si>
  <si>
    <t>Linde Inc</t>
  </si>
  <si>
    <t>Linde Wilmington</t>
  </si>
  <si>
    <t>Berry Petroleum Co</t>
  </si>
  <si>
    <t>Berry Cogen</t>
  </si>
  <si>
    <t>B Braun Medical Inc</t>
  </si>
  <si>
    <t>B Braun Medical</t>
  </si>
  <si>
    <t>ARCO Products Co-Watson</t>
  </si>
  <si>
    <t>Watson Cogeneration</t>
  </si>
  <si>
    <t>Exxon Mobil Production Co</t>
  </si>
  <si>
    <t>ExxonMobil Santa Ynez Facility</t>
  </si>
  <si>
    <t>Wheelabrator Environmental Systems</t>
  </si>
  <si>
    <t>Wheelabrator Lassen</t>
  </si>
  <si>
    <t>Phillips 66 Carbon Plant</t>
  </si>
  <si>
    <t>Procter&amp;Gamble Paper Products Co-Oxnard</t>
  </si>
  <si>
    <t>Oxnard</t>
  </si>
  <si>
    <t>Tesoro Refining and Marketing Company</t>
  </si>
  <si>
    <t>Equilon Los Angeles Refining</t>
  </si>
  <si>
    <t>Berry Cogen Tanne Hills 18</t>
  </si>
  <si>
    <t>Freeport McMoRan Oil &amp; Gas</t>
  </si>
  <si>
    <t>Gaviota Oil Plant</t>
  </si>
  <si>
    <t>Torrance Refining Company, LLC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</si>
  <si>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</si>
  <si>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</si>
  <si>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</si>
  <si>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</si>
  <si>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</si>
  <si>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</si>
  <si>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SERRF Joint Powers Authority</t>
  </si>
  <si>
    <t>Southeast Resource Recovery</t>
  </si>
  <si>
    <t>OLS Energy-Chino</t>
  </si>
  <si>
    <t>OLS Energy Chino</t>
  </si>
  <si>
    <t>CSUCI Site Authority</t>
  </si>
  <si>
    <t>Sargent Canyon Cogeneration Co</t>
  </si>
  <si>
    <t>Sargent Canyon Cogeneration</t>
  </si>
  <si>
    <t>Salinas River Cogeneration Co</t>
  </si>
  <si>
    <t>Salinas River Cogeneration</t>
  </si>
  <si>
    <t>Wheelabrator Martell</t>
  </si>
  <si>
    <t>Eco Services Corp.</t>
  </si>
  <si>
    <t>Martinez Sulfuric Acid Regeneration Plt</t>
  </si>
  <si>
    <t>Dominguez Plant</t>
  </si>
  <si>
    <t>McKittrick Cogen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</si>
  <si>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</si>
  <si>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</si>
  <si>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</si>
  <si>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</si>
  <si>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</si>
  <si>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</si>
  <si>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</si>
  <si>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Kern River Fee B Cogen</t>
  </si>
  <si>
    <t>Kern River Fee A Cogen</t>
  </si>
  <si>
    <t>Kern River Fee C Cogen</t>
  </si>
  <si>
    <t>Berry Placerita Cogen</t>
  </si>
  <si>
    <t>Cymric 36W Cogen</t>
  </si>
  <si>
    <t>Chevron Products Company-Richmond</t>
  </si>
  <si>
    <t>Richmond Refinery TG800</t>
  </si>
  <si>
    <t>Kern River Eastridge Cogen</t>
  </si>
  <si>
    <t>Richmond Cogen</t>
  </si>
  <si>
    <t>CPKelco U S Inc</t>
  </si>
  <si>
    <t>C P Kelco San Diego Plant</t>
  </si>
  <si>
    <t>Midway-Sunset Cogeneration Co</t>
  </si>
  <si>
    <t>Midway Sunset Cogen</t>
  </si>
  <si>
    <t>Yuba City Cogen Partners</t>
  </si>
  <si>
    <t>DTE Stockton LLC</t>
  </si>
  <si>
    <t>Stockton Biomass</t>
  </si>
  <si>
    <t>Energy Center San Diego LLC</t>
  </si>
  <si>
    <t>Energy Center San Diego</t>
  </si>
  <si>
    <t>Western Power and Steam II LLC</t>
  </si>
  <si>
    <t>Western Power &amp; Steam Inc</t>
  </si>
  <si>
    <t>Sentinel Peak Resources California, LLC</t>
  </si>
  <si>
    <t>Welport Lease Project</t>
  </si>
  <si>
    <t>Dome Project</t>
  </si>
  <si>
    <t>Phillips 66 - Los Angeles</t>
  </si>
  <si>
    <t>Los Angeles Refinery Wilmington</t>
  </si>
  <si>
    <t>Oroville Cogeneration LP</t>
  </si>
  <si>
    <t>Mt Poso Cogeneration Co</t>
  </si>
  <si>
    <t>Mt Poso Cogeneration</t>
  </si>
  <si>
    <t>Goal Line LP</t>
  </si>
  <si>
    <t>Martinez Refining Co</t>
  </si>
  <si>
    <t>Martinez Refining</t>
  </si>
  <si>
    <t>Sierra Pacific Anderson Facility</t>
  </si>
  <si>
    <t>Crockett Cogeneration</t>
  </si>
  <si>
    <t>Crockett Cogen Project</t>
  </si>
  <si>
    <t>MM San Diego Energy-Miramar</t>
  </si>
  <si>
    <t>MM San Diego-Miramar</t>
  </si>
  <si>
    <t>Aera Energy LLC-San Ardo</t>
  </si>
  <si>
    <t>Aera San Ardo Cogen Facility</t>
  </si>
  <si>
    <t>Aera South Belridge Cogen Facility</t>
  </si>
  <si>
    <t>Los Medanos Energy Center LLC</t>
  </si>
  <si>
    <t>Los Medanos Energy Center</t>
  </si>
  <si>
    <t>Elk Hills Power LLC</t>
  </si>
  <si>
    <t>Air Products &amp; Chemicals Inc</t>
  </si>
  <si>
    <t>Wilmington Hydrogen Plant</t>
  </si>
  <si>
    <t>Valero Refining Co California</t>
  </si>
  <si>
    <t>Valero Refinery Cogeneration Unit 1</t>
  </si>
  <si>
    <t>Valero Refinery Cogeneration Unit 2</t>
  </si>
  <si>
    <t>California Resources Elk Hills LLC</t>
  </si>
  <si>
    <t>Elk Hills Cogen</t>
  </si>
  <si>
    <t>Roseburg Forest Products</t>
  </si>
  <si>
    <t>Roseburg Forest Products Biomass</t>
  </si>
  <si>
    <t>J&amp;A-Santa Maria LLC</t>
  </si>
  <si>
    <t>Santa Maria LFG Power Plant</t>
  </si>
  <si>
    <t>J&amp;A-Santa Maria II LLC</t>
  </si>
  <si>
    <t>J&amp;A-Whittier LLC</t>
  </si>
  <si>
    <t>Whittier LFG Power Plant #1</t>
  </si>
  <si>
    <t>Broadridge Customer Communications</t>
  </si>
  <si>
    <t>Broadridge Cogen</t>
  </si>
  <si>
    <t>New-Indy, Oxnard LLC</t>
  </si>
  <si>
    <t>Oxnard Paper Mill</t>
  </si>
  <si>
    <t>Spreckels Sugar Company</t>
  </si>
  <si>
    <t>Paramount Petroleum Corporation</t>
  </si>
  <si>
    <t>Paramount Refinery</t>
  </si>
  <si>
    <t>Kimberly-Clark Worldwide Inc</t>
  </si>
  <si>
    <t>Fullerton Mill CHP</t>
  </si>
  <si>
    <t>C&amp;H Sugar Company Inc</t>
  </si>
  <si>
    <t>C&amp;H Sugar Plant</t>
  </si>
  <si>
    <t>Houweling's Tomatoes</t>
  </si>
  <si>
    <t>Houweling Nurseries</t>
  </si>
  <si>
    <t>City of Hayward</t>
  </si>
  <si>
    <t>City of Hayward WWTP</t>
  </si>
  <si>
    <t>Sierra Nevada Brewing Co</t>
  </si>
  <si>
    <t>Sierra Nevada Brewing Co Hybrid</t>
  </si>
  <si>
    <t>County of Alameda GSA</t>
  </si>
  <si>
    <t>Santa Rita Jail Hybrid</t>
  </si>
  <si>
    <t>DOD USMC Marine Air Ground Combat</t>
  </si>
  <si>
    <t>MCAGCC Cogen Plant</t>
  </si>
  <si>
    <t>SPI Anderson 2</t>
  </si>
  <si>
    <t>UCI Fuel Cell, LLC</t>
  </si>
  <si>
    <t>UCI Fuel Cell</t>
  </si>
  <si>
    <t>Phoenix Energy</t>
  </si>
  <si>
    <t>North Fork Community Power</t>
  </si>
  <si>
    <t>Zero Waste Energy Development Company LLC</t>
  </si>
  <si>
    <t>Zero Waste Energy Development Co LLC</t>
  </si>
  <si>
    <t>Silicon Valley Clean Water</t>
  </si>
  <si>
    <t>SRJFC, LLC</t>
  </si>
  <si>
    <t>Santa Rita Jail Fuel Cell</t>
  </si>
  <si>
    <t>California Ethanol Power, LLC</t>
  </si>
  <si>
    <t>CE&amp;P Imperial Valley 1</t>
  </si>
  <si>
    <t>SunSelect Produce (California) Inc</t>
  </si>
  <si>
    <t>SunSelect1</t>
  </si>
  <si>
    <t>Central CA Fuel Cell 2, LLC</t>
  </si>
  <si>
    <t>Tulare BioMAT Fuel Cell</t>
  </si>
  <si>
    <t>Victorville Energy Center, LLC</t>
  </si>
  <si>
    <t>Victorville Energy Center, LLC (CA)</t>
  </si>
  <si>
    <t>MSB Investors, LLC</t>
  </si>
  <si>
    <t>Tajiguas Resource Recovery Project</t>
  </si>
  <si>
    <t>Valero Wilmington</t>
  </si>
  <si>
    <t>Valero Wilmington Cogeneration Plant</t>
  </si>
  <si>
    <t>Clearway Energy, Inc</t>
  </si>
  <si>
    <t>Central CA Fuel Cell 1</t>
  </si>
  <si>
    <t>Organic Energy Solutions, Inc.</t>
  </si>
  <si>
    <t>OES Biogas Power</t>
  </si>
  <si>
    <t>MW</t>
  </si>
  <si>
    <t>Row Labels</t>
  </si>
  <si>
    <t>Grand Total</t>
  </si>
  <si>
    <t>Sum of MW</t>
  </si>
  <si>
    <t>NAICS Description</t>
  </si>
  <si>
    <t>electricity generation</t>
  </si>
  <si>
    <t>oil and gas extraction</t>
  </si>
  <si>
    <t>food beverage and tobacco</t>
  </si>
  <si>
    <t>wood products</t>
  </si>
  <si>
    <t>pulp and paper</t>
  </si>
  <si>
    <t>refining</t>
  </si>
  <si>
    <t>chemicals</t>
  </si>
  <si>
    <t>computer and electronics</t>
  </si>
  <si>
    <t>other mining</t>
  </si>
  <si>
    <t>cement</t>
  </si>
  <si>
    <t>share natural gas</t>
  </si>
  <si>
    <t>Natural gas amounts</t>
  </si>
  <si>
    <t>Scaled 2019 Calculated Industry Electricity Demand</t>
  </si>
  <si>
    <t>Form 1.1 - STATE Planning Area</t>
  </si>
  <si>
    <t>California Energy Demand Forecast, 2021 - 2035 Baseline Forecast - Mid Demand Case</t>
  </si>
  <si>
    <t>Electricity Consumption by Sector (GWh)</t>
  </si>
  <si>
    <t>Residential_LDEV</t>
  </si>
  <si>
    <t>Commercial_LDEV</t>
  </si>
  <si>
    <t>Total_Consumption</t>
  </si>
  <si>
    <t>water and waste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</si>
</sst>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#,##0.00000"/>
    <numFmt numFmtId="165" formatCode="0.000E+00"/>
    <numFmt numFmtId="166" formatCode="#,##0.0"/>
    <numFmt numFmtId="167" formatCode="_(* #,##0_);_(* \(#,##0\);_(* &quot;-&quot;??_);_(@_)"/>
    <numFmt numFmtId="168" formatCode="0.0.E+00"/>
    <numFmt numFmtId="169" formatCode="0.0"/>
    <numFmt numFmtId="170" formatCode="#,##0.0000_);\(#,##0.0000\)"/>
    <numFmt numFmtId="171" formatCode="#,##0.000_);\(#,##0.000\)"/>
    <numFmt numFmtId="172" formatCode="#,##0.000"/>
    <numFmt numFmtId="173" formatCode="0.0%"/>
    <numFmt numFmtId="174" formatCode="0E+00"/>
    <numFmt numFmtId="175" formatCode="0.00.E+00"/>
    <numFmt numFmtId="176" formatCode="0.00000E+00"/>
  </numFmts>
  <fonts count="9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sz val="11"/>
      <name val="Calibri"/>
      <family val="2"/>
    </font>
    <font>
      <sz val="9"/>
      <color rgb="FF000000"/>
      <name val="Calibri"/>
      <family val="2"/>
    </font>
    <font>
      <sz val="11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Arial"/>
      <family val="2"/>
    </font>
    <font>
      <sz val="10"/>
      <color indexed="8"/>
      <name val="Arial"/>
      <family val="2"/>
    </font>
    <font>
      <b/>
      <sz val="10"/>
      <color theme="1" tint="4.9989318521683403E-2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C00000"/>
      <name val="Arial"/>
      <family val="2"/>
    </font>
    <font>
      <sz val="11"/>
      <color indexed="8"/>
      <name val="Calibri"/>
      <family val="2"/>
    </font>
    <font>
      <sz val="11"/>
      <color rgb="FF9C0006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name val="Calibri"/>
      <family val="2"/>
      <scheme val="minor"/>
    </font>
    <font>
      <sz val="11"/>
      <color rgb="FF333333"/>
      <name val="Open Sans"/>
      <family val="2"/>
    </font>
    <font>
      <sz val="11"/>
      <color theme="1"/>
      <name val="Calibri"/>
      <family val="2"/>
      <scheme val="maj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12"/>
      <color indexed="30"/>
      <name val="Calibri"/>
      <family val="2"/>
    </font>
    <font>
      <sz val="9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12"/>
      <color indexed="30"/>
      <name val="Calibri"/>
      <family val="2"/>
      <scheme val="minor"/>
    </font>
    <font>
      <sz val="9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1"/>
      <color theme="0" tint="-0.34998626667073579"/>
      <name val="Arial"/>
      <family val="2"/>
    </font>
    <font>
      <sz val="11"/>
      <color theme="0" tint="-0.34998626667073579"/>
      <name val="Calibri"/>
      <family val="2"/>
      <scheme val="minor"/>
    </font>
    <font>
      <b/>
      <sz val="14"/>
      <name val="Calibri"/>
      <family val="2"/>
    </font>
    <font>
      <i/>
      <sz val="12"/>
      <name val="Calibri"/>
      <family val="2"/>
    </font>
    <font>
      <sz val="12"/>
      <name val="Calibri"/>
      <family val="2"/>
    </font>
    <font>
      <sz val="12"/>
      <color rgb="FF000000"/>
      <name val="Source Sans Pro"/>
      <family val="2"/>
    </font>
    <font>
      <b/>
      <sz val="11"/>
      <name val="Calibri"/>
      <family val="2"/>
    </font>
    <font>
      <b/>
      <sz val="11"/>
      <color theme="0"/>
      <name val="Arial"/>
      <family val="2"/>
    </font>
    <font>
      <i/>
      <sz val="11"/>
      <name val="Calibri"/>
      <family val="2"/>
    </font>
    <font>
      <b/>
      <i/>
      <sz val="11"/>
      <color indexed="8"/>
      <name val="Calibri"/>
      <family val="2"/>
      <scheme val="minor"/>
    </font>
    <font>
      <sz val="11"/>
      <name val="Arial"/>
      <family val="2"/>
    </font>
    <font>
      <u/>
      <sz val="11"/>
      <color theme="10"/>
      <name val="Arial"/>
      <family val="2"/>
    </font>
    <font>
      <sz val="9"/>
      <name val="Calibri"/>
      <family val="2"/>
    </font>
    <font>
      <b/>
      <sz val="11"/>
      <color theme="1"/>
      <name val="Calibri"/>
      <family val="2"/>
      <scheme val="major"/>
    </font>
    <font>
      <b/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indexed="8"/>
      <name val="Arial"/>
      <family val="2"/>
    </font>
    <font>
      <sz val="11"/>
      <color theme="0" tint="-0.249977111117893"/>
      <name val="Arial"/>
      <family val="2"/>
    </font>
    <font>
      <b/>
      <sz val="11"/>
      <color theme="0" tint="-0.249977111117893"/>
      <name val="Arial"/>
      <family val="2"/>
    </font>
    <font>
      <sz val="14"/>
      <color rgb="FFFFFFFF"/>
      <name val="Source Sans Pro"/>
      <family val="2"/>
    </font>
    <font>
      <sz val="14"/>
      <color rgb="FF000000"/>
      <name val="Source Sans Pro"/>
      <family val="2"/>
    </font>
    <font>
      <sz val="14"/>
      <color rgb="FF000000"/>
      <name val="Source Sans Pro"/>
      <family val="2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000FF"/>
      <name val="Arial"/>
      <family val="2"/>
    </font>
    <font>
      <sz val="14"/>
      <name val="Calibri"/>
      <family val="2"/>
    </font>
    <font>
      <i/>
      <sz val="11"/>
      <color theme="1"/>
      <name val="Arial"/>
      <family val="2"/>
    </font>
    <font>
      <b/>
      <sz val="12"/>
      <color indexed="30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5"/>
        <bgColor indexed="0"/>
      </patternFill>
    </fill>
    <fill>
      <patternFill patternType="solid">
        <fgColor indexed="41"/>
        <bgColor indexed="0"/>
      </patternFill>
    </fill>
    <fill>
      <patternFill patternType="solid">
        <fgColor indexed="42"/>
        <bgColor indexed="0"/>
      </patternFill>
    </fill>
    <fill>
      <patternFill patternType="solid">
        <fgColor indexed="47"/>
        <bgColor indexed="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FFE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9999FF"/>
        <bgColor indexed="64"/>
      </patternFill>
    </fill>
    <fill>
      <patternFill patternType="solid">
        <fgColor rgb="FF458CC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FEAF7"/>
        <bgColor indexed="64"/>
      </patternFill>
    </fill>
  </fills>
  <borders count="3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22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ck">
        <color rgb="FFDEE2E6"/>
      </bottom>
      <diagonal/>
    </border>
    <border>
      <left/>
      <right/>
      <top/>
      <bottom style="medium">
        <color rgb="FF458CC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9">
    <xf numFmtId="0" fontId="0" fillId="0" borderId="1"/>
    <xf numFmtId="9" fontId="17" fillId="0" borderId="1"/>
    <xf numFmtId="0" fontId="20" fillId="0" borderId="5">
      <alignment wrapText="1"/>
    </xf>
    <xf numFmtId="0" fontId="21" fillId="0" borderId="7">
      <alignment wrapText="1"/>
    </xf>
    <xf numFmtId="0" fontId="20" fillId="0" borderId="1"/>
    <xf numFmtId="43" fontId="24" fillId="0" borderId="0" applyFont="0" applyFill="0" applyBorder="0" applyAlignment="0" applyProtection="0"/>
    <xf numFmtId="0" fontId="11" fillId="0" borderId="1"/>
    <xf numFmtId="0" fontId="25" fillId="0" borderId="1"/>
    <xf numFmtId="0" fontId="28" fillId="0" borderId="1"/>
    <xf numFmtId="0" fontId="28" fillId="0" borderId="1"/>
    <xf numFmtId="0" fontId="10" fillId="0" borderId="1"/>
    <xf numFmtId="43" fontId="10" fillId="0" borderId="1" applyFont="0" applyFill="0" applyBorder="0" applyAlignment="0" applyProtection="0"/>
    <xf numFmtId="9" fontId="10" fillId="0" borderId="1" applyFont="0" applyFill="0" applyBorder="0" applyAlignment="0" applyProtection="0"/>
    <xf numFmtId="0" fontId="31" fillId="15" borderId="1" applyNumberFormat="0" applyBorder="0" applyAlignment="0" applyProtection="0"/>
    <xf numFmtId="0" fontId="47" fillId="0" borderId="1"/>
    <xf numFmtId="0" fontId="47" fillId="0" borderId="1"/>
    <xf numFmtId="0" fontId="22" fillId="0" borderId="23">
      <alignment wrapText="1"/>
    </xf>
    <xf numFmtId="0" fontId="48" fillId="0" borderId="1">
      <alignment horizontal="left"/>
    </xf>
    <xf numFmtId="0" fontId="22" fillId="0" borderId="4">
      <alignment wrapText="1"/>
    </xf>
    <xf numFmtId="0" fontId="47" fillId="0" borderId="6">
      <alignment wrapText="1"/>
    </xf>
    <xf numFmtId="0" fontId="47" fillId="0" borderId="24">
      <alignment wrapText="1"/>
    </xf>
    <xf numFmtId="0" fontId="8" fillId="0" borderId="1"/>
    <xf numFmtId="0" fontId="56" fillId="0" borderId="1" applyNumberFormat="0" applyFill="0" applyBorder="0" applyAlignment="0" applyProtection="0">
      <alignment vertical="top"/>
      <protection locked="0"/>
    </xf>
    <xf numFmtId="9" fontId="8" fillId="0" borderId="1" applyFont="0" applyFill="0" applyBorder="0" applyAlignment="0" applyProtection="0"/>
    <xf numFmtId="0" fontId="7" fillId="0" borderId="1"/>
    <xf numFmtId="9" fontId="7" fillId="0" borderId="1" applyFont="0" applyFill="0" applyBorder="0" applyAlignment="0" applyProtection="0"/>
    <xf numFmtId="0" fontId="43" fillId="0" borderId="1"/>
    <xf numFmtId="0" fontId="4" fillId="0" borderId="1"/>
    <xf numFmtId="9" fontId="4" fillId="0" borderId="1" applyFont="0" applyFill="0" applyBorder="0" applyAlignment="0" applyProtection="0"/>
    <xf numFmtId="0" fontId="69" fillId="0" borderId="1" applyNumberFormat="0" applyFill="0" applyBorder="0" applyAlignment="0" applyProtection="0"/>
    <xf numFmtId="0" fontId="47" fillId="0" borderId="24" applyNumberFormat="0" applyProtection="0">
      <alignment wrapText="1"/>
    </xf>
    <xf numFmtId="0" fontId="47" fillId="0" borderId="6" applyNumberFormat="0" applyFont="0" applyProtection="0">
      <alignment wrapText="1"/>
    </xf>
    <xf numFmtId="0" fontId="22" fillId="0" borderId="4" applyNumberFormat="0" applyProtection="0">
      <alignment wrapText="1"/>
    </xf>
    <xf numFmtId="0" fontId="22" fillId="0" borderId="23" applyNumberFormat="0" applyProtection="0">
      <alignment wrapText="1"/>
    </xf>
    <xf numFmtId="0" fontId="47" fillId="0" borderId="1" applyNumberFormat="0" applyFill="0" applyBorder="0" applyAlignment="0" applyProtection="0"/>
    <xf numFmtId="0" fontId="48" fillId="0" borderId="1" applyNumberFormat="0" applyProtection="0">
      <alignment horizontal="left"/>
    </xf>
    <xf numFmtId="0" fontId="2" fillId="42" borderId="0" applyNumberFormat="0" applyBorder="0" applyAlignment="0" applyProtection="0"/>
    <xf numFmtId="0" fontId="13" fillId="0" borderId="1"/>
    <xf numFmtId="9" fontId="13" fillId="0" borderId="1"/>
  </cellStyleXfs>
  <cellXfs count="529">
    <xf numFmtId="0" fontId="0" fillId="0" borderId="0" xfId="0" applyBorder="1"/>
    <xf numFmtId="0" fontId="13" fillId="0" borderId="0" xfId="0" applyFont="1" applyBorder="1"/>
    <xf numFmtId="0" fontId="12" fillId="0" borderId="0" xfId="0" applyFont="1" applyBorder="1"/>
    <xf numFmtId="0" fontId="0" fillId="0" borderId="0" xfId="0" applyBorder="1"/>
    <xf numFmtId="0" fontId="0" fillId="0" borderId="1" xfId="0"/>
    <xf numFmtId="0" fontId="18" fillId="0" borderId="1" xfId="0" applyFont="1"/>
    <xf numFmtId="0" fontId="19" fillId="0" borderId="1" xfId="0" applyFont="1"/>
    <xf numFmtId="11" fontId="0" fillId="0" borderId="1" xfId="0" applyNumberFormat="1"/>
    <xf numFmtId="0" fontId="0" fillId="0" borderId="6" xfId="2" applyFont="1" applyBorder="1" applyAlignment="1">
      <alignment wrapText="1"/>
    </xf>
    <xf numFmtId="11" fontId="0" fillId="0" borderId="5" xfId="2" applyNumberFormat="1" applyFont="1" applyAlignment="1">
      <alignment horizontal="right" wrapText="1"/>
    </xf>
    <xf numFmtId="0" fontId="22" fillId="0" borderId="4" xfId="3" applyFont="1" applyBorder="1" applyAlignment="1">
      <alignment wrapText="1"/>
    </xf>
    <xf numFmtId="11" fontId="21" fillId="0" borderId="7" xfId="3" applyNumberFormat="1" applyAlignment="1">
      <alignment horizontal="right" wrapText="1"/>
    </xf>
    <xf numFmtId="0" fontId="23" fillId="0" borderId="6" xfId="2" applyFont="1" applyBorder="1" applyAlignment="1">
      <alignment wrapText="1"/>
    </xf>
    <xf numFmtId="9" fontId="0" fillId="0" borderId="5" xfId="1" applyFont="1" applyBorder="1" applyAlignment="1">
      <alignment horizontal="right" wrapText="1"/>
    </xf>
    <xf numFmtId="0" fontId="19" fillId="0" borderId="1" xfId="4" applyFont="1"/>
    <xf numFmtId="0" fontId="19" fillId="0" borderId="1" xfId="2" applyFont="1" applyBorder="1" applyAlignment="1">
      <alignment wrapText="1"/>
    </xf>
    <xf numFmtId="0" fontId="16" fillId="0" borderId="1" xfId="2" applyFont="1" applyBorder="1" applyAlignment="1">
      <alignment wrapText="1"/>
    </xf>
    <xf numFmtId="11" fontId="20" fillId="0" borderId="1" xfId="0" applyNumberFormat="1" applyFont="1" applyAlignment="1" applyProtection="1">
      <alignment horizontal="right"/>
      <protection locked="0"/>
    </xf>
    <xf numFmtId="0" fontId="20" fillId="0" borderId="1" xfId="0" applyFont="1" applyAlignment="1" applyProtection="1">
      <alignment horizontal="right"/>
      <protection locked="0"/>
    </xf>
    <xf numFmtId="0" fontId="20" fillId="0" borderId="1" xfId="0" applyFont="1"/>
    <xf numFmtId="11" fontId="20" fillId="0" borderId="1" xfId="0" applyNumberFormat="1" applyFont="1"/>
    <xf numFmtId="1" fontId="20" fillId="0" borderId="1" xfId="0" applyNumberFormat="1" applyFont="1"/>
    <xf numFmtId="4" fontId="0" fillId="0" borderId="5" xfId="2" applyNumberFormat="1" applyFont="1" applyAlignment="1">
      <alignment horizontal="right" wrapText="1"/>
    </xf>
    <xf numFmtId="4" fontId="21" fillId="0" borderId="7" xfId="3" applyNumberFormat="1" applyAlignment="1">
      <alignment horizontal="right" wrapText="1"/>
    </xf>
    <xf numFmtId="165" fontId="0" fillId="0" borderId="1" xfId="0" applyNumberFormat="1"/>
    <xf numFmtId="166" fontId="0" fillId="0" borderId="5" xfId="2" applyNumberFormat="1" applyFont="1" applyAlignment="1">
      <alignment horizontal="right" wrapText="1"/>
    </xf>
    <xf numFmtId="166" fontId="21" fillId="0" borderId="7" xfId="3" applyNumberFormat="1" applyAlignment="1">
      <alignment horizontal="right" wrapText="1"/>
    </xf>
    <xf numFmtId="164" fontId="0" fillId="0" borderId="1" xfId="0" applyNumberFormat="1"/>
    <xf numFmtId="0" fontId="11" fillId="0" borderId="1" xfId="6"/>
    <xf numFmtId="0" fontId="0" fillId="0" borderId="1" xfId="0" applyBorder="1"/>
    <xf numFmtId="167" fontId="11" fillId="0" borderId="1" xfId="5" applyNumberFormat="1" applyFont="1" applyBorder="1"/>
    <xf numFmtId="167" fontId="19" fillId="0" borderId="1" xfId="5" applyNumberFormat="1" applyFont="1" applyBorder="1" applyAlignment="1">
      <alignment horizontal="right"/>
    </xf>
    <xf numFmtId="167" fontId="19" fillId="0" borderId="1" xfId="5" applyNumberFormat="1" applyFont="1" applyBorder="1"/>
    <xf numFmtId="167" fontId="19" fillId="9" borderId="1" xfId="5" applyNumberFormat="1" applyFont="1" applyFill="1" applyBorder="1"/>
    <xf numFmtId="167" fontId="11" fillId="0" borderId="1" xfId="5" applyNumberFormat="1" applyFont="1" applyBorder="1" applyAlignment="1">
      <alignment horizontal="left" indent="1"/>
    </xf>
    <xf numFmtId="167" fontId="19" fillId="0" borderId="1" xfId="5" applyNumberFormat="1" applyFont="1" applyBorder="1" applyAlignment="1">
      <alignment horizontal="left" indent="1"/>
    </xf>
    <xf numFmtId="0" fontId="30" fillId="12" borderId="9" xfId="8" applyFont="1" applyFill="1" applyBorder="1"/>
    <xf numFmtId="0" fontId="30" fillId="12" borderId="9" xfId="8" applyFont="1" applyFill="1" applyBorder="1" applyAlignment="1">
      <alignment horizontal="center" vertical="center"/>
    </xf>
    <xf numFmtId="11" fontId="30" fillId="12" borderId="9" xfId="8" applyNumberFormat="1" applyFont="1" applyFill="1" applyBorder="1" applyAlignment="1">
      <alignment horizontal="right"/>
    </xf>
    <xf numFmtId="11" fontId="30" fillId="12" borderId="9" xfId="8" applyNumberFormat="1" applyFont="1" applyFill="1" applyBorder="1"/>
    <xf numFmtId="0" fontId="30" fillId="0" borderId="9" xfId="8" applyFont="1" applyBorder="1"/>
    <xf numFmtId="0" fontId="30" fillId="0" borderId="9" xfId="8" applyFont="1" applyBorder="1" applyAlignment="1">
      <alignment horizontal="center" vertical="center"/>
    </xf>
    <xf numFmtId="11" fontId="30" fillId="0" borderId="9" xfId="8" applyNumberFormat="1" applyFont="1" applyBorder="1" applyAlignment="1">
      <alignment horizontal="right"/>
    </xf>
    <xf numFmtId="11" fontId="30" fillId="0" borderId="9" xfId="8" applyNumberFormat="1" applyFont="1" applyBorder="1"/>
    <xf numFmtId="9" fontId="17" fillId="0" borderId="1" xfId="1"/>
    <xf numFmtId="0" fontId="13" fillId="0" borderId="1" xfId="0" applyFont="1" applyBorder="1"/>
    <xf numFmtId="0" fontId="12" fillId="0" borderId="1" xfId="0" applyFont="1" applyBorder="1"/>
    <xf numFmtId="0" fontId="10" fillId="18" borderId="1" xfId="10" applyFill="1"/>
    <xf numFmtId="0" fontId="35" fillId="18" borderId="1" xfId="10" applyFont="1" applyFill="1"/>
    <xf numFmtId="0" fontId="35" fillId="18" borderId="1" xfId="10" applyFont="1" applyFill="1" applyAlignment="1">
      <alignment wrapText="1"/>
    </xf>
    <xf numFmtId="0" fontId="35" fillId="9" borderId="1" xfId="10" applyFont="1" applyFill="1" applyAlignment="1">
      <alignment wrapText="1"/>
    </xf>
    <xf numFmtId="14" fontId="10" fillId="18" borderId="1" xfId="11" applyNumberFormat="1" applyFont="1" applyFill="1" applyBorder="1"/>
    <xf numFmtId="14" fontId="10" fillId="18" borderId="1" xfId="10" applyNumberFormat="1" applyFill="1"/>
    <xf numFmtId="167" fontId="10" fillId="18" borderId="1" xfId="11" applyNumberFormat="1" applyFont="1" applyFill="1" applyBorder="1"/>
    <xf numFmtId="0" fontId="10" fillId="9" borderId="1" xfId="10" applyFill="1"/>
    <xf numFmtId="14" fontId="10" fillId="18" borderId="1" xfId="11" applyNumberFormat="1" applyFont="1" applyFill="1" applyBorder="1" applyAlignment="1">
      <alignment wrapText="1"/>
    </xf>
    <xf numFmtId="167" fontId="0" fillId="18" borderId="1" xfId="11" applyNumberFormat="1" applyFont="1" applyFill="1"/>
    <xf numFmtId="0" fontId="32" fillId="18" borderId="1" xfId="10" applyFont="1" applyFill="1"/>
    <xf numFmtId="0" fontId="32" fillId="9" borderId="1" xfId="10" applyFont="1" applyFill="1"/>
    <xf numFmtId="14" fontId="32" fillId="18" borderId="1" xfId="11" applyNumberFormat="1" applyFont="1" applyFill="1" applyBorder="1"/>
    <xf numFmtId="14" fontId="32" fillId="18" borderId="1" xfId="10" applyNumberFormat="1" applyFont="1" applyFill="1"/>
    <xf numFmtId="167" fontId="32" fillId="18" borderId="1" xfId="11" applyNumberFormat="1" applyFont="1" applyFill="1" applyBorder="1"/>
    <xf numFmtId="0" fontId="37" fillId="19" borderId="11" xfId="10" applyFont="1" applyFill="1" applyBorder="1" applyAlignment="1">
      <alignment horizontal="left"/>
    </xf>
    <xf numFmtId="0" fontId="37" fillId="19" borderId="12" xfId="10" applyFont="1" applyFill="1" applyBorder="1" applyAlignment="1">
      <alignment horizontal="left"/>
    </xf>
    <xf numFmtId="0" fontId="36" fillId="19" borderId="12" xfId="10" applyFont="1" applyFill="1" applyBorder="1" applyAlignment="1">
      <alignment horizontal="left"/>
    </xf>
    <xf numFmtId="0" fontId="36" fillId="9" borderId="12" xfId="10" applyFont="1" applyFill="1" applyBorder="1" applyAlignment="1">
      <alignment horizontal="left"/>
    </xf>
    <xf numFmtId="9" fontId="36" fillId="16" borderId="12" xfId="12" applyFont="1" applyFill="1" applyBorder="1" applyAlignment="1">
      <alignment horizontal="center"/>
    </xf>
    <xf numFmtId="0" fontId="36" fillId="19" borderId="14" xfId="10" applyFont="1" applyFill="1" applyBorder="1" applyAlignment="1">
      <alignment horizontal="left"/>
    </xf>
    <xf numFmtId="14" fontId="36" fillId="19" borderId="14" xfId="11" applyNumberFormat="1" applyFont="1" applyFill="1" applyBorder="1" applyAlignment="1">
      <alignment horizontal="left"/>
    </xf>
    <xf numFmtId="14" fontId="36" fillId="19" borderId="14" xfId="10" applyNumberFormat="1" applyFont="1" applyFill="1" applyBorder="1" applyAlignment="1">
      <alignment horizontal="left"/>
    </xf>
    <xf numFmtId="169" fontId="36" fillId="19" borderId="12" xfId="10" applyNumberFormat="1" applyFont="1" applyFill="1" applyBorder="1" applyAlignment="1">
      <alignment horizontal="left"/>
    </xf>
    <xf numFmtId="9" fontId="36" fillId="19" borderId="13" xfId="12" applyFont="1" applyFill="1" applyBorder="1" applyAlignment="1">
      <alignment horizontal="left"/>
    </xf>
    <xf numFmtId="0" fontId="36" fillId="0" borderId="1" xfId="10" applyFont="1" applyAlignment="1">
      <alignment wrapText="1"/>
    </xf>
    <xf numFmtId="167" fontId="36" fillId="0" borderId="15" xfId="11" applyNumberFormat="1" applyFont="1" applyBorder="1" applyAlignment="1">
      <alignment wrapText="1"/>
    </xf>
    <xf numFmtId="167" fontId="36" fillId="0" borderId="13" xfId="11" applyNumberFormat="1" applyFont="1" applyBorder="1" applyAlignment="1">
      <alignment wrapText="1"/>
    </xf>
    <xf numFmtId="0" fontId="36" fillId="18" borderId="1" xfId="10" applyFont="1" applyFill="1" applyAlignment="1">
      <alignment wrapText="1"/>
    </xf>
    <xf numFmtId="0" fontId="36" fillId="0" borderId="11" xfId="10" applyFont="1" applyBorder="1" applyAlignment="1">
      <alignment horizontal="left"/>
    </xf>
    <xf numFmtId="0" fontId="36" fillId="0" borderId="12" xfId="10" applyFont="1" applyBorder="1" applyAlignment="1">
      <alignment horizontal="left"/>
    </xf>
    <xf numFmtId="0" fontId="36" fillId="0" borderId="13" xfId="10" applyFont="1" applyBorder="1" applyAlignment="1">
      <alignment horizontal="left"/>
    </xf>
    <xf numFmtId="0" fontId="36" fillId="0" borderId="11" xfId="10" applyFont="1" applyBorder="1"/>
    <xf numFmtId="0" fontId="36" fillId="9" borderId="12" xfId="10" applyFont="1" applyFill="1" applyBorder="1"/>
    <xf numFmtId="0" fontId="36" fillId="0" borderId="12" xfId="10" applyFont="1" applyBorder="1"/>
    <xf numFmtId="0" fontId="36" fillId="0" borderId="13" xfId="10" applyFont="1" applyBorder="1"/>
    <xf numFmtId="0" fontId="36" fillId="0" borderId="16" xfId="10" applyFont="1" applyBorder="1" applyAlignment="1">
      <alignment horizontal="left"/>
    </xf>
    <xf numFmtId="14" fontId="36" fillId="0" borderId="14" xfId="11" applyNumberFormat="1" applyFont="1" applyFill="1" applyBorder="1" applyAlignment="1">
      <alignment horizontal="left"/>
    </xf>
    <xf numFmtId="14" fontId="36" fillId="0" borderId="14" xfId="10" applyNumberFormat="1" applyFont="1" applyBorder="1" applyAlignment="1">
      <alignment horizontal="left"/>
    </xf>
    <xf numFmtId="169" fontId="36" fillId="0" borderId="12" xfId="10" applyNumberFormat="1" applyFont="1" applyBorder="1" applyAlignment="1">
      <alignment horizontal="left"/>
    </xf>
    <xf numFmtId="9" fontId="36" fillId="0" borderId="13" xfId="12" applyFont="1" applyFill="1" applyBorder="1" applyAlignment="1">
      <alignment horizontal="left"/>
    </xf>
    <xf numFmtId="0" fontId="36" fillId="0" borderId="1" xfId="10" applyFont="1"/>
    <xf numFmtId="167" fontId="36" fillId="20" borderId="15" xfId="11" applyNumberFormat="1" applyFont="1" applyFill="1" applyBorder="1" applyAlignment="1">
      <alignment horizontal="left" wrapText="1"/>
    </xf>
    <xf numFmtId="167" fontId="36" fillId="21" borderId="13" xfId="11" applyNumberFormat="1" applyFont="1" applyFill="1" applyBorder="1" applyAlignment="1">
      <alignment horizontal="left" wrapText="1"/>
    </xf>
    <xf numFmtId="0" fontId="36" fillId="18" borderId="1" xfId="10" applyFont="1" applyFill="1"/>
    <xf numFmtId="0" fontId="38" fillId="0" borderId="17" xfId="10" applyFont="1" applyBorder="1" applyAlignment="1">
      <alignment vertical="center" wrapText="1"/>
    </xf>
    <xf numFmtId="0" fontId="38" fillId="0" borderId="18" xfId="10" applyFont="1" applyBorder="1" applyAlignment="1">
      <alignment vertical="center" wrapText="1"/>
    </xf>
    <xf numFmtId="0" fontId="38" fillId="0" borderId="19" xfId="10" applyFont="1" applyBorder="1" applyAlignment="1">
      <alignment vertical="center" wrapText="1"/>
    </xf>
    <xf numFmtId="0" fontId="38" fillId="9" borderId="18" xfId="10" applyFont="1" applyFill="1" applyBorder="1" applyAlignment="1">
      <alignment vertical="center" wrapText="1"/>
    </xf>
    <xf numFmtId="0" fontId="38" fillId="0" borderId="11" xfId="10" applyFont="1" applyBorder="1" applyAlignment="1">
      <alignment vertical="center" wrapText="1"/>
    </xf>
    <xf numFmtId="14" fontId="38" fillId="0" borderId="12" xfId="11" applyNumberFormat="1" applyFont="1" applyFill="1" applyBorder="1" applyAlignment="1">
      <alignment vertical="center" wrapText="1"/>
    </xf>
    <xf numFmtId="14" fontId="10" fillId="0" borderId="12" xfId="10" applyNumberFormat="1" applyBorder="1" applyAlignment="1">
      <alignment vertical="center" wrapText="1"/>
    </xf>
    <xf numFmtId="169" fontId="10" fillId="0" borderId="18" xfId="10" applyNumberFormat="1" applyBorder="1" applyAlignment="1">
      <alignment vertical="center" wrapText="1"/>
    </xf>
    <xf numFmtId="9" fontId="10" fillId="0" borderId="19" xfId="12" applyFont="1" applyFill="1" applyBorder="1" applyAlignment="1">
      <alignment vertical="center" wrapText="1"/>
    </xf>
    <xf numFmtId="0" fontId="10" fillId="0" borderId="1" xfId="10"/>
    <xf numFmtId="167" fontId="36" fillId="0" borderId="15" xfId="11" applyNumberFormat="1" applyFont="1" applyFill="1" applyBorder="1" applyAlignment="1">
      <alignment wrapText="1"/>
    </xf>
    <xf numFmtId="167" fontId="36" fillId="0" borderId="15" xfId="11" applyNumberFormat="1" applyFont="1" applyFill="1" applyBorder="1" applyAlignment="1"/>
    <xf numFmtId="0" fontId="10" fillId="18" borderId="1" xfId="10" applyFill="1" applyAlignment="1">
      <alignment horizontal="center"/>
    </xf>
    <xf numFmtId="0" fontId="38" fillId="0" borderId="1" xfId="10" applyFont="1" applyAlignment="1">
      <alignment horizontal="center"/>
    </xf>
    <xf numFmtId="0" fontId="10" fillId="9" borderId="1" xfId="10" applyFill="1" applyAlignment="1">
      <alignment horizontal="center"/>
    </xf>
    <xf numFmtId="14" fontId="38" fillId="0" borderId="1" xfId="10" applyNumberFormat="1" applyFont="1" applyAlignment="1">
      <alignment horizontal="center"/>
    </xf>
    <xf numFmtId="170" fontId="38" fillId="0" borderId="1" xfId="11" applyNumberFormat="1" applyFont="1" applyFill="1" applyAlignment="1">
      <alignment horizontal="center"/>
    </xf>
    <xf numFmtId="37" fontId="38" fillId="0" borderId="1" xfId="11" applyNumberFormat="1" applyFont="1" applyFill="1" applyAlignment="1">
      <alignment horizontal="center"/>
    </xf>
    <xf numFmtId="9" fontId="0" fillId="22" borderId="1" xfId="12" applyFont="1" applyFill="1" applyAlignment="1">
      <alignment horizontal="left"/>
    </xf>
    <xf numFmtId="0" fontId="10" fillId="18" borderId="1" xfId="10" applyFill="1" applyAlignment="1">
      <alignment horizontal="left"/>
    </xf>
    <xf numFmtId="0" fontId="10" fillId="0" borderId="1" xfId="10" applyAlignment="1">
      <alignment horizontal="center"/>
    </xf>
    <xf numFmtId="14" fontId="10" fillId="0" borderId="1" xfId="10" applyNumberFormat="1" applyAlignment="1">
      <alignment horizontal="center"/>
    </xf>
    <xf numFmtId="167" fontId="10" fillId="0" borderId="1" xfId="11" applyNumberFormat="1" applyAlignment="1">
      <alignment horizontal="center"/>
    </xf>
    <xf numFmtId="167" fontId="10" fillId="0" borderId="1" xfId="11" applyNumberFormat="1" applyFont="1" applyAlignment="1">
      <alignment horizontal="right"/>
    </xf>
    <xf numFmtId="169" fontId="10" fillId="0" borderId="1" xfId="10" applyNumberFormat="1" applyAlignment="1">
      <alignment horizontal="center"/>
    </xf>
    <xf numFmtId="9" fontId="10" fillId="0" borderId="1" xfId="12" applyFont="1" applyAlignment="1">
      <alignment horizontal="center"/>
    </xf>
    <xf numFmtId="1" fontId="10" fillId="0" borderId="1" xfId="11" applyNumberFormat="1" applyFont="1" applyAlignment="1">
      <alignment horizontal="right"/>
    </xf>
    <xf numFmtId="0" fontId="10" fillId="0" borderId="1" xfId="10" applyAlignment="1">
      <alignment horizontal="right"/>
    </xf>
    <xf numFmtId="0" fontId="38" fillId="4" borderId="1" xfId="10" applyFont="1" applyFill="1" applyAlignment="1">
      <alignment horizontal="center"/>
    </xf>
    <xf numFmtId="14" fontId="38" fillId="4" borderId="1" xfId="10" applyNumberFormat="1" applyFont="1" applyFill="1" applyAlignment="1">
      <alignment horizontal="center"/>
    </xf>
    <xf numFmtId="170" fontId="38" fillId="4" borderId="1" xfId="11" applyNumberFormat="1" applyFont="1" applyFill="1" applyAlignment="1">
      <alignment horizontal="center"/>
    </xf>
    <xf numFmtId="37" fontId="38" fillId="4" borderId="1" xfId="11" applyNumberFormat="1" applyFont="1" applyFill="1" applyAlignment="1">
      <alignment horizontal="center"/>
    </xf>
    <xf numFmtId="9" fontId="0" fillId="4" borderId="1" xfId="12" applyFont="1" applyFill="1" applyAlignment="1">
      <alignment horizontal="left"/>
    </xf>
    <xf numFmtId="0" fontId="10" fillId="4" borderId="1" xfId="10" applyFill="1" applyAlignment="1">
      <alignment horizontal="center"/>
    </xf>
    <xf numFmtId="14" fontId="10" fillId="4" borderId="1" xfId="10" applyNumberFormat="1" applyFill="1" applyAlignment="1">
      <alignment horizontal="center"/>
    </xf>
    <xf numFmtId="167" fontId="10" fillId="4" borderId="1" xfId="11" applyNumberFormat="1" applyFont="1" applyFill="1" applyAlignment="1">
      <alignment horizontal="right"/>
    </xf>
    <xf numFmtId="167" fontId="10" fillId="4" borderId="1" xfId="11" applyNumberFormat="1" applyFill="1" applyAlignment="1">
      <alignment horizontal="center"/>
    </xf>
    <xf numFmtId="171" fontId="38" fillId="0" borderId="1" xfId="11" applyNumberFormat="1" applyFont="1" applyFill="1" applyAlignment="1">
      <alignment horizontal="center"/>
    </xf>
    <xf numFmtId="0" fontId="10" fillId="0" borderId="1" xfId="13" applyFont="1" applyFill="1" applyAlignment="1">
      <alignment horizontal="center"/>
    </xf>
    <xf numFmtId="167" fontId="10" fillId="0" borderId="1" xfId="11" applyNumberFormat="1" applyFont="1" applyAlignment="1">
      <alignment horizontal="center"/>
    </xf>
    <xf numFmtId="0" fontId="39" fillId="0" borderId="1" xfId="10" applyFont="1" applyAlignment="1">
      <alignment horizontal="center"/>
    </xf>
    <xf numFmtId="0" fontId="40" fillId="4" borderId="1" xfId="10" applyFont="1" applyFill="1" applyAlignment="1">
      <alignment horizontal="center"/>
    </xf>
    <xf numFmtId="14" fontId="40" fillId="4" borderId="1" xfId="10" applyNumberFormat="1" applyFont="1" applyFill="1" applyAlignment="1">
      <alignment horizontal="center"/>
    </xf>
    <xf numFmtId="170" fontId="40" fillId="4" borderId="1" xfId="11" applyNumberFormat="1" applyFont="1" applyFill="1" applyAlignment="1">
      <alignment horizontal="center"/>
    </xf>
    <xf numFmtId="37" fontId="40" fillId="4" borderId="1" xfId="11" applyNumberFormat="1" applyFont="1" applyFill="1" applyAlignment="1">
      <alignment horizontal="center"/>
    </xf>
    <xf numFmtId="9" fontId="19" fillId="4" borderId="1" xfId="12" applyFont="1" applyFill="1" applyAlignment="1">
      <alignment horizontal="left"/>
    </xf>
    <xf numFmtId="14" fontId="10" fillId="0" borderId="1" xfId="11" applyNumberFormat="1" applyFont="1"/>
    <xf numFmtId="14" fontId="10" fillId="0" borderId="1" xfId="10" applyNumberFormat="1"/>
    <xf numFmtId="167" fontId="10" fillId="0" borderId="1" xfId="11" applyNumberFormat="1" applyFont="1"/>
    <xf numFmtId="0" fontId="23" fillId="18" borderId="1" xfId="10" applyFont="1" applyFill="1"/>
    <xf numFmtId="167" fontId="0" fillId="0" borderId="0" xfId="0" applyNumberFormat="1" applyBorder="1"/>
    <xf numFmtId="0" fontId="10" fillId="0" borderId="1" xfId="0" applyFont="1" applyBorder="1"/>
    <xf numFmtId="0" fontId="12" fillId="0" borderId="1" xfId="0" applyFont="1"/>
    <xf numFmtId="0" fontId="41" fillId="0" borderId="0" xfId="0" applyFont="1" applyBorder="1"/>
    <xf numFmtId="0" fontId="0" fillId="0" borderId="1" xfId="0" applyFont="1"/>
    <xf numFmtId="9" fontId="0" fillId="0" borderId="0" xfId="0" applyNumberFormat="1" applyBorder="1"/>
    <xf numFmtId="0" fontId="12" fillId="21" borderId="16" xfId="0" applyFont="1" applyFill="1" applyBorder="1"/>
    <xf numFmtId="0" fontId="12" fillId="21" borderId="14" xfId="0" applyFont="1" applyFill="1" applyBorder="1"/>
    <xf numFmtId="0" fontId="12" fillId="21" borderId="20" xfId="0" applyFont="1" applyFill="1" applyBorder="1"/>
    <xf numFmtId="0" fontId="10" fillId="0" borderId="1" xfId="0" applyFont="1" applyFill="1" applyBorder="1"/>
    <xf numFmtId="0" fontId="43" fillId="0" borderId="22" xfId="8" applyFont="1" applyFill="1" applyBorder="1"/>
    <xf numFmtId="0" fontId="43" fillId="0" borderId="9" xfId="8" applyFont="1" applyFill="1" applyBorder="1"/>
    <xf numFmtId="0" fontId="49" fillId="0" borderId="1" xfId="15" applyFont="1"/>
    <xf numFmtId="0" fontId="50" fillId="0" borderId="23" xfId="16" applyFont="1">
      <alignment wrapText="1"/>
    </xf>
    <xf numFmtId="0" fontId="51" fillId="0" borderId="1" xfId="14" applyFont="1"/>
    <xf numFmtId="0" fontId="52" fillId="0" borderId="1" xfId="14" applyFont="1"/>
    <xf numFmtId="0" fontId="53" fillId="0" borderId="1" xfId="17" applyFont="1">
      <alignment horizontal="left"/>
    </xf>
    <xf numFmtId="0" fontId="50" fillId="0" borderId="1" xfId="14" applyFont="1" applyAlignment="1">
      <alignment horizontal="right"/>
    </xf>
    <xf numFmtId="0" fontId="49" fillId="0" borderId="1" xfId="14" applyFont="1" applyAlignment="1">
      <alignment horizontal="left"/>
    </xf>
    <xf numFmtId="0" fontId="50" fillId="0" borderId="23" xfId="16" applyFont="1" applyAlignment="1">
      <alignment horizontal="right" wrapText="1"/>
    </xf>
    <xf numFmtId="0" fontId="50" fillId="0" borderId="4" xfId="18" applyFont="1">
      <alignment wrapText="1"/>
    </xf>
    <xf numFmtId="0" fontId="9" fillId="0" borderId="6" xfId="19" applyFont="1">
      <alignment wrapText="1"/>
    </xf>
    <xf numFmtId="172" fontId="9" fillId="0" borderId="6" xfId="19" applyNumberFormat="1" applyFont="1" applyAlignment="1">
      <alignment horizontal="right" wrapText="1"/>
    </xf>
    <xf numFmtId="173" fontId="9" fillId="0" borderId="6" xfId="19" applyNumberFormat="1" applyFont="1" applyAlignment="1">
      <alignment horizontal="right" wrapText="1"/>
    </xf>
    <xf numFmtId="172" fontId="50" fillId="0" borderId="4" xfId="18" applyNumberFormat="1" applyFont="1" applyAlignment="1">
      <alignment horizontal="right" wrapText="1"/>
    </xf>
    <xf numFmtId="173" fontId="50" fillId="0" borderId="4" xfId="18" applyNumberFormat="1" applyFont="1" applyAlignment="1">
      <alignment horizontal="right" wrapText="1"/>
    </xf>
    <xf numFmtId="4" fontId="9" fillId="0" borderId="6" xfId="19" applyNumberFormat="1" applyFont="1" applyAlignment="1">
      <alignment horizontal="right" wrapText="1"/>
    </xf>
    <xf numFmtId="0" fontId="49" fillId="0" borderId="24" xfId="14" applyFont="1" applyBorder="1"/>
    <xf numFmtId="0" fontId="54" fillId="0" borderId="1" xfId="14" applyFont="1"/>
    <xf numFmtId="0" fontId="50" fillId="0" borderId="4" xfId="18" applyFont="1" applyAlignment="1"/>
    <xf numFmtId="0" fontId="9" fillId="0" borderId="6" xfId="19" applyFont="1" applyAlignment="1"/>
    <xf numFmtId="9" fontId="17" fillId="24" borderId="1" xfId="1" applyFill="1"/>
    <xf numFmtId="0" fontId="12" fillId="23" borderId="1" xfId="0" applyFont="1" applyFill="1" applyBorder="1"/>
    <xf numFmtId="0" fontId="9" fillId="0" borderId="6" xfId="19" applyFont="1" applyFill="1" applyAlignment="1"/>
    <xf numFmtId="9" fontId="17" fillId="0" borderId="1" xfId="1" applyFill="1"/>
    <xf numFmtId="0" fontId="0" fillId="25" borderId="1" xfId="0" applyFill="1" applyBorder="1"/>
    <xf numFmtId="0" fontId="0" fillId="4" borderId="1" xfId="0" applyFill="1" applyBorder="1"/>
    <xf numFmtId="0" fontId="12" fillId="0" borderId="21" xfId="0" applyNumberFormat="1" applyFont="1" applyBorder="1"/>
    <xf numFmtId="0" fontId="12" fillId="13" borderId="21" xfId="0" applyNumberFormat="1" applyFont="1" applyFill="1" applyBorder="1"/>
    <xf numFmtId="0" fontId="0" fillId="0" borderId="21" xfId="0" applyNumberFormat="1" applyBorder="1"/>
    <xf numFmtId="0" fontId="17" fillId="4" borderId="21" xfId="1" applyNumberFormat="1" applyFill="1" applyBorder="1"/>
    <xf numFmtId="0" fontId="8" fillId="0" borderId="1" xfId="21"/>
    <xf numFmtId="0" fontId="19" fillId="0" borderId="1" xfId="21" applyFont="1"/>
    <xf numFmtId="0" fontId="19" fillId="9" borderId="1" xfId="21" applyFont="1" applyFill="1"/>
    <xf numFmtId="0" fontId="8" fillId="9" borderId="1" xfId="21" applyFill="1"/>
    <xf numFmtId="0" fontId="19" fillId="0" borderId="1" xfId="21" applyFont="1" applyAlignment="1">
      <alignment horizontal="right"/>
    </xf>
    <xf numFmtId="0" fontId="8" fillId="4" borderId="1" xfId="21" applyFill="1"/>
    <xf numFmtId="11" fontId="8" fillId="0" borderId="1" xfId="21" applyNumberFormat="1"/>
    <xf numFmtId="0" fontId="8" fillId="0" borderId="1" xfId="21" applyAlignment="1">
      <alignment horizontal="left" indent="1"/>
    </xf>
    <xf numFmtId="0" fontId="19" fillId="0" borderId="1" xfId="21" applyFont="1" applyAlignment="1">
      <alignment horizontal="left" indent="1"/>
    </xf>
    <xf numFmtId="0" fontId="18" fillId="0" borderId="1" xfId="21" applyFont="1"/>
    <xf numFmtId="0" fontId="55" fillId="0" borderId="1" xfId="21" applyFont="1"/>
    <xf numFmtId="0" fontId="13" fillId="16" borderId="1" xfId="0" applyFont="1" applyFill="1"/>
    <xf numFmtId="167" fontId="11" fillId="16" borderId="1" xfId="5" applyNumberFormat="1" applyFont="1" applyFill="1" applyBorder="1"/>
    <xf numFmtId="0" fontId="8" fillId="16" borderId="1" xfId="21" applyFill="1"/>
    <xf numFmtId="0" fontId="10" fillId="16" borderId="1" xfId="10" applyFill="1" applyAlignment="1">
      <alignment horizontal="center"/>
    </xf>
    <xf numFmtId="9" fontId="10" fillId="18" borderId="1" xfId="10" applyNumberFormat="1" applyFill="1" applyAlignment="1">
      <alignment horizontal="left"/>
    </xf>
    <xf numFmtId="0" fontId="45" fillId="0" borderId="9" xfId="8" applyFont="1" applyFill="1" applyBorder="1"/>
    <xf numFmtId="11" fontId="0" fillId="0" borderId="0" xfId="0" applyNumberFormat="1" applyBorder="1"/>
    <xf numFmtId="0" fontId="12" fillId="26" borderId="0" xfId="0" applyFont="1" applyFill="1" applyBorder="1"/>
    <xf numFmtId="0" fontId="0" fillId="26" borderId="0" xfId="0" applyFill="1" applyBorder="1"/>
    <xf numFmtId="0" fontId="6" fillId="0" borderId="1" xfId="0" applyFont="1"/>
    <xf numFmtId="9" fontId="17" fillId="0" borderId="1" xfId="1" applyBorder="1"/>
    <xf numFmtId="0" fontId="13" fillId="0" borderId="1" xfId="0" applyFont="1" applyFill="1" applyBorder="1"/>
    <xf numFmtId="0" fontId="12" fillId="17" borderId="0" xfId="0" applyFont="1" applyFill="1" applyBorder="1"/>
    <xf numFmtId="0" fontId="0" fillId="17" borderId="0" xfId="0" applyFill="1" applyBorder="1"/>
    <xf numFmtId="0" fontId="6" fillId="17" borderId="1" xfId="0" applyFont="1" applyFill="1" applyAlignment="1">
      <alignment wrapText="1"/>
    </xf>
    <xf numFmtId="9" fontId="17" fillId="27" borderId="1" xfId="1" applyFill="1"/>
    <xf numFmtId="11" fontId="6" fillId="0" borderId="1" xfId="5" applyNumberFormat="1" applyFont="1" applyBorder="1"/>
    <xf numFmtId="0" fontId="0" fillId="26" borderId="1" xfId="0" applyFill="1" applyBorder="1"/>
    <xf numFmtId="0" fontId="12" fillId="28" borderId="1" xfId="0" applyFont="1" applyFill="1" applyBorder="1"/>
    <xf numFmtId="0" fontId="6" fillId="28" borderId="1" xfId="0" applyFont="1" applyFill="1" applyBorder="1"/>
    <xf numFmtId="0" fontId="12" fillId="29" borderId="1" xfId="0" applyFont="1" applyFill="1" applyBorder="1"/>
    <xf numFmtId="0" fontId="0" fillId="29" borderId="1" xfId="0" applyFill="1" applyBorder="1"/>
    <xf numFmtId="0" fontId="0" fillId="4" borderId="0" xfId="0" applyFill="1" applyBorder="1"/>
    <xf numFmtId="0" fontId="12" fillId="4" borderId="0" xfId="0" applyFont="1" applyFill="1" applyBorder="1"/>
    <xf numFmtId="0" fontId="0" fillId="28" borderId="0" xfId="0" applyFill="1" applyBorder="1"/>
    <xf numFmtId="0" fontId="12" fillId="28" borderId="1" xfId="0" applyFont="1" applyFill="1"/>
    <xf numFmtId="0" fontId="19" fillId="0" borderId="1" xfId="0" applyFont="1" applyFill="1" applyBorder="1"/>
    <xf numFmtId="0" fontId="6" fillId="4" borderId="1" xfId="0" applyFont="1" applyFill="1"/>
    <xf numFmtId="0" fontId="13" fillId="4" borderId="1" xfId="0" applyFont="1" applyFill="1" applyBorder="1"/>
    <xf numFmtId="0" fontId="0" fillId="0" borderId="1" xfId="0" applyFont="1" applyBorder="1"/>
    <xf numFmtId="0" fontId="12" fillId="0" borderId="1" xfId="0" applyFont="1" applyFill="1" applyBorder="1"/>
    <xf numFmtId="0" fontId="0" fillId="0" borderId="1" xfId="0" applyFill="1" applyBorder="1"/>
    <xf numFmtId="0" fontId="12" fillId="0" borderId="1" xfId="0" applyFont="1" applyFill="1" applyBorder="1" applyAlignment="1">
      <alignment wrapText="1"/>
    </xf>
    <xf numFmtId="9" fontId="17" fillId="0" borderId="1" xfId="1" applyFill="1" applyBorder="1"/>
    <xf numFmtId="0" fontId="19" fillId="30" borderId="1" xfId="0" applyFont="1" applyFill="1" applyBorder="1"/>
    <xf numFmtId="167" fontId="10" fillId="30" borderId="1" xfId="5" applyNumberFormat="1" applyFont="1" applyFill="1" applyBorder="1"/>
    <xf numFmtId="0" fontId="0" fillId="26" borderId="1" xfId="0" applyFill="1"/>
    <xf numFmtId="0" fontId="58" fillId="0" borderId="1" xfId="0" applyFont="1" applyFill="1" applyBorder="1"/>
    <xf numFmtId="0" fontId="59" fillId="0" borderId="1" xfId="0" applyFont="1" applyFill="1" applyBorder="1"/>
    <xf numFmtId="0" fontId="19" fillId="31" borderId="1" xfId="0" applyFont="1" applyFill="1"/>
    <xf numFmtId="0" fontId="6" fillId="31" borderId="1" xfId="0" applyFont="1" applyFill="1"/>
    <xf numFmtId="0" fontId="5" fillId="0" borderId="0" xfId="0" applyFont="1" applyBorder="1"/>
    <xf numFmtId="0" fontId="5" fillId="0" borderId="1" xfId="0" applyFont="1"/>
    <xf numFmtId="0" fontId="5" fillId="14" borderId="0" xfId="0" applyFont="1" applyFill="1" applyBorder="1"/>
    <xf numFmtId="167" fontId="5" fillId="14" borderId="0" xfId="0" applyNumberFormat="1" applyFont="1" applyFill="1" applyBorder="1"/>
    <xf numFmtId="9" fontId="5" fillId="14" borderId="1" xfId="1" applyFont="1" applyFill="1"/>
    <xf numFmtId="9" fontId="5" fillId="0" borderId="0" xfId="0" applyNumberFormat="1" applyFont="1" applyBorder="1"/>
    <xf numFmtId="0" fontId="13" fillId="0" borderId="1" xfId="0" applyFont="1"/>
    <xf numFmtId="0" fontId="58" fillId="0" borderId="1" xfId="0" applyFont="1" applyBorder="1"/>
    <xf numFmtId="0" fontId="12" fillId="4" borderId="1" xfId="0" applyFont="1" applyFill="1" applyBorder="1"/>
    <xf numFmtId="11" fontId="18" fillId="0" borderId="1" xfId="0" applyNumberFormat="1" applyFont="1"/>
    <xf numFmtId="0" fontId="19" fillId="0" borderId="1" xfId="0" applyNumberFormat="1" applyFont="1"/>
    <xf numFmtId="0" fontId="43" fillId="0" borderId="1" xfId="26"/>
    <xf numFmtId="0" fontId="62" fillId="0" borderId="1" xfId="26" applyFont="1" applyAlignment="1">
      <alignment horizontal="left" vertical="top"/>
    </xf>
    <xf numFmtId="0" fontId="44" fillId="0" borderId="1" xfId="26" applyFont="1" applyAlignment="1">
      <alignment horizontal="left"/>
    </xf>
    <xf numFmtId="0" fontId="63" fillId="0" borderId="1" xfId="27" applyFont="1" applyAlignment="1">
      <alignment horizontal="left" vertical="center" wrapText="1" indent="1"/>
    </xf>
    <xf numFmtId="0" fontId="44" fillId="0" borderId="1" xfId="26" applyFont="1"/>
    <xf numFmtId="0" fontId="64" fillId="0" borderId="1" xfId="26" applyFont="1" applyAlignment="1">
      <alignment horizontal="center" wrapText="1"/>
    </xf>
    <xf numFmtId="0" fontId="64" fillId="0" borderId="1" xfId="26" applyFont="1" applyAlignment="1">
      <alignment horizontal="center"/>
    </xf>
    <xf numFmtId="3" fontId="15" fillId="0" borderId="1" xfId="26" applyNumberFormat="1" applyFont="1" applyAlignment="1">
      <alignment horizontal="center"/>
    </xf>
    <xf numFmtId="0" fontId="44" fillId="0" borderId="1" xfId="26" applyFont="1" applyAlignment="1">
      <alignment horizontal="center"/>
    </xf>
    <xf numFmtId="0" fontId="43" fillId="0" borderId="1" xfId="26" applyFont="1"/>
    <xf numFmtId="0" fontId="62" fillId="29" borderId="1" xfId="26" applyFont="1" applyFill="1" applyAlignment="1">
      <alignment horizontal="left" vertical="top"/>
    </xf>
    <xf numFmtId="0" fontId="49" fillId="0" borderId="1" xfId="14" applyFont="1"/>
    <xf numFmtId="11" fontId="0" fillId="4" borderId="21" xfId="5" applyNumberFormat="1" applyFont="1" applyFill="1" applyBorder="1"/>
    <xf numFmtId="9" fontId="0" fillId="0" borderId="1" xfId="0" applyNumberFormat="1" applyBorder="1"/>
    <xf numFmtId="0" fontId="25" fillId="5" borderId="8" xfId="0" applyFont="1" applyFill="1" applyBorder="1" applyAlignment="1">
      <alignment horizontal="center" vertical="top" wrapText="1"/>
    </xf>
    <xf numFmtId="0" fontId="25" fillId="6" borderId="8" xfId="0" applyFont="1" applyFill="1" applyBorder="1" applyAlignment="1">
      <alignment horizontal="center" vertical="top" wrapText="1"/>
    </xf>
    <xf numFmtId="0" fontId="25" fillId="7" borderId="8" xfId="0" applyFont="1" applyFill="1" applyBorder="1" applyAlignment="1">
      <alignment horizontal="center" vertical="center" wrapText="1"/>
    </xf>
    <xf numFmtId="0" fontId="25" fillId="10" borderId="8" xfId="0" applyFont="1" applyFill="1" applyBorder="1" applyAlignment="1">
      <alignment horizontal="center" vertical="top" wrapText="1"/>
    </xf>
    <xf numFmtId="0" fontId="25" fillId="8" borderId="8" xfId="0" applyFont="1" applyFill="1" applyBorder="1" applyAlignment="1">
      <alignment horizontal="center" vertical="center"/>
    </xf>
    <xf numFmtId="0" fontId="6" fillId="29" borderId="1" xfId="5" applyNumberFormat="1" applyFont="1" applyFill="1" applyBorder="1"/>
    <xf numFmtId="0" fontId="65" fillId="31" borderId="0" xfId="0" applyFont="1" applyFill="1" applyBorder="1"/>
    <xf numFmtId="167" fontId="65" fillId="31" borderId="0" xfId="0" applyNumberFormat="1" applyFont="1" applyFill="1" applyBorder="1"/>
    <xf numFmtId="11" fontId="0" fillId="4" borderId="0" xfId="0" applyNumberFormat="1" applyFill="1" applyBorder="1"/>
    <xf numFmtId="11" fontId="0" fillId="4" borderId="1" xfId="0" applyNumberFormat="1" applyFill="1" applyBorder="1"/>
    <xf numFmtId="11" fontId="11" fillId="0" borderId="1" xfId="6" applyNumberFormat="1"/>
    <xf numFmtId="167" fontId="15" fillId="0" borderId="1" xfId="5" applyNumberFormat="1" applyFont="1" applyBorder="1" applyAlignment="1">
      <alignment horizontal="center"/>
    </xf>
    <xf numFmtId="0" fontId="64" fillId="4" borderId="1" xfId="26" applyFont="1" applyFill="1" applyAlignment="1">
      <alignment horizontal="center" wrapText="1"/>
    </xf>
    <xf numFmtId="0" fontId="44" fillId="4" borderId="1" xfId="26" applyFont="1" applyFill="1" applyAlignment="1">
      <alignment horizontal="center"/>
    </xf>
    <xf numFmtId="0" fontId="67" fillId="35" borderId="1" xfId="26" applyFont="1" applyFill="1"/>
    <xf numFmtId="3" fontId="66" fillId="35" borderId="1" xfId="26" applyNumberFormat="1" applyFont="1" applyFill="1" applyAlignment="1">
      <alignment horizontal="center"/>
    </xf>
    <xf numFmtId="0" fontId="67" fillId="0" borderId="1" xfId="26" applyFont="1" applyFill="1"/>
    <xf numFmtId="0" fontId="43" fillId="0" borderId="1" xfId="26" applyFill="1"/>
    <xf numFmtId="0" fontId="44" fillId="4" borderId="1" xfId="26" applyFont="1" applyFill="1"/>
    <xf numFmtId="11" fontId="43" fillId="0" borderId="1" xfId="26" applyNumberFormat="1"/>
    <xf numFmtId="167" fontId="45" fillId="0" borderId="1" xfId="5" applyNumberFormat="1" applyFont="1" applyBorder="1"/>
    <xf numFmtId="0" fontId="43" fillId="9" borderId="1" xfId="26" applyFill="1"/>
    <xf numFmtId="11" fontId="0" fillId="9" borderId="1" xfId="0" applyNumberFormat="1" applyFill="1"/>
    <xf numFmtId="0" fontId="44" fillId="36" borderId="1" xfId="26" applyFont="1" applyFill="1"/>
    <xf numFmtId="0" fontId="42" fillId="0" borderId="1" xfId="0" applyFont="1"/>
    <xf numFmtId="167" fontId="0" fillId="0" borderId="0" xfId="5" applyNumberFormat="1" applyFont="1" applyBorder="1"/>
    <xf numFmtId="11" fontId="0" fillId="0" borderId="1" xfId="5" applyNumberFormat="1" applyFont="1" applyBorder="1"/>
    <xf numFmtId="167" fontId="43" fillId="0" borderId="1" xfId="5" applyNumberFormat="1" applyFont="1" applyFill="1" applyBorder="1"/>
    <xf numFmtId="0" fontId="13" fillId="0" borderId="1" xfId="0" applyFont="1" applyAlignment="1">
      <alignment horizontal="left" vertical="top" wrapText="1"/>
    </xf>
    <xf numFmtId="0" fontId="12" fillId="38" borderId="1" xfId="0" applyFont="1" applyFill="1"/>
    <xf numFmtId="173" fontId="17" fillId="0" borderId="1" xfId="1" applyNumberFormat="1"/>
    <xf numFmtId="0" fontId="0" fillId="0" borderId="0" xfId="0" applyFill="1" applyBorder="1"/>
    <xf numFmtId="0" fontId="12" fillId="24" borderId="0" xfId="0" applyFont="1" applyFill="1" applyBorder="1"/>
    <xf numFmtId="0" fontId="0" fillId="24" borderId="0" xfId="0" applyFill="1" applyBorder="1"/>
    <xf numFmtId="0" fontId="47" fillId="0" borderId="1" xfId="14"/>
    <xf numFmtId="0" fontId="70" fillId="0" borderId="1" xfId="14" applyFont="1"/>
    <xf numFmtId="173" fontId="0" fillId="0" borderId="6" xfId="31" applyNumberFormat="1" applyFont="1" applyAlignment="1">
      <alignment horizontal="right" wrapText="1"/>
    </xf>
    <xf numFmtId="4" fontId="0" fillId="0" borderId="6" xfId="31" applyNumberFormat="1" applyFont="1" applyAlignment="1">
      <alignment horizontal="right" wrapText="1"/>
    </xf>
    <xf numFmtId="0" fontId="0" fillId="0" borderId="6" xfId="31" applyFont="1">
      <alignment wrapText="1"/>
    </xf>
    <xf numFmtId="0" fontId="57" fillId="0" borderId="1" xfId="14" applyFont="1"/>
    <xf numFmtId="0" fontId="22" fillId="0" borderId="4" xfId="32">
      <alignment wrapText="1"/>
    </xf>
    <xf numFmtId="172" fontId="0" fillId="0" borderId="6" xfId="31" applyNumberFormat="1" applyFont="1" applyAlignment="1">
      <alignment horizontal="right" wrapText="1"/>
    </xf>
    <xf numFmtId="173" fontId="22" fillId="0" borderId="4" xfId="32" applyNumberFormat="1" applyAlignment="1">
      <alignment horizontal="right" wrapText="1"/>
    </xf>
    <xf numFmtId="172" fontId="22" fillId="0" borderId="4" xfId="32" applyNumberFormat="1" applyAlignment="1">
      <alignment horizontal="right" wrapText="1"/>
    </xf>
    <xf numFmtId="0" fontId="22" fillId="0" borderId="23" xfId="33">
      <alignment wrapText="1"/>
    </xf>
    <xf numFmtId="0" fontId="47" fillId="0" borderId="1" xfId="14" applyAlignment="1">
      <alignment horizontal="left"/>
    </xf>
    <xf numFmtId="0" fontId="47" fillId="0" borderId="1" xfId="34"/>
    <xf numFmtId="0" fontId="48" fillId="0" borderId="1" xfId="35">
      <alignment horizontal="left"/>
    </xf>
    <xf numFmtId="0" fontId="25" fillId="0" borderId="1" xfId="14" applyFont="1"/>
    <xf numFmtId="0" fontId="49" fillId="0" borderId="1" xfId="14" applyFont="1" applyAlignment="1"/>
    <xf numFmtId="0" fontId="54" fillId="0" borderId="24" xfId="20" applyFont="1" applyAlignment="1">
      <alignment wrapText="1"/>
    </xf>
    <xf numFmtId="0" fontId="50" fillId="37" borderId="23" xfId="16" applyFont="1" applyFill="1">
      <alignment wrapText="1"/>
    </xf>
    <xf numFmtId="0" fontId="49" fillId="37" borderId="1" xfId="14" applyFont="1" applyFill="1"/>
    <xf numFmtId="0" fontId="51" fillId="37" borderId="1" xfId="14" applyFont="1" applyFill="1"/>
    <xf numFmtId="0" fontId="49" fillId="37" borderId="1" xfId="14" applyFont="1" applyFill="1" applyAlignment="1">
      <alignment horizontal="left"/>
    </xf>
    <xf numFmtId="172" fontId="9" fillId="37" borderId="6" xfId="19" applyNumberFormat="1" applyFont="1" applyFill="1" applyAlignment="1">
      <alignment horizontal="right" wrapText="1"/>
    </xf>
    <xf numFmtId="172" fontId="50" fillId="37" borderId="4" xfId="18" applyNumberFormat="1" applyFont="1" applyFill="1" applyAlignment="1">
      <alignment horizontal="right" wrapText="1"/>
    </xf>
    <xf numFmtId="4" fontId="9" fillId="37" borderId="6" xfId="19" applyNumberFormat="1" applyFont="1" applyFill="1" applyAlignment="1">
      <alignment horizontal="right" wrapText="1"/>
    </xf>
    <xf numFmtId="0" fontId="54" fillId="37" borderId="24" xfId="20" applyFont="1" applyFill="1" applyAlignment="1">
      <alignment wrapText="1"/>
    </xf>
    <xf numFmtId="0" fontId="49" fillId="37" borderId="1" xfId="14" applyFont="1" applyFill="1" applyAlignment="1"/>
    <xf numFmtId="0" fontId="47" fillId="0" borderId="24" xfId="30" applyAlignment="1">
      <alignment wrapText="1"/>
    </xf>
    <xf numFmtId="0" fontId="22" fillId="37" borderId="23" xfId="33" applyFill="1">
      <alignment wrapText="1"/>
    </xf>
    <xf numFmtId="0" fontId="47" fillId="37" borderId="1" xfId="14" applyFill="1"/>
    <xf numFmtId="0" fontId="25" fillId="37" borderId="1" xfId="14" applyFont="1" applyFill="1"/>
    <xf numFmtId="0" fontId="47" fillId="37" borderId="1" xfId="14" applyFill="1" applyAlignment="1">
      <alignment horizontal="left"/>
    </xf>
    <xf numFmtId="172" fontId="0" fillId="37" borderId="6" xfId="31" applyNumberFormat="1" applyFont="1" applyFill="1" applyAlignment="1">
      <alignment horizontal="right" wrapText="1"/>
    </xf>
    <xf numFmtId="172" fontId="22" fillId="37" borderId="4" xfId="32" applyNumberFormat="1" applyFill="1" applyAlignment="1">
      <alignment horizontal="right" wrapText="1"/>
    </xf>
    <xf numFmtId="4" fontId="0" fillId="37" borderId="6" xfId="31" applyNumberFormat="1" applyFont="1" applyFill="1" applyAlignment="1">
      <alignment horizontal="right" wrapText="1"/>
    </xf>
    <xf numFmtId="0" fontId="47" fillId="37" borderId="24" xfId="30" applyFill="1" applyAlignment="1">
      <alignment wrapText="1"/>
    </xf>
    <xf numFmtId="174" fontId="13" fillId="0" borderId="1" xfId="0" applyNumberFormat="1" applyFont="1" applyBorder="1"/>
    <xf numFmtId="174" fontId="0" fillId="0" borderId="0" xfId="0" applyNumberFormat="1" applyBorder="1"/>
    <xf numFmtId="0" fontId="9" fillId="37" borderId="6" xfId="19" applyFont="1" applyFill="1" applyAlignment="1"/>
    <xf numFmtId="9" fontId="17" fillId="37" borderId="1" xfId="1" applyFill="1"/>
    <xf numFmtId="174" fontId="12" fillId="0" borderId="1" xfId="0" applyNumberFormat="1" applyFont="1" applyBorder="1"/>
    <xf numFmtId="174" fontId="12" fillId="29" borderId="0" xfId="0" applyNumberFormat="1" applyFont="1" applyFill="1" applyBorder="1"/>
    <xf numFmtId="0" fontId="12" fillId="34" borderId="1" xfId="0" applyFont="1" applyFill="1"/>
    <xf numFmtId="9" fontId="0" fillId="0" borderId="1" xfId="0" applyNumberFormat="1" applyFill="1"/>
    <xf numFmtId="9" fontId="12" fillId="0" borderId="1" xfId="0" applyNumberFormat="1" applyFont="1" applyBorder="1"/>
    <xf numFmtId="11" fontId="12" fillId="0" borderId="1" xfId="0" applyNumberFormat="1" applyFont="1" applyBorder="1"/>
    <xf numFmtId="11" fontId="0" fillId="0" borderId="21" xfId="0" applyNumberFormat="1" applyBorder="1"/>
    <xf numFmtId="167" fontId="12" fillId="0" borderId="1" xfId="5" applyNumberFormat="1" applyFont="1" applyBorder="1"/>
    <xf numFmtId="3" fontId="66" fillId="0" borderId="1" xfId="26" applyNumberFormat="1" applyFont="1" applyFill="1" applyAlignment="1">
      <alignment horizontal="center"/>
    </xf>
    <xf numFmtId="0" fontId="67" fillId="36" borderId="1" xfId="26" applyFont="1" applyFill="1"/>
    <xf numFmtId="3" fontId="66" fillId="36" borderId="1" xfId="26" applyNumberFormat="1" applyFont="1" applyFill="1" applyAlignment="1">
      <alignment horizontal="center"/>
    </xf>
    <xf numFmtId="0" fontId="43" fillId="36" borderId="1" xfId="26" applyFill="1"/>
    <xf numFmtId="167" fontId="19" fillId="0" borderId="1" xfId="5" applyNumberFormat="1" applyFont="1" applyFill="1" applyBorder="1"/>
    <xf numFmtId="167" fontId="11" fillId="0" borderId="1" xfId="5" applyNumberFormat="1" applyFont="1" applyFill="1" applyBorder="1"/>
    <xf numFmtId="167" fontId="40" fillId="0" borderId="1" xfId="5" applyNumberFormat="1" applyFont="1" applyFill="1" applyBorder="1"/>
    <xf numFmtId="0" fontId="36" fillId="23" borderId="1" xfId="6" applyFont="1" applyFill="1"/>
    <xf numFmtId="167" fontId="46" fillId="23" borderId="1" xfId="5" applyNumberFormat="1" applyFont="1" applyFill="1" applyBorder="1"/>
    <xf numFmtId="0" fontId="12" fillId="39" borderId="1" xfId="0" applyFont="1" applyFill="1"/>
    <xf numFmtId="167" fontId="19" fillId="39" borderId="1" xfId="5" applyNumberFormat="1" applyFont="1" applyFill="1" applyBorder="1"/>
    <xf numFmtId="0" fontId="68" fillId="39" borderId="1" xfId="0" applyFont="1" applyFill="1"/>
    <xf numFmtId="167" fontId="40" fillId="39" borderId="1" xfId="5" applyNumberFormat="1" applyFont="1" applyFill="1" applyBorder="1"/>
    <xf numFmtId="0" fontId="14" fillId="39" borderId="1" xfId="0" applyFont="1" applyFill="1"/>
    <xf numFmtId="0" fontId="11" fillId="24" borderId="1" xfId="6" applyFill="1"/>
    <xf numFmtId="167" fontId="11" fillId="24" borderId="1" xfId="5" applyNumberFormat="1" applyFont="1" applyFill="1" applyBorder="1"/>
    <xf numFmtId="167" fontId="19" fillId="24" borderId="1" xfId="5" applyNumberFormat="1" applyFont="1" applyFill="1" applyBorder="1"/>
    <xf numFmtId="167" fontId="40" fillId="29" borderId="1" xfId="5" applyNumberFormat="1" applyFont="1" applyFill="1" applyBorder="1"/>
    <xf numFmtId="0" fontId="65" fillId="31" borderId="1" xfId="0" applyFont="1" applyFill="1"/>
    <xf numFmtId="0" fontId="71" fillId="0" borderId="1" xfId="0" applyFont="1"/>
    <xf numFmtId="0" fontId="12" fillId="16" borderId="1" xfId="0" applyFont="1" applyFill="1" applyBorder="1"/>
    <xf numFmtId="167" fontId="17" fillId="0" borderId="1" xfId="5" applyNumberFormat="1" applyFont="1" applyBorder="1"/>
    <xf numFmtId="167" fontId="38" fillId="39" borderId="1" xfId="5" applyNumberFormat="1" applyFont="1" applyFill="1" applyBorder="1"/>
    <xf numFmtId="167" fontId="38" fillId="29" borderId="1" xfId="5" applyNumberFormat="1" applyFont="1" applyFill="1" applyBorder="1"/>
    <xf numFmtId="167" fontId="0" fillId="0" borderId="1" xfId="5" applyNumberFormat="1" applyFont="1" applyBorder="1"/>
    <xf numFmtId="0" fontId="12" fillId="32" borderId="1" xfId="0" applyFont="1" applyFill="1" applyBorder="1"/>
    <xf numFmtId="0" fontId="12" fillId="40" borderId="1" xfId="0" applyFont="1" applyFill="1" applyBorder="1"/>
    <xf numFmtId="0" fontId="12" fillId="22" borderId="1" xfId="0" applyFont="1" applyFill="1" applyBorder="1"/>
    <xf numFmtId="0" fontId="65" fillId="31" borderId="1" xfId="0" applyFont="1" applyFill="1" applyAlignment="1">
      <alignment wrapText="1"/>
    </xf>
    <xf numFmtId="0" fontId="26" fillId="0" borderId="1" xfId="0" applyFont="1"/>
    <xf numFmtId="0" fontId="27" fillId="0" borderId="1" xfId="0" applyFont="1"/>
    <xf numFmtId="0" fontId="29" fillId="0" borderId="1" xfId="0" applyFont="1" applyAlignment="1">
      <alignment horizontal="right"/>
    </xf>
    <xf numFmtId="168" fontId="29" fillId="0" borderId="1" xfId="0" applyNumberFormat="1" applyFont="1"/>
    <xf numFmtId="0" fontId="25" fillId="11" borderId="8" xfId="0" applyFont="1" applyFill="1" applyBorder="1" applyAlignment="1">
      <alignment horizontal="center" vertical="center"/>
    </xf>
    <xf numFmtId="0" fontId="25" fillId="0" borderId="1" xfId="0" applyFont="1"/>
    <xf numFmtId="0" fontId="19" fillId="32" borderId="0" xfId="0" applyFont="1" applyFill="1" applyBorder="1"/>
    <xf numFmtId="0" fontId="0" fillId="28" borderId="1" xfId="0" applyFill="1" applyBorder="1"/>
    <xf numFmtId="11" fontId="6" fillId="29" borderId="1" xfId="5" applyNumberFormat="1" applyFont="1" applyFill="1" applyBorder="1"/>
    <xf numFmtId="11" fontId="0" fillId="0" borderId="0" xfId="5" applyNumberFormat="1" applyFont="1" applyBorder="1"/>
    <xf numFmtId="11" fontId="0" fillId="28" borderId="0" xfId="0" applyNumberFormat="1" applyFill="1" applyBorder="1"/>
    <xf numFmtId="167" fontId="0" fillId="4" borderId="0" xfId="0" applyNumberFormat="1" applyFill="1" applyBorder="1"/>
    <xf numFmtId="11" fontId="12" fillId="4" borderId="21" xfId="5" applyNumberFormat="1" applyFont="1" applyFill="1" applyBorder="1"/>
    <xf numFmtId="0" fontId="19" fillId="0" borderId="0" xfId="0" applyFont="1" applyBorder="1"/>
    <xf numFmtId="0" fontId="3" fillId="0" borderId="0" xfId="0" applyFont="1" applyBorder="1"/>
    <xf numFmtId="14" fontId="3" fillId="0" borderId="0" xfId="0" applyNumberFormat="1" applyFont="1" applyBorder="1"/>
    <xf numFmtId="0" fontId="19" fillId="2" borderId="1" xfId="0" applyFont="1" applyFill="1"/>
    <xf numFmtId="0" fontId="19" fillId="4" borderId="1" xfId="0" applyFont="1" applyFill="1"/>
    <xf numFmtId="0" fontId="3" fillId="0" borderId="1" xfId="0" applyFont="1"/>
    <xf numFmtId="0" fontId="3" fillId="0" borderId="0" xfId="0" applyFont="1" applyBorder="1" applyAlignment="1">
      <alignment horizontal="left"/>
    </xf>
    <xf numFmtId="2" fontId="3" fillId="0" borderId="0" xfId="0" applyNumberFormat="1" applyFont="1" applyFill="1" applyBorder="1"/>
    <xf numFmtId="14" fontId="3" fillId="0" borderId="1" xfId="0" applyNumberFormat="1" applyFont="1" applyAlignment="1">
      <alignment horizontal="left"/>
    </xf>
    <xf numFmtId="0" fontId="73" fillId="0" borderId="1" xfId="29" applyFont="1"/>
    <xf numFmtId="2" fontId="19" fillId="0" borderId="1" xfId="0" applyNumberFormat="1" applyFont="1" applyFill="1"/>
    <xf numFmtId="2" fontId="3" fillId="0" borderId="0" xfId="0" applyNumberFormat="1" applyFont="1" applyFill="1" applyBorder="1" applyAlignment="1">
      <alignment horizontal="left"/>
    </xf>
    <xf numFmtId="2" fontId="56" fillId="0" borderId="0" xfId="0" applyNumberFormat="1" applyFont="1" applyFill="1" applyBorder="1"/>
    <xf numFmtId="17" fontId="3" fillId="0" borderId="0" xfId="0" applyNumberFormat="1" applyFont="1" applyBorder="1"/>
    <xf numFmtId="2" fontId="3" fillId="0" borderId="0" xfId="0" applyNumberFormat="1" applyFont="1" applyFill="1" applyBorder="1" applyAlignment="1">
      <alignment wrapText="1"/>
    </xf>
    <xf numFmtId="0" fontId="3" fillId="0" borderId="1" xfId="0" applyFont="1" applyFill="1" applyBorder="1"/>
    <xf numFmtId="0" fontId="3" fillId="0" borderId="1" xfId="0" applyFont="1" applyBorder="1"/>
    <xf numFmtId="14" fontId="3" fillId="0" borderId="1" xfId="0" applyNumberFormat="1" applyFont="1" applyBorder="1"/>
    <xf numFmtId="0" fontId="19" fillId="3" borderId="1" xfId="0" applyFont="1" applyFill="1"/>
    <xf numFmtId="0" fontId="3" fillId="3" borderId="1" xfId="0" applyFont="1" applyFill="1"/>
    <xf numFmtId="0" fontId="3" fillId="0" borderId="2" xfId="0" applyFont="1" applyBorder="1" applyAlignment="1">
      <alignment wrapText="1"/>
    </xf>
    <xf numFmtId="0" fontId="3" fillId="0" borderId="2" xfId="0" applyFont="1" applyBorder="1"/>
    <xf numFmtId="0" fontId="74" fillId="0" borderId="3" xfId="0" applyFont="1" applyBorder="1" applyAlignment="1">
      <alignment wrapText="1"/>
    </xf>
    <xf numFmtId="0" fontId="40" fillId="0" borderId="0" xfId="0" applyFont="1" applyBorder="1"/>
    <xf numFmtId="0" fontId="75" fillId="0" borderId="0" xfId="0" applyFont="1" applyBorder="1"/>
    <xf numFmtId="0" fontId="38" fillId="0" borderId="0" xfId="0" applyFont="1" applyBorder="1"/>
    <xf numFmtId="0" fontId="76" fillId="0" borderId="0" xfId="0" applyFont="1" applyBorder="1"/>
    <xf numFmtId="0" fontId="77" fillId="0" borderId="0" xfId="0" applyFont="1" applyBorder="1"/>
    <xf numFmtId="0" fontId="3" fillId="33" borderId="10" xfId="0" applyFont="1" applyFill="1" applyBorder="1"/>
    <xf numFmtId="0" fontId="3" fillId="0" borderId="1" xfId="0" applyFont="1" applyFill="1"/>
    <xf numFmtId="11" fontId="17" fillId="0" borderId="1" xfId="1" applyNumberFormat="1"/>
    <xf numFmtId="0" fontId="0" fillId="35" borderId="1" xfId="0" applyFill="1"/>
    <xf numFmtId="0" fontId="72" fillId="0" borderId="9" xfId="8" applyFont="1" applyBorder="1"/>
    <xf numFmtId="0" fontId="72" fillId="12" borderId="9" xfId="8" applyFont="1" applyFill="1" applyBorder="1"/>
    <xf numFmtId="0" fontId="30" fillId="29" borderId="9" xfId="8" applyFont="1" applyFill="1" applyBorder="1"/>
    <xf numFmtId="0" fontId="2" fillId="43" borderId="1" xfId="0" applyFont="1" applyFill="1" applyBorder="1"/>
    <xf numFmtId="0" fontId="6" fillId="43" borderId="1" xfId="0" applyFont="1" applyFill="1" applyBorder="1"/>
    <xf numFmtId="0" fontId="30" fillId="43" borderId="9" xfId="8" applyFont="1" applyFill="1" applyBorder="1"/>
    <xf numFmtId="0" fontId="30" fillId="43" borderId="9" xfId="8" applyFont="1" applyFill="1" applyBorder="1" applyAlignment="1">
      <alignment horizontal="center" vertical="center"/>
    </xf>
    <xf numFmtId="11" fontId="30" fillId="43" borderId="9" xfId="8" applyNumberFormat="1" applyFont="1" applyFill="1" applyBorder="1" applyAlignment="1">
      <alignment horizontal="right"/>
    </xf>
    <xf numFmtId="11" fontId="2" fillId="42" borderId="1" xfId="36" applyNumberFormat="1" applyBorder="1"/>
    <xf numFmtId="11" fontId="78" fillId="0" borderId="1" xfId="0" applyNumberFormat="1" applyFont="1"/>
    <xf numFmtId="11" fontId="0" fillId="43" borderId="0" xfId="5" applyNumberFormat="1" applyFont="1" applyFill="1" applyBorder="1"/>
    <xf numFmtId="11" fontId="6" fillId="43" borderId="1" xfId="5" applyNumberFormat="1" applyFont="1" applyFill="1" applyBorder="1"/>
    <xf numFmtId="0" fontId="2" fillId="0" borderId="1" xfId="0" applyFont="1" applyFill="1" applyBorder="1"/>
    <xf numFmtId="11" fontId="0" fillId="0" borderId="0" xfId="5" applyNumberFormat="1" applyFont="1" applyFill="1" applyBorder="1"/>
    <xf numFmtId="0" fontId="79" fillId="0" borderId="1" xfId="0" applyFont="1" applyBorder="1"/>
    <xf numFmtId="0" fontId="80" fillId="0" borderId="1" xfId="0" applyFont="1" applyBorder="1"/>
    <xf numFmtId="11" fontId="80" fillId="4" borderId="21" xfId="5" applyNumberFormat="1" applyFont="1" applyFill="1" applyBorder="1"/>
    <xf numFmtId="0" fontId="79" fillId="25" borderId="1" xfId="0" applyFont="1" applyFill="1" applyBorder="1"/>
    <xf numFmtId="167" fontId="0" fillId="0" borderId="0" xfId="5" applyNumberFormat="1" applyFont="1"/>
    <xf numFmtId="0" fontId="81" fillId="44" borderId="27" xfId="0" applyFont="1" applyFill="1" applyBorder="1" applyAlignment="1">
      <alignment horizontal="left" wrapText="1"/>
    </xf>
    <xf numFmtId="0" fontId="81" fillId="44" borderId="27" xfId="0" applyFont="1" applyFill="1" applyBorder="1" applyAlignment="1">
      <alignment horizontal="center" wrapText="1"/>
    </xf>
    <xf numFmtId="0" fontId="81" fillId="34" borderId="1" xfId="0" applyFont="1" applyFill="1" applyAlignment="1">
      <alignment horizontal="center" wrapText="1"/>
    </xf>
    <xf numFmtId="0" fontId="82" fillId="45" borderId="28" xfId="0" applyFont="1" applyFill="1" applyBorder="1" applyAlignment="1">
      <alignment horizontal="left" vertical="top" wrapText="1"/>
    </xf>
    <xf numFmtId="3" fontId="83" fillId="45" borderId="28" xfId="0" applyNumberFormat="1" applyFont="1" applyFill="1" applyBorder="1" applyAlignment="1">
      <alignment horizontal="right" vertical="top" wrapText="1"/>
    </xf>
    <xf numFmtId="10" fontId="83" fillId="45" borderId="28" xfId="0" applyNumberFormat="1" applyFont="1" applyFill="1" applyBorder="1" applyAlignment="1">
      <alignment horizontal="right" vertical="top" wrapText="1"/>
    </xf>
    <xf numFmtId="3" fontId="83" fillId="46" borderId="28" xfId="0" applyNumberFormat="1" applyFont="1" applyFill="1" applyBorder="1" applyAlignment="1">
      <alignment horizontal="right" vertical="top" wrapText="1"/>
    </xf>
    <xf numFmtId="11" fontId="0" fillId="0" borderId="0" xfId="5" applyNumberFormat="1" applyFont="1"/>
    <xf numFmtId="0" fontId="12" fillId="37" borderId="1" xfId="0" applyFont="1" applyFill="1"/>
    <xf numFmtId="0" fontId="12" fillId="37" borderId="0" xfId="0" applyFont="1" applyFill="1" applyBorder="1"/>
    <xf numFmtId="11" fontId="12" fillId="37" borderId="0" xfId="0" applyNumberFormat="1" applyFont="1" applyFill="1" applyBorder="1"/>
    <xf numFmtId="9" fontId="12" fillId="37" borderId="1" xfId="1" applyFont="1" applyFill="1"/>
    <xf numFmtId="0" fontId="12" fillId="41" borderId="0" xfId="0" applyFont="1" applyFill="1" applyBorder="1"/>
    <xf numFmtId="11" fontId="12" fillId="41" borderId="0" xfId="0" applyNumberFormat="1" applyFont="1" applyFill="1" applyBorder="1"/>
    <xf numFmtId="0" fontId="1" fillId="0" borderId="0" xfId="0" applyFont="1" applyBorder="1"/>
    <xf numFmtId="0" fontId="14" fillId="0" borderId="1" xfId="0" applyFont="1"/>
    <xf numFmtId="0" fontId="84" fillId="0" borderId="1" xfId="0" applyFont="1"/>
    <xf numFmtId="0" fontId="85" fillId="0" borderId="1" xfId="0" applyFont="1"/>
    <xf numFmtId="0" fontId="86" fillId="0" borderId="1" xfId="0" applyFont="1"/>
    <xf numFmtId="0" fontId="87" fillId="0" borderId="1" xfId="0" applyFont="1"/>
    <xf numFmtId="0" fontId="18" fillId="0" borderId="1" xfId="37" applyFont="1"/>
    <xf numFmtId="0" fontId="19" fillId="0" borderId="1" xfId="37" applyFont="1"/>
    <xf numFmtId="0" fontId="13" fillId="0" borderId="1" xfId="37"/>
    <xf numFmtId="165" fontId="13" fillId="0" borderId="1" xfId="37" applyNumberFormat="1"/>
    <xf numFmtId="11" fontId="13" fillId="0" borderId="1" xfId="37" applyNumberFormat="1"/>
    <xf numFmtId="0" fontId="0" fillId="0" borderId="6" xfId="2" applyFont="1" applyBorder="1">
      <alignment wrapText="1"/>
    </xf>
    <xf numFmtId="0" fontId="22" fillId="0" borderId="4" xfId="3" applyFont="1" applyBorder="1">
      <alignment wrapText="1"/>
    </xf>
    <xf numFmtId="0" fontId="23" fillId="0" borderId="6" xfId="2" applyFont="1" applyBorder="1">
      <alignment wrapText="1"/>
    </xf>
    <xf numFmtId="9" fontId="0" fillId="0" borderId="5" xfId="38" applyFont="1" applyBorder="1" applyAlignment="1">
      <alignment horizontal="right" wrapText="1"/>
    </xf>
    <xf numFmtId="0" fontId="19" fillId="0" borderId="1" xfId="2" applyFont="1" applyBorder="1">
      <alignment wrapText="1"/>
    </xf>
    <xf numFmtId="0" fontId="16" fillId="0" borderId="1" xfId="2" applyFont="1" applyBorder="1">
      <alignment wrapText="1"/>
    </xf>
    <xf numFmtId="11" fontId="20" fillId="0" borderId="1" xfId="37" applyNumberFormat="1" applyFont="1" applyAlignment="1" applyProtection="1">
      <alignment horizontal="right"/>
      <protection locked="0"/>
    </xf>
    <xf numFmtId="0" fontId="20" fillId="0" borderId="1" xfId="37" applyFont="1" applyAlignment="1" applyProtection="1">
      <alignment horizontal="right"/>
      <protection locked="0"/>
    </xf>
    <xf numFmtId="0" fontId="20" fillId="0" borderId="1" xfId="37" applyFont="1"/>
    <xf numFmtId="11" fontId="20" fillId="0" borderId="1" xfId="37" applyNumberFormat="1" applyFont="1"/>
    <xf numFmtId="1" fontId="20" fillId="0" borderId="1" xfId="37" applyNumberFormat="1" applyFont="1"/>
    <xf numFmtId="164" fontId="13" fillId="0" borderId="1" xfId="37" applyNumberFormat="1"/>
    <xf numFmtId="11" fontId="0" fillId="9" borderId="0" xfId="0" applyNumberFormat="1" applyFill="1" applyBorder="1"/>
    <xf numFmtId="165" fontId="0" fillId="9" borderId="1" xfId="0" applyNumberFormat="1" applyFill="1"/>
    <xf numFmtId="0" fontId="0" fillId="9" borderId="1" xfId="0" applyFill="1"/>
    <xf numFmtId="0" fontId="0" fillId="9" borderId="0" xfId="0" applyFill="1" applyBorder="1"/>
    <xf numFmtId="0" fontId="88" fillId="0" borderId="1" xfId="0" applyFont="1"/>
    <xf numFmtId="0" fontId="64" fillId="0" borderId="29" xfId="0" applyFont="1" applyBorder="1" applyAlignment="1">
      <alignment horizontal="center" vertical="top"/>
    </xf>
    <xf numFmtId="10" fontId="17" fillId="24" borderId="1" xfId="1" applyNumberFormat="1" applyFill="1"/>
    <xf numFmtId="10" fontId="17" fillId="0" borderId="1" xfId="1" applyNumberFormat="1"/>
    <xf numFmtId="10" fontId="89" fillId="0" borderId="1" xfId="1" applyNumberFormat="1" applyFont="1"/>
    <xf numFmtId="9" fontId="89" fillId="0" borderId="0" xfId="0" applyNumberFormat="1" applyFont="1" applyBorder="1"/>
    <xf numFmtId="10" fontId="17" fillId="0" borderId="1" xfId="1" applyNumberFormat="1" applyFill="1"/>
    <xf numFmtId="0" fontId="0" fillId="21" borderId="0" xfId="0" applyFill="1" applyBorder="1"/>
    <xf numFmtId="0" fontId="30" fillId="12" borderId="30" xfId="8" applyFont="1" applyFill="1" applyBorder="1"/>
    <xf numFmtId="0" fontId="30" fillId="12" borderId="30" xfId="8" applyFont="1" applyFill="1" applyBorder="1" applyAlignment="1">
      <alignment horizontal="center" vertical="center"/>
    </xf>
    <xf numFmtId="0" fontId="30" fillId="0" borderId="30" xfId="8" applyFont="1" applyBorder="1"/>
    <xf numFmtId="0" fontId="30" fillId="0" borderId="30" xfId="8" applyFont="1" applyBorder="1" applyAlignment="1">
      <alignment horizontal="center" vertical="center"/>
    </xf>
    <xf numFmtId="175" fontId="29" fillId="0" borderId="1" xfId="0" applyNumberFormat="1" applyFont="1"/>
    <xf numFmtId="0" fontId="25" fillId="8" borderId="31" xfId="0" applyFont="1" applyFill="1" applyBorder="1" applyAlignment="1">
      <alignment horizontal="center" vertical="center"/>
    </xf>
    <xf numFmtId="0" fontId="25" fillId="11" borderId="31" xfId="0" applyFont="1" applyFill="1" applyBorder="1" applyAlignment="1">
      <alignment horizontal="center" vertical="center"/>
    </xf>
    <xf numFmtId="11" fontId="30" fillId="12" borderId="30" xfId="8" applyNumberFormat="1" applyFont="1" applyFill="1" applyBorder="1" applyAlignment="1">
      <alignment horizontal="right"/>
    </xf>
    <xf numFmtId="11" fontId="30" fillId="0" borderId="30" xfId="8" applyNumberFormat="1" applyFont="1" applyBorder="1" applyAlignment="1">
      <alignment horizontal="right"/>
    </xf>
    <xf numFmtId="0" fontId="0" fillId="0" borderId="1" xfId="0" applyFont="1" applyFill="1" applyBorder="1"/>
    <xf numFmtId="0" fontId="90" fillId="45" borderId="1" xfId="0" applyFont="1" applyFill="1" applyAlignment="1">
      <alignment horizontal="left"/>
    </xf>
    <xf numFmtId="0" fontId="0" fillId="0" borderId="0" xfId="0" applyBorder="1" applyAlignment="1"/>
    <xf numFmtId="1" fontId="78" fillId="47" borderId="32" xfId="0" applyNumberFormat="1" applyFont="1" applyFill="1" applyBorder="1" applyAlignment="1">
      <alignment horizontal="right"/>
    </xf>
    <xf numFmtId="0" fontId="78" fillId="47" borderId="32" xfId="0" applyFont="1" applyFill="1" applyBorder="1" applyAlignment="1">
      <alignment horizontal="left"/>
    </xf>
    <xf numFmtId="0" fontId="78" fillId="47" borderId="32" xfId="0" applyFont="1" applyFill="1" applyBorder="1" applyAlignment="1">
      <alignment horizontal="center"/>
    </xf>
    <xf numFmtId="0" fontId="78" fillId="47" borderId="32" xfId="0" applyFont="1" applyFill="1" applyBorder="1" applyAlignment="1">
      <alignment horizontal="right"/>
    </xf>
    <xf numFmtId="1" fontId="25" fillId="0" borderId="32" xfId="0" applyNumberFormat="1" applyFont="1" applyBorder="1" applyAlignment="1">
      <alignment horizontal="right"/>
    </xf>
    <xf numFmtId="0" fontId="25" fillId="0" borderId="32" xfId="0" applyFont="1" applyBorder="1" applyAlignment="1">
      <alignment horizontal="left"/>
    </xf>
    <xf numFmtId="0" fontId="25" fillId="0" borderId="32" xfId="0" applyFont="1" applyBorder="1" applyAlignment="1">
      <alignment horizontal="center"/>
    </xf>
    <xf numFmtId="0" fontId="25" fillId="0" borderId="32" xfId="0" applyFont="1" applyBorder="1" applyAlignment="1">
      <alignment horizontal="right"/>
    </xf>
    <xf numFmtId="0" fontId="13" fillId="0" borderId="0" xfId="0" applyFont="1" applyBorder="1" applyAlignment="1"/>
    <xf numFmtId="0" fontId="0" fillId="0" borderId="0" xfId="0" pivotButton="1" applyBorder="1"/>
    <xf numFmtId="0" fontId="0" fillId="0" borderId="0" xfId="0" applyBorder="1" applyAlignment="1">
      <alignment horizontal="left"/>
    </xf>
    <xf numFmtId="0" fontId="0" fillId="0" borderId="0" xfId="0" applyNumberFormat="1" applyBorder="1"/>
    <xf numFmtId="2" fontId="17" fillId="0" borderId="1" xfId="1" applyNumberFormat="1"/>
    <xf numFmtId="9" fontId="13" fillId="0" borderId="0" xfId="0" applyNumberFormat="1" applyFont="1" applyBorder="1"/>
    <xf numFmtId="11" fontId="13" fillId="0" borderId="0" xfId="0" applyNumberFormat="1" applyFont="1" applyBorder="1"/>
    <xf numFmtId="176" fontId="0" fillId="0" borderId="0" xfId="0" applyNumberFormat="1" applyBorder="1"/>
    <xf numFmtId="11" fontId="0" fillId="21" borderId="0" xfId="0" applyNumberFormat="1" applyFill="1" applyBorder="1"/>
    <xf numFmtId="165" fontId="0" fillId="4" borderId="21" xfId="5" applyNumberFormat="1" applyFont="1" applyFill="1" applyBorder="1"/>
    <xf numFmtId="0" fontId="64" fillId="0" borderId="25" xfId="0" applyFont="1" applyBorder="1" applyAlignment="1">
      <alignment horizontal="center" wrapText="1"/>
    </xf>
    <xf numFmtId="0" fontId="64" fillId="0" borderId="26" xfId="0" applyFont="1" applyBorder="1" applyAlignment="1">
      <alignment horizontal="center"/>
    </xf>
    <xf numFmtId="3" fontId="15" fillId="0" borderId="26" xfId="0" applyNumberFormat="1" applyFont="1" applyBorder="1"/>
    <xf numFmtId="3" fontId="64" fillId="0" borderId="26" xfId="0" applyNumberFormat="1" applyFont="1" applyBorder="1"/>
    <xf numFmtId="0" fontId="64" fillId="39" borderId="26" xfId="26" applyFont="1" applyFill="1" applyBorder="1" applyAlignment="1">
      <alignment horizontal="center"/>
    </xf>
    <xf numFmtId="3" fontId="15" fillId="39" borderId="26" xfId="0" applyNumberFormat="1" applyFont="1" applyFill="1" applyBorder="1"/>
    <xf numFmtId="3" fontId="64" fillId="39" borderId="26" xfId="0" applyNumberFormat="1" applyFont="1" applyFill="1" applyBorder="1"/>
    <xf numFmtId="0" fontId="60" fillId="0" borderId="1" xfId="0" applyFont="1" applyAlignment="1">
      <alignment horizontal="left"/>
    </xf>
    <xf numFmtId="0" fontId="0" fillId="0" borderId="1" xfId="0" applyAlignment="1">
      <alignment horizontal="left"/>
    </xf>
    <xf numFmtId="0" fontId="61" fillId="0" borderId="1" xfId="0" applyFont="1" applyAlignment="1">
      <alignment horizontal="left"/>
    </xf>
    <xf numFmtId="2" fontId="0" fillId="0" borderId="0" xfId="0" applyNumberFormat="1" applyBorder="1"/>
    <xf numFmtId="0" fontId="64" fillId="0" borderId="29" xfId="0" applyFont="1" applyBorder="1" applyAlignment="1">
      <alignment horizontal="center" vertical="top"/>
    </xf>
    <xf numFmtId="0" fontId="36" fillId="18" borderId="1" xfId="10" applyFont="1" applyFill="1" applyAlignment="1">
      <alignment horizontal="center" wrapText="1"/>
    </xf>
    <xf numFmtId="0" fontId="12" fillId="14" borderId="1" xfId="0" applyFont="1" applyFill="1" applyBorder="1" applyAlignment="1">
      <alignment horizontal="center" wrapText="1"/>
    </xf>
    <xf numFmtId="0" fontId="13" fillId="29" borderId="1" xfId="0" applyFont="1" applyFill="1" applyBorder="1" applyAlignment="1">
      <alignment horizontal="left" wrapText="1"/>
    </xf>
    <xf numFmtId="2" fontId="0" fillId="0" borderId="0" xfId="0" applyNumberFormat="1" applyBorder="1" applyAlignment="1">
      <alignment horizontal="center"/>
    </xf>
  </cellXfs>
  <cellStyles count="39">
    <cellStyle name="60% - Accent2" xfId="36" builtinId="36"/>
    <cellStyle name="Bad 2" xfId="13" xr:uid="{ED15BA0D-9CBF-42FE-BE14-1237772DBA36}"/>
    <cellStyle name="Body: normal cell" xfId="2" xr:uid="{00000000-0005-0000-0000-000002000000}"/>
    <cellStyle name="Body: normal cell 2" xfId="19" xr:uid="{FA3B048A-1CD3-48B5-9469-FC4079DD04F0}"/>
    <cellStyle name="Body: normal cell 3" xfId="31" xr:uid="{8C5FD5E4-9CDB-4568-9B42-D113D60A1544}"/>
    <cellStyle name="Comma" xfId="5" builtinId="3"/>
    <cellStyle name="Comma 2" xfId="11" xr:uid="{E1B83838-2D24-40B7-BAB3-0111EDCFC933}"/>
    <cellStyle name="Font: Calibri, 9pt regular" xfId="4" xr:uid="{00000000-0005-0000-0000-000004000000}"/>
    <cellStyle name="Font: Calibri, 9pt regular 2" xfId="15" xr:uid="{5A0DE93F-DDA2-43E8-9430-FD97638CF017}"/>
    <cellStyle name="Font: Calibri, 9pt regular 3" xfId="34" xr:uid="{C3063B1F-4019-42B5-8C92-58037149833B}"/>
    <cellStyle name="Footnotes: top row" xfId="20" xr:uid="{9F2E6B36-3F77-43D8-844C-0C1DDB1036C5}"/>
    <cellStyle name="Footnotes: top row 2" xfId="30" xr:uid="{FFBEF5AE-E922-4136-80E1-49F1093B9BC4}"/>
    <cellStyle name="Header: bottom row" xfId="16" xr:uid="{9AB6418A-BF31-4FCB-BEBA-6C1691A7BBF6}"/>
    <cellStyle name="Header: bottom row 2" xfId="33" xr:uid="{88831F17-4A7A-401C-8426-AFA4006BC5CE}"/>
    <cellStyle name="Hyperlink" xfId="29" builtinId="8"/>
    <cellStyle name="Hyperlink 2" xfId="22" xr:uid="{A2E655FB-5426-4062-AFEA-496F72A28F36}"/>
    <cellStyle name="Normal" xfId="0" builtinId="0"/>
    <cellStyle name="Normal 10" xfId="37" xr:uid="{9857C148-313F-4088-8F07-D3CA7AA20507}"/>
    <cellStyle name="Normal 2" xfId="6" xr:uid="{CDF00EA2-C905-4C52-97A1-4B2A97929051}"/>
    <cellStyle name="Normal 3" xfId="9" xr:uid="{B87083DA-2147-4E58-8071-179BBFB0C886}"/>
    <cellStyle name="Normal 3 2" xfId="26" xr:uid="{8A2A17C3-6541-4869-A96C-7D159277CC9A}"/>
    <cellStyle name="Normal 4" xfId="10" xr:uid="{E9D1FB91-11B9-49E0-9113-A04785BF5B4B}"/>
    <cellStyle name="Normal 5" xfId="14" xr:uid="{0D6C443B-55FF-4130-88A3-D0C7F4EA53AE}"/>
    <cellStyle name="Normal 6" xfId="21" xr:uid="{2827FC64-B786-4766-B2CF-DA43BB8B131E}"/>
    <cellStyle name="Normal 7" xfId="24" xr:uid="{C2E38E70-A078-4AB8-82EC-1E67EF2D7710}"/>
    <cellStyle name="Normal 8" xfId="7" xr:uid="{DC82BEAD-C889-4D2C-A6D6-70321E3BC0F6}"/>
    <cellStyle name="Normal 9" xfId="27" xr:uid="{115B87DF-812A-4BE2-AF1C-286601B6B41B}"/>
    <cellStyle name="Normal_Included emissions" xfId="8" xr:uid="{9394BA9A-8817-4FA4-8D60-E11AAF991672}"/>
    <cellStyle name="Parent row" xfId="3" xr:uid="{00000000-0005-0000-0000-000003000000}"/>
    <cellStyle name="Parent row 2" xfId="18" xr:uid="{F416B58B-774E-43CE-86B0-5D9AC91A7453}"/>
    <cellStyle name="Parent row 3" xfId="32" xr:uid="{66DD9D3D-FB10-4367-946C-B7FC9AE07970}"/>
    <cellStyle name="Percent" xfId="1" builtinId="5"/>
    <cellStyle name="Percent 2" xfId="12" xr:uid="{4D8CF320-024A-49C3-A25F-5157E227AF43}"/>
    <cellStyle name="Percent 3" xfId="23" xr:uid="{270D9B52-95D8-456F-AAFA-1927F66988E1}"/>
    <cellStyle name="Percent 4" xfId="25" xr:uid="{ED75F5E5-9055-40D0-88D5-98BA96616D37}"/>
    <cellStyle name="Percent 5" xfId="28" xr:uid="{AF35D2AC-A4DD-4132-B910-47924A1CA9C9}"/>
    <cellStyle name="Percent 6" xfId="38" xr:uid="{88B5D7F8-3DD8-44AB-AA47-1E18FA34EE15}"/>
    <cellStyle name="Table title" xfId="17" xr:uid="{DC515EEF-8D0A-4241-9820-83C3C4AF85A6}"/>
    <cellStyle name="Table title 2" xfId="35" xr:uid="{2420A614-0DAD-40DD-B05B-DEDDC7766BE0}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9999FF"/>
      <color rgb="FFFFFF66"/>
      <color rgb="FFF2202F"/>
      <color rgb="FFFFCC66"/>
      <color rgb="FFE3AA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2.xml"/><Relationship Id="rId58" Type="http://schemas.openxmlformats.org/officeDocument/2006/relationships/sheetMetadata" Target="metadata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microsoft.com/office/2017/10/relationships/person" Target="persons/perso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1.xml"/><Relationship Id="rId6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'Covid adjustm_Rhodium'!$K$3</c:f>
              <c:strCache>
                <c:ptCount val="1"/>
                <c:pt idx="0">
                  <c:v>JULY STEO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adjustm_Rhodium'!$L$3:$N$3</c:f>
              <c:numCache>
                <c:formatCode>General</c:formatCode>
                <c:ptCount val="3"/>
                <c:pt idx="1">
                  <c:v>18426</c:v>
                </c:pt>
                <c:pt idx="2">
                  <c:v>19784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7-48EF-A0CB-674BC0C9A2DB}"/>
            </c:ext>
          </c:extLst>
        </c:ser>
        <c:ser>
          <c:idx val="1"/>
          <c:order val="1"/>
          <c:tx>
            <c:strRef>
              <c:f>'Covid adjustm_Rhodium'!$K$4</c:f>
              <c:strCache>
                <c:ptCount val="1"/>
                <c:pt idx="0">
                  <c:v>November STEO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adjustm_Rhodium'!$L$4:$N$4</c:f>
              <c:numCache>
                <c:formatCode>General</c:formatCode>
                <c:ptCount val="3"/>
                <c:pt idx="0">
                  <c:v>19092</c:v>
                </c:pt>
                <c:pt idx="1">
                  <c:v>18411</c:v>
                </c:pt>
                <c:pt idx="2">
                  <c:v>19098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7-48EF-A0CB-674BC0C9A2DB}"/>
            </c:ext>
          </c:extLst>
        </c:ser>
        <c:ser>
          <c:idx val="2"/>
          <c:order val="2"/>
          <c:tx>
            <c:strRef>
              <c:f>'Covid adjustm_Rhodium'!$K$5</c:f>
              <c:strCache>
                <c:ptCount val="1"/>
                <c:pt idx="0">
                  <c:v>January STEO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adjustm_Rhodium'!$L$5:$N$5</c:f>
              <c:numCache>
                <c:formatCode>General</c:formatCode>
                <c:ptCount val="3"/>
                <c:pt idx="0">
                  <c:v>19068</c:v>
                </c:pt>
                <c:pt idx="1">
                  <c:v>19448</c:v>
                </c:pt>
                <c:pt idx="2">
                  <c:v>19790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97-48EF-A0CB-674BC0C9A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748912"/>
        <c:axId val="886751408"/>
      </c:lineChart>
      <c:catAx>
        <c:axId val="8867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51408"/>
        <c:crosses val="autoZero"/>
        <c:auto val="1"/>
        <c:lblAlgn val="ctr"/>
        <c:lblOffset val="100"/>
        <c:noMultiLvlLbl val="0"/>
      </c:catAx>
      <c:valAx>
        <c:axId val="8867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4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Forecasted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'Electricity-CEC Outlook BaseMid'!$B$66</c:f>
              <c:strCache>
                <c:ptCount val="1"/>
                <c:pt idx="0">
                  <c:v>Industrial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BaseMid'!$C$66:$AH$66</c:f>
              <c:numCache>
                <c:formatCode>0.00E+00</c:formatCode>
                <c:ptCount val="32"/>
                <c:pt idx="0">
                  <c:v>136176669365207.38</c:v>
                </c:pt>
                <c:pt idx="1">
                  <c:v>129057460685993.45</c:v>
                </c:pt>
                <c:pt idx="2">
                  <c:v>129770153881384.28</c:v>
                </c:pt>
                <c:pt idx="3">
                  <c:v>129628711161638.5</c:v>
                </c:pt>
                <c:pt idx="4">
                  <c:v>129513167503475.25</c:v>
                </c:pt>
                <c:pt idx="5">
                  <c:v>130067221799752.2</c:v>
                </c:pt>
                <c:pt idx="6">
                  <c:v>130000839269231.41</c:v>
                </c:pt>
                <c:pt idx="7">
                  <c:v>130064901988899.11</c:v>
                </c:pt>
                <c:pt idx="8">
                  <c:v>130231971366916.28</c:v>
                </c:pt>
                <c:pt idx="9">
                  <c:v>130077401203741.3</c:v>
                </c:pt>
                <c:pt idx="10">
                  <c:v>130021617000986.94</c:v>
                </c:pt>
                <c:pt idx="11">
                  <c:v>130078988434458.67</c:v>
                </c:pt>
                <c:pt idx="12" formatCode="General">
                  <c:v>130228235590822.16</c:v>
                </c:pt>
                <c:pt idx="13" formatCode="General">
                  <c:v>130277396039686.5</c:v>
                </c:pt>
                <c:pt idx="14" formatCode="General">
                  <c:v>130326556488550.84</c:v>
                </c:pt>
                <c:pt idx="15" formatCode="General">
                  <c:v>130375716937415.17</c:v>
                </c:pt>
                <c:pt idx="16" formatCode="General">
                  <c:v>130424877386279.52</c:v>
                </c:pt>
                <c:pt idx="17" formatCode="General">
                  <c:v>130474037835143.86</c:v>
                </c:pt>
                <c:pt idx="18" formatCode="General">
                  <c:v>130523198284008.19</c:v>
                </c:pt>
                <c:pt idx="19" formatCode="General">
                  <c:v>130572358732872.53</c:v>
                </c:pt>
                <c:pt idx="20" formatCode="General">
                  <c:v>130621519181736.88</c:v>
                </c:pt>
                <c:pt idx="21" formatCode="General">
                  <c:v>130670679630601.2</c:v>
                </c:pt>
                <c:pt idx="22" formatCode="General">
                  <c:v>130719840079465.55</c:v>
                </c:pt>
                <c:pt idx="23" formatCode="General">
                  <c:v>130769000528329.89</c:v>
                </c:pt>
                <c:pt idx="24" formatCode="General">
                  <c:v>130818160977194.23</c:v>
                </c:pt>
                <c:pt idx="25" formatCode="General">
                  <c:v>130867321426058.56</c:v>
                </c:pt>
                <c:pt idx="26" formatCode="General">
                  <c:v>130916481874922.91</c:v>
                </c:pt>
                <c:pt idx="27" formatCode="General">
                  <c:v>130965642323787.25</c:v>
                </c:pt>
                <c:pt idx="28" formatCode="General">
                  <c:v>131014802772651.58</c:v>
                </c:pt>
                <c:pt idx="29" formatCode="General">
                  <c:v>131063963221515.92</c:v>
                </c:pt>
                <c:pt idx="30" formatCode="General">
                  <c:v>131113123670380.27</c:v>
                </c:pt>
                <c:pt idx="31" formatCode="General">
                  <c:v>131162284119244.59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5-4396-9B62-CFF8F513F91B}"/>
            </c:ext>
          </c:extLst>
        </c:ser>
        <c:ser>
          <c:idx val="1"/>
          <c:order val="1"/>
          <c:tx>
            <c:strRef>
              <c:f>'Electricity-CEC Outlook BaseMid'!$B$67</c:f>
              <c:strCache>
                <c:ptCount val="1"/>
                <c:pt idx="0">
                  <c:v>Mining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BaseMid'!$C$67:$AH$67</c:f>
              <c:numCache>
                <c:formatCode>0.00E+00</c:formatCode>
                <c:ptCount val="32"/>
                <c:pt idx="0">
                  <c:v>31845356314938.41</c:v>
                </c:pt>
                <c:pt idx="1">
                  <c:v>27937176788394.895</c:v>
                </c:pt>
                <c:pt idx="2">
                  <c:v>28712504350034.336</c:v>
                </c:pt>
                <c:pt idx="3">
                  <c:v>30269594378840.738</c:v>
                </c:pt>
                <c:pt idx="4">
                  <c:v>30404065051315.281</c:v>
                </c:pt>
                <c:pt idx="5">
                  <c:v>30234393327618.516</c:v>
                </c:pt>
                <c:pt idx="6">
                  <c:v>29901913386113.902</c:v>
                </c:pt>
                <c:pt idx="7">
                  <c:v>29657794571280.563</c:v>
                </c:pt>
                <c:pt idx="8">
                  <c:v>29455365217649.891</c:v>
                </c:pt>
                <c:pt idx="9">
                  <c:v>29150671533864.82</c:v>
                </c:pt>
                <c:pt idx="10">
                  <c:v>28910018734895.906</c:v>
                </c:pt>
                <c:pt idx="11">
                  <c:v>28670845985900.703</c:v>
                </c:pt>
                <c:pt idx="12" formatCode="General">
                  <c:v>28411853404728.563</c:v>
                </c:pt>
                <c:pt idx="13" formatCode="General">
                  <c:v>28159346722206</c:v>
                </c:pt>
                <c:pt idx="14" formatCode="General">
                  <c:v>27906840039683.5</c:v>
                </c:pt>
                <c:pt idx="15" formatCode="General">
                  <c:v>27654333357160.938</c:v>
                </c:pt>
                <c:pt idx="16" formatCode="General">
                  <c:v>27401826674638.375</c:v>
                </c:pt>
                <c:pt idx="17" formatCode="General">
                  <c:v>27149319992115.875</c:v>
                </c:pt>
                <c:pt idx="18" formatCode="General">
                  <c:v>26896813309593.313</c:v>
                </c:pt>
                <c:pt idx="19" formatCode="General">
                  <c:v>26644306627070.813</c:v>
                </c:pt>
                <c:pt idx="20" formatCode="General">
                  <c:v>26391799944548.25</c:v>
                </c:pt>
                <c:pt idx="21" formatCode="General">
                  <c:v>26139293262025.75</c:v>
                </c:pt>
                <c:pt idx="22" formatCode="General">
                  <c:v>25886786579503.188</c:v>
                </c:pt>
                <c:pt idx="23" formatCode="General">
                  <c:v>25634279896980.625</c:v>
                </c:pt>
                <c:pt idx="24" formatCode="General">
                  <c:v>25381773214458.125</c:v>
                </c:pt>
                <c:pt idx="25" formatCode="General">
                  <c:v>25129266531935.563</c:v>
                </c:pt>
                <c:pt idx="26" formatCode="General">
                  <c:v>24876759849413.063</c:v>
                </c:pt>
                <c:pt idx="27" formatCode="General">
                  <c:v>24624253166890.5</c:v>
                </c:pt>
                <c:pt idx="28" formatCode="General">
                  <c:v>24371746484368</c:v>
                </c:pt>
                <c:pt idx="29" formatCode="General">
                  <c:v>24119239801845.438</c:v>
                </c:pt>
                <c:pt idx="30" formatCode="General">
                  <c:v>23866733119322.875</c:v>
                </c:pt>
                <c:pt idx="31" formatCode="General">
                  <c:v>23614226436800.375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5-4396-9B62-CFF8F513F91B}"/>
            </c:ext>
          </c:extLst>
        </c:ser>
        <c:ser>
          <c:idx val="2"/>
          <c:order val="2"/>
          <c:tx>
            <c:strRef>
              <c:f>'Electricity-CEC Outlook BaseMid'!$B$68</c:f>
              <c:strCache>
                <c:ptCount val="1"/>
                <c:pt idx="0">
                  <c:v>AGWP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BaseMid'!$C$68:$AH$68</c:f>
              <c:numCache>
                <c:formatCode>0.00E+00</c:formatCode>
                <c:ptCount val="32"/>
                <c:pt idx="0">
                  <c:v>67163244527510.313</c:v>
                </c:pt>
                <c:pt idx="1">
                  <c:v>64377016056828.633</c:v>
                </c:pt>
                <c:pt idx="2">
                  <c:v>71543964511582.469</c:v>
                </c:pt>
                <c:pt idx="3">
                  <c:v>72882340871609.406</c:v>
                </c:pt>
                <c:pt idx="4">
                  <c:v>73998392810969.078</c:v>
                </c:pt>
                <c:pt idx="5">
                  <c:v>75151775628706.234</c:v>
                </c:pt>
                <c:pt idx="6">
                  <c:v>76371763073464.438</c:v>
                </c:pt>
                <c:pt idx="7">
                  <c:v>77486092528148.766</c:v>
                </c:pt>
                <c:pt idx="8">
                  <c:v>78496128679521.781</c:v>
                </c:pt>
                <c:pt idx="9">
                  <c:v>79469927263506.609</c:v>
                </c:pt>
                <c:pt idx="10">
                  <c:v>80442563433929.641</c:v>
                </c:pt>
                <c:pt idx="11">
                  <c:v>81392809914650.781</c:v>
                </c:pt>
                <c:pt idx="12" formatCode="General">
                  <c:v>82593291709829.5</c:v>
                </c:pt>
                <c:pt idx="13" formatCode="General">
                  <c:v>83647093941655.75</c:v>
                </c:pt>
                <c:pt idx="14" formatCode="General">
                  <c:v>84700896173481.75</c:v>
                </c:pt>
                <c:pt idx="15" formatCode="General">
                  <c:v>85754698405307.75</c:v>
                </c:pt>
                <c:pt idx="16" formatCode="General">
                  <c:v>86808500637133.75</c:v>
                </c:pt>
                <c:pt idx="17" formatCode="General">
                  <c:v>87862302868959.75</c:v>
                </c:pt>
                <c:pt idx="18" formatCode="General">
                  <c:v>88916105100786</c:v>
                </c:pt>
                <c:pt idx="19" formatCode="General">
                  <c:v>89969907332612</c:v>
                </c:pt>
                <c:pt idx="20" formatCode="General">
                  <c:v>91023709564438</c:v>
                </c:pt>
                <c:pt idx="21" formatCode="General">
                  <c:v>92077511796264</c:v>
                </c:pt>
                <c:pt idx="22" formatCode="General">
                  <c:v>93131314028090.25</c:v>
                </c:pt>
                <c:pt idx="23" formatCode="General">
                  <c:v>94185116259916.25</c:v>
                </c:pt>
                <c:pt idx="24" formatCode="General">
                  <c:v>95238918491742.25</c:v>
                </c:pt>
                <c:pt idx="25" formatCode="General">
                  <c:v>96292720723568.25</c:v>
                </c:pt>
                <c:pt idx="26" formatCode="General">
                  <c:v>97346522955394.25</c:v>
                </c:pt>
                <c:pt idx="27" formatCode="General">
                  <c:v>98400325187220.5</c:v>
                </c:pt>
                <c:pt idx="28" formatCode="General">
                  <c:v>99454127419046.5</c:v>
                </c:pt>
                <c:pt idx="29" formatCode="General">
                  <c:v>100507929650872.5</c:v>
                </c:pt>
                <c:pt idx="30" formatCode="General">
                  <c:v>101561731882698.5</c:v>
                </c:pt>
                <c:pt idx="31" formatCode="General">
                  <c:v>102615534114524.5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5-4396-9B62-CFF8F513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32640"/>
        <c:axId val="188038464"/>
      </c:lineChart>
      <c:catAx>
        <c:axId val="18803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8464"/>
        <c:crosses val="autoZero"/>
        <c:auto val="1"/>
        <c:lblAlgn val="ctr"/>
        <c:lblOffset val="100"/>
        <c:noMultiLvlLbl val="0"/>
      </c:catAx>
      <c:valAx>
        <c:axId val="1880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graph'!$B$3</c:f>
              <c:strCache>
                <c:ptCount val="1"/>
                <c:pt idx="0">
                  <c:v>BIFUbC-electricity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graph'!$C$3:$AH$3</c:f>
              <c:numCache>
                <c:formatCode>General</c:formatCode>
                <c:ptCount val="32"/>
                <c:pt idx="0">
                  <c:v>288537052671558.13</c:v>
                </c:pt>
                <c:pt idx="1">
                  <c:v>265789091091658.06</c:v>
                </c:pt>
                <c:pt idx="2">
                  <c:v>265352327877504.03</c:v>
                </c:pt>
                <c:pt idx="3">
                  <c:v>272200270290625.81</c:v>
                </c:pt>
                <c:pt idx="4">
                  <c:v>276629000317566.09</c:v>
                </c:pt>
                <c:pt idx="5">
                  <c:v>279659489142301.47</c:v>
                </c:pt>
                <c:pt idx="6">
                  <c:v>282579372007682.31</c:v>
                </c:pt>
                <c:pt idx="7">
                  <c:v>283955142302743.88</c:v>
                </c:pt>
                <c:pt idx="8">
                  <c:v>284949482522927.25</c:v>
                </c:pt>
                <c:pt idx="9">
                  <c:v>284994681359708.44</c:v>
                </c:pt>
                <c:pt idx="10">
                  <c:v>285120714155281.69</c:v>
                </c:pt>
                <c:pt idx="11">
                  <c:v>285427652479091.75</c:v>
                </c:pt>
                <c:pt idx="12">
                  <c:v>286046450889440.44</c:v>
                </c:pt>
                <c:pt idx="13">
                  <c:v>286140192232759.56</c:v>
                </c:pt>
                <c:pt idx="14">
                  <c:v>287017258038436.81</c:v>
                </c:pt>
                <c:pt idx="15">
                  <c:v>287848996938089.81</c:v>
                </c:pt>
                <c:pt idx="16">
                  <c:v>288982124573987.88</c:v>
                </c:pt>
                <c:pt idx="17">
                  <c:v>290156733657516.31</c:v>
                </c:pt>
                <c:pt idx="18">
                  <c:v>291084097832040.19</c:v>
                </c:pt>
                <c:pt idx="19">
                  <c:v>292573191817936.38</c:v>
                </c:pt>
                <c:pt idx="20">
                  <c:v>293963716210452.31</c:v>
                </c:pt>
                <c:pt idx="21">
                  <c:v>294911144515951.75</c:v>
                </c:pt>
                <c:pt idx="22">
                  <c:v>296053743714380.56</c:v>
                </c:pt>
                <c:pt idx="23">
                  <c:v>298063066191780.19</c:v>
                </c:pt>
                <c:pt idx="24">
                  <c:v>300246481792229.19</c:v>
                </c:pt>
                <c:pt idx="25">
                  <c:v>302074830088997.13</c:v>
                </c:pt>
                <c:pt idx="26">
                  <c:v>303745405842679.31</c:v>
                </c:pt>
                <c:pt idx="27">
                  <c:v>305855231972158</c:v>
                </c:pt>
                <c:pt idx="28">
                  <c:v>307794740787539.19</c:v>
                </c:pt>
                <c:pt idx="29">
                  <c:v>309734249602920.69</c:v>
                </c:pt>
                <c:pt idx="30">
                  <c:v>311673758418302.31</c:v>
                </c:pt>
                <c:pt idx="31">
                  <c:v>313613267233683.44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B-4506-8A50-6F0B2487B2A9}"/>
            </c:ext>
          </c:extLst>
        </c:ser>
        <c:ser>
          <c:idx val="1"/>
          <c:order val="1"/>
          <c:tx>
            <c:strRef>
              <c:f>'summary graph'!$B$4</c:f>
              <c:strCache>
                <c:ptCount val="1"/>
                <c:pt idx="0">
                  <c:v>BIFUbC-coal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graph'!$C$4:$AH$4</c:f>
              <c:numCache>
                <c:formatCode>General</c:formatCode>
                <c:ptCount val="32"/>
                <c:pt idx="0">
                  <c:v>85965734161515.484</c:v>
                </c:pt>
                <c:pt idx="1">
                  <c:v>84929777502819.766</c:v>
                </c:pt>
                <c:pt idx="2">
                  <c:v>84233435744150.906</c:v>
                </c:pt>
                <c:pt idx="3">
                  <c:v>83560864896659.719</c:v>
                </c:pt>
                <c:pt idx="4">
                  <c:v>82884590079186.406</c:v>
                </c:pt>
                <c:pt idx="5">
                  <c:v>82201136826202.875</c:v>
                </c:pt>
                <c:pt idx="6">
                  <c:v>81518525832774.094</c:v>
                </c:pt>
                <c:pt idx="7">
                  <c:v>80834911466452.703</c:v>
                </c:pt>
                <c:pt idx="8">
                  <c:v>80151881700318.5</c:v>
                </c:pt>
                <c:pt idx="9">
                  <c:v>79467621310270.313</c:v>
                </c:pt>
                <c:pt idx="10">
                  <c:v>78784414849660.453</c:v>
                </c:pt>
                <c:pt idx="11">
                  <c:v>78102888357737.5</c:v>
                </c:pt>
                <c:pt idx="12">
                  <c:v>77424063108942.313</c:v>
                </c:pt>
                <c:pt idx="13">
                  <c:v>76744126466820.625</c:v>
                </c:pt>
                <c:pt idx="14">
                  <c:v>76065341867846.188</c:v>
                </c:pt>
                <c:pt idx="15">
                  <c:v>75383785936230.688</c:v>
                </c:pt>
                <c:pt idx="16">
                  <c:v>74720071783355.969</c:v>
                </c:pt>
                <c:pt idx="17">
                  <c:v>74715405593969.031</c:v>
                </c:pt>
                <c:pt idx="18">
                  <c:v>74710421477760.984</c:v>
                </c:pt>
                <c:pt idx="19">
                  <c:v>74706426048506.563</c:v>
                </c:pt>
                <c:pt idx="20">
                  <c:v>74702797902206.969</c:v>
                </c:pt>
                <c:pt idx="21">
                  <c:v>74699888455735.031</c:v>
                </c:pt>
                <c:pt idx="22">
                  <c:v>74697420637446.313</c:v>
                </c:pt>
                <c:pt idx="23">
                  <c:v>74694906426352.813</c:v>
                </c:pt>
                <c:pt idx="24">
                  <c:v>74692745493814.891</c:v>
                </c:pt>
                <c:pt idx="25">
                  <c:v>74690839104272.016</c:v>
                </c:pt>
                <c:pt idx="26">
                  <c:v>57142333827906.555</c:v>
                </c:pt>
                <c:pt idx="27">
                  <c:v>60649376815610.836</c:v>
                </c:pt>
                <c:pt idx="28">
                  <c:v>57137952721494.719</c:v>
                </c:pt>
                <c:pt idx="29">
                  <c:v>53626528627378.586</c:v>
                </c:pt>
                <c:pt idx="30">
                  <c:v>50115104533262.445</c:v>
                </c:pt>
                <c:pt idx="31">
                  <c:v>46603680439146.32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FB-4506-8A50-6F0B2487B2A9}"/>
            </c:ext>
          </c:extLst>
        </c:ser>
        <c:ser>
          <c:idx val="2"/>
          <c:order val="2"/>
          <c:tx>
            <c:strRef>
              <c:f>'summary graph'!$B$5</c:f>
              <c:strCache>
                <c:ptCount val="1"/>
                <c:pt idx="0">
                  <c:v>BIFUbC-natural-gas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graph'!$C$5:$AH$5</c:f>
              <c:numCache>
                <c:formatCode>General</c:formatCode>
                <c:ptCount val="32"/>
                <c:pt idx="0">
                  <c:v>777088248616066.25</c:v>
                </c:pt>
                <c:pt idx="1">
                  <c:v>692939062398588</c:v>
                </c:pt>
                <c:pt idx="2">
                  <c:v>679989082175055.63</c:v>
                </c:pt>
                <c:pt idx="3">
                  <c:v>686168112928199</c:v>
                </c:pt>
                <c:pt idx="4">
                  <c:v>705329178100802.13</c:v>
                </c:pt>
                <c:pt idx="5">
                  <c:v>715726117336573.25</c:v>
                </c:pt>
                <c:pt idx="6">
                  <c:v>728086981504029.88</c:v>
                </c:pt>
                <c:pt idx="7">
                  <c:v>730401239410279.5</c:v>
                </c:pt>
                <c:pt idx="8">
                  <c:v>730766224894982.38</c:v>
                </c:pt>
                <c:pt idx="9">
                  <c:v>728504285432313.25</c:v>
                </c:pt>
                <c:pt idx="10">
                  <c:v>723542020591224</c:v>
                </c:pt>
                <c:pt idx="11">
                  <c:v>718127758493462.75</c:v>
                </c:pt>
                <c:pt idx="12">
                  <c:v>716859680129533.38</c:v>
                </c:pt>
                <c:pt idx="13">
                  <c:v>712140400326501.5</c:v>
                </c:pt>
                <c:pt idx="14">
                  <c:v>714079233230252.13</c:v>
                </c:pt>
                <c:pt idx="15">
                  <c:v>714695773019594.63</c:v>
                </c:pt>
                <c:pt idx="16">
                  <c:v>714300692424214.5</c:v>
                </c:pt>
                <c:pt idx="17">
                  <c:v>714559540634548.63</c:v>
                </c:pt>
                <c:pt idx="18">
                  <c:v>714794658820044.63</c:v>
                </c:pt>
                <c:pt idx="19">
                  <c:v>717827531064652.5</c:v>
                </c:pt>
                <c:pt idx="20">
                  <c:v>720435968643016.25</c:v>
                </c:pt>
                <c:pt idx="21">
                  <c:v>719257238549427.63</c:v>
                </c:pt>
                <c:pt idx="22">
                  <c:v>717578277579838.5</c:v>
                </c:pt>
                <c:pt idx="23">
                  <c:v>719835635653277.63</c:v>
                </c:pt>
                <c:pt idx="24">
                  <c:v>723875718554602.38</c:v>
                </c:pt>
                <c:pt idx="25">
                  <c:v>728040459234986.75</c:v>
                </c:pt>
                <c:pt idx="26">
                  <c:v>731266513897027.63</c:v>
                </c:pt>
                <c:pt idx="27">
                  <c:v>734793709848773.25</c:v>
                </c:pt>
                <c:pt idx="28">
                  <c:v>738351839470381.5</c:v>
                </c:pt>
                <c:pt idx="29">
                  <c:v>741909969091990.5</c:v>
                </c:pt>
                <c:pt idx="30">
                  <c:v>745468098713599.5</c:v>
                </c:pt>
                <c:pt idx="31">
                  <c:v>749026228335207.63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B-4506-8A50-6F0B2487B2A9}"/>
            </c:ext>
          </c:extLst>
        </c:ser>
        <c:ser>
          <c:idx val="3"/>
          <c:order val="3"/>
          <c:tx>
            <c:strRef>
              <c:f>'summary graph'!$B$6</c:f>
              <c:strCache>
                <c:ptCount val="1"/>
                <c:pt idx="0">
                  <c:v>BIFUbC-biomass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graph'!$C$6:$AH$6</c:f>
              <c:numCache>
                <c:formatCode>General</c:formatCode>
                <c:ptCount val="32"/>
                <c:pt idx="0">
                  <c:v>19405884289082.492</c:v>
                </c:pt>
                <c:pt idx="1">
                  <c:v>19405884289082.492</c:v>
                </c:pt>
                <c:pt idx="2">
                  <c:v>19365755587988.711</c:v>
                </c:pt>
                <c:pt idx="3">
                  <c:v>19325626886894.93</c:v>
                </c:pt>
                <c:pt idx="4">
                  <c:v>19285498185801.148</c:v>
                </c:pt>
                <c:pt idx="5">
                  <c:v>19245369484707.367</c:v>
                </c:pt>
                <c:pt idx="6">
                  <c:v>19205240783613.586</c:v>
                </c:pt>
                <c:pt idx="7">
                  <c:v>19165112082519.805</c:v>
                </c:pt>
                <c:pt idx="8">
                  <c:v>19124983381426.023</c:v>
                </c:pt>
                <c:pt idx="9">
                  <c:v>19084854680332.242</c:v>
                </c:pt>
                <c:pt idx="10">
                  <c:v>19044725979238.461</c:v>
                </c:pt>
                <c:pt idx="11">
                  <c:v>19004597278144.684</c:v>
                </c:pt>
                <c:pt idx="12">
                  <c:v>18964468577050.902</c:v>
                </c:pt>
                <c:pt idx="13">
                  <c:v>18924339875957.121</c:v>
                </c:pt>
                <c:pt idx="14">
                  <c:v>18884211174863.34</c:v>
                </c:pt>
                <c:pt idx="15">
                  <c:v>18844082473769.559</c:v>
                </c:pt>
                <c:pt idx="16">
                  <c:v>18803953772675.777</c:v>
                </c:pt>
                <c:pt idx="17">
                  <c:v>18803953772675.777</c:v>
                </c:pt>
                <c:pt idx="18">
                  <c:v>18803953772675.777</c:v>
                </c:pt>
                <c:pt idx="19">
                  <c:v>18803953772675.777</c:v>
                </c:pt>
                <c:pt idx="20">
                  <c:v>18803953772675.777</c:v>
                </c:pt>
                <c:pt idx="21">
                  <c:v>18803953772675.777</c:v>
                </c:pt>
                <c:pt idx="22">
                  <c:v>18803953772675.777</c:v>
                </c:pt>
                <c:pt idx="23">
                  <c:v>18803953772675.777</c:v>
                </c:pt>
                <c:pt idx="24">
                  <c:v>18803953772675.777</c:v>
                </c:pt>
                <c:pt idx="25">
                  <c:v>18803953772675.777</c:v>
                </c:pt>
                <c:pt idx="26">
                  <c:v>18803953772675.777</c:v>
                </c:pt>
                <c:pt idx="27">
                  <c:v>18803953772675.777</c:v>
                </c:pt>
                <c:pt idx="28">
                  <c:v>18803953772675.777</c:v>
                </c:pt>
                <c:pt idx="29">
                  <c:v>18803953772675.777</c:v>
                </c:pt>
                <c:pt idx="30">
                  <c:v>18803953772675.777</c:v>
                </c:pt>
                <c:pt idx="31">
                  <c:v>18803953772675.777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B-4506-8A50-6F0B2487B2A9}"/>
            </c:ext>
          </c:extLst>
        </c:ser>
        <c:ser>
          <c:idx val="4"/>
          <c:order val="4"/>
          <c:tx>
            <c:strRef>
              <c:f>'summary graph'!$B$7</c:f>
              <c:strCache>
                <c:ptCount val="1"/>
                <c:pt idx="0">
                  <c:v>BIFUbC-petroleum-diesel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graph'!$C$7:$AH$7</c:f>
              <c:numCache>
                <c:formatCode>General</c:formatCode>
                <c:ptCount val="32"/>
                <c:pt idx="0">
                  <c:v>75656615771930.75</c:v>
                </c:pt>
                <c:pt idx="1">
                  <c:v>67793759548578.297</c:v>
                </c:pt>
                <c:pt idx="2">
                  <c:v>64944151678615.344</c:v>
                </c:pt>
                <c:pt idx="3">
                  <c:v>65902692778932.805</c:v>
                </c:pt>
                <c:pt idx="4">
                  <c:v>67136057760276.156</c:v>
                </c:pt>
                <c:pt idx="5">
                  <c:v>67558479998186.523</c:v>
                </c:pt>
                <c:pt idx="6">
                  <c:v>68302963724577.563</c:v>
                </c:pt>
                <c:pt idx="7">
                  <c:v>68607664587117.031</c:v>
                </c:pt>
                <c:pt idx="8">
                  <c:v>68664153183819.406</c:v>
                </c:pt>
                <c:pt idx="9">
                  <c:v>68672085947062.984</c:v>
                </c:pt>
                <c:pt idx="10">
                  <c:v>68710060176474.016</c:v>
                </c:pt>
                <c:pt idx="11">
                  <c:v>68938394032802.953</c:v>
                </c:pt>
                <c:pt idx="12">
                  <c:v>69126963217913.656</c:v>
                </c:pt>
                <c:pt idx="13">
                  <c:v>69232502472297.227</c:v>
                </c:pt>
                <c:pt idx="14">
                  <c:v>69583103187200.703</c:v>
                </c:pt>
                <c:pt idx="15">
                  <c:v>69780145779653.375</c:v>
                </c:pt>
                <c:pt idx="16">
                  <c:v>69724879596540.391</c:v>
                </c:pt>
                <c:pt idx="17">
                  <c:v>69598637755298.93</c:v>
                </c:pt>
                <c:pt idx="18">
                  <c:v>69683695398540.063</c:v>
                </c:pt>
                <c:pt idx="19">
                  <c:v>69813218253619.766</c:v>
                </c:pt>
                <c:pt idx="20">
                  <c:v>69991417729285.375</c:v>
                </c:pt>
                <c:pt idx="21">
                  <c:v>70011872573848.805</c:v>
                </c:pt>
                <c:pt idx="22">
                  <c:v>70230638637011.547</c:v>
                </c:pt>
                <c:pt idx="23">
                  <c:v>70709343478217.75</c:v>
                </c:pt>
                <c:pt idx="24">
                  <c:v>71458376983718.109</c:v>
                </c:pt>
                <c:pt idx="25">
                  <c:v>72026046722935.219</c:v>
                </c:pt>
                <c:pt idx="26">
                  <c:v>72298386272629.188</c:v>
                </c:pt>
                <c:pt idx="27">
                  <c:v>72980217973688.344</c:v>
                </c:pt>
                <c:pt idx="28">
                  <c:v>73525437825283.594</c:v>
                </c:pt>
                <c:pt idx="29">
                  <c:v>74070657676878.813</c:v>
                </c:pt>
                <c:pt idx="30">
                  <c:v>74615877528474.047</c:v>
                </c:pt>
                <c:pt idx="31">
                  <c:v>75161097380069.281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B-4506-8A50-6F0B2487B2A9}"/>
            </c:ext>
          </c:extLst>
        </c:ser>
        <c:ser>
          <c:idx val="5"/>
          <c:order val="5"/>
          <c:tx>
            <c:strRef>
              <c:f>'summary graph'!$B$8</c:f>
              <c:strCache>
                <c:ptCount val="1"/>
                <c:pt idx="0">
                  <c:v>BIFUbC-heat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graph'!$C$8:$AH$8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B-4506-8A50-6F0B2487B2A9}"/>
            </c:ext>
          </c:extLst>
        </c:ser>
        <c:ser>
          <c:idx val="6"/>
          <c:order val="6"/>
          <c:tx>
            <c:strRef>
              <c:f>'summary graph'!$B$9</c:f>
              <c:strCache>
                <c:ptCount val="1"/>
                <c:pt idx="0">
                  <c:v>BIFUbC-crude-oil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graph'!$C$9:$AH$9</c:f>
              <c:numCache>
                <c:formatCode>General</c:formatCode>
                <c:ptCount val="32"/>
                <c:pt idx="0">
                  <c:v>420948925458860.81</c:v>
                </c:pt>
                <c:pt idx="1">
                  <c:v>391163153360061.75</c:v>
                </c:pt>
                <c:pt idx="2">
                  <c:v>415226122235093.75</c:v>
                </c:pt>
                <c:pt idx="3">
                  <c:v>389488632625592.75</c:v>
                </c:pt>
                <c:pt idx="4">
                  <c:v>397013734998787.19</c:v>
                </c:pt>
                <c:pt idx="5">
                  <c:v>393680833156875.88</c:v>
                </c:pt>
                <c:pt idx="6">
                  <c:v>390067235709678.88</c:v>
                </c:pt>
                <c:pt idx="7">
                  <c:v>381617254376678.31</c:v>
                </c:pt>
                <c:pt idx="8">
                  <c:v>378947197306719.44</c:v>
                </c:pt>
                <c:pt idx="9">
                  <c:v>364260440616817.25</c:v>
                </c:pt>
                <c:pt idx="10">
                  <c:v>356008273324461</c:v>
                </c:pt>
                <c:pt idx="11">
                  <c:v>347845260037061.19</c:v>
                </c:pt>
                <c:pt idx="12">
                  <c:v>341849630083670.44</c:v>
                </c:pt>
                <c:pt idx="13">
                  <c:v>332774596577190.13</c:v>
                </c:pt>
                <c:pt idx="14">
                  <c:v>330690145361651.13</c:v>
                </c:pt>
                <c:pt idx="15">
                  <c:v>320479291592235.25</c:v>
                </c:pt>
                <c:pt idx="16">
                  <c:v>314185276317077.13</c:v>
                </c:pt>
                <c:pt idx="17">
                  <c:v>314824678575001.19</c:v>
                </c:pt>
                <c:pt idx="18">
                  <c:v>306491792043299.88</c:v>
                </c:pt>
                <c:pt idx="19">
                  <c:v>302499005523841.38</c:v>
                </c:pt>
                <c:pt idx="20">
                  <c:v>301478506786338.38</c:v>
                </c:pt>
                <c:pt idx="21">
                  <c:v>300120753392893.13</c:v>
                </c:pt>
                <c:pt idx="22">
                  <c:v>295643277160649.25</c:v>
                </c:pt>
                <c:pt idx="23">
                  <c:v>293416959586072.31</c:v>
                </c:pt>
                <c:pt idx="24">
                  <c:v>291881483496341.94</c:v>
                </c:pt>
                <c:pt idx="25">
                  <c:v>290816737252462.63</c:v>
                </c:pt>
                <c:pt idx="26">
                  <c:v>288591362334362.81</c:v>
                </c:pt>
                <c:pt idx="27">
                  <c:v>287058748370123</c:v>
                </c:pt>
                <c:pt idx="28">
                  <c:v>285388343171504.56</c:v>
                </c:pt>
                <c:pt idx="29">
                  <c:v>283717937972886.5</c:v>
                </c:pt>
                <c:pt idx="30">
                  <c:v>282047532774268.44</c:v>
                </c:pt>
                <c:pt idx="31">
                  <c:v>280377127575650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FB-4506-8A50-6F0B2487B2A9}"/>
            </c:ext>
          </c:extLst>
        </c:ser>
        <c:ser>
          <c:idx val="7"/>
          <c:order val="7"/>
          <c:tx>
            <c:strRef>
              <c:f>'summary graph'!$B$10</c:f>
              <c:strCache>
                <c:ptCount val="1"/>
                <c:pt idx="0">
                  <c:v>BIFUbC-heavy-or-residual-oil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graph'!$C$10:$AH$10</c:f>
              <c:numCache>
                <c:formatCode>General</c:formatCode>
                <c:ptCount val="32"/>
                <c:pt idx="0">
                  <c:v>3124157978802.7861</c:v>
                </c:pt>
                <c:pt idx="1">
                  <c:v>2916044790431.2427</c:v>
                </c:pt>
                <c:pt idx="2">
                  <c:v>3118564139010.5635</c:v>
                </c:pt>
                <c:pt idx="3">
                  <c:v>2930833617014.0493</c:v>
                </c:pt>
                <c:pt idx="4">
                  <c:v>2995339025060.7666</c:v>
                </c:pt>
                <c:pt idx="5">
                  <c:v>2977790802565.8638</c:v>
                </c:pt>
                <c:pt idx="6">
                  <c:v>2956628216697.2178</c:v>
                </c:pt>
                <c:pt idx="7">
                  <c:v>2900347817859.9829</c:v>
                </c:pt>
                <c:pt idx="8">
                  <c:v>2889881125651.2593</c:v>
                </c:pt>
                <c:pt idx="9">
                  <c:v>2783299874814.6323</c:v>
                </c:pt>
                <c:pt idx="10">
                  <c:v>2729494651694.5728</c:v>
                </c:pt>
                <c:pt idx="11">
                  <c:v>2676834907324.0674</c:v>
                </c:pt>
                <c:pt idx="12">
                  <c:v>2639289546942.8438</c:v>
                </c:pt>
                <c:pt idx="13">
                  <c:v>2577690914948.1372</c:v>
                </c:pt>
                <c:pt idx="14">
                  <c:v>2569540244684.5947</c:v>
                </c:pt>
                <c:pt idx="15">
                  <c:v>2495969692797.5039</c:v>
                </c:pt>
                <c:pt idx="16">
                  <c:v>2454578397793.9443</c:v>
                </c:pt>
                <c:pt idx="17">
                  <c:v>2468914318671.6572</c:v>
                </c:pt>
                <c:pt idx="18">
                  <c:v>2409828655712.8398</c:v>
                </c:pt>
                <c:pt idx="19">
                  <c:v>2385174674427.3188</c:v>
                </c:pt>
                <c:pt idx="20">
                  <c:v>2384893024200.1235</c:v>
                </c:pt>
                <c:pt idx="21">
                  <c:v>2383110770875.9468</c:v>
                </c:pt>
                <c:pt idx="22">
                  <c:v>2356396183252.689</c:v>
                </c:pt>
                <c:pt idx="23">
                  <c:v>2347504144160.999</c:v>
                </c:pt>
                <c:pt idx="24">
                  <c:v>2343815635579.1323</c:v>
                </c:pt>
                <c:pt idx="25">
                  <c:v>2343016985220.3862</c:v>
                </c:pt>
                <c:pt idx="26">
                  <c:v>2332351333539.8755</c:v>
                </c:pt>
                <c:pt idx="27">
                  <c:v>2328843798840.7446</c:v>
                </c:pt>
                <c:pt idx="28">
                  <c:v>2323586113004.1201</c:v>
                </c:pt>
                <c:pt idx="29">
                  <c:v>2318328427167.4956</c:v>
                </c:pt>
                <c:pt idx="30">
                  <c:v>2313070741330.8711</c:v>
                </c:pt>
                <c:pt idx="31">
                  <c:v>2307813055494.2466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FB-4506-8A50-6F0B2487B2A9}"/>
            </c:ext>
          </c:extLst>
        </c:ser>
        <c:ser>
          <c:idx val="8"/>
          <c:order val="8"/>
          <c:tx>
            <c:strRef>
              <c:f>'summary graph'!$B$11</c:f>
              <c:strCache>
                <c:ptCount val="1"/>
                <c:pt idx="0">
                  <c:v>BIFUbC-LPG-propane-or-butane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graph'!$C$11:$AH$11</c:f>
              <c:numCache>
                <c:formatCode>General</c:formatCode>
                <c:ptCount val="32"/>
                <c:pt idx="0">
                  <c:v>22036151163279.234</c:v>
                </c:pt>
                <c:pt idx="1">
                  <c:v>19238763505801.707</c:v>
                </c:pt>
                <c:pt idx="2">
                  <c:v>19055839126890.219</c:v>
                </c:pt>
                <c:pt idx="3">
                  <c:v>18177289676523.023</c:v>
                </c:pt>
                <c:pt idx="4">
                  <c:v>18882271203842.625</c:v>
                </c:pt>
                <c:pt idx="5">
                  <c:v>19221082041747.414</c:v>
                </c:pt>
                <c:pt idx="6">
                  <c:v>19703099961000.652</c:v>
                </c:pt>
                <c:pt idx="7">
                  <c:v>19995815282885.422</c:v>
                </c:pt>
                <c:pt idx="8">
                  <c:v>20177531085505.023</c:v>
                </c:pt>
                <c:pt idx="9">
                  <c:v>20328819839674.109</c:v>
                </c:pt>
                <c:pt idx="10">
                  <c:v>20508121463123.313</c:v>
                </c:pt>
                <c:pt idx="11">
                  <c:v>20780161114180.492</c:v>
                </c:pt>
                <c:pt idx="12">
                  <c:v>21023777666754.129</c:v>
                </c:pt>
                <c:pt idx="13">
                  <c:v>21232298654639.895</c:v>
                </c:pt>
                <c:pt idx="14">
                  <c:v>21545072823904.883</c:v>
                </c:pt>
                <c:pt idx="15">
                  <c:v>21784621011205.129</c:v>
                </c:pt>
                <c:pt idx="16">
                  <c:v>21912852646256.176</c:v>
                </c:pt>
                <c:pt idx="17">
                  <c:v>21993440424309.492</c:v>
                </c:pt>
                <c:pt idx="18">
                  <c:v>22166860316487.574</c:v>
                </c:pt>
                <c:pt idx="19">
                  <c:v>22359492137312.934</c:v>
                </c:pt>
                <c:pt idx="20">
                  <c:v>22577045158254.965</c:v>
                </c:pt>
                <c:pt idx="21">
                  <c:v>22727496166923.59</c:v>
                </c:pt>
                <c:pt idx="22">
                  <c:v>22973069414621.383</c:v>
                </c:pt>
                <c:pt idx="23">
                  <c:v>23337794577918.098</c:v>
                </c:pt>
                <c:pt idx="24">
                  <c:v>23826670438854.969</c:v>
                </c:pt>
                <c:pt idx="25">
                  <c:v>24226524996218.566</c:v>
                </c:pt>
                <c:pt idx="26">
                  <c:v>24487483638257.641</c:v>
                </c:pt>
                <c:pt idx="27">
                  <c:v>24945576272846.078</c:v>
                </c:pt>
                <c:pt idx="28">
                  <c:v>25337332159403.355</c:v>
                </c:pt>
                <c:pt idx="29">
                  <c:v>25729088045960.637</c:v>
                </c:pt>
                <c:pt idx="30">
                  <c:v>26120843932517.918</c:v>
                </c:pt>
                <c:pt idx="31">
                  <c:v>26512599819075.203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FB-4506-8A50-6F0B2487B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716992"/>
        <c:axId val="674720736"/>
      </c:lineChart>
      <c:catAx>
        <c:axId val="67471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20736"/>
        <c:crosses val="autoZero"/>
        <c:auto val="1"/>
        <c:lblAlgn val="ctr"/>
        <c:lblOffset val="100"/>
        <c:noMultiLvlLbl val="0"/>
      </c:catAx>
      <c:valAx>
        <c:axId val="6747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graph'!$B$42</c:f>
              <c:strCache>
                <c:ptCount val="1"/>
                <c:pt idx="0">
                  <c:v>agriculture and forestry 01T03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graph'!$C$42:$AG$42</c:f>
              <c:numCache>
                <c:formatCode>0.00E+00</c:formatCode>
                <c:ptCount val="31"/>
                <c:pt idx="0">
                  <c:v>105050944517239.5</c:v>
                </c:pt>
                <c:pt idx="1">
                  <c:v>105102827573290.94</c:v>
                </c:pt>
                <c:pt idx="2">
                  <c:v>105154710629342.36</c:v>
                </c:pt>
                <c:pt idx="3">
                  <c:v>105206593685393.8</c:v>
                </c:pt>
                <c:pt idx="4">
                  <c:v>105258476741445.25</c:v>
                </c:pt>
                <c:pt idx="5">
                  <c:v>105310359797496.64</c:v>
                </c:pt>
                <c:pt idx="6">
                  <c:v>105362242853548.11</c:v>
                </c:pt>
                <c:pt idx="7">
                  <c:v>105414125909599.56</c:v>
                </c:pt>
                <c:pt idx="8">
                  <c:v>105466008965651.03</c:v>
                </c:pt>
                <c:pt idx="9">
                  <c:v>105517892021702.47</c:v>
                </c:pt>
                <c:pt idx="10">
                  <c:v>105569775077753.78</c:v>
                </c:pt>
                <c:pt idx="11">
                  <c:v>105621658133805.23</c:v>
                </c:pt>
                <c:pt idx="12">
                  <c:v>105673541189856.67</c:v>
                </c:pt>
                <c:pt idx="13">
                  <c:v>105725424245908.14</c:v>
                </c:pt>
                <c:pt idx="14">
                  <c:v>105777307301959.59</c:v>
                </c:pt>
                <c:pt idx="15">
                  <c:v>105829190358010.97</c:v>
                </c:pt>
                <c:pt idx="16">
                  <c:v>105881073414062.42</c:v>
                </c:pt>
                <c:pt idx="17">
                  <c:v>105932956470113.89</c:v>
                </c:pt>
                <c:pt idx="18">
                  <c:v>105984839526165.36</c:v>
                </c:pt>
                <c:pt idx="19">
                  <c:v>106036722582215.98</c:v>
                </c:pt>
                <c:pt idx="20">
                  <c:v>106088605638267.78</c:v>
                </c:pt>
                <c:pt idx="21">
                  <c:v>106140488694319.56</c:v>
                </c:pt>
                <c:pt idx="22">
                  <c:v>106192371750370.53</c:v>
                </c:pt>
                <c:pt idx="23">
                  <c:v>106244254806422.31</c:v>
                </c:pt>
                <c:pt idx="24">
                  <c:v>106298630751841.19</c:v>
                </c:pt>
                <c:pt idx="25">
                  <c:v>106377892732835.44</c:v>
                </c:pt>
                <c:pt idx="26">
                  <c:v>106425047870708.8</c:v>
                </c:pt>
                <c:pt idx="27">
                  <c:v>106483154578558.95</c:v>
                </c:pt>
                <c:pt idx="28">
                  <c:v>106541261286409.13</c:v>
                </c:pt>
                <c:pt idx="29">
                  <c:v>106599367994259.28</c:v>
                </c:pt>
                <c:pt idx="30">
                  <c:v>106849666560328.63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8E-44D3-AFC1-459FDAEA9ED5}"/>
            </c:ext>
          </c:extLst>
        </c:ser>
        <c:ser>
          <c:idx val="1"/>
          <c:order val="1"/>
          <c:tx>
            <c:strRef>
              <c:f>'summary graph'!$B$43</c:f>
              <c:strCache>
                <c:ptCount val="1"/>
                <c:pt idx="0">
                  <c:v>coal mining 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graph'!$C$43:$AG$43</c:f>
              <c:numCache>
                <c:formatCode>0.00E+00</c:formatCode>
                <c:ptCount val="31"/>
                <c:pt idx="0">
                  <c:v>29815697.847747061</c:v>
                </c:pt>
                <c:pt idx="1">
                  <c:v>29765685.647522122</c:v>
                </c:pt>
                <c:pt idx="2">
                  <c:v>30247469.709816646</c:v>
                </c:pt>
                <c:pt idx="3">
                  <c:v>30888796.146404468</c:v>
                </c:pt>
                <c:pt idx="4">
                  <c:v>31514959.374163501</c:v>
                </c:pt>
                <c:pt idx="5">
                  <c:v>32058507.41164656</c:v>
                </c:pt>
                <c:pt idx="6">
                  <c:v>32354871.241453703</c:v>
                </c:pt>
                <c:pt idx="7">
                  <c:v>32504044.676559832</c:v>
                </c:pt>
                <c:pt idx="8">
                  <c:v>32538475.133491807</c:v>
                </c:pt>
                <c:pt idx="9">
                  <c:v>32569521.294391077</c:v>
                </c:pt>
                <c:pt idx="10">
                  <c:v>32656288.189125452</c:v>
                </c:pt>
                <c:pt idx="11">
                  <c:v>32777315.237445481</c:v>
                </c:pt>
                <c:pt idx="12">
                  <c:v>32813390.827307306</c:v>
                </c:pt>
                <c:pt idx="13">
                  <c:v>32894578.645973068</c:v>
                </c:pt>
                <c:pt idx="14">
                  <c:v>33072146.039574929</c:v>
                </c:pt>
                <c:pt idx="15">
                  <c:v>33319743.916535079</c:v>
                </c:pt>
                <c:pt idx="16">
                  <c:v>33496676.008914847</c:v>
                </c:pt>
                <c:pt idx="17">
                  <c:v>33692991.220819131</c:v>
                </c:pt>
                <c:pt idx="18">
                  <c:v>33964946.301839821</c:v>
                </c:pt>
                <c:pt idx="19">
                  <c:v>34182929.613269903</c:v>
                </c:pt>
                <c:pt idx="20">
                  <c:v>34337821.905562319</c:v>
                </c:pt>
                <c:pt idx="21">
                  <c:v>34595212.198965244</c:v>
                </c:pt>
                <c:pt idx="22">
                  <c:v>35023288.61697109</c:v>
                </c:pt>
                <c:pt idx="23">
                  <c:v>35464871.377320886</c:v>
                </c:pt>
                <c:pt idx="24">
                  <c:v>35789860.379636616</c:v>
                </c:pt>
                <c:pt idx="25">
                  <c:v>36096371.820142627</c:v>
                </c:pt>
                <c:pt idx="26">
                  <c:v>36524588.180113435</c:v>
                </c:pt>
                <c:pt idx="27">
                  <c:v>36901477.280615389</c:v>
                </c:pt>
                <c:pt idx="28">
                  <c:v>37278366.381117463</c:v>
                </c:pt>
                <c:pt idx="29">
                  <c:v>37655255.481619537</c:v>
                </c:pt>
                <c:pt idx="30">
                  <c:v>38032144.582121491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8E-44D3-AFC1-459FDAEA9ED5}"/>
            </c:ext>
          </c:extLst>
        </c:ser>
        <c:ser>
          <c:idx val="2"/>
          <c:order val="2"/>
          <c:tx>
            <c:strRef>
              <c:f>'summary graph'!$B$44</c:f>
              <c:strCache>
                <c:ptCount val="1"/>
                <c:pt idx="0">
                  <c:v>oil and gas extraction 06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graph'!$C$44:$AG$44</c:f>
              <c:numCache>
                <c:formatCode>0.00E+00</c:formatCode>
                <c:ptCount val="31"/>
                <c:pt idx="0">
                  <c:v>254971434589677.56</c:v>
                </c:pt>
                <c:pt idx="1">
                  <c:v>233878826556802.22</c:v>
                </c:pt>
                <c:pt idx="2">
                  <c:v>243494713948703.97</c:v>
                </c:pt>
                <c:pt idx="3">
                  <c:v>254740453884702.31</c:v>
                </c:pt>
                <c:pt idx="4">
                  <c:v>260281497144860.28</c:v>
                </c:pt>
                <c:pt idx="5">
                  <c:v>269039991626983.53</c:v>
                </c:pt>
                <c:pt idx="6">
                  <c:v>271378961914199.91</c:v>
                </c:pt>
                <c:pt idx="7">
                  <c:v>271349025217561</c:v>
                </c:pt>
                <c:pt idx="8">
                  <c:v>273912826327270.28</c:v>
                </c:pt>
                <c:pt idx="9">
                  <c:v>271373001280222.44</c:v>
                </c:pt>
                <c:pt idx="10">
                  <c:v>267660824555420.91</c:v>
                </c:pt>
                <c:pt idx="11">
                  <c:v>267331069326070.53</c:v>
                </c:pt>
                <c:pt idx="12">
                  <c:v>265292652171258.28</c:v>
                </c:pt>
                <c:pt idx="13">
                  <c:v>267600834519549.59</c:v>
                </c:pt>
                <c:pt idx="14">
                  <c:v>270115194540150.41</c:v>
                </c:pt>
                <c:pt idx="15">
                  <c:v>269368934535656.16</c:v>
                </c:pt>
                <c:pt idx="16">
                  <c:v>267687712816936.94</c:v>
                </c:pt>
                <c:pt idx="17">
                  <c:v>268824183647723.81</c:v>
                </c:pt>
                <c:pt idx="18">
                  <c:v>270638787834788.72</c:v>
                </c:pt>
                <c:pt idx="19">
                  <c:v>271610286697124.69</c:v>
                </c:pt>
                <c:pt idx="20">
                  <c:v>269317852073007.72</c:v>
                </c:pt>
                <c:pt idx="21">
                  <c:v>266350137658272.63</c:v>
                </c:pt>
                <c:pt idx="22">
                  <c:v>264897531284700.97</c:v>
                </c:pt>
                <c:pt idx="23">
                  <c:v>264991920150276.66</c:v>
                </c:pt>
                <c:pt idx="24">
                  <c:v>266426185562621.44</c:v>
                </c:pt>
                <c:pt idx="25">
                  <c:v>267428158425646.84</c:v>
                </c:pt>
                <c:pt idx="26">
                  <c:v>267124195360104.34</c:v>
                </c:pt>
                <c:pt idx="27">
                  <c:v>267492664941371.34</c:v>
                </c:pt>
                <c:pt idx="28">
                  <c:v>267861134522638.22</c:v>
                </c:pt>
                <c:pt idx="29">
                  <c:v>268229604103905.03</c:v>
                </c:pt>
                <c:pt idx="30">
                  <c:v>268598073685172.03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8E-44D3-AFC1-459FDAEA9ED5}"/>
            </c:ext>
          </c:extLst>
        </c:ser>
        <c:ser>
          <c:idx val="3"/>
          <c:order val="3"/>
          <c:tx>
            <c:strRef>
              <c:f>'summary graph'!$B$45</c:f>
              <c:strCache>
                <c:ptCount val="1"/>
                <c:pt idx="0">
                  <c:v>other mining and quarrying 07T08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graph'!$C$45:$AG$45</c:f>
              <c:numCache>
                <c:formatCode>0.00E+00</c:formatCode>
                <c:ptCount val="31"/>
                <c:pt idx="0">
                  <c:v>33813953843911.906</c:v>
                </c:pt>
                <c:pt idx="1">
                  <c:v>33655093084603.398</c:v>
                </c:pt>
                <c:pt idx="2">
                  <c:v>35238156357955.359</c:v>
                </c:pt>
                <c:pt idx="3">
                  <c:v>35985298564089.633</c:v>
                </c:pt>
                <c:pt idx="4">
                  <c:v>36714775705055.703</c:v>
                </c:pt>
                <c:pt idx="5">
                  <c:v>37348006547722.578</c:v>
                </c:pt>
                <c:pt idx="6">
                  <c:v>37693268980374.828</c:v>
                </c:pt>
                <c:pt idx="7">
                  <c:v>37867055312955.797</c:v>
                </c:pt>
                <c:pt idx="8">
                  <c:v>37907166629257.109</c:v>
                </c:pt>
                <c:pt idx="9">
                  <c:v>37943335256999.469</c:v>
                </c:pt>
                <c:pt idx="10">
                  <c:v>38044418270973.094</c:v>
                </c:pt>
                <c:pt idx="11">
                  <c:v>38185414198670.773</c:v>
                </c:pt>
                <c:pt idx="12">
                  <c:v>38227442086902.492</c:v>
                </c:pt>
                <c:pt idx="13">
                  <c:v>38322025504158.609</c:v>
                </c:pt>
                <c:pt idx="14">
                  <c:v>38528890661470.797</c:v>
                </c:pt>
                <c:pt idx="15">
                  <c:v>38817340994206.828</c:v>
                </c:pt>
                <c:pt idx="16">
                  <c:v>39023466028658.719</c:v>
                </c:pt>
                <c:pt idx="17">
                  <c:v>39252172303890.828</c:v>
                </c:pt>
                <c:pt idx="18">
                  <c:v>39568998661906.406</c:v>
                </c:pt>
                <c:pt idx="19">
                  <c:v>39822948168602</c:v>
                </c:pt>
                <c:pt idx="20">
                  <c:v>40003396942228.539</c:v>
                </c:pt>
                <c:pt idx="21">
                  <c:v>40303255392901.148</c:v>
                </c:pt>
                <c:pt idx="22">
                  <c:v>40801962355683.82</c:v>
                </c:pt>
                <c:pt idx="23">
                  <c:v>41316404142169.313</c:v>
                </c:pt>
                <c:pt idx="24">
                  <c:v>41695014762762.836</c:v>
                </c:pt>
                <c:pt idx="25">
                  <c:v>42052099112947.258</c:v>
                </c:pt>
                <c:pt idx="26">
                  <c:v>42550969107444.305</c:v>
                </c:pt>
                <c:pt idx="27">
                  <c:v>42990043092161.344</c:v>
                </c:pt>
                <c:pt idx="28">
                  <c:v>43429117076878.516</c:v>
                </c:pt>
                <c:pt idx="29">
                  <c:v>43868191061595.688</c:v>
                </c:pt>
                <c:pt idx="30">
                  <c:v>44307265046312.719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8E-44D3-AFC1-459FDAEA9ED5}"/>
            </c:ext>
          </c:extLst>
        </c:ser>
        <c:ser>
          <c:idx val="4"/>
          <c:order val="4"/>
          <c:tx>
            <c:strRef>
              <c:f>'summary graph'!$B$46</c:f>
              <c:strCache>
                <c:ptCount val="1"/>
                <c:pt idx="0">
                  <c:v>food beverage and tobacco 10T12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graph'!$C$46:$AG$46</c:f>
              <c:numCache>
                <c:formatCode>0.00E+00</c:formatCode>
                <c:ptCount val="31"/>
                <c:pt idx="0">
                  <c:v>73895250071213.469</c:v>
                </c:pt>
                <c:pt idx="1">
                  <c:v>73719799856956.188</c:v>
                </c:pt>
                <c:pt idx="2">
                  <c:v>75436543648639.797</c:v>
                </c:pt>
                <c:pt idx="3">
                  <c:v>77035998088658.047</c:v>
                </c:pt>
                <c:pt idx="4">
                  <c:v>78597635809603.922</c:v>
                </c:pt>
                <c:pt idx="5">
                  <c:v>79953233009901.844</c:v>
                </c:pt>
                <c:pt idx="6">
                  <c:v>80692358073836.313</c:v>
                </c:pt>
                <c:pt idx="7">
                  <c:v>81064393436019</c:v>
                </c:pt>
                <c:pt idx="8">
                  <c:v>81150262260489.578</c:v>
                </c:pt>
                <c:pt idx="9">
                  <c:v>81227690722912.016</c:v>
                </c:pt>
                <c:pt idx="10">
                  <c:v>81444085505837.031</c:v>
                </c:pt>
                <c:pt idx="11">
                  <c:v>81745924380323.016</c:v>
                </c:pt>
                <c:pt idx="12">
                  <c:v>81835896131195.734</c:v>
                </c:pt>
                <c:pt idx="13">
                  <c:v>82038376817523.359</c:v>
                </c:pt>
                <c:pt idx="14">
                  <c:v>82481226105960.688</c:v>
                </c:pt>
                <c:pt idx="15">
                  <c:v>83098729924686.828</c:v>
                </c:pt>
                <c:pt idx="16">
                  <c:v>83539994785440.438</c:v>
                </c:pt>
                <c:pt idx="17">
                  <c:v>84029600732443.109</c:v>
                </c:pt>
                <c:pt idx="18">
                  <c:v>84707850898050.469</c:v>
                </c:pt>
                <c:pt idx="19">
                  <c:v>85251496622639.25</c:v>
                </c:pt>
                <c:pt idx="20">
                  <c:v>85637794692542.359</c:v>
                </c:pt>
                <c:pt idx="21">
                  <c:v>86279720588800.859</c:v>
                </c:pt>
                <c:pt idx="22">
                  <c:v>87347334035533.938</c:v>
                </c:pt>
                <c:pt idx="23">
                  <c:v>88448632011701.609</c:v>
                </c:pt>
                <c:pt idx="24">
                  <c:v>89259147644702.188</c:v>
                </c:pt>
                <c:pt idx="25">
                  <c:v>90023580633060.063</c:v>
                </c:pt>
                <c:pt idx="26">
                  <c:v>91091543092065.875</c:v>
                </c:pt>
                <c:pt idx="27">
                  <c:v>92031496461834.375</c:v>
                </c:pt>
                <c:pt idx="28">
                  <c:v>92971449831603.141</c:v>
                </c:pt>
                <c:pt idx="29">
                  <c:v>93911403201371.922</c:v>
                </c:pt>
                <c:pt idx="30">
                  <c:v>94851356571140.391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8E-44D3-AFC1-459FDAEA9ED5}"/>
            </c:ext>
          </c:extLst>
        </c:ser>
        <c:ser>
          <c:idx val="5"/>
          <c:order val="5"/>
          <c:tx>
            <c:strRef>
              <c:f>'summary graph'!$B$47</c:f>
              <c:strCache>
                <c:ptCount val="1"/>
                <c:pt idx="0">
                  <c:v>textiles apparel and leather 13T15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graph'!$C$47:$AG$47</c:f>
              <c:numCache>
                <c:formatCode>0.00E+00</c:formatCode>
                <c:ptCount val="31"/>
                <c:pt idx="0">
                  <c:v>4050874787936.5283</c:v>
                </c:pt>
                <c:pt idx="1">
                  <c:v>4040634781596.0146</c:v>
                </c:pt>
                <c:pt idx="2">
                  <c:v>4141057842938.7656</c:v>
                </c:pt>
                <c:pt idx="3">
                  <c:v>4228859232463.062</c:v>
                </c:pt>
                <c:pt idx="4">
                  <c:v>4314584688844.9512</c:v>
                </c:pt>
                <c:pt idx="5">
                  <c:v>4388999636119.126</c:v>
                </c:pt>
                <c:pt idx="6">
                  <c:v>4429573600604.7549</c:v>
                </c:pt>
                <c:pt idx="7">
                  <c:v>4449996327838.8242</c:v>
                </c:pt>
                <c:pt idx="8">
                  <c:v>4454710061419.9121</c:v>
                </c:pt>
                <c:pt idx="9">
                  <c:v>4458960464819.5508</c:v>
                </c:pt>
                <c:pt idx="10">
                  <c:v>4470839366869.6816</c:v>
                </c:pt>
                <c:pt idx="11">
                  <c:v>4487408686963.6113</c:v>
                </c:pt>
                <c:pt idx="12">
                  <c:v>4492347648991.4824</c:v>
                </c:pt>
                <c:pt idx="13">
                  <c:v>4503462742467.4775</c:v>
                </c:pt>
                <c:pt idx="14">
                  <c:v>4527772770875.7881</c:v>
                </c:pt>
                <c:pt idx="15">
                  <c:v>4561670387440.6563</c:v>
                </c:pt>
                <c:pt idx="16">
                  <c:v>4585893439347.0117</c:v>
                </c:pt>
                <c:pt idx="17">
                  <c:v>4612770155176.2559</c:v>
                </c:pt>
                <c:pt idx="18">
                  <c:v>4650002417312.2949</c:v>
                </c:pt>
                <c:pt idx="19">
                  <c:v>4679845624366.8779</c:v>
                </c:pt>
                <c:pt idx="20">
                  <c:v>4701051297038.4043</c:v>
                </c:pt>
                <c:pt idx="21">
                  <c:v>4736289553441.9326</c:v>
                </c:pt>
                <c:pt idx="22">
                  <c:v>4794895751750.9746</c:v>
                </c:pt>
                <c:pt idx="23">
                  <c:v>4855351048362.4336</c:v>
                </c:pt>
                <c:pt idx="24">
                  <c:v>4899843968590.7861</c:v>
                </c:pt>
                <c:pt idx="25">
                  <c:v>4941807201113.5361</c:v>
                </c:pt>
                <c:pt idx="26">
                  <c:v>5000432558306.8457</c:v>
                </c:pt>
                <c:pt idx="27">
                  <c:v>5052030909525.1377</c:v>
                </c:pt>
                <c:pt idx="28">
                  <c:v>5103629260743.4453</c:v>
                </c:pt>
                <c:pt idx="29">
                  <c:v>5155227611961.7539</c:v>
                </c:pt>
                <c:pt idx="30">
                  <c:v>5206825963180.0449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8E-44D3-AFC1-459FDAEA9ED5}"/>
            </c:ext>
          </c:extLst>
        </c:ser>
        <c:ser>
          <c:idx val="6"/>
          <c:order val="6"/>
          <c:tx>
            <c:strRef>
              <c:f>'summary graph'!$B$48</c:f>
              <c:strCache>
                <c:ptCount val="1"/>
                <c:pt idx="0">
                  <c:v>wood products 16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graph'!$C$48:$AG$48</c:f>
              <c:numCache>
                <c:formatCode>0.00E+00</c:formatCode>
                <c:ptCount val="31"/>
                <c:pt idx="0">
                  <c:v>19660362977478.281</c:v>
                </c:pt>
                <c:pt idx="1">
                  <c:v>19639461742450.293</c:v>
                </c:pt>
                <c:pt idx="2">
                  <c:v>19842965749326.602</c:v>
                </c:pt>
                <c:pt idx="3">
                  <c:v>20058233314038.648</c:v>
                </c:pt>
                <c:pt idx="4">
                  <c:v>20268411197659.18</c:v>
                </c:pt>
                <c:pt idx="5">
                  <c:v>20450858475141.664</c:v>
                </c:pt>
                <c:pt idx="6">
                  <c:v>20550335927296.539</c:v>
                </c:pt>
                <c:pt idx="7">
                  <c:v>20600407466941.59</c:v>
                </c:pt>
                <c:pt idx="8">
                  <c:v>20611964390518.77</c:v>
                </c:pt>
                <c:pt idx="9">
                  <c:v>20622385341643.133</c:v>
                </c:pt>
                <c:pt idx="10">
                  <c:v>20651509508465.996</c:v>
                </c:pt>
                <c:pt idx="11">
                  <c:v>20692133434862.602</c:v>
                </c:pt>
                <c:pt idx="12">
                  <c:v>20704242563587.16</c:v>
                </c:pt>
                <c:pt idx="13">
                  <c:v>20731494058319.625</c:v>
                </c:pt>
                <c:pt idx="14">
                  <c:v>20791096311107.32</c:v>
                </c:pt>
                <c:pt idx="15">
                  <c:v>20874204988623.664</c:v>
                </c:pt>
                <c:pt idx="16">
                  <c:v>20933593996269.516</c:v>
                </c:pt>
                <c:pt idx="17">
                  <c:v>20999489139790.203</c:v>
                </c:pt>
                <c:pt idx="18">
                  <c:v>21090773553877.156</c:v>
                </c:pt>
                <c:pt idx="19">
                  <c:v>21163941809421.219</c:v>
                </c:pt>
                <c:pt idx="20">
                  <c:v>21215932940072.027</c:v>
                </c:pt>
                <c:pt idx="21">
                  <c:v>21302328539068.641</c:v>
                </c:pt>
                <c:pt idx="22">
                  <c:v>21446016624819.582</c:v>
                </c:pt>
                <c:pt idx="23">
                  <c:v>21594238248030.82</c:v>
                </c:pt>
                <c:pt idx="24">
                  <c:v>21703324022599.734</c:v>
                </c:pt>
                <c:pt idx="25">
                  <c:v>21806207620701.77</c:v>
                </c:pt>
                <c:pt idx="26">
                  <c:v>21949942679358.055</c:v>
                </c:pt>
                <c:pt idx="27">
                  <c:v>22076449235462.672</c:v>
                </c:pt>
                <c:pt idx="28">
                  <c:v>22202955791567.324</c:v>
                </c:pt>
                <c:pt idx="29">
                  <c:v>22329462347671.984</c:v>
                </c:pt>
                <c:pt idx="30">
                  <c:v>22455968903776.598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8E-44D3-AFC1-459FDAEA9ED5}"/>
            </c:ext>
          </c:extLst>
        </c:ser>
        <c:ser>
          <c:idx val="7"/>
          <c:order val="7"/>
          <c:tx>
            <c:strRef>
              <c:f>'summary graph'!$B$49</c:f>
              <c:strCache>
                <c:ptCount val="1"/>
                <c:pt idx="0">
                  <c:v>pulp paper and printing 17T18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graph'!$C$49:$AG$49</c:f>
              <c:numCache>
                <c:formatCode>0.00E+00</c:formatCode>
                <c:ptCount val="31"/>
                <c:pt idx="0">
                  <c:v>27221936299019.32</c:v>
                </c:pt>
                <c:pt idx="1">
                  <c:v>27171003509200.48</c:v>
                </c:pt>
                <c:pt idx="2">
                  <c:v>27671482675810.168</c:v>
                </c:pt>
                <c:pt idx="3">
                  <c:v>28084097388196.941</c:v>
                </c:pt>
                <c:pt idx="4">
                  <c:v>28486956439982.793</c:v>
                </c:pt>
                <c:pt idx="5">
                  <c:v>28836662774166.879</c:v>
                </c:pt>
                <c:pt idx="6">
                  <c:v>29027336461420.953</c:v>
                </c:pt>
                <c:pt idx="7">
                  <c:v>29123311226393.293</c:v>
                </c:pt>
                <c:pt idx="8">
                  <c:v>29145462992286.363</c:v>
                </c:pt>
                <c:pt idx="9">
                  <c:v>29165437379773.527</c:v>
                </c:pt>
                <c:pt idx="10">
                  <c:v>29221261208752.102</c:v>
                </c:pt>
                <c:pt idx="11">
                  <c:v>29299127234358.785</c:v>
                </c:pt>
                <c:pt idx="12">
                  <c:v>29322337441027.039</c:v>
                </c:pt>
                <c:pt idx="13">
                  <c:v>29374571820489.574</c:v>
                </c:pt>
                <c:pt idx="14">
                  <c:v>29488814606784.359</c:v>
                </c:pt>
                <c:pt idx="15">
                  <c:v>29648113399039.121</c:v>
                </c:pt>
                <c:pt idx="16">
                  <c:v>29761947447106.266</c:v>
                </c:pt>
                <c:pt idx="17">
                  <c:v>29888252149479.066</c:v>
                </c:pt>
                <c:pt idx="18">
                  <c:v>30063221807886.574</c:v>
                </c:pt>
                <c:pt idx="19">
                  <c:v>30203467268263.012</c:v>
                </c:pt>
                <c:pt idx="20">
                  <c:v>30303121414714.855</c:v>
                </c:pt>
                <c:pt idx="21">
                  <c:v>30468720422996.27</c:v>
                </c:pt>
                <c:pt idx="22">
                  <c:v>30744134967007.285</c:v>
                </c:pt>
                <c:pt idx="23">
                  <c:v>31028239181744.016</c:v>
                </c:pt>
                <c:pt idx="24">
                  <c:v>31237329648110.602</c:v>
                </c:pt>
                <c:pt idx="25">
                  <c:v>31434532075224.84</c:v>
                </c:pt>
                <c:pt idx="26">
                  <c:v>31710036654684.777</c:v>
                </c:pt>
                <c:pt idx="27">
                  <c:v>31952518453240.773</c:v>
                </c:pt>
                <c:pt idx="28">
                  <c:v>32195000251796.848</c:v>
                </c:pt>
                <c:pt idx="29">
                  <c:v>32437482050352.922</c:v>
                </c:pt>
                <c:pt idx="30">
                  <c:v>32679963848908.918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8E-44D3-AFC1-459FDAEA9ED5}"/>
            </c:ext>
          </c:extLst>
        </c:ser>
        <c:ser>
          <c:idx val="8"/>
          <c:order val="8"/>
          <c:tx>
            <c:strRef>
              <c:f>'summary graph'!$B$50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graph'!$C$50:$AG$50</c:f>
              <c:numCache>
                <c:formatCode>0.00E+00</c:formatCode>
                <c:ptCount val="31"/>
                <c:pt idx="0">
                  <c:v>196801422924283.38</c:v>
                </c:pt>
                <c:pt idx="1">
                  <c:v>206391890730782.81</c:v>
                </c:pt>
                <c:pt idx="2">
                  <c:v>196860167750016.69</c:v>
                </c:pt>
                <c:pt idx="3">
                  <c:v>199520930248287.53</c:v>
                </c:pt>
                <c:pt idx="4">
                  <c:v>198281337078866.28</c:v>
                </c:pt>
                <c:pt idx="5">
                  <c:v>196853545269510.75</c:v>
                </c:pt>
                <c:pt idx="6">
                  <c:v>193782048801280.66</c:v>
                </c:pt>
                <c:pt idx="7">
                  <c:v>192927197590317.19</c:v>
                </c:pt>
                <c:pt idx="8">
                  <c:v>187508150253171.41</c:v>
                </c:pt>
                <c:pt idx="9">
                  <c:v>184616336500248.25</c:v>
                </c:pt>
                <c:pt idx="10">
                  <c:v>181779263797996.66</c:v>
                </c:pt>
                <c:pt idx="11">
                  <c:v>179674140231545.34</c:v>
                </c:pt>
                <c:pt idx="12">
                  <c:v>176450907275342.53</c:v>
                </c:pt>
                <c:pt idx="13">
                  <c:v>175740777208897.16</c:v>
                </c:pt>
                <c:pt idx="14">
                  <c:v>171976581879606.53</c:v>
                </c:pt>
                <c:pt idx="15">
                  <c:v>169752248402832.59</c:v>
                </c:pt>
                <c:pt idx="16">
                  <c:v>170146898995267.56</c:v>
                </c:pt>
                <c:pt idx="17">
                  <c:v>167107152073400.66</c:v>
                </c:pt>
                <c:pt idx="18">
                  <c:v>165678844958218.91</c:v>
                </c:pt>
                <c:pt idx="19">
                  <c:v>165383573904802.5</c:v>
                </c:pt>
                <c:pt idx="20">
                  <c:v>165030105949263.97</c:v>
                </c:pt>
                <c:pt idx="21">
                  <c:v>163514502495423.16</c:v>
                </c:pt>
                <c:pt idx="22">
                  <c:v>162809497710987.69</c:v>
                </c:pt>
                <c:pt idx="23">
                  <c:v>162329222942098.41</c:v>
                </c:pt>
                <c:pt idx="24">
                  <c:v>161996417014899.06</c:v>
                </c:pt>
                <c:pt idx="25">
                  <c:v>143373085637778.34</c:v>
                </c:pt>
                <c:pt idx="26">
                  <c:v>146475770836824.25</c:v>
                </c:pt>
                <c:pt idx="27">
                  <c:v>142366179395686.28</c:v>
                </c:pt>
                <c:pt idx="28">
                  <c:v>138256587954548.38</c:v>
                </c:pt>
                <c:pt idx="29">
                  <c:v>134146996513410.45</c:v>
                </c:pt>
                <c:pt idx="30">
                  <c:v>130037405072272.5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8E-44D3-AFC1-459FDAEA9ED5}"/>
            </c:ext>
          </c:extLst>
        </c:ser>
        <c:ser>
          <c:idx val="9"/>
          <c:order val="9"/>
          <c:tx>
            <c:strRef>
              <c:f>'summary graph'!$B$51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rgbClr val="F2202F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graph'!$C$51:$AG$51</c:f>
              <c:numCache>
                <c:formatCode>0.00E+00</c:formatCode>
                <c:ptCount val="31"/>
                <c:pt idx="0">
                  <c:v>146411227278826.56</c:v>
                </c:pt>
                <c:pt idx="1">
                  <c:v>146137069828749.56</c:v>
                </c:pt>
                <c:pt idx="2">
                  <c:v>148792861497733.16</c:v>
                </c:pt>
                <c:pt idx="3">
                  <c:v>151947664083520.25</c:v>
                </c:pt>
                <c:pt idx="4">
                  <c:v>155027876058827.59</c:v>
                </c:pt>
                <c:pt idx="5">
                  <c:v>157701688732564.53</c:v>
                </c:pt>
                <c:pt idx="6">
                  <c:v>159159556868460.91</c:v>
                </c:pt>
                <c:pt idx="7">
                  <c:v>159893368406478.03</c:v>
                </c:pt>
                <c:pt idx="8">
                  <c:v>160062738150748.59</c:v>
                </c:pt>
                <c:pt idx="9">
                  <c:v>160215459920967.34</c:v>
                </c:pt>
                <c:pt idx="10">
                  <c:v>160642282219647.44</c:v>
                </c:pt>
                <c:pt idx="11">
                  <c:v>161237636509144.16</c:v>
                </c:pt>
                <c:pt idx="12">
                  <c:v>161415098964591.03</c:v>
                </c:pt>
                <c:pt idx="13">
                  <c:v>161814476762930.25</c:v>
                </c:pt>
                <c:pt idx="14">
                  <c:v>162687963400198.94</c:v>
                </c:pt>
                <c:pt idx="15">
                  <c:v>163905942853260.69</c:v>
                </c:pt>
                <c:pt idx="16">
                  <c:v>164776304327080.88</c:v>
                </c:pt>
                <c:pt idx="17">
                  <c:v>165742014927504.78</c:v>
                </c:pt>
                <c:pt idx="18">
                  <c:v>167079811942994.81</c:v>
                </c:pt>
                <c:pt idx="19">
                  <c:v>168152111906515.59</c:v>
                </c:pt>
                <c:pt idx="20">
                  <c:v>168914055553876.38</c:v>
                </c:pt>
                <c:pt idx="21">
                  <c:v>170180205702783.94</c:v>
                </c:pt>
                <c:pt idx="22">
                  <c:v>172285992262316.19</c:v>
                </c:pt>
                <c:pt idx="23">
                  <c:v>174458219001638.78</c:v>
                </c:pt>
                <c:pt idx="24">
                  <c:v>176056899621001.69</c:v>
                </c:pt>
                <c:pt idx="25">
                  <c:v>177564685718556.81</c:v>
                </c:pt>
                <c:pt idx="26">
                  <c:v>179671160678329.13</c:v>
                </c:pt>
                <c:pt idx="27">
                  <c:v>181525147417351.91</c:v>
                </c:pt>
                <c:pt idx="28">
                  <c:v>183379134156375.25</c:v>
                </c:pt>
                <c:pt idx="29">
                  <c:v>185233120895398.56</c:v>
                </c:pt>
                <c:pt idx="30">
                  <c:v>187087107634421.31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F8E-44D3-AFC1-459FDAEA9ED5}"/>
            </c:ext>
          </c:extLst>
        </c:ser>
        <c:ser>
          <c:idx val="10"/>
          <c:order val="10"/>
          <c:tx>
            <c:strRef>
              <c:f>'summary graph'!$B$52</c:f>
              <c:strCache>
                <c:ptCount val="1"/>
                <c:pt idx="0">
                  <c:v>rubber and plastic products 22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graph'!$C$52:$AG$52</c:f>
              <c:numCache>
                <c:formatCode>0.00E+00</c:formatCode>
                <c:ptCount val="31"/>
                <c:pt idx="0">
                  <c:v>7167649326288.1719</c:v>
                </c:pt>
                <c:pt idx="1">
                  <c:v>7135095509112.4326</c:v>
                </c:pt>
                <c:pt idx="2">
                  <c:v>7459291127253.9238</c:v>
                </c:pt>
                <c:pt idx="3">
                  <c:v>7617447847270.75</c:v>
                </c:pt>
                <c:pt idx="4">
                  <c:v>7771865187096.0303</c:v>
                </c:pt>
                <c:pt idx="5">
                  <c:v>7905908896937.9092</c:v>
                </c:pt>
                <c:pt idx="6">
                  <c:v>7978994814779.2266</c:v>
                </c:pt>
                <c:pt idx="7">
                  <c:v>8015782291271.7813</c:v>
                </c:pt>
                <c:pt idx="8">
                  <c:v>8024273143708.8252</c:v>
                </c:pt>
                <c:pt idx="9">
                  <c:v>8031929399083.3389</c:v>
                </c:pt>
                <c:pt idx="10">
                  <c:v>8053326875772.8164</c:v>
                </c:pt>
                <c:pt idx="11">
                  <c:v>8083173206601.5518</c:v>
                </c:pt>
                <c:pt idx="12">
                  <c:v>8092069763237.4746</c:v>
                </c:pt>
                <c:pt idx="13">
                  <c:v>8112091390871.9375</c:v>
                </c:pt>
                <c:pt idx="14">
                  <c:v>8155881066381.6904</c:v>
                </c:pt>
                <c:pt idx="15">
                  <c:v>8216940872853.25</c:v>
                </c:pt>
                <c:pt idx="16">
                  <c:v>8260573877513.6875</c:v>
                </c:pt>
                <c:pt idx="17">
                  <c:v>8308986929327.6484</c:v>
                </c:pt>
                <c:pt idx="18">
                  <c:v>8376053435793.5068</c:v>
                </c:pt>
                <c:pt idx="19">
                  <c:v>8429810030855.4775</c:v>
                </c:pt>
                <c:pt idx="20">
                  <c:v>8468007827651.7461</c:v>
                </c:pt>
                <c:pt idx="21">
                  <c:v>8531482529841.417</c:v>
                </c:pt>
                <c:pt idx="22">
                  <c:v>8637049926296.4443</c:v>
                </c:pt>
                <c:pt idx="23">
                  <c:v>8745948105146.6416</c:v>
                </c:pt>
                <c:pt idx="24">
                  <c:v>8826093241407.1484</c:v>
                </c:pt>
                <c:pt idx="25">
                  <c:v>8901681648983.1484</c:v>
                </c:pt>
                <c:pt idx="26">
                  <c:v>9007283556353.2246</c:v>
                </c:pt>
                <c:pt idx="27">
                  <c:v>9100227711692.6211</c:v>
                </c:pt>
                <c:pt idx="28">
                  <c:v>9193171867032.0488</c:v>
                </c:pt>
                <c:pt idx="29">
                  <c:v>9286116022371.4766</c:v>
                </c:pt>
                <c:pt idx="30">
                  <c:v>9379060177710.875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8E-44D3-AFC1-459FDAEA9ED5}"/>
            </c:ext>
          </c:extLst>
        </c:ser>
        <c:ser>
          <c:idx val="11"/>
          <c:order val="11"/>
          <c:tx>
            <c:strRef>
              <c:f>'summary graph'!$B$53</c:f>
              <c:strCache>
                <c:ptCount val="1"/>
                <c:pt idx="0">
                  <c:v>glass and glass products 231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graph'!$C$53:$AG$53</c:f>
              <c:numCache>
                <c:formatCode>0.00E+00</c:formatCode>
                <c:ptCount val="31"/>
                <c:pt idx="0">
                  <c:v>24153453011962.008</c:v>
                </c:pt>
                <c:pt idx="1">
                  <c:v>24074097896796.742</c:v>
                </c:pt>
                <c:pt idx="2">
                  <c:v>24858593652675.195</c:v>
                </c:pt>
                <c:pt idx="3">
                  <c:v>25385661650058.152</c:v>
                </c:pt>
                <c:pt idx="4">
                  <c:v>25900267909306.926</c:v>
                </c:pt>
                <c:pt idx="5">
                  <c:v>26346977664672.523</c:v>
                </c:pt>
                <c:pt idx="6">
                  <c:v>26590541443368.875</c:v>
                </c:pt>
                <c:pt idx="7">
                  <c:v>26713138204111.258</c:v>
                </c:pt>
                <c:pt idx="8">
                  <c:v>26741434545800.633</c:v>
                </c:pt>
                <c:pt idx="9">
                  <c:v>26766949536167.578</c:v>
                </c:pt>
                <c:pt idx="10">
                  <c:v>26838258078647.289</c:v>
                </c:pt>
                <c:pt idx="11">
                  <c:v>26937723000640.219</c:v>
                </c:pt>
                <c:pt idx="12">
                  <c:v>26967371379091.672</c:v>
                </c:pt>
                <c:pt idx="13">
                  <c:v>27034094811270.344</c:v>
                </c:pt>
                <c:pt idx="14">
                  <c:v>27180026875203.633</c:v>
                </c:pt>
                <c:pt idx="15">
                  <c:v>27383512822017.227</c:v>
                </c:pt>
                <c:pt idx="16">
                  <c:v>27528922769718.035</c:v>
                </c:pt>
                <c:pt idx="17">
                  <c:v>27690262548793.293</c:v>
                </c:pt>
                <c:pt idx="18">
                  <c:v>27913766230778.289</c:v>
                </c:pt>
                <c:pt idx="19">
                  <c:v>28092913730185.367</c:v>
                </c:pt>
                <c:pt idx="20">
                  <c:v>28220210479003.301</c:v>
                </c:pt>
                <c:pt idx="21">
                  <c:v>28431744229602.266</c:v>
                </c:pt>
                <c:pt idx="22">
                  <c:v>28783554739029.656</c:v>
                </c:pt>
                <c:pt idx="23">
                  <c:v>29146465306719.211</c:v>
                </c:pt>
                <c:pt idx="24">
                  <c:v>29413554409631.285</c:v>
                </c:pt>
                <c:pt idx="25">
                  <c:v>29665457905114.813</c:v>
                </c:pt>
                <c:pt idx="26">
                  <c:v>30017383424507.512</c:v>
                </c:pt>
                <c:pt idx="27">
                  <c:v>30327126126670.125</c:v>
                </c:pt>
                <c:pt idx="28">
                  <c:v>30636868828832.832</c:v>
                </c:pt>
                <c:pt idx="29">
                  <c:v>30946611530995.539</c:v>
                </c:pt>
                <c:pt idx="30">
                  <c:v>31256354233158.152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F8E-44D3-AFC1-459FDAEA9ED5}"/>
            </c:ext>
          </c:extLst>
        </c:ser>
        <c:ser>
          <c:idx val="12"/>
          <c:order val="12"/>
          <c:tx>
            <c:strRef>
              <c:f>'summary graph'!$B$54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graph'!$C$54:$AG$54</c:f>
              <c:numCache>
                <c:formatCode>0.00E+00</c:formatCode>
                <c:ptCount val="31"/>
                <c:pt idx="0">
                  <c:v>47256454090405.844</c:v>
                </c:pt>
                <c:pt idx="1">
                  <c:v>46346207240318.633</c:v>
                </c:pt>
                <c:pt idx="2">
                  <c:v>46199819193328.664</c:v>
                </c:pt>
                <c:pt idx="3">
                  <c:v>45645738309519.641</c:v>
                </c:pt>
                <c:pt idx="4">
                  <c:v>45084879935288.992</c:v>
                </c:pt>
                <c:pt idx="5">
                  <c:v>44487095098651.961</c:v>
                </c:pt>
                <c:pt idx="6">
                  <c:v>43778826483890.023</c:v>
                </c:pt>
                <c:pt idx="7">
                  <c:v>43004768266049.641</c:v>
                </c:pt>
                <c:pt idx="8">
                  <c:v>42179423447575.758</c:v>
                </c:pt>
                <c:pt idx="9">
                  <c:v>41352565952319.227</c:v>
                </c:pt>
                <c:pt idx="10">
                  <c:v>40550613920287.367</c:v>
                </c:pt>
                <c:pt idx="11">
                  <c:v>39763975128704.297</c:v>
                </c:pt>
                <c:pt idx="12">
                  <c:v>38939365634316.508</c:v>
                </c:pt>
                <c:pt idx="13">
                  <c:v>38134919925976.195</c:v>
                </c:pt>
                <c:pt idx="14">
                  <c:v>37373552938858.133</c:v>
                </c:pt>
                <c:pt idx="15">
                  <c:v>36643487435188.719</c:v>
                </c:pt>
                <c:pt idx="16">
                  <c:v>36722570667169.664</c:v>
                </c:pt>
                <c:pt idx="17">
                  <c:v>36810317560543.258</c:v>
                </c:pt>
                <c:pt idx="18">
                  <c:v>36931873161177.836</c:v>
                </c:pt>
                <c:pt idx="19">
                  <c:v>37029305032094.719</c:v>
                </c:pt>
                <c:pt idx="20">
                  <c:v>37098537147753.695</c:v>
                </c:pt>
                <c:pt idx="21">
                  <c:v>37213582733939.016</c:v>
                </c:pt>
                <c:pt idx="22">
                  <c:v>37404919795607.086</c:v>
                </c:pt>
                <c:pt idx="23">
                  <c:v>37602293779070.594</c:v>
                </c:pt>
                <c:pt idx="24">
                  <c:v>37747553919928.617</c:v>
                </c:pt>
                <c:pt idx="25">
                  <c:v>37884555155986.578</c:v>
                </c:pt>
                <c:pt idx="26">
                  <c:v>38075954767431.398</c:v>
                </c:pt>
                <c:pt idx="27">
                  <c:v>38244412664273.031</c:v>
                </c:pt>
                <c:pt idx="28">
                  <c:v>38412870561114.711</c:v>
                </c:pt>
                <c:pt idx="29">
                  <c:v>38581328457956.398</c:v>
                </c:pt>
                <c:pt idx="30">
                  <c:v>38749786354798.031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F8E-44D3-AFC1-459FDAEA9ED5}"/>
            </c:ext>
          </c:extLst>
        </c:ser>
        <c:ser>
          <c:idx val="13"/>
          <c:order val="13"/>
          <c:tx>
            <c:strRef>
              <c:f>'summary graph'!$B$55</c:f>
              <c:strCache>
                <c:ptCount val="1"/>
                <c:pt idx="0">
                  <c:v>iron and steel 241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graph'!$C$55:$AG$55</c:f>
              <c:numCache>
                <c:formatCode>0.00E+00</c:formatCode>
                <c:ptCount val="31"/>
                <c:pt idx="0">
                  <c:v>2324896297589.2104</c:v>
                </c:pt>
                <c:pt idx="1">
                  <c:v>2069293536190.0334</c:v>
                </c:pt>
                <c:pt idx="2">
                  <c:v>2250918931591.6724</c:v>
                </c:pt>
                <c:pt idx="3">
                  <c:v>2260383616192.1143</c:v>
                </c:pt>
                <c:pt idx="4">
                  <c:v>2346997233655.7783</c:v>
                </c:pt>
                <c:pt idx="5">
                  <c:v>2457941367181.1445</c:v>
                </c:pt>
                <c:pt idx="6">
                  <c:v>2464126749365.3481</c:v>
                </c:pt>
                <c:pt idx="7">
                  <c:v>2480105258203.3638</c:v>
                </c:pt>
                <c:pt idx="8">
                  <c:v>2482593164619.3018</c:v>
                </c:pt>
                <c:pt idx="9">
                  <c:v>2501135395133.7803</c:v>
                </c:pt>
                <c:pt idx="10">
                  <c:v>2527967634931.7798</c:v>
                </c:pt>
                <c:pt idx="11">
                  <c:v>2541923699888.9785</c:v>
                </c:pt>
                <c:pt idx="12">
                  <c:v>2531604123746.085</c:v>
                </c:pt>
                <c:pt idx="13">
                  <c:v>2523631362781.8032</c:v>
                </c:pt>
                <c:pt idx="14">
                  <c:v>2525538756036.9292</c:v>
                </c:pt>
                <c:pt idx="15">
                  <c:v>2536222861810.3486</c:v>
                </c:pt>
                <c:pt idx="16">
                  <c:v>2534013298582.625</c:v>
                </c:pt>
                <c:pt idx="17">
                  <c:v>2543672920212.7563</c:v>
                </c:pt>
                <c:pt idx="18">
                  <c:v>2570928803506.1401</c:v>
                </c:pt>
                <c:pt idx="19">
                  <c:v>2584501698191.145</c:v>
                </c:pt>
                <c:pt idx="20">
                  <c:v>2566686337296.4692</c:v>
                </c:pt>
                <c:pt idx="21">
                  <c:v>2584360600284.499</c:v>
                </c:pt>
                <c:pt idx="22">
                  <c:v>2640853050585.1963</c:v>
                </c:pt>
                <c:pt idx="23">
                  <c:v>2693028669489.9287</c:v>
                </c:pt>
                <c:pt idx="24">
                  <c:v>2699121320185.5874</c:v>
                </c:pt>
                <c:pt idx="25">
                  <c:v>2720129018340.3931</c:v>
                </c:pt>
                <c:pt idx="26">
                  <c:v>2752468693128.7485</c:v>
                </c:pt>
                <c:pt idx="27">
                  <c:v>2777357480247.9639</c:v>
                </c:pt>
                <c:pt idx="28">
                  <c:v>2819749355715.6587</c:v>
                </c:pt>
                <c:pt idx="29">
                  <c:v>2857074592325.8555</c:v>
                </c:pt>
                <c:pt idx="30">
                  <c:v>2919493072307.9834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F8E-44D3-AFC1-459FDAEA9ED5}"/>
            </c:ext>
          </c:extLst>
        </c:ser>
        <c:ser>
          <c:idx val="14"/>
          <c:order val="14"/>
          <c:tx>
            <c:strRef>
              <c:f>'summary graph'!$B$56</c:f>
              <c:strCache>
                <c:ptCount val="1"/>
                <c:pt idx="0">
                  <c:v>other metals 242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graph'!$C$56:$AG$56</c:f>
              <c:numCache>
                <c:formatCode>0.00E+00</c:formatCode>
                <c:ptCount val="31"/>
                <c:pt idx="0">
                  <c:v>4291122699409.0659</c:v>
                </c:pt>
                <c:pt idx="1">
                  <c:v>4511060308328.3691</c:v>
                </c:pt>
                <c:pt idx="2">
                  <c:v>4685685944649.7979</c:v>
                </c:pt>
                <c:pt idx="3">
                  <c:v>4823295647757.6885</c:v>
                </c:pt>
                <c:pt idx="4">
                  <c:v>4880279063059.6045</c:v>
                </c:pt>
                <c:pt idx="5">
                  <c:v>4893985950047.627</c:v>
                </c:pt>
                <c:pt idx="6">
                  <c:v>4955765220996.5293</c:v>
                </c:pt>
                <c:pt idx="7">
                  <c:v>4973996422500.8975</c:v>
                </c:pt>
                <c:pt idx="8">
                  <c:v>4979404398872.4072</c:v>
                </c:pt>
                <c:pt idx="9">
                  <c:v>4967981935834.2988</c:v>
                </c:pt>
                <c:pt idx="10">
                  <c:v>4961047812172.4551</c:v>
                </c:pt>
                <c:pt idx="11">
                  <c:v>4974846690739.0576</c:v>
                </c:pt>
                <c:pt idx="12">
                  <c:v>4993439425428.75</c:v>
                </c:pt>
                <c:pt idx="13">
                  <c:v>5020030861748.3975</c:v>
                </c:pt>
                <c:pt idx="14">
                  <c:v>5058844720886.8369</c:v>
                </c:pt>
                <c:pt idx="15">
                  <c:v>5104941848623.0557</c:v>
                </c:pt>
                <c:pt idx="16">
                  <c:v>5147726971609.6436</c:v>
                </c:pt>
                <c:pt idx="17">
                  <c:v>5183088010194.7246</c:v>
                </c:pt>
                <c:pt idx="18">
                  <c:v>5218199159887.0654</c:v>
                </c:pt>
                <c:pt idx="19">
                  <c:v>5254616036760.1875</c:v>
                </c:pt>
                <c:pt idx="20">
                  <c:v>5307952604562.9277</c:v>
                </c:pt>
                <c:pt idx="21">
                  <c:v>5349305254617.3623</c:v>
                </c:pt>
                <c:pt idx="22">
                  <c:v>5390982899105.7734</c:v>
                </c:pt>
                <c:pt idx="23">
                  <c:v>5440074763335.7529</c:v>
                </c:pt>
                <c:pt idx="24">
                  <c:v>5508511331771.9854</c:v>
                </c:pt>
                <c:pt idx="25">
                  <c:v>5557795422425.8066</c:v>
                </c:pt>
                <c:pt idx="26">
                  <c:v>5623657935098.3037</c:v>
                </c:pt>
                <c:pt idx="27">
                  <c:v>5685200535378.5977</c:v>
                </c:pt>
                <c:pt idx="28">
                  <c:v>5729240047310.4414</c:v>
                </c:pt>
                <c:pt idx="29">
                  <c:v>5778346198099.7822</c:v>
                </c:pt>
                <c:pt idx="30">
                  <c:v>5802359105517.165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F8E-44D3-AFC1-459FDAEA9ED5}"/>
            </c:ext>
          </c:extLst>
        </c:ser>
        <c:ser>
          <c:idx val="15"/>
          <c:order val="15"/>
          <c:tx>
            <c:strRef>
              <c:f>'summary graph'!$B$57</c:f>
              <c:strCache>
                <c:ptCount val="1"/>
                <c:pt idx="0">
                  <c:v>metal products except machinery and vehicles 25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graph'!$C$57:$AG$57</c:f>
              <c:numCache>
                <c:formatCode>0.00E+00</c:formatCode>
                <c:ptCount val="31"/>
                <c:pt idx="0">
                  <c:v>7754209692068.0908</c:v>
                </c:pt>
                <c:pt idx="1">
                  <c:v>7741202950126.7744</c:v>
                </c:pt>
                <c:pt idx="2">
                  <c:v>7866501196185.1143</c:v>
                </c:pt>
                <c:pt idx="3">
                  <c:v>8033291847732.6025</c:v>
                </c:pt>
                <c:pt idx="4">
                  <c:v>8196138982631.1289</c:v>
                </c:pt>
                <c:pt idx="5">
                  <c:v>8337500270965.8311</c:v>
                </c:pt>
                <c:pt idx="6">
                  <c:v>8414576021236.8447</c:v>
                </c:pt>
                <c:pt idx="7">
                  <c:v>8453371762399.9658</c:v>
                </c:pt>
                <c:pt idx="8">
                  <c:v>8462326138856.542</c:v>
                </c:pt>
                <c:pt idx="9">
                  <c:v>8470400356772.7539</c:v>
                </c:pt>
                <c:pt idx="10">
                  <c:v>8492965942845.4199</c:v>
                </c:pt>
                <c:pt idx="11">
                  <c:v>8524441614348.3252</c:v>
                </c:pt>
                <c:pt idx="12">
                  <c:v>8533823842796.6445</c:v>
                </c:pt>
                <c:pt idx="13">
                  <c:v>8554938470855.6855</c:v>
                </c:pt>
                <c:pt idx="14">
                  <c:v>8601118667995.2549</c:v>
                </c:pt>
                <c:pt idx="15">
                  <c:v>8665511789600.6572</c:v>
                </c:pt>
                <c:pt idx="16">
                  <c:v>8711526763074.5293</c:v>
                </c:pt>
                <c:pt idx="17">
                  <c:v>8762582731196.4893</c:v>
                </c:pt>
                <c:pt idx="18">
                  <c:v>8833310464480.6914</c:v>
                </c:pt>
                <c:pt idx="19">
                  <c:v>8890001685153.4941</c:v>
                </c:pt>
                <c:pt idx="20">
                  <c:v>8930284737398.4473</c:v>
                </c:pt>
                <c:pt idx="21">
                  <c:v>8997224586264</c:v>
                </c:pt>
                <c:pt idx="22">
                  <c:v>9108555011142.7715</c:v>
                </c:pt>
                <c:pt idx="23">
                  <c:v>9223398049116.9199</c:v>
                </c:pt>
                <c:pt idx="24">
                  <c:v>9307918387511.8359</c:v>
                </c:pt>
                <c:pt idx="25">
                  <c:v>9387633240903.4375</c:v>
                </c:pt>
                <c:pt idx="26">
                  <c:v>9499000060682.1914</c:v>
                </c:pt>
                <c:pt idx="27">
                  <c:v>9597018129246.9648</c:v>
                </c:pt>
                <c:pt idx="28">
                  <c:v>9695036197811.7715</c:v>
                </c:pt>
                <c:pt idx="29">
                  <c:v>9793054266376.5762</c:v>
                </c:pt>
                <c:pt idx="30">
                  <c:v>9891072334941.3516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F8E-44D3-AFC1-459FDAEA9ED5}"/>
            </c:ext>
          </c:extLst>
        </c:ser>
        <c:ser>
          <c:idx val="16"/>
          <c:order val="16"/>
          <c:tx>
            <c:strRef>
              <c:f>'summary graph'!$B$58</c:f>
              <c:strCache>
                <c:ptCount val="1"/>
                <c:pt idx="0">
                  <c:v>computers and electronics 26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graph'!$C$58:$AG$58</c:f>
              <c:numCache>
                <c:formatCode>0.00E+00</c:formatCode>
                <c:ptCount val="31"/>
                <c:pt idx="0">
                  <c:v>11184688068552.715</c:v>
                </c:pt>
                <c:pt idx="1">
                  <c:v>11143314731206.793</c:v>
                </c:pt>
                <c:pt idx="2">
                  <c:v>11737942994168.762</c:v>
                </c:pt>
                <c:pt idx="3">
                  <c:v>11992696198355.934</c:v>
                </c:pt>
                <c:pt idx="4">
                  <c:v>12242558015775.563</c:v>
                </c:pt>
                <c:pt idx="5">
                  <c:v>12451610471222.424</c:v>
                </c:pt>
                <c:pt idx="6">
                  <c:v>12565345165823.531</c:v>
                </c:pt>
                <c:pt idx="7">
                  <c:v>12624862869454.152</c:v>
                </c:pt>
                <c:pt idx="8">
                  <c:v>12641799976007.492</c:v>
                </c:pt>
                <c:pt idx="9">
                  <c:v>12657199979843.801</c:v>
                </c:pt>
                <c:pt idx="10">
                  <c:v>12692099702124.445</c:v>
                </c:pt>
                <c:pt idx="11">
                  <c:v>12738078904970.51</c:v>
                </c:pt>
                <c:pt idx="12">
                  <c:v>12754529147930.217</c:v>
                </c:pt>
                <c:pt idx="13">
                  <c:v>12790672945735.652</c:v>
                </c:pt>
                <c:pt idx="14">
                  <c:v>12862914740520.584</c:v>
                </c:pt>
                <c:pt idx="15">
                  <c:v>12961074856836.055</c:v>
                </c:pt>
                <c:pt idx="16">
                  <c:v>13032187233210.42</c:v>
                </c:pt>
                <c:pt idx="17">
                  <c:v>13110504136850.068</c:v>
                </c:pt>
                <c:pt idx="18">
                  <c:v>13216641795489.873</c:v>
                </c:pt>
                <c:pt idx="19">
                  <c:v>13302240927889.695</c:v>
                </c:pt>
                <c:pt idx="20">
                  <c:v>13363759443627.057</c:v>
                </c:pt>
                <c:pt idx="21">
                  <c:v>13464921713022.098</c:v>
                </c:pt>
                <c:pt idx="22">
                  <c:v>13630768983304.203</c:v>
                </c:pt>
                <c:pt idx="23">
                  <c:v>13801604193506.59</c:v>
                </c:pt>
                <c:pt idx="24">
                  <c:v>13928128119768.215</c:v>
                </c:pt>
                <c:pt idx="25">
                  <c:v>14049089965167.32</c:v>
                </c:pt>
                <c:pt idx="26">
                  <c:v>14217288086312.727</c:v>
                </c:pt>
                <c:pt idx="27">
                  <c:v>14366778768309.717</c:v>
                </c:pt>
                <c:pt idx="28">
                  <c:v>14515034396202.5</c:v>
                </c:pt>
                <c:pt idx="29">
                  <c:v>14662371821506.646</c:v>
                </c:pt>
                <c:pt idx="30">
                  <c:v>14807973331043.537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F8E-44D3-AFC1-459FDAEA9ED5}"/>
            </c:ext>
          </c:extLst>
        </c:ser>
        <c:ser>
          <c:idx val="17"/>
          <c:order val="17"/>
          <c:tx>
            <c:strRef>
              <c:f>'summary graph'!$B$59</c:f>
              <c:strCache>
                <c:ptCount val="1"/>
                <c:pt idx="0">
                  <c:v>appliances and electrical equipment 27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graph'!$C$59:$AG$59</c:f>
              <c:numCache>
                <c:formatCode>0.00E+00</c:formatCode>
                <c:ptCount val="31"/>
                <c:pt idx="0">
                  <c:v>621731308727.5083</c:v>
                </c:pt>
                <c:pt idx="1">
                  <c:v>600945045434.4054</c:v>
                </c:pt>
                <c:pt idx="2">
                  <c:v>626976260749.70276</c:v>
                </c:pt>
                <c:pt idx="3">
                  <c:v>634392080303.36133</c:v>
                </c:pt>
                <c:pt idx="4">
                  <c:v>640500690358.09717</c:v>
                </c:pt>
                <c:pt idx="5">
                  <c:v>653646245492.80017</c:v>
                </c:pt>
                <c:pt idx="6">
                  <c:v>661062670664.67725</c:v>
                </c:pt>
                <c:pt idx="7">
                  <c:v>662525852303.52393</c:v>
                </c:pt>
                <c:pt idx="8">
                  <c:v>659663636111.53296</c:v>
                </c:pt>
                <c:pt idx="9">
                  <c:v>656955049983.1377</c:v>
                </c:pt>
                <c:pt idx="10">
                  <c:v>657524927562.68677</c:v>
                </c:pt>
                <c:pt idx="11">
                  <c:v>661020596317.2887</c:v>
                </c:pt>
                <c:pt idx="12">
                  <c:v>659317760661.21497</c:v>
                </c:pt>
                <c:pt idx="13">
                  <c:v>656362881860.11511</c:v>
                </c:pt>
                <c:pt idx="14">
                  <c:v>656709191311.90564</c:v>
                </c:pt>
                <c:pt idx="15">
                  <c:v>659765070439.11841</c:v>
                </c:pt>
                <c:pt idx="16">
                  <c:v>660981092336.34729</c:v>
                </c:pt>
                <c:pt idx="17">
                  <c:v>662916248356.44763</c:v>
                </c:pt>
                <c:pt idx="18">
                  <c:v>667951611792.41443</c:v>
                </c:pt>
                <c:pt idx="19">
                  <c:v>671462281654.09998</c:v>
                </c:pt>
                <c:pt idx="20">
                  <c:v>673262473424.47192</c:v>
                </c:pt>
                <c:pt idx="21">
                  <c:v>677319259555.72302</c:v>
                </c:pt>
                <c:pt idx="22">
                  <c:v>686466142317.07507</c:v>
                </c:pt>
                <c:pt idx="23">
                  <c:v>696146367900.61768</c:v>
                </c:pt>
                <c:pt idx="24">
                  <c:v>702475298784.4707</c:v>
                </c:pt>
                <c:pt idx="25">
                  <c:v>706812833760.8291</c:v>
                </c:pt>
                <c:pt idx="26">
                  <c:v>713666072794.34155</c:v>
                </c:pt>
                <c:pt idx="27">
                  <c:v>718244585360.53247</c:v>
                </c:pt>
                <c:pt idx="28">
                  <c:v>724058152030.96985</c:v>
                </c:pt>
                <c:pt idx="29">
                  <c:v>730789921290.04895</c:v>
                </c:pt>
                <c:pt idx="30">
                  <c:v>739257606316.33655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F8E-44D3-AFC1-459FDAEA9ED5}"/>
            </c:ext>
          </c:extLst>
        </c:ser>
        <c:ser>
          <c:idx val="18"/>
          <c:order val="18"/>
          <c:tx>
            <c:strRef>
              <c:f>'summary graph'!$B$60</c:f>
              <c:strCache>
                <c:ptCount val="1"/>
                <c:pt idx="0">
                  <c:v>other machinery 28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graph'!$C$60:$AG$60</c:f>
              <c:numCache>
                <c:formatCode>0.00E+00</c:formatCode>
                <c:ptCount val="31"/>
                <c:pt idx="0">
                  <c:v>3829733365715.1875</c:v>
                </c:pt>
                <c:pt idx="1">
                  <c:v>3814866538104.3652</c:v>
                </c:pt>
                <c:pt idx="2">
                  <c:v>3962440132143.9238</c:v>
                </c:pt>
                <c:pt idx="3">
                  <c:v>4046454353317.4624</c:v>
                </c:pt>
                <c:pt idx="4">
                  <c:v>4128482183306.1616</c:v>
                </c:pt>
                <c:pt idx="5">
                  <c:v>4199687364372</c:v>
                </c:pt>
                <c:pt idx="6">
                  <c:v>4238511237714.4561</c:v>
                </c:pt>
                <c:pt idx="7">
                  <c:v>4258053064240.2778</c:v>
                </c:pt>
                <c:pt idx="8">
                  <c:v>4262563478685.6563</c:v>
                </c:pt>
                <c:pt idx="9">
                  <c:v>4266630547933.9761</c:v>
                </c:pt>
                <c:pt idx="10">
                  <c:v>4277997073105.6797</c:v>
                </c:pt>
                <c:pt idx="11">
                  <c:v>4293851702862.7793</c:v>
                </c:pt>
                <c:pt idx="12">
                  <c:v>4298577630896.7813</c:v>
                </c:pt>
                <c:pt idx="13">
                  <c:v>4309213293119.3984</c:v>
                </c:pt>
                <c:pt idx="14">
                  <c:v>4332474748484.6992</c:v>
                </c:pt>
                <c:pt idx="15">
                  <c:v>4364910247179.7236</c:v>
                </c:pt>
                <c:pt idx="16">
                  <c:v>4388088477631.2529</c:v>
                </c:pt>
                <c:pt idx="17">
                  <c:v>4413805910582.2607</c:v>
                </c:pt>
                <c:pt idx="18">
                  <c:v>4449432220403.0498</c:v>
                </c:pt>
                <c:pt idx="19">
                  <c:v>4477988189865.4424</c:v>
                </c:pt>
                <c:pt idx="20">
                  <c:v>4498279190766.5879</c:v>
                </c:pt>
                <c:pt idx="21">
                  <c:v>4531997503008.5215</c:v>
                </c:pt>
                <c:pt idx="22">
                  <c:v>4588075819462.8828</c:v>
                </c:pt>
                <c:pt idx="23">
                  <c:v>4645923476409.376</c:v>
                </c:pt>
                <c:pt idx="24">
                  <c:v>4688497267792.1084</c:v>
                </c:pt>
                <c:pt idx="25">
                  <c:v>4728650485382.6719</c:v>
                </c:pt>
                <c:pt idx="26">
                  <c:v>4784747134334.3779</c:v>
                </c:pt>
                <c:pt idx="27">
                  <c:v>4834119875642.1211</c:v>
                </c:pt>
                <c:pt idx="28">
                  <c:v>4883492616949.8789</c:v>
                </c:pt>
                <c:pt idx="29">
                  <c:v>4932865358257.6377</c:v>
                </c:pt>
                <c:pt idx="30">
                  <c:v>4982238099565.3809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F8E-44D3-AFC1-459FDAEA9ED5}"/>
            </c:ext>
          </c:extLst>
        </c:ser>
        <c:ser>
          <c:idx val="19"/>
          <c:order val="19"/>
          <c:tx>
            <c:strRef>
              <c:f>'summary graph'!$B$61</c:f>
              <c:strCache>
                <c:ptCount val="1"/>
                <c:pt idx="0">
                  <c:v>road vehicles 29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graph'!$C$61:$AG$61</c:f>
              <c:numCache>
                <c:formatCode>0.00E+00</c:formatCode>
                <c:ptCount val="31"/>
                <c:pt idx="0">
                  <c:v>472530647183.32983</c:v>
                </c:pt>
                <c:pt idx="1">
                  <c:v>470654234097.76111</c:v>
                </c:pt>
                <c:pt idx="2">
                  <c:v>489289580665.1358</c:v>
                </c:pt>
                <c:pt idx="3">
                  <c:v>499663815146.16675</c:v>
                </c:pt>
                <c:pt idx="4">
                  <c:v>509792766297.36719</c:v>
                </c:pt>
                <c:pt idx="5">
                  <c:v>518585316348.09515</c:v>
                </c:pt>
                <c:pt idx="6">
                  <c:v>523379361450.10876</c:v>
                </c:pt>
                <c:pt idx="7">
                  <c:v>525792423045.33276</c:v>
                </c:pt>
                <c:pt idx="8">
                  <c:v>526349377527.67371</c:v>
                </c:pt>
                <c:pt idx="9">
                  <c:v>526851586908.93414</c:v>
                </c:pt>
                <c:pt idx="10">
                  <c:v>528255146874.36243</c:v>
                </c:pt>
                <c:pt idx="11">
                  <c:v>530212906458.54425</c:v>
                </c:pt>
                <c:pt idx="12">
                  <c:v>530796472965.2663</c:v>
                </c:pt>
                <c:pt idx="13">
                  <c:v>532109784595.33636</c:v>
                </c:pt>
                <c:pt idx="14">
                  <c:v>534982152974.86572</c:v>
                </c:pt>
                <c:pt idx="15">
                  <c:v>538987349526.96271</c:v>
                </c:pt>
                <c:pt idx="16">
                  <c:v>541849441137.17773</c:v>
                </c:pt>
                <c:pt idx="17">
                  <c:v>545025078260.95526</c:v>
                </c:pt>
                <c:pt idx="18">
                  <c:v>549424282188.71991</c:v>
                </c:pt>
                <c:pt idx="19">
                  <c:v>552950427154.39307</c:v>
                </c:pt>
                <c:pt idx="20">
                  <c:v>555455998214.42212</c:v>
                </c:pt>
                <c:pt idx="21">
                  <c:v>559619599002.6731</c:v>
                </c:pt>
                <c:pt idx="22">
                  <c:v>566544255281.96326</c:v>
                </c:pt>
                <c:pt idx="23">
                  <c:v>573687393062.19153</c:v>
                </c:pt>
                <c:pt idx="24">
                  <c:v>578944485116.15039</c:v>
                </c:pt>
                <c:pt idx="25">
                  <c:v>583902680153.05884</c:v>
                </c:pt>
                <c:pt idx="26">
                  <c:v>590829600163.69629</c:v>
                </c:pt>
                <c:pt idx="27">
                  <c:v>596926239377.1908</c:v>
                </c:pt>
                <c:pt idx="28">
                  <c:v>603022878590.6875</c:v>
                </c:pt>
                <c:pt idx="29">
                  <c:v>609119517804.18396</c:v>
                </c:pt>
                <c:pt idx="30">
                  <c:v>615216157017.67871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F8E-44D3-AFC1-459FDAEA9ED5}"/>
            </c:ext>
          </c:extLst>
        </c:ser>
        <c:ser>
          <c:idx val="20"/>
          <c:order val="20"/>
          <c:tx>
            <c:strRef>
              <c:f>'summary graph'!$B$62</c:f>
              <c:strCache>
                <c:ptCount val="1"/>
                <c:pt idx="0">
                  <c:v>nonroad vehicles 30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graph'!$C$62:$AG$62</c:f>
              <c:numCache>
                <c:formatCode>0.00E+00</c:formatCode>
                <c:ptCount val="31"/>
                <c:pt idx="0">
                  <c:v>6386970275922.2246</c:v>
                </c:pt>
                <c:pt idx="1">
                  <c:v>6365047881276.0332</c:v>
                </c:pt>
                <c:pt idx="2">
                  <c:v>6582017394643.7012</c:v>
                </c:pt>
                <c:pt idx="3">
                  <c:v>6721573588988.6445</c:v>
                </c:pt>
                <c:pt idx="4">
                  <c:v>6857830184880.3203</c:v>
                </c:pt>
                <c:pt idx="5">
                  <c:v>6976109256546.8281</c:v>
                </c:pt>
                <c:pt idx="6">
                  <c:v>7040599671832.7314</c:v>
                </c:pt>
                <c:pt idx="7">
                  <c:v>7073060639778.3779</c:v>
                </c:pt>
                <c:pt idx="8">
                  <c:v>7080552898423.6777</c:v>
                </c:pt>
                <c:pt idx="9">
                  <c:v>7087308715456.8477</c:v>
                </c:pt>
                <c:pt idx="10">
                  <c:v>7106189673629.542</c:v>
                </c:pt>
                <c:pt idx="11">
                  <c:v>7132525831493.5596</c:v>
                </c:pt>
                <c:pt idx="12">
                  <c:v>7140376080200.9912</c:v>
                </c:pt>
                <c:pt idx="13">
                  <c:v>7158043000436.5645</c:v>
                </c:pt>
                <c:pt idx="14">
                  <c:v>7196682651442.7988</c:v>
                </c:pt>
                <c:pt idx="15">
                  <c:v>7250561324557.0557</c:v>
                </c:pt>
                <c:pt idx="16">
                  <c:v>7289062730489.082</c:v>
                </c:pt>
                <c:pt idx="17">
                  <c:v>7331782010877.9395</c:v>
                </c:pt>
                <c:pt idx="18">
                  <c:v>7390960946868.708</c:v>
                </c:pt>
                <c:pt idx="19">
                  <c:v>7438395326052.8008</c:v>
                </c:pt>
                <c:pt idx="20">
                  <c:v>7472100749083.0801</c:v>
                </c:pt>
                <c:pt idx="21">
                  <c:v>7528110306399.5605</c:v>
                </c:pt>
                <c:pt idx="22">
                  <c:v>7621262112371.5117</c:v>
                </c:pt>
                <c:pt idx="23">
                  <c:v>7717352973447.8633</c:v>
                </c:pt>
                <c:pt idx="24">
                  <c:v>7788072385247.6465</c:v>
                </c:pt>
                <c:pt idx="25">
                  <c:v>7854770976978.5479</c:v>
                </c:pt>
                <c:pt idx="26">
                  <c:v>7947953235099.2705</c:v>
                </c:pt>
                <c:pt idx="27">
                  <c:v>8029966396502.666</c:v>
                </c:pt>
                <c:pt idx="28">
                  <c:v>8111979557906.0859</c:v>
                </c:pt>
                <c:pt idx="29">
                  <c:v>8193992719309.5059</c:v>
                </c:pt>
                <c:pt idx="30">
                  <c:v>8276005880712.8994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F8E-44D3-AFC1-459FDAEA9ED5}"/>
            </c:ext>
          </c:extLst>
        </c:ser>
        <c:ser>
          <c:idx val="21"/>
          <c:order val="21"/>
          <c:tx>
            <c:strRef>
              <c:f>'summary graph'!$B$63</c:f>
              <c:strCache>
                <c:ptCount val="1"/>
                <c:pt idx="0">
                  <c:v>other manufacturing 31T33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graph'!$C$63:$AG$63</c:f>
              <c:numCache>
                <c:formatCode>0.00E+00</c:formatCode>
                <c:ptCount val="31"/>
                <c:pt idx="0">
                  <c:v>59286077065780.359</c:v>
                </c:pt>
                <c:pt idx="1">
                  <c:v>58419058797985.594</c:v>
                </c:pt>
                <c:pt idx="2">
                  <c:v>58353122756007.75</c:v>
                </c:pt>
                <c:pt idx="3">
                  <c:v>60059154967938.75</c:v>
                </c:pt>
                <c:pt idx="4">
                  <c:v>61185809551145.422</c:v>
                </c:pt>
                <c:pt idx="5">
                  <c:v>62448958323742.656</c:v>
                </c:pt>
                <c:pt idx="6">
                  <c:v>63175086701792.453</c:v>
                </c:pt>
                <c:pt idx="7">
                  <c:v>63583978890238.766</c:v>
                </c:pt>
                <c:pt idx="8">
                  <c:v>63831969169021.094</c:v>
                </c:pt>
                <c:pt idx="9">
                  <c:v>64119345161630.195</c:v>
                </c:pt>
                <c:pt idx="10">
                  <c:v>64605728524350.531</c:v>
                </c:pt>
                <c:pt idx="11">
                  <c:v>65085532238874.438</c:v>
                </c:pt>
                <c:pt idx="12">
                  <c:v>65425941680422.234</c:v>
                </c:pt>
                <c:pt idx="13">
                  <c:v>65970760091878.789</c:v>
                </c:pt>
                <c:pt idx="14">
                  <c:v>66499022714738.703</c:v>
                </c:pt>
                <c:pt idx="15">
                  <c:v>66944954582485.719</c:v>
                </c:pt>
                <c:pt idx="16">
                  <c:v>67240405904986.078</c:v>
                </c:pt>
                <c:pt idx="17">
                  <c:v>67697982473400.828</c:v>
                </c:pt>
                <c:pt idx="18">
                  <c:v>68261064925938.336</c:v>
                </c:pt>
                <c:pt idx="19">
                  <c:v>68807931712719.766</c:v>
                </c:pt>
                <c:pt idx="20">
                  <c:v>69189908994267.531</c:v>
                </c:pt>
                <c:pt idx="21">
                  <c:v>69820705929684.32</c:v>
                </c:pt>
                <c:pt idx="22">
                  <c:v>70804068152424.234</c:v>
                </c:pt>
                <c:pt idx="23">
                  <c:v>71990609289872.313</c:v>
                </c:pt>
                <c:pt idx="24">
                  <c:v>72924614616344.313</c:v>
                </c:pt>
                <c:pt idx="25">
                  <c:v>73942664723702.453</c:v>
                </c:pt>
                <c:pt idx="26">
                  <c:v>75005871757992.578</c:v>
                </c:pt>
                <c:pt idx="27">
                  <c:v>76042318163188.109</c:v>
                </c:pt>
                <c:pt idx="28">
                  <c:v>77078764568383.75</c:v>
                </c:pt>
                <c:pt idx="29">
                  <c:v>78115210973579.406</c:v>
                </c:pt>
                <c:pt idx="30">
                  <c:v>79151657378774.953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F8E-44D3-AFC1-459FDAEA9ED5}"/>
            </c:ext>
          </c:extLst>
        </c:ser>
        <c:ser>
          <c:idx val="22"/>
          <c:order val="22"/>
          <c:tx>
            <c:strRef>
              <c:f>'summary graph'!$B$64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graph'!$C$64:$AG$64</c:f>
              <c:numCache>
                <c:formatCode>0.00E+00</c:formatCode>
                <c:ptCount val="31"/>
                <c:pt idx="0">
                  <c:v>20028840447702.512</c:v>
                </c:pt>
                <c:pt idx="1">
                  <c:v>19995244508279.629</c:v>
                </c:pt>
                <c:pt idx="2">
                  <c:v>20318885301905.125</c:v>
                </c:pt>
                <c:pt idx="3">
                  <c:v>20749699463589.477</c:v>
                </c:pt>
                <c:pt idx="4">
                  <c:v>21170327665788.398</c:v>
                </c:pt>
                <c:pt idx="5">
                  <c:v>21535458710984.871</c:v>
                </c:pt>
                <c:pt idx="6">
                  <c:v>21734542559096.977</c:v>
                </c:pt>
                <c:pt idx="7">
                  <c:v>21834750541684.984</c:v>
                </c:pt>
                <c:pt idx="8">
                  <c:v>21857879369054.832</c:v>
                </c:pt>
                <c:pt idx="9">
                  <c:v>21878734779058.664</c:v>
                </c:pt>
                <c:pt idx="10">
                  <c:v>21937020863779.926</c:v>
                </c:pt>
                <c:pt idx="11">
                  <c:v>22018321373767.535</c:v>
                </c:pt>
                <c:pt idx="12">
                  <c:v>22042555327206.723</c:v>
                </c:pt>
                <c:pt idx="13">
                  <c:v>22097093640368.375</c:v>
                </c:pt>
                <c:pt idx="14">
                  <c:v>22216375403060.195</c:v>
                </c:pt>
                <c:pt idx="15">
                  <c:v>22382700484503.813</c:v>
                </c:pt>
                <c:pt idx="16">
                  <c:v>22501555480501.172</c:v>
                </c:pt>
                <c:pt idx="17">
                  <c:v>22633431181575.359</c:v>
                </c:pt>
                <c:pt idx="18">
                  <c:v>22816118333642.707</c:v>
                </c:pt>
                <c:pt idx="19">
                  <c:v>22962549686253.988</c:v>
                </c:pt>
                <c:pt idx="20">
                  <c:v>23066599339049.16</c:v>
                </c:pt>
                <c:pt idx="21">
                  <c:v>23239502523998.227</c:v>
                </c:pt>
                <c:pt idx="22">
                  <c:v>23527064945627.441</c:v>
                </c:pt>
                <c:pt idx="23">
                  <c:v>23823700318599.953</c:v>
                </c:pt>
                <c:pt idx="24">
                  <c:v>24042013265956.695</c:v>
                </c:pt>
                <c:pt idx="25">
                  <c:v>24247913821048.152</c:v>
                </c:pt>
                <c:pt idx="26">
                  <c:v>24535570249374.863</c:v>
                </c:pt>
                <c:pt idx="27">
                  <c:v>24788747340817.723</c:v>
                </c:pt>
                <c:pt idx="28">
                  <c:v>25041924432260.664</c:v>
                </c:pt>
                <c:pt idx="29">
                  <c:v>25295101523703.605</c:v>
                </c:pt>
                <c:pt idx="30">
                  <c:v>25548278615146.465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F8E-44D3-AFC1-459FDAEA9ED5}"/>
            </c:ext>
          </c:extLst>
        </c:ser>
        <c:ser>
          <c:idx val="23"/>
          <c:order val="23"/>
          <c:tx>
            <c:strRef>
              <c:f>'summary graph'!$B$65</c:f>
              <c:strCache>
                <c:ptCount val="1"/>
                <c:pt idx="0">
                  <c:v>water and waste 36T39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graph'!$C$65:$AG$65</c:f>
              <c:numCache>
                <c:formatCode>0.00E+00</c:formatCode>
                <c:ptCount val="31"/>
                <c:pt idx="0">
                  <c:v>51239043279545.172</c:v>
                </c:pt>
                <c:pt idx="1">
                  <c:v>50347486834452.141</c:v>
                </c:pt>
                <c:pt idx="2">
                  <c:v>51627785953876.383</c:v>
                </c:pt>
                <c:pt idx="3">
                  <c:v>51796307022529.5</c:v>
                </c:pt>
                <c:pt idx="4">
                  <c:v>51508618476066.57</c:v>
                </c:pt>
                <c:pt idx="5">
                  <c:v>51272068537579.664</c:v>
                </c:pt>
                <c:pt idx="6">
                  <c:v>51058098343443.906</c:v>
                </c:pt>
                <c:pt idx="7">
                  <c:v>50858976697161.727</c:v>
                </c:pt>
                <c:pt idx="8">
                  <c:v>50653299167379.898</c:v>
                </c:pt>
                <c:pt idx="9">
                  <c:v>50479753605791.219</c:v>
                </c:pt>
                <c:pt idx="10">
                  <c:v>50330706842425.492</c:v>
                </c:pt>
                <c:pt idx="11">
                  <c:v>50058884248669.086</c:v>
                </c:pt>
                <c:pt idx="12">
                  <c:v>49849906959098.641</c:v>
                </c:pt>
                <c:pt idx="13">
                  <c:v>49640921295751.023</c:v>
                </c:pt>
                <c:pt idx="14">
                  <c:v>49431927257969.953</c:v>
                </c:pt>
                <c:pt idx="15">
                  <c:v>49222924845106.297</c:v>
                </c:pt>
                <c:pt idx="16">
                  <c:v>49013914056517.203</c:v>
                </c:pt>
                <c:pt idx="17">
                  <c:v>48804894891566.57</c:v>
                </c:pt>
                <c:pt idx="18">
                  <c:v>48595867349624.797</c:v>
                </c:pt>
                <c:pt idx="19">
                  <c:v>48386831430068.039</c:v>
                </c:pt>
                <c:pt idx="20">
                  <c:v>48177787132279.461</c:v>
                </c:pt>
                <c:pt idx="21">
                  <c:v>47968755561447.563</c:v>
                </c:pt>
                <c:pt idx="22">
                  <c:v>47759715433781.797</c:v>
                </c:pt>
                <c:pt idx="23">
                  <c:v>47550666748935.258</c:v>
                </c:pt>
                <c:pt idx="24">
                  <c:v>47341609506564.039</c:v>
                </c:pt>
                <c:pt idx="25">
                  <c:v>47132543706327.68</c:v>
                </c:pt>
                <c:pt idx="26">
                  <c:v>46923499300174.023</c:v>
                </c:pt>
                <c:pt idx="27">
                  <c:v>46714446336428.234</c:v>
                </c:pt>
                <c:pt idx="28">
                  <c:v>46505393372682.5</c:v>
                </c:pt>
                <c:pt idx="29">
                  <c:v>46296340408936.773</c:v>
                </c:pt>
                <c:pt idx="30">
                  <c:v>46087287445190.984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F8E-44D3-AFC1-459FDAEA9ED5}"/>
            </c:ext>
          </c:extLst>
        </c:ser>
        <c:ser>
          <c:idx val="24"/>
          <c:order val="24"/>
          <c:tx>
            <c:strRef>
              <c:f>'summary graph'!$B$66</c:f>
              <c:strCache>
                <c:ptCount val="1"/>
                <c:pt idx="0">
                  <c:v>construction 41T43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graph'!$C$66:$AG$66</c:f>
              <c:numCache>
                <c:formatCode>0.00E+00</c:formatCode>
                <c:ptCount val="31"/>
                <c:pt idx="0">
                  <c:v>34533693293461.586</c:v>
                </c:pt>
                <c:pt idx="1">
                  <c:v>32702876407653.492</c:v>
                </c:pt>
                <c:pt idx="2">
                  <c:v>33856318938029.211</c:v>
                </c:pt>
                <c:pt idx="3">
                  <c:v>35082517915890.301</c:v>
                </c:pt>
                <c:pt idx="4">
                  <c:v>35725345581437.18</c:v>
                </c:pt>
                <c:pt idx="5">
                  <c:v>36582399761061.828</c:v>
                </c:pt>
                <c:pt idx="6">
                  <c:v>37098158997866.203</c:v>
                </c:pt>
                <c:pt idx="7">
                  <c:v>37412106610457.477</c:v>
                </c:pt>
                <c:pt idx="8">
                  <c:v>37660594182888.625</c:v>
                </c:pt>
                <c:pt idx="9">
                  <c:v>37952037162397.797</c:v>
                </c:pt>
                <c:pt idx="10">
                  <c:v>38400191876940.078</c:v>
                </c:pt>
                <c:pt idx="11">
                  <c:v>38808494615215.141</c:v>
                </c:pt>
                <c:pt idx="12">
                  <c:v>39147404803019.313</c:v>
                </c:pt>
                <c:pt idx="13">
                  <c:v>39658553432367.914</c:v>
                </c:pt>
                <c:pt idx="14">
                  <c:v>40070444263219.453</c:v>
                </c:pt>
                <c:pt idx="15">
                  <c:v>40316192232328.641</c:v>
                </c:pt>
                <c:pt idx="16">
                  <c:v>40473347930908.094</c:v>
                </c:pt>
                <c:pt idx="17">
                  <c:v>40782838786171.359</c:v>
                </c:pt>
                <c:pt idx="18">
                  <c:v>41134710004196.961</c:v>
                </c:pt>
                <c:pt idx="19">
                  <c:v>41516820965941.211</c:v>
                </c:pt>
                <c:pt idx="20">
                  <c:v>41781790074500.063</c:v>
                </c:pt>
                <c:pt idx="21">
                  <c:v>42215512531206.938</c:v>
                </c:pt>
                <c:pt idx="22">
                  <c:v>42866635832090.25</c:v>
                </c:pt>
                <c:pt idx="23">
                  <c:v>43717383429235.695</c:v>
                </c:pt>
                <c:pt idx="24">
                  <c:v>44407190501006.789</c:v>
                </c:pt>
                <c:pt idx="25">
                  <c:v>44873187916932.352</c:v>
                </c:pt>
                <c:pt idx="26">
                  <c:v>45672753674204.703</c:v>
                </c:pt>
                <c:pt idx="27">
                  <c:v>46358344218241.406</c:v>
                </c:pt>
                <c:pt idx="28">
                  <c:v>47043934762278.117</c:v>
                </c:pt>
                <c:pt idx="29">
                  <c:v>47729525306314.836</c:v>
                </c:pt>
                <c:pt idx="30">
                  <c:v>48415115850351.531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F8E-44D3-AFC1-459FDAEA9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263551"/>
        <c:axId val="1305260223"/>
      </c:lineChart>
      <c:catAx>
        <c:axId val="13052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0223"/>
        <c:crosses val="autoZero"/>
        <c:auto val="1"/>
        <c:lblAlgn val="ctr"/>
        <c:lblOffset val="100"/>
        <c:noMultiLvlLbl val="0"/>
      </c:catAx>
      <c:valAx>
        <c:axId val="13052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352425</xdr:colOff>
      <xdr:row>13</xdr:row>
      <xdr:rowOff>63500</xdr:rowOff>
    </xdr:from>
    <xdr:ext cx="6569337" cy="3833086"/>
    <xdr:pic>
      <xdr:nvPicPr>
        <xdr:cNvPr id="2" name="Picture 1">
          <a:extLst>
            <a:ext uri="{FF2B5EF4-FFF2-40B4-BE49-F238E27FC236}">
              <a16:creationId xmlns:a16="http://schemas.microsoft.com/office/drawing/2014/main" id="{2FFE6AC2-CC6A-4776-A4E4-A01C12A24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3416300"/>
          <a:ext cx="6569337" cy="3833086"/>
        </a:xfrm>
        <a:prstGeom prst="rect">
          <a:avLst/>
        </a:prstGeom>
      </xdr:spPr>
    </xdr:pic>
    <xdr:clientData/>
  </xdr:oneCellAnchor>
  <xdr:twoCellAnchor>
    <xdr:from>
      <xdr:col>15</xdr:col>
      <xdr:colOff>328612</xdr:colOff>
      <xdr:row>0</xdr:row>
      <xdr:rowOff>276225</xdr:rowOff>
    </xdr:from>
    <xdr:to>
      <xdr:col>23</xdr:col>
      <xdr:colOff>361950</xdr:colOff>
      <xdr:row>11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4BED0E-7644-4DFA-8E69-B1F8AF96B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1700212</xdr:colOff>
      <xdr:row>76</xdr:row>
      <xdr:rowOff>42861</xdr:rowOff>
    </xdr:from>
    <xdr:to>
      <xdr:col>4</xdr:col>
      <xdr:colOff>1152525</xdr:colOff>
      <xdr:row>97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4465B6-A785-431E-902E-E43388389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639761</xdr:colOff>
      <xdr:row>13</xdr:row>
      <xdr:rowOff>152400</xdr:rowOff>
    </xdr:from>
    <xdr:to>
      <xdr:col>11</xdr:col>
      <xdr:colOff>501650</xdr:colOff>
      <xdr:row>38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EB9D05-E3FA-4938-93A6-E77F0A149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214312</xdr:colOff>
      <xdr:row>66</xdr:row>
      <xdr:rowOff>66674</xdr:rowOff>
    </xdr:from>
    <xdr:to>
      <xdr:col>13</xdr:col>
      <xdr:colOff>142875</xdr:colOff>
      <xdr:row>111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0AE90-C1C5-4CAC-8ACC-EE6196818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wnloads/BAU%20Industrial%20Fuel%20Use%20before%20CCS%20(6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alifornia/CA-eps/InputData/bldgs/BCEU/BAU%20Components%20Energy%20U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ovid adjustm_Rhodium"/>
      <sheetName val="Cement SB 598"/>
      <sheetName val="E3 Data&gt;"/>
      <sheetName val="Pathways-natural gas"/>
      <sheetName val="E3-Pathways-electricity"/>
      <sheetName val="E3 electricity percent"/>
      <sheetName val="Pathways-petroleum diesel"/>
      <sheetName val="Pathways-refinery gas"/>
      <sheetName val="Pathways-pet coke"/>
      <sheetName val="AEO 2021 2.9"/>
      <sheetName val="AEO 2020 2.9"/>
      <sheetName val="AEO Industrial growth rate"/>
      <sheetName val="CA State Data&gt;"/>
      <sheetName val="Electricity-CEC Outlook BaseMid"/>
      <sheetName val="crude oil_data and calcs"/>
      <sheetName val="CPUC_Public Facility Data"/>
      <sheetName val="CHP Estimated Industry Breakdow"/>
      <sheetName val="Calculations&gt;"/>
      <sheetName val="Growth rates"/>
      <sheetName val="subset_fuel consump"/>
      <sheetName val="CHP Distribution_calcs"/>
      <sheetName val="CARB heat data summary"/>
      <sheetName val="CARB_In-State Fuel Heat Content"/>
      <sheetName val="calcs"/>
      <sheetName val="summary graph"/>
      <sheetName val="RMI data &gt;"/>
      <sheetName val="btu_permwh"/>
      <sheetName val="BIFUbC-electricity RMI"/>
      <sheetName val="BIFUbC-coal RMI"/>
      <sheetName val="BIFUbC-natural-gas RMI"/>
      <sheetName val="BIFUbC-biomass RMI"/>
      <sheetName val="BIFUbC-petroleum-diesel RMI"/>
      <sheetName val="BIFUbC-heat RMI"/>
      <sheetName val="BIFUbC-crude-oil RMI"/>
      <sheetName val="BIFUbC-heavy-or-residual-oi RMI"/>
      <sheetName val="BIFUbC-LPG-propane-or-butan RMI"/>
      <sheetName val="BIFUbC-hydrogen RMI"/>
      <sheetName val="BIFUbC-electricity"/>
      <sheetName val="BIFUbC-coal"/>
      <sheetName val="BIFUbC-natural-gas"/>
      <sheetName val="BIFUbC-biomass"/>
      <sheetName val="BIFUbC-petroleum-diesel"/>
      <sheetName val="BIFUbC-heat"/>
      <sheetName val="BIFUbC-crude-oil"/>
      <sheetName val="BIFUbC-heavy-or-residual-oil"/>
      <sheetName val="BIFUbC-LPG-propane-or-butane"/>
      <sheetName val="BIFUbC-hydrog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3">
          <cell r="B3">
            <v>3411804.8447628794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lectricity-CEC Outlook BaseMid"/>
      <sheetName val="NaturalGas-CEC Outlook BaseMid"/>
      <sheetName val="AEO 2021 Pacific forecast"/>
      <sheetName val="RMI-data"/>
      <sheetName val="crosswalk CEC RMI"/>
      <sheetName val="E3-residential data"/>
      <sheetName val="E3-commercial data"/>
      <sheetName val="Residential Other Calcs"/>
      <sheetName val="Residential calcs-old"/>
      <sheetName val="Commercial Calcs-old"/>
      <sheetName val="BCEU-commercial-heating"/>
      <sheetName val="BCEU-commercial-cooling"/>
      <sheetName val="BCEU-commercial-lighting"/>
      <sheetName val="BCEU-commercial-appl"/>
      <sheetName val="BCEU-commercial-other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all-envelop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21C7FABE-FF9C-4195-9AA2-41357CED39FD}" userId="S::olivia@energyinnovation.onmicrosoft.com::75aa6550-3462-4480-900f-0bd2e542e876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694.44738020833" createdVersion="7" refreshedVersion="7" minRefreshableVersion="3" recordCount="124" xr:uid="{942E0524-077D-4C37-A630-4B89CE2CDC77}">
  <cacheSource type="worksheet">
    <worksheetSource ref="A2:H126" sheet="EIA Plant List"/>
  </cacheSource>
  <cacheFields count="8">
    <cacheField name="Utility ID" numFmtId="1">
      <sharedItems containsSemiMixedTypes="0" containsString="0" containsNumber="1" containsInteger="1" minValue="164" maxValue="63997"/>
    </cacheField>
    <cacheField name="Utility Name" numFmtId="0">
      <sharedItems/>
    </cacheField>
    <cacheField name="Plant Code" numFmtId="1">
      <sharedItems containsSemiMixedTypes="0" containsString="0" containsNumber="1" containsInteger="1" minValue="10034" maxValue="63622"/>
    </cacheField>
    <cacheField name="Plant Name" numFmtId="0">
      <sharedItems/>
    </cacheField>
    <cacheField name="Primary Purpose (NAICS Code)" numFmtId="0">
      <sharedItems containsSemiMixedTypes="0" containsString="0" containsNumber="1" containsInteger="1" minValue="22" maxValue="325193" count="16">
        <n v="22"/>
        <n v="311"/>
        <n v="321"/>
        <n v="32411"/>
        <n v="324"/>
        <n v="325188"/>
        <n v="334"/>
        <n v="2123"/>
        <n v="325"/>
        <n v="211"/>
        <n v="339"/>
        <n v="322122"/>
        <n v="322"/>
        <n v="312"/>
        <n v="325193"/>
        <n v="32731"/>
      </sharedItems>
    </cacheField>
    <cacheField name="Sector Name" numFmtId="0">
      <sharedItems/>
    </cacheField>
    <cacheField name="FERC Cogeneration Status" numFmtId="0">
      <sharedItems/>
    </cacheField>
    <cacheField name="MW" numFmtId="0">
      <sharedItems containsSemiMixedTypes="0" containsString="0" containsNumber="1" minValue="0" maxValue="678.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">
  <r>
    <n v="3028"/>
    <s v="Calpine Gilroy Cogen LP"/>
    <n v="10034"/>
    <s v="Gilroy Power Plant"/>
    <x v="0"/>
    <s v="IPP CHP"/>
    <s v="N"/>
    <n v="130"/>
  </r>
  <r>
    <n v="15743"/>
    <s v="Frito-Lay Inc"/>
    <n v="10110"/>
    <s v="Frito-Lay Cogen Plant"/>
    <x v="1"/>
    <s v="Industrial CHP"/>
    <s v="Y"/>
    <n v="6"/>
  </r>
  <r>
    <n v="17164"/>
    <s v="Sierra Pacific Industries Inc"/>
    <n v="10144"/>
    <s v="Sierra Pacific Lincoln Facility"/>
    <x v="2"/>
    <s v="Industrial CHP"/>
    <s v="N"/>
    <n v="19.2"/>
  </r>
  <r>
    <n v="20323"/>
    <s v="Wellhead Services, Inc"/>
    <n v="10156"/>
    <s v="Fresno Cogen Partners"/>
    <x v="0"/>
    <s v="IPP CHP"/>
    <s v="Y"/>
    <n v="80.800000000000011"/>
  </r>
  <r>
    <n v="3452"/>
    <s v="Chevron USA Inc-El Segundo"/>
    <n v="10213"/>
    <s v="El Segundo Cogen"/>
    <x v="3"/>
    <s v="Industrial CHP"/>
    <s v="Y"/>
    <n v="180.09999999999997"/>
  </r>
  <r>
    <n v="2938"/>
    <s v="Calpine King City Cogen LLC"/>
    <n v="10294"/>
    <s v="King City Power Plant"/>
    <x v="0"/>
    <s v="IPP CHP"/>
    <s v="Y"/>
    <n v="133.19999999999999"/>
  </r>
  <r>
    <n v="6659"/>
    <s v="Foster Wheeler Power Sys Inc"/>
    <n v="10342"/>
    <s v="Foster Wheeler Martinez"/>
    <x v="0"/>
    <s v="IPP CHP"/>
    <s v="Y"/>
    <n v="113.5"/>
  </r>
  <r>
    <n v="59879"/>
    <s v="Greenleaf Energy LLC"/>
    <n v="10349"/>
    <s v="Greenleaf 2 Power Plant"/>
    <x v="0"/>
    <s v="IPP CHP"/>
    <s v="Y"/>
    <n v="49.5"/>
  </r>
  <r>
    <n v="59879"/>
    <s v="Greenleaf Energy LLC"/>
    <n v="10350"/>
    <s v="Greenleaf 1 Power Plant"/>
    <x v="0"/>
    <s v="IPP CHP"/>
    <s v="Y"/>
    <n v="0"/>
  </r>
  <r>
    <n v="10337"/>
    <s v="KES Kingsburg LP"/>
    <n v="10405"/>
    <s v="Kingsburg Cogen"/>
    <x v="0"/>
    <s v="IPP CHP"/>
    <s v="N"/>
    <n v="36.200000000000003"/>
  </r>
  <r>
    <n v="10203"/>
    <s v="Kern River Cogeneration Co"/>
    <n v="10496"/>
    <s v="Kern River Cogeneration"/>
    <x v="0"/>
    <s v="IPP CHP"/>
    <s v="Y"/>
    <n v="300"/>
  </r>
  <r>
    <n v="12449"/>
    <s v="Mid Set Cogeneration Co"/>
    <n v="10501"/>
    <s v="Mid-Set Cogeneration"/>
    <x v="0"/>
    <s v="IPP CHP"/>
    <s v="Y"/>
    <n v="39.1"/>
  </r>
  <r>
    <n v="2674"/>
    <s v="Tesoro Refining &amp; Marketing Company LLC"/>
    <n v="10601"/>
    <s v="Tesoro Wilmington Calciner"/>
    <x v="4"/>
    <s v="Industrial CHP"/>
    <s v="Y"/>
    <n v="34"/>
  </r>
  <r>
    <n v="60662"/>
    <s v="WCAC Operating Company"/>
    <n v="10635"/>
    <s v="Corona Energy Partners, Ltd"/>
    <x v="0"/>
    <s v="IPP CHP"/>
    <s v="Y"/>
    <n v="0"/>
  </r>
  <r>
    <n v="60662"/>
    <s v="WCAC Operating Company"/>
    <n v="10649"/>
    <s v="Bear Mountain Limited"/>
    <x v="0"/>
    <s v="IPP CHP"/>
    <s v="N"/>
    <n v="46"/>
  </r>
  <r>
    <n v="60662"/>
    <s v="WCAC Operating Company"/>
    <n v="10650"/>
    <s v="Badger Creek Limited"/>
    <x v="0"/>
    <s v="IPP CHP"/>
    <s v="N"/>
    <n v="46"/>
  </r>
  <r>
    <n v="62970"/>
    <s v="Burney Forest Products, A Joint Venture"/>
    <n v="10652"/>
    <s v="Burney Forest Products"/>
    <x v="0"/>
    <s v="IPP CHP"/>
    <s v="Y"/>
    <n v="31"/>
  </r>
  <r>
    <n v="3953"/>
    <s v="Collins Pine Co"/>
    <n v="10661"/>
    <s v="Collins Pine Project"/>
    <x v="2"/>
    <s v="Industrial CHP"/>
    <s v="Y"/>
    <n v="0"/>
  </r>
  <r>
    <n v="49968"/>
    <s v="Searles Valley Minerals Operations Inc."/>
    <n v="10684"/>
    <s v="Argus Cogen Plant"/>
    <x v="5"/>
    <s v="Industrial CHP"/>
    <s v="Y"/>
    <n v="62.5"/>
  </r>
  <r>
    <n v="49968"/>
    <s v="Searles Valley Minerals Operations Inc."/>
    <n v="10685"/>
    <s v="Westend Facility"/>
    <x v="5"/>
    <s v="Industrial CHP"/>
    <s v="Y"/>
    <n v="20"/>
  </r>
  <r>
    <n v="9948"/>
    <s v="Kyocrea International, Ind"/>
    <n v="10720"/>
    <s v="Kyocera America Project"/>
    <x v="6"/>
    <s v="Industrial CHP"/>
    <s v="Y"/>
    <n v="3.8"/>
  </r>
  <r>
    <n v="20323"/>
    <s v="Wellhead Services, Inc"/>
    <n v="10733"/>
    <s v="Santa Maria Cogen Plant"/>
    <x v="0"/>
    <s v="IPP CHP"/>
    <s v="Y"/>
    <n v="0"/>
  </r>
  <r>
    <n v="60662"/>
    <s v="WCAC Operating Company"/>
    <n v="50003"/>
    <s v="Chalk Cliff Limited"/>
    <x v="0"/>
    <s v="IPP CHP"/>
    <s v="N"/>
    <n v="46"/>
  </r>
  <r>
    <n v="60153"/>
    <s v="Mendocino Forest Products"/>
    <n v="50049"/>
    <s v="Humboldt Sawmill Company"/>
    <x v="2"/>
    <s v="Industrial CHP"/>
    <s v="Y"/>
    <n v="32.5"/>
  </r>
  <r>
    <n v="17164"/>
    <s v="Sierra Pacific Industries Inc"/>
    <n v="50110"/>
    <s v="Sierra Pacific Burney Facility"/>
    <x v="2"/>
    <s v="Industrial CHP"/>
    <s v="N"/>
    <n v="20"/>
  </r>
  <r>
    <n v="22669"/>
    <s v="U S Borax Inc"/>
    <n v="50115"/>
    <s v="US Borax"/>
    <x v="7"/>
    <s v="Industrial CHP"/>
    <s v="Y"/>
    <n v="48.2"/>
  </r>
  <r>
    <n v="4208"/>
    <s v="Phillips 66 Company"/>
    <n v="50119"/>
    <s v="Phillips 66 Rodeo Refinery"/>
    <x v="3"/>
    <s v="Industrial CHP"/>
    <s v="Y"/>
    <n v="54.900000000000006"/>
  </r>
  <r>
    <n v="3852"/>
    <s v="Coalinga Cogeneration Co"/>
    <n v="50131"/>
    <s v="Coalinga Cogeneration"/>
    <x v="0"/>
    <s v="IPP CHP"/>
    <s v="Y"/>
    <n v="38.4"/>
  </r>
  <r>
    <n v="18390"/>
    <s v="Sycamore Cogeneration Co"/>
    <n v="50134"/>
    <s v="Sycamore Cogeneration"/>
    <x v="0"/>
    <s v="IPP CHP"/>
    <s v="Y"/>
    <n v="300"/>
  </r>
  <r>
    <n v="15320"/>
    <s v="Linde Inc"/>
    <n v="50148"/>
    <s v="Linde Wilmington"/>
    <x v="8"/>
    <s v="Industrial CHP"/>
    <s v="Y"/>
    <n v="31"/>
  </r>
  <r>
    <n v="1569"/>
    <s v="Berry Petroleum Co"/>
    <n v="50170"/>
    <s v="Berry Cogen"/>
    <x v="9"/>
    <s v="Industrial CHP"/>
    <s v="Y"/>
    <n v="38.700000000000003"/>
  </r>
  <r>
    <n v="1058"/>
    <s v="B Braun Medical Inc"/>
    <n v="50200"/>
    <s v="B Braun Medical"/>
    <x v="10"/>
    <s v="Industrial CHP"/>
    <s v="Y"/>
    <n v="6.1"/>
  </r>
  <r>
    <n v="867"/>
    <s v="ARCO Products Co-Watson"/>
    <n v="50216"/>
    <s v="Watson Cogeneration"/>
    <x v="3"/>
    <s v="Industrial CHP"/>
    <s v="Y"/>
    <n v="405"/>
  </r>
  <r>
    <n v="6529"/>
    <s v="Exxon Mobil Production Co"/>
    <n v="50270"/>
    <s v="ExxonMobil Santa Ynez Facility"/>
    <x v="9"/>
    <s v="Industrial CHP"/>
    <s v="Y"/>
    <n v="49.3"/>
  </r>
  <r>
    <n v="20541"/>
    <s v="Wheelabrator Environmental Systems"/>
    <n v="50298"/>
    <s v="Wheelabrator Lassen"/>
    <x v="0"/>
    <s v="IPP CHP"/>
    <s v="Y"/>
    <n v="0"/>
  </r>
  <r>
    <n v="4208"/>
    <s v="Phillips 66 Company"/>
    <n v="50388"/>
    <s v="Phillips 66 Carbon Plant"/>
    <x v="4"/>
    <s v="Industrial CHP"/>
    <s v="Y"/>
    <n v="27.3"/>
  </r>
  <r>
    <n v="15375"/>
    <s v="Procter&amp;Gamble Paper Products Co-Oxnard"/>
    <n v="50464"/>
    <s v="Oxnard"/>
    <x v="11"/>
    <s v="Industrial CHP"/>
    <s v="Y"/>
    <n v="68.7"/>
  </r>
  <r>
    <n v="60662"/>
    <s v="WCAC Operating Company"/>
    <n v="50495"/>
    <s v="High Sierra Limited"/>
    <x v="0"/>
    <s v="IPP CHP"/>
    <s v="Y"/>
    <n v="49.8"/>
  </r>
  <r>
    <n v="55985"/>
    <s v="Tesoro Refining and Marketing Company"/>
    <n v="50530"/>
    <s v="Equilon Los Angeles Refining"/>
    <x v="3"/>
    <s v="Industrial CHP"/>
    <s v="Y"/>
    <n v="83"/>
  </r>
  <r>
    <n v="60662"/>
    <s v="WCAC Operating Company"/>
    <n v="50612"/>
    <s v="McKittrick Limited"/>
    <x v="0"/>
    <s v="IPP CHP"/>
    <s v="N"/>
    <n v="46"/>
  </r>
  <r>
    <n v="1569"/>
    <s v="Berry Petroleum Co"/>
    <n v="50622"/>
    <s v="Berry Cogen Tanne Hills 18"/>
    <x v="9"/>
    <s v="Industrial CHP"/>
    <s v="Y"/>
    <n v="17.600000000000001"/>
  </r>
  <r>
    <n v="15174"/>
    <s v="Freeport McMoRan Oil &amp; Gas"/>
    <n v="50623"/>
    <s v="Gaviota Oil Plant"/>
    <x v="4"/>
    <s v="Industrial CHP"/>
    <s v="Y"/>
    <n v="0"/>
  </r>
  <r>
    <n v="60657"/>
    <s v="Torrance Refining Company, LLC"/>
    <n v="50624"/>
    <s v="Torrance Refining Company, LLC"/>
    <x v="3"/>
    <s v="Industrial CHP"/>
    <s v="Y"/>
    <n v="49.3"/>
  </r>
  <r>
    <n v="23005"/>
    <s v="Aera Energy LLC-Coalinga"/>
    <n v="50750"/>
    <s v="Coalinga Cogeneration Facility"/>
    <x v="9"/>
    <s v="Industrial CHP"/>
    <s v="Y"/>
    <n v="6.8"/>
  </r>
  <r>
    <n v="54713"/>
    <s v="Chevron USA Inc"/>
    <n v="50751"/>
    <s v="Southeast Kern River Cogen"/>
    <x v="9"/>
    <s v="Industrial CHP"/>
    <s v="Y"/>
    <n v="30.799999999999997"/>
  </r>
  <r>
    <n v="164"/>
    <s v="AERA Energy LLC"/>
    <n v="50752"/>
    <s v="South Belridge Cogeneration Facility"/>
    <x v="9"/>
    <s v="Industrial CHP"/>
    <s v="Y"/>
    <n v="94.199999999999989"/>
  </r>
  <r>
    <n v="16899"/>
    <s v="SERRF Joint Powers Authority"/>
    <n v="50837"/>
    <s v="Southeast Resource Recovery"/>
    <x v="0"/>
    <s v="IPP CHP"/>
    <s v="N"/>
    <n v="35.6"/>
  </r>
  <r>
    <n v="14265"/>
    <s v="OLS Energy-Chino"/>
    <n v="50850"/>
    <s v="OLS Energy Chino"/>
    <x v="0"/>
    <s v="IPP CHP"/>
    <s v="Y"/>
    <n v="30.8"/>
  </r>
  <r>
    <n v="56835"/>
    <s v="CSUCI Site Authority"/>
    <n v="50851"/>
    <s v="CSUCI Site Authority"/>
    <x v="0"/>
    <s v="IPP CHP"/>
    <s v="Y"/>
    <n v="31.1"/>
  </r>
  <r>
    <n v="16636"/>
    <s v="Sargent Canyon Cogeneration Co"/>
    <n v="50864"/>
    <s v="Sargent Canyon Cogeneration"/>
    <x v="0"/>
    <s v="IPP CHP"/>
    <s v="N"/>
    <n v="38.200000000000003"/>
  </r>
  <r>
    <n v="16506"/>
    <s v="Salinas River Cogeneration Co"/>
    <n v="50865"/>
    <s v="Salinas River Cogeneration"/>
    <x v="0"/>
    <s v="IPP CHP"/>
    <s v="N"/>
    <n v="38.9"/>
  </r>
  <r>
    <n v="20541"/>
    <s v="Wheelabrator Environmental Systems"/>
    <n v="50950"/>
    <s v="Wheelabrator Martell"/>
    <x v="2"/>
    <s v="Industrial CHP"/>
    <s v="Y"/>
    <n v="0"/>
  </r>
  <r>
    <n v="59409"/>
    <s v="Eco Services Corp."/>
    <n v="52063"/>
    <s v="Martinez Sulfuric Acid Regeneration Plt"/>
    <x v="8"/>
    <s v="Industrial CHP"/>
    <s v="Y"/>
    <n v="4"/>
  </r>
  <r>
    <n v="59409"/>
    <s v="Eco Services Corp."/>
    <n v="52064"/>
    <s v="Dominguez Plant"/>
    <x v="8"/>
    <s v="Industrial CHP"/>
    <s v="Y"/>
    <n v="5"/>
  </r>
  <r>
    <n v="54713"/>
    <s v="Chevron USA Inc"/>
    <n v="52076"/>
    <s v="McKittrick Cogen"/>
    <x v="9"/>
    <s v="Industrial CHP"/>
    <s v="Y"/>
    <n v="12"/>
  </r>
  <r>
    <n v="164"/>
    <s v="AERA Energy LLC"/>
    <n v="52077"/>
    <s v="Lost Hills Cogeneration Plant"/>
    <x v="9"/>
    <s v="Industrial CHP"/>
    <s v="Y"/>
    <n v="10.5"/>
  </r>
  <r>
    <n v="54713"/>
    <s v="Chevron USA Inc"/>
    <n v="52078"/>
    <s v="North Midway Cogen"/>
    <x v="9"/>
    <s v="Industrial CHP"/>
    <s v="Y"/>
    <n v="10.5"/>
  </r>
  <r>
    <n v="54713"/>
    <s v="Chevron USA Inc"/>
    <n v="52081"/>
    <s v="Cymric 31X Cogen"/>
    <x v="9"/>
    <s v="Industrial CHP"/>
    <s v="Y"/>
    <n v="6.8"/>
  </r>
  <r>
    <n v="54713"/>
    <s v="Chevron USA Inc"/>
    <n v="52082"/>
    <s v="Cymric 6Z Cogen"/>
    <x v="9"/>
    <s v="Industrial CHP"/>
    <s v="Y"/>
    <n v="6.8"/>
  </r>
  <r>
    <n v="54713"/>
    <s v="Chevron USA Inc"/>
    <n v="52083"/>
    <s v="Coalinga 6C Cogen"/>
    <x v="9"/>
    <s v="Industrial CHP"/>
    <s v="Y"/>
    <n v="6.8"/>
  </r>
  <r>
    <n v="54713"/>
    <s v="Chevron USA Inc"/>
    <n v="52085"/>
    <s v="Taft 26C Cogen"/>
    <x v="9"/>
    <s v="Industrial CHP"/>
    <s v="Y"/>
    <n v="12.4"/>
  </r>
  <r>
    <n v="54713"/>
    <s v="Chevron USA Inc"/>
    <n v="52086"/>
    <s v="Coalinga 25D Cogen"/>
    <x v="9"/>
    <s v="Industrial CHP"/>
    <s v="Y"/>
    <n v="13.6"/>
  </r>
  <r>
    <n v="54713"/>
    <s v="Chevron USA Inc"/>
    <n v="52092"/>
    <s v="Kern River Fee B Cogen"/>
    <x v="9"/>
    <s v="Industrial CHP"/>
    <s v="Y"/>
    <n v="0"/>
  </r>
  <r>
    <n v="54713"/>
    <s v="Chevron USA Inc"/>
    <n v="52094"/>
    <s v="Kern River Fee A Cogen"/>
    <x v="9"/>
    <s v="Industrial CHP"/>
    <s v="Y"/>
    <n v="0"/>
  </r>
  <r>
    <n v="54713"/>
    <s v="Chevron USA Inc"/>
    <n v="52095"/>
    <s v="Kern River Fee C Cogen"/>
    <x v="9"/>
    <s v="Industrial CHP"/>
    <s v="Y"/>
    <n v="0"/>
  </r>
  <r>
    <n v="1569"/>
    <s v="Berry Petroleum Co"/>
    <n v="52096"/>
    <s v="Berry Placerita Cogen"/>
    <x v="4"/>
    <s v="Industrial CHP"/>
    <s v="Y"/>
    <n v="42.8"/>
  </r>
  <r>
    <n v="54713"/>
    <s v="Chevron USA Inc"/>
    <n v="52104"/>
    <s v="Cymric 36W Cogen"/>
    <x v="9"/>
    <s v="Industrial CHP"/>
    <s v="Y"/>
    <n v="12.4"/>
  </r>
  <r>
    <n v="49732"/>
    <s v="Chevron Products Company-Richmond"/>
    <n v="52105"/>
    <s v="Richmond Refinery TG800"/>
    <x v="3"/>
    <s v="Industrial CHP"/>
    <s v="Y"/>
    <n v="0"/>
  </r>
  <r>
    <n v="54713"/>
    <s v="Chevron USA Inc"/>
    <n v="52107"/>
    <s v="Kern River Eastridge Cogen"/>
    <x v="9"/>
    <s v="Industrial CHP"/>
    <s v="Y"/>
    <n v="48.8"/>
  </r>
  <r>
    <n v="49732"/>
    <s v="Chevron Products Company-Richmond"/>
    <n v="52109"/>
    <s v="Richmond Cogen"/>
    <x v="3"/>
    <s v="Industrial CHP"/>
    <s v="Y"/>
    <n v="173.5"/>
  </r>
  <r>
    <n v="3221"/>
    <s v="CPKelco U S Inc"/>
    <n v="52147"/>
    <s v="C P Kelco San Diego Plant"/>
    <x v="1"/>
    <s v="Industrial CHP"/>
    <s v="Y"/>
    <n v="29.2"/>
  </r>
  <r>
    <n v="12687"/>
    <s v="Midway-Sunset Cogeneration Co"/>
    <n v="52169"/>
    <s v="Midway Sunset Cogen"/>
    <x v="0"/>
    <s v="IPP CHP"/>
    <s v="Y"/>
    <n v="234"/>
  </r>
  <r>
    <n v="20323"/>
    <s v="Wellhead Services, Inc"/>
    <n v="52186"/>
    <s v="Yuba City Cogen Partners"/>
    <x v="0"/>
    <s v="IPP CHP"/>
    <s v="Y"/>
    <n v="49.9"/>
  </r>
  <r>
    <n v="56652"/>
    <s v="DTE Stockton LLC"/>
    <n v="54238"/>
    <s v="Stockton Biomass"/>
    <x v="0"/>
    <s v="IPP CHP"/>
    <s v="Y"/>
    <n v="54"/>
  </r>
  <r>
    <n v="15734"/>
    <s v="Energy Center San Diego LLC"/>
    <n v="54337"/>
    <s v="Energy Center San Diego"/>
    <x v="0"/>
    <s v="IPP CHP"/>
    <s v="Y"/>
    <n v="0"/>
  </r>
  <r>
    <n v="63997"/>
    <s v="Western Power and Steam II LLC"/>
    <n v="54410"/>
    <s v="Western Power &amp; Steam Inc"/>
    <x v="9"/>
    <s v="Industrial CHP"/>
    <s v="Y"/>
    <n v="27.7"/>
  </r>
  <r>
    <n v="60637"/>
    <s v="Sentinel Peak Resources California, LLC"/>
    <n v="54447"/>
    <s v="Welport Lease Project"/>
    <x v="9"/>
    <s v="Industrial CHP"/>
    <s v="Y"/>
    <n v="5"/>
  </r>
  <r>
    <n v="60637"/>
    <s v="Sentinel Peak Resources California, LLC"/>
    <n v="54449"/>
    <s v="Dome Project"/>
    <x v="9"/>
    <s v="Industrial CHP"/>
    <s v="Y"/>
    <n v="6"/>
  </r>
  <r>
    <n v="38215"/>
    <s v="Phillips 66 - Los Angeles"/>
    <n v="54451"/>
    <s v="Los Angeles Refinery Wilmington"/>
    <x v="4"/>
    <s v="Industrial CHP"/>
    <s v="Y"/>
    <n v="68.5"/>
  </r>
  <r>
    <n v="14173"/>
    <s v="Oroville Cogeneration LP"/>
    <n v="54477"/>
    <s v="Oroville Cogeneration LP"/>
    <x v="4"/>
    <s v="Industrial CHP"/>
    <s v="Y"/>
    <n v="7.6999999999999993"/>
  </r>
  <r>
    <n v="13060"/>
    <s v="Mt Poso Cogeneration Co"/>
    <n v="54626"/>
    <s v="Mt Poso Cogeneration"/>
    <x v="0"/>
    <s v="IPP CHP"/>
    <s v="Y"/>
    <n v="62"/>
  </r>
  <r>
    <n v="22269"/>
    <s v="Goal Line LP"/>
    <n v="54749"/>
    <s v="Goal Line LP"/>
    <x v="0"/>
    <s v="IPP CHP"/>
    <s v="N"/>
    <n v="51.400000000000006"/>
  </r>
  <r>
    <n v="60662"/>
    <s v="WCAC Operating Company"/>
    <n v="54768"/>
    <s v="Live Oak Limited"/>
    <x v="0"/>
    <s v="IPP CHP"/>
    <s v="N"/>
    <n v="46"/>
  </r>
  <r>
    <n v="11651"/>
    <s v="Martinez Refining Co"/>
    <n v="54912"/>
    <s v="Martinez Refining"/>
    <x v="4"/>
    <s v="Industrial CHP"/>
    <s v="Y"/>
    <n v="100"/>
  </r>
  <r>
    <n v="17164"/>
    <s v="Sierra Pacific Industries Inc"/>
    <n v="55049"/>
    <s v="Sierra Pacific Anderson Facility"/>
    <x v="2"/>
    <s v="Industrial CHP"/>
    <s v="N"/>
    <n v="0"/>
  </r>
  <r>
    <n v="4464"/>
    <s v="Crockett Cogeneration"/>
    <n v="55084"/>
    <s v="Crockett Cogen Project"/>
    <x v="0"/>
    <s v="IPP CHP"/>
    <s v="Y"/>
    <n v="247.4"/>
  </r>
  <r>
    <n v="57227"/>
    <s v="MM San Diego Energy-Miramar"/>
    <n v="55094"/>
    <s v="MM San Diego-Miramar"/>
    <x v="0"/>
    <s v="IPP CHP"/>
    <s v="Y"/>
    <n v="6.4"/>
  </r>
  <r>
    <n v="24536"/>
    <s v="Aera Energy LLC-San Ardo"/>
    <n v="55184"/>
    <s v="Aera San Ardo Cogen Facility"/>
    <x v="9"/>
    <s v="Industrial CHP"/>
    <s v="N"/>
    <n v="6.2"/>
  </r>
  <r>
    <n v="164"/>
    <s v="AERA Energy LLC"/>
    <n v="55185"/>
    <s v="Aera South Belridge Cogen Facility"/>
    <x v="9"/>
    <s v="Industrial CHP"/>
    <s v="N"/>
    <n v="0"/>
  </r>
  <r>
    <n v="2843"/>
    <s v="Los Medanos Energy Center LLC"/>
    <n v="55217"/>
    <s v="Los Medanos Energy Center"/>
    <x v="0"/>
    <s v="IPP CHP"/>
    <s v="Y"/>
    <n v="678.3"/>
  </r>
  <r>
    <n v="34164"/>
    <s v="Elk Hills Power LLC"/>
    <n v="55400"/>
    <s v="Elk Hills Power LLC"/>
    <x v="0"/>
    <s v="IPP CHP"/>
    <s v="Y"/>
    <n v="623"/>
  </r>
  <r>
    <n v="991"/>
    <s v="Air Products &amp; Chemicals Inc"/>
    <n v="55557"/>
    <s v="Wilmington Hydrogen Plant"/>
    <x v="5"/>
    <s v="Industrial CHP"/>
    <s v="Y"/>
    <n v="31.9"/>
  </r>
  <r>
    <n v="19676"/>
    <s v="Valero Refining Co California"/>
    <n v="55851"/>
    <s v="Valero Refinery Cogeneration Unit 1"/>
    <x v="3"/>
    <s v="Industrial CHP"/>
    <s v="Y"/>
    <n v="49.9"/>
  </r>
  <r>
    <n v="19676"/>
    <s v="Valero Refining Co California"/>
    <n v="55852"/>
    <s v="Valero Refinery Cogeneration Unit 2"/>
    <x v="3"/>
    <s v="Industrial CHP"/>
    <s v="N"/>
    <n v="0"/>
  </r>
  <r>
    <n v="13989"/>
    <s v="California Resources Elk Hills LLC"/>
    <n v="55950"/>
    <s v="Elk Hills Cogen"/>
    <x v="9"/>
    <s v="Industrial CHP"/>
    <s v="Y"/>
    <n v="46.6"/>
  </r>
  <r>
    <n v="54894"/>
    <s v="Roseburg Forest Products"/>
    <n v="56469"/>
    <s v="Roseburg Forest Products Biomass"/>
    <x v="2"/>
    <s v="Industrial CHP"/>
    <s v="Y"/>
    <n v="13.4"/>
  </r>
  <r>
    <n v="56396"/>
    <s v="J&amp;A-Santa Maria LLC"/>
    <n v="57100"/>
    <s v="Santa Maria LFG Power Plant"/>
    <x v="0"/>
    <s v="IPP CHP"/>
    <s v="N"/>
    <n v="1.1000000000000001"/>
  </r>
  <r>
    <n v="56397"/>
    <s v="J&amp;A-Santa Maria II LLC"/>
    <n v="57101"/>
    <s v="J&amp;A-Santa Maria II LLC"/>
    <x v="0"/>
    <s v="IPP CHP"/>
    <s v="N"/>
    <n v="1.4"/>
  </r>
  <r>
    <n v="56395"/>
    <s v="J&amp;A-Whittier LLC"/>
    <n v="57102"/>
    <s v="Whittier LFG Power Plant #1"/>
    <x v="0"/>
    <s v="IPP CHP"/>
    <s v="N"/>
    <n v="2.2000000000000002"/>
  </r>
  <r>
    <n v="56917"/>
    <s v="Broadridge Customer Communications"/>
    <n v="57580"/>
    <s v="Broadridge Cogen"/>
    <x v="0"/>
    <s v="IPP CHP"/>
    <s v="N"/>
    <n v="5"/>
  </r>
  <r>
    <n v="58264"/>
    <s v="New-Indy, Oxnard LLC"/>
    <n v="57585"/>
    <s v="Oxnard Paper Mill"/>
    <x v="12"/>
    <s v="Industrial CHP"/>
    <s v="Y"/>
    <n v="29"/>
  </r>
  <r>
    <n v="57299"/>
    <s v="Spreckels Sugar Company"/>
    <n v="57916"/>
    <s v="Spreckels Sugar Company"/>
    <x v="1"/>
    <s v="Industrial CHP"/>
    <s v="N"/>
    <n v="8.9"/>
  </r>
  <r>
    <n v="57438"/>
    <s v="Paramount Petroleum Corporation"/>
    <n v="58058"/>
    <s v="Paramount Refinery"/>
    <x v="3"/>
    <s v="Industrial CHP"/>
    <s v="N"/>
    <n v="6.7"/>
  </r>
  <r>
    <n v="57463"/>
    <s v="Kimberly-Clark Worldwide Inc"/>
    <n v="58083"/>
    <s v="Fullerton Mill CHP"/>
    <x v="12"/>
    <s v="Industrial CHP"/>
    <s v="Y"/>
    <n v="0"/>
  </r>
  <r>
    <n v="58223"/>
    <s v="C&amp;H Sugar Company Inc"/>
    <n v="58251"/>
    <s v="C&amp;H Sugar Plant"/>
    <x v="1"/>
    <s v="Industrial CHP"/>
    <s v="N"/>
    <n v="8"/>
  </r>
  <r>
    <n v="58429"/>
    <s v="Houweling's Tomatoes"/>
    <n v="58432"/>
    <s v="Houweling Nurseries"/>
    <x v="0"/>
    <s v="IPP CHP"/>
    <s v="Y"/>
    <n v="13.200000000000001"/>
  </r>
  <r>
    <n v="58500"/>
    <s v="City of Hayward"/>
    <n v="58525"/>
    <s v="City of Hayward WWTP"/>
    <x v="0"/>
    <s v="IPP CHP"/>
    <s v="N"/>
    <n v="2.7"/>
  </r>
  <r>
    <n v="58544"/>
    <s v="Sierra Nevada Brewing Co"/>
    <n v="58585"/>
    <s v="Sierra Nevada Brewing Co Hybrid"/>
    <x v="13"/>
    <s v="Industrial CHP"/>
    <s v="N"/>
    <n v="4.2"/>
  </r>
  <r>
    <n v="58549"/>
    <s v="County of Alameda GSA"/>
    <n v="58625"/>
    <s v="Santa Rita Jail Hybrid"/>
    <x v="0"/>
    <s v="IPP CHP"/>
    <s v="N"/>
    <n v="4.9000000000000004"/>
  </r>
  <r>
    <n v="58789"/>
    <s v="DOD USMC Marine Air Ground Combat"/>
    <n v="58914"/>
    <s v="MCAGCC Cogen Plant"/>
    <x v="0"/>
    <s v="IPP CHP"/>
    <s v="N"/>
    <n v="16.399999999999999"/>
  </r>
  <r>
    <n v="17164"/>
    <s v="Sierra Pacific Industries Inc"/>
    <n v="59658"/>
    <s v="SPI Anderson 2"/>
    <x v="2"/>
    <s v="Industrial CHP"/>
    <s v="Y"/>
    <n v="30.2"/>
  </r>
  <r>
    <n v="59892"/>
    <s v="UCI Fuel Cell, LLC"/>
    <n v="60120"/>
    <s v="UCI Fuel Cell"/>
    <x v="0"/>
    <s v="IPP CHP"/>
    <s v="Y"/>
    <n v="1.4"/>
  </r>
  <r>
    <n v="59967"/>
    <s v="Phoenix Energy"/>
    <n v="60192"/>
    <s v="North Fork Community Power"/>
    <x v="0"/>
    <s v="IPP CHP"/>
    <s v="Y"/>
    <n v="0"/>
  </r>
  <r>
    <n v="60003"/>
    <s v="Zero Waste Energy Development Company LLC"/>
    <n v="60220"/>
    <s v="Zero Waste Energy Development Co LLC"/>
    <x v="0"/>
    <s v="IPP CHP"/>
    <s v="N"/>
    <n v="1.6"/>
  </r>
  <r>
    <n v="60038"/>
    <s v="Silicon Valley Clean Water"/>
    <n v="60249"/>
    <s v="Silicon Valley Clean Water"/>
    <x v="0"/>
    <s v="IPP CHP"/>
    <s v="N"/>
    <n v="2.2000000000000002"/>
  </r>
  <r>
    <n v="60182"/>
    <s v="SRJFC, LLC"/>
    <n v="60385"/>
    <s v="Santa Rita Jail Fuel Cell"/>
    <x v="0"/>
    <s v="IPP CHP"/>
    <s v="Y"/>
    <n v="1.4"/>
  </r>
  <r>
    <n v="60395"/>
    <s v="California Ethanol Power, LLC"/>
    <n v="60670"/>
    <s v="CE&amp;P Imperial Valley 1"/>
    <x v="14"/>
    <s v="Industrial CHP"/>
    <s v="N"/>
    <n v="0"/>
  </r>
  <r>
    <n v="63182"/>
    <s v="SunSelect Produce (California) Inc"/>
    <n v="61754"/>
    <s v="SunSelect1"/>
    <x v="1"/>
    <s v="Industrial CHP"/>
    <s v="Y"/>
    <n v="6.6"/>
  </r>
  <r>
    <n v="61467"/>
    <s v="Central CA Fuel Cell 2, LLC"/>
    <n v="61846"/>
    <s v="Tulare BioMAT Fuel Cell"/>
    <x v="0"/>
    <s v="IPP CHP"/>
    <s v="Y"/>
    <n v="2.8"/>
  </r>
  <r>
    <n v="62650"/>
    <s v="Victorville Energy Center, LLC"/>
    <n v="62726"/>
    <s v="Victorville Energy Center, LLC (CA)"/>
    <x v="15"/>
    <s v="Industrial CHP"/>
    <s v="N"/>
    <n v="0"/>
  </r>
  <r>
    <n v="62897"/>
    <s v="MSB Investors, LLC"/>
    <n v="63094"/>
    <s v="Tajiguas Resource Recovery Project"/>
    <x v="0"/>
    <s v="IPP CHP"/>
    <s v="N"/>
    <n v="0"/>
  </r>
  <r>
    <n v="63067"/>
    <s v="Valero Wilmington"/>
    <n v="63285"/>
    <s v="Valero Wilmington Cogeneration Plant"/>
    <x v="3"/>
    <s v="Industrial CHP"/>
    <s v="Y"/>
    <n v="33.5"/>
  </r>
  <r>
    <n v="61939"/>
    <s v="Clearway Energy, Inc"/>
    <n v="63439"/>
    <s v="Central CA Fuel Cell 1"/>
    <x v="0"/>
    <s v="IPP CHP"/>
    <s v="N"/>
    <n v="2.8"/>
  </r>
  <r>
    <n v="63331"/>
    <s v="Organic Energy Solutions, Inc."/>
    <n v="63622"/>
    <s v="OES Biogas Power"/>
    <x v="0"/>
    <s v="IPP CHP"/>
    <s v="N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3ACE2-3FFA-4D36-908D-3C845B5AB24A}" name="PivotTable4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2:K19" firstHeaderRow="1" firstDataRow="1" firstDataCol="1"/>
  <pivotFields count="8">
    <pivotField numFmtId="1" showAll="0"/>
    <pivotField showAll="0"/>
    <pivotField numFmtId="1" showAll="0"/>
    <pivotField showAll="0"/>
    <pivotField axis="axisRow" showAll="0">
      <items count="17">
        <item x="0"/>
        <item x="9"/>
        <item x="1"/>
        <item x="13"/>
        <item x="2"/>
        <item x="12"/>
        <item x="4"/>
        <item x="8"/>
        <item x="6"/>
        <item x="10"/>
        <item x="7"/>
        <item x="3"/>
        <item x="15"/>
        <item x="11"/>
        <item x="5"/>
        <item x="14"/>
        <item t="default"/>
      </items>
    </pivotField>
    <pivotField showAll="0"/>
    <pivotField showAll="0"/>
    <pivotField dataField="1"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MW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37" dT="2021-06-15T22:41:29.35" personId="{21C7FABE-FF9C-4195-9AA2-41357CED39FD}" id="{BD34382F-A259-431B-ABBC-57EB0ACACEE4}">
    <text>based on reading e3 pathways data, it sounds like this is ag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160" dT="2021-09-03T22:29:29.38" personId="{21C7FABE-FF9C-4195-9AA2-41357CED39FD}" id="{F8B79044-0166-4B00-B118-DA1DE305CD89}">
    <text>override with crude oil consumption delivered to refineries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naturalgas/pipelines/EIA-StatetoStateCapacity.xlsx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www.census.gov/programs-surveys/cbp/data/tables.html" TargetMode="External"/><Relationship Id="rId1" Type="http://schemas.openxmlformats.org/officeDocument/2006/relationships/hyperlink" Target="https://rhg.com/research/preliminary-us-emissions-2020/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github.com/RMI-Web/state-policy-simulator/blob/master/derive_metrics/indst/BIFUbC.p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E959"/>
  <sheetViews>
    <sheetView workbookViewId="0">
      <selection activeCell="B178" sqref="B178"/>
    </sheetView>
  </sheetViews>
  <sheetFormatPr defaultColWidth="12.625" defaultRowHeight="15" customHeight="1" x14ac:dyDescent="0.25"/>
  <cols>
    <col min="1" max="1" width="7.625" style="384" customWidth="1"/>
    <col min="2" max="2" width="47.875" style="384" customWidth="1"/>
    <col min="3" max="3" width="37" style="384" customWidth="1"/>
    <col min="4" max="4" width="50.625" style="384" customWidth="1"/>
    <col min="5" max="5" width="52.625" style="384" customWidth="1"/>
    <col min="6" max="26" width="7.625" style="384" customWidth="1"/>
    <col min="27" max="16384" width="12.625" style="384"/>
  </cols>
  <sheetData>
    <row r="1" spans="1:5" ht="14.45" customHeight="1" x14ac:dyDescent="0.25">
      <c r="A1" s="383" t="s">
        <v>0</v>
      </c>
      <c r="C1" s="385"/>
    </row>
    <row r="2" spans="1:5" ht="14.45" customHeight="1" x14ac:dyDescent="0.25"/>
    <row r="3" spans="1:5" ht="14.45" customHeight="1" x14ac:dyDescent="0.25">
      <c r="A3" s="383" t="s">
        <v>1</v>
      </c>
      <c r="B3" s="386" t="s">
        <v>1465</v>
      </c>
      <c r="D3" s="387" t="s">
        <v>1510</v>
      </c>
    </row>
    <row r="4" spans="1:5" ht="14.45" customHeight="1" x14ac:dyDescent="0.25">
      <c r="B4" s="384" t="s">
        <v>1467</v>
      </c>
      <c r="D4" s="388" t="s">
        <v>1508</v>
      </c>
    </row>
    <row r="5" spans="1:5" ht="14.45" customHeight="1" x14ac:dyDescent="0.25">
      <c r="B5" s="384" t="s">
        <v>599</v>
      </c>
      <c r="D5" s="388" t="s">
        <v>1506</v>
      </c>
    </row>
    <row r="6" spans="1:5" ht="14.45" customHeight="1" x14ac:dyDescent="0.25">
      <c r="B6" s="389" t="s">
        <v>1468</v>
      </c>
      <c r="C6" s="390"/>
      <c r="D6" s="388" t="s">
        <v>1505</v>
      </c>
      <c r="E6" s="390"/>
    </row>
    <row r="7" spans="1:5" ht="14.45" customHeight="1" x14ac:dyDescent="0.25">
      <c r="B7" s="384" t="s">
        <v>1466</v>
      </c>
      <c r="C7" s="390"/>
      <c r="D7" s="391">
        <v>44208</v>
      </c>
      <c r="E7" s="390"/>
    </row>
    <row r="8" spans="1:5" ht="14.45" customHeight="1" x14ac:dyDescent="0.25">
      <c r="C8" s="390"/>
      <c r="D8" s="392" t="s">
        <v>1504</v>
      </c>
      <c r="E8" s="390"/>
    </row>
    <row r="9" spans="1:5" ht="14.45" customHeight="1" x14ac:dyDescent="0.25">
      <c r="B9" s="386" t="s">
        <v>1470</v>
      </c>
      <c r="C9" s="393"/>
      <c r="D9" s="390"/>
      <c r="E9" s="390"/>
    </row>
    <row r="10" spans="1:5" ht="14.45" customHeight="1" x14ac:dyDescent="0.25">
      <c r="B10" s="384" t="s">
        <v>1471</v>
      </c>
      <c r="C10" s="390"/>
      <c r="D10" s="386" t="s">
        <v>1591</v>
      </c>
      <c r="E10" s="390"/>
    </row>
    <row r="11" spans="1:5" ht="14.45" customHeight="1" x14ac:dyDescent="0.25">
      <c r="B11" s="389" t="s">
        <v>1472</v>
      </c>
      <c r="C11" s="394"/>
      <c r="D11" s="389" t="s">
        <v>1592</v>
      </c>
      <c r="E11" s="390"/>
    </row>
    <row r="12" spans="1:5" ht="14.45" customHeight="1" x14ac:dyDescent="0.25">
      <c r="B12" s="396">
        <v>44105</v>
      </c>
      <c r="C12" s="390"/>
      <c r="D12" s="389" t="s">
        <v>1580</v>
      </c>
      <c r="E12" s="390"/>
    </row>
    <row r="13" spans="1:5" ht="14.45" customHeight="1" x14ac:dyDescent="0.25">
      <c r="B13" s="384" t="s">
        <v>1469</v>
      </c>
      <c r="C13" s="390"/>
      <c r="D13" s="389">
        <v>2020</v>
      </c>
      <c r="E13" s="390"/>
    </row>
    <row r="14" spans="1:5" ht="14.45" customHeight="1" x14ac:dyDescent="0.25">
      <c r="C14" s="390"/>
      <c r="D14" s="389" t="s">
        <v>1588</v>
      </c>
      <c r="E14" s="390"/>
    </row>
    <row r="15" spans="1:5" ht="14.45" customHeight="1" x14ac:dyDescent="0.25">
      <c r="C15" s="390"/>
      <c r="E15" s="395"/>
    </row>
    <row r="16" spans="1:5" ht="14.45" customHeight="1" x14ac:dyDescent="0.25">
      <c r="B16" s="386" t="s">
        <v>1473</v>
      </c>
      <c r="C16" s="393"/>
      <c r="D16" s="393"/>
      <c r="E16" s="390"/>
    </row>
    <row r="17" spans="2:5" ht="14.45" customHeight="1" x14ac:dyDescent="0.25">
      <c r="B17" s="384" t="s">
        <v>1475</v>
      </c>
      <c r="C17" s="390"/>
      <c r="D17" s="4"/>
    </row>
    <row r="18" spans="2:5" ht="31.5" customHeight="1" x14ac:dyDescent="0.25">
      <c r="B18" s="384" t="s">
        <v>1476</v>
      </c>
      <c r="C18" s="390"/>
      <c r="D18" s="397"/>
      <c r="E18" s="390"/>
    </row>
    <row r="19" spans="2:5" ht="14.45" customHeight="1" x14ac:dyDescent="0.25">
      <c r="B19" s="384">
        <v>2017</v>
      </c>
      <c r="C19" s="390"/>
      <c r="D19" s="390"/>
      <c r="E19" s="390"/>
    </row>
    <row r="20" spans="2:5" ht="14.45" customHeight="1" x14ac:dyDescent="0.25">
      <c r="B20" s="384" t="s">
        <v>1474</v>
      </c>
      <c r="C20" s="390"/>
      <c r="D20" s="390"/>
      <c r="E20" s="390"/>
    </row>
    <row r="21" spans="2:5" ht="15.75" customHeight="1" x14ac:dyDescent="0.25">
      <c r="B21" s="384" t="s">
        <v>1477</v>
      </c>
    </row>
    <row r="22" spans="2:5" ht="15.75" customHeight="1" x14ac:dyDescent="0.25"/>
    <row r="23" spans="2:5" ht="15.75" customHeight="1" x14ac:dyDescent="0.25">
      <c r="B23" s="386" t="s">
        <v>1457</v>
      </c>
    </row>
    <row r="24" spans="2:5" ht="15.75" customHeight="1" x14ac:dyDescent="0.25">
      <c r="B24" s="384" t="s">
        <v>1478</v>
      </c>
    </row>
    <row r="25" spans="2:5" ht="15.75" customHeight="1" x14ac:dyDescent="0.25">
      <c r="B25" s="384" t="s">
        <v>1479</v>
      </c>
    </row>
    <row r="26" spans="2:5" ht="15.75" customHeight="1" x14ac:dyDescent="0.25">
      <c r="B26" s="398" t="s">
        <v>1480</v>
      </c>
    </row>
    <row r="27" spans="2:5" ht="15.75" customHeight="1" x14ac:dyDescent="0.25">
      <c r="B27" s="384" t="s">
        <v>1481</v>
      </c>
    </row>
    <row r="28" spans="2:5" ht="15.75" customHeight="1" x14ac:dyDescent="0.25">
      <c r="B28" s="389">
        <v>2021</v>
      </c>
    </row>
    <row r="29" spans="2:5" ht="15.75" customHeight="1" x14ac:dyDescent="0.25">
      <c r="B29" s="384" t="s">
        <v>1482</v>
      </c>
    </row>
    <row r="30" spans="2:5" s="399" customFormat="1" ht="15.75" customHeight="1" x14ac:dyDescent="0.25"/>
    <row r="31" spans="2:5" s="399" customFormat="1" ht="15.75" customHeight="1" x14ac:dyDescent="0.25">
      <c r="B31" s="386" t="s">
        <v>1492</v>
      </c>
    </row>
    <row r="32" spans="2:5" s="399" customFormat="1" ht="15.75" customHeight="1" x14ac:dyDescent="0.25">
      <c r="B32" s="399" t="s">
        <v>1493</v>
      </c>
    </row>
    <row r="33" spans="1:3" s="399" customFormat="1" ht="15.75" customHeight="1" x14ac:dyDescent="0.25">
      <c r="B33" s="399" t="s">
        <v>1491</v>
      </c>
    </row>
    <row r="34" spans="1:3" s="399" customFormat="1" ht="15.75" customHeight="1" x14ac:dyDescent="0.25">
      <c r="B34" s="400">
        <v>44259</v>
      </c>
    </row>
    <row r="35" spans="1:3" s="399" customFormat="1" ht="15.75" customHeight="1" x14ac:dyDescent="0.25">
      <c r="B35" s="399" t="s">
        <v>1494</v>
      </c>
    </row>
    <row r="36" spans="1:3" s="399" customFormat="1" ht="15.75" customHeight="1" x14ac:dyDescent="0.25">
      <c r="B36" s="399" t="s">
        <v>1495</v>
      </c>
    </row>
    <row r="37" spans="1:3" s="399" customFormat="1" ht="15.75" customHeight="1" x14ac:dyDescent="0.25"/>
    <row r="38" spans="1:3" ht="15.75" customHeight="1" x14ac:dyDescent="0.25"/>
    <row r="39" spans="1:3" ht="15.75" customHeight="1" x14ac:dyDescent="0.25"/>
    <row r="40" spans="1:3" ht="15.75" customHeight="1" x14ac:dyDescent="0.25"/>
    <row r="41" spans="1:3" ht="15.75" customHeight="1" x14ac:dyDescent="0.25"/>
    <row r="42" spans="1:3" ht="15.75" customHeight="1" x14ac:dyDescent="0.25">
      <c r="A42" s="383" t="s">
        <v>2</v>
      </c>
    </row>
    <row r="43" spans="1:3" ht="15.75" customHeight="1" x14ac:dyDescent="0.25">
      <c r="A43" s="384" t="s">
        <v>3</v>
      </c>
    </row>
    <row r="44" spans="1:3" ht="15.75" customHeight="1" x14ac:dyDescent="0.25">
      <c r="A44" s="384" t="s">
        <v>4</v>
      </c>
    </row>
    <row r="45" spans="1:3" ht="15.75" customHeight="1" x14ac:dyDescent="0.25">
      <c r="A45" s="384" t="s">
        <v>5</v>
      </c>
    </row>
    <row r="46" spans="1:3" ht="15.75" customHeight="1" x14ac:dyDescent="0.25"/>
    <row r="47" spans="1:3" ht="15.75" customHeight="1" x14ac:dyDescent="0.25">
      <c r="A47" s="401" t="s">
        <v>6</v>
      </c>
      <c r="B47" s="402"/>
      <c r="C47" s="402"/>
    </row>
    <row r="48" spans="1:3" ht="15.75" customHeight="1" x14ac:dyDescent="0.25">
      <c r="A48" s="384" t="s">
        <v>7</v>
      </c>
    </row>
    <row r="49" spans="1:1" ht="15.75" customHeight="1" x14ac:dyDescent="0.25">
      <c r="A49" s="384" t="s">
        <v>8</v>
      </c>
    </row>
    <row r="50" spans="1:1" ht="15.75" customHeight="1" x14ac:dyDescent="0.25">
      <c r="A50" s="384" t="s">
        <v>9</v>
      </c>
    </row>
    <row r="51" spans="1:1" ht="15.75" customHeight="1" x14ac:dyDescent="0.25">
      <c r="A51" s="384" t="s">
        <v>10</v>
      </c>
    </row>
    <row r="52" spans="1:1" ht="15.75" customHeight="1" x14ac:dyDescent="0.25">
      <c r="A52" s="384" t="s">
        <v>11</v>
      </c>
    </row>
    <row r="53" spans="1:1" ht="15.75" customHeight="1" x14ac:dyDescent="0.25">
      <c r="A53" s="383"/>
    </row>
    <row r="54" spans="1:1" ht="15.75" customHeight="1" x14ac:dyDescent="0.25">
      <c r="A54" s="384" t="s">
        <v>12</v>
      </c>
    </row>
    <row r="55" spans="1:1" ht="15.75" customHeight="1" x14ac:dyDescent="0.25">
      <c r="A55" s="384" t="s">
        <v>13</v>
      </c>
    </row>
    <row r="56" spans="1:1" ht="15.75" customHeight="1" x14ac:dyDescent="0.25">
      <c r="A56" s="384" t="s">
        <v>14</v>
      </c>
    </row>
    <row r="57" spans="1:1" ht="15.75" customHeight="1" x14ac:dyDescent="0.25">
      <c r="A57" s="384" t="s">
        <v>15</v>
      </c>
    </row>
    <row r="58" spans="1:1" ht="15.75" customHeight="1" x14ac:dyDescent="0.25"/>
    <row r="59" spans="1:1" ht="15.75" customHeight="1" x14ac:dyDescent="0.25">
      <c r="A59" s="384" t="s">
        <v>16</v>
      </c>
    </row>
    <row r="60" spans="1:1" ht="15.75" customHeight="1" x14ac:dyDescent="0.25">
      <c r="A60" s="384" t="s">
        <v>17</v>
      </c>
    </row>
    <row r="61" spans="1:1" ht="15.75" customHeight="1" x14ac:dyDescent="0.25">
      <c r="A61" s="384" t="s">
        <v>18</v>
      </c>
    </row>
    <row r="62" spans="1:1" ht="15.75" customHeight="1" x14ac:dyDescent="0.25">
      <c r="A62" s="384" t="s">
        <v>19</v>
      </c>
    </row>
    <row r="63" spans="1:1" ht="15.75" customHeight="1" x14ac:dyDescent="0.25">
      <c r="A63" s="384" t="s">
        <v>20</v>
      </c>
    </row>
    <row r="64" spans="1:1" ht="15.75" customHeight="1" x14ac:dyDescent="0.25"/>
    <row r="65" spans="1:4" ht="15.75" customHeight="1" x14ac:dyDescent="0.25">
      <c r="A65" s="384" t="s">
        <v>21</v>
      </c>
    </row>
    <row r="66" spans="1:4" ht="15.75" customHeight="1" x14ac:dyDescent="0.25">
      <c r="A66" s="384" t="s">
        <v>22</v>
      </c>
    </row>
    <row r="67" spans="1:4" ht="15.75" customHeight="1" x14ac:dyDescent="0.25"/>
    <row r="68" spans="1:4" ht="15.75" customHeight="1" x14ac:dyDescent="0.25">
      <c r="A68" s="384" t="s">
        <v>23</v>
      </c>
    </row>
    <row r="69" spans="1:4" ht="15.75" customHeight="1" x14ac:dyDescent="0.25">
      <c r="A69" s="384" t="s">
        <v>24</v>
      </c>
    </row>
    <row r="70" spans="1:4" ht="15.75" customHeight="1" x14ac:dyDescent="0.25">
      <c r="A70" s="384" t="s">
        <v>25</v>
      </c>
    </row>
    <row r="71" spans="1:4" ht="15.75" customHeight="1" x14ac:dyDescent="0.25">
      <c r="A71" s="384" t="s">
        <v>26</v>
      </c>
      <c r="D71" s="403"/>
    </row>
    <row r="72" spans="1:4" ht="15.75" customHeight="1" x14ac:dyDescent="0.25">
      <c r="A72" s="384" t="s">
        <v>27</v>
      </c>
      <c r="D72" s="403"/>
    </row>
    <row r="73" spans="1:4" ht="15.75" customHeight="1" x14ac:dyDescent="0.25">
      <c r="D73" s="403"/>
    </row>
    <row r="74" spans="1:4" ht="15.75" customHeight="1" x14ac:dyDescent="0.25">
      <c r="A74" s="384" t="s">
        <v>28</v>
      </c>
      <c r="D74" s="403"/>
    </row>
    <row r="75" spans="1:4" ht="15.75" customHeight="1" x14ac:dyDescent="0.25">
      <c r="A75" s="384" t="s">
        <v>29</v>
      </c>
      <c r="D75" s="403"/>
    </row>
    <row r="76" spans="1:4" ht="15.75" customHeight="1" x14ac:dyDescent="0.25">
      <c r="A76" s="384" t="s">
        <v>30</v>
      </c>
      <c r="D76" s="403"/>
    </row>
    <row r="77" spans="1:4" ht="15.75" customHeight="1" x14ac:dyDescent="0.25">
      <c r="A77" s="384" t="s">
        <v>31</v>
      </c>
      <c r="D77" s="403"/>
    </row>
    <row r="78" spans="1:4" ht="15.75" customHeight="1" x14ac:dyDescent="0.25">
      <c r="A78" s="384" t="s">
        <v>32</v>
      </c>
      <c r="D78" s="403"/>
    </row>
    <row r="79" spans="1:4" ht="15.75" customHeight="1" x14ac:dyDescent="0.25">
      <c r="D79" s="403"/>
    </row>
    <row r="80" spans="1:4" ht="15.75" customHeight="1" x14ac:dyDescent="0.25">
      <c r="A80" s="384" t="s">
        <v>33</v>
      </c>
      <c r="D80" s="403"/>
    </row>
    <row r="81" spans="1:4" ht="15.75" customHeight="1" x14ac:dyDescent="0.25">
      <c r="A81" s="384" t="s">
        <v>34</v>
      </c>
      <c r="D81" s="403"/>
    </row>
    <row r="82" spans="1:4" ht="15.75" customHeight="1" x14ac:dyDescent="0.25">
      <c r="A82" s="384" t="s">
        <v>35</v>
      </c>
      <c r="D82" s="403"/>
    </row>
    <row r="83" spans="1:4" ht="15.75" customHeight="1" x14ac:dyDescent="0.25">
      <c r="D83" s="403"/>
    </row>
    <row r="84" spans="1:4" ht="15.75" customHeight="1" x14ac:dyDescent="0.25">
      <c r="A84" s="384" t="s">
        <v>36</v>
      </c>
      <c r="D84" s="403"/>
    </row>
    <row r="85" spans="1:4" ht="15.75" customHeight="1" x14ac:dyDescent="0.25">
      <c r="A85" s="404" t="s">
        <v>37</v>
      </c>
      <c r="C85" s="384" t="s">
        <v>38</v>
      </c>
      <c r="D85" s="403"/>
    </row>
    <row r="86" spans="1:4" ht="15.75" customHeight="1" x14ac:dyDescent="0.25">
      <c r="A86" s="404" t="s">
        <v>39</v>
      </c>
      <c r="C86" s="384" t="s">
        <v>40</v>
      </c>
      <c r="D86" s="403"/>
    </row>
    <row r="87" spans="1:4" ht="15.75" customHeight="1" x14ac:dyDescent="0.25">
      <c r="A87" s="404" t="s">
        <v>41</v>
      </c>
      <c r="C87" s="384" t="s">
        <v>40</v>
      </c>
      <c r="D87" s="403"/>
    </row>
    <row r="88" spans="1:4" ht="15.75" customHeight="1" x14ac:dyDescent="0.25">
      <c r="A88" s="404" t="s">
        <v>42</v>
      </c>
      <c r="C88" s="384" t="s">
        <v>43</v>
      </c>
      <c r="D88" s="403"/>
    </row>
    <row r="89" spans="1:4" ht="15.75" customHeight="1" x14ac:dyDescent="0.25">
      <c r="A89" s="404" t="s">
        <v>44</v>
      </c>
      <c r="C89" s="384" t="s">
        <v>43</v>
      </c>
      <c r="D89" s="403"/>
    </row>
    <row r="90" spans="1:4" ht="15.75" customHeight="1" x14ac:dyDescent="0.25">
      <c r="A90" s="404" t="s">
        <v>45</v>
      </c>
      <c r="C90" s="384" t="s">
        <v>46</v>
      </c>
      <c r="D90" s="403"/>
    </row>
    <row r="91" spans="1:4" ht="15.75" customHeight="1" x14ac:dyDescent="0.25">
      <c r="A91" s="404" t="s">
        <v>47</v>
      </c>
      <c r="C91" s="384" t="s">
        <v>40</v>
      </c>
      <c r="D91" s="405"/>
    </row>
    <row r="92" spans="1:4" ht="15.75" customHeight="1" x14ac:dyDescent="0.25">
      <c r="A92" s="404" t="s">
        <v>48</v>
      </c>
      <c r="C92" s="384" t="s">
        <v>43</v>
      </c>
      <c r="D92" s="403"/>
    </row>
    <row r="93" spans="1:4" ht="15.75" customHeight="1" x14ac:dyDescent="0.25">
      <c r="A93" s="404" t="s">
        <v>49</v>
      </c>
      <c r="C93" s="384" t="s">
        <v>43</v>
      </c>
      <c r="D93" s="405"/>
    </row>
    <row r="94" spans="1:4" ht="15.75" customHeight="1" x14ac:dyDescent="0.25">
      <c r="A94" s="404" t="s">
        <v>50</v>
      </c>
      <c r="C94" s="384" t="s">
        <v>46</v>
      </c>
    </row>
    <row r="95" spans="1:4" ht="15.75" customHeight="1" x14ac:dyDescent="0.25"/>
    <row r="96" spans="1:4" ht="15.75" customHeight="1" x14ac:dyDescent="0.25"/>
    <row r="97" spans="1:3" ht="15.75" customHeight="1" x14ac:dyDescent="0.25">
      <c r="A97" s="406" t="s">
        <v>1460</v>
      </c>
    </row>
    <row r="98" spans="1:3" ht="15.75" customHeight="1" x14ac:dyDescent="0.25">
      <c r="A98" s="407"/>
      <c r="B98" s="408" t="s">
        <v>1572</v>
      </c>
    </row>
    <row r="99" spans="1:3" ht="15.75" customHeight="1" x14ac:dyDescent="0.25"/>
    <row r="100" spans="1:3" ht="15.75" customHeight="1" x14ac:dyDescent="0.25">
      <c r="A100" s="409">
        <v>1</v>
      </c>
      <c r="B100" s="408" t="s">
        <v>1462</v>
      </c>
    </row>
    <row r="101" spans="1:3" ht="15.75" customHeight="1" x14ac:dyDescent="0.25">
      <c r="A101" s="410">
        <v>2</v>
      </c>
      <c r="B101" s="384" t="s">
        <v>1463</v>
      </c>
    </row>
    <row r="102" spans="1:3" ht="15.75" customHeight="1" x14ac:dyDescent="0.25">
      <c r="A102" s="410">
        <v>3</v>
      </c>
      <c r="B102" s="384" t="s">
        <v>1464</v>
      </c>
    </row>
    <row r="103" spans="1:3" ht="15.75" customHeight="1" x14ac:dyDescent="0.25">
      <c r="A103" s="407">
        <v>4</v>
      </c>
      <c r="B103" s="384" t="s">
        <v>1573</v>
      </c>
    </row>
    <row r="104" spans="1:3" ht="15.75" customHeight="1" x14ac:dyDescent="0.25"/>
    <row r="105" spans="1:3" ht="15.75" customHeight="1" x14ac:dyDescent="0.25">
      <c r="B105" s="376" t="s">
        <v>1459</v>
      </c>
      <c r="C105" s="376" t="s">
        <v>1458</v>
      </c>
    </row>
    <row r="106" spans="1:3" ht="15.75" customHeight="1" x14ac:dyDescent="0.25">
      <c r="B106" s="384" t="s">
        <v>179</v>
      </c>
      <c r="C106" s="384" t="s">
        <v>179</v>
      </c>
    </row>
    <row r="107" spans="1:3" ht="15.75" customHeight="1" x14ac:dyDescent="0.25">
      <c r="B107" s="384" t="s">
        <v>1169</v>
      </c>
      <c r="C107" s="384" t="s">
        <v>184</v>
      </c>
    </row>
    <row r="108" spans="1:3" ht="15.75" customHeight="1" x14ac:dyDescent="0.25">
      <c r="B108" s="384" t="s">
        <v>1169</v>
      </c>
      <c r="C108" s="384" t="s">
        <v>186</v>
      </c>
    </row>
    <row r="109" spans="1:3" ht="15.75" customHeight="1" x14ac:dyDescent="0.25">
      <c r="B109" s="384" t="s">
        <v>1169</v>
      </c>
      <c r="C109" s="384" t="s">
        <v>188</v>
      </c>
    </row>
    <row r="110" spans="1:3" ht="15.75" customHeight="1" x14ac:dyDescent="0.25">
      <c r="B110" s="384" t="s">
        <v>1169</v>
      </c>
      <c r="C110" s="384" t="s">
        <v>190</v>
      </c>
    </row>
    <row r="111" spans="1:3" ht="15.75" customHeight="1" x14ac:dyDescent="0.25">
      <c r="B111" s="384" t="s">
        <v>179</v>
      </c>
      <c r="C111" s="384" t="s">
        <v>282</v>
      </c>
    </row>
    <row r="112" spans="1:3" ht="15.75" customHeight="1" x14ac:dyDescent="0.25">
      <c r="B112" s="384" t="s">
        <v>583</v>
      </c>
      <c r="C112" s="384" t="s">
        <v>284</v>
      </c>
    </row>
    <row r="113" spans="2:3" ht="15.75" customHeight="1" x14ac:dyDescent="0.25">
      <c r="B113" s="384" t="s">
        <v>582</v>
      </c>
      <c r="C113" s="384" t="s">
        <v>241</v>
      </c>
    </row>
    <row r="114" spans="2:3" ht="15.75" customHeight="1" x14ac:dyDescent="0.25">
      <c r="B114" s="384" t="s">
        <v>197</v>
      </c>
      <c r="C114" s="384" t="s">
        <v>197</v>
      </c>
    </row>
    <row r="115" spans="2:3" ht="15.75" customHeight="1" x14ac:dyDescent="0.25">
      <c r="B115" s="384" t="s">
        <v>179</v>
      </c>
      <c r="C115" s="384" t="s">
        <v>199</v>
      </c>
    </row>
    <row r="116" spans="2:3" ht="15.75" customHeight="1" x14ac:dyDescent="0.25">
      <c r="B116" s="384" t="s">
        <v>179</v>
      </c>
      <c r="C116" s="384" t="s">
        <v>205</v>
      </c>
    </row>
    <row r="117" spans="2:3" ht="15.75" customHeight="1" x14ac:dyDescent="0.25">
      <c r="B117" s="384" t="s">
        <v>583</v>
      </c>
      <c r="C117" s="384" t="s">
        <v>294</v>
      </c>
    </row>
    <row r="118" spans="2:3" ht="15.75" customHeight="1" x14ac:dyDescent="0.25">
      <c r="B118" s="384" t="s">
        <v>1169</v>
      </c>
      <c r="C118" s="384" t="s">
        <v>297</v>
      </c>
    </row>
    <row r="119" spans="2:3" ht="15.75" customHeight="1" x14ac:dyDescent="0.25">
      <c r="B119" s="384" t="s">
        <v>1170</v>
      </c>
      <c r="C119" s="384" t="s">
        <v>208</v>
      </c>
    </row>
    <row r="120" spans="2:3" ht="15.75" customHeight="1" x14ac:dyDescent="0.25">
      <c r="B120" s="384" t="s">
        <v>1169</v>
      </c>
      <c r="C120" s="384" t="s">
        <v>300</v>
      </c>
    </row>
    <row r="121" spans="2:3" ht="15.75" customHeight="1" x14ac:dyDescent="0.25">
      <c r="B121" s="384" t="s">
        <v>250</v>
      </c>
      <c r="C121" s="384" t="s">
        <v>250</v>
      </c>
    </row>
    <row r="122" spans="2:3" ht="15.75" customHeight="1" x14ac:dyDescent="0.25">
      <c r="B122" s="384" t="s">
        <v>1169</v>
      </c>
      <c r="C122" s="384" t="s">
        <v>303</v>
      </c>
    </row>
    <row r="123" spans="2:3" ht="15.75" customHeight="1" x14ac:dyDescent="0.25">
      <c r="B123" s="384" t="s">
        <v>1169</v>
      </c>
      <c r="C123" s="384" t="s">
        <v>305</v>
      </c>
    </row>
    <row r="124" spans="2:3" ht="15.75" customHeight="1" x14ac:dyDescent="0.25">
      <c r="B124" s="384" t="s">
        <v>1170</v>
      </c>
      <c r="C124" s="384" t="s">
        <v>247</v>
      </c>
    </row>
    <row r="125" spans="2:3" ht="15.75" customHeight="1" x14ac:dyDescent="0.25">
      <c r="B125" s="384" t="s">
        <v>583</v>
      </c>
      <c r="C125" s="384" t="s">
        <v>400</v>
      </c>
    </row>
    <row r="126" spans="2:3" ht="15.75" customHeight="1" x14ac:dyDescent="0.25">
      <c r="B126" s="384" t="s">
        <v>1169</v>
      </c>
      <c r="C126" s="384" t="s">
        <v>440</v>
      </c>
    </row>
    <row r="127" spans="2:3" ht="15.75" customHeight="1" x14ac:dyDescent="0.25">
      <c r="B127" s="384" t="s">
        <v>583</v>
      </c>
      <c r="C127" s="384" t="s">
        <v>252</v>
      </c>
    </row>
    <row r="128" spans="2:3" ht="15.75" customHeight="1" x14ac:dyDescent="0.25">
      <c r="B128" s="384" t="s">
        <v>1169</v>
      </c>
      <c r="C128" s="384" t="s">
        <v>445</v>
      </c>
    </row>
    <row r="129" spans="1:5" ht="15.75" customHeight="1" x14ac:dyDescent="0.25">
      <c r="B129" s="384" t="s">
        <v>1169</v>
      </c>
      <c r="C129" s="384" t="s">
        <v>456</v>
      </c>
    </row>
    <row r="130" spans="1:5" ht="15.75" customHeight="1" x14ac:dyDescent="0.25">
      <c r="B130" s="384" t="s">
        <v>179</v>
      </c>
      <c r="C130" s="384" t="s">
        <v>465</v>
      </c>
    </row>
    <row r="131" spans="1:5" ht="15.75" customHeight="1" x14ac:dyDescent="0.25"/>
    <row r="132" spans="1:5" ht="15.75" customHeight="1" x14ac:dyDescent="0.25">
      <c r="A132" s="384" t="s">
        <v>1461</v>
      </c>
      <c r="C132" s="384" t="s">
        <v>599</v>
      </c>
      <c r="D132" s="384" t="s">
        <v>599</v>
      </c>
      <c r="E132" s="384" t="s">
        <v>599</v>
      </c>
    </row>
    <row r="133" spans="1:5" ht="15.75" customHeight="1" x14ac:dyDescent="0.25">
      <c r="B133" s="411" t="s">
        <v>1176</v>
      </c>
      <c r="C133" s="411" t="s">
        <v>596</v>
      </c>
      <c r="D133" s="411" t="s">
        <v>597</v>
      </c>
      <c r="E133" s="411" t="s">
        <v>598</v>
      </c>
    </row>
    <row r="134" spans="1:5" ht="15.75" customHeight="1" x14ac:dyDescent="0.25">
      <c r="B134" s="412" t="s">
        <v>52</v>
      </c>
      <c r="C134" s="152" t="s">
        <v>175</v>
      </c>
      <c r="D134" s="152" t="s">
        <v>176</v>
      </c>
      <c r="E134" s="152" t="s">
        <v>177</v>
      </c>
    </row>
    <row r="135" spans="1:5" ht="15.75" customHeight="1" x14ac:dyDescent="0.25">
      <c r="B135" s="412" t="s">
        <v>52</v>
      </c>
      <c r="C135" s="153" t="s">
        <v>175</v>
      </c>
      <c r="D135" s="153" t="s">
        <v>181</v>
      </c>
      <c r="E135" s="153" t="s">
        <v>177</v>
      </c>
    </row>
    <row r="136" spans="1:5" ht="15.75" customHeight="1" x14ac:dyDescent="0.25">
      <c r="B136" s="412" t="s">
        <v>52</v>
      </c>
      <c r="C136" s="153" t="s">
        <v>175</v>
      </c>
      <c r="D136" s="153" t="s">
        <v>183</v>
      </c>
      <c r="E136" s="153" t="s">
        <v>177</v>
      </c>
    </row>
    <row r="137" spans="1:5" ht="15.75" customHeight="1" x14ac:dyDescent="0.25">
      <c r="B137" s="412" t="s">
        <v>1446</v>
      </c>
      <c r="C137" s="153" t="s">
        <v>281</v>
      </c>
      <c r="D137" s="153" t="s">
        <v>196</v>
      </c>
      <c r="E137" s="153" t="s">
        <v>177</v>
      </c>
    </row>
    <row r="138" spans="1:5" ht="15.75" customHeight="1" x14ac:dyDescent="0.25">
      <c r="B138" s="412" t="s">
        <v>61</v>
      </c>
      <c r="C138" s="153" t="s">
        <v>352</v>
      </c>
      <c r="D138" s="153" t="s">
        <v>353</v>
      </c>
      <c r="E138" s="153" t="s">
        <v>354</v>
      </c>
    </row>
    <row r="139" spans="1:5" ht="15.75" customHeight="1" x14ac:dyDescent="0.25">
      <c r="B139" s="412" t="s">
        <v>76</v>
      </c>
      <c r="C139" s="153" t="s">
        <v>352</v>
      </c>
      <c r="D139" s="153" t="s">
        <v>87</v>
      </c>
      <c r="E139" s="153" t="s">
        <v>177</v>
      </c>
    </row>
    <row r="140" spans="1:5" ht="15.75" customHeight="1" x14ac:dyDescent="0.25">
      <c r="B140" s="412" t="s">
        <v>69</v>
      </c>
      <c r="C140" s="153" t="s">
        <v>352</v>
      </c>
      <c r="D140" s="153" t="s">
        <v>360</v>
      </c>
      <c r="E140" s="153" t="s">
        <v>177</v>
      </c>
    </row>
    <row r="141" spans="1:5" ht="15.75" customHeight="1" x14ac:dyDescent="0.25">
      <c r="B141" s="412" t="s">
        <v>56</v>
      </c>
      <c r="C141" s="153" t="s">
        <v>352</v>
      </c>
      <c r="D141" s="153" t="s">
        <v>364</v>
      </c>
      <c r="E141" s="153" t="s">
        <v>89</v>
      </c>
    </row>
    <row r="142" spans="1:5" ht="15.75" customHeight="1" x14ac:dyDescent="0.25">
      <c r="B142" s="412" t="s">
        <v>56</v>
      </c>
      <c r="C142" s="153" t="s">
        <v>352</v>
      </c>
      <c r="D142" s="153" t="s">
        <v>364</v>
      </c>
      <c r="E142" s="153" t="s">
        <v>177</v>
      </c>
    </row>
    <row r="143" spans="1:5" ht="15.75" customHeight="1" x14ac:dyDescent="0.25">
      <c r="B143" s="412" t="s">
        <v>56</v>
      </c>
      <c r="C143" s="153" t="s">
        <v>352</v>
      </c>
      <c r="D143" s="153" t="s">
        <v>364</v>
      </c>
      <c r="E143" s="153" t="s">
        <v>367</v>
      </c>
    </row>
    <row r="144" spans="1:5" ht="15.75" customHeight="1" x14ac:dyDescent="0.25">
      <c r="B144" s="412" t="s">
        <v>69</v>
      </c>
      <c r="C144" s="153" t="s">
        <v>352</v>
      </c>
      <c r="D144" s="153" t="s">
        <v>369</v>
      </c>
      <c r="E144" s="153" t="s">
        <v>370</v>
      </c>
    </row>
    <row r="145" spans="2:5" ht="15.75" customHeight="1" x14ac:dyDescent="0.25">
      <c r="B145" s="412" t="s">
        <v>67</v>
      </c>
      <c r="C145" s="153" t="s">
        <v>352</v>
      </c>
      <c r="D145" s="153" t="s">
        <v>369</v>
      </c>
      <c r="E145" s="153" t="s">
        <v>372</v>
      </c>
    </row>
    <row r="146" spans="2:5" ht="15.75" customHeight="1" x14ac:dyDescent="0.25">
      <c r="B146" s="412" t="s">
        <v>70</v>
      </c>
      <c r="C146" s="153" t="s">
        <v>352</v>
      </c>
      <c r="D146" s="153" t="s">
        <v>369</v>
      </c>
      <c r="E146" s="153" t="s">
        <v>374</v>
      </c>
    </row>
    <row r="147" spans="2:5" ht="15.75" customHeight="1" x14ac:dyDescent="0.25">
      <c r="B147" s="412" t="s">
        <v>70</v>
      </c>
      <c r="C147" s="199" t="s">
        <v>352</v>
      </c>
      <c r="D147" s="199" t="s">
        <v>183</v>
      </c>
      <c r="E147" s="199" t="s">
        <v>177</v>
      </c>
    </row>
    <row r="148" spans="2:5" ht="15.75" customHeight="1" x14ac:dyDescent="0.25">
      <c r="B148" s="412" t="s">
        <v>62</v>
      </c>
      <c r="C148" s="153" t="s">
        <v>352</v>
      </c>
      <c r="D148" s="153" t="s">
        <v>386</v>
      </c>
      <c r="E148" s="153" t="s">
        <v>177</v>
      </c>
    </row>
    <row r="149" spans="2:5" ht="15.75" customHeight="1" x14ac:dyDescent="0.25">
      <c r="B149" s="412" t="s">
        <v>62</v>
      </c>
      <c r="C149" s="153" t="s">
        <v>352</v>
      </c>
      <c r="D149" s="153" t="s">
        <v>386</v>
      </c>
      <c r="E149" s="153" t="s">
        <v>388</v>
      </c>
    </row>
    <row r="150" spans="2:5" ht="15.75" customHeight="1" x14ac:dyDescent="0.25">
      <c r="B150" s="412" t="s">
        <v>66</v>
      </c>
      <c r="C150" s="153" t="s">
        <v>352</v>
      </c>
      <c r="D150" s="153" t="s">
        <v>390</v>
      </c>
      <c r="E150" s="153" t="s">
        <v>177</v>
      </c>
    </row>
    <row r="151" spans="2:5" ht="15.75" customHeight="1" x14ac:dyDescent="0.25">
      <c r="B151" s="412" t="s">
        <v>59</v>
      </c>
      <c r="C151" s="153" t="s">
        <v>352</v>
      </c>
      <c r="D151" s="153" t="s">
        <v>394</v>
      </c>
      <c r="E151" s="153" t="s">
        <v>177</v>
      </c>
    </row>
    <row r="152" spans="2:5" ht="15.75" customHeight="1" x14ac:dyDescent="0.25">
      <c r="B152" s="412" t="s">
        <v>59</v>
      </c>
      <c r="C152" s="153" t="s">
        <v>352</v>
      </c>
      <c r="D152" s="153" t="s">
        <v>396</v>
      </c>
      <c r="E152" s="153" t="s">
        <v>177</v>
      </c>
    </row>
    <row r="153" spans="2:5" ht="15.75" customHeight="1" x14ac:dyDescent="0.25">
      <c r="B153" s="412" t="s">
        <v>64</v>
      </c>
      <c r="C153" s="153" t="s">
        <v>352</v>
      </c>
      <c r="D153" s="153" t="s">
        <v>398</v>
      </c>
      <c r="E153" s="153" t="s">
        <v>101</v>
      </c>
    </row>
    <row r="154" spans="2:5" ht="15.75" customHeight="1" x14ac:dyDescent="0.25">
      <c r="B154" s="412" t="s">
        <v>63</v>
      </c>
      <c r="C154" s="153" t="s">
        <v>352</v>
      </c>
      <c r="D154" s="153" t="s">
        <v>398</v>
      </c>
      <c r="E154" s="153" t="s">
        <v>410</v>
      </c>
    </row>
    <row r="155" spans="2:5" ht="15.75" customHeight="1" x14ac:dyDescent="0.25">
      <c r="B155" s="412" t="s">
        <v>63</v>
      </c>
      <c r="C155" s="153" t="s">
        <v>352</v>
      </c>
      <c r="D155" s="153" t="s">
        <v>398</v>
      </c>
      <c r="E155" s="153" t="s">
        <v>412</v>
      </c>
    </row>
    <row r="156" spans="2:5" ht="15.75" customHeight="1" x14ac:dyDescent="0.25">
      <c r="B156" s="412" t="s">
        <v>63</v>
      </c>
      <c r="C156" s="153" t="s">
        <v>352</v>
      </c>
      <c r="D156" s="153" t="s">
        <v>398</v>
      </c>
      <c r="E156" s="153" t="s">
        <v>177</v>
      </c>
    </row>
    <row r="157" spans="2:5" ht="15.75" customHeight="1" x14ac:dyDescent="0.25">
      <c r="B157" s="412" t="s">
        <v>57</v>
      </c>
      <c r="C157" s="153" t="s">
        <v>352</v>
      </c>
      <c r="D157" s="153" t="s">
        <v>416</v>
      </c>
      <c r="E157" s="153" t="s">
        <v>417</v>
      </c>
    </row>
    <row r="158" spans="2:5" ht="15.75" customHeight="1" x14ac:dyDescent="0.25">
      <c r="B158" s="412" t="s">
        <v>57</v>
      </c>
      <c r="C158" s="153" t="s">
        <v>352</v>
      </c>
      <c r="D158" s="153" t="s">
        <v>416</v>
      </c>
      <c r="E158" s="153" t="s">
        <v>419</v>
      </c>
    </row>
    <row r="159" spans="2:5" ht="15.75" customHeight="1" x14ac:dyDescent="0.25">
      <c r="B159" s="412" t="s">
        <v>57</v>
      </c>
      <c r="C159" s="153" t="s">
        <v>352</v>
      </c>
      <c r="D159" s="153" t="s">
        <v>416</v>
      </c>
      <c r="E159" s="153" t="s">
        <v>421</v>
      </c>
    </row>
    <row r="160" spans="2:5" ht="15.75" customHeight="1" x14ac:dyDescent="0.25">
      <c r="B160" s="412" t="s">
        <v>56</v>
      </c>
      <c r="C160" s="153" t="s">
        <v>352</v>
      </c>
      <c r="D160" s="153" t="s">
        <v>423</v>
      </c>
      <c r="E160" s="153" t="s">
        <v>177</v>
      </c>
    </row>
    <row r="161" spans="1:5" ht="15.75" customHeight="1" x14ac:dyDescent="0.25">
      <c r="B161" s="412" t="s">
        <v>71</v>
      </c>
      <c r="C161" s="153" t="s">
        <v>352</v>
      </c>
      <c r="D161" s="153" t="s">
        <v>426</v>
      </c>
      <c r="E161" s="153" t="s">
        <v>177</v>
      </c>
    </row>
    <row r="162" spans="1:5" ht="15.75" customHeight="1" x14ac:dyDescent="0.25">
      <c r="B162" s="412" t="s">
        <v>73</v>
      </c>
      <c r="C162" s="153" t="s">
        <v>352</v>
      </c>
      <c r="D162" s="153" t="s">
        <v>429</v>
      </c>
      <c r="E162" s="153" t="s">
        <v>430</v>
      </c>
    </row>
    <row r="163" spans="1:5" ht="15.75" customHeight="1" x14ac:dyDescent="0.25">
      <c r="B163" s="412" t="s">
        <v>58</v>
      </c>
      <c r="C163" s="153" t="s">
        <v>352</v>
      </c>
      <c r="D163" s="153" t="s">
        <v>429</v>
      </c>
      <c r="E163" s="153" t="s">
        <v>432</v>
      </c>
    </row>
    <row r="164" spans="1:5" ht="15.75" customHeight="1" x14ac:dyDescent="0.25">
      <c r="B164" s="412" t="s">
        <v>53</v>
      </c>
      <c r="C164" s="153" t="s">
        <v>86</v>
      </c>
      <c r="D164" s="153" t="s">
        <v>241</v>
      </c>
      <c r="E164" s="153" t="s">
        <v>177</v>
      </c>
    </row>
    <row r="165" spans="1:5" ht="15.75" customHeight="1" x14ac:dyDescent="0.25">
      <c r="B165" s="412" t="s">
        <v>55</v>
      </c>
      <c r="C165" s="153" t="s">
        <v>86</v>
      </c>
      <c r="D165" s="153" t="s">
        <v>436</v>
      </c>
      <c r="E165" s="153" t="s">
        <v>177</v>
      </c>
    </row>
    <row r="166" spans="1:5" ht="15.75" customHeight="1" x14ac:dyDescent="0.25">
      <c r="B166" s="412" t="s">
        <v>55</v>
      </c>
      <c r="C166" s="153" t="s">
        <v>86</v>
      </c>
      <c r="D166" s="153" t="s">
        <v>438</v>
      </c>
      <c r="E166" s="153" t="s">
        <v>177</v>
      </c>
    </row>
    <row r="167" spans="1:5" ht="15.75" customHeight="1" x14ac:dyDescent="0.25">
      <c r="B167" s="412" t="s">
        <v>70</v>
      </c>
      <c r="C167" s="153" t="s">
        <v>183</v>
      </c>
      <c r="D167" s="153" t="s">
        <v>183</v>
      </c>
      <c r="E167" s="153" t="s">
        <v>177</v>
      </c>
    </row>
    <row r="168" spans="1:5" ht="15.75" customHeight="1" x14ac:dyDescent="0.25">
      <c r="B168" s="412" t="s">
        <v>54</v>
      </c>
      <c r="C168" s="153" t="s">
        <v>448</v>
      </c>
      <c r="D168" s="153" t="s">
        <v>183</v>
      </c>
      <c r="E168" s="153" t="s">
        <v>177</v>
      </c>
    </row>
    <row r="169" spans="1:5" ht="15.75" customHeight="1" x14ac:dyDescent="0.25">
      <c r="B169" s="412" t="s">
        <v>60</v>
      </c>
      <c r="C169" s="153" t="s">
        <v>453</v>
      </c>
      <c r="D169" s="153" t="s">
        <v>183</v>
      </c>
      <c r="E169" s="153" t="s">
        <v>177</v>
      </c>
    </row>
    <row r="170" spans="1:5" ht="15.75" customHeight="1" x14ac:dyDescent="0.25">
      <c r="B170" s="412" t="s">
        <v>60</v>
      </c>
      <c r="C170" s="153" t="s">
        <v>453</v>
      </c>
      <c r="D170" s="153" t="s">
        <v>470</v>
      </c>
      <c r="E170" s="153" t="s">
        <v>177</v>
      </c>
    </row>
    <row r="171" spans="1:5" ht="15.75" customHeight="1" x14ac:dyDescent="0.25">
      <c r="B171" s="412" t="s">
        <v>74</v>
      </c>
      <c r="C171" s="153" t="s">
        <v>271</v>
      </c>
      <c r="D171" s="153" t="s">
        <v>475</v>
      </c>
      <c r="E171" s="153" t="s">
        <v>177</v>
      </c>
    </row>
    <row r="172" spans="1:5" ht="15.75" customHeight="1" x14ac:dyDescent="0.25">
      <c r="B172" s="412" t="s">
        <v>74</v>
      </c>
      <c r="C172" s="153" t="s">
        <v>271</v>
      </c>
      <c r="D172" s="153" t="s">
        <v>477</v>
      </c>
      <c r="E172" s="153" t="s">
        <v>177</v>
      </c>
    </row>
    <row r="173" spans="1:5" ht="15.75" customHeight="1" x14ac:dyDescent="0.25"/>
    <row r="174" spans="1:5" ht="15.75" customHeight="1" x14ac:dyDescent="0.25">
      <c r="A174" s="448" t="s">
        <v>1594</v>
      </c>
    </row>
    <row r="175" spans="1:5" ht="15.75" customHeight="1" x14ac:dyDescent="0.25">
      <c r="A175" s="448" t="s">
        <v>1595</v>
      </c>
    </row>
    <row r="176" spans="1:5" ht="15.75" customHeight="1" x14ac:dyDescent="0.25"/>
    <row r="177" spans="1:1" ht="15.75" customHeight="1" x14ac:dyDescent="0.25">
      <c r="A177" s="448" t="s">
        <v>1596</v>
      </c>
    </row>
    <row r="178" spans="1:1" ht="15.75" customHeight="1" x14ac:dyDescent="0.25">
      <c r="A178" s="449" t="s">
        <v>1597</v>
      </c>
    </row>
    <row r="179" spans="1:1" ht="15.75" customHeight="1" x14ac:dyDescent="0.25">
      <c r="A179" s="450" t="s">
        <v>1598</v>
      </c>
    </row>
    <row r="180" spans="1:1" ht="15.75" customHeight="1" x14ac:dyDescent="0.25">
      <c r="A180" s="4"/>
    </row>
    <row r="181" spans="1:1" ht="15.75" customHeight="1" x14ac:dyDescent="0.25">
      <c r="A181" s="451" t="s">
        <v>1599</v>
      </c>
    </row>
    <row r="182" spans="1:1" ht="15.75" customHeight="1" x14ac:dyDescent="0.25">
      <c r="A182" s="450" t="s">
        <v>1600</v>
      </c>
    </row>
    <row r="183" spans="1:1" ht="15.75" customHeight="1" x14ac:dyDescent="0.25">
      <c r="A183" s="450" t="s">
        <v>1601</v>
      </c>
    </row>
    <row r="184" spans="1:1" ht="15.75" customHeight="1" x14ac:dyDescent="0.25">
      <c r="A184" s="450" t="s">
        <v>1602</v>
      </c>
    </row>
    <row r="185" spans="1:1" ht="15.75" customHeight="1" x14ac:dyDescent="0.25">
      <c r="A185" s="450" t="s">
        <v>1603</v>
      </c>
    </row>
    <row r="186" spans="1:1" ht="15.75" customHeight="1" x14ac:dyDescent="0.25">
      <c r="A186" s="450" t="s">
        <v>1604</v>
      </c>
    </row>
    <row r="187" spans="1:1" ht="15.75" customHeight="1" x14ac:dyDescent="0.25">
      <c r="A187" s="4"/>
    </row>
    <row r="188" spans="1:1" ht="15.75" customHeight="1" x14ac:dyDescent="0.25">
      <c r="A188" s="450" t="s">
        <v>1605</v>
      </c>
    </row>
    <row r="189" spans="1:1" ht="15.75" customHeight="1" x14ac:dyDescent="0.25">
      <c r="A189" s="450" t="s">
        <v>1606</v>
      </c>
    </row>
    <row r="190" spans="1:1" ht="15.75" customHeight="1" x14ac:dyDescent="0.25">
      <c r="A190" s="450" t="s">
        <v>1607</v>
      </c>
    </row>
    <row r="191" spans="1:1" ht="15.75" customHeight="1" x14ac:dyDescent="0.25">
      <c r="A191" s="450" t="s">
        <v>1608</v>
      </c>
    </row>
    <row r="192" spans="1:1" ht="15.75" customHeight="1" x14ac:dyDescent="0.25">
      <c r="A192" s="450" t="s">
        <v>1609</v>
      </c>
    </row>
    <row r="193" spans="1:1" ht="15.75" customHeight="1" x14ac:dyDescent="0.25">
      <c r="A193" s="4"/>
    </row>
    <row r="194" spans="1:1" ht="15.75" customHeight="1" x14ac:dyDescent="0.25">
      <c r="A194" s="451" t="s">
        <v>1610</v>
      </c>
    </row>
    <row r="195" spans="1:1" ht="15.75" customHeight="1" x14ac:dyDescent="0.25">
      <c r="A195" s="450" t="s">
        <v>1611</v>
      </c>
    </row>
    <row r="196" spans="1:1" ht="15.75" customHeight="1" x14ac:dyDescent="0.25">
      <c r="A196" s="450" t="s">
        <v>1612</v>
      </c>
    </row>
    <row r="197" spans="1:1" ht="15.75" customHeight="1" x14ac:dyDescent="0.25">
      <c r="A197" s="450" t="s">
        <v>1613</v>
      </c>
    </row>
    <row r="198" spans="1:1" ht="15.75" customHeight="1" x14ac:dyDescent="0.25">
      <c r="A198" s="450" t="s">
        <v>1614</v>
      </c>
    </row>
    <row r="199" spans="1:1" ht="15.75" customHeight="1" x14ac:dyDescent="0.25">
      <c r="A199" s="450" t="s">
        <v>1615</v>
      </c>
    </row>
    <row r="200" spans="1:1" ht="15.75" customHeight="1" x14ac:dyDescent="0.25">
      <c r="A200" s="450" t="s">
        <v>1616</v>
      </c>
    </row>
    <row r="201" spans="1:1" ht="15.75" customHeight="1" x14ac:dyDescent="0.25">
      <c r="A201" s="4"/>
    </row>
    <row r="202" spans="1:1" ht="15.75" customHeight="1" x14ac:dyDescent="0.25">
      <c r="A202" s="452" t="s">
        <v>1617</v>
      </c>
    </row>
    <row r="203" spans="1:1" ht="15.75" customHeight="1" x14ac:dyDescent="0.25">
      <c r="A203" s="453" t="s">
        <v>1618</v>
      </c>
    </row>
    <row r="204" spans="1:1" ht="15.75" customHeight="1" x14ac:dyDescent="0.25"/>
    <row r="205" spans="1:1" ht="15.75" customHeight="1" x14ac:dyDescent="0.25"/>
    <row r="206" spans="1:1" ht="15.75" customHeight="1" x14ac:dyDescent="0.25"/>
    <row r="207" spans="1:1" ht="15.75" customHeight="1" x14ac:dyDescent="0.25"/>
    <row r="208" spans="1:1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</sheetData>
  <hyperlinks>
    <hyperlink ref="D8" r:id="rId1" xr:uid="{538A2700-1EC3-4804-821B-A62504263E2D}"/>
    <hyperlink ref="A181" r:id="rId2" xr:uid="{436BE5D9-00E6-4A7B-91EE-7FA67DB3B214}"/>
    <hyperlink ref="A194" r:id="rId3" xr:uid="{989E0158-2A15-4EE7-8CD7-C4FCADCF6695}"/>
    <hyperlink ref="A203" r:id="rId4" xr:uid="{E28BFC30-3AF9-4879-846B-C2B49743C8FD}"/>
  </hyperlinks>
  <pageMargins left="0.7" right="0.7" top="0.75" bottom="0.75" header="0" footer="0"/>
  <pageSetup orientation="portrait" r:id="rId5"/>
  <legacy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45CDA-B591-4732-8EF0-32871095980B}">
  <sheetPr>
    <tabColor theme="6" tint="0.59999389629810485"/>
  </sheetPr>
  <dimension ref="A1:O37"/>
  <sheetViews>
    <sheetView workbookViewId="0"/>
  </sheetViews>
  <sheetFormatPr defaultRowHeight="14.25" x14ac:dyDescent="0.2"/>
  <cols>
    <col min="1" max="1" width="33.125" style="4" customWidth="1"/>
    <col min="2" max="2" width="19.875" style="4" customWidth="1"/>
    <col min="3" max="3" width="15.875" style="4" customWidth="1"/>
    <col min="4" max="10" width="9" style="4"/>
    <col min="11" max="11" width="24.25" style="4" customWidth="1"/>
    <col min="12" max="13" width="9" style="4"/>
    <col min="14" max="14" width="10" style="4" bestFit="1" customWidth="1"/>
    <col min="15" max="16384" width="9" style="4"/>
  </cols>
  <sheetData>
    <row r="1" spans="1:15" ht="28.5" x14ac:dyDescent="0.25">
      <c r="B1" s="288" t="s">
        <v>1513</v>
      </c>
      <c r="C1" s="288"/>
      <c r="K1" s="289" t="s">
        <v>1514</v>
      </c>
    </row>
    <row r="2" spans="1:15" ht="15" x14ac:dyDescent="0.25">
      <c r="A2" s="241" t="s">
        <v>1512</v>
      </c>
      <c r="B2" s="44">
        <v>-7.0000000000000007E-2</v>
      </c>
      <c r="C2" s="44"/>
      <c r="E2" s="144" t="s">
        <v>595</v>
      </c>
      <c r="K2" s="289"/>
      <c r="L2" s="4">
        <v>2019</v>
      </c>
      <c r="M2" s="4">
        <v>2020</v>
      </c>
      <c r="N2" s="4">
        <v>2021</v>
      </c>
      <c r="O2" s="4">
        <v>2022</v>
      </c>
    </row>
    <row r="3" spans="1:15" ht="15" x14ac:dyDescent="0.25">
      <c r="A3" s="241" t="s">
        <v>86</v>
      </c>
      <c r="B3" s="44">
        <v>-0.25</v>
      </c>
      <c r="C3" s="44"/>
      <c r="E3" s="144" t="s">
        <v>55</v>
      </c>
      <c r="K3" s="289" t="s">
        <v>1515</v>
      </c>
      <c r="M3" s="4">
        <v>18426</v>
      </c>
      <c r="N3" s="4">
        <v>19784</v>
      </c>
      <c r="O3" s="4">
        <v>20767</v>
      </c>
    </row>
    <row r="4" spans="1:15" ht="15" x14ac:dyDescent="0.25">
      <c r="A4" s="241" t="s">
        <v>1511</v>
      </c>
      <c r="B4" s="44">
        <v>-0.16</v>
      </c>
      <c r="C4" s="44"/>
      <c r="E4" s="144" t="s">
        <v>65</v>
      </c>
      <c r="K4" s="289" t="s">
        <v>1516</v>
      </c>
      <c r="L4" s="4">
        <v>19092</v>
      </c>
      <c r="M4" s="4">
        <v>18411</v>
      </c>
      <c r="N4" s="4">
        <v>19098</v>
      </c>
    </row>
    <row r="5" spans="1:15" ht="15" x14ac:dyDescent="0.25">
      <c r="A5" s="241" t="s">
        <v>1509</v>
      </c>
      <c r="B5" s="44">
        <v>-0.15</v>
      </c>
      <c r="C5" s="44"/>
      <c r="E5" s="144" t="s">
        <v>60</v>
      </c>
      <c r="K5" s="289" t="s">
        <v>1517</v>
      </c>
      <c r="L5" s="4">
        <v>19068</v>
      </c>
      <c r="M5" s="4">
        <v>19448</v>
      </c>
      <c r="N5" s="4">
        <v>19790</v>
      </c>
    </row>
    <row r="6" spans="1:15" ht="15" x14ac:dyDescent="0.25">
      <c r="A6" s="241" t="s">
        <v>1507</v>
      </c>
      <c r="B6" s="44">
        <v>-7.0000000000000007E-2</v>
      </c>
      <c r="C6" s="44"/>
      <c r="E6" s="144" t="s">
        <v>54</v>
      </c>
      <c r="K6" s="289" t="s">
        <v>1518</v>
      </c>
      <c r="L6" s="4">
        <v>19092</v>
      </c>
      <c r="M6" s="4">
        <v>19472.478288231592</v>
      </c>
      <c r="N6" s="4">
        <v>19814.908747640027</v>
      </c>
    </row>
    <row r="7" spans="1:15" ht="15" x14ac:dyDescent="0.25">
      <c r="A7" s="241" t="s">
        <v>101</v>
      </c>
      <c r="B7" s="44">
        <v>-0.05</v>
      </c>
      <c r="C7" s="44"/>
      <c r="E7" s="144" t="s">
        <v>64</v>
      </c>
      <c r="K7" s="289"/>
    </row>
    <row r="8" spans="1:15" ht="15" x14ac:dyDescent="0.25">
      <c r="A8" s="241" t="s">
        <v>141</v>
      </c>
      <c r="B8" s="44">
        <v>-0.04</v>
      </c>
      <c r="C8" s="44"/>
      <c r="E8" s="144" t="s">
        <v>61</v>
      </c>
      <c r="K8" s="289" t="s">
        <v>1519</v>
      </c>
    </row>
    <row r="9" spans="1:15" ht="15" x14ac:dyDescent="0.25">
      <c r="K9" s="289"/>
    </row>
    <row r="10" spans="1:15" ht="15" x14ac:dyDescent="0.25">
      <c r="K10" s="289" t="s">
        <v>1520</v>
      </c>
      <c r="M10" s="290">
        <f>(M3-$L$4)/$L$4</f>
        <v>-3.4883720930232558E-2</v>
      </c>
      <c r="N10" s="44">
        <f>M10*0.21</f>
        <v>-7.3255813953488364E-3</v>
      </c>
    </row>
    <row r="11" spans="1:15" x14ac:dyDescent="0.2">
      <c r="C11" s="241" t="s">
        <v>1562</v>
      </c>
    </row>
    <row r="12" spans="1:15" ht="15" x14ac:dyDescent="0.25">
      <c r="B12" s="335">
        <v>2020</v>
      </c>
      <c r="C12" s="335">
        <v>2021</v>
      </c>
    </row>
    <row r="13" spans="1:15" ht="15" x14ac:dyDescent="0.25">
      <c r="A13" s="46" t="s">
        <v>52</v>
      </c>
      <c r="B13" s="336">
        <f>$B$2</f>
        <v>-7.0000000000000007E-2</v>
      </c>
      <c r="C13" s="44">
        <f>B13*0.5</f>
        <v>-3.5000000000000003E-2</v>
      </c>
    </row>
    <row r="14" spans="1:15" ht="15" x14ac:dyDescent="0.25">
      <c r="A14" s="46" t="s">
        <v>53</v>
      </c>
      <c r="B14" s="336">
        <f>B3</f>
        <v>-0.25</v>
      </c>
      <c r="C14" s="44">
        <f t="shared" ref="C14:C37" si="0">B14*0.5</f>
        <v>-0.125</v>
      </c>
    </row>
    <row r="15" spans="1:15" ht="15" x14ac:dyDescent="0.25">
      <c r="A15" s="46" t="s">
        <v>54</v>
      </c>
      <c r="B15" s="336">
        <f>$B$6</f>
        <v>-7.0000000000000007E-2</v>
      </c>
      <c r="C15" s="44">
        <f t="shared" si="0"/>
        <v>-3.5000000000000003E-2</v>
      </c>
    </row>
    <row r="16" spans="1:15" ht="15" x14ac:dyDescent="0.25">
      <c r="A16" s="46" t="s">
        <v>55</v>
      </c>
      <c r="B16" s="336">
        <f>$B$2</f>
        <v>-7.0000000000000007E-2</v>
      </c>
      <c r="C16" s="44">
        <f t="shared" si="0"/>
        <v>-3.5000000000000003E-2</v>
      </c>
    </row>
    <row r="17" spans="1:3" ht="15" x14ac:dyDescent="0.25">
      <c r="A17" s="46" t="s">
        <v>56</v>
      </c>
      <c r="B17" s="336">
        <f>$B$2</f>
        <v>-7.0000000000000007E-2</v>
      </c>
      <c r="C17" s="44">
        <f t="shared" si="0"/>
        <v>-3.5000000000000003E-2</v>
      </c>
    </row>
    <row r="18" spans="1:3" ht="15" x14ac:dyDescent="0.25">
      <c r="A18" s="46" t="s">
        <v>57</v>
      </c>
      <c r="B18" s="336">
        <f>$B$2</f>
        <v>-7.0000000000000007E-2</v>
      </c>
      <c r="C18" s="44">
        <f t="shared" si="0"/>
        <v>-3.5000000000000003E-2</v>
      </c>
    </row>
    <row r="19" spans="1:3" ht="15" x14ac:dyDescent="0.25">
      <c r="A19" s="46" t="s">
        <v>58</v>
      </c>
      <c r="B19" s="336">
        <f t="shared" ref="B19:B20" si="1">$B$2</f>
        <v>-7.0000000000000007E-2</v>
      </c>
      <c r="C19" s="44">
        <f t="shared" si="0"/>
        <v>-3.5000000000000003E-2</v>
      </c>
    </row>
    <row r="20" spans="1:3" ht="15" x14ac:dyDescent="0.25">
      <c r="A20" s="46" t="s">
        <v>59</v>
      </c>
      <c r="B20" s="336">
        <f t="shared" si="1"/>
        <v>-7.0000000000000007E-2</v>
      </c>
      <c r="C20" s="44">
        <f t="shared" si="0"/>
        <v>-3.5000000000000003E-2</v>
      </c>
    </row>
    <row r="21" spans="1:3" ht="15" x14ac:dyDescent="0.25">
      <c r="A21" s="46" t="s">
        <v>60</v>
      </c>
      <c r="B21" s="336">
        <f>$B$5</f>
        <v>-0.15</v>
      </c>
      <c r="C21" s="44">
        <f t="shared" si="0"/>
        <v>-7.4999999999999997E-2</v>
      </c>
    </row>
    <row r="22" spans="1:3" ht="15" x14ac:dyDescent="0.25">
      <c r="A22" s="46" t="s">
        <v>61</v>
      </c>
      <c r="B22" s="336">
        <f>$B$8</f>
        <v>-0.04</v>
      </c>
      <c r="C22" s="44">
        <f t="shared" si="0"/>
        <v>-0.02</v>
      </c>
    </row>
    <row r="23" spans="1:3" ht="15" x14ac:dyDescent="0.25">
      <c r="A23" s="46" t="s">
        <v>62</v>
      </c>
      <c r="B23" s="336">
        <f t="shared" ref="B23:B24" si="2">$B$2</f>
        <v>-7.0000000000000007E-2</v>
      </c>
      <c r="C23" s="44">
        <f t="shared" si="0"/>
        <v>-3.5000000000000003E-2</v>
      </c>
    </row>
    <row r="24" spans="1:3" ht="15" x14ac:dyDescent="0.25">
      <c r="A24" s="46" t="s">
        <v>63</v>
      </c>
      <c r="B24" s="336">
        <f t="shared" si="2"/>
        <v>-7.0000000000000007E-2</v>
      </c>
      <c r="C24" s="44">
        <f t="shared" si="0"/>
        <v>-3.5000000000000003E-2</v>
      </c>
    </row>
    <row r="25" spans="1:3" ht="15" x14ac:dyDescent="0.25">
      <c r="A25" s="46" t="s">
        <v>64</v>
      </c>
      <c r="B25" s="336">
        <f>$B$7</f>
        <v>-0.05</v>
      </c>
      <c r="C25" s="44">
        <f t="shared" si="0"/>
        <v>-2.5000000000000001E-2</v>
      </c>
    </row>
    <row r="26" spans="1:3" ht="15" x14ac:dyDescent="0.25">
      <c r="A26" s="46" t="s">
        <v>65</v>
      </c>
      <c r="B26" s="336">
        <f>$B$4</f>
        <v>-0.16</v>
      </c>
      <c r="C26" s="44">
        <f t="shared" si="0"/>
        <v>-0.08</v>
      </c>
    </row>
    <row r="27" spans="1:3" ht="15" x14ac:dyDescent="0.25">
      <c r="A27" s="46" t="s">
        <v>66</v>
      </c>
      <c r="B27" s="336">
        <f t="shared" ref="B27:B37" si="3">$B$2</f>
        <v>-7.0000000000000007E-2</v>
      </c>
      <c r="C27" s="44">
        <f t="shared" si="0"/>
        <v>-3.5000000000000003E-2</v>
      </c>
    </row>
    <row r="28" spans="1:3" ht="15" x14ac:dyDescent="0.25">
      <c r="A28" s="46" t="s">
        <v>67</v>
      </c>
      <c r="B28" s="336">
        <f t="shared" si="3"/>
        <v>-7.0000000000000007E-2</v>
      </c>
      <c r="C28" s="44">
        <f t="shared" si="0"/>
        <v>-3.5000000000000003E-2</v>
      </c>
    </row>
    <row r="29" spans="1:3" ht="15" x14ac:dyDescent="0.25">
      <c r="A29" s="46" t="s">
        <v>68</v>
      </c>
      <c r="B29" s="336">
        <f t="shared" si="3"/>
        <v>-7.0000000000000007E-2</v>
      </c>
      <c r="C29" s="44">
        <f t="shared" si="0"/>
        <v>-3.5000000000000003E-2</v>
      </c>
    </row>
    <row r="30" spans="1:3" ht="15" x14ac:dyDescent="0.25">
      <c r="A30" s="46" t="s">
        <v>69</v>
      </c>
      <c r="B30" s="336">
        <f t="shared" si="3"/>
        <v>-7.0000000000000007E-2</v>
      </c>
      <c r="C30" s="44">
        <f t="shared" si="0"/>
        <v>-3.5000000000000003E-2</v>
      </c>
    </row>
    <row r="31" spans="1:3" ht="15" x14ac:dyDescent="0.25">
      <c r="A31" s="46" t="s">
        <v>70</v>
      </c>
      <c r="B31" s="336">
        <f t="shared" si="3"/>
        <v>-7.0000000000000007E-2</v>
      </c>
      <c r="C31" s="44">
        <f t="shared" si="0"/>
        <v>-3.5000000000000003E-2</v>
      </c>
    </row>
    <row r="32" spans="1:3" ht="15" x14ac:dyDescent="0.25">
      <c r="A32" s="46" t="s">
        <v>71</v>
      </c>
      <c r="B32" s="336">
        <f t="shared" si="3"/>
        <v>-7.0000000000000007E-2</v>
      </c>
      <c r="C32" s="44">
        <f t="shared" si="0"/>
        <v>-3.5000000000000003E-2</v>
      </c>
    </row>
    <row r="33" spans="1:3" ht="15" x14ac:dyDescent="0.25">
      <c r="A33" s="46" t="s">
        <v>72</v>
      </c>
      <c r="B33" s="336">
        <f t="shared" si="3"/>
        <v>-7.0000000000000007E-2</v>
      </c>
      <c r="C33" s="44">
        <f t="shared" si="0"/>
        <v>-3.5000000000000003E-2</v>
      </c>
    </row>
    <row r="34" spans="1:3" ht="15" x14ac:dyDescent="0.25">
      <c r="A34" s="46" t="s">
        <v>73</v>
      </c>
      <c r="B34" s="336">
        <f t="shared" si="3"/>
        <v>-7.0000000000000007E-2</v>
      </c>
      <c r="C34" s="44">
        <f t="shared" si="0"/>
        <v>-3.5000000000000003E-2</v>
      </c>
    </row>
    <row r="35" spans="1:3" ht="15" x14ac:dyDescent="0.25">
      <c r="A35" s="46" t="s">
        <v>74</v>
      </c>
      <c r="B35" s="336">
        <f t="shared" si="3"/>
        <v>-7.0000000000000007E-2</v>
      </c>
      <c r="C35" s="44">
        <f t="shared" si="0"/>
        <v>-3.5000000000000003E-2</v>
      </c>
    </row>
    <row r="36" spans="1:3" ht="15" x14ac:dyDescent="0.25">
      <c r="A36" s="46" t="s">
        <v>75</v>
      </c>
      <c r="B36" s="336">
        <f t="shared" si="3"/>
        <v>-7.0000000000000007E-2</v>
      </c>
      <c r="C36" s="44">
        <f t="shared" si="0"/>
        <v>-3.5000000000000003E-2</v>
      </c>
    </row>
    <row r="37" spans="1:3" ht="15" x14ac:dyDescent="0.25">
      <c r="A37" s="46" t="s">
        <v>76</v>
      </c>
      <c r="B37" s="336">
        <f t="shared" si="3"/>
        <v>-7.0000000000000007E-2</v>
      </c>
      <c r="C37" s="44">
        <f t="shared" si="0"/>
        <v>-3.5000000000000003E-2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A4F95-21EB-417D-9749-8887CBF00C87}">
  <sheetPr>
    <tabColor theme="5" tint="-0.249977111117893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6FE1D-5D49-42E1-A30C-37FC64B9F4B1}">
  <sheetPr>
    <tabColor theme="5" tint="0.79998168889431442"/>
  </sheetPr>
  <dimension ref="A1:H30"/>
  <sheetViews>
    <sheetView workbookViewId="0"/>
  </sheetViews>
  <sheetFormatPr defaultRowHeight="14.25" x14ac:dyDescent="0.2"/>
  <cols>
    <col min="2" max="2" width="32.125" customWidth="1"/>
    <col min="3" max="3" width="39" customWidth="1"/>
    <col min="4" max="4" width="10.125" bestFit="1" customWidth="1"/>
    <col min="5" max="5" width="27.5" style="29" customWidth="1"/>
    <col min="6" max="6" width="10.125" style="29" customWidth="1"/>
    <col min="7" max="7" width="22" bestFit="1" customWidth="1"/>
    <col min="8" max="8" width="10.25" bestFit="1" customWidth="1"/>
  </cols>
  <sheetData>
    <row r="1" spans="1:8" ht="15" x14ac:dyDescent="0.25">
      <c r="A1" s="2" t="s">
        <v>1565</v>
      </c>
      <c r="F1" s="286"/>
      <c r="G1" s="200"/>
    </row>
    <row r="2" spans="1:8" ht="30" x14ac:dyDescent="0.25">
      <c r="B2" s="359" t="s">
        <v>1502</v>
      </c>
      <c r="C2" s="359" t="s">
        <v>1483</v>
      </c>
      <c r="D2" s="359">
        <f>SUM('E3-Pathways-electricity'!H4,'E3-Pathways-electricity'!H13:H40)</f>
        <v>71426.124278741016</v>
      </c>
      <c r="E2" s="369" t="s">
        <v>1567</v>
      </c>
      <c r="F2" s="46"/>
      <c r="G2" s="2"/>
      <c r="H2" s="224"/>
    </row>
    <row r="3" spans="1:8" ht="15" x14ac:dyDescent="0.25">
      <c r="B3" s="360" t="s">
        <v>158</v>
      </c>
      <c r="C3" s="284" t="s">
        <v>52</v>
      </c>
      <c r="D3" s="362">
        <f>'E3-Pathways-electricity'!H4</f>
        <v>23041.006764891499</v>
      </c>
      <c r="E3" s="44">
        <v>1</v>
      </c>
      <c r="F3" s="286"/>
      <c r="G3" s="285"/>
    </row>
    <row r="4" spans="1:8" ht="15" x14ac:dyDescent="0.25">
      <c r="B4" s="360" t="s">
        <v>86</v>
      </c>
      <c r="C4" s="284" t="s">
        <v>55</v>
      </c>
      <c r="D4" s="362">
        <f>'E3-Pathways-electricity'!H13</f>
        <v>369.80963963234501</v>
      </c>
      <c r="E4" s="44">
        <f>D4/SUM($D$4:$D$5)</f>
        <v>5.9922332609000546E-2</v>
      </c>
      <c r="F4" s="286"/>
      <c r="G4" s="285"/>
    </row>
    <row r="5" spans="1:8" ht="15" x14ac:dyDescent="0.25">
      <c r="B5" s="360" t="s">
        <v>86</v>
      </c>
      <c r="C5" s="284" t="s">
        <v>54</v>
      </c>
      <c r="D5" s="362">
        <f>'E3-Pathways-electricity'!H39</f>
        <v>5801.6730702513196</v>
      </c>
      <c r="E5" s="44">
        <f>D5/SUM($D$4:$D$5)</f>
        <v>0.94007766739099941</v>
      </c>
      <c r="F5" s="286"/>
      <c r="G5" s="285"/>
    </row>
    <row r="6" spans="1:8" ht="15" x14ac:dyDescent="0.25">
      <c r="B6" s="360" t="s">
        <v>86</v>
      </c>
      <c r="C6" s="284" t="s">
        <v>53</v>
      </c>
      <c r="D6" s="362">
        <v>0</v>
      </c>
      <c r="E6" s="362">
        <v>0</v>
      </c>
      <c r="F6" s="286"/>
      <c r="G6" s="285"/>
    </row>
    <row r="7" spans="1:8" ht="15" x14ac:dyDescent="0.25">
      <c r="B7" s="360" t="s">
        <v>1566</v>
      </c>
      <c r="C7" s="284" t="s">
        <v>56</v>
      </c>
      <c r="D7" s="362">
        <f>SUMIFS('E3-Pathways-electricity'!H:H,'E3-Pathways-electricity'!A:A,C7)</f>
        <v>5103.4056721892703</v>
      </c>
      <c r="E7" s="44">
        <f>D7/SUM($D$7:$D$27)</f>
        <v>9.3096318270579931E-2</v>
      </c>
      <c r="F7" s="286"/>
      <c r="G7" s="285"/>
    </row>
    <row r="8" spans="1:8" ht="15" x14ac:dyDescent="0.25">
      <c r="B8" s="360" t="s">
        <v>1566</v>
      </c>
      <c r="C8" s="284" t="s">
        <v>57</v>
      </c>
      <c r="D8" s="362">
        <f>SUMIFS('E3-Pathways-electricity'!H:H,'E3-Pathways-electricity'!A:A,C8)</f>
        <v>341.39918393048094</v>
      </c>
      <c r="E8" s="44">
        <f t="shared" ref="E8:E27" si="0">D8/SUM($D$7:$D$27)</f>
        <v>6.2278033779889514E-3</v>
      </c>
      <c r="F8" s="286"/>
      <c r="G8" s="285"/>
    </row>
    <row r="9" spans="1:8" ht="15" x14ac:dyDescent="0.25">
      <c r="B9" s="360" t="s">
        <v>1566</v>
      </c>
      <c r="C9" s="284" t="s">
        <v>58</v>
      </c>
      <c r="D9" s="362">
        <f>SUMIFS('E3-Pathways-electricity'!H:H,'E3-Pathways-electricity'!A:A,C9)</f>
        <v>413.95500315373698</v>
      </c>
      <c r="E9" s="44">
        <f t="shared" si="0"/>
        <v>7.5513665185012102E-3</v>
      </c>
      <c r="F9" s="286"/>
      <c r="G9" s="285"/>
    </row>
    <row r="10" spans="1:8" ht="15" x14ac:dyDescent="0.25">
      <c r="B10" s="360" t="s">
        <v>1566</v>
      </c>
      <c r="C10" s="284" t="s">
        <v>59</v>
      </c>
      <c r="D10" s="362">
        <f>SUMIFS('E3-Pathways-electricity'!H:H,'E3-Pathways-electricity'!A:A,C10)</f>
        <v>1887.1906973865521</v>
      </c>
      <c r="E10" s="44">
        <f t="shared" si="0"/>
        <v>3.4426129742848373E-2</v>
      </c>
      <c r="F10" s="286"/>
      <c r="G10" s="285"/>
    </row>
    <row r="11" spans="1:8" ht="15" x14ac:dyDescent="0.25">
      <c r="B11" s="360" t="s">
        <v>1566</v>
      </c>
      <c r="C11" s="284" t="s">
        <v>60</v>
      </c>
      <c r="D11" s="362">
        <f>SUMIFS('E3-Pathways-electricity'!H:H,'E3-Pathways-electricity'!A:A,C11)</f>
        <v>7481.6699637821202</v>
      </c>
      <c r="E11" s="44">
        <f t="shared" si="0"/>
        <v>0.13648061174899812</v>
      </c>
      <c r="F11" s="286"/>
      <c r="G11" s="285"/>
    </row>
    <row r="12" spans="1:8" ht="15" x14ac:dyDescent="0.25">
      <c r="B12" s="360" t="s">
        <v>1566</v>
      </c>
      <c r="C12" s="284" t="s">
        <v>61</v>
      </c>
      <c r="D12" s="362">
        <f>SUMIFS('E3-Pathways-electricity'!H:H,'E3-Pathways-electricity'!A:A,C12)</f>
        <v>2831.2001483652398</v>
      </c>
      <c r="E12" s="44">
        <f t="shared" si="0"/>
        <v>5.1646748667513787E-2</v>
      </c>
      <c r="F12" s="286"/>
      <c r="G12" s="285"/>
    </row>
    <row r="13" spans="1:8" ht="15" x14ac:dyDescent="0.25">
      <c r="B13" s="360" t="s">
        <v>1566</v>
      </c>
      <c r="C13" s="284" t="s">
        <v>62</v>
      </c>
      <c r="D13" s="362">
        <f>SUMIFS('E3-Pathways-electricity'!H:H,'E3-Pathways-electricity'!A:A,C13)</f>
        <v>2034.5231364593401</v>
      </c>
      <c r="E13" s="44">
        <f t="shared" si="0"/>
        <v>3.7113767865415481E-2</v>
      </c>
      <c r="F13" s="286"/>
      <c r="G13" s="285"/>
    </row>
    <row r="14" spans="1:8" ht="15" x14ac:dyDescent="0.25">
      <c r="B14" s="360" t="s">
        <v>1566</v>
      </c>
      <c r="C14" s="284" t="s">
        <v>63</v>
      </c>
      <c r="D14" s="362">
        <f>SUMIFS('E3-Pathways-electricity'!H:H,'E3-Pathways-electricity'!A:A,C14)</f>
        <v>3848.92800469344</v>
      </c>
      <c r="E14" s="44">
        <f t="shared" si="0"/>
        <v>7.0212138626983833E-2</v>
      </c>
      <c r="F14" s="286"/>
      <c r="G14" s="285"/>
    </row>
    <row r="15" spans="1:8" ht="15" x14ac:dyDescent="0.25">
      <c r="B15" s="360" t="s">
        <v>1566</v>
      </c>
      <c r="C15" s="284" t="s">
        <v>64</v>
      </c>
      <c r="D15" s="362">
        <f>SUMIFS('E3-Pathways-electricity'!H:H,'E3-Pathways-electricity'!A:A,C15)</f>
        <v>4744.9953383580369</v>
      </c>
      <c r="E15" s="44">
        <f t="shared" si="0"/>
        <v>8.6558197522772787E-2</v>
      </c>
    </row>
    <row r="16" spans="1:8" ht="15" x14ac:dyDescent="0.25">
      <c r="B16" s="360" t="s">
        <v>1566</v>
      </c>
      <c r="C16" s="284" t="s">
        <v>65</v>
      </c>
      <c r="D16" s="362">
        <f>SUMIFS('E3-Pathways-electricity'!H:H,'E3-Pathways-electricity'!A:A,C16)</f>
        <v>0</v>
      </c>
      <c r="E16" s="44">
        <f t="shared" si="0"/>
        <v>0</v>
      </c>
    </row>
    <row r="17" spans="2:7" ht="15" x14ac:dyDescent="0.25">
      <c r="B17" s="360" t="s">
        <v>1566</v>
      </c>
      <c r="C17" s="284" t="s">
        <v>66</v>
      </c>
      <c r="D17" s="362">
        <f>SUMIFS('E3-Pathways-electricity'!H:H,'E3-Pathways-electricity'!A:A,C17)</f>
        <v>2434.5343138413318</v>
      </c>
      <c r="E17" s="44">
        <f t="shared" si="0"/>
        <v>4.4410771136050679E-2</v>
      </c>
      <c r="G17" s="3"/>
    </row>
    <row r="18" spans="2:7" ht="15" x14ac:dyDescent="0.25">
      <c r="B18" s="360" t="s">
        <v>1566</v>
      </c>
      <c r="C18" s="284" t="s">
        <v>67</v>
      </c>
      <c r="D18" s="362">
        <f>SUMIFS('E3-Pathways-electricity'!H:H,'E3-Pathways-electricity'!A:A,C18)</f>
        <v>0</v>
      </c>
      <c r="E18" s="44">
        <f t="shared" si="0"/>
        <v>0</v>
      </c>
    </row>
    <row r="19" spans="2:7" ht="15" x14ac:dyDescent="0.25">
      <c r="B19" s="360" t="s">
        <v>1566</v>
      </c>
      <c r="C19" s="284" t="s">
        <v>68</v>
      </c>
      <c r="D19" s="362">
        <f>SUMIFS('E3-Pathways-electricity'!H:H,'E3-Pathways-electricity'!A:A,C19)</f>
        <v>0</v>
      </c>
      <c r="E19" s="44">
        <f t="shared" si="0"/>
        <v>0</v>
      </c>
    </row>
    <row r="20" spans="2:7" ht="15" x14ac:dyDescent="0.25">
      <c r="B20" s="360" t="s">
        <v>1566</v>
      </c>
      <c r="C20" s="284" t="s">
        <v>69</v>
      </c>
      <c r="D20" s="362">
        <f>SUMIFS('E3-Pathways-electricity'!H:H,'E3-Pathways-electricity'!A:A,C20)</f>
        <v>4197.2611397682995</v>
      </c>
      <c r="E20" s="44">
        <f t="shared" si="0"/>
        <v>7.656643113087698E-2</v>
      </c>
    </row>
    <row r="21" spans="2:7" ht="15" x14ac:dyDescent="0.25">
      <c r="B21" s="360" t="s">
        <v>1566</v>
      </c>
      <c r="C21" s="284" t="s">
        <v>70</v>
      </c>
      <c r="D21" s="362">
        <f>SUMIFS('E3-Pathways-electricity'!H:H,'E3-Pathways-electricity'!A:A,C21)</f>
        <v>836.65401103457305</v>
      </c>
      <c r="E21" s="44">
        <f t="shared" si="0"/>
        <v>1.5262241157524664E-2</v>
      </c>
    </row>
    <row r="22" spans="2:7" ht="15" x14ac:dyDescent="0.25">
      <c r="B22" s="360" t="s">
        <v>1566</v>
      </c>
      <c r="C22" s="284" t="s">
        <v>71</v>
      </c>
      <c r="D22" s="362">
        <f>SUMIFS('E3-Pathways-electricity'!H:H,'E3-Pathways-electricity'!A:A,C22)</f>
        <v>1218.16271763339</v>
      </c>
      <c r="E22" s="44">
        <f t="shared" si="0"/>
        <v>2.2221722385142726E-2</v>
      </c>
    </row>
    <row r="23" spans="2:7" ht="15" x14ac:dyDescent="0.25">
      <c r="B23" s="360" t="s">
        <v>1566</v>
      </c>
      <c r="C23" s="284" t="s">
        <v>72</v>
      </c>
      <c r="D23" s="362">
        <f>SUMIFS('E3-Pathways-electricity'!H:H,'E3-Pathways-electricity'!A:A,C23)</f>
        <v>0</v>
      </c>
      <c r="E23" s="44">
        <f t="shared" si="0"/>
        <v>0</v>
      </c>
    </row>
    <row r="24" spans="2:7" ht="15" x14ac:dyDescent="0.25">
      <c r="B24" s="360" t="s">
        <v>1566</v>
      </c>
      <c r="C24" s="284" t="s">
        <v>73</v>
      </c>
      <c r="D24" s="362">
        <f>SUMIFS('E3-Pathways-electricity'!H:H,'E3-Pathways-electricity'!A:A,C24)</f>
        <v>172.44443567877099</v>
      </c>
      <c r="E24" s="44">
        <f t="shared" si="0"/>
        <v>3.145731125281004E-3</v>
      </c>
    </row>
    <row r="25" spans="2:7" ht="15" x14ac:dyDescent="0.25">
      <c r="B25" s="360" t="s">
        <v>1566</v>
      </c>
      <c r="C25" s="284" t="s">
        <v>74</v>
      </c>
      <c r="D25" s="362">
        <f>SUMIFS('E3-Pathways-electricity'!H:H,'E3-Pathways-electricity'!A:A,C25)</f>
        <v>0</v>
      </c>
      <c r="E25" s="44">
        <f t="shared" si="0"/>
        <v>0</v>
      </c>
    </row>
    <row r="26" spans="2:7" ht="15" x14ac:dyDescent="0.25">
      <c r="B26" s="360" t="s">
        <v>1566</v>
      </c>
      <c r="C26" s="284" t="s">
        <v>75</v>
      </c>
      <c r="D26" s="362">
        <f>SUMIFS('E3-Pathways-electricity'!H:H,'E3-Pathways-electricity'!A:A,C26)</f>
        <v>16151.841486806799</v>
      </c>
      <c r="E26" s="44">
        <f t="shared" si="0"/>
        <v>0.29464186707827833</v>
      </c>
    </row>
    <row r="27" spans="2:7" ht="15" x14ac:dyDescent="0.25">
      <c r="B27" s="360" t="s">
        <v>1566</v>
      </c>
      <c r="C27" s="284" t="s">
        <v>76</v>
      </c>
      <c r="D27" s="362">
        <f>SUMIFS('E3-Pathways-electricity'!H:H,'E3-Pathways-electricity'!A:A,C27)</f>
        <v>1120.3900560176201</v>
      </c>
      <c r="E27" s="44">
        <f t="shared" si="0"/>
        <v>2.0438153645243057E-2</v>
      </c>
    </row>
    <row r="29" spans="2:7" x14ac:dyDescent="0.2">
      <c r="D29" s="142"/>
      <c r="E29" s="44"/>
    </row>
    <row r="30" spans="2:7" x14ac:dyDescent="0.2">
      <c r="D30" s="285"/>
      <c r="E30" s="365"/>
    </row>
  </sheetData>
  <conditionalFormatting sqref="B8">
    <cfRule type="duplicateValues" dxfId="10" priority="29"/>
  </conditionalFormatting>
  <conditionalFormatting sqref="C6:C27">
    <cfRule type="duplicateValues" dxfId="9" priority="67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36C81-1ACF-4B2D-8804-5618878C369E}">
  <sheetPr>
    <tabColor theme="5" tint="0.79998168889431442"/>
  </sheetPr>
  <dimension ref="A1:AM65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8" style="183" bestFit="1" customWidth="1"/>
    <col min="4" max="16384" width="9" style="183"/>
  </cols>
  <sheetData>
    <row r="1" spans="1:39" x14ac:dyDescent="0.25">
      <c r="C1" s="187" t="s">
        <v>139</v>
      </c>
      <c r="D1" s="184">
        <v>2015</v>
      </c>
      <c r="E1" s="184">
        <v>2016</v>
      </c>
      <c r="F1" s="184">
        <v>2017</v>
      </c>
      <c r="G1" s="184">
        <v>2018</v>
      </c>
      <c r="H1" s="184">
        <v>2019</v>
      </c>
      <c r="I1" s="184">
        <v>2020</v>
      </c>
      <c r="J1" s="184">
        <v>2021</v>
      </c>
      <c r="K1" s="184">
        <v>2022</v>
      </c>
      <c r="L1" s="184">
        <v>2023</v>
      </c>
      <c r="M1" s="184">
        <v>2024</v>
      </c>
      <c r="N1" s="184">
        <v>2025</v>
      </c>
      <c r="O1" s="184">
        <v>2026</v>
      </c>
      <c r="P1" s="184">
        <v>2027</v>
      </c>
      <c r="Q1" s="184">
        <v>2028</v>
      </c>
      <c r="R1" s="184">
        <v>2029</v>
      </c>
      <c r="S1" s="184">
        <v>2030</v>
      </c>
      <c r="T1" s="184">
        <v>2031</v>
      </c>
      <c r="U1" s="184">
        <v>2032</v>
      </c>
      <c r="V1" s="184">
        <v>2033</v>
      </c>
      <c r="W1" s="184">
        <v>2034</v>
      </c>
      <c r="X1" s="184">
        <v>2035</v>
      </c>
      <c r="Y1" s="184">
        <v>2036</v>
      </c>
      <c r="Z1" s="184">
        <v>2037</v>
      </c>
      <c r="AA1" s="184">
        <v>2038</v>
      </c>
      <c r="AB1" s="184">
        <v>2039</v>
      </c>
      <c r="AC1" s="184">
        <v>2040</v>
      </c>
      <c r="AD1" s="184">
        <v>2041</v>
      </c>
      <c r="AE1" s="184">
        <v>2042</v>
      </c>
      <c r="AF1" s="184">
        <v>2043</v>
      </c>
      <c r="AG1" s="184">
        <v>2044</v>
      </c>
      <c r="AH1" s="184">
        <v>2045</v>
      </c>
      <c r="AI1" s="184">
        <v>2046</v>
      </c>
      <c r="AJ1" s="184">
        <v>2047</v>
      </c>
      <c r="AK1" s="184">
        <v>2048</v>
      </c>
      <c r="AL1" s="184">
        <v>2049</v>
      </c>
      <c r="AM1" s="184">
        <v>2050</v>
      </c>
    </row>
    <row r="3" spans="1:39" x14ac:dyDescent="0.25">
      <c r="C3" s="185" t="s">
        <v>1438</v>
      </c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</row>
    <row r="4" spans="1:39" x14ac:dyDescent="0.25">
      <c r="A4" s="4" t="s">
        <v>52</v>
      </c>
      <c r="B4" s="30" t="s">
        <v>590</v>
      </c>
      <c r="C4" s="183" t="s">
        <v>77</v>
      </c>
      <c r="D4" s="183" t="s">
        <v>1431</v>
      </c>
      <c r="E4" s="183" t="s">
        <v>1431</v>
      </c>
      <c r="F4" s="183" t="s">
        <v>1431</v>
      </c>
      <c r="G4" s="183" t="s">
        <v>1431</v>
      </c>
      <c r="H4" s="183" t="s">
        <v>1431</v>
      </c>
      <c r="I4" s="183" t="s">
        <v>1431</v>
      </c>
      <c r="J4" s="183" t="s">
        <v>1431</v>
      </c>
      <c r="K4" s="183" t="s">
        <v>1431</v>
      </c>
      <c r="L4" s="183" t="s">
        <v>1431</v>
      </c>
      <c r="M4" s="183" t="s">
        <v>1431</v>
      </c>
      <c r="N4" s="183" t="s">
        <v>1431</v>
      </c>
      <c r="O4" s="183" t="s">
        <v>1431</v>
      </c>
      <c r="P4" s="183" t="s">
        <v>1431</v>
      </c>
      <c r="Q4" s="183" t="s">
        <v>1431</v>
      </c>
      <c r="R4" s="183" t="s">
        <v>1431</v>
      </c>
      <c r="S4" s="183" t="s">
        <v>1431</v>
      </c>
      <c r="T4" s="183" t="s">
        <v>1431</v>
      </c>
      <c r="U4" s="183" t="s">
        <v>1431</v>
      </c>
      <c r="V4" s="183" t="s">
        <v>1431</v>
      </c>
      <c r="W4" s="183" t="s">
        <v>1431</v>
      </c>
      <c r="X4" s="183" t="s">
        <v>1431</v>
      </c>
      <c r="Y4" s="183" t="s">
        <v>1431</v>
      </c>
      <c r="Z4" s="183" t="s">
        <v>1431</v>
      </c>
      <c r="AA4" s="183" t="s">
        <v>1431</v>
      </c>
      <c r="AB4" s="183" t="s">
        <v>1431</v>
      </c>
      <c r="AC4" s="183" t="s">
        <v>1431</v>
      </c>
      <c r="AD4" s="183" t="s">
        <v>1431</v>
      </c>
      <c r="AE4" s="183" t="s">
        <v>1431</v>
      </c>
      <c r="AF4" s="183" t="s">
        <v>1431</v>
      </c>
      <c r="AG4" s="183" t="s">
        <v>1431</v>
      </c>
      <c r="AH4" s="183" t="s">
        <v>1431</v>
      </c>
      <c r="AI4" s="183" t="s">
        <v>1431</v>
      </c>
      <c r="AJ4" s="183" t="s">
        <v>1431</v>
      </c>
      <c r="AK4" s="183" t="s">
        <v>1431</v>
      </c>
      <c r="AL4" s="183" t="s">
        <v>1431</v>
      </c>
      <c r="AM4" s="183" t="s">
        <v>1431</v>
      </c>
    </row>
    <row r="5" spans="1:39" x14ac:dyDescent="0.25">
      <c r="C5" s="183" t="s">
        <v>78</v>
      </c>
      <c r="D5" s="183" t="s">
        <v>1431</v>
      </c>
      <c r="E5" s="183" t="s">
        <v>1431</v>
      </c>
      <c r="F5" s="183" t="s">
        <v>1431</v>
      </c>
      <c r="G5" s="183" t="s">
        <v>1431</v>
      </c>
      <c r="H5" s="183" t="s">
        <v>1431</v>
      </c>
      <c r="I5" s="183" t="s">
        <v>1431</v>
      </c>
      <c r="J5" s="183" t="s">
        <v>1431</v>
      </c>
      <c r="K5" s="183" t="s">
        <v>1431</v>
      </c>
      <c r="L5" s="183" t="s">
        <v>1431</v>
      </c>
      <c r="M5" s="183" t="s">
        <v>1431</v>
      </c>
      <c r="N5" s="183" t="s">
        <v>1431</v>
      </c>
      <c r="O5" s="183" t="s">
        <v>1431</v>
      </c>
      <c r="P5" s="183" t="s">
        <v>1431</v>
      </c>
      <c r="Q5" s="183" t="s">
        <v>1431</v>
      </c>
      <c r="R5" s="183" t="s">
        <v>1431</v>
      </c>
      <c r="S5" s="183" t="s">
        <v>1431</v>
      </c>
      <c r="T5" s="183" t="s">
        <v>1431</v>
      </c>
      <c r="U5" s="183" t="s">
        <v>1431</v>
      </c>
      <c r="V5" s="183" t="s">
        <v>1431</v>
      </c>
      <c r="W5" s="183" t="s">
        <v>1431</v>
      </c>
      <c r="X5" s="183" t="s">
        <v>1431</v>
      </c>
      <c r="Y5" s="183" t="s">
        <v>1431</v>
      </c>
      <c r="Z5" s="183" t="s">
        <v>1431</v>
      </c>
      <c r="AA5" s="183" t="s">
        <v>1431</v>
      </c>
      <c r="AB5" s="183" t="s">
        <v>1431</v>
      </c>
      <c r="AC5" s="183" t="s">
        <v>1431</v>
      </c>
      <c r="AD5" s="183" t="s">
        <v>1431</v>
      </c>
      <c r="AE5" s="183" t="s">
        <v>1431</v>
      </c>
      <c r="AF5" s="183" t="s">
        <v>1431</v>
      </c>
      <c r="AG5" s="183" t="s">
        <v>1431</v>
      </c>
      <c r="AH5" s="183" t="s">
        <v>1431</v>
      </c>
      <c r="AI5" s="183" t="s">
        <v>1431</v>
      </c>
      <c r="AJ5" s="183" t="s">
        <v>1431</v>
      </c>
      <c r="AK5" s="183" t="s">
        <v>1431</v>
      </c>
      <c r="AL5" s="183" t="s">
        <v>1431</v>
      </c>
      <c r="AM5" s="183" t="s">
        <v>1431</v>
      </c>
    </row>
    <row r="6" spans="1:39" x14ac:dyDescent="0.25">
      <c r="C6" s="183" t="s">
        <v>79</v>
      </c>
      <c r="D6" s="183" t="s">
        <v>1431</v>
      </c>
      <c r="E6" s="183" t="s">
        <v>1431</v>
      </c>
      <c r="F6" s="183" t="s">
        <v>1431</v>
      </c>
      <c r="G6" s="183" t="s">
        <v>1431</v>
      </c>
      <c r="H6" s="183" t="s">
        <v>1431</v>
      </c>
      <c r="I6" s="183" t="s">
        <v>1431</v>
      </c>
      <c r="J6" s="183" t="s">
        <v>1431</v>
      </c>
      <c r="K6" s="183" t="s">
        <v>1431</v>
      </c>
      <c r="L6" s="183" t="s">
        <v>1431</v>
      </c>
      <c r="M6" s="183" t="s">
        <v>1431</v>
      </c>
      <c r="N6" s="183" t="s">
        <v>1431</v>
      </c>
      <c r="O6" s="183" t="s">
        <v>1431</v>
      </c>
      <c r="P6" s="183" t="s">
        <v>1431</v>
      </c>
      <c r="Q6" s="183" t="s">
        <v>1431</v>
      </c>
      <c r="R6" s="183" t="s">
        <v>1431</v>
      </c>
      <c r="S6" s="183" t="s">
        <v>1431</v>
      </c>
      <c r="T6" s="183" t="s">
        <v>1431</v>
      </c>
      <c r="U6" s="183" t="s">
        <v>1431</v>
      </c>
      <c r="V6" s="183" t="s">
        <v>1431</v>
      </c>
      <c r="W6" s="183" t="s">
        <v>1431</v>
      </c>
      <c r="X6" s="183" t="s">
        <v>1431</v>
      </c>
      <c r="Y6" s="183" t="s">
        <v>1431</v>
      </c>
      <c r="Z6" s="183" t="s">
        <v>1431</v>
      </c>
      <c r="AA6" s="183" t="s">
        <v>1431</v>
      </c>
      <c r="AB6" s="183" t="s">
        <v>1431</v>
      </c>
      <c r="AC6" s="183" t="s">
        <v>1431</v>
      </c>
      <c r="AD6" s="183" t="s">
        <v>1431</v>
      </c>
      <c r="AE6" s="183" t="s">
        <v>1431</v>
      </c>
      <c r="AF6" s="183" t="s">
        <v>1431</v>
      </c>
      <c r="AG6" s="183" t="s">
        <v>1431</v>
      </c>
      <c r="AH6" s="183" t="s">
        <v>1431</v>
      </c>
      <c r="AI6" s="183" t="s">
        <v>1431</v>
      </c>
      <c r="AJ6" s="183" t="s">
        <v>1431</v>
      </c>
      <c r="AK6" s="183" t="s">
        <v>1431</v>
      </c>
      <c r="AL6" s="183" t="s">
        <v>1431</v>
      </c>
      <c r="AM6" s="183" t="s">
        <v>1431</v>
      </c>
    </row>
    <row r="7" spans="1:39" x14ac:dyDescent="0.25">
      <c r="C7" s="183" t="s">
        <v>80</v>
      </c>
      <c r="D7" s="183" t="s">
        <v>1431</v>
      </c>
      <c r="E7" s="183" t="s">
        <v>1431</v>
      </c>
      <c r="F7" s="183" t="s">
        <v>1431</v>
      </c>
      <c r="G7" s="183" t="s">
        <v>1431</v>
      </c>
      <c r="H7" s="183" t="s">
        <v>1431</v>
      </c>
      <c r="I7" s="183" t="s">
        <v>1431</v>
      </c>
      <c r="J7" s="183" t="s">
        <v>1431</v>
      </c>
      <c r="K7" s="183" t="s">
        <v>1431</v>
      </c>
      <c r="L7" s="183" t="s">
        <v>1431</v>
      </c>
      <c r="M7" s="183" t="s">
        <v>1431</v>
      </c>
      <c r="N7" s="183" t="s">
        <v>1431</v>
      </c>
      <c r="O7" s="183" t="s">
        <v>1431</v>
      </c>
      <c r="P7" s="183" t="s">
        <v>1431</v>
      </c>
      <c r="Q7" s="183" t="s">
        <v>1431</v>
      </c>
      <c r="R7" s="183" t="s">
        <v>1431</v>
      </c>
      <c r="S7" s="183" t="s">
        <v>1431</v>
      </c>
      <c r="T7" s="183" t="s">
        <v>1431</v>
      </c>
      <c r="U7" s="183" t="s">
        <v>1431</v>
      </c>
      <c r="V7" s="183" t="s">
        <v>1431</v>
      </c>
      <c r="W7" s="183" t="s">
        <v>1431</v>
      </c>
      <c r="X7" s="183" t="s">
        <v>1431</v>
      </c>
      <c r="Y7" s="183" t="s">
        <v>1431</v>
      </c>
      <c r="Z7" s="183" t="s">
        <v>1431</v>
      </c>
      <c r="AA7" s="183" t="s">
        <v>1431</v>
      </c>
      <c r="AB7" s="183" t="s">
        <v>1431</v>
      </c>
      <c r="AC7" s="183" t="s">
        <v>1431</v>
      </c>
      <c r="AD7" s="183" t="s">
        <v>1431</v>
      </c>
      <c r="AE7" s="183" t="s">
        <v>1431</v>
      </c>
      <c r="AF7" s="183" t="s">
        <v>1431</v>
      </c>
      <c r="AG7" s="183" t="s">
        <v>1431</v>
      </c>
      <c r="AH7" s="183" t="s">
        <v>1431</v>
      </c>
      <c r="AI7" s="183" t="s">
        <v>1431</v>
      </c>
      <c r="AJ7" s="183" t="s">
        <v>1431</v>
      </c>
      <c r="AK7" s="183" t="s">
        <v>1431</v>
      </c>
      <c r="AL7" s="183" t="s">
        <v>1431</v>
      </c>
      <c r="AM7" s="183" t="s">
        <v>1431</v>
      </c>
    </row>
    <row r="8" spans="1:39" x14ac:dyDescent="0.25">
      <c r="C8" s="183" t="s">
        <v>81</v>
      </c>
      <c r="D8" s="183" t="s">
        <v>1431</v>
      </c>
      <c r="E8" s="183" t="s">
        <v>1431</v>
      </c>
      <c r="F8" s="183" t="s">
        <v>1431</v>
      </c>
      <c r="G8" s="183" t="s">
        <v>1431</v>
      </c>
      <c r="H8" s="183" t="s">
        <v>1431</v>
      </c>
      <c r="I8" s="183" t="s">
        <v>1431</v>
      </c>
      <c r="J8" s="183" t="s">
        <v>1431</v>
      </c>
      <c r="K8" s="183" t="s">
        <v>1431</v>
      </c>
      <c r="L8" s="183" t="s">
        <v>1431</v>
      </c>
      <c r="M8" s="183" t="s">
        <v>1431</v>
      </c>
      <c r="N8" s="183" t="s">
        <v>1431</v>
      </c>
      <c r="O8" s="183" t="s">
        <v>1431</v>
      </c>
      <c r="P8" s="183" t="s">
        <v>1431</v>
      </c>
      <c r="Q8" s="183" t="s">
        <v>1431</v>
      </c>
      <c r="R8" s="183" t="s">
        <v>1431</v>
      </c>
      <c r="S8" s="183" t="s">
        <v>1431</v>
      </c>
      <c r="T8" s="183" t="s">
        <v>1431</v>
      </c>
      <c r="U8" s="183" t="s">
        <v>1431</v>
      </c>
      <c r="V8" s="183" t="s">
        <v>1431</v>
      </c>
      <c r="W8" s="183" t="s">
        <v>1431</v>
      </c>
      <c r="X8" s="183" t="s">
        <v>1431</v>
      </c>
      <c r="Y8" s="183" t="s">
        <v>1431</v>
      </c>
      <c r="Z8" s="183" t="s">
        <v>1431</v>
      </c>
      <c r="AA8" s="183" t="s">
        <v>1431</v>
      </c>
      <c r="AB8" s="183" t="s">
        <v>1431</v>
      </c>
      <c r="AC8" s="183" t="s">
        <v>1431</v>
      </c>
      <c r="AD8" s="183" t="s">
        <v>1431</v>
      </c>
      <c r="AE8" s="183" t="s">
        <v>1431</v>
      </c>
      <c r="AF8" s="183" t="s">
        <v>1431</v>
      </c>
      <c r="AG8" s="183" t="s">
        <v>1431</v>
      </c>
      <c r="AH8" s="183" t="s">
        <v>1431</v>
      </c>
      <c r="AI8" s="183" t="s">
        <v>1431</v>
      </c>
      <c r="AJ8" s="183" t="s">
        <v>1431</v>
      </c>
      <c r="AK8" s="183" t="s">
        <v>1431</v>
      </c>
      <c r="AL8" s="183" t="s">
        <v>1431</v>
      </c>
      <c r="AM8" s="183" t="s">
        <v>1431</v>
      </c>
    </row>
    <row r="9" spans="1:39" x14ac:dyDescent="0.25">
      <c r="C9" s="183" t="s">
        <v>82</v>
      </c>
      <c r="D9" s="183" t="s">
        <v>1431</v>
      </c>
      <c r="E9" s="183" t="s">
        <v>1431</v>
      </c>
      <c r="F9" s="183" t="s">
        <v>1431</v>
      </c>
      <c r="G9" s="183" t="s">
        <v>1431</v>
      </c>
      <c r="H9" s="183" t="s">
        <v>1431</v>
      </c>
      <c r="I9" s="183" t="s">
        <v>1431</v>
      </c>
      <c r="J9" s="183" t="s">
        <v>1431</v>
      </c>
      <c r="K9" s="183" t="s">
        <v>1431</v>
      </c>
      <c r="L9" s="183" t="s">
        <v>1431</v>
      </c>
      <c r="M9" s="183" t="s">
        <v>1431</v>
      </c>
      <c r="N9" s="183" t="s">
        <v>1431</v>
      </c>
      <c r="O9" s="183" t="s">
        <v>1431</v>
      </c>
      <c r="P9" s="183" t="s">
        <v>1431</v>
      </c>
      <c r="Q9" s="183" t="s">
        <v>1431</v>
      </c>
      <c r="R9" s="183" t="s">
        <v>1431</v>
      </c>
      <c r="S9" s="183" t="s">
        <v>1431</v>
      </c>
      <c r="T9" s="183" t="s">
        <v>1431</v>
      </c>
      <c r="U9" s="183" t="s">
        <v>1431</v>
      </c>
      <c r="V9" s="183" t="s">
        <v>1431</v>
      </c>
      <c r="W9" s="183" t="s">
        <v>1431</v>
      </c>
      <c r="X9" s="183" t="s">
        <v>1431</v>
      </c>
      <c r="Y9" s="183" t="s">
        <v>1431</v>
      </c>
      <c r="Z9" s="183" t="s">
        <v>1431</v>
      </c>
      <c r="AA9" s="183" t="s">
        <v>1431</v>
      </c>
      <c r="AB9" s="183" t="s">
        <v>1431</v>
      </c>
      <c r="AC9" s="183" t="s">
        <v>1431</v>
      </c>
      <c r="AD9" s="183" t="s">
        <v>1431</v>
      </c>
      <c r="AE9" s="183" t="s">
        <v>1431</v>
      </c>
      <c r="AF9" s="183" t="s">
        <v>1431</v>
      </c>
      <c r="AG9" s="183" t="s">
        <v>1431</v>
      </c>
      <c r="AH9" s="183" t="s">
        <v>1431</v>
      </c>
      <c r="AI9" s="183" t="s">
        <v>1431</v>
      </c>
      <c r="AJ9" s="183" t="s">
        <v>1431</v>
      </c>
      <c r="AK9" s="183" t="s">
        <v>1431</v>
      </c>
      <c r="AL9" s="183" t="s">
        <v>1431</v>
      </c>
      <c r="AM9" s="183" t="s">
        <v>1431</v>
      </c>
    </row>
    <row r="10" spans="1:39" x14ac:dyDescent="0.25">
      <c r="C10" s="183" t="s">
        <v>83</v>
      </c>
      <c r="D10" s="183" t="s">
        <v>1431</v>
      </c>
      <c r="E10" s="183" t="s">
        <v>1431</v>
      </c>
      <c r="F10" s="183" t="s">
        <v>1431</v>
      </c>
      <c r="G10" s="183" t="s">
        <v>1431</v>
      </c>
      <c r="H10" s="183" t="s">
        <v>1431</v>
      </c>
      <c r="I10" s="183" t="s">
        <v>1431</v>
      </c>
      <c r="J10" s="183" t="s">
        <v>1431</v>
      </c>
      <c r="K10" s="183" t="s">
        <v>1431</v>
      </c>
      <c r="L10" s="183" t="s">
        <v>1431</v>
      </c>
      <c r="M10" s="183" t="s">
        <v>1431</v>
      </c>
      <c r="N10" s="183" t="s">
        <v>1431</v>
      </c>
      <c r="O10" s="183" t="s">
        <v>1431</v>
      </c>
      <c r="P10" s="183" t="s">
        <v>1431</v>
      </c>
      <c r="Q10" s="183" t="s">
        <v>1431</v>
      </c>
      <c r="R10" s="183" t="s">
        <v>1431</v>
      </c>
      <c r="S10" s="183" t="s">
        <v>1431</v>
      </c>
      <c r="T10" s="183" t="s">
        <v>1431</v>
      </c>
      <c r="U10" s="183" t="s">
        <v>1431</v>
      </c>
      <c r="V10" s="183" t="s">
        <v>1431</v>
      </c>
      <c r="W10" s="183" t="s">
        <v>1431</v>
      </c>
      <c r="X10" s="183" t="s">
        <v>1431</v>
      </c>
      <c r="Y10" s="183" t="s">
        <v>1431</v>
      </c>
      <c r="Z10" s="183" t="s">
        <v>1431</v>
      </c>
      <c r="AA10" s="183" t="s">
        <v>1431</v>
      </c>
      <c r="AB10" s="183" t="s">
        <v>1431</v>
      </c>
      <c r="AC10" s="183" t="s">
        <v>1431</v>
      </c>
      <c r="AD10" s="183" t="s">
        <v>1431</v>
      </c>
      <c r="AE10" s="183" t="s">
        <v>1431</v>
      </c>
      <c r="AF10" s="183" t="s">
        <v>1431</v>
      </c>
      <c r="AG10" s="183" t="s">
        <v>1431</v>
      </c>
      <c r="AH10" s="183" t="s">
        <v>1431</v>
      </c>
      <c r="AI10" s="183" t="s">
        <v>1431</v>
      </c>
      <c r="AJ10" s="183" t="s">
        <v>1431</v>
      </c>
      <c r="AK10" s="183" t="s">
        <v>1431</v>
      </c>
      <c r="AL10" s="183" t="s">
        <v>1431</v>
      </c>
      <c r="AM10" s="183" t="s">
        <v>1431</v>
      </c>
    </row>
    <row r="11" spans="1:39" x14ac:dyDescent="0.25">
      <c r="C11" s="183" t="s">
        <v>84</v>
      </c>
      <c r="D11" s="183" t="s">
        <v>1431</v>
      </c>
      <c r="E11" s="183" t="s">
        <v>1431</v>
      </c>
      <c r="F11" s="183" t="s">
        <v>1431</v>
      </c>
      <c r="G11" s="183" t="s">
        <v>1431</v>
      </c>
      <c r="H11" s="183" t="s">
        <v>1431</v>
      </c>
      <c r="I11" s="183" t="s">
        <v>1431</v>
      </c>
      <c r="J11" s="183" t="s">
        <v>1431</v>
      </c>
      <c r="K11" s="183" t="s">
        <v>1431</v>
      </c>
      <c r="L11" s="183" t="s">
        <v>1431</v>
      </c>
      <c r="M11" s="183" t="s">
        <v>1431</v>
      </c>
      <c r="N11" s="183" t="s">
        <v>1431</v>
      </c>
      <c r="O11" s="183" t="s">
        <v>1431</v>
      </c>
      <c r="P11" s="183" t="s">
        <v>1431</v>
      </c>
      <c r="Q11" s="183" t="s">
        <v>1431</v>
      </c>
      <c r="R11" s="183" t="s">
        <v>1431</v>
      </c>
      <c r="S11" s="183" t="s">
        <v>1431</v>
      </c>
      <c r="T11" s="183" t="s">
        <v>1431</v>
      </c>
      <c r="U11" s="183" t="s">
        <v>1431</v>
      </c>
      <c r="V11" s="183" t="s">
        <v>1431</v>
      </c>
      <c r="W11" s="183" t="s">
        <v>1431</v>
      </c>
      <c r="X11" s="183" t="s">
        <v>1431</v>
      </c>
      <c r="Y11" s="183" t="s">
        <v>1431</v>
      </c>
      <c r="Z11" s="183" t="s">
        <v>1431</v>
      </c>
      <c r="AA11" s="183" t="s">
        <v>1431</v>
      </c>
      <c r="AB11" s="183" t="s">
        <v>1431</v>
      </c>
      <c r="AC11" s="183" t="s">
        <v>1431</v>
      </c>
      <c r="AD11" s="183" t="s">
        <v>1431</v>
      </c>
      <c r="AE11" s="183" t="s">
        <v>1431</v>
      </c>
      <c r="AF11" s="183" t="s">
        <v>1431</v>
      </c>
      <c r="AG11" s="183" t="s">
        <v>1431</v>
      </c>
      <c r="AH11" s="183" t="s">
        <v>1431</v>
      </c>
      <c r="AI11" s="183" t="s">
        <v>1431</v>
      </c>
      <c r="AJ11" s="183" t="s">
        <v>1431</v>
      </c>
      <c r="AK11" s="183" t="s">
        <v>1431</v>
      </c>
      <c r="AL11" s="183" t="s">
        <v>1431</v>
      </c>
      <c r="AM11" s="183" t="s">
        <v>1431</v>
      </c>
    </row>
    <row r="12" spans="1:39" x14ac:dyDescent="0.25">
      <c r="C12" s="183" t="s">
        <v>85</v>
      </c>
      <c r="D12" s="183" t="s">
        <v>1431</v>
      </c>
      <c r="E12" s="183" t="s">
        <v>1431</v>
      </c>
      <c r="F12" s="183" t="s">
        <v>1431</v>
      </c>
      <c r="G12" s="183" t="s">
        <v>1431</v>
      </c>
      <c r="H12" s="183" t="s">
        <v>1431</v>
      </c>
      <c r="I12" s="183" t="s">
        <v>1431</v>
      </c>
      <c r="J12" s="183" t="s">
        <v>1431</v>
      </c>
      <c r="K12" s="183" t="s">
        <v>1431</v>
      </c>
      <c r="L12" s="183" t="s">
        <v>1431</v>
      </c>
      <c r="M12" s="183" t="s">
        <v>1431</v>
      </c>
      <c r="N12" s="183" t="s">
        <v>1431</v>
      </c>
      <c r="O12" s="183" t="s">
        <v>1431</v>
      </c>
      <c r="P12" s="183" t="s">
        <v>1431</v>
      </c>
      <c r="Q12" s="183" t="s">
        <v>1431</v>
      </c>
      <c r="R12" s="183" t="s">
        <v>1431</v>
      </c>
      <c r="S12" s="183" t="s">
        <v>1431</v>
      </c>
      <c r="T12" s="183" t="s">
        <v>1431</v>
      </c>
      <c r="U12" s="183" t="s">
        <v>1431</v>
      </c>
      <c r="V12" s="183" t="s">
        <v>1431</v>
      </c>
      <c r="W12" s="183" t="s">
        <v>1431</v>
      </c>
      <c r="X12" s="183" t="s">
        <v>1431</v>
      </c>
      <c r="Y12" s="183" t="s">
        <v>1431</v>
      </c>
      <c r="Z12" s="183" t="s">
        <v>1431</v>
      </c>
      <c r="AA12" s="183" t="s">
        <v>1431</v>
      </c>
      <c r="AB12" s="183" t="s">
        <v>1431</v>
      </c>
      <c r="AC12" s="183" t="s">
        <v>1431</v>
      </c>
      <c r="AD12" s="183" t="s">
        <v>1431</v>
      </c>
      <c r="AE12" s="183" t="s">
        <v>1431</v>
      </c>
      <c r="AF12" s="183" t="s">
        <v>1431</v>
      </c>
      <c r="AG12" s="183" t="s">
        <v>1431</v>
      </c>
      <c r="AH12" s="183" t="s">
        <v>1431</v>
      </c>
      <c r="AI12" s="183" t="s">
        <v>1431</v>
      </c>
      <c r="AJ12" s="183" t="s">
        <v>1431</v>
      </c>
      <c r="AK12" s="183" t="s">
        <v>1431</v>
      </c>
      <c r="AL12" s="183" t="s">
        <v>1431</v>
      </c>
      <c r="AM12" s="183" t="s">
        <v>1431</v>
      </c>
    </row>
    <row r="13" spans="1:39" x14ac:dyDescent="0.25">
      <c r="A13" s="4" t="s">
        <v>55</v>
      </c>
      <c r="B13" s="30" t="s">
        <v>590</v>
      </c>
      <c r="C13" s="183" t="s">
        <v>86</v>
      </c>
      <c r="D13" s="183" t="s">
        <v>1431</v>
      </c>
      <c r="E13" s="183" t="s">
        <v>1431</v>
      </c>
      <c r="F13" s="183" t="s">
        <v>1431</v>
      </c>
      <c r="G13" s="183" t="s">
        <v>1431</v>
      </c>
      <c r="H13" s="183" t="s">
        <v>1431</v>
      </c>
      <c r="I13" s="183" t="s">
        <v>1431</v>
      </c>
      <c r="J13" s="183" t="s">
        <v>1431</v>
      </c>
      <c r="K13" s="183" t="s">
        <v>1431</v>
      </c>
      <c r="L13" s="183" t="s">
        <v>1431</v>
      </c>
      <c r="M13" s="183" t="s">
        <v>1431</v>
      </c>
      <c r="N13" s="183" t="s">
        <v>1431</v>
      </c>
      <c r="O13" s="183" t="s">
        <v>1431</v>
      </c>
      <c r="P13" s="183" t="s">
        <v>1431</v>
      </c>
      <c r="Q13" s="183" t="s">
        <v>1431</v>
      </c>
      <c r="R13" s="183" t="s">
        <v>1431</v>
      </c>
      <c r="S13" s="183" t="s">
        <v>1431</v>
      </c>
      <c r="T13" s="183" t="s">
        <v>1431</v>
      </c>
      <c r="U13" s="183" t="s">
        <v>1431</v>
      </c>
      <c r="V13" s="183" t="s">
        <v>1431</v>
      </c>
      <c r="W13" s="183" t="s">
        <v>1431</v>
      </c>
      <c r="X13" s="183" t="s">
        <v>1431</v>
      </c>
      <c r="Y13" s="183" t="s">
        <v>1431</v>
      </c>
      <c r="Z13" s="183" t="s">
        <v>1431</v>
      </c>
      <c r="AA13" s="183" t="s">
        <v>1431</v>
      </c>
      <c r="AB13" s="183" t="s">
        <v>1431</v>
      </c>
      <c r="AC13" s="183" t="s">
        <v>1431</v>
      </c>
      <c r="AD13" s="183" t="s">
        <v>1431</v>
      </c>
      <c r="AE13" s="183" t="s">
        <v>1431</v>
      </c>
      <c r="AF13" s="183" t="s">
        <v>1431</v>
      </c>
      <c r="AG13" s="183" t="s">
        <v>1431</v>
      </c>
      <c r="AH13" s="183" t="s">
        <v>1431</v>
      </c>
      <c r="AI13" s="183" t="s">
        <v>1431</v>
      </c>
      <c r="AJ13" s="183" t="s">
        <v>1431</v>
      </c>
      <c r="AK13" s="183" t="s">
        <v>1431</v>
      </c>
      <c r="AL13" s="183" t="s">
        <v>1431</v>
      </c>
      <c r="AM13" s="183" t="s">
        <v>1431</v>
      </c>
    </row>
    <row r="14" spans="1:39" x14ac:dyDescent="0.25">
      <c r="A14" s="4" t="s">
        <v>76</v>
      </c>
      <c r="B14" s="30" t="s">
        <v>590</v>
      </c>
      <c r="C14" s="183" t="s">
        <v>87</v>
      </c>
      <c r="D14" s="183" t="s">
        <v>1431</v>
      </c>
      <c r="E14" s="183" t="s">
        <v>1431</v>
      </c>
      <c r="F14" s="183" t="s">
        <v>1431</v>
      </c>
      <c r="G14" s="183" t="s">
        <v>1431</v>
      </c>
      <c r="H14" s="183" t="s">
        <v>1431</v>
      </c>
      <c r="I14" s="183" t="s">
        <v>1431</v>
      </c>
      <c r="J14" s="183" t="s">
        <v>1431</v>
      </c>
      <c r="K14" s="183" t="s">
        <v>1431</v>
      </c>
      <c r="L14" s="183" t="s">
        <v>1431</v>
      </c>
      <c r="M14" s="183" t="s">
        <v>1431</v>
      </c>
      <c r="N14" s="183" t="s">
        <v>1431</v>
      </c>
      <c r="O14" s="183" t="s">
        <v>1431</v>
      </c>
      <c r="P14" s="183" t="s">
        <v>1431</v>
      </c>
      <c r="Q14" s="183" t="s">
        <v>1431</v>
      </c>
      <c r="R14" s="183" t="s">
        <v>1431</v>
      </c>
      <c r="S14" s="183" t="s">
        <v>1431</v>
      </c>
      <c r="T14" s="183" t="s">
        <v>1431</v>
      </c>
      <c r="U14" s="183" t="s">
        <v>1431</v>
      </c>
      <c r="V14" s="183" t="s">
        <v>1431</v>
      </c>
      <c r="W14" s="183" t="s">
        <v>1431</v>
      </c>
      <c r="X14" s="183" t="s">
        <v>1431</v>
      </c>
      <c r="Y14" s="183" t="s">
        <v>1431</v>
      </c>
      <c r="Z14" s="183" t="s">
        <v>1431</v>
      </c>
      <c r="AA14" s="183" t="s">
        <v>1431</v>
      </c>
      <c r="AB14" s="183" t="s">
        <v>1431</v>
      </c>
      <c r="AC14" s="183" t="s">
        <v>1431</v>
      </c>
      <c r="AD14" s="183" t="s">
        <v>1431</v>
      </c>
      <c r="AE14" s="183" t="s">
        <v>1431</v>
      </c>
      <c r="AF14" s="183" t="s">
        <v>1431</v>
      </c>
      <c r="AG14" s="183" t="s">
        <v>1431</v>
      </c>
      <c r="AH14" s="183" t="s">
        <v>1431</v>
      </c>
      <c r="AI14" s="183" t="s">
        <v>1431</v>
      </c>
      <c r="AJ14" s="183" t="s">
        <v>1431</v>
      </c>
      <c r="AK14" s="183" t="s">
        <v>1431</v>
      </c>
      <c r="AL14" s="183" t="s">
        <v>1431</v>
      </c>
      <c r="AM14" s="183" t="s">
        <v>1431</v>
      </c>
    </row>
    <row r="15" spans="1:39" x14ac:dyDescent="0.25">
      <c r="A15" s="4" t="s">
        <v>56</v>
      </c>
      <c r="B15" s="30" t="s">
        <v>590</v>
      </c>
      <c r="C15" s="183" t="s">
        <v>88</v>
      </c>
      <c r="D15" s="183" t="s">
        <v>1431</v>
      </c>
      <c r="E15" s="183" t="s">
        <v>1431</v>
      </c>
      <c r="F15" s="183" t="s">
        <v>1431</v>
      </c>
      <c r="G15" s="183" t="s">
        <v>1431</v>
      </c>
      <c r="H15" s="183" t="s">
        <v>1431</v>
      </c>
      <c r="I15" s="183" t="s">
        <v>1431</v>
      </c>
      <c r="J15" s="183" t="s">
        <v>1431</v>
      </c>
      <c r="K15" s="183" t="s">
        <v>1431</v>
      </c>
      <c r="L15" s="183" t="s">
        <v>1431</v>
      </c>
      <c r="M15" s="183" t="s">
        <v>1431</v>
      </c>
      <c r="N15" s="183" t="s">
        <v>1431</v>
      </c>
      <c r="O15" s="183" t="s">
        <v>1431</v>
      </c>
      <c r="P15" s="183" t="s">
        <v>1431</v>
      </c>
      <c r="Q15" s="183" t="s">
        <v>1431</v>
      </c>
      <c r="R15" s="183" t="s">
        <v>1431</v>
      </c>
      <c r="S15" s="183" t="s">
        <v>1431</v>
      </c>
      <c r="T15" s="183" t="s">
        <v>1431</v>
      </c>
      <c r="U15" s="183" t="s">
        <v>1431</v>
      </c>
      <c r="V15" s="183" t="s">
        <v>1431</v>
      </c>
      <c r="W15" s="183" t="s">
        <v>1431</v>
      </c>
      <c r="X15" s="183" t="s">
        <v>1431</v>
      </c>
      <c r="Y15" s="183" t="s">
        <v>1431</v>
      </c>
      <c r="Z15" s="183" t="s">
        <v>1431</v>
      </c>
      <c r="AA15" s="183" t="s">
        <v>1431</v>
      </c>
      <c r="AB15" s="183" t="s">
        <v>1431</v>
      </c>
      <c r="AC15" s="183" t="s">
        <v>1431</v>
      </c>
      <c r="AD15" s="183" t="s">
        <v>1431</v>
      </c>
      <c r="AE15" s="183" t="s">
        <v>1431</v>
      </c>
      <c r="AF15" s="183" t="s">
        <v>1431</v>
      </c>
      <c r="AG15" s="183" t="s">
        <v>1431</v>
      </c>
      <c r="AH15" s="183" t="s">
        <v>1431</v>
      </c>
      <c r="AI15" s="183" t="s">
        <v>1431</v>
      </c>
      <c r="AJ15" s="183" t="s">
        <v>1431</v>
      </c>
      <c r="AK15" s="183" t="s">
        <v>1431</v>
      </c>
      <c r="AL15" s="183" t="s">
        <v>1431</v>
      </c>
      <c r="AM15" s="183" t="s">
        <v>1431</v>
      </c>
    </row>
    <row r="16" spans="1:39" x14ac:dyDescent="0.25">
      <c r="A16" s="4" t="s">
        <v>56</v>
      </c>
      <c r="B16" s="30" t="s">
        <v>590</v>
      </c>
      <c r="C16" s="183" t="s">
        <v>89</v>
      </c>
      <c r="D16" s="183" t="s">
        <v>1431</v>
      </c>
      <c r="E16" s="183" t="s">
        <v>1431</v>
      </c>
      <c r="F16" s="183" t="s">
        <v>1431</v>
      </c>
      <c r="G16" s="183" t="s">
        <v>1431</v>
      </c>
      <c r="H16" s="183" t="s">
        <v>1431</v>
      </c>
      <c r="I16" s="183" t="s">
        <v>1431</v>
      </c>
      <c r="J16" s="183" t="s">
        <v>1431</v>
      </c>
      <c r="K16" s="183" t="s">
        <v>1431</v>
      </c>
      <c r="L16" s="183" t="s">
        <v>1431</v>
      </c>
      <c r="M16" s="183" t="s">
        <v>1431</v>
      </c>
      <c r="N16" s="183" t="s">
        <v>1431</v>
      </c>
      <c r="O16" s="183" t="s">
        <v>1431</v>
      </c>
      <c r="P16" s="183" t="s">
        <v>1431</v>
      </c>
      <c r="Q16" s="183" t="s">
        <v>1431</v>
      </c>
      <c r="R16" s="183" t="s">
        <v>1431</v>
      </c>
      <c r="S16" s="183" t="s">
        <v>1431</v>
      </c>
      <c r="T16" s="183" t="s">
        <v>1431</v>
      </c>
      <c r="U16" s="183" t="s">
        <v>1431</v>
      </c>
      <c r="V16" s="183" t="s">
        <v>1431</v>
      </c>
      <c r="W16" s="183" t="s">
        <v>1431</v>
      </c>
      <c r="X16" s="183" t="s">
        <v>1431</v>
      </c>
      <c r="Y16" s="183" t="s">
        <v>1431</v>
      </c>
      <c r="Z16" s="183" t="s">
        <v>1431</v>
      </c>
      <c r="AA16" s="183" t="s">
        <v>1431</v>
      </c>
      <c r="AB16" s="183" t="s">
        <v>1431</v>
      </c>
      <c r="AC16" s="183" t="s">
        <v>1431</v>
      </c>
      <c r="AD16" s="183" t="s">
        <v>1431</v>
      </c>
      <c r="AE16" s="183" t="s">
        <v>1431</v>
      </c>
      <c r="AF16" s="183" t="s">
        <v>1431</v>
      </c>
      <c r="AG16" s="183" t="s">
        <v>1431</v>
      </c>
      <c r="AH16" s="183" t="s">
        <v>1431</v>
      </c>
      <c r="AI16" s="183" t="s">
        <v>1431</v>
      </c>
      <c r="AJ16" s="183" t="s">
        <v>1431</v>
      </c>
      <c r="AK16" s="183" t="s">
        <v>1431</v>
      </c>
      <c r="AL16" s="183" t="s">
        <v>1431</v>
      </c>
      <c r="AM16" s="183" t="s">
        <v>1431</v>
      </c>
    </row>
    <row r="17" spans="1:39" x14ac:dyDescent="0.25">
      <c r="A17" s="4" t="s">
        <v>57</v>
      </c>
      <c r="B17" s="30" t="s">
        <v>590</v>
      </c>
      <c r="C17" s="183" t="s">
        <v>90</v>
      </c>
      <c r="D17" s="183" t="s">
        <v>1431</v>
      </c>
      <c r="E17" s="183" t="s">
        <v>1431</v>
      </c>
      <c r="F17" s="183" t="s">
        <v>1431</v>
      </c>
      <c r="G17" s="183" t="s">
        <v>1431</v>
      </c>
      <c r="H17" s="183" t="s">
        <v>1431</v>
      </c>
      <c r="I17" s="183" t="s">
        <v>1431</v>
      </c>
      <c r="J17" s="183" t="s">
        <v>1431</v>
      </c>
      <c r="K17" s="183" t="s">
        <v>1431</v>
      </c>
      <c r="L17" s="183" t="s">
        <v>1431</v>
      </c>
      <c r="M17" s="183" t="s">
        <v>1431</v>
      </c>
      <c r="N17" s="183" t="s">
        <v>1431</v>
      </c>
      <c r="O17" s="183" t="s">
        <v>1431</v>
      </c>
      <c r="P17" s="183" t="s">
        <v>1431</v>
      </c>
      <c r="Q17" s="183" t="s">
        <v>1431</v>
      </c>
      <c r="R17" s="183" t="s">
        <v>1431</v>
      </c>
      <c r="S17" s="183" t="s">
        <v>1431</v>
      </c>
      <c r="T17" s="183" t="s">
        <v>1431</v>
      </c>
      <c r="U17" s="183" t="s">
        <v>1431</v>
      </c>
      <c r="V17" s="183" t="s">
        <v>1431</v>
      </c>
      <c r="W17" s="183" t="s">
        <v>1431</v>
      </c>
      <c r="X17" s="183" t="s">
        <v>1431</v>
      </c>
      <c r="Y17" s="183" t="s">
        <v>1431</v>
      </c>
      <c r="Z17" s="183" t="s">
        <v>1431</v>
      </c>
      <c r="AA17" s="183" t="s">
        <v>1431</v>
      </c>
      <c r="AB17" s="183" t="s">
        <v>1431</v>
      </c>
      <c r="AC17" s="183" t="s">
        <v>1431</v>
      </c>
      <c r="AD17" s="183" t="s">
        <v>1431</v>
      </c>
      <c r="AE17" s="183" t="s">
        <v>1431</v>
      </c>
      <c r="AF17" s="183" t="s">
        <v>1431</v>
      </c>
      <c r="AG17" s="183" t="s">
        <v>1431</v>
      </c>
      <c r="AH17" s="183" t="s">
        <v>1431</v>
      </c>
      <c r="AI17" s="183" t="s">
        <v>1431</v>
      </c>
      <c r="AJ17" s="183" t="s">
        <v>1431</v>
      </c>
      <c r="AK17" s="183" t="s">
        <v>1431</v>
      </c>
      <c r="AL17" s="183" t="s">
        <v>1431</v>
      </c>
      <c r="AM17" s="183" t="s">
        <v>1431</v>
      </c>
    </row>
    <row r="18" spans="1:39" x14ac:dyDescent="0.25">
      <c r="A18" s="4" t="s">
        <v>57</v>
      </c>
      <c r="B18" s="30" t="s">
        <v>590</v>
      </c>
      <c r="C18" s="183" t="s">
        <v>91</v>
      </c>
      <c r="D18" s="183" t="s">
        <v>1431</v>
      </c>
      <c r="E18" s="183" t="s">
        <v>1431</v>
      </c>
      <c r="F18" s="183" t="s">
        <v>1431</v>
      </c>
      <c r="G18" s="183" t="s">
        <v>1431</v>
      </c>
      <c r="H18" s="183" t="s">
        <v>1431</v>
      </c>
      <c r="I18" s="183" t="s">
        <v>1431</v>
      </c>
      <c r="J18" s="183" t="s">
        <v>1431</v>
      </c>
      <c r="K18" s="183" t="s">
        <v>1431</v>
      </c>
      <c r="L18" s="183" t="s">
        <v>1431</v>
      </c>
      <c r="M18" s="183" t="s">
        <v>1431</v>
      </c>
      <c r="N18" s="183" t="s">
        <v>1431</v>
      </c>
      <c r="O18" s="183" t="s">
        <v>1431</v>
      </c>
      <c r="P18" s="183" t="s">
        <v>1431</v>
      </c>
      <c r="Q18" s="183" t="s">
        <v>1431</v>
      </c>
      <c r="R18" s="183" t="s">
        <v>1431</v>
      </c>
      <c r="S18" s="183" t="s">
        <v>1431</v>
      </c>
      <c r="T18" s="183" t="s">
        <v>1431</v>
      </c>
      <c r="U18" s="183" t="s">
        <v>1431</v>
      </c>
      <c r="V18" s="183" t="s">
        <v>1431</v>
      </c>
      <c r="W18" s="183" t="s">
        <v>1431</v>
      </c>
      <c r="X18" s="183" t="s">
        <v>1431</v>
      </c>
      <c r="Y18" s="183" t="s">
        <v>1431</v>
      </c>
      <c r="Z18" s="183" t="s">
        <v>1431</v>
      </c>
      <c r="AA18" s="183" t="s">
        <v>1431</v>
      </c>
      <c r="AB18" s="183" t="s">
        <v>1431</v>
      </c>
      <c r="AC18" s="183" t="s">
        <v>1431</v>
      </c>
      <c r="AD18" s="183" t="s">
        <v>1431</v>
      </c>
      <c r="AE18" s="183" t="s">
        <v>1431</v>
      </c>
      <c r="AF18" s="183" t="s">
        <v>1431</v>
      </c>
      <c r="AG18" s="183" t="s">
        <v>1431</v>
      </c>
      <c r="AH18" s="183" t="s">
        <v>1431</v>
      </c>
      <c r="AI18" s="183" t="s">
        <v>1431</v>
      </c>
      <c r="AJ18" s="183" t="s">
        <v>1431</v>
      </c>
      <c r="AK18" s="183" t="s">
        <v>1431</v>
      </c>
      <c r="AL18" s="183" t="s">
        <v>1431</v>
      </c>
      <c r="AM18" s="183" t="s">
        <v>1431</v>
      </c>
    </row>
    <row r="19" spans="1:39" x14ac:dyDescent="0.25">
      <c r="A19" s="4" t="s">
        <v>57</v>
      </c>
      <c r="B19" s="30" t="s">
        <v>590</v>
      </c>
      <c r="C19" s="183" t="s">
        <v>92</v>
      </c>
      <c r="D19" s="183" t="s">
        <v>1431</v>
      </c>
      <c r="E19" s="183" t="s">
        <v>1431</v>
      </c>
      <c r="F19" s="183" t="s">
        <v>1431</v>
      </c>
      <c r="G19" s="183" t="s">
        <v>1431</v>
      </c>
      <c r="H19" s="183" t="s">
        <v>1431</v>
      </c>
      <c r="I19" s="183" t="s">
        <v>1431</v>
      </c>
      <c r="J19" s="183" t="s">
        <v>1431</v>
      </c>
      <c r="K19" s="183" t="s">
        <v>1431</v>
      </c>
      <c r="L19" s="183" t="s">
        <v>1431</v>
      </c>
      <c r="M19" s="183" t="s">
        <v>1431</v>
      </c>
      <c r="N19" s="183" t="s">
        <v>1431</v>
      </c>
      <c r="O19" s="183" t="s">
        <v>1431</v>
      </c>
      <c r="P19" s="183" t="s">
        <v>1431</v>
      </c>
      <c r="Q19" s="183" t="s">
        <v>1431</v>
      </c>
      <c r="R19" s="183" t="s">
        <v>1431</v>
      </c>
      <c r="S19" s="183" t="s">
        <v>1431</v>
      </c>
      <c r="T19" s="183" t="s">
        <v>1431</v>
      </c>
      <c r="U19" s="183" t="s">
        <v>1431</v>
      </c>
      <c r="V19" s="183" t="s">
        <v>1431</v>
      </c>
      <c r="W19" s="183" t="s">
        <v>1431</v>
      </c>
      <c r="X19" s="183" t="s">
        <v>1431</v>
      </c>
      <c r="Y19" s="183" t="s">
        <v>1431</v>
      </c>
      <c r="Z19" s="183" t="s">
        <v>1431</v>
      </c>
      <c r="AA19" s="183" t="s">
        <v>1431</v>
      </c>
      <c r="AB19" s="183" t="s">
        <v>1431</v>
      </c>
      <c r="AC19" s="183" t="s">
        <v>1431</v>
      </c>
      <c r="AD19" s="183" t="s">
        <v>1431</v>
      </c>
      <c r="AE19" s="183" t="s">
        <v>1431</v>
      </c>
      <c r="AF19" s="183" t="s">
        <v>1431</v>
      </c>
      <c r="AG19" s="183" t="s">
        <v>1431</v>
      </c>
      <c r="AH19" s="183" t="s">
        <v>1431</v>
      </c>
      <c r="AI19" s="183" t="s">
        <v>1431</v>
      </c>
      <c r="AJ19" s="183" t="s">
        <v>1431</v>
      </c>
      <c r="AK19" s="183" t="s">
        <v>1431</v>
      </c>
      <c r="AL19" s="183" t="s">
        <v>1431</v>
      </c>
      <c r="AM19" s="183" t="s">
        <v>1431</v>
      </c>
    </row>
    <row r="20" spans="1:39" x14ac:dyDescent="0.25">
      <c r="A20" s="144" t="s">
        <v>58</v>
      </c>
      <c r="B20" s="30" t="s">
        <v>590</v>
      </c>
      <c r="C20" s="183" t="s">
        <v>93</v>
      </c>
      <c r="D20" s="183" t="s">
        <v>1431</v>
      </c>
      <c r="E20" s="183" t="s">
        <v>1431</v>
      </c>
      <c r="F20" s="183" t="s">
        <v>1431</v>
      </c>
      <c r="G20" s="183" t="s">
        <v>1431</v>
      </c>
      <c r="H20" s="183" t="s">
        <v>1431</v>
      </c>
      <c r="I20" s="183" t="s">
        <v>1431</v>
      </c>
      <c r="J20" s="183" t="s">
        <v>1431</v>
      </c>
      <c r="K20" s="183" t="s">
        <v>1431</v>
      </c>
      <c r="L20" s="183" t="s">
        <v>1431</v>
      </c>
      <c r="M20" s="183" t="s">
        <v>1431</v>
      </c>
      <c r="N20" s="183" t="s">
        <v>1431</v>
      </c>
      <c r="O20" s="183" t="s">
        <v>1431</v>
      </c>
      <c r="P20" s="183" t="s">
        <v>1431</v>
      </c>
      <c r="Q20" s="183" t="s">
        <v>1431</v>
      </c>
      <c r="R20" s="183" t="s">
        <v>1431</v>
      </c>
      <c r="S20" s="183" t="s">
        <v>1431</v>
      </c>
      <c r="T20" s="183" t="s">
        <v>1431</v>
      </c>
      <c r="U20" s="183" t="s">
        <v>1431</v>
      </c>
      <c r="V20" s="183" t="s">
        <v>1431</v>
      </c>
      <c r="W20" s="183" t="s">
        <v>1431</v>
      </c>
      <c r="X20" s="183" t="s">
        <v>1431</v>
      </c>
      <c r="Y20" s="183" t="s">
        <v>1431</v>
      </c>
      <c r="Z20" s="183" t="s">
        <v>1431</v>
      </c>
      <c r="AA20" s="183" t="s">
        <v>1431</v>
      </c>
      <c r="AB20" s="183" t="s">
        <v>1431</v>
      </c>
      <c r="AC20" s="183" t="s">
        <v>1431</v>
      </c>
      <c r="AD20" s="183" t="s">
        <v>1431</v>
      </c>
      <c r="AE20" s="183" t="s">
        <v>1431</v>
      </c>
      <c r="AF20" s="183" t="s">
        <v>1431</v>
      </c>
      <c r="AG20" s="183" t="s">
        <v>1431</v>
      </c>
      <c r="AH20" s="183" t="s">
        <v>1431</v>
      </c>
      <c r="AI20" s="183" t="s">
        <v>1431</v>
      </c>
      <c r="AJ20" s="183" t="s">
        <v>1431</v>
      </c>
      <c r="AK20" s="183" t="s">
        <v>1431</v>
      </c>
      <c r="AL20" s="183" t="s">
        <v>1431</v>
      </c>
      <c r="AM20" s="183" t="s">
        <v>1431</v>
      </c>
    </row>
    <row r="21" spans="1:39" x14ac:dyDescent="0.25">
      <c r="A21" s="4" t="s">
        <v>59</v>
      </c>
      <c r="B21" s="30" t="s">
        <v>590</v>
      </c>
      <c r="C21" s="183" t="s">
        <v>94</v>
      </c>
      <c r="D21" s="183" t="s">
        <v>1431</v>
      </c>
      <c r="E21" s="183" t="s">
        <v>1431</v>
      </c>
      <c r="F21" s="183" t="s">
        <v>1431</v>
      </c>
      <c r="G21" s="183" t="s">
        <v>1431</v>
      </c>
      <c r="H21" s="183" t="s">
        <v>1431</v>
      </c>
      <c r="I21" s="183" t="s">
        <v>1431</v>
      </c>
      <c r="J21" s="183" t="s">
        <v>1431</v>
      </c>
      <c r="K21" s="183" t="s">
        <v>1431</v>
      </c>
      <c r="L21" s="183" t="s">
        <v>1431</v>
      </c>
      <c r="M21" s="183" t="s">
        <v>1431</v>
      </c>
      <c r="N21" s="183" t="s">
        <v>1431</v>
      </c>
      <c r="O21" s="183" t="s">
        <v>1431</v>
      </c>
      <c r="P21" s="183" t="s">
        <v>1431</v>
      </c>
      <c r="Q21" s="183" t="s">
        <v>1431</v>
      </c>
      <c r="R21" s="183" t="s">
        <v>1431</v>
      </c>
      <c r="S21" s="183" t="s">
        <v>1431</v>
      </c>
      <c r="T21" s="183" t="s">
        <v>1431</v>
      </c>
      <c r="U21" s="183" t="s">
        <v>1431</v>
      </c>
      <c r="V21" s="183" t="s">
        <v>1431</v>
      </c>
      <c r="W21" s="183" t="s">
        <v>1431</v>
      </c>
      <c r="X21" s="183" t="s">
        <v>1431</v>
      </c>
      <c r="Y21" s="183" t="s">
        <v>1431</v>
      </c>
      <c r="Z21" s="183" t="s">
        <v>1431</v>
      </c>
      <c r="AA21" s="183" t="s">
        <v>1431</v>
      </c>
      <c r="AB21" s="183" t="s">
        <v>1431</v>
      </c>
      <c r="AC21" s="183" t="s">
        <v>1431</v>
      </c>
      <c r="AD21" s="183" t="s">
        <v>1431</v>
      </c>
      <c r="AE21" s="183" t="s">
        <v>1431</v>
      </c>
      <c r="AF21" s="183" t="s">
        <v>1431</v>
      </c>
      <c r="AG21" s="183" t="s">
        <v>1431</v>
      </c>
      <c r="AH21" s="183" t="s">
        <v>1431</v>
      </c>
      <c r="AI21" s="183" t="s">
        <v>1431</v>
      </c>
      <c r="AJ21" s="183" t="s">
        <v>1431</v>
      </c>
      <c r="AK21" s="183" t="s">
        <v>1431</v>
      </c>
      <c r="AL21" s="183" t="s">
        <v>1431</v>
      </c>
      <c r="AM21" s="183" t="s">
        <v>1431</v>
      </c>
    </row>
    <row r="22" spans="1:39" x14ac:dyDescent="0.25">
      <c r="A22" s="4" t="s">
        <v>59</v>
      </c>
      <c r="B22" s="30" t="s">
        <v>590</v>
      </c>
      <c r="C22" s="183" t="s">
        <v>95</v>
      </c>
      <c r="D22" s="183" t="s">
        <v>1431</v>
      </c>
      <c r="E22" s="183" t="s">
        <v>1431</v>
      </c>
      <c r="F22" s="183" t="s">
        <v>1431</v>
      </c>
      <c r="G22" s="183" t="s">
        <v>1431</v>
      </c>
      <c r="H22" s="183" t="s">
        <v>1431</v>
      </c>
      <c r="I22" s="183" t="s">
        <v>1431</v>
      </c>
      <c r="J22" s="183" t="s">
        <v>1431</v>
      </c>
      <c r="K22" s="183" t="s">
        <v>1431</v>
      </c>
      <c r="L22" s="183" t="s">
        <v>1431</v>
      </c>
      <c r="M22" s="183" t="s">
        <v>1431</v>
      </c>
      <c r="N22" s="183" t="s">
        <v>1431</v>
      </c>
      <c r="O22" s="183" t="s">
        <v>1431</v>
      </c>
      <c r="P22" s="183" t="s">
        <v>1431</v>
      </c>
      <c r="Q22" s="183" t="s">
        <v>1431</v>
      </c>
      <c r="R22" s="183" t="s">
        <v>1431</v>
      </c>
      <c r="S22" s="183" t="s">
        <v>1431</v>
      </c>
      <c r="T22" s="183" t="s">
        <v>1431</v>
      </c>
      <c r="U22" s="183" t="s">
        <v>1431</v>
      </c>
      <c r="V22" s="183" t="s">
        <v>1431</v>
      </c>
      <c r="W22" s="183" t="s">
        <v>1431</v>
      </c>
      <c r="X22" s="183" t="s">
        <v>1431</v>
      </c>
      <c r="Y22" s="183" t="s">
        <v>1431</v>
      </c>
      <c r="Z22" s="183" t="s">
        <v>1431</v>
      </c>
      <c r="AA22" s="183" t="s">
        <v>1431</v>
      </c>
      <c r="AB22" s="183" t="s">
        <v>1431</v>
      </c>
      <c r="AC22" s="183" t="s">
        <v>1431</v>
      </c>
      <c r="AD22" s="183" t="s">
        <v>1431</v>
      </c>
      <c r="AE22" s="183" t="s">
        <v>1431</v>
      </c>
      <c r="AF22" s="183" t="s">
        <v>1431</v>
      </c>
      <c r="AG22" s="183" t="s">
        <v>1431</v>
      </c>
      <c r="AH22" s="183" t="s">
        <v>1431</v>
      </c>
      <c r="AI22" s="183" t="s">
        <v>1431</v>
      </c>
      <c r="AJ22" s="183" t="s">
        <v>1431</v>
      </c>
      <c r="AK22" s="183" t="s">
        <v>1431</v>
      </c>
      <c r="AL22" s="183" t="s">
        <v>1431</v>
      </c>
      <c r="AM22" s="183" t="s">
        <v>1431</v>
      </c>
    </row>
    <row r="23" spans="1:39" x14ac:dyDescent="0.25">
      <c r="A23" s="4" t="s">
        <v>59</v>
      </c>
      <c r="B23" s="30" t="s">
        <v>590</v>
      </c>
      <c r="C23" s="183" t="s">
        <v>96</v>
      </c>
      <c r="D23" s="183" t="s">
        <v>1431</v>
      </c>
      <c r="E23" s="183" t="s">
        <v>1431</v>
      </c>
      <c r="F23" s="183" t="s">
        <v>1431</v>
      </c>
      <c r="G23" s="183" t="s">
        <v>1431</v>
      </c>
      <c r="H23" s="183" t="s">
        <v>1431</v>
      </c>
      <c r="I23" s="183" t="s">
        <v>1431</v>
      </c>
      <c r="J23" s="183" t="s">
        <v>1431</v>
      </c>
      <c r="K23" s="183" t="s">
        <v>1431</v>
      </c>
      <c r="L23" s="183" t="s">
        <v>1431</v>
      </c>
      <c r="M23" s="183" t="s">
        <v>1431</v>
      </c>
      <c r="N23" s="183" t="s">
        <v>1431</v>
      </c>
      <c r="O23" s="183" t="s">
        <v>1431</v>
      </c>
      <c r="P23" s="183" t="s">
        <v>1431</v>
      </c>
      <c r="Q23" s="183" t="s">
        <v>1431</v>
      </c>
      <c r="R23" s="183" t="s">
        <v>1431</v>
      </c>
      <c r="S23" s="183" t="s">
        <v>1431</v>
      </c>
      <c r="T23" s="183" t="s">
        <v>1431</v>
      </c>
      <c r="U23" s="183" t="s">
        <v>1431</v>
      </c>
      <c r="V23" s="183" t="s">
        <v>1431</v>
      </c>
      <c r="W23" s="183" t="s">
        <v>1431</v>
      </c>
      <c r="X23" s="183" t="s">
        <v>1431</v>
      </c>
      <c r="Y23" s="183" t="s">
        <v>1431</v>
      </c>
      <c r="Z23" s="183" t="s">
        <v>1431</v>
      </c>
      <c r="AA23" s="183" t="s">
        <v>1431</v>
      </c>
      <c r="AB23" s="183" t="s">
        <v>1431</v>
      </c>
      <c r="AC23" s="183" t="s">
        <v>1431</v>
      </c>
      <c r="AD23" s="183" t="s">
        <v>1431</v>
      </c>
      <c r="AE23" s="183" t="s">
        <v>1431</v>
      </c>
      <c r="AF23" s="183" t="s">
        <v>1431</v>
      </c>
      <c r="AG23" s="183" t="s">
        <v>1431</v>
      </c>
      <c r="AH23" s="183" t="s">
        <v>1431</v>
      </c>
      <c r="AI23" s="183" t="s">
        <v>1431</v>
      </c>
      <c r="AJ23" s="183" t="s">
        <v>1431</v>
      </c>
      <c r="AK23" s="183" t="s">
        <v>1431</v>
      </c>
      <c r="AL23" s="183" t="s">
        <v>1431</v>
      </c>
      <c r="AM23" s="183" t="s">
        <v>1431</v>
      </c>
    </row>
    <row r="24" spans="1:39" x14ac:dyDescent="0.25">
      <c r="A24" s="4" t="s">
        <v>61</v>
      </c>
      <c r="B24" s="30" t="s">
        <v>590</v>
      </c>
      <c r="C24" s="183" t="s">
        <v>97</v>
      </c>
      <c r="D24" s="183" t="s">
        <v>1431</v>
      </c>
      <c r="E24" s="183" t="s">
        <v>1431</v>
      </c>
      <c r="F24" s="183" t="s">
        <v>1431</v>
      </c>
      <c r="G24" s="183" t="s">
        <v>1431</v>
      </c>
      <c r="H24" s="183" t="s">
        <v>1431</v>
      </c>
      <c r="I24" s="183" t="s">
        <v>1431</v>
      </c>
      <c r="J24" s="183" t="s">
        <v>1431</v>
      </c>
      <c r="K24" s="183" t="s">
        <v>1431</v>
      </c>
      <c r="L24" s="183" t="s">
        <v>1431</v>
      </c>
      <c r="M24" s="183" t="s">
        <v>1431</v>
      </c>
      <c r="N24" s="183" t="s">
        <v>1431</v>
      </c>
      <c r="O24" s="183" t="s">
        <v>1431</v>
      </c>
      <c r="P24" s="183" t="s">
        <v>1431</v>
      </c>
      <c r="Q24" s="183" t="s">
        <v>1431</v>
      </c>
      <c r="R24" s="183" t="s">
        <v>1431</v>
      </c>
      <c r="S24" s="183" t="s">
        <v>1431</v>
      </c>
      <c r="T24" s="183" t="s">
        <v>1431</v>
      </c>
      <c r="U24" s="183" t="s">
        <v>1431</v>
      </c>
      <c r="V24" s="183" t="s">
        <v>1431</v>
      </c>
      <c r="W24" s="183" t="s">
        <v>1431</v>
      </c>
      <c r="X24" s="183" t="s">
        <v>1431</v>
      </c>
      <c r="Y24" s="183" t="s">
        <v>1431</v>
      </c>
      <c r="Z24" s="183" t="s">
        <v>1431</v>
      </c>
      <c r="AA24" s="183" t="s">
        <v>1431</v>
      </c>
      <c r="AB24" s="183" t="s">
        <v>1431</v>
      </c>
      <c r="AC24" s="183" t="s">
        <v>1431</v>
      </c>
      <c r="AD24" s="183" t="s">
        <v>1431</v>
      </c>
      <c r="AE24" s="183" t="s">
        <v>1431</v>
      </c>
      <c r="AF24" s="183" t="s">
        <v>1431</v>
      </c>
      <c r="AG24" s="183" t="s">
        <v>1431</v>
      </c>
      <c r="AH24" s="183" t="s">
        <v>1431</v>
      </c>
      <c r="AI24" s="183" t="s">
        <v>1431</v>
      </c>
      <c r="AJ24" s="183" t="s">
        <v>1431</v>
      </c>
      <c r="AK24" s="183" t="s">
        <v>1431</v>
      </c>
      <c r="AL24" s="183" t="s">
        <v>1431</v>
      </c>
      <c r="AM24" s="183" t="s">
        <v>1431</v>
      </c>
    </row>
    <row r="25" spans="1:39" x14ac:dyDescent="0.25">
      <c r="A25" s="4" t="s">
        <v>62</v>
      </c>
      <c r="B25" s="30" t="s">
        <v>590</v>
      </c>
      <c r="C25" s="183" t="s">
        <v>98</v>
      </c>
      <c r="D25" s="183" t="s">
        <v>1431</v>
      </c>
      <c r="E25" s="183" t="s">
        <v>1431</v>
      </c>
      <c r="F25" s="183" t="s">
        <v>1431</v>
      </c>
      <c r="G25" s="183" t="s">
        <v>1431</v>
      </c>
      <c r="H25" s="183" t="s">
        <v>1431</v>
      </c>
      <c r="I25" s="183" t="s">
        <v>1431</v>
      </c>
      <c r="J25" s="183" t="s">
        <v>1431</v>
      </c>
      <c r="K25" s="183" t="s">
        <v>1431</v>
      </c>
      <c r="L25" s="183" t="s">
        <v>1431</v>
      </c>
      <c r="M25" s="183" t="s">
        <v>1431</v>
      </c>
      <c r="N25" s="183" t="s">
        <v>1431</v>
      </c>
      <c r="O25" s="183" t="s">
        <v>1431</v>
      </c>
      <c r="P25" s="183" t="s">
        <v>1431</v>
      </c>
      <c r="Q25" s="183" t="s">
        <v>1431</v>
      </c>
      <c r="R25" s="183" t="s">
        <v>1431</v>
      </c>
      <c r="S25" s="183" t="s">
        <v>1431</v>
      </c>
      <c r="T25" s="183" t="s">
        <v>1431</v>
      </c>
      <c r="U25" s="183" t="s">
        <v>1431</v>
      </c>
      <c r="V25" s="183" t="s">
        <v>1431</v>
      </c>
      <c r="W25" s="183" t="s">
        <v>1431</v>
      </c>
      <c r="X25" s="183" t="s">
        <v>1431</v>
      </c>
      <c r="Y25" s="183" t="s">
        <v>1431</v>
      </c>
      <c r="Z25" s="183" t="s">
        <v>1431</v>
      </c>
      <c r="AA25" s="183" t="s">
        <v>1431</v>
      </c>
      <c r="AB25" s="183" t="s">
        <v>1431</v>
      </c>
      <c r="AC25" s="183" t="s">
        <v>1431</v>
      </c>
      <c r="AD25" s="183" t="s">
        <v>1431</v>
      </c>
      <c r="AE25" s="183" t="s">
        <v>1431</v>
      </c>
      <c r="AF25" s="183" t="s">
        <v>1431</v>
      </c>
      <c r="AG25" s="183" t="s">
        <v>1431</v>
      </c>
      <c r="AH25" s="183" t="s">
        <v>1431</v>
      </c>
      <c r="AI25" s="183" t="s">
        <v>1431</v>
      </c>
      <c r="AJ25" s="183" t="s">
        <v>1431</v>
      </c>
      <c r="AK25" s="183" t="s">
        <v>1431</v>
      </c>
      <c r="AL25" s="183" t="s">
        <v>1431</v>
      </c>
      <c r="AM25" s="183" t="s">
        <v>1431</v>
      </c>
    </row>
    <row r="26" spans="1:39" x14ac:dyDescent="0.25">
      <c r="A26" s="4" t="s">
        <v>64</v>
      </c>
      <c r="B26" s="30" t="s">
        <v>590</v>
      </c>
      <c r="C26" s="183" t="s">
        <v>99</v>
      </c>
      <c r="D26" s="183" t="s">
        <v>1431</v>
      </c>
      <c r="E26" s="183" t="s">
        <v>1431</v>
      </c>
      <c r="F26" s="183" t="s">
        <v>1431</v>
      </c>
      <c r="G26" s="183" t="s">
        <v>1431</v>
      </c>
      <c r="H26" s="183" t="s">
        <v>1431</v>
      </c>
      <c r="I26" s="183" t="s">
        <v>1431</v>
      </c>
      <c r="J26" s="183" t="s">
        <v>1431</v>
      </c>
      <c r="K26" s="183" t="s">
        <v>1431</v>
      </c>
      <c r="L26" s="183" t="s">
        <v>1431</v>
      </c>
      <c r="M26" s="183" t="s">
        <v>1431</v>
      </c>
      <c r="N26" s="183" t="s">
        <v>1431</v>
      </c>
      <c r="O26" s="183" t="s">
        <v>1431</v>
      </c>
      <c r="P26" s="183" t="s">
        <v>1431</v>
      </c>
      <c r="Q26" s="183" t="s">
        <v>1431</v>
      </c>
      <c r="R26" s="183" t="s">
        <v>1431</v>
      </c>
      <c r="S26" s="183" t="s">
        <v>1431</v>
      </c>
      <c r="T26" s="183" t="s">
        <v>1431</v>
      </c>
      <c r="U26" s="183" t="s">
        <v>1431</v>
      </c>
      <c r="V26" s="183" t="s">
        <v>1431</v>
      </c>
      <c r="W26" s="183" t="s">
        <v>1431</v>
      </c>
      <c r="X26" s="183" t="s">
        <v>1431</v>
      </c>
      <c r="Y26" s="183" t="s">
        <v>1431</v>
      </c>
      <c r="Z26" s="183" t="s">
        <v>1431</v>
      </c>
      <c r="AA26" s="183" t="s">
        <v>1431</v>
      </c>
      <c r="AB26" s="183" t="s">
        <v>1431</v>
      </c>
      <c r="AC26" s="183" t="s">
        <v>1431</v>
      </c>
      <c r="AD26" s="183" t="s">
        <v>1431</v>
      </c>
      <c r="AE26" s="183" t="s">
        <v>1431</v>
      </c>
      <c r="AF26" s="183" t="s">
        <v>1431</v>
      </c>
      <c r="AG26" s="183" t="s">
        <v>1431</v>
      </c>
      <c r="AH26" s="183" t="s">
        <v>1431</v>
      </c>
      <c r="AI26" s="183" t="s">
        <v>1431</v>
      </c>
      <c r="AJ26" s="183" t="s">
        <v>1431</v>
      </c>
      <c r="AK26" s="183" t="s">
        <v>1431</v>
      </c>
      <c r="AL26" s="183" t="s">
        <v>1431</v>
      </c>
      <c r="AM26" s="183" t="s">
        <v>1431</v>
      </c>
    </row>
    <row r="27" spans="1:39" x14ac:dyDescent="0.25">
      <c r="A27" s="4" t="s">
        <v>63</v>
      </c>
      <c r="B27" s="30" t="s">
        <v>590</v>
      </c>
      <c r="C27" s="183" t="s">
        <v>100</v>
      </c>
      <c r="D27" s="183" t="s">
        <v>1431</v>
      </c>
      <c r="E27" s="183" t="s">
        <v>1431</v>
      </c>
      <c r="F27" s="183" t="s">
        <v>1431</v>
      </c>
      <c r="G27" s="183" t="s">
        <v>1431</v>
      </c>
      <c r="H27" s="183" t="s">
        <v>1431</v>
      </c>
      <c r="I27" s="183" t="s">
        <v>1431</v>
      </c>
      <c r="J27" s="183" t="s">
        <v>1431</v>
      </c>
      <c r="K27" s="183" t="s">
        <v>1431</v>
      </c>
      <c r="L27" s="183" t="s">
        <v>1431</v>
      </c>
      <c r="M27" s="183" t="s">
        <v>1431</v>
      </c>
      <c r="N27" s="183" t="s">
        <v>1431</v>
      </c>
      <c r="O27" s="183" t="s">
        <v>1431</v>
      </c>
      <c r="P27" s="183" t="s">
        <v>1431</v>
      </c>
      <c r="Q27" s="183" t="s">
        <v>1431</v>
      </c>
      <c r="R27" s="183" t="s">
        <v>1431</v>
      </c>
      <c r="S27" s="183" t="s">
        <v>1431</v>
      </c>
      <c r="T27" s="183" t="s">
        <v>1431</v>
      </c>
      <c r="U27" s="183" t="s">
        <v>1431</v>
      </c>
      <c r="V27" s="183" t="s">
        <v>1431</v>
      </c>
      <c r="W27" s="183" t="s">
        <v>1431</v>
      </c>
      <c r="X27" s="183" t="s">
        <v>1431</v>
      </c>
      <c r="Y27" s="183" t="s">
        <v>1431</v>
      </c>
      <c r="Z27" s="183" t="s">
        <v>1431</v>
      </c>
      <c r="AA27" s="183" t="s">
        <v>1431</v>
      </c>
      <c r="AB27" s="183" t="s">
        <v>1431</v>
      </c>
      <c r="AC27" s="183" t="s">
        <v>1431</v>
      </c>
      <c r="AD27" s="183" t="s">
        <v>1431</v>
      </c>
      <c r="AE27" s="183" t="s">
        <v>1431</v>
      </c>
      <c r="AF27" s="183" t="s">
        <v>1431</v>
      </c>
      <c r="AG27" s="183" t="s">
        <v>1431</v>
      </c>
      <c r="AH27" s="183" t="s">
        <v>1431</v>
      </c>
      <c r="AI27" s="183" t="s">
        <v>1431</v>
      </c>
      <c r="AJ27" s="183" t="s">
        <v>1431</v>
      </c>
      <c r="AK27" s="183" t="s">
        <v>1431</v>
      </c>
      <c r="AL27" s="183" t="s">
        <v>1431</v>
      </c>
      <c r="AM27" s="183" t="s">
        <v>1431</v>
      </c>
    </row>
    <row r="28" spans="1:39" x14ac:dyDescent="0.25">
      <c r="A28" s="4" t="s">
        <v>64</v>
      </c>
      <c r="B28" s="30" t="s">
        <v>590</v>
      </c>
      <c r="C28" s="183" t="s">
        <v>101</v>
      </c>
      <c r="D28" s="183" t="s">
        <v>1431</v>
      </c>
      <c r="E28" s="183" t="s">
        <v>1431</v>
      </c>
      <c r="F28" s="183" t="s">
        <v>1431</v>
      </c>
      <c r="G28" s="183" t="s">
        <v>1431</v>
      </c>
      <c r="H28" s="183" t="s">
        <v>1431</v>
      </c>
      <c r="I28" s="183" t="s">
        <v>1431</v>
      </c>
      <c r="J28" s="183" t="s">
        <v>1431</v>
      </c>
      <c r="K28" s="183" t="s">
        <v>1431</v>
      </c>
      <c r="L28" s="183" t="s">
        <v>1431</v>
      </c>
      <c r="M28" s="183" t="s">
        <v>1431</v>
      </c>
      <c r="N28" s="183" t="s">
        <v>1431</v>
      </c>
      <c r="O28" s="183" t="s">
        <v>1431</v>
      </c>
      <c r="P28" s="183" t="s">
        <v>1431</v>
      </c>
      <c r="Q28" s="183" t="s">
        <v>1431</v>
      </c>
      <c r="R28" s="183" t="s">
        <v>1431</v>
      </c>
      <c r="S28" s="183" t="s">
        <v>1431</v>
      </c>
      <c r="T28" s="183" t="s">
        <v>1431</v>
      </c>
      <c r="U28" s="183" t="s">
        <v>1431</v>
      </c>
      <c r="V28" s="183" t="s">
        <v>1431</v>
      </c>
      <c r="W28" s="183" t="s">
        <v>1431</v>
      </c>
      <c r="X28" s="183" t="s">
        <v>1431</v>
      </c>
      <c r="Y28" s="183" t="s">
        <v>1431</v>
      </c>
      <c r="Z28" s="183" t="s">
        <v>1431</v>
      </c>
      <c r="AA28" s="183" t="s">
        <v>1431</v>
      </c>
      <c r="AB28" s="183" t="s">
        <v>1431</v>
      </c>
      <c r="AC28" s="183" t="s">
        <v>1431</v>
      </c>
      <c r="AD28" s="183" t="s">
        <v>1431</v>
      </c>
      <c r="AE28" s="183" t="s">
        <v>1431</v>
      </c>
      <c r="AF28" s="183" t="s">
        <v>1431</v>
      </c>
      <c r="AG28" s="183" t="s">
        <v>1431</v>
      </c>
      <c r="AH28" s="183" t="s">
        <v>1431</v>
      </c>
      <c r="AI28" s="183" t="s">
        <v>1431</v>
      </c>
      <c r="AJ28" s="183" t="s">
        <v>1431</v>
      </c>
      <c r="AK28" s="183" t="s">
        <v>1431</v>
      </c>
      <c r="AL28" s="183" t="s">
        <v>1431</v>
      </c>
      <c r="AM28" s="183" t="s">
        <v>1431</v>
      </c>
    </row>
    <row r="29" spans="1:39" x14ac:dyDescent="0.25">
      <c r="A29" s="4" t="s">
        <v>66</v>
      </c>
      <c r="B29" s="30" t="s">
        <v>590</v>
      </c>
      <c r="C29" s="183" t="s">
        <v>102</v>
      </c>
      <c r="D29" s="183" t="s">
        <v>1431</v>
      </c>
      <c r="E29" s="183" t="s">
        <v>1431</v>
      </c>
      <c r="F29" s="183" t="s">
        <v>1431</v>
      </c>
      <c r="G29" s="183" t="s">
        <v>1431</v>
      </c>
      <c r="H29" s="183" t="s">
        <v>1431</v>
      </c>
      <c r="I29" s="183" t="s">
        <v>1431</v>
      </c>
      <c r="J29" s="183" t="s">
        <v>1431</v>
      </c>
      <c r="K29" s="183" t="s">
        <v>1431</v>
      </c>
      <c r="L29" s="183" t="s">
        <v>1431</v>
      </c>
      <c r="M29" s="183" t="s">
        <v>1431</v>
      </c>
      <c r="N29" s="183" t="s">
        <v>1431</v>
      </c>
      <c r="O29" s="183" t="s">
        <v>1431</v>
      </c>
      <c r="P29" s="183" t="s">
        <v>1431</v>
      </c>
      <c r="Q29" s="183" t="s">
        <v>1431</v>
      </c>
      <c r="R29" s="183" t="s">
        <v>1431</v>
      </c>
      <c r="S29" s="183" t="s">
        <v>1431</v>
      </c>
      <c r="T29" s="183" t="s">
        <v>1431</v>
      </c>
      <c r="U29" s="183" t="s">
        <v>1431</v>
      </c>
      <c r="V29" s="183" t="s">
        <v>1431</v>
      </c>
      <c r="W29" s="183" t="s">
        <v>1431</v>
      </c>
      <c r="X29" s="183" t="s">
        <v>1431</v>
      </c>
      <c r="Y29" s="183" t="s">
        <v>1431</v>
      </c>
      <c r="Z29" s="183" t="s">
        <v>1431</v>
      </c>
      <c r="AA29" s="183" t="s">
        <v>1431</v>
      </c>
      <c r="AB29" s="183" t="s">
        <v>1431</v>
      </c>
      <c r="AC29" s="183" t="s">
        <v>1431</v>
      </c>
      <c r="AD29" s="183" t="s">
        <v>1431</v>
      </c>
      <c r="AE29" s="183" t="s">
        <v>1431</v>
      </c>
      <c r="AF29" s="183" t="s">
        <v>1431</v>
      </c>
      <c r="AG29" s="183" t="s">
        <v>1431</v>
      </c>
      <c r="AH29" s="183" t="s">
        <v>1431</v>
      </c>
      <c r="AI29" s="183" t="s">
        <v>1431</v>
      </c>
      <c r="AJ29" s="183" t="s">
        <v>1431</v>
      </c>
      <c r="AK29" s="183" t="s">
        <v>1431</v>
      </c>
      <c r="AL29" s="183" t="s">
        <v>1431</v>
      </c>
      <c r="AM29" s="183" t="s">
        <v>1431</v>
      </c>
    </row>
    <row r="30" spans="1:39" x14ac:dyDescent="0.25">
      <c r="A30" s="4" t="s">
        <v>66</v>
      </c>
      <c r="B30" s="30" t="s">
        <v>590</v>
      </c>
      <c r="C30" s="183" t="s">
        <v>103</v>
      </c>
      <c r="D30" s="183" t="s">
        <v>1431</v>
      </c>
      <c r="E30" s="183" t="s">
        <v>1431</v>
      </c>
      <c r="F30" s="183" t="s">
        <v>1431</v>
      </c>
      <c r="G30" s="183" t="s">
        <v>1431</v>
      </c>
      <c r="H30" s="183" t="s">
        <v>1431</v>
      </c>
      <c r="I30" s="183" t="s">
        <v>1431</v>
      </c>
      <c r="J30" s="183" t="s">
        <v>1431</v>
      </c>
      <c r="K30" s="183" t="s">
        <v>1431</v>
      </c>
      <c r="L30" s="183" t="s">
        <v>1431</v>
      </c>
      <c r="M30" s="183" t="s">
        <v>1431</v>
      </c>
      <c r="N30" s="183" t="s">
        <v>1431</v>
      </c>
      <c r="O30" s="183" t="s">
        <v>1431</v>
      </c>
      <c r="P30" s="183" t="s">
        <v>1431</v>
      </c>
      <c r="Q30" s="183" t="s">
        <v>1431</v>
      </c>
      <c r="R30" s="183" t="s">
        <v>1431</v>
      </c>
      <c r="S30" s="183" t="s">
        <v>1431</v>
      </c>
      <c r="T30" s="183" t="s">
        <v>1431</v>
      </c>
      <c r="U30" s="183" t="s">
        <v>1431</v>
      </c>
      <c r="V30" s="183" t="s">
        <v>1431</v>
      </c>
      <c r="W30" s="183" t="s">
        <v>1431</v>
      </c>
      <c r="X30" s="183" t="s">
        <v>1431</v>
      </c>
      <c r="Y30" s="183" t="s">
        <v>1431</v>
      </c>
      <c r="Z30" s="183" t="s">
        <v>1431</v>
      </c>
      <c r="AA30" s="183" t="s">
        <v>1431</v>
      </c>
      <c r="AB30" s="183" t="s">
        <v>1431</v>
      </c>
      <c r="AC30" s="183" t="s">
        <v>1431</v>
      </c>
      <c r="AD30" s="183" t="s">
        <v>1431</v>
      </c>
      <c r="AE30" s="183" t="s">
        <v>1431</v>
      </c>
      <c r="AF30" s="183" t="s">
        <v>1431</v>
      </c>
      <c r="AG30" s="183" t="s">
        <v>1431</v>
      </c>
      <c r="AH30" s="183" t="s">
        <v>1431</v>
      </c>
      <c r="AI30" s="183" t="s">
        <v>1431</v>
      </c>
      <c r="AJ30" s="183" t="s">
        <v>1431</v>
      </c>
      <c r="AK30" s="183" t="s">
        <v>1431</v>
      </c>
      <c r="AL30" s="183" t="s">
        <v>1431</v>
      </c>
      <c r="AM30" s="183" t="s">
        <v>1431</v>
      </c>
    </row>
    <row r="31" spans="1:39" x14ac:dyDescent="0.25">
      <c r="A31" s="4" t="s">
        <v>70</v>
      </c>
      <c r="B31" s="30" t="s">
        <v>590</v>
      </c>
      <c r="C31" s="183" t="s">
        <v>104</v>
      </c>
      <c r="D31" s="183" t="s">
        <v>1431</v>
      </c>
      <c r="E31" s="183" t="s">
        <v>1431</v>
      </c>
      <c r="F31" s="183" t="s">
        <v>1431</v>
      </c>
      <c r="G31" s="183" t="s">
        <v>1431</v>
      </c>
      <c r="H31" s="183" t="s">
        <v>1431</v>
      </c>
      <c r="I31" s="183" t="s">
        <v>1431</v>
      </c>
      <c r="J31" s="183" t="s">
        <v>1431</v>
      </c>
      <c r="K31" s="183" t="s">
        <v>1431</v>
      </c>
      <c r="L31" s="183" t="s">
        <v>1431</v>
      </c>
      <c r="M31" s="183" t="s">
        <v>1431</v>
      </c>
      <c r="N31" s="183" t="s">
        <v>1431</v>
      </c>
      <c r="O31" s="183" t="s">
        <v>1431</v>
      </c>
      <c r="P31" s="183" t="s">
        <v>1431</v>
      </c>
      <c r="Q31" s="183" t="s">
        <v>1431</v>
      </c>
      <c r="R31" s="183" t="s">
        <v>1431</v>
      </c>
      <c r="S31" s="183" t="s">
        <v>1431</v>
      </c>
      <c r="T31" s="183" t="s">
        <v>1431</v>
      </c>
      <c r="U31" s="183" t="s">
        <v>1431</v>
      </c>
      <c r="V31" s="183" t="s">
        <v>1431</v>
      </c>
      <c r="W31" s="183" t="s">
        <v>1431</v>
      </c>
      <c r="X31" s="183" t="s">
        <v>1431</v>
      </c>
      <c r="Y31" s="183" t="s">
        <v>1431</v>
      </c>
      <c r="Z31" s="183" t="s">
        <v>1431</v>
      </c>
      <c r="AA31" s="183" t="s">
        <v>1431</v>
      </c>
      <c r="AB31" s="183" t="s">
        <v>1431</v>
      </c>
      <c r="AC31" s="183" t="s">
        <v>1431</v>
      </c>
      <c r="AD31" s="183" t="s">
        <v>1431</v>
      </c>
      <c r="AE31" s="183" t="s">
        <v>1431</v>
      </c>
      <c r="AF31" s="183" t="s">
        <v>1431</v>
      </c>
      <c r="AG31" s="183" t="s">
        <v>1431</v>
      </c>
      <c r="AH31" s="183" t="s">
        <v>1431</v>
      </c>
      <c r="AI31" s="183" t="s">
        <v>1431</v>
      </c>
      <c r="AJ31" s="183" t="s">
        <v>1431</v>
      </c>
      <c r="AK31" s="183" t="s">
        <v>1431</v>
      </c>
      <c r="AL31" s="183" t="s">
        <v>1431</v>
      </c>
      <c r="AM31" s="183" t="s">
        <v>1431</v>
      </c>
    </row>
    <row r="32" spans="1:39" x14ac:dyDescent="0.25">
      <c r="A32" s="4" t="s">
        <v>69</v>
      </c>
      <c r="B32" s="30" t="s">
        <v>590</v>
      </c>
      <c r="C32" s="183" t="s">
        <v>105</v>
      </c>
      <c r="D32" s="183" t="s">
        <v>1431</v>
      </c>
      <c r="E32" s="183" t="s">
        <v>1431</v>
      </c>
      <c r="F32" s="183" t="s">
        <v>1431</v>
      </c>
      <c r="G32" s="183" t="s">
        <v>1431</v>
      </c>
      <c r="H32" s="183" t="s">
        <v>1431</v>
      </c>
      <c r="I32" s="183" t="s">
        <v>1431</v>
      </c>
      <c r="J32" s="183" t="s">
        <v>1431</v>
      </c>
      <c r="K32" s="183" t="s">
        <v>1431</v>
      </c>
      <c r="L32" s="183" t="s">
        <v>1431</v>
      </c>
      <c r="M32" s="183" t="s">
        <v>1431</v>
      </c>
      <c r="N32" s="183" t="s">
        <v>1431</v>
      </c>
      <c r="O32" s="183" t="s">
        <v>1431</v>
      </c>
      <c r="P32" s="183" t="s">
        <v>1431</v>
      </c>
      <c r="Q32" s="183" t="s">
        <v>1431</v>
      </c>
      <c r="R32" s="183" t="s">
        <v>1431</v>
      </c>
      <c r="S32" s="183" t="s">
        <v>1431</v>
      </c>
      <c r="T32" s="183" t="s">
        <v>1431</v>
      </c>
      <c r="U32" s="183" t="s">
        <v>1431</v>
      </c>
      <c r="V32" s="183" t="s">
        <v>1431</v>
      </c>
      <c r="W32" s="183" t="s">
        <v>1431</v>
      </c>
      <c r="X32" s="183" t="s">
        <v>1431</v>
      </c>
      <c r="Y32" s="183" t="s">
        <v>1431</v>
      </c>
      <c r="Z32" s="183" t="s">
        <v>1431</v>
      </c>
      <c r="AA32" s="183" t="s">
        <v>1431</v>
      </c>
      <c r="AB32" s="183" t="s">
        <v>1431</v>
      </c>
      <c r="AC32" s="183" t="s">
        <v>1431</v>
      </c>
      <c r="AD32" s="183" t="s">
        <v>1431</v>
      </c>
      <c r="AE32" s="183" t="s">
        <v>1431</v>
      </c>
      <c r="AF32" s="183" t="s">
        <v>1431</v>
      </c>
      <c r="AG32" s="183" t="s">
        <v>1431</v>
      </c>
      <c r="AH32" s="183" t="s">
        <v>1431</v>
      </c>
      <c r="AI32" s="183" t="s">
        <v>1431</v>
      </c>
      <c r="AJ32" s="183" t="s">
        <v>1431</v>
      </c>
      <c r="AK32" s="183" t="s">
        <v>1431</v>
      </c>
      <c r="AL32" s="183" t="s">
        <v>1431</v>
      </c>
      <c r="AM32" s="183" t="s">
        <v>1431</v>
      </c>
    </row>
    <row r="33" spans="1:39" x14ac:dyDescent="0.25">
      <c r="A33" s="4" t="s">
        <v>69</v>
      </c>
      <c r="B33" s="30" t="s">
        <v>590</v>
      </c>
      <c r="C33" s="183" t="s">
        <v>106</v>
      </c>
      <c r="D33" s="183" t="s">
        <v>1431</v>
      </c>
      <c r="E33" s="183" t="s">
        <v>1431</v>
      </c>
      <c r="F33" s="183" t="s">
        <v>1431</v>
      </c>
      <c r="G33" s="183" t="s">
        <v>1431</v>
      </c>
      <c r="H33" s="183" t="s">
        <v>1431</v>
      </c>
      <c r="I33" s="183" t="s">
        <v>1431</v>
      </c>
      <c r="J33" s="183" t="s">
        <v>1431</v>
      </c>
      <c r="K33" s="183" t="s">
        <v>1431</v>
      </c>
      <c r="L33" s="183" t="s">
        <v>1431</v>
      </c>
      <c r="M33" s="183" t="s">
        <v>1431</v>
      </c>
      <c r="N33" s="183" t="s">
        <v>1431</v>
      </c>
      <c r="O33" s="183" t="s">
        <v>1431</v>
      </c>
      <c r="P33" s="183" t="s">
        <v>1431</v>
      </c>
      <c r="Q33" s="183" t="s">
        <v>1431</v>
      </c>
      <c r="R33" s="183" t="s">
        <v>1431</v>
      </c>
      <c r="S33" s="183" t="s">
        <v>1431</v>
      </c>
      <c r="T33" s="183" t="s">
        <v>1431</v>
      </c>
      <c r="U33" s="183" t="s">
        <v>1431</v>
      </c>
      <c r="V33" s="183" t="s">
        <v>1431</v>
      </c>
      <c r="W33" s="183" t="s">
        <v>1431</v>
      </c>
      <c r="X33" s="183" t="s">
        <v>1431</v>
      </c>
      <c r="Y33" s="183" t="s">
        <v>1431</v>
      </c>
      <c r="Z33" s="183" t="s">
        <v>1431</v>
      </c>
      <c r="AA33" s="183" t="s">
        <v>1431</v>
      </c>
      <c r="AB33" s="183" t="s">
        <v>1431</v>
      </c>
      <c r="AC33" s="183" t="s">
        <v>1431</v>
      </c>
      <c r="AD33" s="183" t="s">
        <v>1431</v>
      </c>
      <c r="AE33" s="183" t="s">
        <v>1431</v>
      </c>
      <c r="AF33" s="183" t="s">
        <v>1431</v>
      </c>
      <c r="AG33" s="183" t="s">
        <v>1431</v>
      </c>
      <c r="AH33" s="183" t="s">
        <v>1431</v>
      </c>
      <c r="AI33" s="183" t="s">
        <v>1431</v>
      </c>
      <c r="AJ33" s="183" t="s">
        <v>1431</v>
      </c>
      <c r="AK33" s="183" t="s">
        <v>1431</v>
      </c>
      <c r="AL33" s="183" t="s">
        <v>1431</v>
      </c>
      <c r="AM33" s="183" t="s">
        <v>1431</v>
      </c>
    </row>
    <row r="34" spans="1:39" x14ac:dyDescent="0.25">
      <c r="A34" s="4" t="s">
        <v>69</v>
      </c>
      <c r="B34" s="30" t="s">
        <v>590</v>
      </c>
      <c r="C34" s="183" t="s">
        <v>107</v>
      </c>
      <c r="D34" s="183" t="s">
        <v>1431</v>
      </c>
      <c r="E34" s="183" t="s">
        <v>1431</v>
      </c>
      <c r="F34" s="183" t="s">
        <v>1431</v>
      </c>
      <c r="G34" s="183" t="s">
        <v>1431</v>
      </c>
      <c r="H34" s="183" t="s">
        <v>1431</v>
      </c>
      <c r="I34" s="183" t="s">
        <v>1431</v>
      </c>
      <c r="J34" s="183" t="s">
        <v>1431</v>
      </c>
      <c r="K34" s="183" t="s">
        <v>1431</v>
      </c>
      <c r="L34" s="183" t="s">
        <v>1431</v>
      </c>
      <c r="M34" s="183" t="s">
        <v>1431</v>
      </c>
      <c r="N34" s="183" t="s">
        <v>1431</v>
      </c>
      <c r="O34" s="183" t="s">
        <v>1431</v>
      </c>
      <c r="P34" s="183" t="s">
        <v>1431</v>
      </c>
      <c r="Q34" s="183" t="s">
        <v>1431</v>
      </c>
      <c r="R34" s="183" t="s">
        <v>1431</v>
      </c>
      <c r="S34" s="183" t="s">
        <v>1431</v>
      </c>
      <c r="T34" s="183" t="s">
        <v>1431</v>
      </c>
      <c r="U34" s="183" t="s">
        <v>1431</v>
      </c>
      <c r="V34" s="183" t="s">
        <v>1431</v>
      </c>
      <c r="W34" s="183" t="s">
        <v>1431</v>
      </c>
      <c r="X34" s="183" t="s">
        <v>1431</v>
      </c>
      <c r="Y34" s="183" t="s">
        <v>1431</v>
      </c>
      <c r="Z34" s="183" t="s">
        <v>1431</v>
      </c>
      <c r="AA34" s="183" t="s">
        <v>1431</v>
      </c>
      <c r="AB34" s="183" t="s">
        <v>1431</v>
      </c>
      <c r="AC34" s="183" t="s">
        <v>1431</v>
      </c>
      <c r="AD34" s="183" t="s">
        <v>1431</v>
      </c>
      <c r="AE34" s="183" t="s">
        <v>1431</v>
      </c>
      <c r="AF34" s="183" t="s">
        <v>1431</v>
      </c>
      <c r="AG34" s="183" t="s">
        <v>1431</v>
      </c>
      <c r="AH34" s="183" t="s">
        <v>1431</v>
      </c>
      <c r="AI34" s="183" t="s">
        <v>1431</v>
      </c>
      <c r="AJ34" s="183" t="s">
        <v>1431</v>
      </c>
      <c r="AK34" s="183" t="s">
        <v>1431</v>
      </c>
      <c r="AL34" s="183" t="s">
        <v>1431</v>
      </c>
      <c r="AM34" s="183" t="s">
        <v>1431</v>
      </c>
    </row>
    <row r="35" spans="1:39" x14ac:dyDescent="0.25">
      <c r="A35" s="4" t="s">
        <v>71</v>
      </c>
      <c r="B35" s="30" t="s">
        <v>590</v>
      </c>
      <c r="C35" s="183" t="s">
        <v>108</v>
      </c>
      <c r="D35" s="183" t="s">
        <v>1431</v>
      </c>
      <c r="E35" s="183" t="s">
        <v>1431</v>
      </c>
      <c r="F35" s="183" t="s">
        <v>1431</v>
      </c>
      <c r="G35" s="183" t="s">
        <v>1431</v>
      </c>
      <c r="H35" s="183" t="s">
        <v>1431</v>
      </c>
      <c r="I35" s="183" t="s">
        <v>1431</v>
      </c>
      <c r="J35" s="183" t="s">
        <v>1431</v>
      </c>
      <c r="K35" s="183" t="s">
        <v>1431</v>
      </c>
      <c r="L35" s="183" t="s">
        <v>1431</v>
      </c>
      <c r="M35" s="183" t="s">
        <v>1431</v>
      </c>
      <c r="N35" s="183" t="s">
        <v>1431</v>
      </c>
      <c r="O35" s="183" t="s">
        <v>1431</v>
      </c>
      <c r="P35" s="183" t="s">
        <v>1431</v>
      </c>
      <c r="Q35" s="183" t="s">
        <v>1431</v>
      </c>
      <c r="R35" s="183" t="s">
        <v>1431</v>
      </c>
      <c r="S35" s="183" t="s">
        <v>1431</v>
      </c>
      <c r="T35" s="183" t="s">
        <v>1431</v>
      </c>
      <c r="U35" s="183" t="s">
        <v>1431</v>
      </c>
      <c r="V35" s="183" t="s">
        <v>1431</v>
      </c>
      <c r="W35" s="183" t="s">
        <v>1431</v>
      </c>
      <c r="X35" s="183" t="s">
        <v>1431</v>
      </c>
      <c r="Y35" s="183" t="s">
        <v>1431</v>
      </c>
      <c r="Z35" s="183" t="s">
        <v>1431</v>
      </c>
      <c r="AA35" s="183" t="s">
        <v>1431</v>
      </c>
      <c r="AB35" s="183" t="s">
        <v>1431</v>
      </c>
      <c r="AC35" s="183" t="s">
        <v>1431</v>
      </c>
      <c r="AD35" s="183" t="s">
        <v>1431</v>
      </c>
      <c r="AE35" s="183" t="s">
        <v>1431</v>
      </c>
      <c r="AF35" s="183" t="s">
        <v>1431</v>
      </c>
      <c r="AG35" s="183" t="s">
        <v>1431</v>
      </c>
      <c r="AH35" s="183" t="s">
        <v>1431</v>
      </c>
      <c r="AI35" s="183" t="s">
        <v>1431</v>
      </c>
      <c r="AJ35" s="183" t="s">
        <v>1431</v>
      </c>
      <c r="AK35" s="183" t="s">
        <v>1431</v>
      </c>
      <c r="AL35" s="183" t="s">
        <v>1431</v>
      </c>
      <c r="AM35" s="183" t="s">
        <v>1431</v>
      </c>
    </row>
    <row r="36" spans="1:39" x14ac:dyDescent="0.25">
      <c r="A36" s="4" t="s">
        <v>73</v>
      </c>
      <c r="B36" s="30" t="s">
        <v>590</v>
      </c>
      <c r="C36" s="183" t="s">
        <v>109</v>
      </c>
      <c r="D36" s="183" t="s">
        <v>1431</v>
      </c>
      <c r="E36" s="183" t="s">
        <v>1431</v>
      </c>
      <c r="F36" s="183" t="s">
        <v>1431</v>
      </c>
      <c r="G36" s="183" t="s">
        <v>1431</v>
      </c>
      <c r="H36" s="183" t="s">
        <v>1431</v>
      </c>
      <c r="I36" s="183" t="s">
        <v>1431</v>
      </c>
      <c r="J36" s="183" t="s">
        <v>1431</v>
      </c>
      <c r="K36" s="183" t="s">
        <v>1431</v>
      </c>
      <c r="L36" s="183" t="s">
        <v>1431</v>
      </c>
      <c r="M36" s="183" t="s">
        <v>1431</v>
      </c>
      <c r="N36" s="183" t="s">
        <v>1431</v>
      </c>
      <c r="O36" s="183" t="s">
        <v>1431</v>
      </c>
      <c r="P36" s="183" t="s">
        <v>1431</v>
      </c>
      <c r="Q36" s="183" t="s">
        <v>1431</v>
      </c>
      <c r="R36" s="183" t="s">
        <v>1431</v>
      </c>
      <c r="S36" s="183" t="s">
        <v>1431</v>
      </c>
      <c r="T36" s="183" t="s">
        <v>1431</v>
      </c>
      <c r="U36" s="183" t="s">
        <v>1431</v>
      </c>
      <c r="V36" s="183" t="s">
        <v>1431</v>
      </c>
      <c r="W36" s="183" t="s">
        <v>1431</v>
      </c>
      <c r="X36" s="183" t="s">
        <v>1431</v>
      </c>
      <c r="Y36" s="183" t="s">
        <v>1431</v>
      </c>
      <c r="Z36" s="183" t="s">
        <v>1431</v>
      </c>
      <c r="AA36" s="183" t="s">
        <v>1431</v>
      </c>
      <c r="AB36" s="183" t="s">
        <v>1431</v>
      </c>
      <c r="AC36" s="183" t="s">
        <v>1431</v>
      </c>
      <c r="AD36" s="183" t="s">
        <v>1431</v>
      </c>
      <c r="AE36" s="183" t="s">
        <v>1431</v>
      </c>
      <c r="AF36" s="183" t="s">
        <v>1431</v>
      </c>
      <c r="AG36" s="183" t="s">
        <v>1431</v>
      </c>
      <c r="AH36" s="183" t="s">
        <v>1431</v>
      </c>
      <c r="AI36" s="183" t="s">
        <v>1431</v>
      </c>
      <c r="AJ36" s="183" t="s">
        <v>1431</v>
      </c>
      <c r="AK36" s="183" t="s">
        <v>1431</v>
      </c>
      <c r="AL36" s="183" t="s">
        <v>1431</v>
      </c>
      <c r="AM36" s="183" t="s">
        <v>1431</v>
      </c>
    </row>
    <row r="37" spans="1:39" x14ac:dyDescent="0.25">
      <c r="A37" s="194" t="s">
        <v>1445</v>
      </c>
      <c r="B37" s="30" t="s">
        <v>590</v>
      </c>
      <c r="C37" s="183" t="s">
        <v>110</v>
      </c>
      <c r="D37" s="183" t="s">
        <v>1431</v>
      </c>
      <c r="E37" s="183" t="s">
        <v>1431</v>
      </c>
      <c r="F37" s="183" t="s">
        <v>1431</v>
      </c>
      <c r="G37" s="183" t="s">
        <v>1431</v>
      </c>
      <c r="H37" s="183" t="s">
        <v>1431</v>
      </c>
      <c r="I37" s="183" t="s">
        <v>1431</v>
      </c>
      <c r="J37" s="183" t="s">
        <v>1431</v>
      </c>
      <c r="K37" s="183" t="s">
        <v>1431</v>
      </c>
      <c r="L37" s="183" t="s">
        <v>1431</v>
      </c>
      <c r="M37" s="183" t="s">
        <v>1431</v>
      </c>
      <c r="N37" s="183" t="s">
        <v>1431</v>
      </c>
      <c r="O37" s="183" t="s">
        <v>1431</v>
      </c>
      <c r="P37" s="183" t="s">
        <v>1431</v>
      </c>
      <c r="Q37" s="183" t="s">
        <v>1431</v>
      </c>
      <c r="R37" s="183" t="s">
        <v>1431</v>
      </c>
      <c r="S37" s="183" t="s">
        <v>1431</v>
      </c>
      <c r="T37" s="183" t="s">
        <v>1431</v>
      </c>
      <c r="U37" s="183" t="s">
        <v>1431</v>
      </c>
      <c r="V37" s="183" t="s">
        <v>1431</v>
      </c>
      <c r="W37" s="183" t="s">
        <v>1431</v>
      </c>
      <c r="X37" s="183" t="s">
        <v>1431</v>
      </c>
      <c r="Y37" s="183" t="s">
        <v>1431</v>
      </c>
      <c r="Z37" s="183" t="s">
        <v>1431</v>
      </c>
      <c r="AA37" s="183" t="s">
        <v>1431</v>
      </c>
      <c r="AB37" s="183" t="s">
        <v>1431</v>
      </c>
      <c r="AC37" s="183" t="s">
        <v>1431</v>
      </c>
      <c r="AD37" s="183" t="s">
        <v>1431</v>
      </c>
      <c r="AE37" s="183" t="s">
        <v>1431</v>
      </c>
      <c r="AF37" s="183" t="s">
        <v>1431</v>
      </c>
      <c r="AG37" s="183" t="s">
        <v>1431</v>
      </c>
      <c r="AH37" s="183" t="s">
        <v>1431</v>
      </c>
      <c r="AI37" s="183" t="s">
        <v>1431</v>
      </c>
      <c r="AJ37" s="183" t="s">
        <v>1431</v>
      </c>
      <c r="AK37" s="183" t="s">
        <v>1431</v>
      </c>
      <c r="AL37" s="183" t="s">
        <v>1431</v>
      </c>
      <c r="AM37" s="183" t="s">
        <v>1431</v>
      </c>
    </row>
    <row r="38" spans="1:39" x14ac:dyDescent="0.25">
      <c r="A38" s="4" t="s">
        <v>59</v>
      </c>
      <c r="B38" s="30" t="s">
        <v>590</v>
      </c>
      <c r="C38" s="183" t="s">
        <v>111</v>
      </c>
      <c r="D38" s="183" t="s">
        <v>1431</v>
      </c>
      <c r="E38" s="183" t="s">
        <v>1431</v>
      </c>
      <c r="F38" s="183" t="s">
        <v>1431</v>
      </c>
      <c r="G38" s="183" t="s">
        <v>1431</v>
      </c>
      <c r="H38" s="183" t="s">
        <v>1431</v>
      </c>
      <c r="I38" s="183" t="s">
        <v>1431</v>
      </c>
      <c r="J38" s="183" t="s">
        <v>1431</v>
      </c>
      <c r="K38" s="183" t="s">
        <v>1431</v>
      </c>
      <c r="L38" s="183" t="s">
        <v>1431</v>
      </c>
      <c r="M38" s="183" t="s">
        <v>1431</v>
      </c>
      <c r="N38" s="183" t="s">
        <v>1431</v>
      </c>
      <c r="O38" s="183" t="s">
        <v>1431</v>
      </c>
      <c r="P38" s="183" t="s">
        <v>1431</v>
      </c>
      <c r="Q38" s="183" t="s">
        <v>1431</v>
      </c>
      <c r="R38" s="183" t="s">
        <v>1431</v>
      </c>
      <c r="S38" s="183" t="s">
        <v>1431</v>
      </c>
      <c r="T38" s="183" t="s">
        <v>1431</v>
      </c>
      <c r="U38" s="183" t="s">
        <v>1431</v>
      </c>
      <c r="V38" s="183" t="s">
        <v>1431</v>
      </c>
      <c r="W38" s="183" t="s">
        <v>1431</v>
      </c>
      <c r="X38" s="183" t="s">
        <v>1431</v>
      </c>
      <c r="Y38" s="183" t="s">
        <v>1431</v>
      </c>
      <c r="Z38" s="183" t="s">
        <v>1431</v>
      </c>
      <c r="AA38" s="183" t="s">
        <v>1431</v>
      </c>
      <c r="AB38" s="183" t="s">
        <v>1431</v>
      </c>
      <c r="AC38" s="183" t="s">
        <v>1431</v>
      </c>
      <c r="AD38" s="183" t="s">
        <v>1431</v>
      </c>
      <c r="AE38" s="183" t="s">
        <v>1431</v>
      </c>
      <c r="AF38" s="183" t="s">
        <v>1431</v>
      </c>
      <c r="AG38" s="183" t="s">
        <v>1431</v>
      </c>
      <c r="AH38" s="183" t="s">
        <v>1431</v>
      </c>
      <c r="AI38" s="183" t="s">
        <v>1431</v>
      </c>
      <c r="AJ38" s="183" t="s">
        <v>1431</v>
      </c>
      <c r="AK38" s="183" t="s">
        <v>1431</v>
      </c>
      <c r="AL38" s="183" t="s">
        <v>1431</v>
      </c>
      <c r="AM38" s="183" t="s">
        <v>1431</v>
      </c>
    </row>
    <row r="39" spans="1:39" x14ac:dyDescent="0.25">
      <c r="A39" s="4" t="s">
        <v>54</v>
      </c>
      <c r="B39" s="30" t="s">
        <v>590</v>
      </c>
      <c r="C39" s="183" t="s">
        <v>112</v>
      </c>
      <c r="D39" s="183" t="s">
        <v>1431</v>
      </c>
      <c r="E39" s="183" t="s">
        <v>1431</v>
      </c>
      <c r="F39" s="183" t="s">
        <v>1431</v>
      </c>
      <c r="G39" s="183" t="s">
        <v>1431</v>
      </c>
      <c r="H39" s="183" t="s">
        <v>1431</v>
      </c>
      <c r="I39" s="183" t="s">
        <v>1431</v>
      </c>
      <c r="J39" s="183" t="s">
        <v>1431</v>
      </c>
      <c r="K39" s="183" t="s">
        <v>1431</v>
      </c>
      <c r="L39" s="183" t="s">
        <v>1431</v>
      </c>
      <c r="M39" s="183" t="s">
        <v>1431</v>
      </c>
      <c r="N39" s="183" t="s">
        <v>1431</v>
      </c>
      <c r="O39" s="183" t="s">
        <v>1431</v>
      </c>
      <c r="P39" s="183" t="s">
        <v>1431</v>
      </c>
      <c r="Q39" s="183" t="s">
        <v>1431</v>
      </c>
      <c r="R39" s="183" t="s">
        <v>1431</v>
      </c>
      <c r="S39" s="183" t="s">
        <v>1431</v>
      </c>
      <c r="T39" s="183" t="s">
        <v>1431</v>
      </c>
      <c r="U39" s="183" t="s">
        <v>1431</v>
      </c>
      <c r="V39" s="183" t="s">
        <v>1431</v>
      </c>
      <c r="W39" s="183" t="s">
        <v>1431</v>
      </c>
      <c r="X39" s="183" t="s">
        <v>1431</v>
      </c>
      <c r="Y39" s="183" t="s">
        <v>1431</v>
      </c>
      <c r="Z39" s="183" t="s">
        <v>1431</v>
      </c>
      <c r="AA39" s="183" t="s">
        <v>1431</v>
      </c>
      <c r="AB39" s="183" t="s">
        <v>1431</v>
      </c>
      <c r="AC39" s="183" t="s">
        <v>1431</v>
      </c>
      <c r="AD39" s="183" t="s">
        <v>1431</v>
      </c>
      <c r="AE39" s="183" t="s">
        <v>1431</v>
      </c>
      <c r="AF39" s="183" t="s">
        <v>1431</v>
      </c>
      <c r="AG39" s="183" t="s">
        <v>1431</v>
      </c>
      <c r="AH39" s="183" t="s">
        <v>1431</v>
      </c>
      <c r="AI39" s="183" t="s">
        <v>1431</v>
      </c>
      <c r="AJ39" s="183" t="s">
        <v>1431</v>
      </c>
      <c r="AK39" s="183" t="s">
        <v>1431</v>
      </c>
      <c r="AL39" s="183" t="s">
        <v>1431</v>
      </c>
      <c r="AM39" s="183" t="s">
        <v>1431</v>
      </c>
    </row>
    <row r="40" spans="1:39" x14ac:dyDescent="0.25">
      <c r="A40" s="4" t="s">
        <v>60</v>
      </c>
      <c r="B40" s="30" t="s">
        <v>590</v>
      </c>
      <c r="C40" s="183" t="s">
        <v>113</v>
      </c>
      <c r="D40" s="189">
        <v>240871328.17241201</v>
      </c>
      <c r="E40" s="189">
        <v>241762400.208933</v>
      </c>
      <c r="F40" s="189">
        <v>242653472.24545401</v>
      </c>
      <c r="G40" s="189">
        <v>243544544.28197399</v>
      </c>
      <c r="H40" s="189">
        <v>244435616.31849501</v>
      </c>
      <c r="I40" s="189">
        <v>245326688.35501501</v>
      </c>
      <c r="J40" s="189">
        <v>246217760.391536</v>
      </c>
      <c r="K40" s="189">
        <v>247108832.42805699</v>
      </c>
      <c r="L40" s="189">
        <v>247999904.46457699</v>
      </c>
      <c r="M40" s="189">
        <v>248890976.50109801</v>
      </c>
      <c r="N40" s="189">
        <v>249782048.53761899</v>
      </c>
      <c r="O40" s="189">
        <v>250673120.574139</v>
      </c>
      <c r="P40" s="189">
        <v>251564192.61065999</v>
      </c>
      <c r="Q40" s="189">
        <v>252455264.647181</v>
      </c>
      <c r="R40" s="189">
        <v>253346336.68370101</v>
      </c>
      <c r="S40" s="189">
        <v>254237408.720222</v>
      </c>
      <c r="T40" s="189">
        <v>255128480.75674301</v>
      </c>
      <c r="U40" s="189">
        <v>256019552.79326299</v>
      </c>
      <c r="V40" s="189">
        <v>256910624.82978401</v>
      </c>
      <c r="W40" s="189">
        <v>257801696.86630499</v>
      </c>
      <c r="X40" s="189">
        <v>258692768.902825</v>
      </c>
      <c r="Y40" s="189">
        <v>259583840.93934599</v>
      </c>
      <c r="Z40" s="189">
        <v>260474912.975867</v>
      </c>
      <c r="AA40" s="189">
        <v>261365985.01238701</v>
      </c>
      <c r="AB40" s="189">
        <v>262257057.048908</v>
      </c>
      <c r="AC40" s="189">
        <v>263148129.08542901</v>
      </c>
      <c r="AD40" s="189">
        <v>264039201.12194899</v>
      </c>
      <c r="AE40" s="189">
        <v>264930273.15847</v>
      </c>
      <c r="AF40" s="189">
        <v>265821345.19499099</v>
      </c>
      <c r="AG40" s="189">
        <v>266712417.231511</v>
      </c>
      <c r="AH40" s="189">
        <v>267603489.26803201</v>
      </c>
      <c r="AI40" s="189">
        <v>268494561.30455202</v>
      </c>
      <c r="AJ40" s="189">
        <v>269385633.34107298</v>
      </c>
      <c r="AK40" s="189">
        <v>270276705.37759399</v>
      </c>
      <c r="AL40" s="189">
        <v>271167777.414114</v>
      </c>
      <c r="AM40" s="189">
        <v>272058849.45063502</v>
      </c>
    </row>
    <row r="41" spans="1:39" x14ac:dyDescent="0.25">
      <c r="C41" s="183" t="s">
        <v>114</v>
      </c>
      <c r="D41" s="183" t="s">
        <v>1431</v>
      </c>
      <c r="E41" s="183" t="s">
        <v>1431</v>
      </c>
      <c r="F41" s="183" t="s">
        <v>1431</v>
      </c>
      <c r="G41" s="183" t="s">
        <v>1431</v>
      </c>
      <c r="H41" s="183" t="s">
        <v>1431</v>
      </c>
      <c r="I41" s="183" t="s">
        <v>1431</v>
      </c>
      <c r="J41" s="183" t="s">
        <v>1431</v>
      </c>
      <c r="K41" s="183" t="s">
        <v>1431</v>
      </c>
      <c r="L41" s="183" t="s">
        <v>1431</v>
      </c>
      <c r="M41" s="183" t="s">
        <v>1431</v>
      </c>
      <c r="N41" s="183" t="s">
        <v>1431</v>
      </c>
      <c r="O41" s="183" t="s">
        <v>1431</v>
      </c>
      <c r="P41" s="183" t="s">
        <v>1431</v>
      </c>
      <c r="Q41" s="183" t="s">
        <v>1431</v>
      </c>
      <c r="R41" s="183" t="s">
        <v>1431</v>
      </c>
      <c r="S41" s="183" t="s">
        <v>1431</v>
      </c>
      <c r="T41" s="183" t="s">
        <v>1431</v>
      </c>
      <c r="U41" s="183" t="s">
        <v>1431</v>
      </c>
      <c r="V41" s="183" t="s">
        <v>1431</v>
      </c>
      <c r="W41" s="183" t="s">
        <v>1431</v>
      </c>
      <c r="X41" s="183" t="s">
        <v>1431</v>
      </c>
      <c r="Y41" s="183" t="s">
        <v>1431</v>
      </c>
      <c r="Z41" s="183" t="s">
        <v>1431</v>
      </c>
      <c r="AA41" s="183" t="s">
        <v>1431</v>
      </c>
      <c r="AB41" s="183" t="s">
        <v>1431</v>
      </c>
      <c r="AC41" s="183" t="s">
        <v>1431</v>
      </c>
      <c r="AD41" s="183" t="s">
        <v>1431</v>
      </c>
      <c r="AE41" s="183" t="s">
        <v>1431</v>
      </c>
      <c r="AF41" s="183" t="s">
        <v>1431</v>
      </c>
      <c r="AG41" s="183" t="s">
        <v>1431</v>
      </c>
      <c r="AH41" s="183" t="s">
        <v>1431</v>
      </c>
      <c r="AI41" s="183" t="s">
        <v>1431</v>
      </c>
      <c r="AJ41" s="183" t="s">
        <v>1431</v>
      </c>
      <c r="AK41" s="183" t="s">
        <v>1431</v>
      </c>
      <c r="AL41" s="183" t="s">
        <v>1431</v>
      </c>
      <c r="AM41" s="183" t="s">
        <v>1431</v>
      </c>
    </row>
    <row r="42" spans="1:39" x14ac:dyDescent="0.25">
      <c r="C42" s="183" t="s">
        <v>115</v>
      </c>
      <c r="D42" s="183" t="s">
        <v>1431</v>
      </c>
      <c r="E42" s="183" t="s">
        <v>1431</v>
      </c>
      <c r="F42" s="183" t="s">
        <v>1431</v>
      </c>
      <c r="G42" s="183" t="s">
        <v>1431</v>
      </c>
      <c r="H42" s="183" t="s">
        <v>1431</v>
      </c>
      <c r="I42" s="183" t="s">
        <v>1431</v>
      </c>
      <c r="J42" s="183" t="s">
        <v>1431</v>
      </c>
      <c r="K42" s="183" t="s">
        <v>1431</v>
      </c>
      <c r="L42" s="183" t="s">
        <v>1431</v>
      </c>
      <c r="M42" s="183" t="s">
        <v>1431</v>
      </c>
      <c r="N42" s="183" t="s">
        <v>1431</v>
      </c>
      <c r="O42" s="183" t="s">
        <v>1431</v>
      </c>
      <c r="P42" s="183" t="s">
        <v>1431</v>
      </c>
      <c r="Q42" s="183" t="s">
        <v>1431</v>
      </c>
      <c r="R42" s="183" t="s">
        <v>1431</v>
      </c>
      <c r="S42" s="183" t="s">
        <v>1431</v>
      </c>
      <c r="T42" s="183" t="s">
        <v>1431</v>
      </c>
      <c r="U42" s="183" t="s">
        <v>1431</v>
      </c>
      <c r="V42" s="183" t="s">
        <v>1431</v>
      </c>
      <c r="W42" s="183" t="s">
        <v>1431</v>
      </c>
      <c r="X42" s="183" t="s">
        <v>1431</v>
      </c>
      <c r="Y42" s="183" t="s">
        <v>1431</v>
      </c>
      <c r="Z42" s="183" t="s">
        <v>1431</v>
      </c>
      <c r="AA42" s="183" t="s">
        <v>1431</v>
      </c>
      <c r="AB42" s="183" t="s">
        <v>1431</v>
      </c>
      <c r="AC42" s="183" t="s">
        <v>1431</v>
      </c>
      <c r="AD42" s="183" t="s">
        <v>1431</v>
      </c>
      <c r="AE42" s="183" t="s">
        <v>1431</v>
      </c>
      <c r="AF42" s="183" t="s">
        <v>1431</v>
      </c>
      <c r="AG42" s="183" t="s">
        <v>1431</v>
      </c>
      <c r="AH42" s="183" t="s">
        <v>1431</v>
      </c>
      <c r="AI42" s="183" t="s">
        <v>1431</v>
      </c>
      <c r="AJ42" s="183" t="s">
        <v>1431</v>
      </c>
      <c r="AK42" s="183" t="s">
        <v>1431</v>
      </c>
      <c r="AL42" s="183" t="s">
        <v>1431</v>
      </c>
      <c r="AM42" s="183" t="s">
        <v>1431</v>
      </c>
    </row>
    <row r="43" spans="1:39" x14ac:dyDescent="0.25">
      <c r="C43" s="183" t="s">
        <v>116</v>
      </c>
      <c r="D43" s="183" t="s">
        <v>1431</v>
      </c>
      <c r="E43" s="183" t="s">
        <v>1431</v>
      </c>
      <c r="F43" s="183" t="s">
        <v>1431</v>
      </c>
      <c r="G43" s="183" t="s">
        <v>1431</v>
      </c>
      <c r="H43" s="183" t="s">
        <v>1431</v>
      </c>
      <c r="I43" s="183" t="s">
        <v>1431</v>
      </c>
      <c r="J43" s="183" t="s">
        <v>1431</v>
      </c>
      <c r="K43" s="183" t="s">
        <v>1431</v>
      </c>
      <c r="L43" s="183" t="s">
        <v>1431</v>
      </c>
      <c r="M43" s="183" t="s">
        <v>1431</v>
      </c>
      <c r="N43" s="183" t="s">
        <v>1431</v>
      </c>
      <c r="O43" s="183" t="s">
        <v>1431</v>
      </c>
      <c r="P43" s="183" t="s">
        <v>1431</v>
      </c>
      <c r="Q43" s="183" t="s">
        <v>1431</v>
      </c>
      <c r="R43" s="183" t="s">
        <v>1431</v>
      </c>
      <c r="S43" s="183" t="s">
        <v>1431</v>
      </c>
      <c r="T43" s="183" t="s">
        <v>1431</v>
      </c>
      <c r="U43" s="183" t="s">
        <v>1431</v>
      </c>
      <c r="V43" s="183" t="s">
        <v>1431</v>
      </c>
      <c r="W43" s="183" t="s">
        <v>1431</v>
      </c>
      <c r="X43" s="183" t="s">
        <v>1431</v>
      </c>
      <c r="Y43" s="183" t="s">
        <v>1431</v>
      </c>
      <c r="Z43" s="183" t="s">
        <v>1431</v>
      </c>
      <c r="AA43" s="183" t="s">
        <v>1431</v>
      </c>
      <c r="AB43" s="183" t="s">
        <v>1431</v>
      </c>
      <c r="AC43" s="183" t="s">
        <v>1431</v>
      </c>
      <c r="AD43" s="183" t="s">
        <v>1431</v>
      </c>
      <c r="AE43" s="183" t="s">
        <v>1431</v>
      </c>
      <c r="AF43" s="183" t="s">
        <v>1431</v>
      </c>
      <c r="AG43" s="183" t="s">
        <v>1431</v>
      </c>
      <c r="AH43" s="183" t="s">
        <v>1431</v>
      </c>
      <c r="AI43" s="183" t="s">
        <v>1431</v>
      </c>
      <c r="AJ43" s="183" t="s">
        <v>1431</v>
      </c>
      <c r="AK43" s="183" t="s">
        <v>1431</v>
      </c>
      <c r="AL43" s="183" t="s">
        <v>1431</v>
      </c>
      <c r="AM43" s="183" t="s">
        <v>1431</v>
      </c>
    </row>
    <row r="44" spans="1:39" x14ac:dyDescent="0.25">
      <c r="C44" s="183" t="s">
        <v>117</v>
      </c>
      <c r="D44" s="183" t="s">
        <v>1431</v>
      </c>
      <c r="E44" s="183" t="s">
        <v>1431</v>
      </c>
      <c r="F44" s="183" t="s">
        <v>1431</v>
      </c>
      <c r="G44" s="183" t="s">
        <v>1431</v>
      </c>
      <c r="H44" s="183" t="s">
        <v>1431</v>
      </c>
      <c r="I44" s="183" t="s">
        <v>1431</v>
      </c>
      <c r="J44" s="183" t="s">
        <v>1431</v>
      </c>
      <c r="K44" s="183" t="s">
        <v>1431</v>
      </c>
      <c r="L44" s="183" t="s">
        <v>1431</v>
      </c>
      <c r="M44" s="183" t="s">
        <v>1431</v>
      </c>
      <c r="N44" s="183" t="s">
        <v>1431</v>
      </c>
      <c r="O44" s="183" t="s">
        <v>1431</v>
      </c>
      <c r="P44" s="183" t="s">
        <v>1431</v>
      </c>
      <c r="Q44" s="183" t="s">
        <v>1431</v>
      </c>
      <c r="R44" s="183" t="s">
        <v>1431</v>
      </c>
      <c r="S44" s="183" t="s">
        <v>1431</v>
      </c>
      <c r="T44" s="183" t="s">
        <v>1431</v>
      </c>
      <c r="U44" s="183" t="s">
        <v>1431</v>
      </c>
      <c r="V44" s="183" t="s">
        <v>1431</v>
      </c>
      <c r="W44" s="183" t="s">
        <v>1431</v>
      </c>
      <c r="X44" s="183" t="s">
        <v>1431</v>
      </c>
      <c r="Y44" s="183" t="s">
        <v>1431</v>
      </c>
      <c r="Z44" s="183" t="s">
        <v>1431</v>
      </c>
      <c r="AA44" s="183" t="s">
        <v>1431</v>
      </c>
      <c r="AB44" s="183" t="s">
        <v>1431</v>
      </c>
      <c r="AC44" s="183" t="s">
        <v>1431</v>
      </c>
      <c r="AD44" s="183" t="s">
        <v>1431</v>
      </c>
      <c r="AE44" s="183" t="s">
        <v>1431</v>
      </c>
      <c r="AF44" s="183" t="s">
        <v>1431</v>
      </c>
      <c r="AG44" s="183" t="s">
        <v>1431</v>
      </c>
      <c r="AH44" s="183" t="s">
        <v>1431</v>
      </c>
      <c r="AI44" s="183" t="s">
        <v>1431</v>
      </c>
      <c r="AJ44" s="183" t="s">
        <v>1431</v>
      </c>
      <c r="AK44" s="183" t="s">
        <v>1431</v>
      </c>
      <c r="AL44" s="183" t="s">
        <v>1431</v>
      </c>
      <c r="AM44" s="183" t="s">
        <v>1431</v>
      </c>
    </row>
    <row r="45" spans="1:39" x14ac:dyDescent="0.25">
      <c r="C45" s="183" t="s">
        <v>118</v>
      </c>
      <c r="D45" s="183" t="s">
        <v>1431</v>
      </c>
      <c r="E45" s="183" t="s">
        <v>1431</v>
      </c>
      <c r="F45" s="183" t="s">
        <v>1431</v>
      </c>
      <c r="G45" s="183" t="s">
        <v>1431</v>
      </c>
      <c r="H45" s="183" t="s">
        <v>1431</v>
      </c>
      <c r="I45" s="183" t="s">
        <v>1431</v>
      </c>
      <c r="J45" s="183" t="s">
        <v>1431</v>
      </c>
      <c r="K45" s="183" t="s">
        <v>1431</v>
      </c>
      <c r="L45" s="183" t="s">
        <v>1431</v>
      </c>
      <c r="M45" s="183" t="s">
        <v>1431</v>
      </c>
      <c r="N45" s="183" t="s">
        <v>1431</v>
      </c>
      <c r="O45" s="183" t="s">
        <v>1431</v>
      </c>
      <c r="P45" s="183" t="s">
        <v>1431</v>
      </c>
      <c r="Q45" s="183" t="s">
        <v>1431</v>
      </c>
      <c r="R45" s="183" t="s">
        <v>1431</v>
      </c>
      <c r="S45" s="183" t="s">
        <v>1431</v>
      </c>
      <c r="T45" s="183" t="s">
        <v>1431</v>
      </c>
      <c r="U45" s="183" t="s">
        <v>1431</v>
      </c>
      <c r="V45" s="183" t="s">
        <v>1431</v>
      </c>
      <c r="W45" s="183" t="s">
        <v>1431</v>
      </c>
      <c r="X45" s="183" t="s">
        <v>1431</v>
      </c>
      <c r="Y45" s="183" t="s">
        <v>1431</v>
      </c>
      <c r="Z45" s="183" t="s">
        <v>1431</v>
      </c>
      <c r="AA45" s="183" t="s">
        <v>1431</v>
      </c>
      <c r="AB45" s="183" t="s">
        <v>1431</v>
      </c>
      <c r="AC45" s="183" t="s">
        <v>1431</v>
      </c>
      <c r="AD45" s="183" t="s">
        <v>1431</v>
      </c>
      <c r="AE45" s="183" t="s">
        <v>1431</v>
      </c>
      <c r="AF45" s="183" t="s">
        <v>1431</v>
      </c>
      <c r="AG45" s="183" t="s">
        <v>1431</v>
      </c>
      <c r="AH45" s="183" t="s">
        <v>1431</v>
      </c>
      <c r="AI45" s="183" t="s">
        <v>1431</v>
      </c>
      <c r="AJ45" s="183" t="s">
        <v>1431</v>
      </c>
      <c r="AK45" s="183" t="s">
        <v>1431</v>
      </c>
      <c r="AL45" s="183" t="s">
        <v>1431</v>
      </c>
      <c r="AM45" s="183" t="s">
        <v>1431</v>
      </c>
    </row>
    <row r="46" spans="1:39" x14ac:dyDescent="0.25">
      <c r="C46" s="183" t="s">
        <v>119</v>
      </c>
      <c r="D46" s="183" t="s">
        <v>1431</v>
      </c>
      <c r="E46" s="183" t="s">
        <v>1431</v>
      </c>
      <c r="F46" s="183" t="s">
        <v>1431</v>
      </c>
      <c r="G46" s="183" t="s">
        <v>1431</v>
      </c>
      <c r="H46" s="183" t="s">
        <v>1431</v>
      </c>
      <c r="I46" s="183" t="s">
        <v>1431</v>
      </c>
      <c r="J46" s="183" t="s">
        <v>1431</v>
      </c>
      <c r="K46" s="183" t="s">
        <v>1431</v>
      </c>
      <c r="L46" s="183" t="s">
        <v>1431</v>
      </c>
      <c r="M46" s="183" t="s">
        <v>1431</v>
      </c>
      <c r="N46" s="183" t="s">
        <v>1431</v>
      </c>
      <c r="O46" s="183" t="s">
        <v>1431</v>
      </c>
      <c r="P46" s="183" t="s">
        <v>1431</v>
      </c>
      <c r="Q46" s="183" t="s">
        <v>1431</v>
      </c>
      <c r="R46" s="183" t="s">
        <v>1431</v>
      </c>
      <c r="S46" s="183" t="s">
        <v>1431</v>
      </c>
      <c r="T46" s="183" t="s">
        <v>1431</v>
      </c>
      <c r="U46" s="183" t="s">
        <v>1431</v>
      </c>
      <c r="V46" s="183" t="s">
        <v>1431</v>
      </c>
      <c r="W46" s="183" t="s">
        <v>1431</v>
      </c>
      <c r="X46" s="183" t="s">
        <v>1431</v>
      </c>
      <c r="Y46" s="183" t="s">
        <v>1431</v>
      </c>
      <c r="Z46" s="183" t="s">
        <v>1431</v>
      </c>
      <c r="AA46" s="183" t="s">
        <v>1431</v>
      </c>
      <c r="AB46" s="183" t="s">
        <v>1431</v>
      </c>
      <c r="AC46" s="183" t="s">
        <v>1431</v>
      </c>
      <c r="AD46" s="183" t="s">
        <v>1431</v>
      </c>
      <c r="AE46" s="183" t="s">
        <v>1431</v>
      </c>
      <c r="AF46" s="183" t="s">
        <v>1431</v>
      </c>
      <c r="AG46" s="183" t="s">
        <v>1431</v>
      </c>
      <c r="AH46" s="183" t="s">
        <v>1431</v>
      </c>
      <c r="AI46" s="183" t="s">
        <v>1431</v>
      </c>
      <c r="AJ46" s="183" t="s">
        <v>1431</v>
      </c>
      <c r="AK46" s="183" t="s">
        <v>1431</v>
      </c>
      <c r="AL46" s="183" t="s">
        <v>1431</v>
      </c>
      <c r="AM46" s="183" t="s">
        <v>1431</v>
      </c>
    </row>
    <row r="47" spans="1:39" x14ac:dyDescent="0.25">
      <c r="C47" s="183" t="s">
        <v>120</v>
      </c>
      <c r="D47" s="183" t="s">
        <v>1431</v>
      </c>
      <c r="E47" s="183" t="s">
        <v>1431</v>
      </c>
      <c r="F47" s="183" t="s">
        <v>1431</v>
      </c>
      <c r="G47" s="183" t="s">
        <v>1431</v>
      </c>
      <c r="H47" s="183" t="s">
        <v>1431</v>
      </c>
      <c r="I47" s="183" t="s">
        <v>1431</v>
      </c>
      <c r="J47" s="183" t="s">
        <v>1431</v>
      </c>
      <c r="K47" s="183" t="s">
        <v>1431</v>
      </c>
      <c r="L47" s="183" t="s">
        <v>1431</v>
      </c>
      <c r="M47" s="183" t="s">
        <v>1431</v>
      </c>
      <c r="N47" s="183" t="s">
        <v>1431</v>
      </c>
      <c r="O47" s="183" t="s">
        <v>1431</v>
      </c>
      <c r="P47" s="183" t="s">
        <v>1431</v>
      </c>
      <c r="Q47" s="183" t="s">
        <v>1431</v>
      </c>
      <c r="R47" s="183" t="s">
        <v>1431</v>
      </c>
      <c r="S47" s="183" t="s">
        <v>1431</v>
      </c>
      <c r="T47" s="183" t="s">
        <v>1431</v>
      </c>
      <c r="U47" s="183" t="s">
        <v>1431</v>
      </c>
      <c r="V47" s="183" t="s">
        <v>1431</v>
      </c>
      <c r="W47" s="183" t="s">
        <v>1431</v>
      </c>
      <c r="X47" s="183" t="s">
        <v>1431</v>
      </c>
      <c r="Y47" s="183" t="s">
        <v>1431</v>
      </c>
      <c r="Z47" s="183" t="s">
        <v>1431</v>
      </c>
      <c r="AA47" s="183" t="s">
        <v>1431</v>
      </c>
      <c r="AB47" s="183" t="s">
        <v>1431</v>
      </c>
      <c r="AC47" s="183" t="s">
        <v>1431</v>
      </c>
      <c r="AD47" s="183" t="s">
        <v>1431</v>
      </c>
      <c r="AE47" s="183" t="s">
        <v>1431</v>
      </c>
      <c r="AF47" s="183" t="s">
        <v>1431</v>
      </c>
      <c r="AG47" s="183" t="s">
        <v>1431</v>
      </c>
      <c r="AH47" s="183" t="s">
        <v>1431</v>
      </c>
      <c r="AI47" s="183" t="s">
        <v>1431</v>
      </c>
      <c r="AJ47" s="183" t="s">
        <v>1431</v>
      </c>
      <c r="AK47" s="183" t="s">
        <v>1431</v>
      </c>
      <c r="AL47" s="183" t="s">
        <v>1431</v>
      </c>
      <c r="AM47" s="183" t="s">
        <v>1431</v>
      </c>
    </row>
    <row r="48" spans="1:39" x14ac:dyDescent="0.25">
      <c r="C48" s="183" t="s">
        <v>121</v>
      </c>
      <c r="D48" s="183" t="s">
        <v>1431</v>
      </c>
      <c r="E48" s="183" t="s">
        <v>1431</v>
      </c>
      <c r="F48" s="183" t="s">
        <v>1431</v>
      </c>
      <c r="G48" s="183" t="s">
        <v>1431</v>
      </c>
      <c r="H48" s="183" t="s">
        <v>1431</v>
      </c>
      <c r="I48" s="183" t="s">
        <v>1431</v>
      </c>
      <c r="J48" s="183" t="s">
        <v>1431</v>
      </c>
      <c r="K48" s="183" t="s">
        <v>1431</v>
      </c>
      <c r="L48" s="183" t="s">
        <v>1431</v>
      </c>
      <c r="M48" s="183" t="s">
        <v>1431</v>
      </c>
      <c r="N48" s="183" t="s">
        <v>1431</v>
      </c>
      <c r="O48" s="183" t="s">
        <v>1431</v>
      </c>
      <c r="P48" s="183" t="s">
        <v>1431</v>
      </c>
      <c r="Q48" s="183" t="s">
        <v>1431</v>
      </c>
      <c r="R48" s="183" t="s">
        <v>1431</v>
      </c>
      <c r="S48" s="183" t="s">
        <v>1431</v>
      </c>
      <c r="T48" s="183" t="s">
        <v>1431</v>
      </c>
      <c r="U48" s="183" t="s">
        <v>1431</v>
      </c>
      <c r="V48" s="183" t="s">
        <v>1431</v>
      </c>
      <c r="W48" s="183" t="s">
        <v>1431</v>
      </c>
      <c r="X48" s="183" t="s">
        <v>1431</v>
      </c>
      <c r="Y48" s="183" t="s">
        <v>1431</v>
      </c>
      <c r="Z48" s="183" t="s">
        <v>1431</v>
      </c>
      <c r="AA48" s="183" t="s">
        <v>1431</v>
      </c>
      <c r="AB48" s="183" t="s">
        <v>1431</v>
      </c>
      <c r="AC48" s="183" t="s">
        <v>1431</v>
      </c>
      <c r="AD48" s="183" t="s">
        <v>1431</v>
      </c>
      <c r="AE48" s="183" t="s">
        <v>1431</v>
      </c>
      <c r="AF48" s="183" t="s">
        <v>1431</v>
      </c>
      <c r="AG48" s="183" t="s">
        <v>1431</v>
      </c>
      <c r="AH48" s="183" t="s">
        <v>1431</v>
      </c>
      <c r="AI48" s="183" t="s">
        <v>1431</v>
      </c>
      <c r="AJ48" s="183" t="s">
        <v>1431</v>
      </c>
      <c r="AK48" s="183" t="s">
        <v>1431</v>
      </c>
      <c r="AL48" s="183" t="s">
        <v>1431</v>
      </c>
      <c r="AM48" s="183" t="s">
        <v>1431</v>
      </c>
    </row>
    <row r="49" spans="3:39" x14ac:dyDescent="0.25">
      <c r="C49" s="183" t="s">
        <v>122</v>
      </c>
      <c r="D49" s="183" t="s">
        <v>1431</v>
      </c>
      <c r="E49" s="183" t="s">
        <v>1431</v>
      </c>
      <c r="F49" s="183" t="s">
        <v>1431</v>
      </c>
      <c r="G49" s="183" t="s">
        <v>1431</v>
      </c>
      <c r="H49" s="183" t="s">
        <v>1431</v>
      </c>
      <c r="I49" s="183" t="s">
        <v>1431</v>
      </c>
      <c r="J49" s="183" t="s">
        <v>1431</v>
      </c>
      <c r="K49" s="183" t="s">
        <v>1431</v>
      </c>
      <c r="L49" s="183" t="s">
        <v>1431</v>
      </c>
      <c r="M49" s="183" t="s">
        <v>1431</v>
      </c>
      <c r="N49" s="183" t="s">
        <v>1431</v>
      </c>
      <c r="O49" s="183" t="s">
        <v>1431</v>
      </c>
      <c r="P49" s="183" t="s">
        <v>1431</v>
      </c>
      <c r="Q49" s="183" t="s">
        <v>1431</v>
      </c>
      <c r="R49" s="183" t="s">
        <v>1431</v>
      </c>
      <c r="S49" s="183" t="s">
        <v>1431</v>
      </c>
      <c r="T49" s="183" t="s">
        <v>1431</v>
      </c>
      <c r="U49" s="183" t="s">
        <v>1431</v>
      </c>
      <c r="V49" s="183" t="s">
        <v>1431</v>
      </c>
      <c r="W49" s="183" t="s">
        <v>1431</v>
      </c>
      <c r="X49" s="183" t="s">
        <v>1431</v>
      </c>
      <c r="Y49" s="183" t="s">
        <v>1431</v>
      </c>
      <c r="Z49" s="183" t="s">
        <v>1431</v>
      </c>
      <c r="AA49" s="183" t="s">
        <v>1431</v>
      </c>
      <c r="AB49" s="183" t="s">
        <v>1431</v>
      </c>
      <c r="AC49" s="183" t="s">
        <v>1431</v>
      </c>
      <c r="AD49" s="183" t="s">
        <v>1431</v>
      </c>
      <c r="AE49" s="183" t="s">
        <v>1431</v>
      </c>
      <c r="AF49" s="183" t="s">
        <v>1431</v>
      </c>
      <c r="AG49" s="183" t="s">
        <v>1431</v>
      </c>
      <c r="AH49" s="183" t="s">
        <v>1431</v>
      </c>
      <c r="AI49" s="183" t="s">
        <v>1431</v>
      </c>
      <c r="AJ49" s="183" t="s">
        <v>1431</v>
      </c>
      <c r="AK49" s="183" t="s">
        <v>1431</v>
      </c>
      <c r="AL49" s="183" t="s">
        <v>1431</v>
      </c>
      <c r="AM49" s="183" t="s">
        <v>1431</v>
      </c>
    </row>
    <row r="50" spans="3:39" x14ac:dyDescent="0.25">
      <c r="C50" s="183" t="s">
        <v>123</v>
      </c>
      <c r="D50" s="183" t="s">
        <v>1431</v>
      </c>
      <c r="E50" s="183" t="s">
        <v>1431</v>
      </c>
      <c r="F50" s="183" t="s">
        <v>1431</v>
      </c>
      <c r="G50" s="183" t="s">
        <v>1431</v>
      </c>
      <c r="H50" s="183" t="s">
        <v>1431</v>
      </c>
      <c r="I50" s="183" t="s">
        <v>1431</v>
      </c>
      <c r="J50" s="183" t="s">
        <v>1431</v>
      </c>
      <c r="K50" s="183" t="s">
        <v>1431</v>
      </c>
      <c r="L50" s="183" t="s">
        <v>1431</v>
      </c>
      <c r="M50" s="183" t="s">
        <v>1431</v>
      </c>
      <c r="N50" s="183" t="s">
        <v>1431</v>
      </c>
      <c r="O50" s="183" t="s">
        <v>1431</v>
      </c>
      <c r="P50" s="183" t="s">
        <v>1431</v>
      </c>
      <c r="Q50" s="183" t="s">
        <v>1431</v>
      </c>
      <c r="R50" s="183" t="s">
        <v>1431</v>
      </c>
      <c r="S50" s="183" t="s">
        <v>1431</v>
      </c>
      <c r="T50" s="183" t="s">
        <v>1431</v>
      </c>
      <c r="U50" s="183" t="s">
        <v>1431</v>
      </c>
      <c r="V50" s="183" t="s">
        <v>1431</v>
      </c>
      <c r="W50" s="183" t="s">
        <v>1431</v>
      </c>
      <c r="X50" s="183" t="s">
        <v>1431</v>
      </c>
      <c r="Y50" s="183" t="s">
        <v>1431</v>
      </c>
      <c r="Z50" s="183" t="s">
        <v>1431</v>
      </c>
      <c r="AA50" s="183" t="s">
        <v>1431</v>
      </c>
      <c r="AB50" s="183" t="s">
        <v>1431</v>
      </c>
      <c r="AC50" s="183" t="s">
        <v>1431</v>
      </c>
      <c r="AD50" s="183" t="s">
        <v>1431</v>
      </c>
      <c r="AE50" s="183" t="s">
        <v>1431</v>
      </c>
      <c r="AF50" s="183" t="s">
        <v>1431</v>
      </c>
      <c r="AG50" s="183" t="s">
        <v>1431</v>
      </c>
      <c r="AH50" s="183" t="s">
        <v>1431</v>
      </c>
      <c r="AI50" s="183" t="s">
        <v>1431</v>
      </c>
      <c r="AJ50" s="183" t="s">
        <v>1431</v>
      </c>
      <c r="AK50" s="183" t="s">
        <v>1431</v>
      </c>
      <c r="AL50" s="183" t="s">
        <v>1431</v>
      </c>
      <c r="AM50" s="183" t="s">
        <v>1431</v>
      </c>
    </row>
    <row r="51" spans="3:39" x14ac:dyDescent="0.25">
      <c r="C51" s="183" t="s">
        <v>124</v>
      </c>
      <c r="D51" s="183" t="s">
        <v>1431</v>
      </c>
      <c r="E51" s="183" t="s">
        <v>1431</v>
      </c>
      <c r="F51" s="183" t="s">
        <v>1431</v>
      </c>
      <c r="G51" s="183" t="s">
        <v>1431</v>
      </c>
      <c r="H51" s="183" t="s">
        <v>1431</v>
      </c>
      <c r="I51" s="183" t="s">
        <v>1431</v>
      </c>
      <c r="J51" s="183" t="s">
        <v>1431</v>
      </c>
      <c r="K51" s="183" t="s">
        <v>1431</v>
      </c>
      <c r="L51" s="183" t="s">
        <v>1431</v>
      </c>
      <c r="M51" s="183" t="s">
        <v>1431</v>
      </c>
      <c r="N51" s="183" t="s">
        <v>1431</v>
      </c>
      <c r="O51" s="183" t="s">
        <v>1431</v>
      </c>
      <c r="P51" s="183" t="s">
        <v>1431</v>
      </c>
      <c r="Q51" s="183" t="s">
        <v>1431</v>
      </c>
      <c r="R51" s="183" t="s">
        <v>1431</v>
      </c>
      <c r="S51" s="183" t="s">
        <v>1431</v>
      </c>
      <c r="T51" s="183" t="s">
        <v>1431</v>
      </c>
      <c r="U51" s="183" t="s">
        <v>1431</v>
      </c>
      <c r="V51" s="183" t="s">
        <v>1431</v>
      </c>
      <c r="W51" s="183" t="s">
        <v>1431</v>
      </c>
      <c r="X51" s="183" t="s">
        <v>1431</v>
      </c>
      <c r="Y51" s="183" t="s">
        <v>1431</v>
      </c>
      <c r="Z51" s="183" t="s">
        <v>1431</v>
      </c>
      <c r="AA51" s="183" t="s">
        <v>1431</v>
      </c>
      <c r="AB51" s="183" t="s">
        <v>1431</v>
      </c>
      <c r="AC51" s="183" t="s">
        <v>1431</v>
      </c>
      <c r="AD51" s="183" t="s">
        <v>1431</v>
      </c>
      <c r="AE51" s="183" t="s">
        <v>1431</v>
      </c>
      <c r="AF51" s="183" t="s">
        <v>1431</v>
      </c>
      <c r="AG51" s="183" t="s">
        <v>1431</v>
      </c>
      <c r="AH51" s="183" t="s">
        <v>1431</v>
      </c>
      <c r="AI51" s="183" t="s">
        <v>1431</v>
      </c>
      <c r="AJ51" s="183" t="s">
        <v>1431</v>
      </c>
      <c r="AK51" s="183" t="s">
        <v>1431</v>
      </c>
      <c r="AL51" s="183" t="s">
        <v>1431</v>
      </c>
      <c r="AM51" s="183" t="s">
        <v>1431</v>
      </c>
    </row>
    <row r="52" spans="3:39" x14ac:dyDescent="0.25">
      <c r="C52" s="183" t="s">
        <v>125</v>
      </c>
      <c r="D52" s="183" t="s">
        <v>1431</v>
      </c>
      <c r="E52" s="183" t="s">
        <v>1431</v>
      </c>
      <c r="F52" s="183" t="s">
        <v>1431</v>
      </c>
      <c r="G52" s="183" t="s">
        <v>1431</v>
      </c>
      <c r="H52" s="183" t="s">
        <v>1431</v>
      </c>
      <c r="I52" s="183" t="s">
        <v>1431</v>
      </c>
      <c r="J52" s="183" t="s">
        <v>1431</v>
      </c>
      <c r="K52" s="183" t="s">
        <v>1431</v>
      </c>
      <c r="L52" s="183" t="s">
        <v>1431</v>
      </c>
      <c r="M52" s="183" t="s">
        <v>1431</v>
      </c>
      <c r="N52" s="183" t="s">
        <v>1431</v>
      </c>
      <c r="O52" s="183" t="s">
        <v>1431</v>
      </c>
      <c r="P52" s="183" t="s">
        <v>1431</v>
      </c>
      <c r="Q52" s="183" t="s">
        <v>1431</v>
      </c>
      <c r="R52" s="183" t="s">
        <v>1431</v>
      </c>
      <c r="S52" s="183" t="s">
        <v>1431</v>
      </c>
      <c r="T52" s="183" t="s">
        <v>1431</v>
      </c>
      <c r="U52" s="183" t="s">
        <v>1431</v>
      </c>
      <c r="V52" s="183" t="s">
        <v>1431</v>
      </c>
      <c r="W52" s="183" t="s">
        <v>1431</v>
      </c>
      <c r="X52" s="183" t="s">
        <v>1431</v>
      </c>
      <c r="Y52" s="183" t="s">
        <v>1431</v>
      </c>
      <c r="Z52" s="183" t="s">
        <v>1431</v>
      </c>
      <c r="AA52" s="183" t="s">
        <v>1431</v>
      </c>
      <c r="AB52" s="183" t="s">
        <v>1431</v>
      </c>
      <c r="AC52" s="183" t="s">
        <v>1431</v>
      </c>
      <c r="AD52" s="183" t="s">
        <v>1431</v>
      </c>
      <c r="AE52" s="183" t="s">
        <v>1431</v>
      </c>
      <c r="AF52" s="183" t="s">
        <v>1431</v>
      </c>
      <c r="AG52" s="183" t="s">
        <v>1431</v>
      </c>
      <c r="AH52" s="183" t="s">
        <v>1431</v>
      </c>
      <c r="AI52" s="183" t="s">
        <v>1431</v>
      </c>
      <c r="AJ52" s="183" t="s">
        <v>1431</v>
      </c>
      <c r="AK52" s="183" t="s">
        <v>1431</v>
      </c>
      <c r="AL52" s="183" t="s">
        <v>1431</v>
      </c>
      <c r="AM52" s="183" t="s">
        <v>1431</v>
      </c>
    </row>
    <row r="53" spans="3:39" x14ac:dyDescent="0.25">
      <c r="C53" s="183" t="s">
        <v>126</v>
      </c>
      <c r="D53" s="183" t="s">
        <v>1431</v>
      </c>
      <c r="E53" s="183" t="s">
        <v>1431</v>
      </c>
      <c r="F53" s="183" t="s">
        <v>1431</v>
      </c>
      <c r="G53" s="183" t="s">
        <v>1431</v>
      </c>
      <c r="H53" s="183" t="s">
        <v>1431</v>
      </c>
      <c r="I53" s="183" t="s">
        <v>1431</v>
      </c>
      <c r="J53" s="183" t="s">
        <v>1431</v>
      </c>
      <c r="K53" s="183" t="s">
        <v>1431</v>
      </c>
      <c r="L53" s="183" t="s">
        <v>1431</v>
      </c>
      <c r="M53" s="183" t="s">
        <v>1431</v>
      </c>
      <c r="N53" s="183" t="s">
        <v>1431</v>
      </c>
      <c r="O53" s="183" t="s">
        <v>1431</v>
      </c>
      <c r="P53" s="183" t="s">
        <v>1431</v>
      </c>
      <c r="Q53" s="183" t="s">
        <v>1431</v>
      </c>
      <c r="R53" s="183" t="s">
        <v>1431</v>
      </c>
      <c r="S53" s="183" t="s">
        <v>1431</v>
      </c>
      <c r="T53" s="183" t="s">
        <v>1431</v>
      </c>
      <c r="U53" s="183" t="s">
        <v>1431</v>
      </c>
      <c r="V53" s="183" t="s">
        <v>1431</v>
      </c>
      <c r="W53" s="183" t="s">
        <v>1431</v>
      </c>
      <c r="X53" s="183" t="s">
        <v>1431</v>
      </c>
      <c r="Y53" s="183" t="s">
        <v>1431</v>
      </c>
      <c r="Z53" s="183" t="s">
        <v>1431</v>
      </c>
      <c r="AA53" s="183" t="s">
        <v>1431</v>
      </c>
      <c r="AB53" s="183" t="s">
        <v>1431</v>
      </c>
      <c r="AC53" s="183" t="s">
        <v>1431</v>
      </c>
      <c r="AD53" s="183" t="s">
        <v>1431</v>
      </c>
      <c r="AE53" s="183" t="s">
        <v>1431</v>
      </c>
      <c r="AF53" s="183" t="s">
        <v>1431</v>
      </c>
      <c r="AG53" s="183" t="s">
        <v>1431</v>
      </c>
      <c r="AH53" s="183" t="s">
        <v>1431</v>
      </c>
      <c r="AI53" s="183" t="s">
        <v>1431</v>
      </c>
      <c r="AJ53" s="183" t="s">
        <v>1431</v>
      </c>
      <c r="AK53" s="183" t="s">
        <v>1431</v>
      </c>
      <c r="AL53" s="183" t="s">
        <v>1431</v>
      </c>
      <c r="AM53" s="183" t="s">
        <v>1431</v>
      </c>
    </row>
    <row r="54" spans="3:39" x14ac:dyDescent="0.25">
      <c r="C54" s="183" t="s">
        <v>127</v>
      </c>
      <c r="D54" s="183" t="s">
        <v>1431</v>
      </c>
      <c r="E54" s="183" t="s">
        <v>1431</v>
      </c>
      <c r="F54" s="183" t="s">
        <v>1431</v>
      </c>
      <c r="G54" s="183" t="s">
        <v>1431</v>
      </c>
      <c r="H54" s="183" t="s">
        <v>1431</v>
      </c>
      <c r="I54" s="183" t="s">
        <v>1431</v>
      </c>
      <c r="J54" s="183" t="s">
        <v>1431</v>
      </c>
      <c r="K54" s="183" t="s">
        <v>1431</v>
      </c>
      <c r="L54" s="183" t="s">
        <v>1431</v>
      </c>
      <c r="M54" s="183" t="s">
        <v>1431</v>
      </c>
      <c r="N54" s="183" t="s">
        <v>1431</v>
      </c>
      <c r="O54" s="183" t="s">
        <v>1431</v>
      </c>
      <c r="P54" s="183" t="s">
        <v>1431</v>
      </c>
      <c r="Q54" s="183" t="s">
        <v>1431</v>
      </c>
      <c r="R54" s="183" t="s">
        <v>1431</v>
      </c>
      <c r="S54" s="183" t="s">
        <v>1431</v>
      </c>
      <c r="T54" s="183" t="s">
        <v>1431</v>
      </c>
      <c r="U54" s="183" t="s">
        <v>1431</v>
      </c>
      <c r="V54" s="183" t="s">
        <v>1431</v>
      </c>
      <c r="W54" s="183" t="s">
        <v>1431</v>
      </c>
      <c r="X54" s="183" t="s">
        <v>1431</v>
      </c>
      <c r="Y54" s="183" t="s">
        <v>1431</v>
      </c>
      <c r="Z54" s="183" t="s">
        <v>1431</v>
      </c>
      <c r="AA54" s="183" t="s">
        <v>1431</v>
      </c>
      <c r="AB54" s="183" t="s">
        <v>1431</v>
      </c>
      <c r="AC54" s="183" t="s">
        <v>1431</v>
      </c>
      <c r="AD54" s="183" t="s">
        <v>1431</v>
      </c>
      <c r="AE54" s="183" t="s">
        <v>1431</v>
      </c>
      <c r="AF54" s="183" t="s">
        <v>1431</v>
      </c>
      <c r="AG54" s="183" t="s">
        <v>1431</v>
      </c>
      <c r="AH54" s="183" t="s">
        <v>1431</v>
      </c>
      <c r="AI54" s="183" t="s">
        <v>1431</v>
      </c>
      <c r="AJ54" s="183" t="s">
        <v>1431</v>
      </c>
      <c r="AK54" s="183" t="s">
        <v>1431</v>
      </c>
      <c r="AL54" s="183" t="s">
        <v>1431</v>
      </c>
      <c r="AM54" s="183" t="s">
        <v>1431</v>
      </c>
    </row>
    <row r="55" spans="3:39" x14ac:dyDescent="0.25">
      <c r="C55" s="183" t="s">
        <v>128</v>
      </c>
      <c r="D55" s="183" t="s">
        <v>1431</v>
      </c>
      <c r="E55" s="183" t="s">
        <v>1431</v>
      </c>
      <c r="F55" s="183" t="s">
        <v>1431</v>
      </c>
      <c r="G55" s="183" t="s">
        <v>1431</v>
      </c>
      <c r="H55" s="183" t="s">
        <v>1431</v>
      </c>
      <c r="I55" s="183" t="s">
        <v>1431</v>
      </c>
      <c r="J55" s="183" t="s">
        <v>1431</v>
      </c>
      <c r="K55" s="183" t="s">
        <v>1431</v>
      </c>
      <c r="L55" s="183" t="s">
        <v>1431</v>
      </c>
      <c r="M55" s="183" t="s">
        <v>1431</v>
      </c>
      <c r="N55" s="183" t="s">
        <v>1431</v>
      </c>
      <c r="O55" s="183" t="s">
        <v>1431</v>
      </c>
      <c r="P55" s="183" t="s">
        <v>1431</v>
      </c>
      <c r="Q55" s="183" t="s">
        <v>1431</v>
      </c>
      <c r="R55" s="183" t="s">
        <v>1431</v>
      </c>
      <c r="S55" s="183" t="s">
        <v>1431</v>
      </c>
      <c r="T55" s="183" t="s">
        <v>1431</v>
      </c>
      <c r="U55" s="183" t="s">
        <v>1431</v>
      </c>
      <c r="V55" s="183" t="s">
        <v>1431</v>
      </c>
      <c r="W55" s="183" t="s">
        <v>1431</v>
      </c>
      <c r="X55" s="183" t="s">
        <v>1431</v>
      </c>
      <c r="Y55" s="183" t="s">
        <v>1431</v>
      </c>
      <c r="Z55" s="183" t="s">
        <v>1431</v>
      </c>
      <c r="AA55" s="183" t="s">
        <v>1431</v>
      </c>
      <c r="AB55" s="183" t="s">
        <v>1431</v>
      </c>
      <c r="AC55" s="183" t="s">
        <v>1431</v>
      </c>
      <c r="AD55" s="183" t="s">
        <v>1431</v>
      </c>
      <c r="AE55" s="183" t="s">
        <v>1431</v>
      </c>
      <c r="AF55" s="183" t="s">
        <v>1431</v>
      </c>
      <c r="AG55" s="183" t="s">
        <v>1431</v>
      </c>
      <c r="AH55" s="183" t="s">
        <v>1431</v>
      </c>
      <c r="AI55" s="183" t="s">
        <v>1431</v>
      </c>
      <c r="AJ55" s="183" t="s">
        <v>1431</v>
      </c>
      <c r="AK55" s="183" t="s">
        <v>1431</v>
      </c>
      <c r="AL55" s="183" t="s">
        <v>1431</v>
      </c>
      <c r="AM55" s="183" t="s">
        <v>1431</v>
      </c>
    </row>
    <row r="56" spans="3:39" x14ac:dyDescent="0.25">
      <c r="C56" s="183" t="s">
        <v>129</v>
      </c>
      <c r="D56" s="183" t="s">
        <v>1431</v>
      </c>
      <c r="E56" s="183" t="s">
        <v>1431</v>
      </c>
      <c r="F56" s="183" t="s">
        <v>1431</v>
      </c>
      <c r="G56" s="183" t="s">
        <v>1431</v>
      </c>
      <c r="H56" s="183" t="s">
        <v>1431</v>
      </c>
      <c r="I56" s="183" t="s">
        <v>1431</v>
      </c>
      <c r="J56" s="183" t="s">
        <v>1431</v>
      </c>
      <c r="K56" s="183" t="s">
        <v>1431</v>
      </c>
      <c r="L56" s="183" t="s">
        <v>1431</v>
      </c>
      <c r="M56" s="183" t="s">
        <v>1431</v>
      </c>
      <c r="N56" s="183" t="s">
        <v>1431</v>
      </c>
      <c r="O56" s="183" t="s">
        <v>1431</v>
      </c>
      <c r="P56" s="183" t="s">
        <v>1431</v>
      </c>
      <c r="Q56" s="183" t="s">
        <v>1431</v>
      </c>
      <c r="R56" s="183" t="s">
        <v>1431</v>
      </c>
      <c r="S56" s="183" t="s">
        <v>1431</v>
      </c>
      <c r="T56" s="183" t="s">
        <v>1431</v>
      </c>
      <c r="U56" s="183" t="s">
        <v>1431</v>
      </c>
      <c r="V56" s="183" t="s">
        <v>1431</v>
      </c>
      <c r="W56" s="183" t="s">
        <v>1431</v>
      </c>
      <c r="X56" s="183" t="s">
        <v>1431</v>
      </c>
      <c r="Y56" s="183" t="s">
        <v>1431</v>
      </c>
      <c r="Z56" s="183" t="s">
        <v>1431</v>
      </c>
      <c r="AA56" s="183" t="s">
        <v>1431</v>
      </c>
      <c r="AB56" s="183" t="s">
        <v>1431</v>
      </c>
      <c r="AC56" s="183" t="s">
        <v>1431</v>
      </c>
      <c r="AD56" s="183" t="s">
        <v>1431</v>
      </c>
      <c r="AE56" s="183" t="s">
        <v>1431</v>
      </c>
      <c r="AF56" s="183" t="s">
        <v>1431</v>
      </c>
      <c r="AG56" s="183" t="s">
        <v>1431</v>
      </c>
      <c r="AH56" s="183" t="s">
        <v>1431</v>
      </c>
      <c r="AI56" s="183" t="s">
        <v>1431</v>
      </c>
      <c r="AJ56" s="183" t="s">
        <v>1431</v>
      </c>
      <c r="AK56" s="183" t="s">
        <v>1431</v>
      </c>
      <c r="AL56" s="183" t="s">
        <v>1431</v>
      </c>
      <c r="AM56" s="183" t="s">
        <v>1431</v>
      </c>
    </row>
    <row r="57" spans="3:39" x14ac:dyDescent="0.25">
      <c r="C57" s="183" t="s">
        <v>130</v>
      </c>
      <c r="D57" s="183" t="s">
        <v>1431</v>
      </c>
      <c r="E57" s="183" t="s">
        <v>1431</v>
      </c>
      <c r="F57" s="183" t="s">
        <v>1431</v>
      </c>
      <c r="G57" s="183" t="s">
        <v>1431</v>
      </c>
      <c r="H57" s="183" t="s">
        <v>1431</v>
      </c>
      <c r="I57" s="183" t="s">
        <v>1431</v>
      </c>
      <c r="J57" s="183" t="s">
        <v>1431</v>
      </c>
      <c r="K57" s="183" t="s">
        <v>1431</v>
      </c>
      <c r="L57" s="183" t="s">
        <v>1431</v>
      </c>
      <c r="M57" s="183" t="s">
        <v>1431</v>
      </c>
      <c r="N57" s="183" t="s">
        <v>1431</v>
      </c>
      <c r="O57" s="183" t="s">
        <v>1431</v>
      </c>
      <c r="P57" s="183" t="s">
        <v>1431</v>
      </c>
      <c r="Q57" s="183" t="s">
        <v>1431</v>
      </c>
      <c r="R57" s="183" t="s">
        <v>1431</v>
      </c>
      <c r="S57" s="183" t="s">
        <v>1431</v>
      </c>
      <c r="T57" s="183" t="s">
        <v>1431</v>
      </c>
      <c r="U57" s="183" t="s">
        <v>1431</v>
      </c>
      <c r="V57" s="183" t="s">
        <v>1431</v>
      </c>
      <c r="W57" s="183" t="s">
        <v>1431</v>
      </c>
      <c r="X57" s="183" t="s">
        <v>1431</v>
      </c>
      <c r="Y57" s="183" t="s">
        <v>1431</v>
      </c>
      <c r="Z57" s="183" t="s">
        <v>1431</v>
      </c>
      <c r="AA57" s="183" t="s">
        <v>1431</v>
      </c>
      <c r="AB57" s="183" t="s">
        <v>1431</v>
      </c>
      <c r="AC57" s="183" t="s">
        <v>1431</v>
      </c>
      <c r="AD57" s="183" t="s">
        <v>1431</v>
      </c>
      <c r="AE57" s="183" t="s">
        <v>1431</v>
      </c>
      <c r="AF57" s="183" t="s">
        <v>1431</v>
      </c>
      <c r="AG57" s="183" t="s">
        <v>1431</v>
      </c>
      <c r="AH57" s="183" t="s">
        <v>1431</v>
      </c>
      <c r="AI57" s="183" t="s">
        <v>1431</v>
      </c>
      <c r="AJ57" s="183" t="s">
        <v>1431</v>
      </c>
      <c r="AK57" s="183" t="s">
        <v>1431</v>
      </c>
      <c r="AL57" s="183" t="s">
        <v>1431</v>
      </c>
      <c r="AM57" s="183" t="s">
        <v>1431</v>
      </c>
    </row>
    <row r="58" spans="3:39" x14ac:dyDescent="0.25">
      <c r="C58" s="183" t="s">
        <v>131</v>
      </c>
      <c r="D58" s="183" t="s">
        <v>1431</v>
      </c>
      <c r="E58" s="183" t="s">
        <v>1431</v>
      </c>
      <c r="F58" s="183" t="s">
        <v>1431</v>
      </c>
      <c r="G58" s="183" t="s">
        <v>1431</v>
      </c>
      <c r="H58" s="183" t="s">
        <v>1431</v>
      </c>
      <c r="I58" s="183" t="s">
        <v>1431</v>
      </c>
      <c r="J58" s="183" t="s">
        <v>1431</v>
      </c>
      <c r="K58" s="183" t="s">
        <v>1431</v>
      </c>
      <c r="L58" s="183" t="s">
        <v>1431</v>
      </c>
      <c r="M58" s="183" t="s">
        <v>1431</v>
      </c>
      <c r="N58" s="183" t="s">
        <v>1431</v>
      </c>
      <c r="O58" s="183" t="s">
        <v>1431</v>
      </c>
      <c r="P58" s="183" t="s">
        <v>1431</v>
      </c>
      <c r="Q58" s="183" t="s">
        <v>1431</v>
      </c>
      <c r="R58" s="183" t="s">
        <v>1431</v>
      </c>
      <c r="S58" s="183" t="s">
        <v>1431</v>
      </c>
      <c r="T58" s="183" t="s">
        <v>1431</v>
      </c>
      <c r="U58" s="183" t="s">
        <v>1431</v>
      </c>
      <c r="V58" s="183" t="s">
        <v>1431</v>
      </c>
      <c r="W58" s="183" t="s">
        <v>1431</v>
      </c>
      <c r="X58" s="183" t="s">
        <v>1431</v>
      </c>
      <c r="Y58" s="183" t="s">
        <v>1431</v>
      </c>
      <c r="Z58" s="183" t="s">
        <v>1431</v>
      </c>
      <c r="AA58" s="183" t="s">
        <v>1431</v>
      </c>
      <c r="AB58" s="183" t="s">
        <v>1431</v>
      </c>
      <c r="AC58" s="183" t="s">
        <v>1431</v>
      </c>
      <c r="AD58" s="183" t="s">
        <v>1431</v>
      </c>
      <c r="AE58" s="183" t="s">
        <v>1431</v>
      </c>
      <c r="AF58" s="183" t="s">
        <v>1431</v>
      </c>
      <c r="AG58" s="183" t="s">
        <v>1431</v>
      </c>
      <c r="AH58" s="183" t="s">
        <v>1431</v>
      </c>
      <c r="AI58" s="183" t="s">
        <v>1431</v>
      </c>
      <c r="AJ58" s="183" t="s">
        <v>1431</v>
      </c>
      <c r="AK58" s="183" t="s">
        <v>1431</v>
      </c>
      <c r="AL58" s="183" t="s">
        <v>1431</v>
      </c>
      <c r="AM58" s="183" t="s">
        <v>1431</v>
      </c>
    </row>
    <row r="59" spans="3:39" x14ac:dyDescent="0.25">
      <c r="C59" s="183" t="s">
        <v>132</v>
      </c>
      <c r="D59" s="183" t="s">
        <v>1431</v>
      </c>
      <c r="E59" s="183" t="s">
        <v>1431</v>
      </c>
      <c r="F59" s="183" t="s">
        <v>1431</v>
      </c>
      <c r="G59" s="183" t="s">
        <v>1431</v>
      </c>
      <c r="H59" s="183" t="s">
        <v>1431</v>
      </c>
      <c r="I59" s="183" t="s">
        <v>1431</v>
      </c>
      <c r="J59" s="183" t="s">
        <v>1431</v>
      </c>
      <c r="K59" s="183" t="s">
        <v>1431</v>
      </c>
      <c r="L59" s="183" t="s">
        <v>1431</v>
      </c>
      <c r="M59" s="183" t="s">
        <v>1431</v>
      </c>
      <c r="N59" s="183" t="s">
        <v>1431</v>
      </c>
      <c r="O59" s="183" t="s">
        <v>1431</v>
      </c>
      <c r="P59" s="183" t="s">
        <v>1431</v>
      </c>
      <c r="Q59" s="183" t="s">
        <v>1431</v>
      </c>
      <c r="R59" s="183" t="s">
        <v>1431</v>
      </c>
      <c r="S59" s="183" t="s">
        <v>1431</v>
      </c>
      <c r="T59" s="183" t="s">
        <v>1431</v>
      </c>
      <c r="U59" s="183" t="s">
        <v>1431</v>
      </c>
      <c r="V59" s="183" t="s">
        <v>1431</v>
      </c>
      <c r="W59" s="183" t="s">
        <v>1431</v>
      </c>
      <c r="X59" s="183" t="s">
        <v>1431</v>
      </c>
      <c r="Y59" s="183" t="s">
        <v>1431</v>
      </c>
      <c r="Z59" s="183" t="s">
        <v>1431</v>
      </c>
      <c r="AA59" s="183" t="s">
        <v>1431</v>
      </c>
      <c r="AB59" s="183" t="s">
        <v>1431</v>
      </c>
      <c r="AC59" s="183" t="s">
        <v>1431</v>
      </c>
      <c r="AD59" s="183" t="s">
        <v>1431</v>
      </c>
      <c r="AE59" s="183" t="s">
        <v>1431</v>
      </c>
      <c r="AF59" s="183" t="s">
        <v>1431</v>
      </c>
      <c r="AG59" s="183" t="s">
        <v>1431</v>
      </c>
      <c r="AH59" s="183" t="s">
        <v>1431</v>
      </c>
      <c r="AI59" s="183" t="s">
        <v>1431</v>
      </c>
      <c r="AJ59" s="183" t="s">
        <v>1431</v>
      </c>
      <c r="AK59" s="183" t="s">
        <v>1431</v>
      </c>
      <c r="AL59" s="183" t="s">
        <v>1431</v>
      </c>
      <c r="AM59" s="183" t="s">
        <v>1431</v>
      </c>
    </row>
    <row r="60" spans="3:39" x14ac:dyDescent="0.25">
      <c r="C60" s="183" t="s">
        <v>133</v>
      </c>
      <c r="D60" s="183" t="s">
        <v>1431</v>
      </c>
      <c r="E60" s="183" t="s">
        <v>1431</v>
      </c>
      <c r="F60" s="183" t="s">
        <v>1431</v>
      </c>
      <c r="G60" s="183" t="s">
        <v>1431</v>
      </c>
      <c r="H60" s="183" t="s">
        <v>1431</v>
      </c>
      <c r="I60" s="183" t="s">
        <v>1431</v>
      </c>
      <c r="J60" s="183" t="s">
        <v>1431</v>
      </c>
      <c r="K60" s="183" t="s">
        <v>1431</v>
      </c>
      <c r="L60" s="183" t="s">
        <v>1431</v>
      </c>
      <c r="M60" s="183" t="s">
        <v>1431</v>
      </c>
      <c r="N60" s="183" t="s">
        <v>1431</v>
      </c>
      <c r="O60" s="183" t="s">
        <v>1431</v>
      </c>
      <c r="P60" s="183" t="s">
        <v>1431</v>
      </c>
      <c r="Q60" s="183" t="s">
        <v>1431</v>
      </c>
      <c r="R60" s="183" t="s">
        <v>1431</v>
      </c>
      <c r="S60" s="183" t="s">
        <v>1431</v>
      </c>
      <c r="T60" s="183" t="s">
        <v>1431</v>
      </c>
      <c r="U60" s="183" t="s">
        <v>1431</v>
      </c>
      <c r="V60" s="183" t="s">
        <v>1431</v>
      </c>
      <c r="W60" s="183" t="s">
        <v>1431</v>
      </c>
      <c r="X60" s="183" t="s">
        <v>1431</v>
      </c>
      <c r="Y60" s="183" t="s">
        <v>1431</v>
      </c>
      <c r="Z60" s="183" t="s">
        <v>1431</v>
      </c>
      <c r="AA60" s="183" t="s">
        <v>1431</v>
      </c>
      <c r="AB60" s="183" t="s">
        <v>1431</v>
      </c>
      <c r="AC60" s="183" t="s">
        <v>1431</v>
      </c>
      <c r="AD60" s="183" t="s">
        <v>1431</v>
      </c>
      <c r="AE60" s="183" t="s">
        <v>1431</v>
      </c>
      <c r="AF60" s="183" t="s">
        <v>1431</v>
      </c>
      <c r="AG60" s="183" t="s">
        <v>1431</v>
      </c>
      <c r="AH60" s="183" t="s">
        <v>1431</v>
      </c>
      <c r="AI60" s="183" t="s">
        <v>1431</v>
      </c>
      <c r="AJ60" s="183" t="s">
        <v>1431</v>
      </c>
      <c r="AK60" s="183" t="s">
        <v>1431</v>
      </c>
      <c r="AL60" s="183" t="s">
        <v>1431</v>
      </c>
      <c r="AM60" s="183" t="s">
        <v>1431</v>
      </c>
    </row>
    <row r="61" spans="3:39" x14ac:dyDescent="0.25">
      <c r="C61" s="183" t="s">
        <v>134</v>
      </c>
      <c r="D61" s="183" t="s">
        <v>1431</v>
      </c>
      <c r="E61" s="183" t="s">
        <v>1431</v>
      </c>
      <c r="F61" s="183" t="s">
        <v>1431</v>
      </c>
      <c r="G61" s="183" t="s">
        <v>1431</v>
      </c>
      <c r="H61" s="183" t="s">
        <v>1431</v>
      </c>
      <c r="I61" s="183" t="s">
        <v>1431</v>
      </c>
      <c r="J61" s="183" t="s">
        <v>1431</v>
      </c>
      <c r="K61" s="183" t="s">
        <v>1431</v>
      </c>
      <c r="L61" s="183" t="s">
        <v>1431</v>
      </c>
      <c r="M61" s="183" t="s">
        <v>1431</v>
      </c>
      <c r="N61" s="183" t="s">
        <v>1431</v>
      </c>
      <c r="O61" s="183" t="s">
        <v>1431</v>
      </c>
      <c r="P61" s="183" t="s">
        <v>1431</v>
      </c>
      <c r="Q61" s="183" t="s">
        <v>1431</v>
      </c>
      <c r="R61" s="183" t="s">
        <v>1431</v>
      </c>
      <c r="S61" s="183" t="s">
        <v>1431</v>
      </c>
      <c r="T61" s="183" t="s">
        <v>1431</v>
      </c>
      <c r="U61" s="183" t="s">
        <v>1431</v>
      </c>
      <c r="V61" s="183" t="s">
        <v>1431</v>
      </c>
      <c r="W61" s="183" t="s">
        <v>1431</v>
      </c>
      <c r="X61" s="183" t="s">
        <v>1431</v>
      </c>
      <c r="Y61" s="183" t="s">
        <v>1431</v>
      </c>
      <c r="Z61" s="183" t="s">
        <v>1431</v>
      </c>
      <c r="AA61" s="183" t="s">
        <v>1431</v>
      </c>
      <c r="AB61" s="183" t="s">
        <v>1431</v>
      </c>
      <c r="AC61" s="183" t="s">
        <v>1431</v>
      </c>
      <c r="AD61" s="183" t="s">
        <v>1431</v>
      </c>
      <c r="AE61" s="183" t="s">
        <v>1431</v>
      </c>
      <c r="AF61" s="183" t="s">
        <v>1431</v>
      </c>
      <c r="AG61" s="183" t="s">
        <v>1431</v>
      </c>
      <c r="AH61" s="183" t="s">
        <v>1431</v>
      </c>
      <c r="AI61" s="183" t="s">
        <v>1431</v>
      </c>
      <c r="AJ61" s="183" t="s">
        <v>1431</v>
      </c>
      <c r="AK61" s="183" t="s">
        <v>1431</v>
      </c>
      <c r="AL61" s="183" t="s">
        <v>1431</v>
      </c>
      <c r="AM61" s="183" t="s">
        <v>1431</v>
      </c>
    </row>
    <row r="62" spans="3:39" x14ac:dyDescent="0.25">
      <c r="C62" s="183" t="s">
        <v>135</v>
      </c>
      <c r="D62" s="183" t="s">
        <v>1431</v>
      </c>
      <c r="E62" s="183" t="s">
        <v>1431</v>
      </c>
      <c r="F62" s="183" t="s">
        <v>1431</v>
      </c>
      <c r="G62" s="183" t="s">
        <v>1431</v>
      </c>
      <c r="H62" s="183" t="s">
        <v>1431</v>
      </c>
      <c r="I62" s="183" t="s">
        <v>1431</v>
      </c>
      <c r="J62" s="183" t="s">
        <v>1431</v>
      </c>
      <c r="K62" s="183" t="s">
        <v>1431</v>
      </c>
      <c r="L62" s="183" t="s">
        <v>1431</v>
      </c>
      <c r="M62" s="183" t="s">
        <v>1431</v>
      </c>
      <c r="N62" s="183" t="s">
        <v>1431</v>
      </c>
      <c r="O62" s="183" t="s">
        <v>1431</v>
      </c>
      <c r="P62" s="183" t="s">
        <v>1431</v>
      </c>
      <c r="Q62" s="183" t="s">
        <v>1431</v>
      </c>
      <c r="R62" s="183" t="s">
        <v>1431</v>
      </c>
      <c r="S62" s="183" t="s">
        <v>1431</v>
      </c>
      <c r="T62" s="183" t="s">
        <v>1431</v>
      </c>
      <c r="U62" s="183" t="s">
        <v>1431</v>
      </c>
      <c r="V62" s="183" t="s">
        <v>1431</v>
      </c>
      <c r="W62" s="183" t="s">
        <v>1431</v>
      </c>
      <c r="X62" s="183" t="s">
        <v>1431</v>
      </c>
      <c r="Y62" s="183" t="s">
        <v>1431</v>
      </c>
      <c r="Z62" s="183" t="s">
        <v>1431</v>
      </c>
      <c r="AA62" s="183" t="s">
        <v>1431</v>
      </c>
      <c r="AB62" s="183" t="s">
        <v>1431</v>
      </c>
      <c r="AC62" s="183" t="s">
        <v>1431</v>
      </c>
      <c r="AD62" s="183" t="s">
        <v>1431</v>
      </c>
      <c r="AE62" s="183" t="s">
        <v>1431</v>
      </c>
      <c r="AF62" s="183" t="s">
        <v>1431</v>
      </c>
      <c r="AG62" s="183" t="s">
        <v>1431</v>
      </c>
      <c r="AH62" s="183" t="s">
        <v>1431</v>
      </c>
      <c r="AI62" s="183" t="s">
        <v>1431</v>
      </c>
      <c r="AJ62" s="183" t="s">
        <v>1431</v>
      </c>
      <c r="AK62" s="183" t="s">
        <v>1431</v>
      </c>
      <c r="AL62" s="183" t="s">
        <v>1431</v>
      </c>
      <c r="AM62" s="183" t="s">
        <v>1431</v>
      </c>
    </row>
    <row r="63" spans="3:39" x14ac:dyDescent="0.25">
      <c r="C63" s="183" t="s">
        <v>136</v>
      </c>
      <c r="D63" s="183" t="s">
        <v>1431</v>
      </c>
      <c r="E63" s="183" t="s">
        <v>1431</v>
      </c>
      <c r="F63" s="183" t="s">
        <v>1431</v>
      </c>
      <c r="G63" s="183" t="s">
        <v>1431</v>
      </c>
      <c r="H63" s="183" t="s">
        <v>1431</v>
      </c>
      <c r="I63" s="183" t="s">
        <v>1431</v>
      </c>
      <c r="J63" s="183" t="s">
        <v>1431</v>
      </c>
      <c r="K63" s="183" t="s">
        <v>1431</v>
      </c>
      <c r="L63" s="183" t="s">
        <v>1431</v>
      </c>
      <c r="M63" s="183" t="s">
        <v>1431</v>
      </c>
      <c r="N63" s="183" t="s">
        <v>1431</v>
      </c>
      <c r="O63" s="183" t="s">
        <v>1431</v>
      </c>
      <c r="P63" s="183" t="s">
        <v>1431</v>
      </c>
      <c r="Q63" s="183" t="s">
        <v>1431</v>
      </c>
      <c r="R63" s="183" t="s">
        <v>1431</v>
      </c>
      <c r="S63" s="183" t="s">
        <v>1431</v>
      </c>
      <c r="T63" s="183" t="s">
        <v>1431</v>
      </c>
      <c r="U63" s="183" t="s">
        <v>1431</v>
      </c>
      <c r="V63" s="183" t="s">
        <v>1431</v>
      </c>
      <c r="W63" s="183" t="s">
        <v>1431</v>
      </c>
      <c r="X63" s="183" t="s">
        <v>1431</v>
      </c>
      <c r="Y63" s="183" t="s">
        <v>1431</v>
      </c>
      <c r="Z63" s="183" t="s">
        <v>1431</v>
      </c>
      <c r="AA63" s="183" t="s">
        <v>1431</v>
      </c>
      <c r="AB63" s="183" t="s">
        <v>1431</v>
      </c>
      <c r="AC63" s="183" t="s">
        <v>1431</v>
      </c>
      <c r="AD63" s="183" t="s">
        <v>1431</v>
      </c>
      <c r="AE63" s="183" t="s">
        <v>1431</v>
      </c>
      <c r="AF63" s="183" t="s">
        <v>1431</v>
      </c>
      <c r="AG63" s="183" t="s">
        <v>1431</v>
      </c>
      <c r="AH63" s="183" t="s">
        <v>1431</v>
      </c>
      <c r="AI63" s="183" t="s">
        <v>1431</v>
      </c>
      <c r="AJ63" s="183" t="s">
        <v>1431</v>
      </c>
      <c r="AK63" s="183" t="s">
        <v>1431</v>
      </c>
      <c r="AL63" s="183" t="s">
        <v>1431</v>
      </c>
      <c r="AM63" s="183" t="s">
        <v>1431</v>
      </c>
    </row>
    <row r="64" spans="3:39" x14ac:dyDescent="0.25">
      <c r="C64" s="183" t="s">
        <v>137</v>
      </c>
      <c r="D64" s="183" t="s">
        <v>1431</v>
      </c>
      <c r="E64" s="183" t="s">
        <v>1431</v>
      </c>
      <c r="F64" s="183" t="s">
        <v>1431</v>
      </c>
      <c r="G64" s="183" t="s">
        <v>1431</v>
      </c>
      <c r="H64" s="183" t="s">
        <v>1431</v>
      </c>
      <c r="I64" s="183" t="s">
        <v>1431</v>
      </c>
      <c r="J64" s="183" t="s">
        <v>1431</v>
      </c>
      <c r="K64" s="183" t="s">
        <v>1431</v>
      </c>
      <c r="L64" s="183" t="s">
        <v>1431</v>
      </c>
      <c r="M64" s="183" t="s">
        <v>1431</v>
      </c>
      <c r="N64" s="183" t="s">
        <v>1431</v>
      </c>
      <c r="O64" s="183" t="s">
        <v>1431</v>
      </c>
      <c r="P64" s="183" t="s">
        <v>1431</v>
      </c>
      <c r="Q64" s="183" t="s">
        <v>1431</v>
      </c>
      <c r="R64" s="183" t="s">
        <v>1431</v>
      </c>
      <c r="S64" s="183" t="s">
        <v>1431</v>
      </c>
      <c r="T64" s="183" t="s">
        <v>1431</v>
      </c>
      <c r="U64" s="183" t="s">
        <v>1431</v>
      </c>
      <c r="V64" s="183" t="s">
        <v>1431</v>
      </c>
      <c r="W64" s="183" t="s">
        <v>1431</v>
      </c>
      <c r="X64" s="183" t="s">
        <v>1431</v>
      </c>
      <c r="Y64" s="183" t="s">
        <v>1431</v>
      </c>
      <c r="Z64" s="183" t="s">
        <v>1431</v>
      </c>
      <c r="AA64" s="183" t="s">
        <v>1431</v>
      </c>
      <c r="AB64" s="183" t="s">
        <v>1431</v>
      </c>
      <c r="AC64" s="183" t="s">
        <v>1431</v>
      </c>
      <c r="AD64" s="183" t="s">
        <v>1431</v>
      </c>
      <c r="AE64" s="183" t="s">
        <v>1431</v>
      </c>
      <c r="AF64" s="183" t="s">
        <v>1431</v>
      </c>
      <c r="AG64" s="183" t="s">
        <v>1431</v>
      </c>
      <c r="AH64" s="183" t="s">
        <v>1431</v>
      </c>
      <c r="AI64" s="183" t="s">
        <v>1431</v>
      </c>
      <c r="AJ64" s="183" t="s">
        <v>1431</v>
      </c>
      <c r="AK64" s="183" t="s">
        <v>1431</v>
      </c>
      <c r="AL64" s="183" t="s">
        <v>1431</v>
      </c>
      <c r="AM64" s="183" t="s">
        <v>1431</v>
      </c>
    </row>
    <row r="65" spans="3:39" x14ac:dyDescent="0.25">
      <c r="C65" s="183" t="s">
        <v>138</v>
      </c>
      <c r="D65" s="189">
        <v>240871328.17241201</v>
      </c>
      <c r="E65" s="189">
        <v>241762400.208933</v>
      </c>
      <c r="F65" s="189">
        <v>242653472.24545401</v>
      </c>
      <c r="G65" s="189">
        <v>243544544.28197399</v>
      </c>
      <c r="H65" s="189">
        <v>244435616.31849501</v>
      </c>
      <c r="I65" s="189">
        <v>245326688.35501501</v>
      </c>
      <c r="J65" s="189">
        <v>246217760.391536</v>
      </c>
      <c r="K65" s="189">
        <v>247108832.42805699</v>
      </c>
      <c r="L65" s="189">
        <v>247999904.46457699</v>
      </c>
      <c r="M65" s="189">
        <v>248890976.50109801</v>
      </c>
      <c r="N65" s="189">
        <v>249782048.53761899</v>
      </c>
      <c r="O65" s="189">
        <v>250673120.574139</v>
      </c>
      <c r="P65" s="189">
        <v>251564192.61065999</v>
      </c>
      <c r="Q65" s="189">
        <v>252455264.647181</v>
      </c>
      <c r="R65" s="189">
        <v>253346336.68370101</v>
      </c>
      <c r="S65" s="189">
        <v>254237408.720222</v>
      </c>
      <c r="T65" s="189">
        <v>255128480.75674301</v>
      </c>
      <c r="U65" s="189">
        <v>256019552.79326299</v>
      </c>
      <c r="V65" s="189">
        <v>256910624.82978401</v>
      </c>
      <c r="W65" s="189">
        <v>257801696.86630499</v>
      </c>
      <c r="X65" s="189">
        <v>258692768.902825</v>
      </c>
      <c r="Y65" s="189">
        <v>259583840.93934599</v>
      </c>
      <c r="Z65" s="189">
        <v>260474912.975867</v>
      </c>
      <c r="AA65" s="189">
        <v>261365985.01238701</v>
      </c>
      <c r="AB65" s="189">
        <v>262257057.048908</v>
      </c>
      <c r="AC65" s="189">
        <v>263148129.08542901</v>
      </c>
      <c r="AD65" s="189">
        <v>264039201.12194899</v>
      </c>
      <c r="AE65" s="189">
        <v>264930273.15847</v>
      </c>
      <c r="AF65" s="189">
        <v>265821345.19499099</v>
      </c>
      <c r="AG65" s="189">
        <v>266712417.231511</v>
      </c>
      <c r="AH65" s="189">
        <v>267603489.26803201</v>
      </c>
      <c r="AI65" s="189">
        <v>268494561.30455202</v>
      </c>
      <c r="AJ65" s="189">
        <v>269385633.34107298</v>
      </c>
      <c r="AK65" s="189">
        <v>270276705.37759399</v>
      </c>
      <c r="AL65" s="189">
        <v>271167777.414114</v>
      </c>
      <c r="AM65" s="189">
        <v>272058849.45063502</v>
      </c>
    </row>
  </sheetData>
  <conditionalFormatting sqref="A29:A30">
    <cfRule type="duplicateValues" dxfId="8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71FFC-141A-4F5F-B431-6E59BAD14348}">
  <sheetPr>
    <tabColor theme="5" tint="0.79998168889431442"/>
  </sheetPr>
  <dimension ref="A1:AM65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2.125" style="183" bestFit="1" customWidth="1"/>
    <col min="4" max="16384" width="9" style="183"/>
  </cols>
  <sheetData>
    <row r="1" spans="1:39" x14ac:dyDescent="0.25">
      <c r="C1" s="187" t="s">
        <v>139</v>
      </c>
      <c r="D1" s="184">
        <v>2015</v>
      </c>
      <c r="E1" s="184">
        <v>2016</v>
      </c>
      <c r="F1" s="184">
        <v>2017</v>
      </c>
      <c r="G1" s="184">
        <v>2018</v>
      </c>
      <c r="H1" s="184">
        <v>2019</v>
      </c>
      <c r="I1" s="184">
        <v>2020</v>
      </c>
      <c r="J1" s="184">
        <v>2021</v>
      </c>
      <c r="K1" s="184">
        <v>2022</v>
      </c>
      <c r="L1" s="184">
        <v>2023</v>
      </c>
      <c r="M1" s="184">
        <v>2024</v>
      </c>
      <c r="N1" s="184">
        <v>2025</v>
      </c>
      <c r="O1" s="184">
        <v>2026</v>
      </c>
      <c r="P1" s="184">
        <v>2027</v>
      </c>
      <c r="Q1" s="184">
        <v>2028</v>
      </c>
      <c r="R1" s="184">
        <v>2029</v>
      </c>
      <c r="S1" s="184">
        <v>2030</v>
      </c>
      <c r="T1" s="184">
        <v>2031</v>
      </c>
      <c r="U1" s="184">
        <v>2032</v>
      </c>
      <c r="V1" s="184">
        <v>2033</v>
      </c>
      <c r="W1" s="184">
        <v>2034</v>
      </c>
      <c r="X1" s="184">
        <v>2035</v>
      </c>
      <c r="Y1" s="184">
        <v>2036</v>
      </c>
      <c r="Z1" s="184">
        <v>2037</v>
      </c>
      <c r="AA1" s="184">
        <v>2038</v>
      </c>
      <c r="AB1" s="184">
        <v>2039</v>
      </c>
      <c r="AC1" s="184">
        <v>2040</v>
      </c>
      <c r="AD1" s="184">
        <v>2041</v>
      </c>
      <c r="AE1" s="184">
        <v>2042</v>
      </c>
      <c r="AF1" s="184">
        <v>2043</v>
      </c>
      <c r="AG1" s="184">
        <v>2044</v>
      </c>
      <c r="AH1" s="184">
        <v>2045</v>
      </c>
      <c r="AI1" s="184">
        <v>2046</v>
      </c>
      <c r="AJ1" s="184">
        <v>2047</v>
      </c>
      <c r="AK1" s="184">
        <v>2048</v>
      </c>
      <c r="AL1" s="184">
        <v>2049</v>
      </c>
      <c r="AM1" s="184">
        <v>2050</v>
      </c>
    </row>
    <row r="3" spans="1:39" x14ac:dyDescent="0.25">
      <c r="C3" s="185" t="s">
        <v>1437</v>
      </c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</row>
    <row r="4" spans="1:39" x14ac:dyDescent="0.25">
      <c r="A4" s="4" t="s">
        <v>52</v>
      </c>
      <c r="B4" s="30" t="s">
        <v>590</v>
      </c>
      <c r="C4" s="183" t="s">
        <v>77</v>
      </c>
      <c r="D4" s="183" t="s">
        <v>1431</v>
      </c>
      <c r="E4" s="183" t="s">
        <v>1431</v>
      </c>
      <c r="F4" s="183" t="s">
        <v>1431</v>
      </c>
      <c r="G4" s="183" t="s">
        <v>1431</v>
      </c>
      <c r="H4" s="183" t="s">
        <v>1431</v>
      </c>
      <c r="I4" s="183" t="s">
        <v>1431</v>
      </c>
      <c r="J4" s="183" t="s">
        <v>1431</v>
      </c>
      <c r="K4" s="183" t="s">
        <v>1431</v>
      </c>
      <c r="L4" s="183" t="s">
        <v>1431</v>
      </c>
      <c r="M4" s="183" t="s">
        <v>1431</v>
      </c>
      <c r="N4" s="183" t="s">
        <v>1431</v>
      </c>
      <c r="O4" s="183" t="s">
        <v>1431</v>
      </c>
      <c r="P4" s="183" t="s">
        <v>1431</v>
      </c>
      <c r="Q4" s="183" t="s">
        <v>1431</v>
      </c>
      <c r="R4" s="183" t="s">
        <v>1431</v>
      </c>
      <c r="S4" s="183" t="s">
        <v>1431</v>
      </c>
      <c r="T4" s="183" t="s">
        <v>1431</v>
      </c>
      <c r="U4" s="183" t="s">
        <v>1431</v>
      </c>
      <c r="V4" s="183" t="s">
        <v>1431</v>
      </c>
      <c r="W4" s="183" t="s">
        <v>1431</v>
      </c>
      <c r="X4" s="183" t="s">
        <v>1431</v>
      </c>
      <c r="Y4" s="183" t="s">
        <v>1431</v>
      </c>
      <c r="Z4" s="183" t="s">
        <v>1431</v>
      </c>
      <c r="AA4" s="183" t="s">
        <v>1431</v>
      </c>
      <c r="AB4" s="183" t="s">
        <v>1431</v>
      </c>
      <c r="AC4" s="183" t="s">
        <v>1431</v>
      </c>
      <c r="AD4" s="183" t="s">
        <v>1431</v>
      </c>
      <c r="AE4" s="183" t="s">
        <v>1431</v>
      </c>
      <c r="AF4" s="183" t="s">
        <v>1431</v>
      </c>
      <c r="AG4" s="183" t="s">
        <v>1431</v>
      </c>
      <c r="AH4" s="183" t="s">
        <v>1431</v>
      </c>
      <c r="AI4" s="183" t="s">
        <v>1431</v>
      </c>
      <c r="AJ4" s="183" t="s">
        <v>1431</v>
      </c>
      <c r="AK4" s="183" t="s">
        <v>1431</v>
      </c>
      <c r="AL4" s="183" t="s">
        <v>1431</v>
      </c>
      <c r="AM4" s="183" t="s">
        <v>1431</v>
      </c>
    </row>
    <row r="5" spans="1:39" x14ac:dyDescent="0.25">
      <c r="C5" s="183" t="s">
        <v>78</v>
      </c>
      <c r="D5" s="183" t="s">
        <v>1431</v>
      </c>
      <c r="E5" s="183" t="s">
        <v>1431</v>
      </c>
      <c r="F5" s="183" t="s">
        <v>1431</v>
      </c>
      <c r="G5" s="183" t="s">
        <v>1431</v>
      </c>
      <c r="H5" s="183" t="s">
        <v>1431</v>
      </c>
      <c r="I5" s="183" t="s">
        <v>1431</v>
      </c>
      <c r="J5" s="183" t="s">
        <v>1431</v>
      </c>
      <c r="K5" s="183" t="s">
        <v>1431</v>
      </c>
      <c r="L5" s="183" t="s">
        <v>1431</v>
      </c>
      <c r="M5" s="183" t="s">
        <v>1431</v>
      </c>
      <c r="N5" s="183" t="s">
        <v>1431</v>
      </c>
      <c r="O5" s="183" t="s">
        <v>1431</v>
      </c>
      <c r="P5" s="183" t="s">
        <v>1431</v>
      </c>
      <c r="Q5" s="183" t="s">
        <v>1431</v>
      </c>
      <c r="R5" s="183" t="s">
        <v>1431</v>
      </c>
      <c r="S5" s="183" t="s">
        <v>1431</v>
      </c>
      <c r="T5" s="183" t="s">
        <v>1431</v>
      </c>
      <c r="U5" s="183" t="s">
        <v>1431</v>
      </c>
      <c r="V5" s="183" t="s">
        <v>1431</v>
      </c>
      <c r="W5" s="183" t="s">
        <v>1431</v>
      </c>
      <c r="X5" s="183" t="s">
        <v>1431</v>
      </c>
      <c r="Y5" s="183" t="s">
        <v>1431</v>
      </c>
      <c r="Z5" s="183" t="s">
        <v>1431</v>
      </c>
      <c r="AA5" s="183" t="s">
        <v>1431</v>
      </c>
      <c r="AB5" s="183" t="s">
        <v>1431</v>
      </c>
      <c r="AC5" s="183" t="s">
        <v>1431</v>
      </c>
      <c r="AD5" s="183" t="s">
        <v>1431</v>
      </c>
      <c r="AE5" s="183" t="s">
        <v>1431</v>
      </c>
      <c r="AF5" s="183" t="s">
        <v>1431</v>
      </c>
      <c r="AG5" s="183" t="s">
        <v>1431</v>
      </c>
      <c r="AH5" s="183" t="s">
        <v>1431</v>
      </c>
      <c r="AI5" s="183" t="s">
        <v>1431</v>
      </c>
      <c r="AJ5" s="183" t="s">
        <v>1431</v>
      </c>
      <c r="AK5" s="183" t="s">
        <v>1431</v>
      </c>
      <c r="AL5" s="183" t="s">
        <v>1431</v>
      </c>
      <c r="AM5" s="183" t="s">
        <v>1431</v>
      </c>
    </row>
    <row r="6" spans="1:39" x14ac:dyDescent="0.25">
      <c r="C6" s="183" t="s">
        <v>79</v>
      </c>
      <c r="D6" s="183" t="s">
        <v>1431</v>
      </c>
      <c r="E6" s="183" t="s">
        <v>1431</v>
      </c>
      <c r="F6" s="183" t="s">
        <v>1431</v>
      </c>
      <c r="G6" s="183" t="s">
        <v>1431</v>
      </c>
      <c r="H6" s="183" t="s">
        <v>1431</v>
      </c>
      <c r="I6" s="183" t="s">
        <v>1431</v>
      </c>
      <c r="J6" s="183" t="s">
        <v>1431</v>
      </c>
      <c r="K6" s="183" t="s">
        <v>1431</v>
      </c>
      <c r="L6" s="183" t="s">
        <v>1431</v>
      </c>
      <c r="M6" s="183" t="s">
        <v>1431</v>
      </c>
      <c r="N6" s="183" t="s">
        <v>1431</v>
      </c>
      <c r="O6" s="183" t="s">
        <v>1431</v>
      </c>
      <c r="P6" s="183" t="s">
        <v>1431</v>
      </c>
      <c r="Q6" s="183" t="s">
        <v>1431</v>
      </c>
      <c r="R6" s="183" t="s">
        <v>1431</v>
      </c>
      <c r="S6" s="183" t="s">
        <v>1431</v>
      </c>
      <c r="T6" s="183" t="s">
        <v>1431</v>
      </c>
      <c r="U6" s="183" t="s">
        <v>1431</v>
      </c>
      <c r="V6" s="183" t="s">
        <v>1431</v>
      </c>
      <c r="W6" s="183" t="s">
        <v>1431</v>
      </c>
      <c r="X6" s="183" t="s">
        <v>1431</v>
      </c>
      <c r="Y6" s="183" t="s">
        <v>1431</v>
      </c>
      <c r="Z6" s="183" t="s">
        <v>1431</v>
      </c>
      <c r="AA6" s="183" t="s">
        <v>1431</v>
      </c>
      <c r="AB6" s="183" t="s">
        <v>1431</v>
      </c>
      <c r="AC6" s="183" t="s">
        <v>1431</v>
      </c>
      <c r="AD6" s="183" t="s">
        <v>1431</v>
      </c>
      <c r="AE6" s="183" t="s">
        <v>1431</v>
      </c>
      <c r="AF6" s="183" t="s">
        <v>1431</v>
      </c>
      <c r="AG6" s="183" t="s">
        <v>1431</v>
      </c>
      <c r="AH6" s="183" t="s">
        <v>1431</v>
      </c>
      <c r="AI6" s="183" t="s">
        <v>1431</v>
      </c>
      <c r="AJ6" s="183" t="s">
        <v>1431</v>
      </c>
      <c r="AK6" s="183" t="s">
        <v>1431</v>
      </c>
      <c r="AL6" s="183" t="s">
        <v>1431</v>
      </c>
      <c r="AM6" s="183" t="s">
        <v>1431</v>
      </c>
    </row>
    <row r="7" spans="1:39" x14ac:dyDescent="0.25">
      <c r="C7" s="183" t="s">
        <v>80</v>
      </c>
      <c r="D7" s="183" t="s">
        <v>1431</v>
      </c>
      <c r="E7" s="183" t="s">
        <v>1431</v>
      </c>
      <c r="F7" s="183" t="s">
        <v>1431</v>
      </c>
      <c r="G7" s="183" t="s">
        <v>1431</v>
      </c>
      <c r="H7" s="183" t="s">
        <v>1431</v>
      </c>
      <c r="I7" s="183" t="s">
        <v>1431</v>
      </c>
      <c r="J7" s="183" t="s">
        <v>1431</v>
      </c>
      <c r="K7" s="183" t="s">
        <v>1431</v>
      </c>
      <c r="L7" s="183" t="s">
        <v>1431</v>
      </c>
      <c r="M7" s="183" t="s">
        <v>1431</v>
      </c>
      <c r="N7" s="183" t="s">
        <v>1431</v>
      </c>
      <c r="O7" s="183" t="s">
        <v>1431</v>
      </c>
      <c r="P7" s="183" t="s">
        <v>1431</v>
      </c>
      <c r="Q7" s="183" t="s">
        <v>1431</v>
      </c>
      <c r="R7" s="183" t="s">
        <v>1431</v>
      </c>
      <c r="S7" s="183" t="s">
        <v>1431</v>
      </c>
      <c r="T7" s="183" t="s">
        <v>1431</v>
      </c>
      <c r="U7" s="183" t="s">
        <v>1431</v>
      </c>
      <c r="V7" s="183" t="s">
        <v>1431</v>
      </c>
      <c r="W7" s="183" t="s">
        <v>1431</v>
      </c>
      <c r="X7" s="183" t="s">
        <v>1431</v>
      </c>
      <c r="Y7" s="183" t="s">
        <v>1431</v>
      </c>
      <c r="Z7" s="183" t="s">
        <v>1431</v>
      </c>
      <c r="AA7" s="183" t="s">
        <v>1431</v>
      </c>
      <c r="AB7" s="183" t="s">
        <v>1431</v>
      </c>
      <c r="AC7" s="183" t="s">
        <v>1431</v>
      </c>
      <c r="AD7" s="183" t="s">
        <v>1431</v>
      </c>
      <c r="AE7" s="183" t="s">
        <v>1431</v>
      </c>
      <c r="AF7" s="183" t="s">
        <v>1431</v>
      </c>
      <c r="AG7" s="183" t="s">
        <v>1431</v>
      </c>
      <c r="AH7" s="183" t="s">
        <v>1431</v>
      </c>
      <c r="AI7" s="183" t="s">
        <v>1431</v>
      </c>
      <c r="AJ7" s="183" t="s">
        <v>1431</v>
      </c>
      <c r="AK7" s="183" t="s">
        <v>1431</v>
      </c>
      <c r="AL7" s="183" t="s">
        <v>1431</v>
      </c>
      <c r="AM7" s="183" t="s">
        <v>1431</v>
      </c>
    </row>
    <row r="8" spans="1:39" x14ac:dyDescent="0.25">
      <c r="C8" s="183" t="s">
        <v>81</v>
      </c>
      <c r="D8" s="183" t="s">
        <v>1431</v>
      </c>
      <c r="E8" s="183" t="s">
        <v>1431</v>
      </c>
      <c r="F8" s="183" t="s">
        <v>1431</v>
      </c>
      <c r="G8" s="183" t="s">
        <v>1431</v>
      </c>
      <c r="H8" s="183" t="s">
        <v>1431</v>
      </c>
      <c r="I8" s="183" t="s">
        <v>1431</v>
      </c>
      <c r="J8" s="183" t="s">
        <v>1431</v>
      </c>
      <c r="K8" s="183" t="s">
        <v>1431</v>
      </c>
      <c r="L8" s="183" t="s">
        <v>1431</v>
      </c>
      <c r="M8" s="183" t="s">
        <v>1431</v>
      </c>
      <c r="N8" s="183" t="s">
        <v>1431</v>
      </c>
      <c r="O8" s="183" t="s">
        <v>1431</v>
      </c>
      <c r="P8" s="183" t="s">
        <v>1431</v>
      </c>
      <c r="Q8" s="183" t="s">
        <v>1431</v>
      </c>
      <c r="R8" s="183" t="s">
        <v>1431</v>
      </c>
      <c r="S8" s="183" t="s">
        <v>1431</v>
      </c>
      <c r="T8" s="183" t="s">
        <v>1431</v>
      </c>
      <c r="U8" s="183" t="s">
        <v>1431</v>
      </c>
      <c r="V8" s="183" t="s">
        <v>1431</v>
      </c>
      <c r="W8" s="183" t="s">
        <v>1431</v>
      </c>
      <c r="X8" s="183" t="s">
        <v>1431</v>
      </c>
      <c r="Y8" s="183" t="s">
        <v>1431</v>
      </c>
      <c r="Z8" s="183" t="s">
        <v>1431</v>
      </c>
      <c r="AA8" s="183" t="s">
        <v>1431</v>
      </c>
      <c r="AB8" s="183" t="s">
        <v>1431</v>
      </c>
      <c r="AC8" s="183" t="s">
        <v>1431</v>
      </c>
      <c r="AD8" s="183" t="s">
        <v>1431</v>
      </c>
      <c r="AE8" s="183" t="s">
        <v>1431</v>
      </c>
      <c r="AF8" s="183" t="s">
        <v>1431</v>
      </c>
      <c r="AG8" s="183" t="s">
        <v>1431</v>
      </c>
      <c r="AH8" s="183" t="s">
        <v>1431</v>
      </c>
      <c r="AI8" s="183" t="s">
        <v>1431</v>
      </c>
      <c r="AJ8" s="183" t="s">
        <v>1431</v>
      </c>
      <c r="AK8" s="183" t="s">
        <v>1431</v>
      </c>
      <c r="AL8" s="183" t="s">
        <v>1431</v>
      </c>
      <c r="AM8" s="183" t="s">
        <v>1431</v>
      </c>
    </row>
    <row r="9" spans="1:39" x14ac:dyDescent="0.25">
      <c r="C9" s="183" t="s">
        <v>82</v>
      </c>
      <c r="D9" s="183" t="s">
        <v>1431</v>
      </c>
      <c r="E9" s="183" t="s">
        <v>1431</v>
      </c>
      <c r="F9" s="183" t="s">
        <v>1431</v>
      </c>
      <c r="G9" s="183" t="s">
        <v>1431</v>
      </c>
      <c r="H9" s="183" t="s">
        <v>1431</v>
      </c>
      <c r="I9" s="183" t="s">
        <v>1431</v>
      </c>
      <c r="J9" s="183" t="s">
        <v>1431</v>
      </c>
      <c r="K9" s="183" t="s">
        <v>1431</v>
      </c>
      <c r="L9" s="183" t="s">
        <v>1431</v>
      </c>
      <c r="M9" s="183" t="s">
        <v>1431</v>
      </c>
      <c r="N9" s="183" t="s">
        <v>1431</v>
      </c>
      <c r="O9" s="183" t="s">
        <v>1431</v>
      </c>
      <c r="P9" s="183" t="s">
        <v>1431</v>
      </c>
      <c r="Q9" s="183" t="s">
        <v>1431</v>
      </c>
      <c r="R9" s="183" t="s">
        <v>1431</v>
      </c>
      <c r="S9" s="183" t="s">
        <v>1431</v>
      </c>
      <c r="T9" s="183" t="s">
        <v>1431</v>
      </c>
      <c r="U9" s="183" t="s">
        <v>1431</v>
      </c>
      <c r="V9" s="183" t="s">
        <v>1431</v>
      </c>
      <c r="W9" s="183" t="s">
        <v>1431</v>
      </c>
      <c r="X9" s="183" t="s">
        <v>1431</v>
      </c>
      <c r="Y9" s="183" t="s">
        <v>1431</v>
      </c>
      <c r="Z9" s="183" t="s">
        <v>1431</v>
      </c>
      <c r="AA9" s="183" t="s">
        <v>1431</v>
      </c>
      <c r="AB9" s="183" t="s">
        <v>1431</v>
      </c>
      <c r="AC9" s="183" t="s">
        <v>1431</v>
      </c>
      <c r="AD9" s="183" t="s">
        <v>1431</v>
      </c>
      <c r="AE9" s="183" t="s">
        <v>1431</v>
      </c>
      <c r="AF9" s="183" t="s">
        <v>1431</v>
      </c>
      <c r="AG9" s="183" t="s">
        <v>1431</v>
      </c>
      <c r="AH9" s="183" t="s">
        <v>1431</v>
      </c>
      <c r="AI9" s="183" t="s">
        <v>1431</v>
      </c>
      <c r="AJ9" s="183" t="s">
        <v>1431</v>
      </c>
      <c r="AK9" s="183" t="s">
        <v>1431</v>
      </c>
      <c r="AL9" s="183" t="s">
        <v>1431</v>
      </c>
      <c r="AM9" s="183" t="s">
        <v>1431</v>
      </c>
    </row>
    <row r="10" spans="1:39" x14ac:dyDescent="0.25">
      <c r="C10" s="183" t="s">
        <v>83</v>
      </c>
      <c r="D10" s="183" t="s">
        <v>1431</v>
      </c>
      <c r="E10" s="183" t="s">
        <v>1431</v>
      </c>
      <c r="F10" s="183" t="s">
        <v>1431</v>
      </c>
      <c r="G10" s="183" t="s">
        <v>1431</v>
      </c>
      <c r="H10" s="183" t="s">
        <v>1431</v>
      </c>
      <c r="I10" s="183" t="s">
        <v>1431</v>
      </c>
      <c r="J10" s="183" t="s">
        <v>1431</v>
      </c>
      <c r="K10" s="183" t="s">
        <v>1431</v>
      </c>
      <c r="L10" s="183" t="s">
        <v>1431</v>
      </c>
      <c r="M10" s="183" t="s">
        <v>1431</v>
      </c>
      <c r="N10" s="183" t="s">
        <v>1431</v>
      </c>
      <c r="O10" s="183" t="s">
        <v>1431</v>
      </c>
      <c r="P10" s="183" t="s">
        <v>1431</v>
      </c>
      <c r="Q10" s="183" t="s">
        <v>1431</v>
      </c>
      <c r="R10" s="183" t="s">
        <v>1431</v>
      </c>
      <c r="S10" s="183" t="s">
        <v>1431</v>
      </c>
      <c r="T10" s="183" t="s">
        <v>1431</v>
      </c>
      <c r="U10" s="183" t="s">
        <v>1431</v>
      </c>
      <c r="V10" s="183" t="s">
        <v>1431</v>
      </c>
      <c r="W10" s="183" t="s">
        <v>1431</v>
      </c>
      <c r="X10" s="183" t="s">
        <v>1431</v>
      </c>
      <c r="Y10" s="183" t="s">
        <v>1431</v>
      </c>
      <c r="Z10" s="183" t="s">
        <v>1431</v>
      </c>
      <c r="AA10" s="183" t="s">
        <v>1431</v>
      </c>
      <c r="AB10" s="183" t="s">
        <v>1431</v>
      </c>
      <c r="AC10" s="183" t="s">
        <v>1431</v>
      </c>
      <c r="AD10" s="183" t="s">
        <v>1431</v>
      </c>
      <c r="AE10" s="183" t="s">
        <v>1431</v>
      </c>
      <c r="AF10" s="183" t="s">
        <v>1431</v>
      </c>
      <c r="AG10" s="183" t="s">
        <v>1431</v>
      </c>
      <c r="AH10" s="183" t="s">
        <v>1431</v>
      </c>
      <c r="AI10" s="183" t="s">
        <v>1431</v>
      </c>
      <c r="AJ10" s="183" t="s">
        <v>1431</v>
      </c>
      <c r="AK10" s="183" t="s">
        <v>1431</v>
      </c>
      <c r="AL10" s="183" t="s">
        <v>1431</v>
      </c>
      <c r="AM10" s="183" t="s">
        <v>1431</v>
      </c>
    </row>
    <row r="11" spans="1:39" x14ac:dyDescent="0.25">
      <c r="C11" s="183" t="s">
        <v>84</v>
      </c>
      <c r="D11" s="183" t="s">
        <v>1431</v>
      </c>
      <c r="E11" s="183" t="s">
        <v>1431</v>
      </c>
      <c r="F11" s="183" t="s">
        <v>1431</v>
      </c>
      <c r="G11" s="183" t="s">
        <v>1431</v>
      </c>
      <c r="H11" s="183" t="s">
        <v>1431</v>
      </c>
      <c r="I11" s="183" t="s">
        <v>1431</v>
      </c>
      <c r="J11" s="183" t="s">
        <v>1431</v>
      </c>
      <c r="K11" s="183" t="s">
        <v>1431</v>
      </c>
      <c r="L11" s="183" t="s">
        <v>1431</v>
      </c>
      <c r="M11" s="183" t="s">
        <v>1431</v>
      </c>
      <c r="N11" s="183" t="s">
        <v>1431</v>
      </c>
      <c r="O11" s="183" t="s">
        <v>1431</v>
      </c>
      <c r="P11" s="183" t="s">
        <v>1431</v>
      </c>
      <c r="Q11" s="183" t="s">
        <v>1431</v>
      </c>
      <c r="R11" s="183" t="s">
        <v>1431</v>
      </c>
      <c r="S11" s="183" t="s">
        <v>1431</v>
      </c>
      <c r="T11" s="183" t="s">
        <v>1431</v>
      </c>
      <c r="U11" s="183" t="s">
        <v>1431</v>
      </c>
      <c r="V11" s="183" t="s">
        <v>1431</v>
      </c>
      <c r="W11" s="183" t="s">
        <v>1431</v>
      </c>
      <c r="X11" s="183" t="s">
        <v>1431</v>
      </c>
      <c r="Y11" s="183" t="s">
        <v>1431</v>
      </c>
      <c r="Z11" s="183" t="s">
        <v>1431</v>
      </c>
      <c r="AA11" s="183" t="s">
        <v>1431</v>
      </c>
      <c r="AB11" s="183" t="s">
        <v>1431</v>
      </c>
      <c r="AC11" s="183" t="s">
        <v>1431</v>
      </c>
      <c r="AD11" s="183" t="s">
        <v>1431</v>
      </c>
      <c r="AE11" s="183" t="s">
        <v>1431</v>
      </c>
      <c r="AF11" s="183" t="s">
        <v>1431</v>
      </c>
      <c r="AG11" s="183" t="s">
        <v>1431</v>
      </c>
      <c r="AH11" s="183" t="s">
        <v>1431</v>
      </c>
      <c r="AI11" s="183" t="s">
        <v>1431</v>
      </c>
      <c r="AJ11" s="183" t="s">
        <v>1431</v>
      </c>
      <c r="AK11" s="183" t="s">
        <v>1431</v>
      </c>
      <c r="AL11" s="183" t="s">
        <v>1431</v>
      </c>
      <c r="AM11" s="183" t="s">
        <v>1431</v>
      </c>
    </row>
    <row r="12" spans="1:39" x14ac:dyDescent="0.25">
      <c r="C12" s="183" t="s">
        <v>85</v>
      </c>
      <c r="D12" s="183" t="s">
        <v>1431</v>
      </c>
      <c r="E12" s="183" t="s">
        <v>1431</v>
      </c>
      <c r="F12" s="183" t="s">
        <v>1431</v>
      </c>
      <c r="G12" s="183" t="s">
        <v>1431</v>
      </c>
      <c r="H12" s="183" t="s">
        <v>1431</v>
      </c>
      <c r="I12" s="183" t="s">
        <v>1431</v>
      </c>
      <c r="J12" s="183" t="s">
        <v>1431</v>
      </c>
      <c r="K12" s="183" t="s">
        <v>1431</v>
      </c>
      <c r="L12" s="183" t="s">
        <v>1431</v>
      </c>
      <c r="M12" s="183" t="s">
        <v>1431</v>
      </c>
      <c r="N12" s="183" t="s">
        <v>1431</v>
      </c>
      <c r="O12" s="183" t="s">
        <v>1431</v>
      </c>
      <c r="P12" s="183" t="s">
        <v>1431</v>
      </c>
      <c r="Q12" s="183" t="s">
        <v>1431</v>
      </c>
      <c r="R12" s="183" t="s">
        <v>1431</v>
      </c>
      <c r="S12" s="183" t="s">
        <v>1431</v>
      </c>
      <c r="T12" s="183" t="s">
        <v>1431</v>
      </c>
      <c r="U12" s="183" t="s">
        <v>1431</v>
      </c>
      <c r="V12" s="183" t="s">
        <v>1431</v>
      </c>
      <c r="W12" s="183" t="s">
        <v>1431</v>
      </c>
      <c r="X12" s="183" t="s">
        <v>1431</v>
      </c>
      <c r="Y12" s="183" t="s">
        <v>1431</v>
      </c>
      <c r="Z12" s="183" t="s">
        <v>1431</v>
      </c>
      <c r="AA12" s="183" t="s">
        <v>1431</v>
      </c>
      <c r="AB12" s="183" t="s">
        <v>1431</v>
      </c>
      <c r="AC12" s="183" t="s">
        <v>1431</v>
      </c>
      <c r="AD12" s="183" t="s">
        <v>1431</v>
      </c>
      <c r="AE12" s="183" t="s">
        <v>1431</v>
      </c>
      <c r="AF12" s="183" t="s">
        <v>1431</v>
      </c>
      <c r="AG12" s="183" t="s">
        <v>1431</v>
      </c>
      <c r="AH12" s="183" t="s">
        <v>1431</v>
      </c>
      <c r="AI12" s="183" t="s">
        <v>1431</v>
      </c>
      <c r="AJ12" s="183" t="s">
        <v>1431</v>
      </c>
      <c r="AK12" s="183" t="s">
        <v>1431</v>
      </c>
      <c r="AL12" s="183" t="s">
        <v>1431</v>
      </c>
      <c r="AM12" s="183" t="s">
        <v>1431</v>
      </c>
    </row>
    <row r="13" spans="1:39" x14ac:dyDescent="0.25">
      <c r="A13" s="4" t="s">
        <v>55</v>
      </c>
      <c r="B13" s="30" t="s">
        <v>590</v>
      </c>
      <c r="C13" s="183" t="s">
        <v>86</v>
      </c>
      <c r="D13" s="183" t="s">
        <v>1431</v>
      </c>
      <c r="E13" s="183" t="s">
        <v>1431</v>
      </c>
      <c r="F13" s="183" t="s">
        <v>1431</v>
      </c>
      <c r="G13" s="183" t="s">
        <v>1431</v>
      </c>
      <c r="H13" s="183" t="s">
        <v>1431</v>
      </c>
      <c r="I13" s="183" t="s">
        <v>1431</v>
      </c>
      <c r="J13" s="183" t="s">
        <v>1431</v>
      </c>
      <c r="K13" s="183" t="s">
        <v>1431</v>
      </c>
      <c r="L13" s="183" t="s">
        <v>1431</v>
      </c>
      <c r="M13" s="183" t="s">
        <v>1431</v>
      </c>
      <c r="N13" s="183" t="s">
        <v>1431</v>
      </c>
      <c r="O13" s="183" t="s">
        <v>1431</v>
      </c>
      <c r="P13" s="183" t="s">
        <v>1431</v>
      </c>
      <c r="Q13" s="183" t="s">
        <v>1431</v>
      </c>
      <c r="R13" s="183" t="s">
        <v>1431</v>
      </c>
      <c r="S13" s="183" t="s">
        <v>1431</v>
      </c>
      <c r="T13" s="183" t="s">
        <v>1431</v>
      </c>
      <c r="U13" s="183" t="s">
        <v>1431</v>
      </c>
      <c r="V13" s="183" t="s">
        <v>1431</v>
      </c>
      <c r="W13" s="183" t="s">
        <v>1431</v>
      </c>
      <c r="X13" s="183" t="s">
        <v>1431</v>
      </c>
      <c r="Y13" s="183" t="s">
        <v>1431</v>
      </c>
      <c r="Z13" s="183" t="s">
        <v>1431</v>
      </c>
      <c r="AA13" s="183" t="s">
        <v>1431</v>
      </c>
      <c r="AB13" s="183" t="s">
        <v>1431</v>
      </c>
      <c r="AC13" s="183" t="s">
        <v>1431</v>
      </c>
      <c r="AD13" s="183" t="s">
        <v>1431</v>
      </c>
      <c r="AE13" s="183" t="s">
        <v>1431</v>
      </c>
      <c r="AF13" s="183" t="s">
        <v>1431</v>
      </c>
      <c r="AG13" s="183" t="s">
        <v>1431</v>
      </c>
      <c r="AH13" s="183" t="s">
        <v>1431</v>
      </c>
      <c r="AI13" s="183" t="s">
        <v>1431</v>
      </c>
      <c r="AJ13" s="183" t="s">
        <v>1431</v>
      </c>
      <c r="AK13" s="183" t="s">
        <v>1431</v>
      </c>
      <c r="AL13" s="183" t="s">
        <v>1431</v>
      </c>
      <c r="AM13" s="183" t="s">
        <v>1431</v>
      </c>
    </row>
    <row r="14" spans="1:39" x14ac:dyDescent="0.25">
      <c r="A14" s="4" t="s">
        <v>76</v>
      </c>
      <c r="B14" s="30" t="s">
        <v>590</v>
      </c>
      <c r="C14" s="183" t="s">
        <v>87</v>
      </c>
      <c r="D14" s="183" t="s">
        <v>1431</v>
      </c>
      <c r="E14" s="183" t="s">
        <v>1431</v>
      </c>
      <c r="F14" s="183" t="s">
        <v>1431</v>
      </c>
      <c r="G14" s="183" t="s">
        <v>1431</v>
      </c>
      <c r="H14" s="183" t="s">
        <v>1431</v>
      </c>
      <c r="I14" s="183" t="s">
        <v>1431</v>
      </c>
      <c r="J14" s="183" t="s">
        <v>1431</v>
      </c>
      <c r="K14" s="183" t="s">
        <v>1431</v>
      </c>
      <c r="L14" s="183" t="s">
        <v>1431</v>
      </c>
      <c r="M14" s="183" t="s">
        <v>1431</v>
      </c>
      <c r="N14" s="183" t="s">
        <v>1431</v>
      </c>
      <c r="O14" s="183" t="s">
        <v>1431</v>
      </c>
      <c r="P14" s="183" t="s">
        <v>1431</v>
      </c>
      <c r="Q14" s="183" t="s">
        <v>1431</v>
      </c>
      <c r="R14" s="183" t="s">
        <v>1431</v>
      </c>
      <c r="S14" s="183" t="s">
        <v>1431</v>
      </c>
      <c r="T14" s="183" t="s">
        <v>1431</v>
      </c>
      <c r="U14" s="183" t="s">
        <v>1431</v>
      </c>
      <c r="V14" s="183" t="s">
        <v>1431</v>
      </c>
      <c r="W14" s="183" t="s">
        <v>1431</v>
      </c>
      <c r="X14" s="183" t="s">
        <v>1431</v>
      </c>
      <c r="Y14" s="183" t="s">
        <v>1431</v>
      </c>
      <c r="Z14" s="183" t="s">
        <v>1431</v>
      </c>
      <c r="AA14" s="183" t="s">
        <v>1431</v>
      </c>
      <c r="AB14" s="183" t="s">
        <v>1431</v>
      </c>
      <c r="AC14" s="183" t="s">
        <v>1431</v>
      </c>
      <c r="AD14" s="183" t="s">
        <v>1431</v>
      </c>
      <c r="AE14" s="183" t="s">
        <v>1431</v>
      </c>
      <c r="AF14" s="183" t="s">
        <v>1431</v>
      </c>
      <c r="AG14" s="183" t="s">
        <v>1431</v>
      </c>
      <c r="AH14" s="183" t="s">
        <v>1431</v>
      </c>
      <c r="AI14" s="183" t="s">
        <v>1431</v>
      </c>
      <c r="AJ14" s="183" t="s">
        <v>1431</v>
      </c>
      <c r="AK14" s="183" t="s">
        <v>1431</v>
      </c>
      <c r="AL14" s="183" t="s">
        <v>1431</v>
      </c>
      <c r="AM14" s="183" t="s">
        <v>1431</v>
      </c>
    </row>
    <row r="15" spans="1:39" x14ac:dyDescent="0.25">
      <c r="A15" s="4" t="s">
        <v>56</v>
      </c>
      <c r="B15" s="30" t="s">
        <v>590</v>
      </c>
      <c r="C15" s="183" t="s">
        <v>88</v>
      </c>
      <c r="D15" s="183" t="s">
        <v>1431</v>
      </c>
      <c r="E15" s="183" t="s">
        <v>1431</v>
      </c>
      <c r="F15" s="183" t="s">
        <v>1431</v>
      </c>
      <c r="G15" s="183" t="s">
        <v>1431</v>
      </c>
      <c r="H15" s="183" t="s">
        <v>1431</v>
      </c>
      <c r="I15" s="183" t="s">
        <v>1431</v>
      </c>
      <c r="J15" s="183" t="s">
        <v>1431</v>
      </c>
      <c r="K15" s="183" t="s">
        <v>1431</v>
      </c>
      <c r="L15" s="183" t="s">
        <v>1431</v>
      </c>
      <c r="M15" s="183" t="s">
        <v>1431</v>
      </c>
      <c r="N15" s="183" t="s">
        <v>1431</v>
      </c>
      <c r="O15" s="183" t="s">
        <v>1431</v>
      </c>
      <c r="P15" s="183" t="s">
        <v>1431</v>
      </c>
      <c r="Q15" s="183" t="s">
        <v>1431</v>
      </c>
      <c r="R15" s="183" t="s">
        <v>1431</v>
      </c>
      <c r="S15" s="183" t="s">
        <v>1431</v>
      </c>
      <c r="T15" s="183" t="s">
        <v>1431</v>
      </c>
      <c r="U15" s="183" t="s">
        <v>1431</v>
      </c>
      <c r="V15" s="183" t="s">
        <v>1431</v>
      </c>
      <c r="W15" s="183" t="s">
        <v>1431</v>
      </c>
      <c r="X15" s="183" t="s">
        <v>1431</v>
      </c>
      <c r="Y15" s="183" t="s">
        <v>1431</v>
      </c>
      <c r="Z15" s="183" t="s">
        <v>1431</v>
      </c>
      <c r="AA15" s="183" t="s">
        <v>1431</v>
      </c>
      <c r="AB15" s="183" t="s">
        <v>1431</v>
      </c>
      <c r="AC15" s="183" t="s">
        <v>1431</v>
      </c>
      <c r="AD15" s="183" t="s">
        <v>1431</v>
      </c>
      <c r="AE15" s="183" t="s">
        <v>1431</v>
      </c>
      <c r="AF15" s="183" t="s">
        <v>1431</v>
      </c>
      <c r="AG15" s="183" t="s">
        <v>1431</v>
      </c>
      <c r="AH15" s="183" t="s">
        <v>1431</v>
      </c>
      <c r="AI15" s="183" t="s">
        <v>1431</v>
      </c>
      <c r="AJ15" s="183" t="s">
        <v>1431</v>
      </c>
      <c r="AK15" s="183" t="s">
        <v>1431</v>
      </c>
      <c r="AL15" s="183" t="s">
        <v>1431</v>
      </c>
      <c r="AM15" s="183" t="s">
        <v>1431</v>
      </c>
    </row>
    <row r="16" spans="1:39" x14ac:dyDescent="0.25">
      <c r="A16" s="4" t="s">
        <v>56</v>
      </c>
      <c r="B16" s="30" t="s">
        <v>590</v>
      </c>
      <c r="C16" s="183" t="s">
        <v>89</v>
      </c>
      <c r="D16" s="183" t="s">
        <v>1431</v>
      </c>
      <c r="E16" s="183" t="s">
        <v>1431</v>
      </c>
      <c r="F16" s="183" t="s">
        <v>1431</v>
      </c>
      <c r="G16" s="183" t="s">
        <v>1431</v>
      </c>
      <c r="H16" s="183" t="s">
        <v>1431</v>
      </c>
      <c r="I16" s="183" t="s">
        <v>1431</v>
      </c>
      <c r="J16" s="183" t="s">
        <v>1431</v>
      </c>
      <c r="K16" s="183" t="s">
        <v>1431</v>
      </c>
      <c r="L16" s="183" t="s">
        <v>1431</v>
      </c>
      <c r="M16" s="183" t="s">
        <v>1431</v>
      </c>
      <c r="N16" s="183" t="s">
        <v>1431</v>
      </c>
      <c r="O16" s="183" t="s">
        <v>1431</v>
      </c>
      <c r="P16" s="183" t="s">
        <v>1431</v>
      </c>
      <c r="Q16" s="183" t="s">
        <v>1431</v>
      </c>
      <c r="R16" s="183" t="s">
        <v>1431</v>
      </c>
      <c r="S16" s="183" t="s">
        <v>1431</v>
      </c>
      <c r="T16" s="183" t="s">
        <v>1431</v>
      </c>
      <c r="U16" s="183" t="s">
        <v>1431</v>
      </c>
      <c r="V16" s="183" t="s">
        <v>1431</v>
      </c>
      <c r="W16" s="183" t="s">
        <v>1431</v>
      </c>
      <c r="X16" s="183" t="s">
        <v>1431</v>
      </c>
      <c r="Y16" s="183" t="s">
        <v>1431</v>
      </c>
      <c r="Z16" s="183" t="s">
        <v>1431</v>
      </c>
      <c r="AA16" s="183" t="s">
        <v>1431</v>
      </c>
      <c r="AB16" s="183" t="s">
        <v>1431</v>
      </c>
      <c r="AC16" s="183" t="s">
        <v>1431</v>
      </c>
      <c r="AD16" s="183" t="s">
        <v>1431</v>
      </c>
      <c r="AE16" s="183" t="s">
        <v>1431</v>
      </c>
      <c r="AF16" s="183" t="s">
        <v>1431</v>
      </c>
      <c r="AG16" s="183" t="s">
        <v>1431</v>
      </c>
      <c r="AH16" s="183" t="s">
        <v>1431</v>
      </c>
      <c r="AI16" s="183" t="s">
        <v>1431</v>
      </c>
      <c r="AJ16" s="183" t="s">
        <v>1431</v>
      </c>
      <c r="AK16" s="183" t="s">
        <v>1431</v>
      </c>
      <c r="AL16" s="183" t="s">
        <v>1431</v>
      </c>
      <c r="AM16" s="183" t="s">
        <v>1431</v>
      </c>
    </row>
    <row r="17" spans="1:39" x14ac:dyDescent="0.25">
      <c r="A17" s="4" t="s">
        <v>57</v>
      </c>
      <c r="B17" s="30" t="s">
        <v>590</v>
      </c>
      <c r="C17" s="183" t="s">
        <v>90</v>
      </c>
      <c r="D17" s="183" t="s">
        <v>1431</v>
      </c>
      <c r="E17" s="183" t="s">
        <v>1431</v>
      </c>
      <c r="F17" s="183" t="s">
        <v>1431</v>
      </c>
      <c r="G17" s="183" t="s">
        <v>1431</v>
      </c>
      <c r="H17" s="183" t="s">
        <v>1431</v>
      </c>
      <c r="I17" s="183" t="s">
        <v>1431</v>
      </c>
      <c r="J17" s="183" t="s">
        <v>1431</v>
      </c>
      <c r="K17" s="183" t="s">
        <v>1431</v>
      </c>
      <c r="L17" s="183" t="s">
        <v>1431</v>
      </c>
      <c r="M17" s="183" t="s">
        <v>1431</v>
      </c>
      <c r="N17" s="183" t="s">
        <v>1431</v>
      </c>
      <c r="O17" s="183" t="s">
        <v>1431</v>
      </c>
      <c r="P17" s="183" t="s">
        <v>1431</v>
      </c>
      <c r="Q17" s="183" t="s">
        <v>1431</v>
      </c>
      <c r="R17" s="183" t="s">
        <v>1431</v>
      </c>
      <c r="S17" s="183" t="s">
        <v>1431</v>
      </c>
      <c r="T17" s="183" t="s">
        <v>1431</v>
      </c>
      <c r="U17" s="183" t="s">
        <v>1431</v>
      </c>
      <c r="V17" s="183" t="s">
        <v>1431</v>
      </c>
      <c r="W17" s="183" t="s">
        <v>1431</v>
      </c>
      <c r="X17" s="183" t="s">
        <v>1431</v>
      </c>
      <c r="Y17" s="183" t="s">
        <v>1431</v>
      </c>
      <c r="Z17" s="183" t="s">
        <v>1431</v>
      </c>
      <c r="AA17" s="183" t="s">
        <v>1431</v>
      </c>
      <c r="AB17" s="183" t="s">
        <v>1431</v>
      </c>
      <c r="AC17" s="183" t="s">
        <v>1431</v>
      </c>
      <c r="AD17" s="183" t="s">
        <v>1431</v>
      </c>
      <c r="AE17" s="183" t="s">
        <v>1431</v>
      </c>
      <c r="AF17" s="183" t="s">
        <v>1431</v>
      </c>
      <c r="AG17" s="183" t="s">
        <v>1431</v>
      </c>
      <c r="AH17" s="183" t="s">
        <v>1431</v>
      </c>
      <c r="AI17" s="183" t="s">
        <v>1431</v>
      </c>
      <c r="AJ17" s="183" t="s">
        <v>1431</v>
      </c>
      <c r="AK17" s="183" t="s">
        <v>1431</v>
      </c>
      <c r="AL17" s="183" t="s">
        <v>1431</v>
      </c>
      <c r="AM17" s="183" t="s">
        <v>1431</v>
      </c>
    </row>
    <row r="18" spans="1:39" x14ac:dyDescent="0.25">
      <c r="A18" s="4" t="s">
        <v>57</v>
      </c>
      <c r="B18" s="30" t="s">
        <v>590</v>
      </c>
      <c r="C18" s="183" t="s">
        <v>91</v>
      </c>
      <c r="D18" s="183" t="s">
        <v>1431</v>
      </c>
      <c r="E18" s="183" t="s">
        <v>1431</v>
      </c>
      <c r="F18" s="183" t="s">
        <v>1431</v>
      </c>
      <c r="G18" s="183" t="s">
        <v>1431</v>
      </c>
      <c r="H18" s="183" t="s">
        <v>1431</v>
      </c>
      <c r="I18" s="183" t="s">
        <v>1431</v>
      </c>
      <c r="J18" s="183" t="s">
        <v>1431</v>
      </c>
      <c r="K18" s="183" t="s">
        <v>1431</v>
      </c>
      <c r="L18" s="183" t="s">
        <v>1431</v>
      </c>
      <c r="M18" s="183" t="s">
        <v>1431</v>
      </c>
      <c r="N18" s="183" t="s">
        <v>1431</v>
      </c>
      <c r="O18" s="183" t="s">
        <v>1431</v>
      </c>
      <c r="P18" s="183" t="s">
        <v>1431</v>
      </c>
      <c r="Q18" s="183" t="s">
        <v>1431</v>
      </c>
      <c r="R18" s="183" t="s">
        <v>1431</v>
      </c>
      <c r="S18" s="183" t="s">
        <v>1431</v>
      </c>
      <c r="T18" s="183" t="s">
        <v>1431</v>
      </c>
      <c r="U18" s="183" t="s">
        <v>1431</v>
      </c>
      <c r="V18" s="183" t="s">
        <v>1431</v>
      </c>
      <c r="W18" s="183" t="s">
        <v>1431</v>
      </c>
      <c r="X18" s="183" t="s">
        <v>1431</v>
      </c>
      <c r="Y18" s="183" t="s">
        <v>1431</v>
      </c>
      <c r="Z18" s="183" t="s">
        <v>1431</v>
      </c>
      <c r="AA18" s="183" t="s">
        <v>1431</v>
      </c>
      <c r="AB18" s="183" t="s">
        <v>1431</v>
      </c>
      <c r="AC18" s="183" t="s">
        <v>1431</v>
      </c>
      <c r="AD18" s="183" t="s">
        <v>1431</v>
      </c>
      <c r="AE18" s="183" t="s">
        <v>1431</v>
      </c>
      <c r="AF18" s="183" t="s">
        <v>1431</v>
      </c>
      <c r="AG18" s="183" t="s">
        <v>1431</v>
      </c>
      <c r="AH18" s="183" t="s">
        <v>1431</v>
      </c>
      <c r="AI18" s="183" t="s">
        <v>1431</v>
      </c>
      <c r="AJ18" s="183" t="s">
        <v>1431</v>
      </c>
      <c r="AK18" s="183" t="s">
        <v>1431</v>
      </c>
      <c r="AL18" s="183" t="s">
        <v>1431</v>
      </c>
      <c r="AM18" s="183" t="s">
        <v>1431</v>
      </c>
    </row>
    <row r="19" spans="1:39" x14ac:dyDescent="0.25">
      <c r="A19" s="4" t="s">
        <v>57</v>
      </c>
      <c r="B19" s="30" t="s">
        <v>590</v>
      </c>
      <c r="C19" s="183" t="s">
        <v>92</v>
      </c>
      <c r="D19" s="183" t="s">
        <v>1431</v>
      </c>
      <c r="E19" s="183" t="s">
        <v>1431</v>
      </c>
      <c r="F19" s="183" t="s">
        <v>1431</v>
      </c>
      <c r="G19" s="183" t="s">
        <v>1431</v>
      </c>
      <c r="H19" s="183" t="s">
        <v>1431</v>
      </c>
      <c r="I19" s="183" t="s">
        <v>1431</v>
      </c>
      <c r="J19" s="183" t="s">
        <v>1431</v>
      </c>
      <c r="K19" s="183" t="s">
        <v>1431</v>
      </c>
      <c r="L19" s="183" t="s">
        <v>1431</v>
      </c>
      <c r="M19" s="183" t="s">
        <v>1431</v>
      </c>
      <c r="N19" s="183" t="s">
        <v>1431</v>
      </c>
      <c r="O19" s="183" t="s">
        <v>1431</v>
      </c>
      <c r="P19" s="183" t="s">
        <v>1431</v>
      </c>
      <c r="Q19" s="183" t="s">
        <v>1431</v>
      </c>
      <c r="R19" s="183" t="s">
        <v>1431</v>
      </c>
      <c r="S19" s="183" t="s">
        <v>1431</v>
      </c>
      <c r="T19" s="183" t="s">
        <v>1431</v>
      </c>
      <c r="U19" s="183" t="s">
        <v>1431</v>
      </c>
      <c r="V19" s="183" t="s">
        <v>1431</v>
      </c>
      <c r="W19" s="183" t="s">
        <v>1431</v>
      </c>
      <c r="X19" s="183" t="s">
        <v>1431</v>
      </c>
      <c r="Y19" s="183" t="s">
        <v>1431</v>
      </c>
      <c r="Z19" s="183" t="s">
        <v>1431</v>
      </c>
      <c r="AA19" s="183" t="s">
        <v>1431</v>
      </c>
      <c r="AB19" s="183" t="s">
        <v>1431</v>
      </c>
      <c r="AC19" s="183" t="s">
        <v>1431</v>
      </c>
      <c r="AD19" s="183" t="s">
        <v>1431</v>
      </c>
      <c r="AE19" s="183" t="s">
        <v>1431</v>
      </c>
      <c r="AF19" s="183" t="s">
        <v>1431</v>
      </c>
      <c r="AG19" s="183" t="s">
        <v>1431</v>
      </c>
      <c r="AH19" s="183" t="s">
        <v>1431</v>
      </c>
      <c r="AI19" s="183" t="s">
        <v>1431</v>
      </c>
      <c r="AJ19" s="183" t="s">
        <v>1431</v>
      </c>
      <c r="AK19" s="183" t="s">
        <v>1431</v>
      </c>
      <c r="AL19" s="183" t="s">
        <v>1431</v>
      </c>
      <c r="AM19" s="183" t="s">
        <v>1431</v>
      </c>
    </row>
    <row r="20" spans="1:39" x14ac:dyDescent="0.25">
      <c r="A20" s="144" t="s">
        <v>58</v>
      </c>
      <c r="B20" s="30" t="s">
        <v>590</v>
      </c>
      <c r="C20" s="183" t="s">
        <v>93</v>
      </c>
      <c r="D20" s="183" t="s">
        <v>1431</v>
      </c>
      <c r="E20" s="183" t="s">
        <v>1431</v>
      </c>
      <c r="F20" s="183" t="s">
        <v>1431</v>
      </c>
      <c r="G20" s="183" t="s">
        <v>1431</v>
      </c>
      <c r="H20" s="183" t="s">
        <v>1431</v>
      </c>
      <c r="I20" s="183" t="s">
        <v>1431</v>
      </c>
      <c r="J20" s="183" t="s">
        <v>1431</v>
      </c>
      <c r="K20" s="183" t="s">
        <v>1431</v>
      </c>
      <c r="L20" s="183" t="s">
        <v>1431</v>
      </c>
      <c r="M20" s="183" t="s">
        <v>1431</v>
      </c>
      <c r="N20" s="183" t="s">
        <v>1431</v>
      </c>
      <c r="O20" s="183" t="s">
        <v>1431</v>
      </c>
      <c r="P20" s="183" t="s">
        <v>1431</v>
      </c>
      <c r="Q20" s="183" t="s">
        <v>1431</v>
      </c>
      <c r="R20" s="183" t="s">
        <v>1431</v>
      </c>
      <c r="S20" s="183" t="s">
        <v>1431</v>
      </c>
      <c r="T20" s="183" t="s">
        <v>1431</v>
      </c>
      <c r="U20" s="183" t="s">
        <v>1431</v>
      </c>
      <c r="V20" s="183" t="s">
        <v>1431</v>
      </c>
      <c r="W20" s="183" t="s">
        <v>1431</v>
      </c>
      <c r="X20" s="183" t="s">
        <v>1431</v>
      </c>
      <c r="Y20" s="183" t="s">
        <v>1431</v>
      </c>
      <c r="Z20" s="183" t="s">
        <v>1431</v>
      </c>
      <c r="AA20" s="183" t="s">
        <v>1431</v>
      </c>
      <c r="AB20" s="183" t="s">
        <v>1431</v>
      </c>
      <c r="AC20" s="183" t="s">
        <v>1431</v>
      </c>
      <c r="AD20" s="183" t="s">
        <v>1431</v>
      </c>
      <c r="AE20" s="183" t="s">
        <v>1431</v>
      </c>
      <c r="AF20" s="183" t="s">
        <v>1431</v>
      </c>
      <c r="AG20" s="183" t="s">
        <v>1431</v>
      </c>
      <c r="AH20" s="183" t="s">
        <v>1431</v>
      </c>
      <c r="AI20" s="183" t="s">
        <v>1431</v>
      </c>
      <c r="AJ20" s="183" t="s">
        <v>1431</v>
      </c>
      <c r="AK20" s="183" t="s">
        <v>1431</v>
      </c>
      <c r="AL20" s="183" t="s">
        <v>1431</v>
      </c>
      <c r="AM20" s="183" t="s">
        <v>1431</v>
      </c>
    </row>
    <row r="21" spans="1:39" x14ac:dyDescent="0.25">
      <c r="A21" s="4" t="s">
        <v>59</v>
      </c>
      <c r="B21" s="30" t="s">
        <v>590</v>
      </c>
      <c r="C21" s="183" t="s">
        <v>94</v>
      </c>
      <c r="D21" s="183" t="s">
        <v>1431</v>
      </c>
      <c r="E21" s="183" t="s">
        <v>1431</v>
      </c>
      <c r="F21" s="183" t="s">
        <v>1431</v>
      </c>
      <c r="G21" s="183" t="s">
        <v>1431</v>
      </c>
      <c r="H21" s="183" t="s">
        <v>1431</v>
      </c>
      <c r="I21" s="183" t="s">
        <v>1431</v>
      </c>
      <c r="J21" s="183" t="s">
        <v>1431</v>
      </c>
      <c r="K21" s="183" t="s">
        <v>1431</v>
      </c>
      <c r="L21" s="183" t="s">
        <v>1431</v>
      </c>
      <c r="M21" s="183" t="s">
        <v>1431</v>
      </c>
      <c r="N21" s="183" t="s">
        <v>1431</v>
      </c>
      <c r="O21" s="183" t="s">
        <v>1431</v>
      </c>
      <c r="P21" s="183" t="s">
        <v>1431</v>
      </c>
      <c r="Q21" s="183" t="s">
        <v>1431</v>
      </c>
      <c r="R21" s="183" t="s">
        <v>1431</v>
      </c>
      <c r="S21" s="183" t="s">
        <v>1431</v>
      </c>
      <c r="T21" s="183" t="s">
        <v>1431</v>
      </c>
      <c r="U21" s="183" t="s">
        <v>1431</v>
      </c>
      <c r="V21" s="183" t="s">
        <v>1431</v>
      </c>
      <c r="W21" s="183" t="s">
        <v>1431</v>
      </c>
      <c r="X21" s="183" t="s">
        <v>1431</v>
      </c>
      <c r="Y21" s="183" t="s">
        <v>1431</v>
      </c>
      <c r="Z21" s="183" t="s">
        <v>1431</v>
      </c>
      <c r="AA21" s="183" t="s">
        <v>1431</v>
      </c>
      <c r="AB21" s="183" t="s">
        <v>1431</v>
      </c>
      <c r="AC21" s="183" t="s">
        <v>1431</v>
      </c>
      <c r="AD21" s="183" t="s">
        <v>1431</v>
      </c>
      <c r="AE21" s="183" t="s">
        <v>1431</v>
      </c>
      <c r="AF21" s="183" t="s">
        <v>1431</v>
      </c>
      <c r="AG21" s="183" t="s">
        <v>1431</v>
      </c>
      <c r="AH21" s="183" t="s">
        <v>1431</v>
      </c>
      <c r="AI21" s="183" t="s">
        <v>1431</v>
      </c>
      <c r="AJ21" s="183" t="s">
        <v>1431</v>
      </c>
      <c r="AK21" s="183" t="s">
        <v>1431</v>
      </c>
      <c r="AL21" s="183" t="s">
        <v>1431</v>
      </c>
      <c r="AM21" s="183" t="s">
        <v>1431</v>
      </c>
    </row>
    <row r="22" spans="1:39" x14ac:dyDescent="0.25">
      <c r="A22" s="4" t="s">
        <v>59</v>
      </c>
      <c r="B22" s="30" t="s">
        <v>590</v>
      </c>
      <c r="C22" s="183" t="s">
        <v>95</v>
      </c>
      <c r="D22" s="183" t="s">
        <v>1431</v>
      </c>
      <c r="E22" s="183" t="s">
        <v>1431</v>
      </c>
      <c r="F22" s="183" t="s">
        <v>1431</v>
      </c>
      <c r="G22" s="183" t="s">
        <v>1431</v>
      </c>
      <c r="H22" s="183" t="s">
        <v>1431</v>
      </c>
      <c r="I22" s="183" t="s">
        <v>1431</v>
      </c>
      <c r="J22" s="183" t="s">
        <v>1431</v>
      </c>
      <c r="K22" s="183" t="s">
        <v>1431</v>
      </c>
      <c r="L22" s="183" t="s">
        <v>1431</v>
      </c>
      <c r="M22" s="183" t="s">
        <v>1431</v>
      </c>
      <c r="N22" s="183" t="s">
        <v>1431</v>
      </c>
      <c r="O22" s="183" t="s">
        <v>1431</v>
      </c>
      <c r="P22" s="183" t="s">
        <v>1431</v>
      </c>
      <c r="Q22" s="183" t="s">
        <v>1431</v>
      </c>
      <c r="R22" s="183" t="s">
        <v>1431</v>
      </c>
      <c r="S22" s="183" t="s">
        <v>1431</v>
      </c>
      <c r="T22" s="183" t="s">
        <v>1431</v>
      </c>
      <c r="U22" s="183" t="s">
        <v>1431</v>
      </c>
      <c r="V22" s="183" t="s">
        <v>1431</v>
      </c>
      <c r="W22" s="183" t="s">
        <v>1431</v>
      </c>
      <c r="X22" s="183" t="s">
        <v>1431</v>
      </c>
      <c r="Y22" s="183" t="s">
        <v>1431</v>
      </c>
      <c r="Z22" s="183" t="s">
        <v>1431</v>
      </c>
      <c r="AA22" s="183" t="s">
        <v>1431</v>
      </c>
      <c r="AB22" s="183" t="s">
        <v>1431</v>
      </c>
      <c r="AC22" s="183" t="s">
        <v>1431</v>
      </c>
      <c r="AD22" s="183" t="s">
        <v>1431</v>
      </c>
      <c r="AE22" s="183" t="s">
        <v>1431</v>
      </c>
      <c r="AF22" s="183" t="s">
        <v>1431</v>
      </c>
      <c r="AG22" s="183" t="s">
        <v>1431</v>
      </c>
      <c r="AH22" s="183" t="s">
        <v>1431</v>
      </c>
      <c r="AI22" s="183" t="s">
        <v>1431</v>
      </c>
      <c r="AJ22" s="183" t="s">
        <v>1431</v>
      </c>
      <c r="AK22" s="183" t="s">
        <v>1431</v>
      </c>
      <c r="AL22" s="183" t="s">
        <v>1431</v>
      </c>
      <c r="AM22" s="183" t="s">
        <v>1431</v>
      </c>
    </row>
    <row r="23" spans="1:39" x14ac:dyDescent="0.25">
      <c r="A23" s="4" t="s">
        <v>59</v>
      </c>
      <c r="B23" s="30" t="s">
        <v>590</v>
      </c>
      <c r="C23" s="183" t="s">
        <v>96</v>
      </c>
      <c r="D23" s="183" t="s">
        <v>1431</v>
      </c>
      <c r="E23" s="183" t="s">
        <v>1431</v>
      </c>
      <c r="F23" s="183" t="s">
        <v>1431</v>
      </c>
      <c r="G23" s="183" t="s">
        <v>1431</v>
      </c>
      <c r="H23" s="183" t="s">
        <v>1431</v>
      </c>
      <c r="I23" s="183" t="s">
        <v>1431</v>
      </c>
      <c r="J23" s="183" t="s">
        <v>1431</v>
      </c>
      <c r="K23" s="183" t="s">
        <v>1431</v>
      </c>
      <c r="L23" s="183" t="s">
        <v>1431</v>
      </c>
      <c r="M23" s="183" t="s">
        <v>1431</v>
      </c>
      <c r="N23" s="183" t="s">
        <v>1431</v>
      </c>
      <c r="O23" s="183" t="s">
        <v>1431</v>
      </c>
      <c r="P23" s="183" t="s">
        <v>1431</v>
      </c>
      <c r="Q23" s="183" t="s">
        <v>1431</v>
      </c>
      <c r="R23" s="183" t="s">
        <v>1431</v>
      </c>
      <c r="S23" s="183" t="s">
        <v>1431</v>
      </c>
      <c r="T23" s="183" t="s">
        <v>1431</v>
      </c>
      <c r="U23" s="183" t="s">
        <v>1431</v>
      </c>
      <c r="V23" s="183" t="s">
        <v>1431</v>
      </c>
      <c r="W23" s="183" t="s">
        <v>1431</v>
      </c>
      <c r="X23" s="183" t="s">
        <v>1431</v>
      </c>
      <c r="Y23" s="183" t="s">
        <v>1431</v>
      </c>
      <c r="Z23" s="183" t="s">
        <v>1431</v>
      </c>
      <c r="AA23" s="183" t="s">
        <v>1431</v>
      </c>
      <c r="AB23" s="183" t="s">
        <v>1431</v>
      </c>
      <c r="AC23" s="183" t="s">
        <v>1431</v>
      </c>
      <c r="AD23" s="183" t="s">
        <v>1431</v>
      </c>
      <c r="AE23" s="183" t="s">
        <v>1431</v>
      </c>
      <c r="AF23" s="183" t="s">
        <v>1431</v>
      </c>
      <c r="AG23" s="183" t="s">
        <v>1431</v>
      </c>
      <c r="AH23" s="183" t="s">
        <v>1431</v>
      </c>
      <c r="AI23" s="183" t="s">
        <v>1431</v>
      </c>
      <c r="AJ23" s="183" t="s">
        <v>1431</v>
      </c>
      <c r="AK23" s="183" t="s">
        <v>1431</v>
      </c>
      <c r="AL23" s="183" t="s">
        <v>1431</v>
      </c>
      <c r="AM23" s="183" t="s">
        <v>1431</v>
      </c>
    </row>
    <row r="24" spans="1:39" x14ac:dyDescent="0.25">
      <c r="A24" s="4" t="s">
        <v>61</v>
      </c>
      <c r="B24" s="30" t="s">
        <v>590</v>
      </c>
      <c r="C24" s="183" t="s">
        <v>97</v>
      </c>
      <c r="D24" s="183" t="s">
        <v>1431</v>
      </c>
      <c r="E24" s="183" t="s">
        <v>1431</v>
      </c>
      <c r="F24" s="183" t="s">
        <v>1431</v>
      </c>
      <c r="G24" s="183" t="s">
        <v>1431</v>
      </c>
      <c r="H24" s="183" t="s">
        <v>1431</v>
      </c>
      <c r="I24" s="183" t="s">
        <v>1431</v>
      </c>
      <c r="J24" s="183" t="s">
        <v>1431</v>
      </c>
      <c r="K24" s="183" t="s">
        <v>1431</v>
      </c>
      <c r="L24" s="183" t="s">
        <v>1431</v>
      </c>
      <c r="M24" s="183" t="s">
        <v>1431</v>
      </c>
      <c r="N24" s="183" t="s">
        <v>1431</v>
      </c>
      <c r="O24" s="183" t="s">
        <v>1431</v>
      </c>
      <c r="P24" s="183" t="s">
        <v>1431</v>
      </c>
      <c r="Q24" s="183" t="s">
        <v>1431</v>
      </c>
      <c r="R24" s="183" t="s">
        <v>1431</v>
      </c>
      <c r="S24" s="183" t="s">
        <v>1431</v>
      </c>
      <c r="T24" s="183" t="s">
        <v>1431</v>
      </c>
      <c r="U24" s="183" t="s">
        <v>1431</v>
      </c>
      <c r="V24" s="183" t="s">
        <v>1431</v>
      </c>
      <c r="W24" s="183" t="s">
        <v>1431</v>
      </c>
      <c r="X24" s="183" t="s">
        <v>1431</v>
      </c>
      <c r="Y24" s="183" t="s">
        <v>1431</v>
      </c>
      <c r="Z24" s="183" t="s">
        <v>1431</v>
      </c>
      <c r="AA24" s="183" t="s">
        <v>1431</v>
      </c>
      <c r="AB24" s="183" t="s">
        <v>1431</v>
      </c>
      <c r="AC24" s="183" t="s">
        <v>1431</v>
      </c>
      <c r="AD24" s="183" t="s">
        <v>1431</v>
      </c>
      <c r="AE24" s="183" t="s">
        <v>1431</v>
      </c>
      <c r="AF24" s="183" t="s">
        <v>1431</v>
      </c>
      <c r="AG24" s="183" t="s">
        <v>1431</v>
      </c>
      <c r="AH24" s="183" t="s">
        <v>1431</v>
      </c>
      <c r="AI24" s="183" t="s">
        <v>1431</v>
      </c>
      <c r="AJ24" s="183" t="s">
        <v>1431</v>
      </c>
      <c r="AK24" s="183" t="s">
        <v>1431</v>
      </c>
      <c r="AL24" s="183" t="s">
        <v>1431</v>
      </c>
      <c r="AM24" s="183" t="s">
        <v>1431</v>
      </c>
    </row>
    <row r="25" spans="1:39" x14ac:dyDescent="0.25">
      <c r="A25" s="4" t="s">
        <v>62</v>
      </c>
      <c r="B25" s="30" t="s">
        <v>590</v>
      </c>
      <c r="C25" s="183" t="s">
        <v>98</v>
      </c>
      <c r="D25" s="183" t="s">
        <v>1431</v>
      </c>
      <c r="E25" s="183" t="s">
        <v>1431</v>
      </c>
      <c r="F25" s="183" t="s">
        <v>1431</v>
      </c>
      <c r="G25" s="183" t="s">
        <v>1431</v>
      </c>
      <c r="H25" s="183" t="s">
        <v>1431</v>
      </c>
      <c r="I25" s="183" t="s">
        <v>1431</v>
      </c>
      <c r="J25" s="183" t="s">
        <v>1431</v>
      </c>
      <c r="K25" s="183" t="s">
        <v>1431</v>
      </c>
      <c r="L25" s="183" t="s">
        <v>1431</v>
      </c>
      <c r="M25" s="183" t="s">
        <v>1431</v>
      </c>
      <c r="N25" s="183" t="s">
        <v>1431</v>
      </c>
      <c r="O25" s="183" t="s">
        <v>1431</v>
      </c>
      <c r="P25" s="183" t="s">
        <v>1431</v>
      </c>
      <c r="Q25" s="183" t="s">
        <v>1431</v>
      </c>
      <c r="R25" s="183" t="s">
        <v>1431</v>
      </c>
      <c r="S25" s="183" t="s">
        <v>1431</v>
      </c>
      <c r="T25" s="183" t="s">
        <v>1431</v>
      </c>
      <c r="U25" s="183" t="s">
        <v>1431</v>
      </c>
      <c r="V25" s="183" t="s">
        <v>1431</v>
      </c>
      <c r="W25" s="183" t="s">
        <v>1431</v>
      </c>
      <c r="X25" s="183" t="s">
        <v>1431</v>
      </c>
      <c r="Y25" s="183" t="s">
        <v>1431</v>
      </c>
      <c r="Z25" s="183" t="s">
        <v>1431</v>
      </c>
      <c r="AA25" s="183" t="s">
        <v>1431</v>
      </c>
      <c r="AB25" s="183" t="s">
        <v>1431</v>
      </c>
      <c r="AC25" s="183" t="s">
        <v>1431</v>
      </c>
      <c r="AD25" s="183" t="s">
        <v>1431</v>
      </c>
      <c r="AE25" s="183" t="s">
        <v>1431</v>
      </c>
      <c r="AF25" s="183" t="s">
        <v>1431</v>
      </c>
      <c r="AG25" s="183" t="s">
        <v>1431</v>
      </c>
      <c r="AH25" s="183" t="s">
        <v>1431</v>
      </c>
      <c r="AI25" s="183" t="s">
        <v>1431</v>
      </c>
      <c r="AJ25" s="183" t="s">
        <v>1431</v>
      </c>
      <c r="AK25" s="183" t="s">
        <v>1431</v>
      </c>
      <c r="AL25" s="183" t="s">
        <v>1431</v>
      </c>
      <c r="AM25" s="183" t="s">
        <v>1431</v>
      </c>
    </row>
    <row r="26" spans="1:39" x14ac:dyDescent="0.25">
      <c r="A26" s="4" t="s">
        <v>64</v>
      </c>
      <c r="B26" s="30" t="s">
        <v>590</v>
      </c>
      <c r="C26" s="183" t="s">
        <v>99</v>
      </c>
      <c r="D26" s="183" t="s">
        <v>1431</v>
      </c>
      <c r="E26" s="183" t="s">
        <v>1431</v>
      </c>
      <c r="F26" s="183" t="s">
        <v>1431</v>
      </c>
      <c r="G26" s="183" t="s">
        <v>1431</v>
      </c>
      <c r="H26" s="183" t="s">
        <v>1431</v>
      </c>
      <c r="I26" s="183" t="s">
        <v>1431</v>
      </c>
      <c r="J26" s="183" t="s">
        <v>1431</v>
      </c>
      <c r="K26" s="183" t="s">
        <v>1431</v>
      </c>
      <c r="L26" s="183" t="s">
        <v>1431</v>
      </c>
      <c r="M26" s="183" t="s">
        <v>1431</v>
      </c>
      <c r="N26" s="183" t="s">
        <v>1431</v>
      </c>
      <c r="O26" s="183" t="s">
        <v>1431</v>
      </c>
      <c r="P26" s="183" t="s">
        <v>1431</v>
      </c>
      <c r="Q26" s="183" t="s">
        <v>1431</v>
      </c>
      <c r="R26" s="183" t="s">
        <v>1431</v>
      </c>
      <c r="S26" s="183" t="s">
        <v>1431</v>
      </c>
      <c r="T26" s="183" t="s">
        <v>1431</v>
      </c>
      <c r="U26" s="183" t="s">
        <v>1431</v>
      </c>
      <c r="V26" s="183" t="s">
        <v>1431</v>
      </c>
      <c r="W26" s="183" t="s">
        <v>1431</v>
      </c>
      <c r="X26" s="183" t="s">
        <v>1431</v>
      </c>
      <c r="Y26" s="183" t="s">
        <v>1431</v>
      </c>
      <c r="Z26" s="183" t="s">
        <v>1431</v>
      </c>
      <c r="AA26" s="183" t="s">
        <v>1431</v>
      </c>
      <c r="AB26" s="183" t="s">
        <v>1431</v>
      </c>
      <c r="AC26" s="183" t="s">
        <v>1431</v>
      </c>
      <c r="AD26" s="183" t="s">
        <v>1431</v>
      </c>
      <c r="AE26" s="183" t="s">
        <v>1431</v>
      </c>
      <c r="AF26" s="183" t="s">
        <v>1431</v>
      </c>
      <c r="AG26" s="183" t="s">
        <v>1431</v>
      </c>
      <c r="AH26" s="183" t="s">
        <v>1431</v>
      </c>
      <c r="AI26" s="183" t="s">
        <v>1431</v>
      </c>
      <c r="AJ26" s="183" t="s">
        <v>1431</v>
      </c>
      <c r="AK26" s="183" t="s">
        <v>1431</v>
      </c>
      <c r="AL26" s="183" t="s">
        <v>1431</v>
      </c>
      <c r="AM26" s="183" t="s">
        <v>1431</v>
      </c>
    </row>
    <row r="27" spans="1:39" x14ac:dyDescent="0.25">
      <c r="A27" s="4" t="s">
        <v>63</v>
      </c>
      <c r="B27" s="30" t="s">
        <v>590</v>
      </c>
      <c r="C27" s="183" t="s">
        <v>100</v>
      </c>
      <c r="D27" s="183" t="s">
        <v>1431</v>
      </c>
      <c r="E27" s="183" t="s">
        <v>1431</v>
      </c>
      <c r="F27" s="183" t="s">
        <v>1431</v>
      </c>
      <c r="G27" s="183" t="s">
        <v>1431</v>
      </c>
      <c r="H27" s="183" t="s">
        <v>1431</v>
      </c>
      <c r="I27" s="183" t="s">
        <v>1431</v>
      </c>
      <c r="J27" s="183" t="s">
        <v>1431</v>
      </c>
      <c r="K27" s="183" t="s">
        <v>1431</v>
      </c>
      <c r="L27" s="183" t="s">
        <v>1431</v>
      </c>
      <c r="M27" s="183" t="s">
        <v>1431</v>
      </c>
      <c r="N27" s="183" t="s">
        <v>1431</v>
      </c>
      <c r="O27" s="183" t="s">
        <v>1431</v>
      </c>
      <c r="P27" s="183" t="s">
        <v>1431</v>
      </c>
      <c r="Q27" s="183" t="s">
        <v>1431</v>
      </c>
      <c r="R27" s="183" t="s">
        <v>1431</v>
      </c>
      <c r="S27" s="183" t="s">
        <v>1431</v>
      </c>
      <c r="T27" s="183" t="s">
        <v>1431</v>
      </c>
      <c r="U27" s="183" t="s">
        <v>1431</v>
      </c>
      <c r="V27" s="183" t="s">
        <v>1431</v>
      </c>
      <c r="W27" s="183" t="s">
        <v>1431</v>
      </c>
      <c r="X27" s="183" t="s">
        <v>1431</v>
      </c>
      <c r="Y27" s="183" t="s">
        <v>1431</v>
      </c>
      <c r="Z27" s="183" t="s">
        <v>1431</v>
      </c>
      <c r="AA27" s="183" t="s">
        <v>1431</v>
      </c>
      <c r="AB27" s="183" t="s">
        <v>1431</v>
      </c>
      <c r="AC27" s="183" t="s">
        <v>1431</v>
      </c>
      <c r="AD27" s="183" t="s">
        <v>1431</v>
      </c>
      <c r="AE27" s="183" t="s">
        <v>1431</v>
      </c>
      <c r="AF27" s="183" t="s">
        <v>1431</v>
      </c>
      <c r="AG27" s="183" t="s">
        <v>1431</v>
      </c>
      <c r="AH27" s="183" t="s">
        <v>1431</v>
      </c>
      <c r="AI27" s="183" t="s">
        <v>1431</v>
      </c>
      <c r="AJ27" s="183" t="s">
        <v>1431</v>
      </c>
      <c r="AK27" s="183" t="s">
        <v>1431</v>
      </c>
      <c r="AL27" s="183" t="s">
        <v>1431</v>
      </c>
      <c r="AM27" s="183" t="s">
        <v>1431</v>
      </c>
    </row>
    <row r="28" spans="1:39" x14ac:dyDescent="0.25">
      <c r="A28" s="4" t="s">
        <v>64</v>
      </c>
      <c r="B28" s="30" t="s">
        <v>590</v>
      </c>
      <c r="C28" s="183" t="s">
        <v>101</v>
      </c>
      <c r="D28" s="183" t="s">
        <v>1431</v>
      </c>
      <c r="E28" s="183" t="s">
        <v>1431</v>
      </c>
      <c r="F28" s="183" t="s">
        <v>1431</v>
      </c>
      <c r="G28" s="183" t="s">
        <v>1431</v>
      </c>
      <c r="H28" s="183" t="s">
        <v>1431</v>
      </c>
      <c r="I28" s="183" t="s">
        <v>1431</v>
      </c>
      <c r="J28" s="183" t="s">
        <v>1431</v>
      </c>
      <c r="K28" s="183" t="s">
        <v>1431</v>
      </c>
      <c r="L28" s="183" t="s">
        <v>1431</v>
      </c>
      <c r="M28" s="183" t="s">
        <v>1431</v>
      </c>
      <c r="N28" s="183" t="s">
        <v>1431</v>
      </c>
      <c r="O28" s="183" t="s">
        <v>1431</v>
      </c>
      <c r="P28" s="183" t="s">
        <v>1431</v>
      </c>
      <c r="Q28" s="183" t="s">
        <v>1431</v>
      </c>
      <c r="R28" s="183" t="s">
        <v>1431</v>
      </c>
      <c r="S28" s="183" t="s">
        <v>1431</v>
      </c>
      <c r="T28" s="183" t="s">
        <v>1431</v>
      </c>
      <c r="U28" s="183" t="s">
        <v>1431</v>
      </c>
      <c r="V28" s="183" t="s">
        <v>1431</v>
      </c>
      <c r="W28" s="183" t="s">
        <v>1431</v>
      </c>
      <c r="X28" s="183" t="s">
        <v>1431</v>
      </c>
      <c r="Y28" s="183" t="s">
        <v>1431</v>
      </c>
      <c r="Z28" s="183" t="s">
        <v>1431</v>
      </c>
      <c r="AA28" s="183" t="s">
        <v>1431</v>
      </c>
      <c r="AB28" s="183" t="s">
        <v>1431</v>
      </c>
      <c r="AC28" s="183" t="s">
        <v>1431</v>
      </c>
      <c r="AD28" s="183" t="s">
        <v>1431</v>
      </c>
      <c r="AE28" s="183" t="s">
        <v>1431</v>
      </c>
      <c r="AF28" s="183" t="s">
        <v>1431</v>
      </c>
      <c r="AG28" s="183" t="s">
        <v>1431</v>
      </c>
      <c r="AH28" s="183" t="s">
        <v>1431</v>
      </c>
      <c r="AI28" s="183" t="s">
        <v>1431</v>
      </c>
      <c r="AJ28" s="183" t="s">
        <v>1431</v>
      </c>
      <c r="AK28" s="183" t="s">
        <v>1431</v>
      </c>
      <c r="AL28" s="183" t="s">
        <v>1431</v>
      </c>
      <c r="AM28" s="183" t="s">
        <v>1431</v>
      </c>
    </row>
    <row r="29" spans="1:39" x14ac:dyDescent="0.25">
      <c r="A29" s="4" t="s">
        <v>66</v>
      </c>
      <c r="B29" s="30" t="s">
        <v>590</v>
      </c>
      <c r="C29" s="183" t="s">
        <v>102</v>
      </c>
      <c r="D29" s="183" t="s">
        <v>1431</v>
      </c>
      <c r="E29" s="183" t="s">
        <v>1431</v>
      </c>
      <c r="F29" s="183" t="s">
        <v>1431</v>
      </c>
      <c r="G29" s="183" t="s">
        <v>1431</v>
      </c>
      <c r="H29" s="183" t="s">
        <v>1431</v>
      </c>
      <c r="I29" s="183" t="s">
        <v>1431</v>
      </c>
      <c r="J29" s="183" t="s">
        <v>1431</v>
      </c>
      <c r="K29" s="183" t="s">
        <v>1431</v>
      </c>
      <c r="L29" s="183" t="s">
        <v>1431</v>
      </c>
      <c r="M29" s="183" t="s">
        <v>1431</v>
      </c>
      <c r="N29" s="183" t="s">
        <v>1431</v>
      </c>
      <c r="O29" s="183" t="s">
        <v>1431</v>
      </c>
      <c r="P29" s="183" t="s">
        <v>1431</v>
      </c>
      <c r="Q29" s="183" t="s">
        <v>1431</v>
      </c>
      <c r="R29" s="183" t="s">
        <v>1431</v>
      </c>
      <c r="S29" s="183" t="s">
        <v>1431</v>
      </c>
      <c r="T29" s="183" t="s">
        <v>1431</v>
      </c>
      <c r="U29" s="183" t="s">
        <v>1431</v>
      </c>
      <c r="V29" s="183" t="s">
        <v>1431</v>
      </c>
      <c r="W29" s="183" t="s">
        <v>1431</v>
      </c>
      <c r="X29" s="183" t="s">
        <v>1431</v>
      </c>
      <c r="Y29" s="183" t="s">
        <v>1431</v>
      </c>
      <c r="Z29" s="183" t="s">
        <v>1431</v>
      </c>
      <c r="AA29" s="183" t="s">
        <v>1431</v>
      </c>
      <c r="AB29" s="183" t="s">
        <v>1431</v>
      </c>
      <c r="AC29" s="183" t="s">
        <v>1431</v>
      </c>
      <c r="AD29" s="183" t="s">
        <v>1431</v>
      </c>
      <c r="AE29" s="183" t="s">
        <v>1431</v>
      </c>
      <c r="AF29" s="183" t="s">
        <v>1431</v>
      </c>
      <c r="AG29" s="183" t="s">
        <v>1431</v>
      </c>
      <c r="AH29" s="183" t="s">
        <v>1431</v>
      </c>
      <c r="AI29" s="183" t="s">
        <v>1431</v>
      </c>
      <c r="AJ29" s="183" t="s">
        <v>1431</v>
      </c>
      <c r="AK29" s="183" t="s">
        <v>1431</v>
      </c>
      <c r="AL29" s="183" t="s">
        <v>1431</v>
      </c>
      <c r="AM29" s="183" t="s">
        <v>1431</v>
      </c>
    </row>
    <row r="30" spans="1:39" x14ac:dyDescent="0.25">
      <c r="A30" s="4" t="s">
        <v>66</v>
      </c>
      <c r="B30" s="30" t="s">
        <v>590</v>
      </c>
      <c r="C30" s="183" t="s">
        <v>103</v>
      </c>
      <c r="D30" s="183" t="s">
        <v>1431</v>
      </c>
      <c r="E30" s="183" t="s">
        <v>1431</v>
      </c>
      <c r="F30" s="183" t="s">
        <v>1431</v>
      </c>
      <c r="G30" s="183" t="s">
        <v>1431</v>
      </c>
      <c r="H30" s="183" t="s">
        <v>1431</v>
      </c>
      <c r="I30" s="183" t="s">
        <v>1431</v>
      </c>
      <c r="J30" s="183" t="s">
        <v>1431</v>
      </c>
      <c r="K30" s="183" t="s">
        <v>1431</v>
      </c>
      <c r="L30" s="183" t="s">
        <v>1431</v>
      </c>
      <c r="M30" s="183" t="s">
        <v>1431</v>
      </c>
      <c r="N30" s="183" t="s">
        <v>1431</v>
      </c>
      <c r="O30" s="183" t="s">
        <v>1431</v>
      </c>
      <c r="P30" s="183" t="s">
        <v>1431</v>
      </c>
      <c r="Q30" s="183" t="s">
        <v>1431</v>
      </c>
      <c r="R30" s="183" t="s">
        <v>1431</v>
      </c>
      <c r="S30" s="183" t="s">
        <v>1431</v>
      </c>
      <c r="T30" s="183" t="s">
        <v>1431</v>
      </c>
      <c r="U30" s="183" t="s">
        <v>1431</v>
      </c>
      <c r="V30" s="183" t="s">
        <v>1431</v>
      </c>
      <c r="W30" s="183" t="s">
        <v>1431</v>
      </c>
      <c r="X30" s="183" t="s">
        <v>1431</v>
      </c>
      <c r="Y30" s="183" t="s">
        <v>1431</v>
      </c>
      <c r="Z30" s="183" t="s">
        <v>1431</v>
      </c>
      <c r="AA30" s="183" t="s">
        <v>1431</v>
      </c>
      <c r="AB30" s="183" t="s">
        <v>1431</v>
      </c>
      <c r="AC30" s="183" t="s">
        <v>1431</v>
      </c>
      <c r="AD30" s="183" t="s">
        <v>1431</v>
      </c>
      <c r="AE30" s="183" t="s">
        <v>1431</v>
      </c>
      <c r="AF30" s="183" t="s">
        <v>1431</v>
      </c>
      <c r="AG30" s="183" t="s">
        <v>1431</v>
      </c>
      <c r="AH30" s="183" t="s">
        <v>1431</v>
      </c>
      <c r="AI30" s="183" t="s">
        <v>1431</v>
      </c>
      <c r="AJ30" s="183" t="s">
        <v>1431</v>
      </c>
      <c r="AK30" s="183" t="s">
        <v>1431</v>
      </c>
      <c r="AL30" s="183" t="s">
        <v>1431</v>
      </c>
      <c r="AM30" s="183" t="s">
        <v>1431</v>
      </c>
    </row>
    <row r="31" spans="1:39" x14ac:dyDescent="0.25">
      <c r="A31" s="4" t="s">
        <v>70</v>
      </c>
      <c r="B31" s="30" t="s">
        <v>590</v>
      </c>
      <c r="C31" s="183" t="s">
        <v>104</v>
      </c>
      <c r="D31" s="183" t="s">
        <v>1431</v>
      </c>
      <c r="E31" s="183" t="s">
        <v>1431</v>
      </c>
      <c r="F31" s="183" t="s">
        <v>1431</v>
      </c>
      <c r="G31" s="183" t="s">
        <v>1431</v>
      </c>
      <c r="H31" s="183" t="s">
        <v>1431</v>
      </c>
      <c r="I31" s="183" t="s">
        <v>1431</v>
      </c>
      <c r="J31" s="183" t="s">
        <v>1431</v>
      </c>
      <c r="K31" s="183" t="s">
        <v>1431</v>
      </c>
      <c r="L31" s="183" t="s">
        <v>1431</v>
      </c>
      <c r="M31" s="183" t="s">
        <v>1431</v>
      </c>
      <c r="N31" s="183" t="s">
        <v>1431</v>
      </c>
      <c r="O31" s="183" t="s">
        <v>1431</v>
      </c>
      <c r="P31" s="183" t="s">
        <v>1431</v>
      </c>
      <c r="Q31" s="183" t="s">
        <v>1431</v>
      </c>
      <c r="R31" s="183" t="s">
        <v>1431</v>
      </c>
      <c r="S31" s="183" t="s">
        <v>1431</v>
      </c>
      <c r="T31" s="183" t="s">
        <v>1431</v>
      </c>
      <c r="U31" s="183" t="s">
        <v>1431</v>
      </c>
      <c r="V31" s="183" t="s">
        <v>1431</v>
      </c>
      <c r="W31" s="183" t="s">
        <v>1431</v>
      </c>
      <c r="X31" s="183" t="s">
        <v>1431</v>
      </c>
      <c r="Y31" s="183" t="s">
        <v>1431</v>
      </c>
      <c r="Z31" s="183" t="s">
        <v>1431</v>
      </c>
      <c r="AA31" s="183" t="s">
        <v>1431</v>
      </c>
      <c r="AB31" s="183" t="s">
        <v>1431</v>
      </c>
      <c r="AC31" s="183" t="s">
        <v>1431</v>
      </c>
      <c r="AD31" s="183" t="s">
        <v>1431</v>
      </c>
      <c r="AE31" s="183" t="s">
        <v>1431</v>
      </c>
      <c r="AF31" s="183" t="s">
        <v>1431</v>
      </c>
      <c r="AG31" s="183" t="s">
        <v>1431</v>
      </c>
      <c r="AH31" s="183" t="s">
        <v>1431</v>
      </c>
      <c r="AI31" s="183" t="s">
        <v>1431</v>
      </c>
      <c r="AJ31" s="183" t="s">
        <v>1431</v>
      </c>
      <c r="AK31" s="183" t="s">
        <v>1431</v>
      </c>
      <c r="AL31" s="183" t="s">
        <v>1431</v>
      </c>
      <c r="AM31" s="183" t="s">
        <v>1431</v>
      </c>
    </row>
    <row r="32" spans="1:39" x14ac:dyDescent="0.25">
      <c r="A32" s="4" t="s">
        <v>69</v>
      </c>
      <c r="B32" s="30" t="s">
        <v>590</v>
      </c>
      <c r="C32" s="183" t="s">
        <v>105</v>
      </c>
      <c r="D32" s="183" t="s">
        <v>1431</v>
      </c>
      <c r="E32" s="183" t="s">
        <v>1431</v>
      </c>
      <c r="F32" s="183" t="s">
        <v>1431</v>
      </c>
      <c r="G32" s="183" t="s">
        <v>1431</v>
      </c>
      <c r="H32" s="183" t="s">
        <v>1431</v>
      </c>
      <c r="I32" s="183" t="s">
        <v>1431</v>
      </c>
      <c r="J32" s="183" t="s">
        <v>1431</v>
      </c>
      <c r="K32" s="183" t="s">
        <v>1431</v>
      </c>
      <c r="L32" s="183" t="s">
        <v>1431</v>
      </c>
      <c r="M32" s="183" t="s">
        <v>1431</v>
      </c>
      <c r="N32" s="183" t="s">
        <v>1431</v>
      </c>
      <c r="O32" s="183" t="s">
        <v>1431</v>
      </c>
      <c r="P32" s="183" t="s">
        <v>1431</v>
      </c>
      <c r="Q32" s="183" t="s">
        <v>1431</v>
      </c>
      <c r="R32" s="183" t="s">
        <v>1431</v>
      </c>
      <c r="S32" s="183" t="s">
        <v>1431</v>
      </c>
      <c r="T32" s="183" t="s">
        <v>1431</v>
      </c>
      <c r="U32" s="183" t="s">
        <v>1431</v>
      </c>
      <c r="V32" s="183" t="s">
        <v>1431</v>
      </c>
      <c r="W32" s="183" t="s">
        <v>1431</v>
      </c>
      <c r="X32" s="183" t="s">
        <v>1431</v>
      </c>
      <c r="Y32" s="183" t="s">
        <v>1431</v>
      </c>
      <c r="Z32" s="183" t="s">
        <v>1431</v>
      </c>
      <c r="AA32" s="183" t="s">
        <v>1431</v>
      </c>
      <c r="AB32" s="183" t="s">
        <v>1431</v>
      </c>
      <c r="AC32" s="183" t="s">
        <v>1431</v>
      </c>
      <c r="AD32" s="183" t="s">
        <v>1431</v>
      </c>
      <c r="AE32" s="183" t="s">
        <v>1431</v>
      </c>
      <c r="AF32" s="183" t="s">
        <v>1431</v>
      </c>
      <c r="AG32" s="183" t="s">
        <v>1431</v>
      </c>
      <c r="AH32" s="183" t="s">
        <v>1431</v>
      </c>
      <c r="AI32" s="183" t="s">
        <v>1431</v>
      </c>
      <c r="AJ32" s="183" t="s">
        <v>1431</v>
      </c>
      <c r="AK32" s="183" t="s">
        <v>1431</v>
      </c>
      <c r="AL32" s="183" t="s">
        <v>1431</v>
      </c>
      <c r="AM32" s="183" t="s">
        <v>1431</v>
      </c>
    </row>
    <row r="33" spans="1:39" x14ac:dyDescent="0.25">
      <c r="A33" s="4" t="s">
        <v>69</v>
      </c>
      <c r="B33" s="30" t="s">
        <v>590</v>
      </c>
      <c r="C33" s="183" t="s">
        <v>106</v>
      </c>
      <c r="D33" s="183" t="s">
        <v>1431</v>
      </c>
      <c r="E33" s="183" t="s">
        <v>1431</v>
      </c>
      <c r="F33" s="183" t="s">
        <v>1431</v>
      </c>
      <c r="G33" s="183" t="s">
        <v>1431</v>
      </c>
      <c r="H33" s="183" t="s">
        <v>1431</v>
      </c>
      <c r="I33" s="183" t="s">
        <v>1431</v>
      </c>
      <c r="J33" s="183" t="s">
        <v>1431</v>
      </c>
      <c r="K33" s="183" t="s">
        <v>1431</v>
      </c>
      <c r="L33" s="183" t="s">
        <v>1431</v>
      </c>
      <c r="M33" s="183" t="s">
        <v>1431</v>
      </c>
      <c r="N33" s="183" t="s">
        <v>1431</v>
      </c>
      <c r="O33" s="183" t="s">
        <v>1431</v>
      </c>
      <c r="P33" s="183" t="s">
        <v>1431</v>
      </c>
      <c r="Q33" s="183" t="s">
        <v>1431</v>
      </c>
      <c r="R33" s="183" t="s">
        <v>1431</v>
      </c>
      <c r="S33" s="183" t="s">
        <v>1431</v>
      </c>
      <c r="T33" s="183" t="s">
        <v>1431</v>
      </c>
      <c r="U33" s="183" t="s">
        <v>1431</v>
      </c>
      <c r="V33" s="183" t="s">
        <v>1431</v>
      </c>
      <c r="W33" s="183" t="s">
        <v>1431</v>
      </c>
      <c r="X33" s="183" t="s">
        <v>1431</v>
      </c>
      <c r="Y33" s="183" t="s">
        <v>1431</v>
      </c>
      <c r="Z33" s="183" t="s">
        <v>1431</v>
      </c>
      <c r="AA33" s="183" t="s">
        <v>1431</v>
      </c>
      <c r="AB33" s="183" t="s">
        <v>1431</v>
      </c>
      <c r="AC33" s="183" t="s">
        <v>1431</v>
      </c>
      <c r="AD33" s="183" t="s">
        <v>1431</v>
      </c>
      <c r="AE33" s="183" t="s">
        <v>1431</v>
      </c>
      <c r="AF33" s="183" t="s">
        <v>1431</v>
      </c>
      <c r="AG33" s="183" t="s">
        <v>1431</v>
      </c>
      <c r="AH33" s="183" t="s">
        <v>1431</v>
      </c>
      <c r="AI33" s="183" t="s">
        <v>1431</v>
      </c>
      <c r="AJ33" s="183" t="s">
        <v>1431</v>
      </c>
      <c r="AK33" s="183" t="s">
        <v>1431</v>
      </c>
      <c r="AL33" s="183" t="s">
        <v>1431</v>
      </c>
      <c r="AM33" s="183" t="s">
        <v>1431</v>
      </c>
    </row>
    <row r="34" spans="1:39" x14ac:dyDescent="0.25">
      <c r="A34" s="4" t="s">
        <v>69</v>
      </c>
      <c r="B34" s="30" t="s">
        <v>590</v>
      </c>
      <c r="C34" s="183" t="s">
        <v>107</v>
      </c>
      <c r="D34" s="183" t="s">
        <v>1431</v>
      </c>
      <c r="E34" s="183" t="s">
        <v>1431</v>
      </c>
      <c r="F34" s="183" t="s">
        <v>1431</v>
      </c>
      <c r="G34" s="183" t="s">
        <v>1431</v>
      </c>
      <c r="H34" s="183" t="s">
        <v>1431</v>
      </c>
      <c r="I34" s="183" t="s">
        <v>1431</v>
      </c>
      <c r="J34" s="183" t="s">
        <v>1431</v>
      </c>
      <c r="K34" s="183" t="s">
        <v>1431</v>
      </c>
      <c r="L34" s="183" t="s">
        <v>1431</v>
      </c>
      <c r="M34" s="183" t="s">
        <v>1431</v>
      </c>
      <c r="N34" s="183" t="s">
        <v>1431</v>
      </c>
      <c r="O34" s="183" t="s">
        <v>1431</v>
      </c>
      <c r="P34" s="183" t="s">
        <v>1431</v>
      </c>
      <c r="Q34" s="183" t="s">
        <v>1431</v>
      </c>
      <c r="R34" s="183" t="s">
        <v>1431</v>
      </c>
      <c r="S34" s="183" t="s">
        <v>1431</v>
      </c>
      <c r="T34" s="183" t="s">
        <v>1431</v>
      </c>
      <c r="U34" s="183" t="s">
        <v>1431</v>
      </c>
      <c r="V34" s="183" t="s">
        <v>1431</v>
      </c>
      <c r="W34" s="183" t="s">
        <v>1431</v>
      </c>
      <c r="X34" s="183" t="s">
        <v>1431</v>
      </c>
      <c r="Y34" s="183" t="s">
        <v>1431</v>
      </c>
      <c r="Z34" s="183" t="s">
        <v>1431</v>
      </c>
      <c r="AA34" s="183" t="s">
        <v>1431</v>
      </c>
      <c r="AB34" s="183" t="s">
        <v>1431</v>
      </c>
      <c r="AC34" s="183" t="s">
        <v>1431</v>
      </c>
      <c r="AD34" s="183" t="s">
        <v>1431</v>
      </c>
      <c r="AE34" s="183" t="s">
        <v>1431</v>
      </c>
      <c r="AF34" s="183" t="s">
        <v>1431</v>
      </c>
      <c r="AG34" s="183" t="s">
        <v>1431</v>
      </c>
      <c r="AH34" s="183" t="s">
        <v>1431</v>
      </c>
      <c r="AI34" s="183" t="s">
        <v>1431</v>
      </c>
      <c r="AJ34" s="183" t="s">
        <v>1431</v>
      </c>
      <c r="AK34" s="183" t="s">
        <v>1431</v>
      </c>
      <c r="AL34" s="183" t="s">
        <v>1431</v>
      </c>
      <c r="AM34" s="183" t="s">
        <v>1431</v>
      </c>
    </row>
    <row r="35" spans="1:39" x14ac:dyDescent="0.25">
      <c r="A35" s="4" t="s">
        <v>71</v>
      </c>
      <c r="B35" s="30" t="s">
        <v>590</v>
      </c>
      <c r="C35" s="183" t="s">
        <v>108</v>
      </c>
      <c r="D35" s="183" t="s">
        <v>1431</v>
      </c>
      <c r="E35" s="183" t="s">
        <v>1431</v>
      </c>
      <c r="F35" s="183" t="s">
        <v>1431</v>
      </c>
      <c r="G35" s="183" t="s">
        <v>1431</v>
      </c>
      <c r="H35" s="183" t="s">
        <v>1431</v>
      </c>
      <c r="I35" s="183" t="s">
        <v>1431</v>
      </c>
      <c r="J35" s="183" t="s">
        <v>1431</v>
      </c>
      <c r="K35" s="183" t="s">
        <v>1431</v>
      </c>
      <c r="L35" s="183" t="s">
        <v>1431</v>
      </c>
      <c r="M35" s="183" t="s">
        <v>1431</v>
      </c>
      <c r="N35" s="183" t="s">
        <v>1431</v>
      </c>
      <c r="O35" s="183" t="s">
        <v>1431</v>
      </c>
      <c r="P35" s="183" t="s">
        <v>1431</v>
      </c>
      <c r="Q35" s="183" t="s">
        <v>1431</v>
      </c>
      <c r="R35" s="183" t="s">
        <v>1431</v>
      </c>
      <c r="S35" s="183" t="s">
        <v>1431</v>
      </c>
      <c r="T35" s="183" t="s">
        <v>1431</v>
      </c>
      <c r="U35" s="183" t="s">
        <v>1431</v>
      </c>
      <c r="V35" s="183" t="s">
        <v>1431</v>
      </c>
      <c r="W35" s="183" t="s">
        <v>1431</v>
      </c>
      <c r="X35" s="183" t="s">
        <v>1431</v>
      </c>
      <c r="Y35" s="183" t="s">
        <v>1431</v>
      </c>
      <c r="Z35" s="183" t="s">
        <v>1431</v>
      </c>
      <c r="AA35" s="183" t="s">
        <v>1431</v>
      </c>
      <c r="AB35" s="183" t="s">
        <v>1431</v>
      </c>
      <c r="AC35" s="183" t="s">
        <v>1431</v>
      </c>
      <c r="AD35" s="183" t="s">
        <v>1431</v>
      </c>
      <c r="AE35" s="183" t="s">
        <v>1431</v>
      </c>
      <c r="AF35" s="183" t="s">
        <v>1431</v>
      </c>
      <c r="AG35" s="183" t="s">
        <v>1431</v>
      </c>
      <c r="AH35" s="183" t="s">
        <v>1431</v>
      </c>
      <c r="AI35" s="183" t="s">
        <v>1431</v>
      </c>
      <c r="AJ35" s="183" t="s">
        <v>1431</v>
      </c>
      <c r="AK35" s="183" t="s">
        <v>1431</v>
      </c>
      <c r="AL35" s="183" t="s">
        <v>1431</v>
      </c>
      <c r="AM35" s="183" t="s">
        <v>1431</v>
      </c>
    </row>
    <row r="36" spans="1:39" x14ac:dyDescent="0.25">
      <c r="A36" s="4" t="s">
        <v>73</v>
      </c>
      <c r="B36" s="30" t="s">
        <v>590</v>
      </c>
      <c r="C36" s="183" t="s">
        <v>109</v>
      </c>
      <c r="D36" s="183" t="s">
        <v>1431</v>
      </c>
      <c r="E36" s="183" t="s">
        <v>1431</v>
      </c>
      <c r="F36" s="183" t="s">
        <v>1431</v>
      </c>
      <c r="G36" s="183" t="s">
        <v>1431</v>
      </c>
      <c r="H36" s="183" t="s">
        <v>1431</v>
      </c>
      <c r="I36" s="183" t="s">
        <v>1431</v>
      </c>
      <c r="J36" s="183" t="s">
        <v>1431</v>
      </c>
      <c r="K36" s="183" t="s">
        <v>1431</v>
      </c>
      <c r="L36" s="183" t="s">
        <v>1431</v>
      </c>
      <c r="M36" s="183" t="s">
        <v>1431</v>
      </c>
      <c r="N36" s="183" t="s">
        <v>1431</v>
      </c>
      <c r="O36" s="183" t="s">
        <v>1431</v>
      </c>
      <c r="P36" s="183" t="s">
        <v>1431</v>
      </c>
      <c r="Q36" s="183" t="s">
        <v>1431</v>
      </c>
      <c r="R36" s="183" t="s">
        <v>1431</v>
      </c>
      <c r="S36" s="183" t="s">
        <v>1431</v>
      </c>
      <c r="T36" s="183" t="s">
        <v>1431</v>
      </c>
      <c r="U36" s="183" t="s">
        <v>1431</v>
      </c>
      <c r="V36" s="183" t="s">
        <v>1431</v>
      </c>
      <c r="W36" s="183" t="s">
        <v>1431</v>
      </c>
      <c r="X36" s="183" t="s">
        <v>1431</v>
      </c>
      <c r="Y36" s="183" t="s">
        <v>1431</v>
      </c>
      <c r="Z36" s="183" t="s">
        <v>1431</v>
      </c>
      <c r="AA36" s="183" t="s">
        <v>1431</v>
      </c>
      <c r="AB36" s="183" t="s">
        <v>1431</v>
      </c>
      <c r="AC36" s="183" t="s">
        <v>1431</v>
      </c>
      <c r="AD36" s="183" t="s">
        <v>1431</v>
      </c>
      <c r="AE36" s="183" t="s">
        <v>1431</v>
      </c>
      <c r="AF36" s="183" t="s">
        <v>1431</v>
      </c>
      <c r="AG36" s="183" t="s">
        <v>1431</v>
      </c>
      <c r="AH36" s="183" t="s">
        <v>1431</v>
      </c>
      <c r="AI36" s="183" t="s">
        <v>1431</v>
      </c>
      <c r="AJ36" s="183" t="s">
        <v>1431</v>
      </c>
      <c r="AK36" s="183" t="s">
        <v>1431</v>
      </c>
      <c r="AL36" s="183" t="s">
        <v>1431</v>
      </c>
      <c r="AM36" s="183" t="s">
        <v>1431</v>
      </c>
    </row>
    <row r="37" spans="1:39" x14ac:dyDescent="0.25">
      <c r="A37" s="194" t="s">
        <v>1445</v>
      </c>
      <c r="B37" s="30" t="s">
        <v>590</v>
      </c>
      <c r="C37" s="183" t="s">
        <v>110</v>
      </c>
      <c r="D37" s="183" t="s">
        <v>1431</v>
      </c>
      <c r="E37" s="183" t="s">
        <v>1431</v>
      </c>
      <c r="F37" s="183" t="s">
        <v>1431</v>
      </c>
      <c r="G37" s="183" t="s">
        <v>1431</v>
      </c>
      <c r="H37" s="183" t="s">
        <v>1431</v>
      </c>
      <c r="I37" s="183" t="s">
        <v>1431</v>
      </c>
      <c r="J37" s="183" t="s">
        <v>1431</v>
      </c>
      <c r="K37" s="183" t="s">
        <v>1431</v>
      </c>
      <c r="L37" s="183" t="s">
        <v>1431</v>
      </c>
      <c r="M37" s="183" t="s">
        <v>1431</v>
      </c>
      <c r="N37" s="183" t="s">
        <v>1431</v>
      </c>
      <c r="O37" s="183" t="s">
        <v>1431</v>
      </c>
      <c r="P37" s="183" t="s">
        <v>1431</v>
      </c>
      <c r="Q37" s="183" t="s">
        <v>1431</v>
      </c>
      <c r="R37" s="183" t="s">
        <v>1431</v>
      </c>
      <c r="S37" s="183" t="s">
        <v>1431</v>
      </c>
      <c r="T37" s="183" t="s">
        <v>1431</v>
      </c>
      <c r="U37" s="183" t="s">
        <v>1431</v>
      </c>
      <c r="V37" s="183" t="s">
        <v>1431</v>
      </c>
      <c r="W37" s="183" t="s">
        <v>1431</v>
      </c>
      <c r="X37" s="183" t="s">
        <v>1431</v>
      </c>
      <c r="Y37" s="183" t="s">
        <v>1431</v>
      </c>
      <c r="Z37" s="183" t="s">
        <v>1431</v>
      </c>
      <c r="AA37" s="183" t="s">
        <v>1431</v>
      </c>
      <c r="AB37" s="183" t="s">
        <v>1431</v>
      </c>
      <c r="AC37" s="183" t="s">
        <v>1431</v>
      </c>
      <c r="AD37" s="183" t="s">
        <v>1431</v>
      </c>
      <c r="AE37" s="183" t="s">
        <v>1431</v>
      </c>
      <c r="AF37" s="183" t="s">
        <v>1431</v>
      </c>
      <c r="AG37" s="183" t="s">
        <v>1431</v>
      </c>
      <c r="AH37" s="183" t="s">
        <v>1431</v>
      </c>
      <c r="AI37" s="183" t="s">
        <v>1431</v>
      </c>
      <c r="AJ37" s="183" t="s">
        <v>1431</v>
      </c>
      <c r="AK37" s="183" t="s">
        <v>1431</v>
      </c>
      <c r="AL37" s="183" t="s">
        <v>1431</v>
      </c>
      <c r="AM37" s="183" t="s">
        <v>1431</v>
      </c>
    </row>
    <row r="38" spans="1:39" x14ac:dyDescent="0.25">
      <c r="A38" s="4" t="s">
        <v>59</v>
      </c>
      <c r="B38" s="30" t="s">
        <v>590</v>
      </c>
      <c r="C38" s="183" t="s">
        <v>111</v>
      </c>
      <c r="D38" s="183" t="s">
        <v>1431</v>
      </c>
      <c r="E38" s="183" t="s">
        <v>1431</v>
      </c>
      <c r="F38" s="183" t="s">
        <v>1431</v>
      </c>
      <c r="G38" s="183" t="s">
        <v>1431</v>
      </c>
      <c r="H38" s="183" t="s">
        <v>1431</v>
      </c>
      <c r="I38" s="183" t="s">
        <v>1431</v>
      </c>
      <c r="J38" s="183" t="s">
        <v>1431</v>
      </c>
      <c r="K38" s="183" t="s">
        <v>1431</v>
      </c>
      <c r="L38" s="183" t="s">
        <v>1431</v>
      </c>
      <c r="M38" s="183" t="s">
        <v>1431</v>
      </c>
      <c r="N38" s="183" t="s">
        <v>1431</v>
      </c>
      <c r="O38" s="183" t="s">
        <v>1431</v>
      </c>
      <c r="P38" s="183" t="s">
        <v>1431</v>
      </c>
      <c r="Q38" s="183" t="s">
        <v>1431</v>
      </c>
      <c r="R38" s="183" t="s">
        <v>1431</v>
      </c>
      <c r="S38" s="183" t="s">
        <v>1431</v>
      </c>
      <c r="T38" s="183" t="s">
        <v>1431</v>
      </c>
      <c r="U38" s="183" t="s">
        <v>1431</v>
      </c>
      <c r="V38" s="183" t="s">
        <v>1431</v>
      </c>
      <c r="W38" s="183" t="s">
        <v>1431</v>
      </c>
      <c r="X38" s="183" t="s">
        <v>1431</v>
      </c>
      <c r="Y38" s="183" t="s">
        <v>1431</v>
      </c>
      <c r="Z38" s="183" t="s">
        <v>1431</v>
      </c>
      <c r="AA38" s="183" t="s">
        <v>1431</v>
      </c>
      <c r="AB38" s="183" t="s">
        <v>1431</v>
      </c>
      <c r="AC38" s="183" t="s">
        <v>1431</v>
      </c>
      <c r="AD38" s="183" t="s">
        <v>1431</v>
      </c>
      <c r="AE38" s="183" t="s">
        <v>1431</v>
      </c>
      <c r="AF38" s="183" t="s">
        <v>1431</v>
      </c>
      <c r="AG38" s="183" t="s">
        <v>1431</v>
      </c>
      <c r="AH38" s="183" t="s">
        <v>1431</v>
      </c>
      <c r="AI38" s="183" t="s">
        <v>1431</v>
      </c>
      <c r="AJ38" s="183" t="s">
        <v>1431</v>
      </c>
      <c r="AK38" s="183" t="s">
        <v>1431</v>
      </c>
      <c r="AL38" s="183" t="s">
        <v>1431</v>
      </c>
      <c r="AM38" s="183" t="s">
        <v>1431</v>
      </c>
    </row>
    <row r="39" spans="1:39" x14ac:dyDescent="0.25">
      <c r="A39" s="4" t="s">
        <v>54</v>
      </c>
      <c r="B39" s="30" t="s">
        <v>590</v>
      </c>
      <c r="C39" s="183" t="s">
        <v>112</v>
      </c>
      <c r="D39" s="183" t="s">
        <v>1431</v>
      </c>
      <c r="E39" s="183" t="s">
        <v>1431</v>
      </c>
      <c r="F39" s="183" t="s">
        <v>1431</v>
      </c>
      <c r="G39" s="183" t="s">
        <v>1431</v>
      </c>
      <c r="H39" s="183" t="s">
        <v>1431</v>
      </c>
      <c r="I39" s="183" t="s">
        <v>1431</v>
      </c>
      <c r="J39" s="183" t="s">
        <v>1431</v>
      </c>
      <c r="K39" s="183" t="s">
        <v>1431</v>
      </c>
      <c r="L39" s="183" t="s">
        <v>1431</v>
      </c>
      <c r="M39" s="183" t="s">
        <v>1431</v>
      </c>
      <c r="N39" s="183" t="s">
        <v>1431</v>
      </c>
      <c r="O39" s="183" t="s">
        <v>1431</v>
      </c>
      <c r="P39" s="183" t="s">
        <v>1431</v>
      </c>
      <c r="Q39" s="183" t="s">
        <v>1431</v>
      </c>
      <c r="R39" s="183" t="s">
        <v>1431</v>
      </c>
      <c r="S39" s="183" t="s">
        <v>1431</v>
      </c>
      <c r="T39" s="183" t="s">
        <v>1431</v>
      </c>
      <c r="U39" s="183" t="s">
        <v>1431</v>
      </c>
      <c r="V39" s="183" t="s">
        <v>1431</v>
      </c>
      <c r="W39" s="183" t="s">
        <v>1431</v>
      </c>
      <c r="X39" s="183" t="s">
        <v>1431</v>
      </c>
      <c r="Y39" s="183" t="s">
        <v>1431</v>
      </c>
      <c r="Z39" s="183" t="s">
        <v>1431</v>
      </c>
      <c r="AA39" s="183" t="s">
        <v>1431</v>
      </c>
      <c r="AB39" s="183" t="s">
        <v>1431</v>
      </c>
      <c r="AC39" s="183" t="s">
        <v>1431</v>
      </c>
      <c r="AD39" s="183" t="s">
        <v>1431</v>
      </c>
      <c r="AE39" s="183" t="s">
        <v>1431</v>
      </c>
      <c r="AF39" s="183" t="s">
        <v>1431</v>
      </c>
      <c r="AG39" s="183" t="s">
        <v>1431</v>
      </c>
      <c r="AH39" s="183" t="s">
        <v>1431</v>
      </c>
      <c r="AI39" s="183" t="s">
        <v>1431</v>
      </c>
      <c r="AJ39" s="183" t="s">
        <v>1431</v>
      </c>
      <c r="AK39" s="183" t="s">
        <v>1431</v>
      </c>
      <c r="AL39" s="183" t="s">
        <v>1431</v>
      </c>
      <c r="AM39" s="183" t="s">
        <v>1431</v>
      </c>
    </row>
    <row r="40" spans="1:39" x14ac:dyDescent="0.25">
      <c r="A40" s="4" t="s">
        <v>60</v>
      </c>
      <c r="B40" s="30" t="s">
        <v>590</v>
      </c>
      <c r="C40" s="183" t="s">
        <v>113</v>
      </c>
      <c r="D40" s="189">
        <v>55562410.489510499</v>
      </c>
      <c r="E40" s="189">
        <v>54699845.804195799</v>
      </c>
      <c r="F40" s="189">
        <v>53837281.118881099</v>
      </c>
      <c r="G40" s="189">
        <v>52974716.433566399</v>
      </c>
      <c r="H40" s="189">
        <v>52112151.748251699</v>
      </c>
      <c r="I40" s="189">
        <v>51249587.062936999</v>
      </c>
      <c r="J40" s="189">
        <v>50387022.377622299</v>
      </c>
      <c r="K40" s="189">
        <v>49524457.692307599</v>
      </c>
      <c r="L40" s="189">
        <v>48661893.006993003</v>
      </c>
      <c r="M40" s="189">
        <v>47799328.321678303</v>
      </c>
      <c r="N40" s="189">
        <v>46936763.636363603</v>
      </c>
      <c r="O40" s="189">
        <v>46074198.951048903</v>
      </c>
      <c r="P40" s="189">
        <v>45211634.265734203</v>
      </c>
      <c r="Q40" s="189">
        <v>44349069.580419503</v>
      </c>
      <c r="R40" s="189">
        <v>43486504.895104803</v>
      </c>
      <c r="S40" s="189">
        <v>42623940.2097902</v>
      </c>
      <c r="T40" s="189">
        <v>41761375.5244755</v>
      </c>
      <c r="U40" s="189">
        <v>40898810.8391608</v>
      </c>
      <c r="V40" s="189">
        <v>40036246.1538461</v>
      </c>
      <c r="W40" s="189">
        <v>39173681.4685314</v>
      </c>
      <c r="X40" s="189">
        <v>38311116.7832167</v>
      </c>
      <c r="Y40" s="189">
        <v>37448552.097902</v>
      </c>
      <c r="Z40" s="189">
        <v>36585987.412587397</v>
      </c>
      <c r="AA40" s="189">
        <v>35723422.727272697</v>
      </c>
      <c r="AB40" s="189">
        <v>34860858.041957997</v>
      </c>
      <c r="AC40" s="189">
        <v>33998293.356643297</v>
      </c>
      <c r="AD40" s="189">
        <v>33135728.6713286</v>
      </c>
      <c r="AE40" s="189">
        <v>32273163.9860139</v>
      </c>
      <c r="AF40" s="189">
        <v>31410599.3006992</v>
      </c>
      <c r="AG40" s="189">
        <v>30548034.6153845</v>
      </c>
      <c r="AH40" s="189">
        <v>29685469.930069901</v>
      </c>
      <c r="AI40" s="189">
        <v>28822905.244755201</v>
      </c>
      <c r="AJ40" s="189">
        <v>27960340.559440501</v>
      </c>
      <c r="AK40" s="189">
        <v>27097775.874125801</v>
      </c>
      <c r="AL40" s="189">
        <v>26235211.188811101</v>
      </c>
      <c r="AM40" s="189">
        <v>25372646.503496401</v>
      </c>
    </row>
    <row r="41" spans="1:39" x14ac:dyDescent="0.25">
      <c r="C41" s="183" t="s">
        <v>114</v>
      </c>
      <c r="D41" s="183" t="s">
        <v>1431</v>
      </c>
      <c r="E41" s="183" t="s">
        <v>1431</v>
      </c>
      <c r="F41" s="183" t="s">
        <v>1431</v>
      </c>
      <c r="G41" s="183" t="s">
        <v>1431</v>
      </c>
      <c r="H41" s="183" t="s">
        <v>1431</v>
      </c>
      <c r="I41" s="183" t="s">
        <v>1431</v>
      </c>
      <c r="J41" s="183" t="s">
        <v>1431</v>
      </c>
      <c r="K41" s="183" t="s">
        <v>1431</v>
      </c>
      <c r="L41" s="183" t="s">
        <v>1431</v>
      </c>
      <c r="M41" s="183" t="s">
        <v>1431</v>
      </c>
      <c r="N41" s="183" t="s">
        <v>1431</v>
      </c>
      <c r="O41" s="183" t="s">
        <v>1431</v>
      </c>
      <c r="P41" s="183" t="s">
        <v>1431</v>
      </c>
      <c r="Q41" s="183" t="s">
        <v>1431</v>
      </c>
      <c r="R41" s="183" t="s">
        <v>1431</v>
      </c>
      <c r="S41" s="183" t="s">
        <v>1431</v>
      </c>
      <c r="T41" s="183" t="s">
        <v>1431</v>
      </c>
      <c r="U41" s="183" t="s">
        <v>1431</v>
      </c>
      <c r="V41" s="183" t="s">
        <v>1431</v>
      </c>
      <c r="W41" s="183" t="s">
        <v>1431</v>
      </c>
      <c r="X41" s="183" t="s">
        <v>1431</v>
      </c>
      <c r="Y41" s="183" t="s">
        <v>1431</v>
      </c>
      <c r="Z41" s="183" t="s">
        <v>1431</v>
      </c>
      <c r="AA41" s="183" t="s">
        <v>1431</v>
      </c>
      <c r="AB41" s="183" t="s">
        <v>1431</v>
      </c>
      <c r="AC41" s="183" t="s">
        <v>1431</v>
      </c>
      <c r="AD41" s="183" t="s">
        <v>1431</v>
      </c>
      <c r="AE41" s="183" t="s">
        <v>1431</v>
      </c>
      <c r="AF41" s="183" t="s">
        <v>1431</v>
      </c>
      <c r="AG41" s="183" t="s">
        <v>1431</v>
      </c>
      <c r="AH41" s="183" t="s">
        <v>1431</v>
      </c>
      <c r="AI41" s="183" t="s">
        <v>1431</v>
      </c>
      <c r="AJ41" s="183" t="s">
        <v>1431</v>
      </c>
      <c r="AK41" s="183" t="s">
        <v>1431</v>
      </c>
      <c r="AL41" s="183" t="s">
        <v>1431</v>
      </c>
      <c r="AM41" s="183" t="s">
        <v>1431</v>
      </c>
    </row>
    <row r="42" spans="1:39" x14ac:dyDescent="0.25">
      <c r="C42" s="183" t="s">
        <v>115</v>
      </c>
      <c r="D42" s="183" t="s">
        <v>1431</v>
      </c>
      <c r="E42" s="183" t="s">
        <v>1431</v>
      </c>
      <c r="F42" s="183" t="s">
        <v>1431</v>
      </c>
      <c r="G42" s="183" t="s">
        <v>1431</v>
      </c>
      <c r="H42" s="183" t="s">
        <v>1431</v>
      </c>
      <c r="I42" s="183" t="s">
        <v>1431</v>
      </c>
      <c r="J42" s="183" t="s">
        <v>1431</v>
      </c>
      <c r="K42" s="183" t="s">
        <v>1431</v>
      </c>
      <c r="L42" s="183" t="s">
        <v>1431</v>
      </c>
      <c r="M42" s="183" t="s">
        <v>1431</v>
      </c>
      <c r="N42" s="183" t="s">
        <v>1431</v>
      </c>
      <c r="O42" s="183" t="s">
        <v>1431</v>
      </c>
      <c r="P42" s="183" t="s">
        <v>1431</v>
      </c>
      <c r="Q42" s="183" t="s">
        <v>1431</v>
      </c>
      <c r="R42" s="183" t="s">
        <v>1431</v>
      </c>
      <c r="S42" s="183" t="s">
        <v>1431</v>
      </c>
      <c r="T42" s="183" t="s">
        <v>1431</v>
      </c>
      <c r="U42" s="183" t="s">
        <v>1431</v>
      </c>
      <c r="V42" s="183" t="s">
        <v>1431</v>
      </c>
      <c r="W42" s="183" t="s">
        <v>1431</v>
      </c>
      <c r="X42" s="183" t="s">
        <v>1431</v>
      </c>
      <c r="Y42" s="183" t="s">
        <v>1431</v>
      </c>
      <c r="Z42" s="183" t="s">
        <v>1431</v>
      </c>
      <c r="AA42" s="183" t="s">
        <v>1431</v>
      </c>
      <c r="AB42" s="183" t="s">
        <v>1431</v>
      </c>
      <c r="AC42" s="183" t="s">
        <v>1431</v>
      </c>
      <c r="AD42" s="183" t="s">
        <v>1431</v>
      </c>
      <c r="AE42" s="183" t="s">
        <v>1431</v>
      </c>
      <c r="AF42" s="183" t="s">
        <v>1431</v>
      </c>
      <c r="AG42" s="183" t="s">
        <v>1431</v>
      </c>
      <c r="AH42" s="183" t="s">
        <v>1431</v>
      </c>
      <c r="AI42" s="183" t="s">
        <v>1431</v>
      </c>
      <c r="AJ42" s="183" t="s">
        <v>1431</v>
      </c>
      <c r="AK42" s="183" t="s">
        <v>1431</v>
      </c>
      <c r="AL42" s="183" t="s">
        <v>1431</v>
      </c>
      <c r="AM42" s="183" t="s">
        <v>1431</v>
      </c>
    </row>
    <row r="43" spans="1:39" x14ac:dyDescent="0.25">
      <c r="C43" s="183" t="s">
        <v>116</v>
      </c>
      <c r="D43" s="183" t="s">
        <v>1431</v>
      </c>
      <c r="E43" s="183" t="s">
        <v>1431</v>
      </c>
      <c r="F43" s="183" t="s">
        <v>1431</v>
      </c>
      <c r="G43" s="183" t="s">
        <v>1431</v>
      </c>
      <c r="H43" s="183" t="s">
        <v>1431</v>
      </c>
      <c r="I43" s="183" t="s">
        <v>1431</v>
      </c>
      <c r="J43" s="183" t="s">
        <v>1431</v>
      </c>
      <c r="K43" s="183" t="s">
        <v>1431</v>
      </c>
      <c r="L43" s="183" t="s">
        <v>1431</v>
      </c>
      <c r="M43" s="183" t="s">
        <v>1431</v>
      </c>
      <c r="N43" s="183" t="s">
        <v>1431</v>
      </c>
      <c r="O43" s="183" t="s">
        <v>1431</v>
      </c>
      <c r="P43" s="183" t="s">
        <v>1431</v>
      </c>
      <c r="Q43" s="183" t="s">
        <v>1431</v>
      </c>
      <c r="R43" s="183" t="s">
        <v>1431</v>
      </c>
      <c r="S43" s="183" t="s">
        <v>1431</v>
      </c>
      <c r="T43" s="183" t="s">
        <v>1431</v>
      </c>
      <c r="U43" s="183" t="s">
        <v>1431</v>
      </c>
      <c r="V43" s="183" t="s">
        <v>1431</v>
      </c>
      <c r="W43" s="183" t="s">
        <v>1431</v>
      </c>
      <c r="X43" s="183" t="s">
        <v>1431</v>
      </c>
      <c r="Y43" s="183" t="s">
        <v>1431</v>
      </c>
      <c r="Z43" s="183" t="s">
        <v>1431</v>
      </c>
      <c r="AA43" s="183" t="s">
        <v>1431</v>
      </c>
      <c r="AB43" s="183" t="s">
        <v>1431</v>
      </c>
      <c r="AC43" s="183" t="s">
        <v>1431</v>
      </c>
      <c r="AD43" s="183" t="s">
        <v>1431</v>
      </c>
      <c r="AE43" s="183" t="s">
        <v>1431</v>
      </c>
      <c r="AF43" s="183" t="s">
        <v>1431</v>
      </c>
      <c r="AG43" s="183" t="s">
        <v>1431</v>
      </c>
      <c r="AH43" s="183" t="s">
        <v>1431</v>
      </c>
      <c r="AI43" s="183" t="s">
        <v>1431</v>
      </c>
      <c r="AJ43" s="183" t="s">
        <v>1431</v>
      </c>
      <c r="AK43" s="183" t="s">
        <v>1431</v>
      </c>
      <c r="AL43" s="183" t="s">
        <v>1431</v>
      </c>
      <c r="AM43" s="183" t="s">
        <v>1431</v>
      </c>
    </row>
    <row r="44" spans="1:39" x14ac:dyDescent="0.25">
      <c r="C44" s="183" t="s">
        <v>117</v>
      </c>
      <c r="D44" s="183" t="s">
        <v>1431</v>
      </c>
      <c r="E44" s="183" t="s">
        <v>1431</v>
      </c>
      <c r="F44" s="183" t="s">
        <v>1431</v>
      </c>
      <c r="G44" s="183" t="s">
        <v>1431</v>
      </c>
      <c r="H44" s="183" t="s">
        <v>1431</v>
      </c>
      <c r="I44" s="183" t="s">
        <v>1431</v>
      </c>
      <c r="J44" s="183" t="s">
        <v>1431</v>
      </c>
      <c r="K44" s="183" t="s">
        <v>1431</v>
      </c>
      <c r="L44" s="183" t="s">
        <v>1431</v>
      </c>
      <c r="M44" s="183" t="s">
        <v>1431</v>
      </c>
      <c r="N44" s="183" t="s">
        <v>1431</v>
      </c>
      <c r="O44" s="183" t="s">
        <v>1431</v>
      </c>
      <c r="P44" s="183" t="s">
        <v>1431</v>
      </c>
      <c r="Q44" s="183" t="s">
        <v>1431</v>
      </c>
      <c r="R44" s="183" t="s">
        <v>1431</v>
      </c>
      <c r="S44" s="183" t="s">
        <v>1431</v>
      </c>
      <c r="T44" s="183" t="s">
        <v>1431</v>
      </c>
      <c r="U44" s="183" t="s">
        <v>1431</v>
      </c>
      <c r="V44" s="183" t="s">
        <v>1431</v>
      </c>
      <c r="W44" s="183" t="s">
        <v>1431</v>
      </c>
      <c r="X44" s="183" t="s">
        <v>1431</v>
      </c>
      <c r="Y44" s="183" t="s">
        <v>1431</v>
      </c>
      <c r="Z44" s="183" t="s">
        <v>1431</v>
      </c>
      <c r="AA44" s="183" t="s">
        <v>1431</v>
      </c>
      <c r="AB44" s="183" t="s">
        <v>1431</v>
      </c>
      <c r="AC44" s="183" t="s">
        <v>1431</v>
      </c>
      <c r="AD44" s="183" t="s">
        <v>1431</v>
      </c>
      <c r="AE44" s="183" t="s">
        <v>1431</v>
      </c>
      <c r="AF44" s="183" t="s">
        <v>1431</v>
      </c>
      <c r="AG44" s="183" t="s">
        <v>1431</v>
      </c>
      <c r="AH44" s="183" t="s">
        <v>1431</v>
      </c>
      <c r="AI44" s="183" t="s">
        <v>1431</v>
      </c>
      <c r="AJ44" s="183" t="s">
        <v>1431</v>
      </c>
      <c r="AK44" s="183" t="s">
        <v>1431</v>
      </c>
      <c r="AL44" s="183" t="s">
        <v>1431</v>
      </c>
      <c r="AM44" s="183" t="s">
        <v>1431</v>
      </c>
    </row>
    <row r="45" spans="1:39" x14ac:dyDescent="0.25">
      <c r="C45" s="183" t="s">
        <v>118</v>
      </c>
      <c r="D45" s="183" t="s">
        <v>1431</v>
      </c>
      <c r="E45" s="183" t="s">
        <v>1431</v>
      </c>
      <c r="F45" s="183" t="s">
        <v>1431</v>
      </c>
      <c r="G45" s="183" t="s">
        <v>1431</v>
      </c>
      <c r="H45" s="183" t="s">
        <v>1431</v>
      </c>
      <c r="I45" s="183" t="s">
        <v>1431</v>
      </c>
      <c r="J45" s="183" t="s">
        <v>1431</v>
      </c>
      <c r="K45" s="183" t="s">
        <v>1431</v>
      </c>
      <c r="L45" s="183" t="s">
        <v>1431</v>
      </c>
      <c r="M45" s="183" t="s">
        <v>1431</v>
      </c>
      <c r="N45" s="183" t="s">
        <v>1431</v>
      </c>
      <c r="O45" s="183" t="s">
        <v>1431</v>
      </c>
      <c r="P45" s="183" t="s">
        <v>1431</v>
      </c>
      <c r="Q45" s="183" t="s">
        <v>1431</v>
      </c>
      <c r="R45" s="183" t="s">
        <v>1431</v>
      </c>
      <c r="S45" s="183" t="s">
        <v>1431</v>
      </c>
      <c r="T45" s="183" t="s">
        <v>1431</v>
      </c>
      <c r="U45" s="183" t="s">
        <v>1431</v>
      </c>
      <c r="V45" s="183" t="s">
        <v>1431</v>
      </c>
      <c r="W45" s="183" t="s">
        <v>1431</v>
      </c>
      <c r="X45" s="183" t="s">
        <v>1431</v>
      </c>
      <c r="Y45" s="183" t="s">
        <v>1431</v>
      </c>
      <c r="Z45" s="183" t="s">
        <v>1431</v>
      </c>
      <c r="AA45" s="183" t="s">
        <v>1431</v>
      </c>
      <c r="AB45" s="183" t="s">
        <v>1431</v>
      </c>
      <c r="AC45" s="183" t="s">
        <v>1431</v>
      </c>
      <c r="AD45" s="183" t="s">
        <v>1431</v>
      </c>
      <c r="AE45" s="183" t="s">
        <v>1431</v>
      </c>
      <c r="AF45" s="183" t="s">
        <v>1431</v>
      </c>
      <c r="AG45" s="183" t="s">
        <v>1431</v>
      </c>
      <c r="AH45" s="183" t="s">
        <v>1431</v>
      </c>
      <c r="AI45" s="183" t="s">
        <v>1431</v>
      </c>
      <c r="AJ45" s="183" t="s">
        <v>1431</v>
      </c>
      <c r="AK45" s="183" t="s">
        <v>1431</v>
      </c>
      <c r="AL45" s="183" t="s">
        <v>1431</v>
      </c>
      <c r="AM45" s="183" t="s">
        <v>1431</v>
      </c>
    </row>
    <row r="46" spans="1:39" x14ac:dyDescent="0.25">
      <c r="C46" s="183" t="s">
        <v>119</v>
      </c>
      <c r="D46" s="183" t="s">
        <v>1431</v>
      </c>
      <c r="E46" s="183" t="s">
        <v>1431</v>
      </c>
      <c r="F46" s="183" t="s">
        <v>1431</v>
      </c>
      <c r="G46" s="183" t="s">
        <v>1431</v>
      </c>
      <c r="H46" s="183" t="s">
        <v>1431</v>
      </c>
      <c r="I46" s="183" t="s">
        <v>1431</v>
      </c>
      <c r="J46" s="183" t="s">
        <v>1431</v>
      </c>
      <c r="K46" s="183" t="s">
        <v>1431</v>
      </c>
      <c r="L46" s="183" t="s">
        <v>1431</v>
      </c>
      <c r="M46" s="183" t="s">
        <v>1431</v>
      </c>
      <c r="N46" s="183" t="s">
        <v>1431</v>
      </c>
      <c r="O46" s="183" t="s">
        <v>1431</v>
      </c>
      <c r="P46" s="183" t="s">
        <v>1431</v>
      </c>
      <c r="Q46" s="183" t="s">
        <v>1431</v>
      </c>
      <c r="R46" s="183" t="s">
        <v>1431</v>
      </c>
      <c r="S46" s="183" t="s">
        <v>1431</v>
      </c>
      <c r="T46" s="183" t="s">
        <v>1431</v>
      </c>
      <c r="U46" s="183" t="s">
        <v>1431</v>
      </c>
      <c r="V46" s="183" t="s">
        <v>1431</v>
      </c>
      <c r="W46" s="183" t="s">
        <v>1431</v>
      </c>
      <c r="X46" s="183" t="s">
        <v>1431</v>
      </c>
      <c r="Y46" s="183" t="s">
        <v>1431</v>
      </c>
      <c r="Z46" s="183" t="s">
        <v>1431</v>
      </c>
      <c r="AA46" s="183" t="s">
        <v>1431</v>
      </c>
      <c r="AB46" s="183" t="s">
        <v>1431</v>
      </c>
      <c r="AC46" s="183" t="s">
        <v>1431</v>
      </c>
      <c r="AD46" s="183" t="s">
        <v>1431</v>
      </c>
      <c r="AE46" s="183" t="s">
        <v>1431</v>
      </c>
      <c r="AF46" s="183" t="s">
        <v>1431</v>
      </c>
      <c r="AG46" s="183" t="s">
        <v>1431</v>
      </c>
      <c r="AH46" s="183" t="s">
        <v>1431</v>
      </c>
      <c r="AI46" s="183" t="s">
        <v>1431</v>
      </c>
      <c r="AJ46" s="183" t="s">
        <v>1431</v>
      </c>
      <c r="AK46" s="183" t="s">
        <v>1431</v>
      </c>
      <c r="AL46" s="183" t="s">
        <v>1431</v>
      </c>
      <c r="AM46" s="183" t="s">
        <v>1431</v>
      </c>
    </row>
    <row r="47" spans="1:39" x14ac:dyDescent="0.25">
      <c r="C47" s="183" t="s">
        <v>120</v>
      </c>
      <c r="D47" s="183" t="s">
        <v>1431</v>
      </c>
      <c r="E47" s="183" t="s">
        <v>1431</v>
      </c>
      <c r="F47" s="183" t="s">
        <v>1431</v>
      </c>
      <c r="G47" s="183" t="s">
        <v>1431</v>
      </c>
      <c r="H47" s="183" t="s">
        <v>1431</v>
      </c>
      <c r="I47" s="183" t="s">
        <v>1431</v>
      </c>
      <c r="J47" s="183" t="s">
        <v>1431</v>
      </c>
      <c r="K47" s="183" t="s">
        <v>1431</v>
      </c>
      <c r="L47" s="183" t="s">
        <v>1431</v>
      </c>
      <c r="M47" s="183" t="s">
        <v>1431</v>
      </c>
      <c r="N47" s="183" t="s">
        <v>1431</v>
      </c>
      <c r="O47" s="183" t="s">
        <v>1431</v>
      </c>
      <c r="P47" s="183" t="s">
        <v>1431</v>
      </c>
      <c r="Q47" s="183" t="s">
        <v>1431</v>
      </c>
      <c r="R47" s="183" t="s">
        <v>1431</v>
      </c>
      <c r="S47" s="183" t="s">
        <v>1431</v>
      </c>
      <c r="T47" s="183" t="s">
        <v>1431</v>
      </c>
      <c r="U47" s="183" t="s">
        <v>1431</v>
      </c>
      <c r="V47" s="183" t="s">
        <v>1431</v>
      </c>
      <c r="W47" s="183" t="s">
        <v>1431</v>
      </c>
      <c r="X47" s="183" t="s">
        <v>1431</v>
      </c>
      <c r="Y47" s="183" t="s">
        <v>1431</v>
      </c>
      <c r="Z47" s="183" t="s">
        <v>1431</v>
      </c>
      <c r="AA47" s="183" t="s">
        <v>1431</v>
      </c>
      <c r="AB47" s="183" t="s">
        <v>1431</v>
      </c>
      <c r="AC47" s="183" t="s">
        <v>1431</v>
      </c>
      <c r="AD47" s="183" t="s">
        <v>1431</v>
      </c>
      <c r="AE47" s="183" t="s">
        <v>1431</v>
      </c>
      <c r="AF47" s="183" t="s">
        <v>1431</v>
      </c>
      <c r="AG47" s="183" t="s">
        <v>1431</v>
      </c>
      <c r="AH47" s="183" t="s">
        <v>1431</v>
      </c>
      <c r="AI47" s="183" t="s">
        <v>1431</v>
      </c>
      <c r="AJ47" s="183" t="s">
        <v>1431</v>
      </c>
      <c r="AK47" s="183" t="s">
        <v>1431</v>
      </c>
      <c r="AL47" s="183" t="s">
        <v>1431</v>
      </c>
      <c r="AM47" s="183" t="s">
        <v>1431</v>
      </c>
    </row>
    <row r="48" spans="1:39" x14ac:dyDescent="0.25">
      <c r="C48" s="183" t="s">
        <v>121</v>
      </c>
      <c r="D48" s="183" t="s">
        <v>1431</v>
      </c>
      <c r="E48" s="183" t="s">
        <v>1431</v>
      </c>
      <c r="F48" s="183" t="s">
        <v>1431</v>
      </c>
      <c r="G48" s="183" t="s">
        <v>1431</v>
      </c>
      <c r="H48" s="183" t="s">
        <v>1431</v>
      </c>
      <c r="I48" s="183" t="s">
        <v>1431</v>
      </c>
      <c r="J48" s="183" t="s">
        <v>1431</v>
      </c>
      <c r="K48" s="183" t="s">
        <v>1431</v>
      </c>
      <c r="L48" s="183" t="s">
        <v>1431</v>
      </c>
      <c r="M48" s="183" t="s">
        <v>1431</v>
      </c>
      <c r="N48" s="183" t="s">
        <v>1431</v>
      </c>
      <c r="O48" s="183" t="s">
        <v>1431</v>
      </c>
      <c r="P48" s="183" t="s">
        <v>1431</v>
      </c>
      <c r="Q48" s="183" t="s">
        <v>1431</v>
      </c>
      <c r="R48" s="183" t="s">
        <v>1431</v>
      </c>
      <c r="S48" s="183" t="s">
        <v>1431</v>
      </c>
      <c r="T48" s="183" t="s">
        <v>1431</v>
      </c>
      <c r="U48" s="183" t="s">
        <v>1431</v>
      </c>
      <c r="V48" s="183" t="s">
        <v>1431</v>
      </c>
      <c r="W48" s="183" t="s">
        <v>1431</v>
      </c>
      <c r="X48" s="183" t="s">
        <v>1431</v>
      </c>
      <c r="Y48" s="183" t="s">
        <v>1431</v>
      </c>
      <c r="Z48" s="183" t="s">
        <v>1431</v>
      </c>
      <c r="AA48" s="183" t="s">
        <v>1431</v>
      </c>
      <c r="AB48" s="183" t="s">
        <v>1431</v>
      </c>
      <c r="AC48" s="183" t="s">
        <v>1431</v>
      </c>
      <c r="AD48" s="183" t="s">
        <v>1431</v>
      </c>
      <c r="AE48" s="183" t="s">
        <v>1431</v>
      </c>
      <c r="AF48" s="183" t="s">
        <v>1431</v>
      </c>
      <c r="AG48" s="183" t="s">
        <v>1431</v>
      </c>
      <c r="AH48" s="183" t="s">
        <v>1431</v>
      </c>
      <c r="AI48" s="183" t="s">
        <v>1431</v>
      </c>
      <c r="AJ48" s="183" t="s">
        <v>1431</v>
      </c>
      <c r="AK48" s="183" t="s">
        <v>1431</v>
      </c>
      <c r="AL48" s="183" t="s">
        <v>1431</v>
      </c>
      <c r="AM48" s="183" t="s">
        <v>1431</v>
      </c>
    </row>
    <row r="49" spans="3:39" x14ac:dyDescent="0.25">
      <c r="C49" s="183" t="s">
        <v>122</v>
      </c>
      <c r="D49" s="183" t="s">
        <v>1431</v>
      </c>
      <c r="E49" s="183" t="s">
        <v>1431</v>
      </c>
      <c r="F49" s="183" t="s">
        <v>1431</v>
      </c>
      <c r="G49" s="183" t="s">
        <v>1431</v>
      </c>
      <c r="H49" s="183" t="s">
        <v>1431</v>
      </c>
      <c r="I49" s="183" t="s">
        <v>1431</v>
      </c>
      <c r="J49" s="183" t="s">
        <v>1431</v>
      </c>
      <c r="K49" s="183" t="s">
        <v>1431</v>
      </c>
      <c r="L49" s="183" t="s">
        <v>1431</v>
      </c>
      <c r="M49" s="183" t="s">
        <v>1431</v>
      </c>
      <c r="N49" s="183" t="s">
        <v>1431</v>
      </c>
      <c r="O49" s="183" t="s">
        <v>1431</v>
      </c>
      <c r="P49" s="183" t="s">
        <v>1431</v>
      </c>
      <c r="Q49" s="183" t="s">
        <v>1431</v>
      </c>
      <c r="R49" s="183" t="s">
        <v>1431</v>
      </c>
      <c r="S49" s="183" t="s">
        <v>1431</v>
      </c>
      <c r="T49" s="183" t="s">
        <v>1431</v>
      </c>
      <c r="U49" s="183" t="s">
        <v>1431</v>
      </c>
      <c r="V49" s="183" t="s">
        <v>1431</v>
      </c>
      <c r="W49" s="183" t="s">
        <v>1431</v>
      </c>
      <c r="X49" s="183" t="s">
        <v>1431</v>
      </c>
      <c r="Y49" s="183" t="s">
        <v>1431</v>
      </c>
      <c r="Z49" s="183" t="s">
        <v>1431</v>
      </c>
      <c r="AA49" s="183" t="s">
        <v>1431</v>
      </c>
      <c r="AB49" s="183" t="s">
        <v>1431</v>
      </c>
      <c r="AC49" s="183" t="s">
        <v>1431</v>
      </c>
      <c r="AD49" s="183" t="s">
        <v>1431</v>
      </c>
      <c r="AE49" s="183" t="s">
        <v>1431</v>
      </c>
      <c r="AF49" s="183" t="s">
        <v>1431</v>
      </c>
      <c r="AG49" s="183" t="s">
        <v>1431</v>
      </c>
      <c r="AH49" s="183" t="s">
        <v>1431</v>
      </c>
      <c r="AI49" s="183" t="s">
        <v>1431</v>
      </c>
      <c r="AJ49" s="183" t="s">
        <v>1431</v>
      </c>
      <c r="AK49" s="183" t="s">
        <v>1431</v>
      </c>
      <c r="AL49" s="183" t="s">
        <v>1431</v>
      </c>
      <c r="AM49" s="183" t="s">
        <v>1431</v>
      </c>
    </row>
    <row r="50" spans="3:39" x14ac:dyDescent="0.25">
      <c r="C50" s="183" t="s">
        <v>123</v>
      </c>
      <c r="D50" s="183" t="s">
        <v>1431</v>
      </c>
      <c r="E50" s="183" t="s">
        <v>1431</v>
      </c>
      <c r="F50" s="183" t="s">
        <v>1431</v>
      </c>
      <c r="G50" s="183" t="s">
        <v>1431</v>
      </c>
      <c r="H50" s="183" t="s">
        <v>1431</v>
      </c>
      <c r="I50" s="183" t="s">
        <v>1431</v>
      </c>
      <c r="J50" s="183" t="s">
        <v>1431</v>
      </c>
      <c r="K50" s="183" t="s">
        <v>1431</v>
      </c>
      <c r="L50" s="183" t="s">
        <v>1431</v>
      </c>
      <c r="M50" s="183" t="s">
        <v>1431</v>
      </c>
      <c r="N50" s="183" t="s">
        <v>1431</v>
      </c>
      <c r="O50" s="183" t="s">
        <v>1431</v>
      </c>
      <c r="P50" s="183" t="s">
        <v>1431</v>
      </c>
      <c r="Q50" s="183" t="s">
        <v>1431</v>
      </c>
      <c r="R50" s="183" t="s">
        <v>1431</v>
      </c>
      <c r="S50" s="183" t="s">
        <v>1431</v>
      </c>
      <c r="T50" s="183" t="s">
        <v>1431</v>
      </c>
      <c r="U50" s="183" t="s">
        <v>1431</v>
      </c>
      <c r="V50" s="183" t="s">
        <v>1431</v>
      </c>
      <c r="W50" s="183" t="s">
        <v>1431</v>
      </c>
      <c r="X50" s="183" t="s">
        <v>1431</v>
      </c>
      <c r="Y50" s="183" t="s">
        <v>1431</v>
      </c>
      <c r="Z50" s="183" t="s">
        <v>1431</v>
      </c>
      <c r="AA50" s="183" t="s">
        <v>1431</v>
      </c>
      <c r="AB50" s="183" t="s">
        <v>1431</v>
      </c>
      <c r="AC50" s="183" t="s">
        <v>1431</v>
      </c>
      <c r="AD50" s="183" t="s">
        <v>1431</v>
      </c>
      <c r="AE50" s="183" t="s">
        <v>1431</v>
      </c>
      <c r="AF50" s="183" t="s">
        <v>1431</v>
      </c>
      <c r="AG50" s="183" t="s">
        <v>1431</v>
      </c>
      <c r="AH50" s="183" t="s">
        <v>1431</v>
      </c>
      <c r="AI50" s="183" t="s">
        <v>1431</v>
      </c>
      <c r="AJ50" s="183" t="s">
        <v>1431</v>
      </c>
      <c r="AK50" s="183" t="s">
        <v>1431</v>
      </c>
      <c r="AL50" s="183" t="s">
        <v>1431</v>
      </c>
      <c r="AM50" s="183" t="s">
        <v>1431</v>
      </c>
    </row>
    <row r="51" spans="3:39" x14ac:dyDescent="0.25">
      <c r="C51" s="183" t="s">
        <v>124</v>
      </c>
      <c r="D51" s="183" t="s">
        <v>1431</v>
      </c>
      <c r="E51" s="183" t="s">
        <v>1431</v>
      </c>
      <c r="F51" s="183" t="s">
        <v>1431</v>
      </c>
      <c r="G51" s="183" t="s">
        <v>1431</v>
      </c>
      <c r="H51" s="183" t="s">
        <v>1431</v>
      </c>
      <c r="I51" s="183" t="s">
        <v>1431</v>
      </c>
      <c r="J51" s="183" t="s">
        <v>1431</v>
      </c>
      <c r="K51" s="183" t="s">
        <v>1431</v>
      </c>
      <c r="L51" s="183" t="s">
        <v>1431</v>
      </c>
      <c r="M51" s="183" t="s">
        <v>1431</v>
      </c>
      <c r="N51" s="183" t="s">
        <v>1431</v>
      </c>
      <c r="O51" s="183" t="s">
        <v>1431</v>
      </c>
      <c r="P51" s="183" t="s">
        <v>1431</v>
      </c>
      <c r="Q51" s="183" t="s">
        <v>1431</v>
      </c>
      <c r="R51" s="183" t="s">
        <v>1431</v>
      </c>
      <c r="S51" s="183" t="s">
        <v>1431</v>
      </c>
      <c r="T51" s="183" t="s">
        <v>1431</v>
      </c>
      <c r="U51" s="183" t="s">
        <v>1431</v>
      </c>
      <c r="V51" s="183" t="s">
        <v>1431</v>
      </c>
      <c r="W51" s="183" t="s">
        <v>1431</v>
      </c>
      <c r="X51" s="183" t="s">
        <v>1431</v>
      </c>
      <c r="Y51" s="183" t="s">
        <v>1431</v>
      </c>
      <c r="Z51" s="183" t="s">
        <v>1431</v>
      </c>
      <c r="AA51" s="183" t="s">
        <v>1431</v>
      </c>
      <c r="AB51" s="183" t="s">
        <v>1431</v>
      </c>
      <c r="AC51" s="183" t="s">
        <v>1431</v>
      </c>
      <c r="AD51" s="183" t="s">
        <v>1431</v>
      </c>
      <c r="AE51" s="183" t="s">
        <v>1431</v>
      </c>
      <c r="AF51" s="183" t="s">
        <v>1431</v>
      </c>
      <c r="AG51" s="183" t="s">
        <v>1431</v>
      </c>
      <c r="AH51" s="183" t="s">
        <v>1431</v>
      </c>
      <c r="AI51" s="183" t="s">
        <v>1431</v>
      </c>
      <c r="AJ51" s="183" t="s">
        <v>1431</v>
      </c>
      <c r="AK51" s="183" t="s">
        <v>1431</v>
      </c>
      <c r="AL51" s="183" t="s">
        <v>1431</v>
      </c>
      <c r="AM51" s="183" t="s">
        <v>1431</v>
      </c>
    </row>
    <row r="52" spans="3:39" x14ac:dyDescent="0.25">
      <c r="C52" s="183" t="s">
        <v>125</v>
      </c>
      <c r="D52" s="183" t="s">
        <v>1431</v>
      </c>
      <c r="E52" s="183" t="s">
        <v>1431</v>
      </c>
      <c r="F52" s="183" t="s">
        <v>1431</v>
      </c>
      <c r="G52" s="183" t="s">
        <v>1431</v>
      </c>
      <c r="H52" s="183" t="s">
        <v>1431</v>
      </c>
      <c r="I52" s="183" t="s">
        <v>1431</v>
      </c>
      <c r="J52" s="183" t="s">
        <v>1431</v>
      </c>
      <c r="K52" s="183" t="s">
        <v>1431</v>
      </c>
      <c r="L52" s="183" t="s">
        <v>1431</v>
      </c>
      <c r="M52" s="183" t="s">
        <v>1431</v>
      </c>
      <c r="N52" s="183" t="s">
        <v>1431</v>
      </c>
      <c r="O52" s="183" t="s">
        <v>1431</v>
      </c>
      <c r="P52" s="183" t="s">
        <v>1431</v>
      </c>
      <c r="Q52" s="183" t="s">
        <v>1431</v>
      </c>
      <c r="R52" s="183" t="s">
        <v>1431</v>
      </c>
      <c r="S52" s="183" t="s">
        <v>1431</v>
      </c>
      <c r="T52" s="183" t="s">
        <v>1431</v>
      </c>
      <c r="U52" s="183" t="s">
        <v>1431</v>
      </c>
      <c r="V52" s="183" t="s">
        <v>1431</v>
      </c>
      <c r="W52" s="183" t="s">
        <v>1431</v>
      </c>
      <c r="X52" s="183" t="s">
        <v>1431</v>
      </c>
      <c r="Y52" s="183" t="s">
        <v>1431</v>
      </c>
      <c r="Z52" s="183" t="s">
        <v>1431</v>
      </c>
      <c r="AA52" s="183" t="s">
        <v>1431</v>
      </c>
      <c r="AB52" s="183" t="s">
        <v>1431</v>
      </c>
      <c r="AC52" s="183" t="s">
        <v>1431</v>
      </c>
      <c r="AD52" s="183" t="s">
        <v>1431</v>
      </c>
      <c r="AE52" s="183" t="s">
        <v>1431</v>
      </c>
      <c r="AF52" s="183" t="s">
        <v>1431</v>
      </c>
      <c r="AG52" s="183" t="s">
        <v>1431</v>
      </c>
      <c r="AH52" s="183" t="s">
        <v>1431</v>
      </c>
      <c r="AI52" s="183" t="s">
        <v>1431</v>
      </c>
      <c r="AJ52" s="183" t="s">
        <v>1431</v>
      </c>
      <c r="AK52" s="183" t="s">
        <v>1431</v>
      </c>
      <c r="AL52" s="183" t="s">
        <v>1431</v>
      </c>
      <c r="AM52" s="183" t="s">
        <v>1431</v>
      </c>
    </row>
    <row r="53" spans="3:39" x14ac:dyDescent="0.25">
      <c r="C53" s="183" t="s">
        <v>126</v>
      </c>
      <c r="D53" s="183" t="s">
        <v>1431</v>
      </c>
      <c r="E53" s="183" t="s">
        <v>1431</v>
      </c>
      <c r="F53" s="183" t="s">
        <v>1431</v>
      </c>
      <c r="G53" s="183" t="s">
        <v>1431</v>
      </c>
      <c r="H53" s="183" t="s">
        <v>1431</v>
      </c>
      <c r="I53" s="183" t="s">
        <v>1431</v>
      </c>
      <c r="J53" s="183" t="s">
        <v>1431</v>
      </c>
      <c r="K53" s="183" t="s">
        <v>1431</v>
      </c>
      <c r="L53" s="183" t="s">
        <v>1431</v>
      </c>
      <c r="M53" s="183" t="s">
        <v>1431</v>
      </c>
      <c r="N53" s="183" t="s">
        <v>1431</v>
      </c>
      <c r="O53" s="183" t="s">
        <v>1431</v>
      </c>
      <c r="P53" s="183" t="s">
        <v>1431</v>
      </c>
      <c r="Q53" s="183" t="s">
        <v>1431</v>
      </c>
      <c r="R53" s="183" t="s">
        <v>1431</v>
      </c>
      <c r="S53" s="183" t="s">
        <v>1431</v>
      </c>
      <c r="T53" s="183" t="s">
        <v>1431</v>
      </c>
      <c r="U53" s="183" t="s">
        <v>1431</v>
      </c>
      <c r="V53" s="183" t="s">
        <v>1431</v>
      </c>
      <c r="W53" s="183" t="s">
        <v>1431</v>
      </c>
      <c r="X53" s="183" t="s">
        <v>1431</v>
      </c>
      <c r="Y53" s="183" t="s">
        <v>1431</v>
      </c>
      <c r="Z53" s="183" t="s">
        <v>1431</v>
      </c>
      <c r="AA53" s="183" t="s">
        <v>1431</v>
      </c>
      <c r="AB53" s="183" t="s">
        <v>1431</v>
      </c>
      <c r="AC53" s="183" t="s">
        <v>1431</v>
      </c>
      <c r="AD53" s="183" t="s">
        <v>1431</v>
      </c>
      <c r="AE53" s="183" t="s">
        <v>1431</v>
      </c>
      <c r="AF53" s="183" t="s">
        <v>1431</v>
      </c>
      <c r="AG53" s="183" t="s">
        <v>1431</v>
      </c>
      <c r="AH53" s="183" t="s">
        <v>1431</v>
      </c>
      <c r="AI53" s="183" t="s">
        <v>1431</v>
      </c>
      <c r="AJ53" s="183" t="s">
        <v>1431</v>
      </c>
      <c r="AK53" s="183" t="s">
        <v>1431</v>
      </c>
      <c r="AL53" s="183" t="s">
        <v>1431</v>
      </c>
      <c r="AM53" s="183" t="s">
        <v>1431</v>
      </c>
    </row>
    <row r="54" spans="3:39" x14ac:dyDescent="0.25">
      <c r="C54" s="183" t="s">
        <v>127</v>
      </c>
      <c r="D54" s="183" t="s">
        <v>1431</v>
      </c>
      <c r="E54" s="183" t="s">
        <v>1431</v>
      </c>
      <c r="F54" s="183" t="s">
        <v>1431</v>
      </c>
      <c r="G54" s="183" t="s">
        <v>1431</v>
      </c>
      <c r="H54" s="183" t="s">
        <v>1431</v>
      </c>
      <c r="I54" s="183" t="s">
        <v>1431</v>
      </c>
      <c r="J54" s="183" t="s">
        <v>1431</v>
      </c>
      <c r="K54" s="183" t="s">
        <v>1431</v>
      </c>
      <c r="L54" s="183" t="s">
        <v>1431</v>
      </c>
      <c r="M54" s="183" t="s">
        <v>1431</v>
      </c>
      <c r="N54" s="183" t="s">
        <v>1431</v>
      </c>
      <c r="O54" s="183" t="s">
        <v>1431</v>
      </c>
      <c r="P54" s="183" t="s">
        <v>1431</v>
      </c>
      <c r="Q54" s="183" t="s">
        <v>1431</v>
      </c>
      <c r="R54" s="183" t="s">
        <v>1431</v>
      </c>
      <c r="S54" s="183" t="s">
        <v>1431</v>
      </c>
      <c r="T54" s="183" t="s">
        <v>1431</v>
      </c>
      <c r="U54" s="183" t="s">
        <v>1431</v>
      </c>
      <c r="V54" s="183" t="s">
        <v>1431</v>
      </c>
      <c r="W54" s="183" t="s">
        <v>1431</v>
      </c>
      <c r="X54" s="183" t="s">
        <v>1431</v>
      </c>
      <c r="Y54" s="183" t="s">
        <v>1431</v>
      </c>
      <c r="Z54" s="183" t="s">
        <v>1431</v>
      </c>
      <c r="AA54" s="183" t="s">
        <v>1431</v>
      </c>
      <c r="AB54" s="183" t="s">
        <v>1431</v>
      </c>
      <c r="AC54" s="183" t="s">
        <v>1431</v>
      </c>
      <c r="AD54" s="183" t="s">
        <v>1431</v>
      </c>
      <c r="AE54" s="183" t="s">
        <v>1431</v>
      </c>
      <c r="AF54" s="183" t="s">
        <v>1431</v>
      </c>
      <c r="AG54" s="183" t="s">
        <v>1431</v>
      </c>
      <c r="AH54" s="183" t="s">
        <v>1431</v>
      </c>
      <c r="AI54" s="183" t="s">
        <v>1431</v>
      </c>
      <c r="AJ54" s="183" t="s">
        <v>1431</v>
      </c>
      <c r="AK54" s="183" t="s">
        <v>1431</v>
      </c>
      <c r="AL54" s="183" t="s">
        <v>1431</v>
      </c>
      <c r="AM54" s="183" t="s">
        <v>1431</v>
      </c>
    </row>
    <row r="55" spans="3:39" x14ac:dyDescent="0.25">
      <c r="C55" s="183" t="s">
        <v>128</v>
      </c>
      <c r="D55" s="183" t="s">
        <v>1431</v>
      </c>
      <c r="E55" s="183" t="s">
        <v>1431</v>
      </c>
      <c r="F55" s="183" t="s">
        <v>1431</v>
      </c>
      <c r="G55" s="183" t="s">
        <v>1431</v>
      </c>
      <c r="H55" s="183" t="s">
        <v>1431</v>
      </c>
      <c r="I55" s="183" t="s">
        <v>1431</v>
      </c>
      <c r="J55" s="183" t="s">
        <v>1431</v>
      </c>
      <c r="K55" s="183" t="s">
        <v>1431</v>
      </c>
      <c r="L55" s="183" t="s">
        <v>1431</v>
      </c>
      <c r="M55" s="183" t="s">
        <v>1431</v>
      </c>
      <c r="N55" s="183" t="s">
        <v>1431</v>
      </c>
      <c r="O55" s="183" t="s">
        <v>1431</v>
      </c>
      <c r="P55" s="183" t="s">
        <v>1431</v>
      </c>
      <c r="Q55" s="183" t="s">
        <v>1431</v>
      </c>
      <c r="R55" s="183" t="s">
        <v>1431</v>
      </c>
      <c r="S55" s="183" t="s">
        <v>1431</v>
      </c>
      <c r="T55" s="183" t="s">
        <v>1431</v>
      </c>
      <c r="U55" s="183" t="s">
        <v>1431</v>
      </c>
      <c r="V55" s="183" t="s">
        <v>1431</v>
      </c>
      <c r="W55" s="183" t="s">
        <v>1431</v>
      </c>
      <c r="X55" s="183" t="s">
        <v>1431</v>
      </c>
      <c r="Y55" s="183" t="s">
        <v>1431</v>
      </c>
      <c r="Z55" s="183" t="s">
        <v>1431</v>
      </c>
      <c r="AA55" s="183" t="s">
        <v>1431</v>
      </c>
      <c r="AB55" s="183" t="s">
        <v>1431</v>
      </c>
      <c r="AC55" s="183" t="s">
        <v>1431</v>
      </c>
      <c r="AD55" s="183" t="s">
        <v>1431</v>
      </c>
      <c r="AE55" s="183" t="s">
        <v>1431</v>
      </c>
      <c r="AF55" s="183" t="s">
        <v>1431</v>
      </c>
      <c r="AG55" s="183" t="s">
        <v>1431</v>
      </c>
      <c r="AH55" s="183" t="s">
        <v>1431</v>
      </c>
      <c r="AI55" s="183" t="s">
        <v>1431</v>
      </c>
      <c r="AJ55" s="183" t="s">
        <v>1431</v>
      </c>
      <c r="AK55" s="183" t="s">
        <v>1431</v>
      </c>
      <c r="AL55" s="183" t="s">
        <v>1431</v>
      </c>
      <c r="AM55" s="183" t="s">
        <v>1431</v>
      </c>
    </row>
    <row r="56" spans="3:39" x14ac:dyDescent="0.25">
      <c r="C56" s="183" t="s">
        <v>129</v>
      </c>
      <c r="D56" s="183" t="s">
        <v>1431</v>
      </c>
      <c r="E56" s="183" t="s">
        <v>1431</v>
      </c>
      <c r="F56" s="183" t="s">
        <v>1431</v>
      </c>
      <c r="G56" s="183" t="s">
        <v>1431</v>
      </c>
      <c r="H56" s="183" t="s">
        <v>1431</v>
      </c>
      <c r="I56" s="183" t="s">
        <v>1431</v>
      </c>
      <c r="J56" s="183" t="s">
        <v>1431</v>
      </c>
      <c r="K56" s="183" t="s">
        <v>1431</v>
      </c>
      <c r="L56" s="183" t="s">
        <v>1431</v>
      </c>
      <c r="M56" s="183" t="s">
        <v>1431</v>
      </c>
      <c r="N56" s="183" t="s">
        <v>1431</v>
      </c>
      <c r="O56" s="183" t="s">
        <v>1431</v>
      </c>
      <c r="P56" s="183" t="s">
        <v>1431</v>
      </c>
      <c r="Q56" s="183" t="s">
        <v>1431</v>
      </c>
      <c r="R56" s="183" t="s">
        <v>1431</v>
      </c>
      <c r="S56" s="183" t="s">
        <v>1431</v>
      </c>
      <c r="T56" s="183" t="s">
        <v>1431</v>
      </c>
      <c r="U56" s="183" t="s">
        <v>1431</v>
      </c>
      <c r="V56" s="183" t="s">
        <v>1431</v>
      </c>
      <c r="W56" s="183" t="s">
        <v>1431</v>
      </c>
      <c r="X56" s="183" t="s">
        <v>1431</v>
      </c>
      <c r="Y56" s="183" t="s">
        <v>1431</v>
      </c>
      <c r="Z56" s="183" t="s">
        <v>1431</v>
      </c>
      <c r="AA56" s="183" t="s">
        <v>1431</v>
      </c>
      <c r="AB56" s="183" t="s">
        <v>1431</v>
      </c>
      <c r="AC56" s="183" t="s">
        <v>1431</v>
      </c>
      <c r="AD56" s="183" t="s">
        <v>1431</v>
      </c>
      <c r="AE56" s="183" t="s">
        <v>1431</v>
      </c>
      <c r="AF56" s="183" t="s">
        <v>1431</v>
      </c>
      <c r="AG56" s="183" t="s">
        <v>1431</v>
      </c>
      <c r="AH56" s="183" t="s">
        <v>1431</v>
      </c>
      <c r="AI56" s="183" t="s">
        <v>1431</v>
      </c>
      <c r="AJ56" s="183" t="s">
        <v>1431</v>
      </c>
      <c r="AK56" s="183" t="s">
        <v>1431</v>
      </c>
      <c r="AL56" s="183" t="s">
        <v>1431</v>
      </c>
      <c r="AM56" s="183" t="s">
        <v>1431</v>
      </c>
    </row>
    <row r="57" spans="3:39" x14ac:dyDescent="0.25">
      <c r="C57" s="183" t="s">
        <v>130</v>
      </c>
      <c r="D57" s="183" t="s">
        <v>1431</v>
      </c>
      <c r="E57" s="183" t="s">
        <v>1431</v>
      </c>
      <c r="F57" s="183" t="s">
        <v>1431</v>
      </c>
      <c r="G57" s="183" t="s">
        <v>1431</v>
      </c>
      <c r="H57" s="183" t="s">
        <v>1431</v>
      </c>
      <c r="I57" s="183" t="s">
        <v>1431</v>
      </c>
      <c r="J57" s="183" t="s">
        <v>1431</v>
      </c>
      <c r="K57" s="183" t="s">
        <v>1431</v>
      </c>
      <c r="L57" s="183" t="s">
        <v>1431</v>
      </c>
      <c r="M57" s="183" t="s">
        <v>1431</v>
      </c>
      <c r="N57" s="183" t="s">
        <v>1431</v>
      </c>
      <c r="O57" s="183" t="s">
        <v>1431</v>
      </c>
      <c r="P57" s="183" t="s">
        <v>1431</v>
      </c>
      <c r="Q57" s="183" t="s">
        <v>1431</v>
      </c>
      <c r="R57" s="183" t="s">
        <v>1431</v>
      </c>
      <c r="S57" s="183" t="s">
        <v>1431</v>
      </c>
      <c r="T57" s="183" t="s">
        <v>1431</v>
      </c>
      <c r="U57" s="183" t="s">
        <v>1431</v>
      </c>
      <c r="V57" s="183" t="s">
        <v>1431</v>
      </c>
      <c r="W57" s="183" t="s">
        <v>1431</v>
      </c>
      <c r="X57" s="183" t="s">
        <v>1431</v>
      </c>
      <c r="Y57" s="183" t="s">
        <v>1431</v>
      </c>
      <c r="Z57" s="183" t="s">
        <v>1431</v>
      </c>
      <c r="AA57" s="183" t="s">
        <v>1431</v>
      </c>
      <c r="AB57" s="183" t="s">
        <v>1431</v>
      </c>
      <c r="AC57" s="183" t="s">
        <v>1431</v>
      </c>
      <c r="AD57" s="183" t="s">
        <v>1431</v>
      </c>
      <c r="AE57" s="183" t="s">
        <v>1431</v>
      </c>
      <c r="AF57" s="183" t="s">
        <v>1431</v>
      </c>
      <c r="AG57" s="183" t="s">
        <v>1431</v>
      </c>
      <c r="AH57" s="183" t="s">
        <v>1431</v>
      </c>
      <c r="AI57" s="183" t="s">
        <v>1431</v>
      </c>
      <c r="AJ57" s="183" t="s">
        <v>1431</v>
      </c>
      <c r="AK57" s="183" t="s">
        <v>1431</v>
      </c>
      <c r="AL57" s="183" t="s">
        <v>1431</v>
      </c>
      <c r="AM57" s="183" t="s">
        <v>1431</v>
      </c>
    </row>
    <row r="58" spans="3:39" x14ac:dyDescent="0.25">
      <c r="C58" s="183" t="s">
        <v>131</v>
      </c>
      <c r="D58" s="183" t="s">
        <v>1431</v>
      </c>
      <c r="E58" s="183" t="s">
        <v>1431</v>
      </c>
      <c r="F58" s="183" t="s">
        <v>1431</v>
      </c>
      <c r="G58" s="183" t="s">
        <v>1431</v>
      </c>
      <c r="H58" s="183" t="s">
        <v>1431</v>
      </c>
      <c r="I58" s="183" t="s">
        <v>1431</v>
      </c>
      <c r="J58" s="183" t="s">
        <v>1431</v>
      </c>
      <c r="K58" s="183" t="s">
        <v>1431</v>
      </c>
      <c r="L58" s="183" t="s">
        <v>1431</v>
      </c>
      <c r="M58" s="183" t="s">
        <v>1431</v>
      </c>
      <c r="N58" s="183" t="s">
        <v>1431</v>
      </c>
      <c r="O58" s="183" t="s">
        <v>1431</v>
      </c>
      <c r="P58" s="183" t="s">
        <v>1431</v>
      </c>
      <c r="Q58" s="183" t="s">
        <v>1431</v>
      </c>
      <c r="R58" s="183" t="s">
        <v>1431</v>
      </c>
      <c r="S58" s="183" t="s">
        <v>1431</v>
      </c>
      <c r="T58" s="183" t="s">
        <v>1431</v>
      </c>
      <c r="U58" s="183" t="s">
        <v>1431</v>
      </c>
      <c r="V58" s="183" t="s">
        <v>1431</v>
      </c>
      <c r="W58" s="183" t="s">
        <v>1431</v>
      </c>
      <c r="X58" s="183" t="s">
        <v>1431</v>
      </c>
      <c r="Y58" s="183" t="s">
        <v>1431</v>
      </c>
      <c r="Z58" s="183" t="s">
        <v>1431</v>
      </c>
      <c r="AA58" s="183" t="s">
        <v>1431</v>
      </c>
      <c r="AB58" s="183" t="s">
        <v>1431</v>
      </c>
      <c r="AC58" s="183" t="s">
        <v>1431</v>
      </c>
      <c r="AD58" s="183" t="s">
        <v>1431</v>
      </c>
      <c r="AE58" s="183" t="s">
        <v>1431</v>
      </c>
      <c r="AF58" s="183" t="s">
        <v>1431</v>
      </c>
      <c r="AG58" s="183" t="s">
        <v>1431</v>
      </c>
      <c r="AH58" s="183" t="s">
        <v>1431</v>
      </c>
      <c r="AI58" s="183" t="s">
        <v>1431</v>
      </c>
      <c r="AJ58" s="183" t="s">
        <v>1431</v>
      </c>
      <c r="AK58" s="183" t="s">
        <v>1431</v>
      </c>
      <c r="AL58" s="183" t="s">
        <v>1431</v>
      </c>
      <c r="AM58" s="183" t="s">
        <v>1431</v>
      </c>
    </row>
    <row r="59" spans="3:39" x14ac:dyDescent="0.25">
      <c r="C59" s="183" t="s">
        <v>132</v>
      </c>
      <c r="D59" s="183" t="s">
        <v>1431</v>
      </c>
      <c r="E59" s="183" t="s">
        <v>1431</v>
      </c>
      <c r="F59" s="183" t="s">
        <v>1431</v>
      </c>
      <c r="G59" s="183" t="s">
        <v>1431</v>
      </c>
      <c r="H59" s="183" t="s">
        <v>1431</v>
      </c>
      <c r="I59" s="183" t="s">
        <v>1431</v>
      </c>
      <c r="J59" s="183" t="s">
        <v>1431</v>
      </c>
      <c r="K59" s="183" t="s">
        <v>1431</v>
      </c>
      <c r="L59" s="183" t="s">
        <v>1431</v>
      </c>
      <c r="M59" s="183" t="s">
        <v>1431</v>
      </c>
      <c r="N59" s="183" t="s">
        <v>1431</v>
      </c>
      <c r="O59" s="183" t="s">
        <v>1431</v>
      </c>
      <c r="P59" s="183" t="s">
        <v>1431</v>
      </c>
      <c r="Q59" s="183" t="s">
        <v>1431</v>
      </c>
      <c r="R59" s="183" t="s">
        <v>1431</v>
      </c>
      <c r="S59" s="183" t="s">
        <v>1431</v>
      </c>
      <c r="T59" s="183" t="s">
        <v>1431</v>
      </c>
      <c r="U59" s="183" t="s">
        <v>1431</v>
      </c>
      <c r="V59" s="183" t="s">
        <v>1431</v>
      </c>
      <c r="W59" s="183" t="s">
        <v>1431</v>
      </c>
      <c r="X59" s="183" t="s">
        <v>1431</v>
      </c>
      <c r="Y59" s="183" t="s">
        <v>1431</v>
      </c>
      <c r="Z59" s="183" t="s">
        <v>1431</v>
      </c>
      <c r="AA59" s="183" t="s">
        <v>1431</v>
      </c>
      <c r="AB59" s="183" t="s">
        <v>1431</v>
      </c>
      <c r="AC59" s="183" t="s">
        <v>1431</v>
      </c>
      <c r="AD59" s="183" t="s">
        <v>1431</v>
      </c>
      <c r="AE59" s="183" t="s">
        <v>1431</v>
      </c>
      <c r="AF59" s="183" t="s">
        <v>1431</v>
      </c>
      <c r="AG59" s="183" t="s">
        <v>1431</v>
      </c>
      <c r="AH59" s="183" t="s">
        <v>1431</v>
      </c>
      <c r="AI59" s="183" t="s">
        <v>1431</v>
      </c>
      <c r="AJ59" s="183" t="s">
        <v>1431</v>
      </c>
      <c r="AK59" s="183" t="s">
        <v>1431</v>
      </c>
      <c r="AL59" s="183" t="s">
        <v>1431</v>
      </c>
      <c r="AM59" s="183" t="s">
        <v>1431</v>
      </c>
    </row>
    <row r="60" spans="3:39" x14ac:dyDescent="0.25">
      <c r="C60" s="183" t="s">
        <v>133</v>
      </c>
      <c r="D60" s="183" t="s">
        <v>1431</v>
      </c>
      <c r="E60" s="183" t="s">
        <v>1431</v>
      </c>
      <c r="F60" s="183" t="s">
        <v>1431</v>
      </c>
      <c r="G60" s="183" t="s">
        <v>1431</v>
      </c>
      <c r="H60" s="183" t="s">
        <v>1431</v>
      </c>
      <c r="I60" s="183" t="s">
        <v>1431</v>
      </c>
      <c r="J60" s="183" t="s">
        <v>1431</v>
      </c>
      <c r="K60" s="183" t="s">
        <v>1431</v>
      </c>
      <c r="L60" s="183" t="s">
        <v>1431</v>
      </c>
      <c r="M60" s="183" t="s">
        <v>1431</v>
      </c>
      <c r="N60" s="183" t="s">
        <v>1431</v>
      </c>
      <c r="O60" s="183" t="s">
        <v>1431</v>
      </c>
      <c r="P60" s="183" t="s">
        <v>1431</v>
      </c>
      <c r="Q60" s="183" t="s">
        <v>1431</v>
      </c>
      <c r="R60" s="183" t="s">
        <v>1431</v>
      </c>
      <c r="S60" s="183" t="s">
        <v>1431</v>
      </c>
      <c r="T60" s="183" t="s">
        <v>1431</v>
      </c>
      <c r="U60" s="183" t="s">
        <v>1431</v>
      </c>
      <c r="V60" s="183" t="s">
        <v>1431</v>
      </c>
      <c r="W60" s="183" t="s">
        <v>1431</v>
      </c>
      <c r="X60" s="183" t="s">
        <v>1431</v>
      </c>
      <c r="Y60" s="183" t="s">
        <v>1431</v>
      </c>
      <c r="Z60" s="183" t="s">
        <v>1431</v>
      </c>
      <c r="AA60" s="183" t="s">
        <v>1431</v>
      </c>
      <c r="AB60" s="183" t="s">
        <v>1431</v>
      </c>
      <c r="AC60" s="183" t="s">
        <v>1431</v>
      </c>
      <c r="AD60" s="183" t="s">
        <v>1431</v>
      </c>
      <c r="AE60" s="183" t="s">
        <v>1431</v>
      </c>
      <c r="AF60" s="183" t="s">
        <v>1431</v>
      </c>
      <c r="AG60" s="183" t="s">
        <v>1431</v>
      </c>
      <c r="AH60" s="183" t="s">
        <v>1431</v>
      </c>
      <c r="AI60" s="183" t="s">
        <v>1431</v>
      </c>
      <c r="AJ60" s="183" t="s">
        <v>1431</v>
      </c>
      <c r="AK60" s="183" t="s">
        <v>1431</v>
      </c>
      <c r="AL60" s="183" t="s">
        <v>1431</v>
      </c>
      <c r="AM60" s="183" t="s">
        <v>1431</v>
      </c>
    </row>
    <row r="61" spans="3:39" x14ac:dyDescent="0.25">
      <c r="C61" s="183" t="s">
        <v>134</v>
      </c>
      <c r="D61" s="183" t="s">
        <v>1431</v>
      </c>
      <c r="E61" s="183" t="s">
        <v>1431</v>
      </c>
      <c r="F61" s="183" t="s">
        <v>1431</v>
      </c>
      <c r="G61" s="183" t="s">
        <v>1431</v>
      </c>
      <c r="H61" s="183" t="s">
        <v>1431</v>
      </c>
      <c r="I61" s="183" t="s">
        <v>1431</v>
      </c>
      <c r="J61" s="183" t="s">
        <v>1431</v>
      </c>
      <c r="K61" s="183" t="s">
        <v>1431</v>
      </c>
      <c r="L61" s="183" t="s">
        <v>1431</v>
      </c>
      <c r="M61" s="183" t="s">
        <v>1431</v>
      </c>
      <c r="N61" s="183" t="s">
        <v>1431</v>
      </c>
      <c r="O61" s="183" t="s">
        <v>1431</v>
      </c>
      <c r="P61" s="183" t="s">
        <v>1431</v>
      </c>
      <c r="Q61" s="183" t="s">
        <v>1431</v>
      </c>
      <c r="R61" s="183" t="s">
        <v>1431</v>
      </c>
      <c r="S61" s="183" t="s">
        <v>1431</v>
      </c>
      <c r="T61" s="183" t="s">
        <v>1431</v>
      </c>
      <c r="U61" s="183" t="s">
        <v>1431</v>
      </c>
      <c r="V61" s="183" t="s">
        <v>1431</v>
      </c>
      <c r="W61" s="183" t="s">
        <v>1431</v>
      </c>
      <c r="X61" s="183" t="s">
        <v>1431</v>
      </c>
      <c r="Y61" s="183" t="s">
        <v>1431</v>
      </c>
      <c r="Z61" s="183" t="s">
        <v>1431</v>
      </c>
      <c r="AA61" s="183" t="s">
        <v>1431</v>
      </c>
      <c r="AB61" s="183" t="s">
        <v>1431</v>
      </c>
      <c r="AC61" s="183" t="s">
        <v>1431</v>
      </c>
      <c r="AD61" s="183" t="s">
        <v>1431</v>
      </c>
      <c r="AE61" s="183" t="s">
        <v>1431</v>
      </c>
      <c r="AF61" s="183" t="s">
        <v>1431</v>
      </c>
      <c r="AG61" s="183" t="s">
        <v>1431</v>
      </c>
      <c r="AH61" s="183" t="s">
        <v>1431</v>
      </c>
      <c r="AI61" s="183" t="s">
        <v>1431</v>
      </c>
      <c r="AJ61" s="183" t="s">
        <v>1431</v>
      </c>
      <c r="AK61" s="183" t="s">
        <v>1431</v>
      </c>
      <c r="AL61" s="183" t="s">
        <v>1431</v>
      </c>
      <c r="AM61" s="183" t="s">
        <v>1431</v>
      </c>
    </row>
    <row r="62" spans="3:39" x14ac:dyDescent="0.25">
      <c r="C62" s="183" t="s">
        <v>135</v>
      </c>
      <c r="D62" s="183" t="s">
        <v>1431</v>
      </c>
      <c r="E62" s="183" t="s">
        <v>1431</v>
      </c>
      <c r="F62" s="183" t="s">
        <v>1431</v>
      </c>
      <c r="G62" s="183" t="s">
        <v>1431</v>
      </c>
      <c r="H62" s="183" t="s">
        <v>1431</v>
      </c>
      <c r="I62" s="183" t="s">
        <v>1431</v>
      </c>
      <c r="J62" s="183" t="s">
        <v>1431</v>
      </c>
      <c r="K62" s="183" t="s">
        <v>1431</v>
      </c>
      <c r="L62" s="183" t="s">
        <v>1431</v>
      </c>
      <c r="M62" s="183" t="s">
        <v>1431</v>
      </c>
      <c r="N62" s="183" t="s">
        <v>1431</v>
      </c>
      <c r="O62" s="183" t="s">
        <v>1431</v>
      </c>
      <c r="P62" s="183" t="s">
        <v>1431</v>
      </c>
      <c r="Q62" s="183" t="s">
        <v>1431</v>
      </c>
      <c r="R62" s="183" t="s">
        <v>1431</v>
      </c>
      <c r="S62" s="183" t="s">
        <v>1431</v>
      </c>
      <c r="T62" s="183" t="s">
        <v>1431</v>
      </c>
      <c r="U62" s="183" t="s">
        <v>1431</v>
      </c>
      <c r="V62" s="183" t="s">
        <v>1431</v>
      </c>
      <c r="W62" s="183" t="s">
        <v>1431</v>
      </c>
      <c r="X62" s="183" t="s">
        <v>1431</v>
      </c>
      <c r="Y62" s="183" t="s">
        <v>1431</v>
      </c>
      <c r="Z62" s="183" t="s">
        <v>1431</v>
      </c>
      <c r="AA62" s="183" t="s">
        <v>1431</v>
      </c>
      <c r="AB62" s="183" t="s">
        <v>1431</v>
      </c>
      <c r="AC62" s="183" t="s">
        <v>1431</v>
      </c>
      <c r="AD62" s="183" t="s">
        <v>1431</v>
      </c>
      <c r="AE62" s="183" t="s">
        <v>1431</v>
      </c>
      <c r="AF62" s="183" t="s">
        <v>1431</v>
      </c>
      <c r="AG62" s="183" t="s">
        <v>1431</v>
      </c>
      <c r="AH62" s="183" t="s">
        <v>1431</v>
      </c>
      <c r="AI62" s="183" t="s">
        <v>1431</v>
      </c>
      <c r="AJ62" s="183" t="s">
        <v>1431</v>
      </c>
      <c r="AK62" s="183" t="s">
        <v>1431</v>
      </c>
      <c r="AL62" s="183" t="s">
        <v>1431</v>
      </c>
      <c r="AM62" s="183" t="s">
        <v>1431</v>
      </c>
    </row>
    <row r="63" spans="3:39" x14ac:dyDescent="0.25">
      <c r="C63" s="183" t="s">
        <v>136</v>
      </c>
      <c r="D63" s="183" t="s">
        <v>1431</v>
      </c>
      <c r="E63" s="183" t="s">
        <v>1431</v>
      </c>
      <c r="F63" s="183" t="s">
        <v>1431</v>
      </c>
      <c r="G63" s="183" t="s">
        <v>1431</v>
      </c>
      <c r="H63" s="183" t="s">
        <v>1431</v>
      </c>
      <c r="I63" s="183" t="s">
        <v>1431</v>
      </c>
      <c r="J63" s="183" t="s">
        <v>1431</v>
      </c>
      <c r="K63" s="183" t="s">
        <v>1431</v>
      </c>
      <c r="L63" s="183" t="s">
        <v>1431</v>
      </c>
      <c r="M63" s="183" t="s">
        <v>1431</v>
      </c>
      <c r="N63" s="183" t="s">
        <v>1431</v>
      </c>
      <c r="O63" s="183" t="s">
        <v>1431</v>
      </c>
      <c r="P63" s="183" t="s">
        <v>1431</v>
      </c>
      <c r="Q63" s="183" t="s">
        <v>1431</v>
      </c>
      <c r="R63" s="183" t="s">
        <v>1431</v>
      </c>
      <c r="S63" s="183" t="s">
        <v>1431</v>
      </c>
      <c r="T63" s="183" t="s">
        <v>1431</v>
      </c>
      <c r="U63" s="183" t="s">
        <v>1431</v>
      </c>
      <c r="V63" s="183" t="s">
        <v>1431</v>
      </c>
      <c r="W63" s="183" t="s">
        <v>1431</v>
      </c>
      <c r="X63" s="183" t="s">
        <v>1431</v>
      </c>
      <c r="Y63" s="183" t="s">
        <v>1431</v>
      </c>
      <c r="Z63" s="183" t="s">
        <v>1431</v>
      </c>
      <c r="AA63" s="183" t="s">
        <v>1431</v>
      </c>
      <c r="AB63" s="183" t="s">
        <v>1431</v>
      </c>
      <c r="AC63" s="183" t="s">
        <v>1431</v>
      </c>
      <c r="AD63" s="183" t="s">
        <v>1431</v>
      </c>
      <c r="AE63" s="183" t="s">
        <v>1431</v>
      </c>
      <c r="AF63" s="183" t="s">
        <v>1431</v>
      </c>
      <c r="AG63" s="183" t="s">
        <v>1431</v>
      </c>
      <c r="AH63" s="183" t="s">
        <v>1431</v>
      </c>
      <c r="AI63" s="183" t="s">
        <v>1431</v>
      </c>
      <c r="AJ63" s="183" t="s">
        <v>1431</v>
      </c>
      <c r="AK63" s="183" t="s">
        <v>1431</v>
      </c>
      <c r="AL63" s="183" t="s">
        <v>1431</v>
      </c>
      <c r="AM63" s="183" t="s">
        <v>1431</v>
      </c>
    </row>
    <row r="64" spans="3:39" x14ac:dyDescent="0.25">
      <c r="C64" s="183" t="s">
        <v>137</v>
      </c>
      <c r="D64" s="183" t="s">
        <v>1431</v>
      </c>
      <c r="E64" s="183" t="s">
        <v>1431</v>
      </c>
      <c r="F64" s="183" t="s">
        <v>1431</v>
      </c>
      <c r="G64" s="183" t="s">
        <v>1431</v>
      </c>
      <c r="H64" s="183" t="s">
        <v>1431</v>
      </c>
      <c r="I64" s="183" t="s">
        <v>1431</v>
      </c>
      <c r="J64" s="183" t="s">
        <v>1431</v>
      </c>
      <c r="K64" s="183" t="s">
        <v>1431</v>
      </c>
      <c r="L64" s="183" t="s">
        <v>1431</v>
      </c>
      <c r="M64" s="183" t="s">
        <v>1431</v>
      </c>
      <c r="N64" s="183" t="s">
        <v>1431</v>
      </c>
      <c r="O64" s="183" t="s">
        <v>1431</v>
      </c>
      <c r="P64" s="183" t="s">
        <v>1431</v>
      </c>
      <c r="Q64" s="183" t="s">
        <v>1431</v>
      </c>
      <c r="R64" s="183" t="s">
        <v>1431</v>
      </c>
      <c r="S64" s="183" t="s">
        <v>1431</v>
      </c>
      <c r="T64" s="183" t="s">
        <v>1431</v>
      </c>
      <c r="U64" s="183" t="s">
        <v>1431</v>
      </c>
      <c r="V64" s="183" t="s">
        <v>1431</v>
      </c>
      <c r="W64" s="183" t="s">
        <v>1431</v>
      </c>
      <c r="X64" s="183" t="s">
        <v>1431</v>
      </c>
      <c r="Y64" s="183" t="s">
        <v>1431</v>
      </c>
      <c r="Z64" s="183" t="s">
        <v>1431</v>
      </c>
      <c r="AA64" s="183" t="s">
        <v>1431</v>
      </c>
      <c r="AB64" s="183" t="s">
        <v>1431</v>
      </c>
      <c r="AC64" s="183" t="s">
        <v>1431</v>
      </c>
      <c r="AD64" s="183" t="s">
        <v>1431</v>
      </c>
      <c r="AE64" s="183" t="s">
        <v>1431</v>
      </c>
      <c r="AF64" s="183" t="s">
        <v>1431</v>
      </c>
      <c r="AG64" s="183" t="s">
        <v>1431</v>
      </c>
      <c r="AH64" s="183" t="s">
        <v>1431</v>
      </c>
      <c r="AI64" s="183" t="s">
        <v>1431</v>
      </c>
      <c r="AJ64" s="183" t="s">
        <v>1431</v>
      </c>
      <c r="AK64" s="183" t="s">
        <v>1431</v>
      </c>
      <c r="AL64" s="183" t="s">
        <v>1431</v>
      </c>
      <c r="AM64" s="183" t="s">
        <v>1431</v>
      </c>
    </row>
    <row r="65" spans="3:39" x14ac:dyDescent="0.25">
      <c r="C65" s="183" t="s">
        <v>138</v>
      </c>
      <c r="D65" s="189">
        <v>55562410.489510499</v>
      </c>
      <c r="E65" s="189">
        <v>54699845.804195799</v>
      </c>
      <c r="F65" s="189">
        <v>53837281.118881099</v>
      </c>
      <c r="G65" s="189">
        <v>52974716.433566399</v>
      </c>
      <c r="H65" s="189">
        <v>52112151.748251699</v>
      </c>
      <c r="I65" s="189">
        <v>51249587.062936999</v>
      </c>
      <c r="J65" s="189">
        <v>50387022.377622299</v>
      </c>
      <c r="K65" s="189">
        <v>49524457.692307599</v>
      </c>
      <c r="L65" s="189">
        <v>48661893.006993003</v>
      </c>
      <c r="M65" s="189">
        <v>47799328.321678303</v>
      </c>
      <c r="N65" s="189">
        <v>46936763.636363603</v>
      </c>
      <c r="O65" s="189">
        <v>46074198.951048903</v>
      </c>
      <c r="P65" s="189">
        <v>45211634.265734203</v>
      </c>
      <c r="Q65" s="189">
        <v>44349069.580419503</v>
      </c>
      <c r="R65" s="189">
        <v>43486504.895104803</v>
      </c>
      <c r="S65" s="189">
        <v>42623940.2097902</v>
      </c>
      <c r="T65" s="189">
        <v>41761375.5244755</v>
      </c>
      <c r="U65" s="189">
        <v>40898810.8391608</v>
      </c>
      <c r="V65" s="189">
        <v>40036246.1538461</v>
      </c>
      <c r="W65" s="189">
        <v>39173681.4685314</v>
      </c>
      <c r="X65" s="189">
        <v>38311116.7832167</v>
      </c>
      <c r="Y65" s="189">
        <v>37448552.097902</v>
      </c>
      <c r="Z65" s="189">
        <v>36585987.412587397</v>
      </c>
      <c r="AA65" s="189">
        <v>35723422.727272697</v>
      </c>
      <c r="AB65" s="189">
        <v>34860858.041957997</v>
      </c>
      <c r="AC65" s="189">
        <v>33998293.356643297</v>
      </c>
      <c r="AD65" s="189">
        <v>33135728.6713286</v>
      </c>
      <c r="AE65" s="189">
        <v>32273163.9860139</v>
      </c>
      <c r="AF65" s="189">
        <v>31410599.3006992</v>
      </c>
      <c r="AG65" s="189">
        <v>30548034.6153845</v>
      </c>
      <c r="AH65" s="189">
        <v>29685469.930069901</v>
      </c>
      <c r="AI65" s="189">
        <v>28822905.244755201</v>
      </c>
      <c r="AJ65" s="189">
        <v>27960340.559440501</v>
      </c>
      <c r="AK65" s="189">
        <v>27097775.874125801</v>
      </c>
      <c r="AL65" s="189">
        <v>26235211.188811101</v>
      </c>
      <c r="AM65" s="189">
        <v>25372646.503496401</v>
      </c>
    </row>
  </sheetData>
  <conditionalFormatting sqref="A29:A30">
    <cfRule type="duplicateValues" dxfId="7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B55C9-A44D-47D0-A448-95E33A19A520}">
  <sheetPr>
    <tabColor rgb="FF00B0F0"/>
  </sheetPr>
  <dimension ref="A1:AH5023"/>
  <sheetViews>
    <sheetView workbookViewId="0"/>
  </sheetViews>
  <sheetFormatPr defaultColWidth="6.875" defaultRowHeight="15" customHeight="1" x14ac:dyDescent="0.2"/>
  <cols>
    <col min="1" max="1" width="19.5" style="257" customWidth="1"/>
    <col min="2" max="2" width="42.875" style="257" customWidth="1"/>
    <col min="3" max="3" width="8" style="312" bestFit="1" customWidth="1"/>
    <col min="4" max="33" width="8" style="257" bestFit="1" customWidth="1"/>
    <col min="34" max="34" width="8.125" style="257" bestFit="1" customWidth="1"/>
    <col min="35" max="16384" width="6.875" style="257"/>
  </cols>
  <sheetData>
    <row r="1" spans="1:34" ht="15" customHeight="1" thickBot="1" x14ac:dyDescent="0.25">
      <c r="B1" s="154" t="s">
        <v>1177</v>
      </c>
      <c r="C1" s="311">
        <v>2020</v>
      </c>
      <c r="D1" s="155">
        <v>2021</v>
      </c>
      <c r="E1" s="155">
        <v>2022</v>
      </c>
      <c r="F1" s="155">
        <v>2023</v>
      </c>
      <c r="G1" s="155">
        <v>2024</v>
      </c>
      <c r="H1" s="155">
        <v>2025</v>
      </c>
      <c r="I1" s="155">
        <v>2026</v>
      </c>
      <c r="J1" s="155">
        <v>2027</v>
      </c>
      <c r="K1" s="155">
        <v>2028</v>
      </c>
      <c r="L1" s="155">
        <v>2029</v>
      </c>
      <c r="M1" s="155">
        <v>2030</v>
      </c>
      <c r="N1" s="155">
        <v>2031</v>
      </c>
      <c r="O1" s="155">
        <v>2032</v>
      </c>
      <c r="P1" s="155">
        <v>2033</v>
      </c>
      <c r="Q1" s="155">
        <v>2034</v>
      </c>
      <c r="R1" s="155">
        <v>2035</v>
      </c>
      <c r="S1" s="155">
        <v>2036</v>
      </c>
      <c r="T1" s="155">
        <v>2037</v>
      </c>
      <c r="U1" s="155">
        <v>2038</v>
      </c>
      <c r="V1" s="155">
        <v>2039</v>
      </c>
      <c r="W1" s="155">
        <v>2040</v>
      </c>
      <c r="X1" s="155">
        <v>2041</v>
      </c>
      <c r="Y1" s="155">
        <v>2042</v>
      </c>
      <c r="Z1" s="155">
        <v>2043</v>
      </c>
      <c r="AA1" s="155">
        <v>2044</v>
      </c>
      <c r="AB1" s="155">
        <v>2045</v>
      </c>
      <c r="AC1" s="155">
        <v>2046</v>
      </c>
      <c r="AD1" s="155">
        <v>2047</v>
      </c>
      <c r="AE1" s="155">
        <v>2048</v>
      </c>
      <c r="AF1" s="155">
        <v>2049</v>
      </c>
      <c r="AG1" s="155">
        <v>2050</v>
      </c>
    </row>
    <row r="2" spans="1:34" ht="15" customHeight="1" thickTop="1" x14ac:dyDescent="0.2"/>
    <row r="3" spans="1:34" ht="15" customHeight="1" x14ac:dyDescent="0.2">
      <c r="C3" s="313" t="s">
        <v>1178</v>
      </c>
      <c r="D3" s="156" t="s">
        <v>1179</v>
      </c>
    </row>
    <row r="4" spans="1:34" ht="15" customHeight="1" x14ac:dyDescent="0.2">
      <c r="C4" s="313" t="s">
        <v>1180</v>
      </c>
      <c r="D4" s="156" t="s">
        <v>1181</v>
      </c>
      <c r="G4" s="156" t="s">
        <v>1182</v>
      </c>
    </row>
    <row r="5" spans="1:34" ht="15" customHeight="1" x14ac:dyDescent="0.2">
      <c r="C5" s="313" t="s">
        <v>1183</v>
      </c>
      <c r="D5" s="156" t="s">
        <v>1184</v>
      </c>
    </row>
    <row r="6" spans="1:34" ht="15" customHeight="1" x14ac:dyDescent="0.2">
      <c r="C6" s="313" t="s">
        <v>1185</v>
      </c>
      <c r="E6" s="156" t="s">
        <v>1186</v>
      </c>
    </row>
    <row r="10" spans="1:34" ht="15" customHeight="1" x14ac:dyDescent="0.25">
      <c r="A10" s="157" t="s">
        <v>1187</v>
      </c>
      <c r="B10" s="158" t="s">
        <v>1188</v>
      </c>
      <c r="AH10" s="159" t="s">
        <v>1189</v>
      </c>
    </row>
    <row r="11" spans="1:34" ht="15" customHeight="1" x14ac:dyDescent="0.2">
      <c r="B11" s="154" t="s">
        <v>1190</v>
      </c>
      <c r="AH11" s="159" t="s">
        <v>1191</v>
      </c>
    </row>
    <row r="12" spans="1:34" ht="15" customHeight="1" x14ac:dyDescent="0.2">
      <c r="B12" s="154" t="s">
        <v>1192</v>
      </c>
      <c r="C12" s="314"/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0"/>
      <c r="O12" s="160"/>
      <c r="P12" s="160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59" t="s">
        <v>1193</v>
      </c>
    </row>
    <row r="13" spans="1:34" ht="15" customHeight="1" thickBot="1" x14ac:dyDescent="0.25">
      <c r="B13" s="155" t="s">
        <v>1194</v>
      </c>
      <c r="C13" s="311">
        <v>2020</v>
      </c>
      <c r="D13" s="155">
        <v>2021</v>
      </c>
      <c r="E13" s="155">
        <v>2022</v>
      </c>
      <c r="F13" s="155">
        <v>2023</v>
      </c>
      <c r="G13" s="155">
        <v>2024</v>
      </c>
      <c r="H13" s="155">
        <v>2025</v>
      </c>
      <c r="I13" s="155">
        <v>2026</v>
      </c>
      <c r="J13" s="155">
        <v>2027</v>
      </c>
      <c r="K13" s="155">
        <v>2028</v>
      </c>
      <c r="L13" s="155">
        <v>2029</v>
      </c>
      <c r="M13" s="155">
        <v>2030</v>
      </c>
      <c r="N13" s="155">
        <v>2031</v>
      </c>
      <c r="O13" s="155">
        <v>2032</v>
      </c>
      <c r="P13" s="155">
        <v>2033</v>
      </c>
      <c r="Q13" s="155">
        <v>2034</v>
      </c>
      <c r="R13" s="155">
        <v>2035</v>
      </c>
      <c r="S13" s="155">
        <v>2036</v>
      </c>
      <c r="T13" s="155">
        <v>2037</v>
      </c>
      <c r="U13" s="155">
        <v>2038</v>
      </c>
      <c r="V13" s="155">
        <v>2039</v>
      </c>
      <c r="W13" s="155">
        <v>2040</v>
      </c>
      <c r="X13" s="155">
        <v>2041</v>
      </c>
      <c r="Y13" s="155">
        <v>2042</v>
      </c>
      <c r="Z13" s="155">
        <v>2043</v>
      </c>
      <c r="AA13" s="155">
        <v>2044</v>
      </c>
      <c r="AB13" s="155">
        <v>2045</v>
      </c>
      <c r="AC13" s="155">
        <v>2046</v>
      </c>
      <c r="AD13" s="155">
        <v>2047</v>
      </c>
      <c r="AE13" s="155">
        <v>2048</v>
      </c>
      <c r="AF13" s="155">
        <v>2049</v>
      </c>
      <c r="AG13" s="155">
        <v>2050</v>
      </c>
      <c r="AH13" s="161" t="s">
        <v>1195</v>
      </c>
    </row>
    <row r="15" spans="1:34" ht="15" customHeight="1" x14ac:dyDescent="0.2">
      <c r="B15" s="162" t="s">
        <v>1196</v>
      </c>
    </row>
    <row r="16" spans="1:34" ht="15" customHeight="1" x14ac:dyDescent="0.25">
      <c r="A16" s="157" t="s">
        <v>1197</v>
      </c>
      <c r="B16" s="163" t="s">
        <v>1198</v>
      </c>
      <c r="C16" s="315">
        <v>3.6566000000000001E-2</v>
      </c>
      <c r="D16" s="164">
        <v>3.6913000000000001E-2</v>
      </c>
      <c r="E16" s="164">
        <v>3.5750999999999998E-2</v>
      </c>
      <c r="F16" s="164">
        <v>3.5464000000000002E-2</v>
      </c>
      <c r="G16" s="164">
        <v>3.5150000000000001E-2</v>
      </c>
      <c r="H16" s="164">
        <v>3.4846000000000002E-2</v>
      </c>
      <c r="I16" s="164">
        <v>3.4549000000000003E-2</v>
      </c>
      <c r="J16" s="164">
        <v>3.4282E-2</v>
      </c>
      <c r="K16" s="164">
        <v>3.4043999999999998E-2</v>
      </c>
      <c r="L16" s="164">
        <v>3.3835999999999998E-2</v>
      </c>
      <c r="M16" s="164">
        <v>3.3387E-2</v>
      </c>
      <c r="N16" s="164">
        <v>3.304E-2</v>
      </c>
      <c r="O16" s="164">
        <v>3.2759000000000003E-2</v>
      </c>
      <c r="P16" s="164">
        <v>3.2576000000000001E-2</v>
      </c>
      <c r="Q16" s="164">
        <v>3.2421999999999999E-2</v>
      </c>
      <c r="R16" s="164">
        <v>3.2305E-2</v>
      </c>
      <c r="S16" s="164">
        <v>3.2191999999999998E-2</v>
      </c>
      <c r="T16" s="164">
        <v>3.2086999999999997E-2</v>
      </c>
      <c r="U16" s="164">
        <v>3.1986000000000001E-2</v>
      </c>
      <c r="V16" s="164">
        <v>3.1892999999999998E-2</v>
      </c>
      <c r="W16" s="164">
        <v>3.1803999999999999E-2</v>
      </c>
      <c r="X16" s="164">
        <v>3.1720999999999999E-2</v>
      </c>
      <c r="Y16" s="164">
        <v>3.1648999999999997E-2</v>
      </c>
      <c r="Z16" s="164">
        <v>3.1586999999999997E-2</v>
      </c>
      <c r="AA16" s="164">
        <v>3.1543000000000002E-2</v>
      </c>
      <c r="AB16" s="164">
        <v>3.1518999999999998E-2</v>
      </c>
      <c r="AC16" s="164">
        <v>3.1508000000000001E-2</v>
      </c>
      <c r="AD16" s="164">
        <v>3.1496999999999997E-2</v>
      </c>
      <c r="AE16" s="164">
        <v>3.1496000000000003E-2</v>
      </c>
      <c r="AF16" s="164">
        <v>3.1509000000000002E-2</v>
      </c>
      <c r="AG16" s="164">
        <v>3.1537000000000003E-2</v>
      </c>
      <c r="AH16" s="165">
        <v>-4.9199999999999999E-3</v>
      </c>
    </row>
    <row r="17" spans="1:34" ht="15" customHeight="1" x14ac:dyDescent="0.25">
      <c r="A17" s="157" t="s">
        <v>1199</v>
      </c>
      <c r="B17" s="163" t="s">
        <v>1200</v>
      </c>
      <c r="C17" s="315">
        <v>1.4893E-2</v>
      </c>
      <c r="D17" s="164">
        <v>1.4737E-2</v>
      </c>
      <c r="E17" s="164">
        <v>1.4286999999999999E-2</v>
      </c>
      <c r="F17" s="164">
        <v>1.3906999999999999E-2</v>
      </c>
      <c r="G17" s="164">
        <v>1.3538E-2</v>
      </c>
      <c r="H17" s="164">
        <v>1.3216E-2</v>
      </c>
      <c r="I17" s="164">
        <v>1.2929E-2</v>
      </c>
      <c r="J17" s="164">
        <v>1.2677000000000001E-2</v>
      </c>
      <c r="K17" s="164">
        <v>1.2444E-2</v>
      </c>
      <c r="L17" s="164">
        <v>1.223E-2</v>
      </c>
      <c r="M17" s="164">
        <v>1.2019999999999999E-2</v>
      </c>
      <c r="N17" s="164">
        <v>1.1825E-2</v>
      </c>
      <c r="O17" s="164">
        <v>1.163E-2</v>
      </c>
      <c r="P17" s="164">
        <v>1.1445E-2</v>
      </c>
      <c r="Q17" s="164">
        <v>1.1266E-2</v>
      </c>
      <c r="R17" s="164">
        <v>1.1098E-2</v>
      </c>
      <c r="S17" s="164">
        <v>1.0928999999999999E-2</v>
      </c>
      <c r="T17" s="164">
        <v>1.0758999999999999E-2</v>
      </c>
      <c r="U17" s="164">
        <v>1.0591E-2</v>
      </c>
      <c r="V17" s="164">
        <v>1.0434000000000001E-2</v>
      </c>
      <c r="W17" s="164">
        <v>1.0274999999999999E-2</v>
      </c>
      <c r="X17" s="164">
        <v>1.0118E-2</v>
      </c>
      <c r="Y17" s="164">
        <v>9.9659999999999992E-3</v>
      </c>
      <c r="Z17" s="164">
        <v>9.8160000000000001E-3</v>
      </c>
      <c r="AA17" s="164">
        <v>9.6740000000000003E-3</v>
      </c>
      <c r="AB17" s="164">
        <v>9.5359999999999993E-3</v>
      </c>
      <c r="AC17" s="164">
        <v>9.4009999999999996E-3</v>
      </c>
      <c r="AD17" s="164">
        <v>9.2659999999999999E-3</v>
      </c>
      <c r="AE17" s="164">
        <v>9.1369999999999993E-3</v>
      </c>
      <c r="AF17" s="164">
        <v>9.0130000000000002E-3</v>
      </c>
      <c r="AG17" s="164">
        <v>8.8909999999999996E-3</v>
      </c>
      <c r="AH17" s="165">
        <v>-1.7047E-2</v>
      </c>
    </row>
    <row r="18" spans="1:34" ht="15" customHeight="1" x14ac:dyDescent="0.25">
      <c r="A18" s="157" t="s">
        <v>1201</v>
      </c>
      <c r="B18" s="163" t="s">
        <v>1202</v>
      </c>
      <c r="C18" s="315">
        <v>5.1458999999999998E-2</v>
      </c>
      <c r="D18" s="164">
        <v>5.1650000000000001E-2</v>
      </c>
      <c r="E18" s="164">
        <v>5.0037999999999999E-2</v>
      </c>
      <c r="F18" s="164">
        <v>4.9370999999999998E-2</v>
      </c>
      <c r="G18" s="164">
        <v>4.8689000000000003E-2</v>
      </c>
      <c r="H18" s="164">
        <v>4.8062000000000001E-2</v>
      </c>
      <c r="I18" s="164">
        <v>4.7476999999999998E-2</v>
      </c>
      <c r="J18" s="164">
        <v>4.6958E-2</v>
      </c>
      <c r="K18" s="164">
        <v>4.6488000000000002E-2</v>
      </c>
      <c r="L18" s="164">
        <v>4.6066000000000003E-2</v>
      </c>
      <c r="M18" s="164">
        <v>4.5407000000000003E-2</v>
      </c>
      <c r="N18" s="164">
        <v>4.4864000000000001E-2</v>
      </c>
      <c r="O18" s="164">
        <v>4.4388999999999998E-2</v>
      </c>
      <c r="P18" s="164">
        <v>4.4021999999999999E-2</v>
      </c>
      <c r="Q18" s="164">
        <v>4.3688999999999999E-2</v>
      </c>
      <c r="R18" s="164">
        <v>4.3402999999999997E-2</v>
      </c>
      <c r="S18" s="164">
        <v>4.3119999999999999E-2</v>
      </c>
      <c r="T18" s="164">
        <v>4.2846000000000002E-2</v>
      </c>
      <c r="U18" s="164">
        <v>4.2576999999999997E-2</v>
      </c>
      <c r="V18" s="164">
        <v>4.2326999999999997E-2</v>
      </c>
      <c r="W18" s="164">
        <v>4.2078999999999998E-2</v>
      </c>
      <c r="X18" s="164">
        <v>4.1840000000000002E-2</v>
      </c>
      <c r="Y18" s="164">
        <v>4.1614999999999999E-2</v>
      </c>
      <c r="Z18" s="164">
        <v>4.1403000000000002E-2</v>
      </c>
      <c r="AA18" s="164">
        <v>4.1216999999999997E-2</v>
      </c>
      <c r="AB18" s="164">
        <v>4.1055000000000001E-2</v>
      </c>
      <c r="AC18" s="164">
        <v>4.0908E-2</v>
      </c>
      <c r="AD18" s="164">
        <v>4.0762E-2</v>
      </c>
      <c r="AE18" s="164">
        <v>4.0633000000000002E-2</v>
      </c>
      <c r="AF18" s="164">
        <v>4.0522000000000002E-2</v>
      </c>
      <c r="AG18" s="164">
        <v>4.0427999999999999E-2</v>
      </c>
      <c r="AH18" s="165">
        <v>-8.0099999999999998E-3</v>
      </c>
    </row>
    <row r="19" spans="1:34" ht="15" customHeight="1" x14ac:dyDescent="0.25">
      <c r="A19" s="157" t="s">
        <v>1203</v>
      </c>
      <c r="B19" s="163" t="s">
        <v>1204</v>
      </c>
      <c r="C19" s="315">
        <v>0.657304</v>
      </c>
      <c r="D19" s="164">
        <v>0.62929599999999997</v>
      </c>
      <c r="E19" s="164">
        <v>0.60349799999999998</v>
      </c>
      <c r="F19" s="164">
        <v>0.60575000000000001</v>
      </c>
      <c r="G19" s="164">
        <v>0.60949500000000001</v>
      </c>
      <c r="H19" s="164">
        <v>0.61388100000000001</v>
      </c>
      <c r="I19" s="164">
        <v>0.61824500000000004</v>
      </c>
      <c r="J19" s="164">
        <v>0.62029100000000004</v>
      </c>
      <c r="K19" s="164">
        <v>0.62100299999999997</v>
      </c>
      <c r="L19" s="164">
        <v>0.62098399999999998</v>
      </c>
      <c r="M19" s="164">
        <v>0.61383100000000002</v>
      </c>
      <c r="N19" s="164">
        <v>0.60908399999999996</v>
      </c>
      <c r="O19" s="164">
        <v>0.606043</v>
      </c>
      <c r="P19" s="164">
        <v>0.60520099999999999</v>
      </c>
      <c r="Q19" s="164">
        <v>0.60468100000000002</v>
      </c>
      <c r="R19" s="164">
        <v>0.60459499999999999</v>
      </c>
      <c r="S19" s="164">
        <v>0.60434600000000005</v>
      </c>
      <c r="T19" s="164">
        <v>0.60405500000000001</v>
      </c>
      <c r="U19" s="164">
        <v>0.60361299999999996</v>
      </c>
      <c r="V19" s="164">
        <v>0.60314699999999999</v>
      </c>
      <c r="W19" s="164">
        <v>0.60270100000000004</v>
      </c>
      <c r="X19" s="164">
        <v>0.60221999999999998</v>
      </c>
      <c r="Y19" s="164">
        <v>0.60174899999999998</v>
      </c>
      <c r="Z19" s="164">
        <v>0.60131699999999999</v>
      </c>
      <c r="AA19" s="164">
        <v>0.60099000000000002</v>
      </c>
      <c r="AB19" s="164">
        <v>0.60053800000000002</v>
      </c>
      <c r="AC19" s="164">
        <v>0.60028199999999998</v>
      </c>
      <c r="AD19" s="164">
        <v>0.59997500000000004</v>
      </c>
      <c r="AE19" s="164">
        <v>0.59964300000000004</v>
      </c>
      <c r="AF19" s="164">
        <v>0.599221</v>
      </c>
      <c r="AG19" s="164">
        <v>0.59878399999999998</v>
      </c>
      <c r="AH19" s="165">
        <v>-3.1029999999999999E-3</v>
      </c>
    </row>
    <row r="20" spans="1:34" ht="15" customHeight="1" x14ac:dyDescent="0.25">
      <c r="A20" s="157" t="s">
        <v>1205</v>
      </c>
      <c r="B20" s="163" t="s">
        <v>1206</v>
      </c>
      <c r="C20" s="315">
        <v>7.7910999999999994E-2</v>
      </c>
      <c r="D20" s="164">
        <v>7.4593999999999994E-2</v>
      </c>
      <c r="E20" s="164">
        <v>6.9611000000000006E-2</v>
      </c>
      <c r="F20" s="164">
        <v>7.0274000000000003E-2</v>
      </c>
      <c r="G20" s="164">
        <v>7.0992E-2</v>
      </c>
      <c r="H20" s="164">
        <v>7.1258000000000002E-2</v>
      </c>
      <c r="I20" s="164">
        <v>7.1108000000000005E-2</v>
      </c>
      <c r="J20" s="164">
        <v>7.0319999999999994E-2</v>
      </c>
      <c r="K20" s="164">
        <v>6.9462999999999997E-2</v>
      </c>
      <c r="L20" s="164">
        <v>6.8345000000000003E-2</v>
      </c>
      <c r="M20" s="164">
        <v>6.7112000000000005E-2</v>
      </c>
      <c r="N20" s="164">
        <v>6.5821000000000005E-2</v>
      </c>
      <c r="O20" s="164">
        <v>6.4517000000000005E-2</v>
      </c>
      <c r="P20" s="164">
        <v>6.3118999999999995E-2</v>
      </c>
      <c r="Q20" s="164">
        <v>6.1671999999999998E-2</v>
      </c>
      <c r="R20" s="164">
        <v>6.0176E-2</v>
      </c>
      <c r="S20" s="164">
        <v>5.8650000000000001E-2</v>
      </c>
      <c r="T20" s="164">
        <v>5.7284000000000002E-2</v>
      </c>
      <c r="U20" s="164">
        <v>5.6004999999999999E-2</v>
      </c>
      <c r="V20" s="164">
        <v>5.4642999999999997E-2</v>
      </c>
      <c r="W20" s="164">
        <v>5.3425E-2</v>
      </c>
      <c r="X20" s="164">
        <v>5.2274000000000001E-2</v>
      </c>
      <c r="Y20" s="164">
        <v>5.1150000000000001E-2</v>
      </c>
      <c r="Z20" s="164">
        <v>5.0105999999999998E-2</v>
      </c>
      <c r="AA20" s="164">
        <v>4.8999000000000001E-2</v>
      </c>
      <c r="AB20" s="164">
        <v>4.7875000000000001E-2</v>
      </c>
      <c r="AC20" s="164">
        <v>4.6906999999999997E-2</v>
      </c>
      <c r="AD20" s="164">
        <v>4.5964999999999999E-2</v>
      </c>
      <c r="AE20" s="164">
        <v>4.4936999999999998E-2</v>
      </c>
      <c r="AF20" s="164">
        <v>4.3892E-2</v>
      </c>
      <c r="AG20" s="164">
        <v>4.2840000000000003E-2</v>
      </c>
      <c r="AH20" s="165">
        <v>-1.9739E-2</v>
      </c>
    </row>
    <row r="21" spans="1:34" ht="15" customHeight="1" x14ac:dyDescent="0.25">
      <c r="A21" s="157" t="s">
        <v>1207</v>
      </c>
      <c r="B21" s="163" t="s">
        <v>1208</v>
      </c>
      <c r="C21" s="315">
        <v>0.54883400000000004</v>
      </c>
      <c r="D21" s="164">
        <v>0.53982300000000005</v>
      </c>
      <c r="E21" s="164">
        <v>0.49548700000000001</v>
      </c>
      <c r="F21" s="164">
        <v>0.49416399999999999</v>
      </c>
      <c r="G21" s="164">
        <v>0.49374000000000001</v>
      </c>
      <c r="H21" s="164">
        <v>0.49113600000000002</v>
      </c>
      <c r="I21" s="164">
        <v>0.48741499999999999</v>
      </c>
      <c r="J21" s="164">
        <v>0.48446</v>
      </c>
      <c r="K21" s="164">
        <v>0.482877</v>
      </c>
      <c r="L21" s="164">
        <v>0.48208499999999999</v>
      </c>
      <c r="M21" s="164">
        <v>0.48066799999999998</v>
      </c>
      <c r="N21" s="164">
        <v>0.47896</v>
      </c>
      <c r="O21" s="164">
        <v>0.47799000000000003</v>
      </c>
      <c r="P21" s="164">
        <v>0.47778100000000001</v>
      </c>
      <c r="Q21" s="164">
        <v>0.47835699999999998</v>
      </c>
      <c r="R21" s="164">
        <v>0.47923700000000002</v>
      </c>
      <c r="S21" s="164">
        <v>0.48048299999999999</v>
      </c>
      <c r="T21" s="164">
        <v>0.48191099999999998</v>
      </c>
      <c r="U21" s="164">
        <v>0.48367900000000003</v>
      </c>
      <c r="V21" s="164">
        <v>0.48547699999999999</v>
      </c>
      <c r="W21" s="164">
        <v>0.48678900000000003</v>
      </c>
      <c r="X21" s="164">
        <v>0.48793599999999998</v>
      </c>
      <c r="Y21" s="164">
        <v>0.48905100000000001</v>
      </c>
      <c r="Z21" s="164">
        <v>0.490201</v>
      </c>
      <c r="AA21" s="164">
        <v>0.49152899999999999</v>
      </c>
      <c r="AB21" s="164">
        <v>0.49265599999999998</v>
      </c>
      <c r="AC21" s="164">
        <v>0.49385099999999998</v>
      </c>
      <c r="AD21" s="164">
        <v>0.49513099999999999</v>
      </c>
      <c r="AE21" s="164">
        <v>0.49669000000000002</v>
      </c>
      <c r="AF21" s="164">
        <v>0.49823299999999998</v>
      </c>
      <c r="AG21" s="164">
        <v>0.49999500000000002</v>
      </c>
      <c r="AH21" s="165">
        <v>-3.1020000000000002E-3</v>
      </c>
    </row>
    <row r="22" spans="1:34" ht="15" customHeight="1" x14ac:dyDescent="0.2">
      <c r="A22" s="157" t="s">
        <v>1209</v>
      </c>
      <c r="B22" s="162" t="s">
        <v>1210</v>
      </c>
      <c r="C22" s="316">
        <v>1.3355090000000001</v>
      </c>
      <c r="D22" s="166">
        <v>1.2953619999999999</v>
      </c>
      <c r="E22" s="166">
        <v>1.2186349999999999</v>
      </c>
      <c r="F22" s="166">
        <v>1.2195579999999999</v>
      </c>
      <c r="G22" s="166">
        <v>1.2229159999999999</v>
      </c>
      <c r="H22" s="166">
        <v>1.2243360000000001</v>
      </c>
      <c r="I22" s="166">
        <v>1.224245</v>
      </c>
      <c r="J22" s="166">
        <v>1.2220299999999999</v>
      </c>
      <c r="K22" s="166">
        <v>1.2198310000000001</v>
      </c>
      <c r="L22" s="166">
        <v>1.2174799999999999</v>
      </c>
      <c r="M22" s="166">
        <v>1.2070190000000001</v>
      </c>
      <c r="N22" s="166">
        <v>1.1987289999999999</v>
      </c>
      <c r="O22" s="166">
        <v>1.1929380000000001</v>
      </c>
      <c r="P22" s="166">
        <v>1.190123</v>
      </c>
      <c r="Q22" s="166">
        <v>1.1883980000000001</v>
      </c>
      <c r="R22" s="166">
        <v>1.1874119999999999</v>
      </c>
      <c r="S22" s="166">
        <v>1.1866000000000001</v>
      </c>
      <c r="T22" s="166">
        <v>1.186096</v>
      </c>
      <c r="U22" s="166">
        <v>1.1858740000000001</v>
      </c>
      <c r="V22" s="166">
        <v>1.185594</v>
      </c>
      <c r="W22" s="166">
        <v>1.1849940000000001</v>
      </c>
      <c r="X22" s="166">
        <v>1.184269</v>
      </c>
      <c r="Y22" s="166">
        <v>1.1835659999999999</v>
      </c>
      <c r="Z22" s="166">
        <v>1.1830259999999999</v>
      </c>
      <c r="AA22" s="166">
        <v>1.182734</v>
      </c>
      <c r="AB22" s="166">
        <v>1.182123</v>
      </c>
      <c r="AC22" s="166">
        <v>1.1819489999999999</v>
      </c>
      <c r="AD22" s="166">
        <v>1.1818340000000001</v>
      </c>
      <c r="AE22" s="166">
        <v>1.1819029999999999</v>
      </c>
      <c r="AF22" s="166">
        <v>1.181867</v>
      </c>
      <c r="AG22" s="166">
        <v>1.1820470000000001</v>
      </c>
      <c r="AH22" s="167">
        <v>-4.0610000000000004E-3</v>
      </c>
    </row>
    <row r="23" spans="1:34" ht="15" customHeight="1" x14ac:dyDescent="0.25">
      <c r="A23" s="157" t="s">
        <v>1211</v>
      </c>
      <c r="B23" s="163" t="s">
        <v>1212</v>
      </c>
      <c r="C23" s="315">
        <v>0.77737199999999995</v>
      </c>
      <c r="D23" s="164">
        <v>0.75010299999999996</v>
      </c>
      <c r="E23" s="164">
        <v>0.72652899999999998</v>
      </c>
      <c r="F23" s="164">
        <v>0.72028999999999999</v>
      </c>
      <c r="G23" s="164">
        <v>0.69194100000000003</v>
      </c>
      <c r="H23" s="164">
        <v>0.66961000000000004</v>
      </c>
      <c r="I23" s="164">
        <v>0.61617</v>
      </c>
      <c r="J23" s="164">
        <v>0.61340700000000004</v>
      </c>
      <c r="K23" s="164">
        <v>0.61086499999999999</v>
      </c>
      <c r="L23" s="164">
        <v>0.615371</v>
      </c>
      <c r="M23" s="164">
        <v>0.59565299999999999</v>
      </c>
      <c r="N23" s="164">
        <v>0.56779199999999996</v>
      </c>
      <c r="O23" s="164">
        <v>0.55227999999999999</v>
      </c>
      <c r="P23" s="164">
        <v>0.54934499999999997</v>
      </c>
      <c r="Q23" s="164">
        <v>0.54893499999999995</v>
      </c>
      <c r="R23" s="164">
        <v>0.55163099999999998</v>
      </c>
      <c r="S23" s="164">
        <v>0.55143900000000001</v>
      </c>
      <c r="T23" s="164">
        <v>0.54645600000000005</v>
      </c>
      <c r="U23" s="164">
        <v>0.54328699999999996</v>
      </c>
      <c r="V23" s="164">
        <v>0.54011200000000004</v>
      </c>
      <c r="W23" s="164">
        <v>0.54378000000000004</v>
      </c>
      <c r="X23" s="164">
        <v>0.54475200000000001</v>
      </c>
      <c r="Y23" s="164">
        <v>0.54231099999999999</v>
      </c>
      <c r="Z23" s="164">
        <v>0.54232400000000003</v>
      </c>
      <c r="AA23" s="164">
        <v>0.55069500000000005</v>
      </c>
      <c r="AB23" s="164">
        <v>0.56951700000000005</v>
      </c>
      <c r="AC23" s="164">
        <v>0.57947899999999997</v>
      </c>
      <c r="AD23" s="164">
        <v>0.57202900000000001</v>
      </c>
      <c r="AE23" s="164">
        <v>0.569577</v>
      </c>
      <c r="AF23" s="164">
        <v>0.57027899999999998</v>
      </c>
      <c r="AG23" s="164">
        <v>0.56999500000000003</v>
      </c>
      <c r="AH23" s="165">
        <v>-1.0290000000000001E-2</v>
      </c>
    </row>
    <row r="24" spans="1:34" ht="15" customHeight="1" x14ac:dyDescent="0.2">
      <c r="A24" s="157" t="s">
        <v>1213</v>
      </c>
      <c r="B24" s="162" t="s">
        <v>1214</v>
      </c>
      <c r="C24" s="316">
        <v>2.1128809999999998</v>
      </c>
      <c r="D24" s="166">
        <v>2.0454659999999998</v>
      </c>
      <c r="E24" s="166">
        <v>1.945163</v>
      </c>
      <c r="F24" s="166">
        <v>1.9398470000000001</v>
      </c>
      <c r="G24" s="166">
        <v>1.914857</v>
      </c>
      <c r="H24" s="166">
        <v>1.8939459999999999</v>
      </c>
      <c r="I24" s="166">
        <v>1.8404149999999999</v>
      </c>
      <c r="J24" s="166">
        <v>1.8354379999999999</v>
      </c>
      <c r="K24" s="166">
        <v>1.8306960000000001</v>
      </c>
      <c r="L24" s="166">
        <v>1.832851</v>
      </c>
      <c r="M24" s="166">
        <v>1.8026720000000001</v>
      </c>
      <c r="N24" s="166">
        <v>1.766521</v>
      </c>
      <c r="O24" s="166">
        <v>1.7452179999999999</v>
      </c>
      <c r="P24" s="166">
        <v>1.739468</v>
      </c>
      <c r="Q24" s="166">
        <v>1.737333</v>
      </c>
      <c r="R24" s="166">
        <v>1.7390429999999999</v>
      </c>
      <c r="S24" s="166">
        <v>1.738038</v>
      </c>
      <c r="T24" s="166">
        <v>1.7325520000000001</v>
      </c>
      <c r="U24" s="166">
        <v>1.7291620000000001</v>
      </c>
      <c r="V24" s="166">
        <v>1.725706</v>
      </c>
      <c r="W24" s="166">
        <v>1.728774</v>
      </c>
      <c r="X24" s="166">
        <v>1.7290220000000001</v>
      </c>
      <c r="Y24" s="166">
        <v>1.725876</v>
      </c>
      <c r="Z24" s="166">
        <v>1.7253499999999999</v>
      </c>
      <c r="AA24" s="166">
        <v>1.733428</v>
      </c>
      <c r="AB24" s="166">
        <v>1.751641</v>
      </c>
      <c r="AC24" s="166">
        <v>1.761428</v>
      </c>
      <c r="AD24" s="166">
        <v>1.7538629999999999</v>
      </c>
      <c r="AE24" s="166">
        <v>1.751479</v>
      </c>
      <c r="AF24" s="166">
        <v>1.7521469999999999</v>
      </c>
      <c r="AG24" s="166">
        <v>1.7520420000000001</v>
      </c>
      <c r="AH24" s="167">
        <v>-6.2230000000000002E-3</v>
      </c>
    </row>
    <row r="26" spans="1:34" ht="15" customHeight="1" x14ac:dyDescent="0.2">
      <c r="B26" s="162" t="s">
        <v>1215</v>
      </c>
    </row>
    <row r="27" spans="1:34" ht="15" customHeight="1" x14ac:dyDescent="0.25">
      <c r="A27" s="157" t="s">
        <v>1216</v>
      </c>
      <c r="B27" s="163" t="s">
        <v>1198</v>
      </c>
      <c r="C27" s="315">
        <v>2.3633999999999999E-2</v>
      </c>
      <c r="D27" s="164">
        <v>2.3820999999999998E-2</v>
      </c>
      <c r="E27" s="164">
        <v>2.3363999999999999E-2</v>
      </c>
      <c r="F27" s="164">
        <v>2.2959E-2</v>
      </c>
      <c r="G27" s="164">
        <v>2.2544000000000002E-2</v>
      </c>
      <c r="H27" s="164">
        <v>2.2128999999999999E-2</v>
      </c>
      <c r="I27" s="164">
        <v>2.2231000000000001E-2</v>
      </c>
      <c r="J27" s="164">
        <v>2.2345E-2</v>
      </c>
      <c r="K27" s="164">
        <v>2.2442E-2</v>
      </c>
      <c r="L27" s="164">
        <v>2.2554999999999999E-2</v>
      </c>
      <c r="M27" s="164">
        <v>2.2523000000000001E-2</v>
      </c>
      <c r="N27" s="164">
        <v>2.264E-2</v>
      </c>
      <c r="O27" s="164">
        <v>2.2734999999999998E-2</v>
      </c>
      <c r="P27" s="164">
        <v>2.2856000000000001E-2</v>
      </c>
      <c r="Q27" s="164">
        <v>2.2983E-2</v>
      </c>
      <c r="R27" s="164">
        <v>2.3109999999999999E-2</v>
      </c>
      <c r="S27" s="164">
        <v>2.3234000000000001E-2</v>
      </c>
      <c r="T27" s="164">
        <v>2.3356999999999999E-2</v>
      </c>
      <c r="U27" s="164">
        <v>2.3477999999999999E-2</v>
      </c>
      <c r="V27" s="164">
        <v>2.3604E-2</v>
      </c>
      <c r="W27" s="164">
        <v>2.3723000000000001E-2</v>
      </c>
      <c r="X27" s="164">
        <v>2.3844000000000001E-2</v>
      </c>
      <c r="Y27" s="164">
        <v>2.3973999999999999E-2</v>
      </c>
      <c r="Z27" s="164">
        <v>2.4098999999999999E-2</v>
      </c>
      <c r="AA27" s="164">
        <v>2.4230999999999999E-2</v>
      </c>
      <c r="AB27" s="164">
        <v>2.4375000000000001E-2</v>
      </c>
      <c r="AC27" s="164">
        <v>2.4500000000000001E-2</v>
      </c>
      <c r="AD27" s="164">
        <v>2.4627E-2</v>
      </c>
      <c r="AE27" s="164">
        <v>2.4763E-2</v>
      </c>
      <c r="AF27" s="164">
        <v>2.4899999999999999E-2</v>
      </c>
      <c r="AG27" s="164">
        <v>2.5037E-2</v>
      </c>
      <c r="AH27" s="165">
        <v>1.9250000000000001E-3</v>
      </c>
    </row>
    <row r="28" spans="1:34" ht="15" customHeight="1" x14ac:dyDescent="0.25">
      <c r="A28" s="157" t="s">
        <v>1217</v>
      </c>
      <c r="B28" s="163" t="s">
        <v>1218</v>
      </c>
      <c r="C28" s="315">
        <v>5.9612999999999999E-2</v>
      </c>
      <c r="D28" s="164">
        <v>6.4895999999999995E-2</v>
      </c>
      <c r="E28" s="164">
        <v>6.5531000000000006E-2</v>
      </c>
      <c r="F28" s="164">
        <v>6.6164000000000001E-2</v>
      </c>
      <c r="G28" s="164">
        <v>6.6831000000000002E-2</v>
      </c>
      <c r="H28" s="164">
        <v>6.7489999999999994E-2</v>
      </c>
      <c r="I28" s="164">
        <v>6.7515000000000006E-2</v>
      </c>
      <c r="J28" s="164">
        <v>6.7569000000000004E-2</v>
      </c>
      <c r="K28" s="164">
        <v>6.7590999999999998E-2</v>
      </c>
      <c r="L28" s="164">
        <v>6.7640000000000006E-2</v>
      </c>
      <c r="M28" s="164">
        <v>6.7407999999999996E-2</v>
      </c>
      <c r="N28" s="164">
        <v>6.7474000000000006E-2</v>
      </c>
      <c r="O28" s="164">
        <v>6.7484000000000002E-2</v>
      </c>
      <c r="P28" s="164">
        <v>6.7545999999999995E-2</v>
      </c>
      <c r="Q28" s="164">
        <v>6.7607E-2</v>
      </c>
      <c r="R28" s="164">
        <v>6.7666000000000004E-2</v>
      </c>
      <c r="S28" s="164">
        <v>6.7725999999999995E-2</v>
      </c>
      <c r="T28" s="164">
        <v>6.7783999999999997E-2</v>
      </c>
      <c r="U28" s="164">
        <v>6.7835000000000006E-2</v>
      </c>
      <c r="V28" s="164">
        <v>6.7907999999999996E-2</v>
      </c>
      <c r="W28" s="164">
        <v>6.7948999999999996E-2</v>
      </c>
      <c r="X28" s="164">
        <v>6.8007999999999999E-2</v>
      </c>
      <c r="Y28" s="164">
        <v>6.8072999999999995E-2</v>
      </c>
      <c r="Z28" s="164">
        <v>6.8130999999999997E-2</v>
      </c>
      <c r="AA28" s="164">
        <v>6.8203E-2</v>
      </c>
      <c r="AB28" s="164">
        <v>6.8279999999999993E-2</v>
      </c>
      <c r="AC28" s="164">
        <v>6.8330000000000002E-2</v>
      </c>
      <c r="AD28" s="164">
        <v>6.8400000000000002E-2</v>
      </c>
      <c r="AE28" s="164">
        <v>6.8469000000000002E-2</v>
      </c>
      <c r="AF28" s="164">
        <v>6.8543000000000007E-2</v>
      </c>
      <c r="AG28" s="164">
        <v>6.8616999999999997E-2</v>
      </c>
      <c r="AH28" s="165">
        <v>4.7000000000000002E-3</v>
      </c>
    </row>
    <row r="29" spans="1:34" ht="15" customHeight="1" x14ac:dyDescent="0.25">
      <c r="A29" s="157" t="s">
        <v>1219</v>
      </c>
      <c r="B29" s="163" t="s">
        <v>1220</v>
      </c>
      <c r="C29" s="315">
        <v>6.2000000000000003E-5</v>
      </c>
      <c r="D29" s="164">
        <v>6.8999999999999997E-5</v>
      </c>
      <c r="E29" s="164">
        <v>6.9999999999999994E-5</v>
      </c>
      <c r="F29" s="164">
        <v>1.02E-4</v>
      </c>
      <c r="G29" s="164">
        <v>1.12E-4</v>
      </c>
      <c r="H29" s="164">
        <v>1.34E-4</v>
      </c>
      <c r="I29" s="164">
        <v>1.2400000000000001E-4</v>
      </c>
      <c r="J29" s="164">
        <v>1.1900000000000001E-4</v>
      </c>
      <c r="K29" s="164">
        <v>1.07E-4</v>
      </c>
      <c r="L29" s="164">
        <v>1.02E-4</v>
      </c>
      <c r="M29" s="164">
        <v>4.6999999999999997E-5</v>
      </c>
      <c r="N29" s="164">
        <v>4.3000000000000002E-5</v>
      </c>
      <c r="O29" s="164">
        <v>3.1999999999999999E-5</v>
      </c>
      <c r="P29" s="164">
        <v>2.9E-5</v>
      </c>
      <c r="Q29" s="164">
        <v>2.6999999999999999E-5</v>
      </c>
      <c r="R29" s="164">
        <v>2.5000000000000001E-5</v>
      </c>
      <c r="S29" s="164">
        <v>2.4000000000000001E-5</v>
      </c>
      <c r="T29" s="164">
        <v>2.0000000000000002E-5</v>
      </c>
      <c r="U29" s="164">
        <v>1.5999999999999999E-5</v>
      </c>
      <c r="V29" s="164">
        <v>1.5999999999999999E-5</v>
      </c>
      <c r="W29" s="164">
        <v>1.1E-5</v>
      </c>
      <c r="X29" s="164">
        <v>7.9999999999999996E-6</v>
      </c>
      <c r="Y29" s="164">
        <v>6.0000000000000002E-6</v>
      </c>
      <c r="Z29" s="164">
        <v>9.9999999999999995E-7</v>
      </c>
      <c r="AA29" s="164">
        <v>9.9999999999999995E-7</v>
      </c>
      <c r="AB29" s="164">
        <v>0</v>
      </c>
      <c r="AC29" s="164">
        <v>0</v>
      </c>
      <c r="AD29" s="164">
        <v>0</v>
      </c>
      <c r="AE29" s="164">
        <v>0</v>
      </c>
      <c r="AF29" s="164">
        <v>0</v>
      </c>
      <c r="AG29" s="164">
        <v>0</v>
      </c>
      <c r="AH29" s="165" t="s">
        <v>1221</v>
      </c>
    </row>
    <row r="30" spans="1:34" ht="15" customHeight="1" x14ac:dyDescent="0.25">
      <c r="A30" s="157" t="s">
        <v>1222</v>
      </c>
      <c r="B30" s="163" t="s">
        <v>44</v>
      </c>
      <c r="C30" s="315">
        <v>3.8855000000000001E-2</v>
      </c>
      <c r="D30" s="164">
        <v>4.0336999999999998E-2</v>
      </c>
      <c r="E30" s="164">
        <v>4.4538000000000001E-2</v>
      </c>
      <c r="F30" s="164">
        <v>4.3965999999999998E-2</v>
      </c>
      <c r="G30" s="164">
        <v>4.3462000000000001E-2</v>
      </c>
      <c r="H30" s="164">
        <v>4.3117000000000003E-2</v>
      </c>
      <c r="I30" s="164">
        <v>4.3194000000000003E-2</v>
      </c>
      <c r="J30" s="164">
        <v>4.3199000000000001E-2</v>
      </c>
      <c r="K30" s="164">
        <v>4.3040000000000002E-2</v>
      </c>
      <c r="L30" s="164">
        <v>4.2902999999999997E-2</v>
      </c>
      <c r="M30" s="164">
        <v>4.2262000000000001E-2</v>
      </c>
      <c r="N30" s="164">
        <v>4.1817E-2</v>
      </c>
      <c r="O30" s="164">
        <v>4.1503999999999999E-2</v>
      </c>
      <c r="P30" s="164">
        <v>4.1401E-2</v>
      </c>
      <c r="Q30" s="164">
        <v>4.1341000000000003E-2</v>
      </c>
      <c r="R30" s="164">
        <v>4.1320999999999997E-2</v>
      </c>
      <c r="S30" s="164">
        <v>4.1306000000000002E-2</v>
      </c>
      <c r="T30" s="164">
        <v>4.1258999999999997E-2</v>
      </c>
      <c r="U30" s="164">
        <v>4.1194000000000001E-2</v>
      </c>
      <c r="V30" s="164">
        <v>4.1175999999999997E-2</v>
      </c>
      <c r="W30" s="164">
        <v>4.1109E-2</v>
      </c>
      <c r="X30" s="164">
        <v>4.1035000000000002E-2</v>
      </c>
      <c r="Y30" s="164">
        <v>4.0974999999999998E-2</v>
      </c>
      <c r="Z30" s="164">
        <v>4.0915E-2</v>
      </c>
      <c r="AA30" s="164">
        <v>4.0902000000000001E-2</v>
      </c>
      <c r="AB30" s="164">
        <v>4.0890999999999997E-2</v>
      </c>
      <c r="AC30" s="164">
        <v>4.0853E-2</v>
      </c>
      <c r="AD30" s="164">
        <v>4.0801999999999998E-2</v>
      </c>
      <c r="AE30" s="164">
        <v>4.0794999999999998E-2</v>
      </c>
      <c r="AF30" s="164">
        <v>4.0787999999999998E-2</v>
      </c>
      <c r="AG30" s="164">
        <v>4.0800999999999997E-2</v>
      </c>
      <c r="AH30" s="165">
        <v>1.6299999999999999E-3</v>
      </c>
    </row>
    <row r="31" spans="1:34" ht="15" customHeight="1" x14ac:dyDescent="0.25">
      <c r="A31" s="157" t="s">
        <v>1223</v>
      </c>
      <c r="B31" s="163" t="s">
        <v>45</v>
      </c>
      <c r="C31" s="315">
        <v>0</v>
      </c>
      <c r="D31" s="164">
        <v>0</v>
      </c>
      <c r="E31" s="164">
        <v>0</v>
      </c>
      <c r="F31" s="164">
        <v>0</v>
      </c>
      <c r="G31" s="164">
        <v>3.3000000000000003E-5</v>
      </c>
      <c r="H31" s="164">
        <v>1.36E-4</v>
      </c>
      <c r="I31" s="164">
        <v>8.8999999999999995E-5</v>
      </c>
      <c r="J31" s="164">
        <v>8.0000000000000007E-5</v>
      </c>
      <c r="K31" s="164">
        <v>6.0000000000000002E-5</v>
      </c>
      <c r="L31" s="164">
        <v>5.3999999999999998E-5</v>
      </c>
      <c r="M31" s="164">
        <v>3.6999999999999998E-5</v>
      </c>
      <c r="N31" s="164">
        <v>3.6999999999999998E-5</v>
      </c>
      <c r="O31" s="164">
        <v>3.1999999999999999E-5</v>
      </c>
      <c r="P31" s="164">
        <v>3.4E-5</v>
      </c>
      <c r="Q31" s="164">
        <v>3.4999999999999997E-5</v>
      </c>
      <c r="R31" s="164">
        <v>3.6000000000000001E-5</v>
      </c>
      <c r="S31" s="164">
        <v>3.8999999999999999E-5</v>
      </c>
      <c r="T31" s="164">
        <v>3.8999999999999999E-5</v>
      </c>
      <c r="U31" s="164">
        <v>3.4999999999999997E-5</v>
      </c>
      <c r="V31" s="164">
        <v>4.1999999999999998E-5</v>
      </c>
      <c r="W31" s="164">
        <v>3.0000000000000001E-5</v>
      </c>
      <c r="X31" s="164">
        <v>2.8E-5</v>
      </c>
      <c r="Y31" s="164">
        <v>3.0000000000000001E-5</v>
      </c>
      <c r="Z31" s="164">
        <v>2.8E-5</v>
      </c>
      <c r="AA31" s="164">
        <v>3.1999999999999999E-5</v>
      </c>
      <c r="AB31" s="164">
        <v>3.6999999999999998E-5</v>
      </c>
      <c r="AC31" s="164">
        <v>3.6999999999999998E-5</v>
      </c>
      <c r="AD31" s="164">
        <v>4.0000000000000003E-5</v>
      </c>
      <c r="AE31" s="164">
        <v>4.3000000000000002E-5</v>
      </c>
      <c r="AF31" s="164">
        <v>4.6999999999999997E-5</v>
      </c>
      <c r="AG31" s="164">
        <v>5.0000000000000002E-5</v>
      </c>
      <c r="AH31" s="165" t="s">
        <v>1221</v>
      </c>
    </row>
    <row r="32" spans="1:34" ht="15" customHeight="1" x14ac:dyDescent="0.25">
      <c r="A32" s="157" t="s">
        <v>1224</v>
      </c>
      <c r="B32" s="163" t="s">
        <v>1202</v>
      </c>
      <c r="C32" s="315">
        <v>0.12216399999999999</v>
      </c>
      <c r="D32" s="164">
        <v>0.12912299999999999</v>
      </c>
      <c r="E32" s="164">
        <v>0.13350400000000001</v>
      </c>
      <c r="F32" s="164">
        <v>0.133191</v>
      </c>
      <c r="G32" s="164">
        <v>0.13298199999999999</v>
      </c>
      <c r="H32" s="164">
        <v>0.13300699999999999</v>
      </c>
      <c r="I32" s="164">
        <v>0.13315299999999999</v>
      </c>
      <c r="J32" s="164">
        <v>0.13331200000000001</v>
      </c>
      <c r="K32" s="164">
        <v>0.133241</v>
      </c>
      <c r="L32" s="164">
        <v>0.13325400000000001</v>
      </c>
      <c r="M32" s="164">
        <v>0.13227700000000001</v>
      </c>
      <c r="N32" s="164">
        <v>0.13200999999999999</v>
      </c>
      <c r="O32" s="164">
        <v>0.13178699999999999</v>
      </c>
      <c r="P32" s="164">
        <v>0.13186600000000001</v>
      </c>
      <c r="Q32" s="164">
        <v>0.131994</v>
      </c>
      <c r="R32" s="164">
        <v>0.132159</v>
      </c>
      <c r="S32" s="164">
        <v>0.132328</v>
      </c>
      <c r="T32" s="164">
        <v>0.13245899999999999</v>
      </c>
      <c r="U32" s="164">
        <v>0.13255800000000001</v>
      </c>
      <c r="V32" s="164">
        <v>0.132746</v>
      </c>
      <c r="W32" s="164">
        <v>0.132822</v>
      </c>
      <c r="X32" s="164">
        <v>0.13292200000000001</v>
      </c>
      <c r="Y32" s="164">
        <v>0.13305800000000001</v>
      </c>
      <c r="Z32" s="164">
        <v>0.13317499999999999</v>
      </c>
      <c r="AA32" s="164">
        <v>0.13336999999999999</v>
      </c>
      <c r="AB32" s="164">
        <v>0.13358300000000001</v>
      </c>
      <c r="AC32" s="164">
        <v>0.13372100000000001</v>
      </c>
      <c r="AD32" s="164">
        <v>0.13386899999999999</v>
      </c>
      <c r="AE32" s="164">
        <v>0.13406999999999999</v>
      </c>
      <c r="AF32" s="164">
        <v>0.13427800000000001</v>
      </c>
      <c r="AG32" s="164">
        <v>0.13450500000000001</v>
      </c>
      <c r="AH32" s="165">
        <v>3.2130000000000001E-3</v>
      </c>
    </row>
    <row r="33" spans="1:34" ht="15" customHeight="1" x14ac:dyDescent="0.25">
      <c r="A33" s="157" t="s">
        <v>1225</v>
      </c>
      <c r="B33" s="163" t="s">
        <v>1204</v>
      </c>
      <c r="C33" s="315">
        <v>0.35959099999999999</v>
      </c>
      <c r="D33" s="164">
        <v>0.35732799999999998</v>
      </c>
      <c r="E33" s="164">
        <v>0.344001</v>
      </c>
      <c r="F33" s="164">
        <v>0.35878399999999999</v>
      </c>
      <c r="G33" s="164">
        <v>0.36777900000000002</v>
      </c>
      <c r="H33" s="164">
        <v>0.37628699999999998</v>
      </c>
      <c r="I33" s="164">
        <v>0.37837100000000001</v>
      </c>
      <c r="J33" s="164">
        <v>0.37962499999999999</v>
      </c>
      <c r="K33" s="164">
        <v>0.380382</v>
      </c>
      <c r="L33" s="164">
        <v>0.380776</v>
      </c>
      <c r="M33" s="164">
        <v>0.37292599999999998</v>
      </c>
      <c r="N33" s="164">
        <v>0.368591</v>
      </c>
      <c r="O33" s="164">
        <v>0.36640899999999998</v>
      </c>
      <c r="P33" s="164">
        <v>0.36672399999999999</v>
      </c>
      <c r="Q33" s="164">
        <v>0.36738599999999999</v>
      </c>
      <c r="R33" s="164">
        <v>0.36837900000000001</v>
      </c>
      <c r="S33" s="164">
        <v>0.36935299999999999</v>
      </c>
      <c r="T33" s="164">
        <v>0.37033500000000003</v>
      </c>
      <c r="U33" s="164">
        <v>0.37117600000000001</v>
      </c>
      <c r="V33" s="164">
        <v>0.372027</v>
      </c>
      <c r="W33" s="164">
        <v>0.37288399999999999</v>
      </c>
      <c r="X33" s="164">
        <v>0.37391000000000002</v>
      </c>
      <c r="Y33" s="164">
        <v>0.37493199999999999</v>
      </c>
      <c r="Z33" s="164">
        <v>0.375911</v>
      </c>
      <c r="AA33" s="164">
        <v>0.37689899999999998</v>
      </c>
      <c r="AB33" s="164">
        <v>0.377722</v>
      </c>
      <c r="AC33" s="164">
        <v>0.37858999999999998</v>
      </c>
      <c r="AD33" s="164">
        <v>0.37932300000000002</v>
      </c>
      <c r="AE33" s="164">
        <v>0.37995899999999999</v>
      </c>
      <c r="AF33" s="164">
        <v>0.38041999999999998</v>
      </c>
      <c r="AG33" s="164">
        <v>0.38079099999999999</v>
      </c>
      <c r="AH33" s="165">
        <v>1.9109999999999999E-3</v>
      </c>
    </row>
    <row r="34" spans="1:34" ht="15" customHeight="1" x14ac:dyDescent="0.25">
      <c r="A34" s="157" t="s">
        <v>1226</v>
      </c>
      <c r="B34" s="163" t="s">
        <v>1227</v>
      </c>
      <c r="C34" s="315">
        <v>6.3610000000000003E-3</v>
      </c>
      <c r="D34" s="164">
        <v>5.7739999999999996E-3</v>
      </c>
      <c r="E34" s="164">
        <v>5.182E-3</v>
      </c>
      <c r="F34" s="164">
        <v>5.182E-3</v>
      </c>
      <c r="G34" s="164">
        <v>5.182E-3</v>
      </c>
      <c r="H34" s="164">
        <v>5.182E-3</v>
      </c>
      <c r="I34" s="164">
        <v>5.182E-3</v>
      </c>
      <c r="J34" s="164">
        <v>5.182E-3</v>
      </c>
      <c r="K34" s="164">
        <v>5.182E-3</v>
      </c>
      <c r="L34" s="164">
        <v>5.182E-3</v>
      </c>
      <c r="M34" s="164">
        <v>5.182E-3</v>
      </c>
      <c r="N34" s="164">
        <v>5.182E-3</v>
      </c>
      <c r="O34" s="164">
        <v>5.182E-3</v>
      </c>
      <c r="P34" s="164">
        <v>5.182E-3</v>
      </c>
      <c r="Q34" s="164">
        <v>5.182E-3</v>
      </c>
      <c r="R34" s="164">
        <v>5.182E-3</v>
      </c>
      <c r="S34" s="164">
        <v>5.182E-3</v>
      </c>
      <c r="T34" s="164">
        <v>5.182E-3</v>
      </c>
      <c r="U34" s="164">
        <v>5.182E-3</v>
      </c>
      <c r="V34" s="164">
        <v>5.182E-3</v>
      </c>
      <c r="W34" s="164">
        <v>5.182E-3</v>
      </c>
      <c r="X34" s="164">
        <v>5.182E-3</v>
      </c>
      <c r="Y34" s="164">
        <v>5.182E-3</v>
      </c>
      <c r="Z34" s="164">
        <v>5.182E-3</v>
      </c>
      <c r="AA34" s="164">
        <v>5.182E-3</v>
      </c>
      <c r="AB34" s="164">
        <v>5.182E-3</v>
      </c>
      <c r="AC34" s="164">
        <v>5.182E-3</v>
      </c>
      <c r="AD34" s="164">
        <v>5.182E-3</v>
      </c>
      <c r="AE34" s="164">
        <v>5.182E-3</v>
      </c>
      <c r="AF34" s="164">
        <v>5.182E-3</v>
      </c>
      <c r="AG34" s="164">
        <v>5.182E-3</v>
      </c>
      <c r="AH34" s="165">
        <v>-6.8129999999999996E-3</v>
      </c>
    </row>
    <row r="35" spans="1:34" ht="15" customHeight="1" x14ac:dyDescent="0.25">
      <c r="A35" s="157" t="s">
        <v>1228</v>
      </c>
      <c r="B35" s="163" t="s">
        <v>1229</v>
      </c>
      <c r="C35" s="315">
        <v>2.8903999999999999E-2</v>
      </c>
      <c r="D35" s="164">
        <v>2.8903999999999999E-2</v>
      </c>
      <c r="E35" s="164">
        <v>2.8903999999999999E-2</v>
      </c>
      <c r="F35" s="164">
        <v>2.8903999999999999E-2</v>
      </c>
      <c r="G35" s="164">
        <v>2.8903999999999999E-2</v>
      </c>
      <c r="H35" s="164">
        <v>2.8903999999999999E-2</v>
      </c>
      <c r="I35" s="164">
        <v>2.8903999999999999E-2</v>
      </c>
      <c r="J35" s="164">
        <v>2.8903999999999999E-2</v>
      </c>
      <c r="K35" s="164">
        <v>2.8903999999999999E-2</v>
      </c>
      <c r="L35" s="164">
        <v>2.8903999999999999E-2</v>
      </c>
      <c r="M35" s="164">
        <v>2.8903999999999999E-2</v>
      </c>
      <c r="N35" s="164">
        <v>2.8903999999999999E-2</v>
      </c>
      <c r="O35" s="164">
        <v>2.8903999999999999E-2</v>
      </c>
      <c r="P35" s="164">
        <v>2.8903999999999999E-2</v>
      </c>
      <c r="Q35" s="164">
        <v>2.8903999999999999E-2</v>
      </c>
      <c r="R35" s="164">
        <v>2.8903999999999999E-2</v>
      </c>
      <c r="S35" s="164">
        <v>2.8903999999999999E-2</v>
      </c>
      <c r="T35" s="164">
        <v>2.8903999999999999E-2</v>
      </c>
      <c r="U35" s="164">
        <v>2.8903999999999999E-2</v>
      </c>
      <c r="V35" s="164">
        <v>2.8903999999999999E-2</v>
      </c>
      <c r="W35" s="164">
        <v>2.8903999999999999E-2</v>
      </c>
      <c r="X35" s="164">
        <v>2.8903999999999999E-2</v>
      </c>
      <c r="Y35" s="164">
        <v>2.8903999999999999E-2</v>
      </c>
      <c r="Z35" s="164">
        <v>2.8903999999999999E-2</v>
      </c>
      <c r="AA35" s="164">
        <v>2.8903999999999999E-2</v>
      </c>
      <c r="AB35" s="164">
        <v>2.8903999999999999E-2</v>
      </c>
      <c r="AC35" s="164">
        <v>2.8903999999999999E-2</v>
      </c>
      <c r="AD35" s="164">
        <v>2.8903999999999999E-2</v>
      </c>
      <c r="AE35" s="164">
        <v>2.8903999999999999E-2</v>
      </c>
      <c r="AF35" s="164">
        <v>2.8903999999999999E-2</v>
      </c>
      <c r="AG35" s="164">
        <v>2.8903999999999999E-2</v>
      </c>
      <c r="AH35" s="165">
        <v>0</v>
      </c>
    </row>
    <row r="36" spans="1:34" ht="15" customHeight="1" x14ac:dyDescent="0.25">
      <c r="A36" s="157" t="s">
        <v>1230</v>
      </c>
      <c r="B36" s="163" t="s">
        <v>1208</v>
      </c>
      <c r="C36" s="315">
        <v>0.52147100000000002</v>
      </c>
      <c r="D36" s="164">
        <v>0.51640600000000003</v>
      </c>
      <c r="E36" s="164">
        <v>0.52814700000000003</v>
      </c>
      <c r="F36" s="164">
        <v>0.53651700000000002</v>
      </c>
      <c r="G36" s="164">
        <v>0.54749999999999999</v>
      </c>
      <c r="H36" s="164">
        <v>0.55493800000000004</v>
      </c>
      <c r="I36" s="164">
        <v>0.55179900000000004</v>
      </c>
      <c r="J36" s="164">
        <v>0.55110800000000004</v>
      </c>
      <c r="K36" s="164">
        <v>0.55184999999999995</v>
      </c>
      <c r="L36" s="164">
        <v>0.55318400000000001</v>
      </c>
      <c r="M36" s="164">
        <v>0.55102600000000002</v>
      </c>
      <c r="N36" s="164">
        <v>0.54954000000000003</v>
      </c>
      <c r="O36" s="164">
        <v>0.55052800000000002</v>
      </c>
      <c r="P36" s="164">
        <v>0.55230999999999997</v>
      </c>
      <c r="Q36" s="164">
        <v>0.55498400000000003</v>
      </c>
      <c r="R36" s="164">
        <v>0.55764400000000003</v>
      </c>
      <c r="S36" s="164">
        <v>0.56047800000000003</v>
      </c>
      <c r="T36" s="164">
        <v>0.56444499999999997</v>
      </c>
      <c r="U36" s="164">
        <v>0.56918000000000002</v>
      </c>
      <c r="V36" s="164">
        <v>0.57419399999999998</v>
      </c>
      <c r="W36" s="164">
        <v>0.578739</v>
      </c>
      <c r="X36" s="164">
        <v>0.58423199999999997</v>
      </c>
      <c r="Y36" s="164">
        <v>0.58974499999999996</v>
      </c>
      <c r="Z36" s="164">
        <v>0.59656299999999995</v>
      </c>
      <c r="AA36" s="164">
        <v>0.60375100000000004</v>
      </c>
      <c r="AB36" s="164">
        <v>0.61119999999999997</v>
      </c>
      <c r="AC36" s="164">
        <v>0.61864600000000003</v>
      </c>
      <c r="AD36" s="164">
        <v>0.62774099999999999</v>
      </c>
      <c r="AE36" s="164">
        <v>0.63734500000000005</v>
      </c>
      <c r="AF36" s="164">
        <v>0.64774100000000001</v>
      </c>
      <c r="AG36" s="164">
        <v>0.65895000000000004</v>
      </c>
      <c r="AH36" s="165">
        <v>7.8300000000000002E-3</v>
      </c>
    </row>
    <row r="37" spans="1:34" ht="15" customHeight="1" x14ac:dyDescent="0.2">
      <c r="A37" s="157" t="s">
        <v>1231</v>
      </c>
      <c r="B37" s="162" t="s">
        <v>1210</v>
      </c>
      <c r="C37" s="316">
        <v>1.0384910000000001</v>
      </c>
      <c r="D37" s="166">
        <v>1.0375350000000001</v>
      </c>
      <c r="E37" s="166">
        <v>1.0397380000000001</v>
      </c>
      <c r="F37" s="166">
        <v>1.0625770000000001</v>
      </c>
      <c r="G37" s="166">
        <v>1.0823469999999999</v>
      </c>
      <c r="H37" s="166">
        <v>1.098317</v>
      </c>
      <c r="I37" s="166">
        <v>1.0974090000000001</v>
      </c>
      <c r="J37" s="166">
        <v>1.098131</v>
      </c>
      <c r="K37" s="166">
        <v>1.099558</v>
      </c>
      <c r="L37" s="166">
        <v>1.1013010000000001</v>
      </c>
      <c r="M37" s="166">
        <v>1.0903149999999999</v>
      </c>
      <c r="N37" s="166">
        <v>1.0842259999999999</v>
      </c>
      <c r="O37" s="166">
        <v>1.0828089999999999</v>
      </c>
      <c r="P37" s="166">
        <v>1.084986</v>
      </c>
      <c r="Q37" s="166">
        <v>1.0884499999999999</v>
      </c>
      <c r="R37" s="166">
        <v>1.0922670000000001</v>
      </c>
      <c r="S37" s="166">
        <v>1.0962449999999999</v>
      </c>
      <c r="T37" s="166">
        <v>1.1013250000000001</v>
      </c>
      <c r="U37" s="166">
        <v>1.107</v>
      </c>
      <c r="V37" s="166">
        <v>1.1130530000000001</v>
      </c>
      <c r="W37" s="166">
        <v>1.1185309999999999</v>
      </c>
      <c r="X37" s="166">
        <v>1.1251500000000001</v>
      </c>
      <c r="Y37" s="166">
        <v>1.131821</v>
      </c>
      <c r="Z37" s="166">
        <v>1.1397349999999999</v>
      </c>
      <c r="AA37" s="166">
        <v>1.1481060000000001</v>
      </c>
      <c r="AB37" s="166">
        <v>1.1565920000000001</v>
      </c>
      <c r="AC37" s="166">
        <v>1.1650430000000001</v>
      </c>
      <c r="AD37" s="166">
        <v>1.1750179999999999</v>
      </c>
      <c r="AE37" s="166">
        <v>1.18546</v>
      </c>
      <c r="AF37" s="166">
        <v>1.1965239999999999</v>
      </c>
      <c r="AG37" s="166">
        <v>1.208332</v>
      </c>
      <c r="AH37" s="167">
        <v>5.0619999999999997E-3</v>
      </c>
    </row>
    <row r="38" spans="1:34" ht="15" customHeight="1" x14ac:dyDescent="0.25">
      <c r="A38" s="157" t="s">
        <v>1232</v>
      </c>
      <c r="B38" s="163" t="s">
        <v>1212</v>
      </c>
      <c r="C38" s="315">
        <v>0.73861500000000002</v>
      </c>
      <c r="D38" s="164">
        <v>0.71756399999999998</v>
      </c>
      <c r="E38" s="164">
        <v>0.77441800000000005</v>
      </c>
      <c r="F38" s="164">
        <v>0.78202400000000005</v>
      </c>
      <c r="G38" s="164">
        <v>0.76728200000000002</v>
      </c>
      <c r="H38" s="164">
        <v>0.75659799999999999</v>
      </c>
      <c r="I38" s="164">
        <v>0.69756099999999999</v>
      </c>
      <c r="J38" s="164">
        <v>0.69779400000000003</v>
      </c>
      <c r="K38" s="164">
        <v>0.69811900000000005</v>
      </c>
      <c r="L38" s="164">
        <v>0.70612799999999998</v>
      </c>
      <c r="M38" s="164">
        <v>0.68284199999999995</v>
      </c>
      <c r="N38" s="164">
        <v>0.65146300000000001</v>
      </c>
      <c r="O38" s="164">
        <v>0.63609199999999999</v>
      </c>
      <c r="P38" s="164">
        <v>0.63503799999999999</v>
      </c>
      <c r="Q38" s="164">
        <v>0.63686699999999996</v>
      </c>
      <c r="R38" s="164">
        <v>0.64188199999999995</v>
      </c>
      <c r="S38" s="164">
        <v>0.64324599999999998</v>
      </c>
      <c r="T38" s="164">
        <v>0.64004399999999995</v>
      </c>
      <c r="U38" s="164">
        <v>0.63932599999999995</v>
      </c>
      <c r="V38" s="164">
        <v>0.63881399999999999</v>
      </c>
      <c r="W38" s="164">
        <v>0.64649599999999996</v>
      </c>
      <c r="X38" s="164">
        <v>0.65226200000000001</v>
      </c>
      <c r="Y38" s="164">
        <v>0.65397099999999997</v>
      </c>
      <c r="Z38" s="164">
        <v>0.659995</v>
      </c>
      <c r="AA38" s="164">
        <v>0.67642500000000005</v>
      </c>
      <c r="AB38" s="164">
        <v>0.70655699999999999</v>
      </c>
      <c r="AC38" s="164">
        <v>0.72591099999999997</v>
      </c>
      <c r="AD38" s="164">
        <v>0.72523499999999996</v>
      </c>
      <c r="AE38" s="164">
        <v>0.73087199999999997</v>
      </c>
      <c r="AF38" s="164">
        <v>0.74140700000000004</v>
      </c>
      <c r="AG38" s="164">
        <v>0.75120399999999998</v>
      </c>
      <c r="AH38" s="165">
        <v>5.6400000000000005E-4</v>
      </c>
    </row>
    <row r="39" spans="1:34" ht="15" customHeight="1" x14ac:dyDescent="0.2">
      <c r="A39" s="157" t="s">
        <v>1233</v>
      </c>
      <c r="B39" s="162" t="s">
        <v>1214</v>
      </c>
      <c r="C39" s="316">
        <v>1.7771060000000001</v>
      </c>
      <c r="D39" s="166">
        <v>1.755099</v>
      </c>
      <c r="E39" s="166">
        <v>1.814155</v>
      </c>
      <c r="F39" s="166">
        <v>1.8446</v>
      </c>
      <c r="G39" s="166">
        <v>1.849629</v>
      </c>
      <c r="H39" s="166">
        <v>1.8549150000000001</v>
      </c>
      <c r="I39" s="166">
        <v>1.79497</v>
      </c>
      <c r="J39" s="166">
        <v>1.795925</v>
      </c>
      <c r="K39" s="166">
        <v>1.797677</v>
      </c>
      <c r="L39" s="166">
        <v>1.807428</v>
      </c>
      <c r="M39" s="166">
        <v>1.7731570000000001</v>
      </c>
      <c r="N39" s="166">
        <v>1.735689</v>
      </c>
      <c r="O39" s="166">
        <v>1.718901</v>
      </c>
      <c r="P39" s="166">
        <v>1.720024</v>
      </c>
      <c r="Q39" s="166">
        <v>1.725317</v>
      </c>
      <c r="R39" s="166">
        <v>1.7341489999999999</v>
      </c>
      <c r="S39" s="166">
        <v>1.7394909999999999</v>
      </c>
      <c r="T39" s="166">
        <v>1.7413689999999999</v>
      </c>
      <c r="U39" s="166">
        <v>1.7463249999999999</v>
      </c>
      <c r="V39" s="166">
        <v>1.7518670000000001</v>
      </c>
      <c r="W39" s="166">
        <v>1.7650269999999999</v>
      </c>
      <c r="X39" s="166">
        <v>1.777412</v>
      </c>
      <c r="Y39" s="166">
        <v>1.7857909999999999</v>
      </c>
      <c r="Z39" s="166">
        <v>1.799731</v>
      </c>
      <c r="AA39" s="166">
        <v>1.8245309999999999</v>
      </c>
      <c r="AB39" s="166">
        <v>1.863148</v>
      </c>
      <c r="AC39" s="166">
        <v>1.890954</v>
      </c>
      <c r="AD39" s="166">
        <v>1.900253</v>
      </c>
      <c r="AE39" s="166">
        <v>1.9163319999999999</v>
      </c>
      <c r="AF39" s="166">
        <v>1.9379310000000001</v>
      </c>
      <c r="AG39" s="166">
        <v>1.9595359999999999</v>
      </c>
      <c r="AH39" s="167">
        <v>3.2629999999999998E-3</v>
      </c>
    </row>
    <row r="41" spans="1:34" ht="15" customHeight="1" x14ac:dyDescent="0.2">
      <c r="B41" s="162" t="s">
        <v>1234</v>
      </c>
    </row>
    <row r="42" spans="1:34" x14ac:dyDescent="0.25">
      <c r="A42" s="157" t="s">
        <v>1235</v>
      </c>
      <c r="B42" s="163" t="s">
        <v>1236</v>
      </c>
      <c r="C42" s="315">
        <v>3.7649000000000002E-2</v>
      </c>
      <c r="D42" s="164">
        <v>3.3170999999999999E-2</v>
      </c>
      <c r="E42" s="164">
        <v>2.9212999999999999E-2</v>
      </c>
      <c r="F42" s="164">
        <v>2.9829000000000001E-2</v>
      </c>
      <c r="G42" s="164">
        <v>2.9728000000000001E-2</v>
      </c>
      <c r="H42" s="164">
        <v>2.9978999999999999E-2</v>
      </c>
      <c r="I42" s="164">
        <v>3.0155000000000001E-2</v>
      </c>
      <c r="J42" s="164">
        <v>3.0388999999999999E-2</v>
      </c>
      <c r="K42" s="164">
        <v>3.0546E-2</v>
      </c>
      <c r="L42" s="164">
        <v>3.0790999999999999E-2</v>
      </c>
      <c r="M42" s="164">
        <v>3.1189000000000001E-2</v>
      </c>
      <c r="N42" s="164">
        <v>3.1468000000000003E-2</v>
      </c>
      <c r="O42" s="164">
        <v>3.1773999999999997E-2</v>
      </c>
      <c r="P42" s="164">
        <v>3.2112000000000002E-2</v>
      </c>
      <c r="Q42" s="164">
        <v>3.2481999999999997E-2</v>
      </c>
      <c r="R42" s="164">
        <v>3.2842000000000003E-2</v>
      </c>
      <c r="S42" s="164">
        <v>3.3133999999999997E-2</v>
      </c>
      <c r="T42" s="164">
        <v>3.3410000000000002E-2</v>
      </c>
      <c r="U42" s="164">
        <v>3.3710999999999998E-2</v>
      </c>
      <c r="V42" s="164">
        <v>3.3993000000000002E-2</v>
      </c>
      <c r="W42" s="164">
        <v>3.4182999999999998E-2</v>
      </c>
      <c r="X42" s="164">
        <v>3.4491000000000001E-2</v>
      </c>
      <c r="Y42" s="164">
        <v>3.4882000000000003E-2</v>
      </c>
      <c r="Z42" s="164">
        <v>3.5262000000000002E-2</v>
      </c>
      <c r="AA42" s="164">
        <v>3.5645999999999997E-2</v>
      </c>
      <c r="AB42" s="164">
        <v>3.6082999999999997E-2</v>
      </c>
      <c r="AC42" s="164">
        <v>3.6437999999999998E-2</v>
      </c>
      <c r="AD42" s="164">
        <v>3.6812999999999999E-2</v>
      </c>
      <c r="AE42" s="164">
        <v>3.7231E-2</v>
      </c>
      <c r="AF42" s="164">
        <v>3.7745000000000001E-2</v>
      </c>
      <c r="AG42" s="164">
        <v>3.8247999999999997E-2</v>
      </c>
      <c r="AH42" s="165">
        <v>5.2700000000000002E-4</v>
      </c>
    </row>
    <row r="43" spans="1:34" x14ac:dyDescent="0.25">
      <c r="A43" s="157" t="s">
        <v>1237</v>
      </c>
      <c r="B43" s="163" t="s">
        <v>1218</v>
      </c>
      <c r="C43" s="315">
        <v>3.6609999999999997E-2</v>
      </c>
      <c r="D43" s="164">
        <v>4.0425999999999997E-2</v>
      </c>
      <c r="E43" s="164">
        <v>4.1623E-2</v>
      </c>
      <c r="F43" s="164">
        <v>4.2671000000000001E-2</v>
      </c>
      <c r="G43" s="164">
        <v>4.3560000000000001E-2</v>
      </c>
      <c r="H43" s="164">
        <v>4.4444999999999998E-2</v>
      </c>
      <c r="I43" s="164">
        <v>4.5137999999999998E-2</v>
      </c>
      <c r="J43" s="164">
        <v>4.573E-2</v>
      </c>
      <c r="K43" s="164">
        <v>4.6274999999999997E-2</v>
      </c>
      <c r="L43" s="164">
        <v>4.6796999999999998E-2</v>
      </c>
      <c r="M43" s="164">
        <v>4.7382000000000001E-2</v>
      </c>
      <c r="N43" s="164">
        <v>4.8016999999999997E-2</v>
      </c>
      <c r="O43" s="164">
        <v>4.8599999999999997E-2</v>
      </c>
      <c r="P43" s="164">
        <v>4.9232999999999999E-2</v>
      </c>
      <c r="Q43" s="164">
        <v>4.9917999999999997E-2</v>
      </c>
      <c r="R43" s="164">
        <v>5.0582000000000002E-2</v>
      </c>
      <c r="S43" s="164">
        <v>5.1187999999999997E-2</v>
      </c>
      <c r="T43" s="164">
        <v>5.1762000000000002E-2</v>
      </c>
      <c r="U43" s="164">
        <v>5.2375999999999999E-2</v>
      </c>
      <c r="V43" s="164">
        <v>5.3009000000000001E-2</v>
      </c>
      <c r="W43" s="164">
        <v>5.3727999999999998E-2</v>
      </c>
      <c r="X43" s="164">
        <v>5.4489999999999997E-2</v>
      </c>
      <c r="Y43" s="164">
        <v>5.5233999999999998E-2</v>
      </c>
      <c r="Z43" s="164">
        <v>5.6030999999999997E-2</v>
      </c>
      <c r="AA43" s="164">
        <v>5.6848999999999997E-2</v>
      </c>
      <c r="AB43" s="164">
        <v>5.7652000000000002E-2</v>
      </c>
      <c r="AC43" s="164">
        <v>5.8464000000000002E-2</v>
      </c>
      <c r="AD43" s="164">
        <v>5.9270000000000003E-2</v>
      </c>
      <c r="AE43" s="164">
        <v>6.0109000000000003E-2</v>
      </c>
      <c r="AF43" s="164">
        <v>6.0985999999999999E-2</v>
      </c>
      <c r="AG43" s="164">
        <v>6.1882E-2</v>
      </c>
      <c r="AH43" s="165">
        <v>1.7652000000000001E-2</v>
      </c>
    </row>
    <row r="44" spans="1:34" x14ac:dyDescent="0.25">
      <c r="A44" s="157" t="s">
        <v>1238</v>
      </c>
      <c r="B44" s="163" t="s">
        <v>44</v>
      </c>
      <c r="C44" s="315">
        <v>0.110994</v>
      </c>
      <c r="D44" s="164">
        <v>0.11806</v>
      </c>
      <c r="E44" s="164">
        <v>0.12045500000000001</v>
      </c>
      <c r="F44" s="164">
        <v>0.122694</v>
      </c>
      <c r="G44" s="164">
        <v>0.125245</v>
      </c>
      <c r="H44" s="164">
        <v>0.128048</v>
      </c>
      <c r="I44" s="164">
        <v>0.13034200000000001</v>
      </c>
      <c r="J44" s="164">
        <v>0.132215</v>
      </c>
      <c r="K44" s="164">
        <v>0.133969</v>
      </c>
      <c r="L44" s="164">
        <v>0.13578000000000001</v>
      </c>
      <c r="M44" s="164">
        <v>0.13798299999999999</v>
      </c>
      <c r="N44" s="164">
        <v>0.14017399999999999</v>
      </c>
      <c r="O44" s="164">
        <v>0.142124</v>
      </c>
      <c r="P44" s="164">
        <v>0.14421900000000001</v>
      </c>
      <c r="Q44" s="164">
        <v>0.14657999999999999</v>
      </c>
      <c r="R44" s="164">
        <v>0.148954</v>
      </c>
      <c r="S44" s="164">
        <v>0.151009</v>
      </c>
      <c r="T44" s="164">
        <v>0.15292900000000001</v>
      </c>
      <c r="U44" s="164">
        <v>0.15507000000000001</v>
      </c>
      <c r="V44" s="164">
        <v>0.15714800000000001</v>
      </c>
      <c r="W44" s="164">
        <v>0.15931899999999999</v>
      </c>
      <c r="X44" s="164">
        <v>0.161799</v>
      </c>
      <c r="Y44" s="164">
        <v>0.164436</v>
      </c>
      <c r="Z44" s="164">
        <v>0.167188</v>
      </c>
      <c r="AA44" s="164">
        <v>0.16991100000000001</v>
      </c>
      <c r="AB44" s="164">
        <v>0.172708</v>
      </c>
      <c r="AC44" s="164">
        <v>0.175432</v>
      </c>
      <c r="AD44" s="164">
        <v>0.17818100000000001</v>
      </c>
      <c r="AE44" s="164">
        <v>0.18107500000000001</v>
      </c>
      <c r="AF44" s="164">
        <v>0.18440400000000001</v>
      </c>
      <c r="AG44" s="164">
        <v>0.18773200000000001</v>
      </c>
      <c r="AH44" s="165">
        <v>1.7672E-2</v>
      </c>
    </row>
    <row r="45" spans="1:34" x14ac:dyDescent="0.25">
      <c r="A45" s="157" t="s">
        <v>1239</v>
      </c>
      <c r="B45" s="163" t="s">
        <v>45</v>
      </c>
      <c r="C45" s="315">
        <v>1.271E-3</v>
      </c>
      <c r="D45" s="164">
        <v>1.2179999999999999E-3</v>
      </c>
      <c r="E45" s="164">
        <v>1.3190000000000001E-3</v>
      </c>
      <c r="F45" s="164">
        <v>1.4350000000000001E-3</v>
      </c>
      <c r="G45" s="164">
        <v>1.493E-3</v>
      </c>
      <c r="H45" s="164">
        <v>1.5529999999999999E-3</v>
      </c>
      <c r="I45" s="164">
        <v>1.5939999999999999E-3</v>
      </c>
      <c r="J45" s="164">
        <v>1.622E-3</v>
      </c>
      <c r="K45" s="164">
        <v>1.6360000000000001E-3</v>
      </c>
      <c r="L45" s="164">
        <v>1.653E-3</v>
      </c>
      <c r="M45" s="164">
        <v>1.6739999999999999E-3</v>
      </c>
      <c r="N45" s="164">
        <v>1.6919999999999999E-3</v>
      </c>
      <c r="O45" s="164">
        <v>1.689E-3</v>
      </c>
      <c r="P45" s="164">
        <v>1.6930000000000001E-3</v>
      </c>
      <c r="Q45" s="164">
        <v>1.694E-3</v>
      </c>
      <c r="R45" s="164">
        <v>1.6869999999999999E-3</v>
      </c>
      <c r="S45" s="164">
        <v>1.6789999999999999E-3</v>
      </c>
      <c r="T45" s="164">
        <v>1.676E-3</v>
      </c>
      <c r="U45" s="164">
        <v>1.671E-3</v>
      </c>
      <c r="V45" s="164">
        <v>1.668E-3</v>
      </c>
      <c r="W45" s="164">
        <v>1.6620000000000001E-3</v>
      </c>
      <c r="X45" s="164">
        <v>1.658E-3</v>
      </c>
      <c r="Y45" s="164">
        <v>1.6639999999999999E-3</v>
      </c>
      <c r="Z45" s="164">
        <v>1.6720000000000001E-3</v>
      </c>
      <c r="AA45" s="164">
        <v>1.6750000000000001E-3</v>
      </c>
      <c r="AB45" s="164">
        <v>1.6689999999999999E-3</v>
      </c>
      <c r="AC45" s="164">
        <v>1.6689999999999999E-3</v>
      </c>
      <c r="AD45" s="164">
        <v>1.6689999999999999E-3</v>
      </c>
      <c r="AE45" s="164">
        <v>1.665E-3</v>
      </c>
      <c r="AF45" s="164">
        <v>1.663E-3</v>
      </c>
      <c r="AG45" s="164">
        <v>1.655E-3</v>
      </c>
      <c r="AH45" s="165">
        <v>8.8210000000000007E-3</v>
      </c>
    </row>
    <row r="46" spans="1:34" x14ac:dyDescent="0.25">
      <c r="A46" s="157" t="s">
        <v>1240</v>
      </c>
      <c r="B46" s="163" t="s">
        <v>47</v>
      </c>
      <c r="C46" s="315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5" t="s">
        <v>1221</v>
      </c>
    </row>
    <row r="47" spans="1:34" x14ac:dyDescent="0.25">
      <c r="A47" s="157" t="s">
        <v>1241</v>
      </c>
      <c r="B47" s="163" t="s">
        <v>1242</v>
      </c>
      <c r="C47" s="315">
        <v>0.46377499999999999</v>
      </c>
      <c r="D47" s="164">
        <v>0.48621199999999998</v>
      </c>
      <c r="E47" s="164">
        <v>0.384351</v>
      </c>
      <c r="F47" s="164">
        <v>0.37550499999999998</v>
      </c>
      <c r="G47" s="164">
        <v>0.36637399999999998</v>
      </c>
      <c r="H47" s="164">
        <v>0.36942199999999997</v>
      </c>
      <c r="I47" s="164">
        <v>0.38119199999999998</v>
      </c>
      <c r="J47" s="164">
        <v>0.38066800000000001</v>
      </c>
      <c r="K47" s="164">
        <v>0.39025700000000002</v>
      </c>
      <c r="L47" s="164">
        <v>0.39512599999999998</v>
      </c>
      <c r="M47" s="164">
        <v>0.38650400000000001</v>
      </c>
      <c r="N47" s="164">
        <v>0.39230199999999998</v>
      </c>
      <c r="O47" s="164">
        <v>0.39027200000000001</v>
      </c>
      <c r="P47" s="164">
        <v>0.38999299999999998</v>
      </c>
      <c r="Q47" s="164">
        <v>0.397843</v>
      </c>
      <c r="R47" s="164">
        <v>0.40171000000000001</v>
      </c>
      <c r="S47" s="164">
        <v>0.41933599999999999</v>
      </c>
      <c r="T47" s="164">
        <v>0.433282</v>
      </c>
      <c r="U47" s="164">
        <v>0.43360599999999999</v>
      </c>
      <c r="V47" s="164">
        <v>0.44052599999999997</v>
      </c>
      <c r="W47" s="164">
        <v>0.43903799999999998</v>
      </c>
      <c r="X47" s="164">
        <v>0.44025500000000001</v>
      </c>
      <c r="Y47" s="164">
        <v>0.44013600000000003</v>
      </c>
      <c r="Z47" s="164">
        <v>0.42452499999999999</v>
      </c>
      <c r="AA47" s="164">
        <v>0.42163</v>
      </c>
      <c r="AB47" s="164">
        <v>0.42396499999999998</v>
      </c>
      <c r="AC47" s="164">
        <v>0.42899300000000001</v>
      </c>
      <c r="AD47" s="164">
        <v>0.43653900000000001</v>
      </c>
      <c r="AE47" s="164">
        <v>0.44256499999999999</v>
      </c>
      <c r="AF47" s="164">
        <v>0.444884</v>
      </c>
      <c r="AG47" s="164">
        <v>0.45450699999999999</v>
      </c>
      <c r="AH47" s="165">
        <v>-6.7299999999999999E-4</v>
      </c>
    </row>
    <row r="48" spans="1:34" x14ac:dyDescent="0.25">
      <c r="A48" s="157" t="s">
        <v>1243</v>
      </c>
      <c r="B48" s="163" t="s">
        <v>1202</v>
      </c>
      <c r="C48" s="315">
        <v>0.65029899999999996</v>
      </c>
      <c r="D48" s="164">
        <v>0.679087</v>
      </c>
      <c r="E48" s="164">
        <v>0.57696099999999995</v>
      </c>
      <c r="F48" s="164">
        <v>0.572133</v>
      </c>
      <c r="G48" s="164">
        <v>0.56640000000000001</v>
      </c>
      <c r="H48" s="164">
        <v>0.57344700000000004</v>
      </c>
      <c r="I48" s="164">
        <v>0.588422</v>
      </c>
      <c r="J48" s="164">
        <v>0.59062300000000001</v>
      </c>
      <c r="K48" s="164">
        <v>0.60268299999999997</v>
      </c>
      <c r="L48" s="164">
        <v>0.61014699999999999</v>
      </c>
      <c r="M48" s="164">
        <v>0.60473200000000005</v>
      </c>
      <c r="N48" s="164">
        <v>0.61365199999999998</v>
      </c>
      <c r="O48" s="164">
        <v>0.61445899999999998</v>
      </c>
      <c r="P48" s="164">
        <v>0.61724900000000005</v>
      </c>
      <c r="Q48" s="164">
        <v>0.62851800000000002</v>
      </c>
      <c r="R48" s="164">
        <v>0.63577600000000001</v>
      </c>
      <c r="S48" s="164">
        <v>0.65634599999999998</v>
      </c>
      <c r="T48" s="164">
        <v>0.67305800000000005</v>
      </c>
      <c r="U48" s="164">
        <v>0.67643399999999998</v>
      </c>
      <c r="V48" s="164">
        <v>0.68634499999999998</v>
      </c>
      <c r="W48" s="164">
        <v>0.68793000000000004</v>
      </c>
      <c r="X48" s="164">
        <v>0.692693</v>
      </c>
      <c r="Y48" s="164">
        <v>0.696353</v>
      </c>
      <c r="Z48" s="164">
        <v>0.68467800000000001</v>
      </c>
      <c r="AA48" s="164">
        <v>0.68571199999999999</v>
      </c>
      <c r="AB48" s="164">
        <v>0.69207700000000005</v>
      </c>
      <c r="AC48" s="164">
        <v>0.70099599999999995</v>
      </c>
      <c r="AD48" s="164">
        <v>0.71247099999999997</v>
      </c>
      <c r="AE48" s="164">
        <v>0.72264499999999998</v>
      </c>
      <c r="AF48" s="164">
        <v>0.72968299999999997</v>
      </c>
      <c r="AG48" s="164">
        <v>0.74402400000000002</v>
      </c>
      <c r="AH48" s="165">
        <v>4.4980000000000003E-3</v>
      </c>
    </row>
    <row r="49" spans="1:34" x14ac:dyDescent="0.25">
      <c r="A49" s="157" t="s">
        <v>1244</v>
      </c>
      <c r="B49" s="163" t="s">
        <v>1204</v>
      </c>
      <c r="C49" s="315">
        <v>0.96288899999999999</v>
      </c>
      <c r="D49" s="164">
        <v>0.98363500000000004</v>
      </c>
      <c r="E49" s="164">
        <v>1.078749</v>
      </c>
      <c r="F49" s="164">
        <v>1.0878060000000001</v>
      </c>
      <c r="G49" s="164">
        <v>1.1008929999999999</v>
      </c>
      <c r="H49" s="164">
        <v>1.112285</v>
      </c>
      <c r="I49" s="164">
        <v>1.121939</v>
      </c>
      <c r="J49" s="164">
        <v>1.1180129999999999</v>
      </c>
      <c r="K49" s="164">
        <v>1.1309070000000001</v>
      </c>
      <c r="L49" s="164">
        <v>1.142182</v>
      </c>
      <c r="M49" s="164">
        <v>1.067901</v>
      </c>
      <c r="N49" s="164">
        <v>1.0723849999999999</v>
      </c>
      <c r="O49" s="164">
        <v>1.075404</v>
      </c>
      <c r="P49" s="164">
        <v>1.083496</v>
      </c>
      <c r="Q49" s="164">
        <v>1.0982350000000001</v>
      </c>
      <c r="R49" s="164">
        <v>1.106325</v>
      </c>
      <c r="S49" s="164">
        <v>1.125116</v>
      </c>
      <c r="T49" s="164">
        <v>1.1370690000000001</v>
      </c>
      <c r="U49" s="164">
        <v>1.148773</v>
      </c>
      <c r="V49" s="164">
        <v>1.1534610000000001</v>
      </c>
      <c r="W49" s="164">
        <v>1.161875</v>
      </c>
      <c r="X49" s="164">
        <v>1.17449</v>
      </c>
      <c r="Y49" s="164">
        <v>1.1866410000000001</v>
      </c>
      <c r="Z49" s="164">
        <v>1.1998439999999999</v>
      </c>
      <c r="AA49" s="164">
        <v>1.208021</v>
      </c>
      <c r="AB49" s="164">
        <v>1.2151000000000001</v>
      </c>
      <c r="AC49" s="164">
        <v>1.227609</v>
      </c>
      <c r="AD49" s="164">
        <v>1.240051</v>
      </c>
      <c r="AE49" s="164">
        <v>1.250553</v>
      </c>
      <c r="AF49" s="164">
        <v>1.2598469999999999</v>
      </c>
      <c r="AG49" s="164">
        <v>1.2711460000000001</v>
      </c>
      <c r="AH49" s="165">
        <v>9.3010000000000002E-3</v>
      </c>
    </row>
    <row r="50" spans="1:34" ht="15" customHeight="1" x14ac:dyDescent="0.25">
      <c r="A50" s="157" t="s">
        <v>1245</v>
      </c>
      <c r="B50" s="163" t="s">
        <v>1246</v>
      </c>
      <c r="C50" s="315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5" t="s">
        <v>1221</v>
      </c>
    </row>
    <row r="51" spans="1:34" ht="15" customHeight="1" x14ac:dyDescent="0.25">
      <c r="A51" s="157" t="s">
        <v>1247</v>
      </c>
      <c r="B51" s="163" t="s">
        <v>1248</v>
      </c>
      <c r="C51" s="315">
        <v>0.28741899999999998</v>
      </c>
      <c r="D51" s="164">
        <v>0.28118500000000002</v>
      </c>
      <c r="E51" s="164">
        <v>0.279584</v>
      </c>
      <c r="F51" s="164">
        <v>0.28892000000000001</v>
      </c>
      <c r="G51" s="164">
        <v>0.28322599999999998</v>
      </c>
      <c r="H51" s="164">
        <v>0.283387</v>
      </c>
      <c r="I51" s="164">
        <v>0.28504499999999999</v>
      </c>
      <c r="J51" s="164">
        <v>0.28822799999999998</v>
      </c>
      <c r="K51" s="164">
        <v>0.29441000000000001</v>
      </c>
      <c r="L51" s="164">
        <v>0.29430099999999998</v>
      </c>
      <c r="M51" s="164">
        <v>0.30094799999999999</v>
      </c>
      <c r="N51" s="164">
        <v>0.31120399999999998</v>
      </c>
      <c r="O51" s="164">
        <v>0.31890200000000002</v>
      </c>
      <c r="P51" s="164">
        <v>0.33055299999999999</v>
      </c>
      <c r="Q51" s="164">
        <v>0.33546500000000001</v>
      </c>
      <c r="R51" s="164">
        <v>0.33269900000000002</v>
      </c>
      <c r="S51" s="164">
        <v>0.32720300000000002</v>
      </c>
      <c r="T51" s="164">
        <v>0.32995400000000003</v>
      </c>
      <c r="U51" s="164">
        <v>0.32271499999999997</v>
      </c>
      <c r="V51" s="164">
        <v>0.32466800000000001</v>
      </c>
      <c r="W51" s="164">
        <v>0.32738400000000001</v>
      </c>
      <c r="X51" s="164">
        <v>0.33183200000000002</v>
      </c>
      <c r="Y51" s="164">
        <v>0.33252900000000002</v>
      </c>
      <c r="Z51" s="164">
        <v>0.34967700000000002</v>
      </c>
      <c r="AA51" s="164">
        <v>0.34900799999999998</v>
      </c>
      <c r="AB51" s="164">
        <v>0.33699800000000002</v>
      </c>
      <c r="AC51" s="164">
        <v>0.34682600000000002</v>
      </c>
      <c r="AD51" s="164">
        <v>0.343306</v>
      </c>
      <c r="AE51" s="164">
        <v>0.34277299999999999</v>
      </c>
      <c r="AF51" s="164">
        <v>0.33455099999999999</v>
      </c>
      <c r="AG51" s="164">
        <v>0.32361899999999999</v>
      </c>
      <c r="AH51" s="165">
        <v>3.9620000000000002E-3</v>
      </c>
    </row>
    <row r="52" spans="1:34" ht="15" customHeight="1" x14ac:dyDescent="0.25">
      <c r="A52" s="157" t="s">
        <v>1249</v>
      </c>
      <c r="B52" s="163" t="s">
        <v>1250</v>
      </c>
      <c r="C52" s="315">
        <v>0</v>
      </c>
      <c r="D52" s="164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5" t="s">
        <v>1221</v>
      </c>
    </row>
    <row r="53" spans="1:34" ht="15" customHeight="1" x14ac:dyDescent="0.25">
      <c r="A53" s="157" t="s">
        <v>1251</v>
      </c>
      <c r="B53" s="163" t="s">
        <v>1252</v>
      </c>
      <c r="C53" s="315">
        <v>1.2503089999999999</v>
      </c>
      <c r="D53" s="164">
        <v>1.2648189999999999</v>
      </c>
      <c r="E53" s="164">
        <v>1.358333</v>
      </c>
      <c r="F53" s="164">
        <v>1.376727</v>
      </c>
      <c r="G53" s="164">
        <v>1.3841190000000001</v>
      </c>
      <c r="H53" s="164">
        <v>1.395672</v>
      </c>
      <c r="I53" s="164">
        <v>1.406984</v>
      </c>
      <c r="J53" s="164">
        <v>1.4062399999999999</v>
      </c>
      <c r="K53" s="164">
        <v>1.425316</v>
      </c>
      <c r="L53" s="164">
        <v>1.436483</v>
      </c>
      <c r="M53" s="164">
        <v>1.368849</v>
      </c>
      <c r="N53" s="164">
        <v>1.383589</v>
      </c>
      <c r="O53" s="164">
        <v>1.394306</v>
      </c>
      <c r="P53" s="164">
        <v>1.4140489999999999</v>
      </c>
      <c r="Q53" s="164">
        <v>1.4337</v>
      </c>
      <c r="R53" s="164">
        <v>1.4390240000000001</v>
      </c>
      <c r="S53" s="164">
        <v>1.4523189999999999</v>
      </c>
      <c r="T53" s="164">
        <v>1.4670240000000001</v>
      </c>
      <c r="U53" s="164">
        <v>1.4714879999999999</v>
      </c>
      <c r="V53" s="164">
        <v>1.478129</v>
      </c>
      <c r="W53" s="164">
        <v>1.4892590000000001</v>
      </c>
      <c r="X53" s="164">
        <v>1.5063219999999999</v>
      </c>
      <c r="Y53" s="164">
        <v>1.519169</v>
      </c>
      <c r="Z53" s="164">
        <v>1.5495209999999999</v>
      </c>
      <c r="AA53" s="164">
        <v>1.5570299999999999</v>
      </c>
      <c r="AB53" s="164">
        <v>1.552098</v>
      </c>
      <c r="AC53" s="164">
        <v>1.574435</v>
      </c>
      <c r="AD53" s="164">
        <v>1.5833569999999999</v>
      </c>
      <c r="AE53" s="164">
        <v>1.5933269999999999</v>
      </c>
      <c r="AF53" s="164">
        <v>1.594398</v>
      </c>
      <c r="AG53" s="164">
        <v>1.5947640000000001</v>
      </c>
      <c r="AH53" s="165">
        <v>8.1440000000000002E-3</v>
      </c>
    </row>
    <row r="54" spans="1:34" ht="15" customHeight="1" x14ac:dyDescent="0.25">
      <c r="A54" s="157" t="s">
        <v>1253</v>
      </c>
      <c r="B54" s="163" t="s">
        <v>1254</v>
      </c>
      <c r="C54" s="315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5" t="s">
        <v>1221</v>
      </c>
    </row>
    <row r="55" spans="1:34" ht="15" customHeight="1" x14ac:dyDescent="0.25">
      <c r="A55" s="157" t="s">
        <v>1255</v>
      </c>
      <c r="B55" s="163" t="s">
        <v>1256</v>
      </c>
      <c r="C55" s="315">
        <v>2.9201000000000001E-2</v>
      </c>
      <c r="D55" s="164">
        <v>2.8906000000000001E-2</v>
      </c>
      <c r="E55" s="164">
        <v>2.9176000000000001E-2</v>
      </c>
      <c r="F55" s="164">
        <v>2.9041999999999998E-2</v>
      </c>
      <c r="G55" s="164">
        <v>2.8677000000000001E-2</v>
      </c>
      <c r="H55" s="164">
        <v>2.8306999999999999E-2</v>
      </c>
      <c r="I55" s="164">
        <v>2.7900999999999999E-2</v>
      </c>
      <c r="J55" s="164">
        <v>2.7434E-2</v>
      </c>
      <c r="K55" s="164">
        <v>2.6929000000000002E-2</v>
      </c>
      <c r="L55" s="164">
        <v>2.6487E-2</v>
      </c>
      <c r="M55" s="164">
        <v>2.6032E-2</v>
      </c>
      <c r="N55" s="164">
        <v>2.5656999999999999E-2</v>
      </c>
      <c r="O55" s="164">
        <v>2.5225000000000001E-2</v>
      </c>
      <c r="P55" s="164">
        <v>2.4819000000000001E-2</v>
      </c>
      <c r="Q55" s="164">
        <v>2.4435999999999999E-2</v>
      </c>
      <c r="R55" s="164">
        <v>2.4351000000000001E-2</v>
      </c>
      <c r="S55" s="164">
        <v>2.4250000000000001E-2</v>
      </c>
      <c r="T55" s="164">
        <v>2.4160999999999998E-2</v>
      </c>
      <c r="U55" s="164">
        <v>2.4240999999999999E-2</v>
      </c>
      <c r="V55" s="164">
        <v>2.4194E-2</v>
      </c>
      <c r="W55" s="164">
        <v>2.4163E-2</v>
      </c>
      <c r="X55" s="164">
        <v>2.4169E-2</v>
      </c>
      <c r="Y55" s="164">
        <v>2.4206999999999999E-2</v>
      </c>
      <c r="Z55" s="164">
        <v>2.4264999999999998E-2</v>
      </c>
      <c r="AA55" s="164">
        <v>2.4317999999999999E-2</v>
      </c>
      <c r="AB55" s="164">
        <v>2.4375000000000001E-2</v>
      </c>
      <c r="AC55" s="164">
        <v>2.4457E-2</v>
      </c>
      <c r="AD55" s="164">
        <v>2.4531000000000001E-2</v>
      </c>
      <c r="AE55" s="164">
        <v>2.46E-2</v>
      </c>
      <c r="AF55" s="164">
        <v>2.4802999999999999E-2</v>
      </c>
      <c r="AG55" s="164">
        <v>2.4896999999999999E-2</v>
      </c>
      <c r="AH55" s="165">
        <v>-5.3010000000000002E-3</v>
      </c>
    </row>
    <row r="56" spans="1:34" ht="15" customHeight="1" x14ac:dyDescent="0.25">
      <c r="A56" s="157" t="s">
        <v>1257</v>
      </c>
      <c r="B56" s="163" t="s">
        <v>1258</v>
      </c>
      <c r="C56" s="315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5" t="s">
        <v>1221</v>
      </c>
    </row>
    <row r="57" spans="1:34" ht="15" customHeight="1" x14ac:dyDescent="0.25">
      <c r="A57" s="157" t="s">
        <v>1259</v>
      </c>
      <c r="B57" s="163" t="s">
        <v>1260</v>
      </c>
      <c r="C57" s="315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5" t="s">
        <v>1221</v>
      </c>
    </row>
    <row r="58" spans="1:34" ht="15" customHeight="1" x14ac:dyDescent="0.25">
      <c r="A58" s="157" t="s">
        <v>1261</v>
      </c>
      <c r="B58" s="163" t="s">
        <v>1262</v>
      </c>
      <c r="C58" s="315">
        <v>2.9201000000000001E-2</v>
      </c>
      <c r="D58" s="164">
        <v>2.8906000000000001E-2</v>
      </c>
      <c r="E58" s="164">
        <v>2.9176000000000001E-2</v>
      </c>
      <c r="F58" s="164">
        <v>2.9041999999999998E-2</v>
      </c>
      <c r="G58" s="164">
        <v>2.8677000000000001E-2</v>
      </c>
      <c r="H58" s="164">
        <v>2.8306999999999999E-2</v>
      </c>
      <c r="I58" s="164">
        <v>2.7900999999999999E-2</v>
      </c>
      <c r="J58" s="164">
        <v>2.7434E-2</v>
      </c>
      <c r="K58" s="164">
        <v>2.6929000000000002E-2</v>
      </c>
      <c r="L58" s="164">
        <v>2.6487E-2</v>
      </c>
      <c r="M58" s="164">
        <v>2.6032E-2</v>
      </c>
      <c r="N58" s="164">
        <v>2.5656999999999999E-2</v>
      </c>
      <c r="O58" s="164">
        <v>2.5225000000000001E-2</v>
      </c>
      <c r="P58" s="164">
        <v>2.4819000000000001E-2</v>
      </c>
      <c r="Q58" s="164">
        <v>2.4435999999999999E-2</v>
      </c>
      <c r="R58" s="164">
        <v>2.4351000000000001E-2</v>
      </c>
      <c r="S58" s="164">
        <v>2.4250000000000001E-2</v>
      </c>
      <c r="T58" s="164">
        <v>2.4160999999999998E-2</v>
      </c>
      <c r="U58" s="164">
        <v>2.4240999999999999E-2</v>
      </c>
      <c r="V58" s="164">
        <v>2.4194E-2</v>
      </c>
      <c r="W58" s="164">
        <v>2.4163E-2</v>
      </c>
      <c r="X58" s="164">
        <v>2.4169E-2</v>
      </c>
      <c r="Y58" s="164">
        <v>2.4206999999999999E-2</v>
      </c>
      <c r="Z58" s="164">
        <v>2.4264999999999998E-2</v>
      </c>
      <c r="AA58" s="164">
        <v>2.4317999999999999E-2</v>
      </c>
      <c r="AB58" s="164">
        <v>2.4375000000000001E-2</v>
      </c>
      <c r="AC58" s="164">
        <v>2.4457E-2</v>
      </c>
      <c r="AD58" s="164">
        <v>2.4531000000000001E-2</v>
      </c>
      <c r="AE58" s="164">
        <v>2.46E-2</v>
      </c>
      <c r="AF58" s="164">
        <v>2.4802999999999999E-2</v>
      </c>
      <c r="AG58" s="164">
        <v>2.4896999999999999E-2</v>
      </c>
      <c r="AH58" s="165">
        <v>-5.3010000000000002E-3</v>
      </c>
    </row>
    <row r="59" spans="1:34" ht="15" customHeight="1" x14ac:dyDescent="0.25">
      <c r="A59" s="157" t="s">
        <v>1263</v>
      </c>
      <c r="B59" s="163" t="s">
        <v>1264</v>
      </c>
      <c r="C59" s="315">
        <v>0.12955700000000001</v>
      </c>
      <c r="D59" s="164">
        <v>0.12639700000000001</v>
      </c>
      <c r="E59" s="164">
        <v>0.12503700000000001</v>
      </c>
      <c r="F59" s="164">
        <v>0.125164</v>
      </c>
      <c r="G59" s="164">
        <v>0.12548200000000001</v>
      </c>
      <c r="H59" s="164">
        <v>0.126279</v>
      </c>
      <c r="I59" s="164">
        <v>0.12659500000000001</v>
      </c>
      <c r="J59" s="164">
        <v>0.12698400000000001</v>
      </c>
      <c r="K59" s="164">
        <v>0.12731600000000001</v>
      </c>
      <c r="L59" s="164">
        <v>0.12764800000000001</v>
      </c>
      <c r="M59" s="164">
        <v>0.12806400000000001</v>
      </c>
      <c r="N59" s="164">
        <v>0.12934899999999999</v>
      </c>
      <c r="O59" s="164">
        <v>0.12978400000000001</v>
      </c>
      <c r="P59" s="164">
        <v>0.13034200000000001</v>
      </c>
      <c r="Q59" s="164">
        <v>0.13102800000000001</v>
      </c>
      <c r="R59" s="164">
        <v>0.13167100000000001</v>
      </c>
      <c r="S59" s="164">
        <v>0.13219400000000001</v>
      </c>
      <c r="T59" s="164">
        <v>0.132746</v>
      </c>
      <c r="U59" s="164">
        <v>0.133328</v>
      </c>
      <c r="V59" s="164">
        <v>0.13400799999999999</v>
      </c>
      <c r="W59" s="164">
        <v>0.134746</v>
      </c>
      <c r="X59" s="164">
        <v>0.13547999999999999</v>
      </c>
      <c r="Y59" s="164">
        <v>0.136383</v>
      </c>
      <c r="Z59" s="164">
        <v>0.13747300000000001</v>
      </c>
      <c r="AA59" s="164">
        <v>0.13853799999999999</v>
      </c>
      <c r="AB59" s="164">
        <v>0.14024700000000001</v>
      </c>
      <c r="AC59" s="164">
        <v>0.14067399999999999</v>
      </c>
      <c r="AD59" s="164">
        <v>0.14283299999999999</v>
      </c>
      <c r="AE59" s="164">
        <v>0.14381099999999999</v>
      </c>
      <c r="AF59" s="164">
        <v>0.14497299999999999</v>
      </c>
      <c r="AG59" s="164">
        <v>0.14615800000000001</v>
      </c>
      <c r="AH59" s="165">
        <v>4.0270000000000002E-3</v>
      </c>
    </row>
    <row r="60" spans="1:34" ht="15" customHeight="1" x14ac:dyDescent="0.25">
      <c r="A60" s="157" t="s">
        <v>1265</v>
      </c>
      <c r="B60" s="163" t="s">
        <v>1266</v>
      </c>
      <c r="C60" s="315">
        <v>0.14011199999999999</v>
      </c>
      <c r="D60" s="164">
        <v>0.140122</v>
      </c>
      <c r="E60" s="164">
        <v>0.14511499999999999</v>
      </c>
      <c r="F60" s="164">
        <v>0.14643900000000001</v>
      </c>
      <c r="G60" s="164">
        <v>0.14805299999999999</v>
      </c>
      <c r="H60" s="164">
        <v>0.15001200000000001</v>
      </c>
      <c r="I60" s="164">
        <v>0.15127399999999999</v>
      </c>
      <c r="J60" s="164">
        <v>0.15207899999999999</v>
      </c>
      <c r="K60" s="164">
        <v>0.15235699999999999</v>
      </c>
      <c r="L60" s="164">
        <v>0.15287100000000001</v>
      </c>
      <c r="M60" s="164">
        <v>0.15401500000000001</v>
      </c>
      <c r="N60" s="164">
        <v>0.155249</v>
      </c>
      <c r="O60" s="164">
        <v>0.155885</v>
      </c>
      <c r="P60" s="164">
        <v>0.15607499999999999</v>
      </c>
      <c r="Q60" s="164">
        <v>0.15626200000000001</v>
      </c>
      <c r="R60" s="164">
        <v>0.15726799999999999</v>
      </c>
      <c r="S60" s="164">
        <v>0.158141</v>
      </c>
      <c r="T60" s="164">
        <v>0.15901499999999999</v>
      </c>
      <c r="U60" s="164">
        <v>0.160631</v>
      </c>
      <c r="V60" s="164">
        <v>0.16212099999999999</v>
      </c>
      <c r="W60" s="164">
        <v>0.16342400000000001</v>
      </c>
      <c r="X60" s="164">
        <v>0.165296</v>
      </c>
      <c r="Y60" s="164">
        <v>0.16736500000000001</v>
      </c>
      <c r="Z60" s="164">
        <v>0.16964399999999999</v>
      </c>
      <c r="AA60" s="164">
        <v>0.171934</v>
      </c>
      <c r="AB60" s="164">
        <v>0.17435999999999999</v>
      </c>
      <c r="AC60" s="164">
        <v>0.176786</v>
      </c>
      <c r="AD60" s="164">
        <v>0.17935499999999999</v>
      </c>
      <c r="AE60" s="164">
        <v>0.18190500000000001</v>
      </c>
      <c r="AF60" s="164">
        <v>0.18468999999999999</v>
      </c>
      <c r="AG60" s="164">
        <v>0.18754100000000001</v>
      </c>
      <c r="AH60" s="165">
        <v>9.7660000000000004E-3</v>
      </c>
    </row>
    <row r="61" spans="1:34" ht="15" customHeight="1" x14ac:dyDescent="0.25">
      <c r="A61" s="157" t="s">
        <v>1267</v>
      </c>
      <c r="B61" s="163" t="s">
        <v>1208</v>
      </c>
      <c r="C61" s="315">
        <v>0.29591899999999999</v>
      </c>
      <c r="D61" s="164">
        <v>0.29723899999999998</v>
      </c>
      <c r="E61" s="164">
        <v>0.30634</v>
      </c>
      <c r="F61" s="164">
        <v>0.31398100000000001</v>
      </c>
      <c r="G61" s="164">
        <v>0.319355</v>
      </c>
      <c r="H61" s="164">
        <v>0.325708</v>
      </c>
      <c r="I61" s="164">
        <v>0.33184900000000001</v>
      </c>
      <c r="J61" s="164">
        <v>0.33515600000000001</v>
      </c>
      <c r="K61" s="164">
        <v>0.34001999999999999</v>
      </c>
      <c r="L61" s="164">
        <v>0.34414</v>
      </c>
      <c r="M61" s="164">
        <v>0.34595199999999998</v>
      </c>
      <c r="N61" s="164">
        <v>0.34979100000000002</v>
      </c>
      <c r="O61" s="164">
        <v>0.35326299999999999</v>
      </c>
      <c r="P61" s="164">
        <v>0.356904</v>
      </c>
      <c r="Q61" s="164">
        <v>0.36192299999999999</v>
      </c>
      <c r="R61" s="164">
        <v>0.36586200000000002</v>
      </c>
      <c r="S61" s="164">
        <v>0.37137999999999999</v>
      </c>
      <c r="T61" s="164">
        <v>0.37502600000000003</v>
      </c>
      <c r="U61" s="164">
        <v>0.379552</v>
      </c>
      <c r="V61" s="164">
        <v>0.38438099999999997</v>
      </c>
      <c r="W61" s="164">
        <v>0.38868000000000003</v>
      </c>
      <c r="X61" s="164">
        <v>0.39433600000000002</v>
      </c>
      <c r="Y61" s="164">
        <v>0.40020899999999998</v>
      </c>
      <c r="Z61" s="164">
        <v>0.40581299999999998</v>
      </c>
      <c r="AA61" s="164">
        <v>0.411047</v>
      </c>
      <c r="AB61" s="164">
        <v>0.416321</v>
      </c>
      <c r="AC61" s="164">
        <v>0.42221999999999998</v>
      </c>
      <c r="AD61" s="164">
        <v>0.42847400000000002</v>
      </c>
      <c r="AE61" s="164">
        <v>0.43439</v>
      </c>
      <c r="AF61" s="164">
        <v>0.44036900000000001</v>
      </c>
      <c r="AG61" s="164">
        <v>0.447216</v>
      </c>
      <c r="AH61" s="165">
        <v>1.3860000000000001E-2</v>
      </c>
    </row>
    <row r="62" spans="1:34" ht="15" customHeight="1" x14ac:dyDescent="0.2">
      <c r="A62" s="157" t="s">
        <v>1268</v>
      </c>
      <c r="B62" s="162" t="s">
        <v>1210</v>
      </c>
      <c r="C62" s="316">
        <v>2.4953979999999998</v>
      </c>
      <c r="D62" s="166">
        <v>2.5365709999999999</v>
      </c>
      <c r="E62" s="166">
        <v>2.5409630000000001</v>
      </c>
      <c r="F62" s="166">
        <v>2.5634860000000002</v>
      </c>
      <c r="G62" s="166">
        <v>2.5720860000000001</v>
      </c>
      <c r="H62" s="166">
        <v>2.5994250000000001</v>
      </c>
      <c r="I62" s="166">
        <v>2.6330249999999999</v>
      </c>
      <c r="J62" s="166">
        <v>2.6385169999999998</v>
      </c>
      <c r="K62" s="166">
        <v>2.6746210000000001</v>
      </c>
      <c r="L62" s="166">
        <v>2.6977769999999999</v>
      </c>
      <c r="M62" s="166">
        <v>2.6276440000000001</v>
      </c>
      <c r="N62" s="166">
        <v>2.6572870000000002</v>
      </c>
      <c r="O62" s="166">
        <v>2.6729229999999999</v>
      </c>
      <c r="P62" s="166">
        <v>2.6994379999999998</v>
      </c>
      <c r="Q62" s="166">
        <v>2.7358660000000001</v>
      </c>
      <c r="R62" s="166">
        <v>2.753952</v>
      </c>
      <c r="S62" s="166">
        <v>2.7946300000000002</v>
      </c>
      <c r="T62" s="166">
        <v>2.8310309999999999</v>
      </c>
      <c r="U62" s="166">
        <v>2.8456739999999998</v>
      </c>
      <c r="V62" s="166">
        <v>2.8691779999999998</v>
      </c>
      <c r="W62" s="166">
        <v>2.8882020000000002</v>
      </c>
      <c r="X62" s="166">
        <v>2.9182939999999999</v>
      </c>
      <c r="Y62" s="166">
        <v>2.943686</v>
      </c>
      <c r="Z62" s="166">
        <v>2.9713940000000001</v>
      </c>
      <c r="AA62" s="166">
        <v>2.9885790000000001</v>
      </c>
      <c r="AB62" s="166">
        <v>2.9994779999999999</v>
      </c>
      <c r="AC62" s="166">
        <v>3.0395669999999999</v>
      </c>
      <c r="AD62" s="166">
        <v>3.071021</v>
      </c>
      <c r="AE62" s="166">
        <v>3.100679</v>
      </c>
      <c r="AF62" s="166">
        <v>3.1189170000000002</v>
      </c>
      <c r="AG62" s="166">
        <v>3.1446000000000001</v>
      </c>
      <c r="AH62" s="167">
        <v>7.7380000000000001E-3</v>
      </c>
    </row>
    <row r="63" spans="1:34" ht="15" customHeight="1" x14ac:dyDescent="0.25">
      <c r="A63" s="157" t="s">
        <v>1269</v>
      </c>
      <c r="B63" s="163" t="s">
        <v>1212</v>
      </c>
      <c r="C63" s="315">
        <v>0.41914200000000001</v>
      </c>
      <c r="D63" s="164">
        <v>0.41302499999999998</v>
      </c>
      <c r="E63" s="164">
        <v>0.44918400000000003</v>
      </c>
      <c r="F63" s="164">
        <v>0.45765699999999998</v>
      </c>
      <c r="G63" s="164">
        <v>0.44755299999999998</v>
      </c>
      <c r="H63" s="164">
        <v>0.44406699999999999</v>
      </c>
      <c r="I63" s="164">
        <v>0.41950999999999999</v>
      </c>
      <c r="J63" s="164">
        <v>0.42436299999999999</v>
      </c>
      <c r="K63" s="164">
        <v>0.43014200000000002</v>
      </c>
      <c r="L63" s="164">
        <v>0.43928699999999998</v>
      </c>
      <c r="M63" s="164">
        <v>0.42870999999999998</v>
      </c>
      <c r="N63" s="164">
        <v>0.41466599999999998</v>
      </c>
      <c r="O63" s="164">
        <v>0.40816799999999998</v>
      </c>
      <c r="P63" s="164">
        <v>0.41036299999999998</v>
      </c>
      <c r="Q63" s="164">
        <v>0.41532200000000002</v>
      </c>
      <c r="R63" s="164">
        <v>0.42113</v>
      </c>
      <c r="S63" s="164">
        <v>0.42622300000000002</v>
      </c>
      <c r="T63" s="164">
        <v>0.42525499999999999</v>
      </c>
      <c r="U63" s="164">
        <v>0.42632799999999998</v>
      </c>
      <c r="V63" s="164">
        <v>0.42763899999999999</v>
      </c>
      <c r="W63" s="164">
        <v>0.43418499999999999</v>
      </c>
      <c r="X63" s="164">
        <v>0.44025300000000001</v>
      </c>
      <c r="Y63" s="164">
        <v>0.44379299999999999</v>
      </c>
      <c r="Z63" s="164">
        <v>0.448963</v>
      </c>
      <c r="AA63" s="164">
        <v>0.46052500000000002</v>
      </c>
      <c r="AB63" s="164">
        <v>0.48127300000000001</v>
      </c>
      <c r="AC63" s="164">
        <v>0.49542700000000001</v>
      </c>
      <c r="AD63" s="164">
        <v>0.49501899999999999</v>
      </c>
      <c r="AE63" s="164">
        <v>0.49813499999999999</v>
      </c>
      <c r="AF63" s="164">
        <v>0.50404800000000005</v>
      </c>
      <c r="AG63" s="164">
        <v>0.509826</v>
      </c>
      <c r="AH63" s="165">
        <v>6.5500000000000003E-3</v>
      </c>
    </row>
    <row r="64" spans="1:34" ht="15" customHeight="1" x14ac:dyDescent="0.2">
      <c r="A64" s="157" t="s">
        <v>1270</v>
      </c>
      <c r="B64" s="162" t="s">
        <v>1214</v>
      </c>
      <c r="C64" s="316">
        <v>2.9145400000000001</v>
      </c>
      <c r="D64" s="166">
        <v>2.949595</v>
      </c>
      <c r="E64" s="166">
        <v>2.9901469999999999</v>
      </c>
      <c r="F64" s="166">
        <v>3.0211429999999999</v>
      </c>
      <c r="G64" s="166">
        <v>3.0196390000000002</v>
      </c>
      <c r="H64" s="166">
        <v>3.0434920000000001</v>
      </c>
      <c r="I64" s="166">
        <v>3.0525350000000002</v>
      </c>
      <c r="J64" s="166">
        <v>3.0628799999999998</v>
      </c>
      <c r="K64" s="166">
        <v>3.1047639999999999</v>
      </c>
      <c r="L64" s="166">
        <v>3.1370640000000001</v>
      </c>
      <c r="M64" s="166">
        <v>3.0563549999999999</v>
      </c>
      <c r="N64" s="166">
        <v>3.0719530000000002</v>
      </c>
      <c r="O64" s="166">
        <v>3.0810900000000001</v>
      </c>
      <c r="P64" s="166">
        <v>3.1098020000000002</v>
      </c>
      <c r="Q64" s="166">
        <v>3.1511879999999999</v>
      </c>
      <c r="R64" s="166">
        <v>3.1750820000000002</v>
      </c>
      <c r="S64" s="166">
        <v>3.220853</v>
      </c>
      <c r="T64" s="166">
        <v>3.2562859999999998</v>
      </c>
      <c r="U64" s="166">
        <v>3.2720020000000001</v>
      </c>
      <c r="V64" s="166">
        <v>3.296818</v>
      </c>
      <c r="W64" s="166">
        <v>3.322387</v>
      </c>
      <c r="X64" s="166">
        <v>3.3585470000000002</v>
      </c>
      <c r="Y64" s="166">
        <v>3.3874789999999999</v>
      </c>
      <c r="Z64" s="166">
        <v>3.420356</v>
      </c>
      <c r="AA64" s="166">
        <v>3.4491040000000002</v>
      </c>
      <c r="AB64" s="166">
        <v>3.4807510000000002</v>
      </c>
      <c r="AC64" s="166">
        <v>3.5349949999999999</v>
      </c>
      <c r="AD64" s="166">
        <v>3.5660409999999998</v>
      </c>
      <c r="AE64" s="166">
        <v>3.598814</v>
      </c>
      <c r="AF64" s="166">
        <v>3.6229640000000001</v>
      </c>
      <c r="AG64" s="166">
        <v>3.6544270000000001</v>
      </c>
      <c r="AH64" s="167">
        <v>7.5690000000000002E-3</v>
      </c>
    </row>
    <row r="67" spans="1:34" ht="15" customHeight="1" x14ac:dyDescent="0.2">
      <c r="B67" s="162" t="s">
        <v>1271</v>
      </c>
    </row>
    <row r="68" spans="1:34" ht="15" customHeight="1" x14ac:dyDescent="0.25">
      <c r="A68" s="157" t="s">
        <v>1272</v>
      </c>
      <c r="B68" s="163" t="s">
        <v>1198</v>
      </c>
      <c r="C68" s="315">
        <v>9.8499999999999998E-4</v>
      </c>
      <c r="D68" s="164">
        <v>1.052E-3</v>
      </c>
      <c r="E68" s="164">
        <v>1.0629999999999999E-3</v>
      </c>
      <c r="F68" s="164">
        <v>1.096E-3</v>
      </c>
      <c r="G68" s="164">
        <v>1.108E-3</v>
      </c>
      <c r="H68" s="164">
        <v>1.1230000000000001E-3</v>
      </c>
      <c r="I68" s="164">
        <v>1.124E-3</v>
      </c>
      <c r="J68" s="164">
        <v>1.122E-3</v>
      </c>
      <c r="K68" s="164">
        <v>1.121E-3</v>
      </c>
      <c r="L68" s="164">
        <v>1.119E-3</v>
      </c>
      <c r="M68" s="164">
        <v>1.1310000000000001E-3</v>
      </c>
      <c r="N68" s="164">
        <v>1.1299999999999999E-3</v>
      </c>
      <c r="O68" s="164">
        <v>1.1349999999999999E-3</v>
      </c>
      <c r="P68" s="164">
        <v>1.1379999999999999E-3</v>
      </c>
      <c r="Q68" s="164">
        <v>1.1529999999999999E-3</v>
      </c>
      <c r="R68" s="164">
        <v>1.17E-3</v>
      </c>
      <c r="S68" s="164">
        <v>1.188E-3</v>
      </c>
      <c r="T68" s="164">
        <v>1.209E-3</v>
      </c>
      <c r="U68" s="164">
        <v>1.2340000000000001E-3</v>
      </c>
      <c r="V68" s="164">
        <v>1.2589999999999999E-3</v>
      </c>
      <c r="W68" s="164">
        <v>1.289E-3</v>
      </c>
      <c r="X68" s="164">
        <v>1.3190000000000001E-3</v>
      </c>
      <c r="Y68" s="164">
        <v>1.3519999999999999E-3</v>
      </c>
      <c r="Z68" s="164">
        <v>1.389E-3</v>
      </c>
      <c r="AA68" s="164">
        <v>1.426E-3</v>
      </c>
      <c r="AB68" s="164">
        <v>1.4660000000000001E-3</v>
      </c>
      <c r="AC68" s="164">
        <v>1.5100000000000001E-3</v>
      </c>
      <c r="AD68" s="164">
        <v>1.5529999999999999E-3</v>
      </c>
      <c r="AE68" s="164">
        <v>1.6000000000000001E-3</v>
      </c>
      <c r="AF68" s="164">
        <v>1.6479999999999999E-3</v>
      </c>
      <c r="AG68" s="164">
        <v>1.6999999999999999E-3</v>
      </c>
      <c r="AH68" s="165">
        <v>1.8339000000000001E-2</v>
      </c>
    </row>
    <row r="69" spans="1:34" ht="15" customHeight="1" x14ac:dyDescent="0.25">
      <c r="A69" s="157" t="s">
        <v>1273</v>
      </c>
      <c r="B69" s="163" t="s">
        <v>1218</v>
      </c>
      <c r="C69" s="315">
        <v>2.1221860000000001</v>
      </c>
      <c r="D69" s="164">
        <v>2.2201399999999998</v>
      </c>
      <c r="E69" s="164">
        <v>2.2223329999999999</v>
      </c>
      <c r="F69" s="164">
        <v>2.2151689999999999</v>
      </c>
      <c r="G69" s="164">
        <v>2.2039610000000001</v>
      </c>
      <c r="H69" s="164">
        <v>2.190356</v>
      </c>
      <c r="I69" s="164">
        <v>2.1743139999999999</v>
      </c>
      <c r="J69" s="164">
        <v>2.1581920000000001</v>
      </c>
      <c r="K69" s="164">
        <v>2.1429840000000002</v>
      </c>
      <c r="L69" s="164">
        <v>2.1265360000000002</v>
      </c>
      <c r="M69" s="164">
        <v>2.1111219999999999</v>
      </c>
      <c r="N69" s="164">
        <v>2.0958039999999998</v>
      </c>
      <c r="O69" s="164">
        <v>2.0809120000000001</v>
      </c>
      <c r="P69" s="164">
        <v>2.0690620000000002</v>
      </c>
      <c r="Q69" s="164">
        <v>2.0591010000000001</v>
      </c>
      <c r="R69" s="164">
        <v>2.050014</v>
      </c>
      <c r="S69" s="164">
        <v>2.0411640000000002</v>
      </c>
      <c r="T69" s="164">
        <v>2.0329540000000001</v>
      </c>
      <c r="U69" s="164">
        <v>2.025741</v>
      </c>
      <c r="V69" s="164">
        <v>2.0201699999999998</v>
      </c>
      <c r="W69" s="164">
        <v>2.0153219999999998</v>
      </c>
      <c r="X69" s="164">
        <v>2.0113729999999999</v>
      </c>
      <c r="Y69" s="164">
        <v>2.0091649999999999</v>
      </c>
      <c r="Z69" s="164">
        <v>2.0083730000000002</v>
      </c>
      <c r="AA69" s="164">
        <v>2.0082429999999998</v>
      </c>
      <c r="AB69" s="164">
        <v>2.008003</v>
      </c>
      <c r="AC69" s="164">
        <v>2.0081310000000001</v>
      </c>
      <c r="AD69" s="164">
        <v>2.0084300000000002</v>
      </c>
      <c r="AE69" s="164">
        <v>2.0094029999999998</v>
      </c>
      <c r="AF69" s="164">
        <v>2.011415</v>
      </c>
      <c r="AG69" s="164">
        <v>2.0136859999999999</v>
      </c>
      <c r="AH69" s="165">
        <v>-1.748E-3</v>
      </c>
    </row>
    <row r="70" spans="1:34" ht="15" customHeight="1" x14ac:dyDescent="0.25">
      <c r="A70" s="157" t="s">
        <v>1274</v>
      </c>
      <c r="B70" s="163" t="s">
        <v>1275</v>
      </c>
      <c r="C70" s="315">
        <v>2.3990000000000001E-3</v>
      </c>
      <c r="D70" s="164">
        <v>2.4919999999999999E-3</v>
      </c>
      <c r="E70" s="164">
        <v>2.7569999999999999E-3</v>
      </c>
      <c r="F70" s="164">
        <v>2.7699999999999999E-3</v>
      </c>
      <c r="G70" s="164">
        <v>2.7820000000000002E-3</v>
      </c>
      <c r="H70" s="164">
        <v>2.7789999999999998E-3</v>
      </c>
      <c r="I70" s="164">
        <v>2.7720000000000002E-3</v>
      </c>
      <c r="J70" s="164">
        <v>2.7699999999999999E-3</v>
      </c>
      <c r="K70" s="164">
        <v>2.7529999999999998E-3</v>
      </c>
      <c r="L70" s="164">
        <v>2.745E-3</v>
      </c>
      <c r="M70" s="164">
        <v>2.7369999999999998E-3</v>
      </c>
      <c r="N70" s="164">
        <v>2.7360000000000002E-3</v>
      </c>
      <c r="O70" s="164">
        <v>2.7330000000000002E-3</v>
      </c>
      <c r="P70" s="164">
        <v>2.7360000000000002E-3</v>
      </c>
      <c r="Q70" s="164">
        <v>2.7430000000000002E-3</v>
      </c>
      <c r="R70" s="164">
        <v>2.7529999999999998E-3</v>
      </c>
      <c r="S70" s="164">
        <v>2.7680000000000001E-3</v>
      </c>
      <c r="T70" s="164">
        <v>2.7829999999999999E-3</v>
      </c>
      <c r="U70" s="164">
        <v>2.7920000000000002E-3</v>
      </c>
      <c r="V70" s="164">
        <v>2.8189999999999999E-3</v>
      </c>
      <c r="W70" s="164">
        <v>2.8419999999999999E-3</v>
      </c>
      <c r="X70" s="164">
        <v>2.8760000000000001E-3</v>
      </c>
      <c r="Y70" s="164">
        <v>2.9169999999999999E-3</v>
      </c>
      <c r="Z70" s="164">
        <v>2.9589999999999998E-3</v>
      </c>
      <c r="AA70" s="164">
        <v>3.0100000000000001E-3</v>
      </c>
      <c r="AB70" s="164">
        <v>3.0660000000000001E-3</v>
      </c>
      <c r="AC70" s="164">
        <v>3.1099999999999999E-3</v>
      </c>
      <c r="AD70" s="164">
        <v>3.1670000000000001E-3</v>
      </c>
      <c r="AE70" s="164">
        <v>3.2269999999999998E-3</v>
      </c>
      <c r="AF70" s="164">
        <v>3.2919999999999998E-3</v>
      </c>
      <c r="AG70" s="164">
        <v>3.3609999999999998E-3</v>
      </c>
      <c r="AH70" s="165">
        <v>1.1305000000000001E-2</v>
      </c>
    </row>
    <row r="71" spans="1:34" ht="15" customHeight="1" x14ac:dyDescent="0.25">
      <c r="A71" s="157" t="s">
        <v>1276</v>
      </c>
      <c r="B71" s="163" t="s">
        <v>1277</v>
      </c>
      <c r="C71" s="315">
        <v>0.65227999999999997</v>
      </c>
      <c r="D71" s="164">
        <v>0.85352300000000003</v>
      </c>
      <c r="E71" s="164">
        <v>0.94130899999999995</v>
      </c>
      <c r="F71" s="164">
        <v>0.978545</v>
      </c>
      <c r="G71" s="164">
        <v>0.99780999999999997</v>
      </c>
      <c r="H71" s="164">
        <v>1.0150939999999999</v>
      </c>
      <c r="I71" s="164">
        <v>1.0204869999999999</v>
      </c>
      <c r="J71" s="164">
        <v>1.025347</v>
      </c>
      <c r="K71" s="164">
        <v>1.033927</v>
      </c>
      <c r="L71" s="164">
        <v>1.0402229999999999</v>
      </c>
      <c r="M71" s="164">
        <v>1.049242</v>
      </c>
      <c r="N71" s="164">
        <v>1.0606249999999999</v>
      </c>
      <c r="O71" s="164">
        <v>1.074692</v>
      </c>
      <c r="P71" s="164">
        <v>1.0894239999999999</v>
      </c>
      <c r="Q71" s="164">
        <v>1.104171</v>
      </c>
      <c r="R71" s="164">
        <v>1.11879</v>
      </c>
      <c r="S71" s="164">
        <v>1.1302479999999999</v>
      </c>
      <c r="T71" s="164">
        <v>1.1403589999999999</v>
      </c>
      <c r="U71" s="164">
        <v>1.151783</v>
      </c>
      <c r="V71" s="164">
        <v>1.163727</v>
      </c>
      <c r="W71" s="164">
        <v>1.1780569999999999</v>
      </c>
      <c r="X71" s="164">
        <v>1.192086</v>
      </c>
      <c r="Y71" s="164">
        <v>1.207708</v>
      </c>
      <c r="Z71" s="164">
        <v>1.2236990000000001</v>
      </c>
      <c r="AA71" s="164">
        <v>1.2405079999999999</v>
      </c>
      <c r="AB71" s="164">
        <v>1.2563899999999999</v>
      </c>
      <c r="AC71" s="164">
        <v>1.271641</v>
      </c>
      <c r="AD71" s="164">
        <v>1.285237</v>
      </c>
      <c r="AE71" s="164">
        <v>1.29756</v>
      </c>
      <c r="AF71" s="164">
        <v>1.3088919999999999</v>
      </c>
      <c r="AG71" s="164">
        <v>1.3203370000000001</v>
      </c>
      <c r="AH71" s="165">
        <v>2.3784E-2</v>
      </c>
    </row>
    <row r="72" spans="1:34" ht="15" customHeight="1" x14ac:dyDescent="0.25">
      <c r="A72" s="157" t="s">
        <v>1278</v>
      </c>
      <c r="B72" s="163" t="s">
        <v>1279</v>
      </c>
      <c r="C72" s="315">
        <v>0.70316699999999999</v>
      </c>
      <c r="D72" s="164">
        <v>0.74469399999999997</v>
      </c>
      <c r="E72" s="164">
        <v>0.75862200000000002</v>
      </c>
      <c r="F72" s="164">
        <v>0.76591600000000004</v>
      </c>
      <c r="G72" s="164">
        <v>0.77183500000000005</v>
      </c>
      <c r="H72" s="164">
        <v>0.78687799999999997</v>
      </c>
      <c r="I72" s="164">
        <v>0.78606699999999996</v>
      </c>
      <c r="J72" s="164">
        <v>0.78701600000000005</v>
      </c>
      <c r="K72" s="164">
        <v>0.78322400000000003</v>
      </c>
      <c r="L72" s="164">
        <v>0.77860600000000002</v>
      </c>
      <c r="M72" s="164">
        <v>0.77089099999999999</v>
      </c>
      <c r="N72" s="164">
        <v>0.77170700000000003</v>
      </c>
      <c r="O72" s="164">
        <v>0.76829499999999995</v>
      </c>
      <c r="P72" s="164">
        <v>0.765706</v>
      </c>
      <c r="Q72" s="164">
        <v>0.76400599999999996</v>
      </c>
      <c r="R72" s="164">
        <v>0.76319400000000004</v>
      </c>
      <c r="S72" s="164">
        <v>0.76264900000000002</v>
      </c>
      <c r="T72" s="164">
        <v>0.76202599999999998</v>
      </c>
      <c r="U72" s="164">
        <v>0.76229400000000003</v>
      </c>
      <c r="V72" s="164">
        <v>0.76352900000000001</v>
      </c>
      <c r="W72" s="164">
        <v>0.76227500000000004</v>
      </c>
      <c r="X72" s="164">
        <v>0.76212999999999997</v>
      </c>
      <c r="Y72" s="164">
        <v>0.76721499999999998</v>
      </c>
      <c r="Z72" s="164">
        <v>0.77077499999999999</v>
      </c>
      <c r="AA72" s="164">
        <v>0.77568700000000002</v>
      </c>
      <c r="AB72" s="164">
        <v>0.77873800000000004</v>
      </c>
      <c r="AC72" s="164">
        <v>0.78328799999999998</v>
      </c>
      <c r="AD72" s="164">
        <v>0.78696500000000003</v>
      </c>
      <c r="AE72" s="164">
        <v>0.79063499999999998</v>
      </c>
      <c r="AF72" s="164">
        <v>0.79430100000000003</v>
      </c>
      <c r="AG72" s="164">
        <v>0.79805000000000004</v>
      </c>
      <c r="AH72" s="165">
        <v>4.228E-3</v>
      </c>
    </row>
    <row r="73" spans="1:34" ht="15" customHeight="1" x14ac:dyDescent="0.25">
      <c r="A73" s="157" t="s">
        <v>1280</v>
      </c>
      <c r="B73" s="163" t="s">
        <v>45</v>
      </c>
      <c r="C73" s="315">
        <v>0.17138700000000001</v>
      </c>
      <c r="D73" s="164">
        <v>0.196412</v>
      </c>
      <c r="E73" s="164">
        <v>0.28823900000000002</v>
      </c>
      <c r="F73" s="164">
        <v>0.28506199999999998</v>
      </c>
      <c r="G73" s="164">
        <v>0.27811599999999997</v>
      </c>
      <c r="H73" s="164">
        <v>0.242314</v>
      </c>
      <c r="I73" s="164">
        <v>0.24196400000000001</v>
      </c>
      <c r="J73" s="164">
        <v>0.22875499999999999</v>
      </c>
      <c r="K73" s="164">
        <v>0.22600400000000001</v>
      </c>
      <c r="L73" s="164">
        <v>0.22333500000000001</v>
      </c>
      <c r="M73" s="164">
        <v>0.24086099999999999</v>
      </c>
      <c r="N73" s="164">
        <v>0.22450100000000001</v>
      </c>
      <c r="O73" s="164">
        <v>0.22318299999999999</v>
      </c>
      <c r="P73" s="164">
        <v>0.221501</v>
      </c>
      <c r="Q73" s="164">
        <v>0.219946</v>
      </c>
      <c r="R73" s="164">
        <v>0.218251</v>
      </c>
      <c r="S73" s="164">
        <v>0.216895</v>
      </c>
      <c r="T73" s="164">
        <v>0.21793199999999999</v>
      </c>
      <c r="U73" s="164">
        <v>0.21479400000000001</v>
      </c>
      <c r="V73" s="164">
        <v>0.214472</v>
      </c>
      <c r="W73" s="164">
        <v>0.20472499999999999</v>
      </c>
      <c r="X73" s="164">
        <v>0.21118999999999999</v>
      </c>
      <c r="Y73" s="164">
        <v>0.199819</v>
      </c>
      <c r="Z73" s="164">
        <v>0.19917099999999999</v>
      </c>
      <c r="AA73" s="164">
        <v>0.192109</v>
      </c>
      <c r="AB73" s="164">
        <v>0.196182</v>
      </c>
      <c r="AC73" s="164">
        <v>0.19025300000000001</v>
      </c>
      <c r="AD73" s="164">
        <v>0.18673600000000001</v>
      </c>
      <c r="AE73" s="164">
        <v>0.185559</v>
      </c>
      <c r="AF73" s="164">
        <v>0.184976</v>
      </c>
      <c r="AG73" s="164">
        <v>0.183451</v>
      </c>
      <c r="AH73" s="165">
        <v>2.2699999999999999E-3</v>
      </c>
    </row>
    <row r="74" spans="1:34" ht="15" customHeight="1" x14ac:dyDescent="0.25">
      <c r="A74" s="157" t="s">
        <v>1281</v>
      </c>
      <c r="B74" s="163" t="s">
        <v>1282</v>
      </c>
      <c r="C74" s="315">
        <v>2.3924999999999998E-2</v>
      </c>
      <c r="D74" s="164">
        <v>2.4240000000000001E-2</v>
      </c>
      <c r="E74" s="164">
        <v>2.4442999999999999E-2</v>
      </c>
      <c r="F74" s="164">
        <v>2.4584999999999999E-2</v>
      </c>
      <c r="G74" s="164">
        <v>2.4681999999999999E-2</v>
      </c>
      <c r="H74" s="164">
        <v>2.4726999999999999E-2</v>
      </c>
      <c r="I74" s="164">
        <v>2.4749E-2</v>
      </c>
      <c r="J74" s="164">
        <v>2.4705000000000001E-2</v>
      </c>
      <c r="K74" s="164">
        <v>2.4670000000000001E-2</v>
      </c>
      <c r="L74" s="164">
        <v>2.4642000000000001E-2</v>
      </c>
      <c r="M74" s="164">
        <v>2.4622000000000002E-2</v>
      </c>
      <c r="N74" s="164">
        <v>2.4601999999999999E-2</v>
      </c>
      <c r="O74" s="164">
        <v>2.4582E-2</v>
      </c>
      <c r="P74" s="164">
        <v>2.4570000000000002E-2</v>
      </c>
      <c r="Q74" s="164">
        <v>2.4569000000000001E-2</v>
      </c>
      <c r="R74" s="164">
        <v>2.4563999999999999E-2</v>
      </c>
      <c r="S74" s="164">
        <v>2.4552000000000001E-2</v>
      </c>
      <c r="T74" s="164">
        <v>2.4545000000000001E-2</v>
      </c>
      <c r="U74" s="164">
        <v>2.4538000000000001E-2</v>
      </c>
      <c r="V74" s="164">
        <v>2.4532000000000002E-2</v>
      </c>
      <c r="W74" s="164">
        <v>2.4534E-2</v>
      </c>
      <c r="X74" s="164">
        <v>2.4539999999999999E-2</v>
      </c>
      <c r="Y74" s="164">
        <v>2.4551E-2</v>
      </c>
      <c r="Z74" s="164">
        <v>2.4551E-2</v>
      </c>
      <c r="AA74" s="164">
        <v>2.4558E-2</v>
      </c>
      <c r="AB74" s="164">
        <v>2.4580999999999999E-2</v>
      </c>
      <c r="AC74" s="164">
        <v>2.4604999999999998E-2</v>
      </c>
      <c r="AD74" s="164">
        <v>2.4618999999999999E-2</v>
      </c>
      <c r="AE74" s="164">
        <v>2.4622000000000002E-2</v>
      </c>
      <c r="AF74" s="164">
        <v>2.4617E-2</v>
      </c>
      <c r="AG74" s="164">
        <v>2.4607E-2</v>
      </c>
      <c r="AH74" s="165">
        <v>9.3800000000000003E-4</v>
      </c>
    </row>
    <row r="75" spans="1:34" ht="15" customHeight="1" x14ac:dyDescent="0.25">
      <c r="A75" s="157" t="s">
        <v>1283</v>
      </c>
      <c r="B75" s="163" t="s">
        <v>1202</v>
      </c>
      <c r="C75" s="315">
        <v>3.6739310000000001</v>
      </c>
      <c r="D75" s="164">
        <v>4.0400609999999997</v>
      </c>
      <c r="E75" s="164">
        <v>4.2360100000000003</v>
      </c>
      <c r="F75" s="164">
        <v>4.2703749999999996</v>
      </c>
      <c r="G75" s="164">
        <v>4.2775119999999998</v>
      </c>
      <c r="H75" s="164">
        <v>4.2604920000000002</v>
      </c>
      <c r="I75" s="164">
        <v>4.2487050000000002</v>
      </c>
      <c r="J75" s="164">
        <v>4.2251380000000003</v>
      </c>
      <c r="K75" s="164">
        <v>4.2119299999999997</v>
      </c>
      <c r="L75" s="164">
        <v>4.1944610000000004</v>
      </c>
      <c r="M75" s="164">
        <v>4.1978679999999997</v>
      </c>
      <c r="N75" s="164">
        <v>4.1783700000000001</v>
      </c>
      <c r="O75" s="164">
        <v>4.1727999999999996</v>
      </c>
      <c r="P75" s="164">
        <v>4.1714019999999996</v>
      </c>
      <c r="Q75" s="164">
        <v>4.1729459999999996</v>
      </c>
      <c r="R75" s="164">
        <v>4.1759820000000003</v>
      </c>
      <c r="S75" s="164">
        <v>4.1766969999999999</v>
      </c>
      <c r="T75" s="164">
        <v>4.1790250000000002</v>
      </c>
      <c r="U75" s="164">
        <v>4.1803860000000004</v>
      </c>
      <c r="V75" s="164">
        <v>4.1876899999999999</v>
      </c>
      <c r="W75" s="164">
        <v>4.1862009999999996</v>
      </c>
      <c r="X75" s="164">
        <v>4.2026370000000002</v>
      </c>
      <c r="Y75" s="164">
        <v>4.2098089999999999</v>
      </c>
      <c r="Z75" s="164">
        <v>4.2279580000000001</v>
      </c>
      <c r="AA75" s="164">
        <v>4.2425319999999997</v>
      </c>
      <c r="AB75" s="164">
        <v>4.2653590000000001</v>
      </c>
      <c r="AC75" s="164">
        <v>4.2794280000000002</v>
      </c>
      <c r="AD75" s="164">
        <v>4.2935400000000001</v>
      </c>
      <c r="AE75" s="164">
        <v>4.30938</v>
      </c>
      <c r="AF75" s="164">
        <v>4.3258489999999998</v>
      </c>
      <c r="AG75" s="164">
        <v>4.341831</v>
      </c>
      <c r="AH75" s="165">
        <v>5.5830000000000003E-3</v>
      </c>
    </row>
    <row r="76" spans="1:34" ht="15" customHeight="1" x14ac:dyDescent="0.25">
      <c r="A76" s="157" t="s">
        <v>1284</v>
      </c>
      <c r="B76" s="163" t="s">
        <v>1285</v>
      </c>
      <c r="C76" s="315">
        <v>4.6810999999999998E-2</v>
      </c>
      <c r="D76" s="164">
        <v>4.8954999999999999E-2</v>
      </c>
      <c r="E76" s="164">
        <v>4.4031000000000001E-2</v>
      </c>
      <c r="F76" s="164">
        <v>4.3520999999999997E-2</v>
      </c>
      <c r="G76" s="164">
        <v>4.3104999999999997E-2</v>
      </c>
      <c r="H76" s="164">
        <v>4.3598999999999999E-2</v>
      </c>
      <c r="I76" s="164">
        <v>4.3313999999999998E-2</v>
      </c>
      <c r="J76" s="164">
        <v>4.3691000000000001E-2</v>
      </c>
      <c r="K76" s="164">
        <v>4.3815E-2</v>
      </c>
      <c r="L76" s="164">
        <v>4.3756000000000003E-2</v>
      </c>
      <c r="M76" s="164">
        <v>4.1973000000000003E-2</v>
      </c>
      <c r="N76" s="164">
        <v>4.1793999999999998E-2</v>
      </c>
      <c r="O76" s="164">
        <v>4.1924000000000003E-2</v>
      </c>
      <c r="P76" s="164">
        <v>4.1902000000000002E-2</v>
      </c>
      <c r="Q76" s="164">
        <v>4.2186000000000001E-2</v>
      </c>
      <c r="R76" s="164">
        <v>4.2581000000000001E-2</v>
      </c>
      <c r="S76" s="164">
        <v>4.2941E-2</v>
      </c>
      <c r="T76" s="164">
        <v>4.3237999999999999E-2</v>
      </c>
      <c r="U76" s="164">
        <v>4.3951999999999998E-2</v>
      </c>
      <c r="V76" s="164">
        <v>4.4245E-2</v>
      </c>
      <c r="W76" s="164">
        <v>4.5284999999999999E-2</v>
      </c>
      <c r="X76" s="164">
        <v>4.5711000000000002E-2</v>
      </c>
      <c r="Y76" s="164">
        <v>4.6439000000000001E-2</v>
      </c>
      <c r="Z76" s="164">
        <v>4.6989999999999997E-2</v>
      </c>
      <c r="AA76" s="164">
        <v>4.7486E-2</v>
      </c>
      <c r="AB76" s="164">
        <v>4.7918000000000002E-2</v>
      </c>
      <c r="AC76" s="164">
        <v>4.8446999999999997E-2</v>
      </c>
      <c r="AD76" s="164">
        <v>4.9093999999999999E-2</v>
      </c>
      <c r="AE76" s="164">
        <v>4.9494000000000003E-2</v>
      </c>
      <c r="AF76" s="164">
        <v>4.9980999999999998E-2</v>
      </c>
      <c r="AG76" s="164">
        <v>5.0566E-2</v>
      </c>
      <c r="AH76" s="165">
        <v>2.575E-3</v>
      </c>
    </row>
    <row r="77" spans="1:34" ht="15" customHeight="1" x14ac:dyDescent="0.25">
      <c r="A77" s="157" t="s">
        <v>1286</v>
      </c>
      <c r="B77" s="163" t="s">
        <v>1287</v>
      </c>
      <c r="C77" s="315">
        <v>2.0253E-2</v>
      </c>
      <c r="D77" s="164">
        <v>3.0088E-2</v>
      </c>
      <c r="E77" s="164">
        <v>2.3657999999999998E-2</v>
      </c>
      <c r="F77" s="164">
        <v>2.7026999999999999E-2</v>
      </c>
      <c r="G77" s="164">
        <v>2.9878999999999999E-2</v>
      </c>
      <c r="H77" s="164">
        <v>3.4838000000000001E-2</v>
      </c>
      <c r="I77" s="164">
        <v>3.6505999999999997E-2</v>
      </c>
      <c r="J77" s="164">
        <v>3.8862000000000001E-2</v>
      </c>
      <c r="K77" s="164">
        <v>4.0819000000000001E-2</v>
      </c>
      <c r="L77" s="164">
        <v>4.2105999999999998E-2</v>
      </c>
      <c r="M77" s="164">
        <v>4.0245999999999997E-2</v>
      </c>
      <c r="N77" s="164">
        <v>4.3649E-2</v>
      </c>
      <c r="O77" s="164">
        <v>4.5490000000000003E-2</v>
      </c>
      <c r="P77" s="164">
        <v>4.6891000000000002E-2</v>
      </c>
      <c r="Q77" s="164">
        <v>4.8531999999999999E-2</v>
      </c>
      <c r="R77" s="164">
        <v>5.0325000000000002E-2</v>
      </c>
      <c r="S77" s="164">
        <v>5.1803000000000002E-2</v>
      </c>
      <c r="T77" s="164">
        <v>5.3241999999999998E-2</v>
      </c>
      <c r="U77" s="164">
        <v>5.5992E-2</v>
      </c>
      <c r="V77" s="164">
        <v>5.7363999999999998E-2</v>
      </c>
      <c r="W77" s="164">
        <v>6.3365000000000005E-2</v>
      </c>
      <c r="X77" s="164">
        <v>6.5060000000000007E-2</v>
      </c>
      <c r="Y77" s="164">
        <v>6.9369E-2</v>
      </c>
      <c r="Z77" s="164">
        <v>7.2121000000000005E-2</v>
      </c>
      <c r="AA77" s="164">
        <v>7.5287999999999994E-2</v>
      </c>
      <c r="AB77" s="164">
        <v>7.6476000000000002E-2</v>
      </c>
      <c r="AC77" s="164">
        <v>8.0571000000000004E-2</v>
      </c>
      <c r="AD77" s="164">
        <v>8.3565E-2</v>
      </c>
      <c r="AE77" s="164">
        <v>8.5269999999999999E-2</v>
      </c>
      <c r="AF77" s="164">
        <v>8.7220000000000006E-2</v>
      </c>
      <c r="AG77" s="164">
        <v>8.9308999999999999E-2</v>
      </c>
      <c r="AH77" s="165">
        <v>5.0702999999999998E-2</v>
      </c>
    </row>
    <row r="78" spans="1:34" ht="15" customHeight="1" x14ac:dyDescent="0.25">
      <c r="A78" s="157" t="s">
        <v>1288</v>
      </c>
      <c r="B78" s="163" t="s">
        <v>1289</v>
      </c>
      <c r="C78" s="315">
        <v>2.2100000000000001E-4</v>
      </c>
      <c r="D78" s="164">
        <v>2.3800000000000001E-4</v>
      </c>
      <c r="E78" s="164">
        <v>2.4499999999999999E-4</v>
      </c>
      <c r="F78" s="164">
        <v>2.5099999999999998E-4</v>
      </c>
      <c r="G78" s="164">
        <v>2.5599999999999999E-4</v>
      </c>
      <c r="H78" s="164">
        <v>2.61E-4</v>
      </c>
      <c r="I78" s="164">
        <v>2.6400000000000002E-4</v>
      </c>
      <c r="J78" s="164">
        <v>2.6800000000000001E-4</v>
      </c>
      <c r="K78" s="164">
        <v>2.7E-4</v>
      </c>
      <c r="L78" s="164">
        <v>2.72E-4</v>
      </c>
      <c r="M78" s="164">
        <v>2.7399999999999999E-4</v>
      </c>
      <c r="N78" s="164">
        <v>2.7500000000000002E-4</v>
      </c>
      <c r="O78" s="164">
        <v>2.7500000000000002E-4</v>
      </c>
      <c r="P78" s="164">
        <v>2.7399999999999999E-4</v>
      </c>
      <c r="Q78" s="164">
        <v>2.7399999999999999E-4</v>
      </c>
      <c r="R78" s="164">
        <v>2.7700000000000001E-4</v>
      </c>
      <c r="S78" s="164">
        <v>2.8200000000000002E-4</v>
      </c>
      <c r="T78" s="164">
        <v>2.8899999999999998E-4</v>
      </c>
      <c r="U78" s="164">
        <v>2.99E-4</v>
      </c>
      <c r="V78" s="164">
        <v>3.0899999999999998E-4</v>
      </c>
      <c r="W78" s="164">
        <v>3.2299999999999999E-4</v>
      </c>
      <c r="X78" s="164">
        <v>3.3799999999999998E-4</v>
      </c>
      <c r="Y78" s="164">
        <v>3.5500000000000001E-4</v>
      </c>
      <c r="Z78" s="164">
        <v>3.7800000000000003E-4</v>
      </c>
      <c r="AA78" s="164">
        <v>3.97E-4</v>
      </c>
      <c r="AB78" s="164">
        <v>4.17E-4</v>
      </c>
      <c r="AC78" s="164">
        <v>4.37E-4</v>
      </c>
      <c r="AD78" s="164">
        <v>4.5800000000000002E-4</v>
      </c>
      <c r="AE78" s="164">
        <v>4.8099999999999998E-4</v>
      </c>
      <c r="AF78" s="164">
        <v>5.0500000000000002E-4</v>
      </c>
      <c r="AG78" s="164">
        <v>5.2999999999999998E-4</v>
      </c>
      <c r="AH78" s="165">
        <v>2.9655999999999998E-2</v>
      </c>
    </row>
    <row r="79" spans="1:34" ht="15" customHeight="1" x14ac:dyDescent="0.25">
      <c r="A79" s="157" t="s">
        <v>1290</v>
      </c>
      <c r="B79" s="163" t="s">
        <v>1208</v>
      </c>
      <c r="C79" s="315">
        <v>9.9310000000000006E-3</v>
      </c>
      <c r="D79" s="164">
        <v>1.1320999999999999E-2</v>
      </c>
      <c r="E79" s="164">
        <v>1.2248999999999999E-2</v>
      </c>
      <c r="F79" s="164">
        <v>1.3098E-2</v>
      </c>
      <c r="G79" s="164">
        <v>1.3898000000000001E-2</v>
      </c>
      <c r="H79" s="164">
        <v>1.4657E-2</v>
      </c>
      <c r="I79" s="164">
        <v>1.5561999999999999E-2</v>
      </c>
      <c r="J79" s="164">
        <v>1.6490999999999999E-2</v>
      </c>
      <c r="K79" s="164">
        <v>1.7392000000000001E-2</v>
      </c>
      <c r="L79" s="164">
        <v>1.8339999999999999E-2</v>
      </c>
      <c r="M79" s="164">
        <v>1.9494999999999998E-2</v>
      </c>
      <c r="N79" s="164">
        <v>2.0820000000000002E-2</v>
      </c>
      <c r="O79" s="164">
        <v>2.2335000000000001E-2</v>
      </c>
      <c r="P79" s="164">
        <v>2.4056999999999999E-2</v>
      </c>
      <c r="Q79" s="164">
        <v>2.5994E-2</v>
      </c>
      <c r="R79" s="164">
        <v>2.8149E-2</v>
      </c>
      <c r="S79" s="164">
        <v>3.0516999999999999E-2</v>
      </c>
      <c r="T79" s="164">
        <v>3.3096E-2</v>
      </c>
      <c r="U79" s="164">
        <v>3.5911999999999999E-2</v>
      </c>
      <c r="V79" s="164">
        <v>3.8920999999999997E-2</v>
      </c>
      <c r="W79" s="164">
        <v>4.2169999999999999E-2</v>
      </c>
      <c r="X79" s="164">
        <v>4.5506999999999999E-2</v>
      </c>
      <c r="Y79" s="164">
        <v>4.8989999999999999E-2</v>
      </c>
      <c r="Z79" s="164">
        <v>5.2602000000000003E-2</v>
      </c>
      <c r="AA79" s="164">
        <v>5.6454999999999998E-2</v>
      </c>
      <c r="AB79" s="164">
        <v>6.0205000000000002E-2</v>
      </c>
      <c r="AC79" s="164">
        <v>6.4102999999999993E-2</v>
      </c>
      <c r="AD79" s="164">
        <v>6.8169999999999994E-2</v>
      </c>
      <c r="AE79" s="164">
        <v>7.2470000000000007E-2</v>
      </c>
      <c r="AF79" s="164">
        <v>7.7160999999999993E-2</v>
      </c>
      <c r="AG79" s="164">
        <v>8.1839999999999996E-2</v>
      </c>
      <c r="AH79" s="165">
        <v>7.2834999999999997E-2</v>
      </c>
    </row>
    <row r="80" spans="1:34" ht="15" customHeight="1" x14ac:dyDescent="0.2">
      <c r="A80" s="157" t="s">
        <v>1291</v>
      </c>
      <c r="B80" s="162" t="s">
        <v>1210</v>
      </c>
      <c r="C80" s="316">
        <v>3.751147</v>
      </c>
      <c r="D80" s="166">
        <v>4.1306620000000001</v>
      </c>
      <c r="E80" s="166">
        <v>4.3161930000000002</v>
      </c>
      <c r="F80" s="166">
        <v>4.3542719999999999</v>
      </c>
      <c r="G80" s="166">
        <v>4.3646500000000001</v>
      </c>
      <c r="H80" s="166">
        <v>4.353847</v>
      </c>
      <c r="I80" s="166">
        <v>4.3443509999999996</v>
      </c>
      <c r="J80" s="166">
        <v>4.3244499999999997</v>
      </c>
      <c r="K80" s="166">
        <v>4.3142269999999998</v>
      </c>
      <c r="L80" s="166">
        <v>4.2989350000000002</v>
      </c>
      <c r="M80" s="166">
        <v>4.2998560000000001</v>
      </c>
      <c r="N80" s="166">
        <v>4.2849079999999997</v>
      </c>
      <c r="O80" s="166">
        <v>4.2828249999999999</v>
      </c>
      <c r="P80" s="166">
        <v>4.2845269999999998</v>
      </c>
      <c r="Q80" s="166">
        <v>4.2899320000000003</v>
      </c>
      <c r="R80" s="166">
        <v>4.2973129999999999</v>
      </c>
      <c r="S80" s="166">
        <v>4.3022410000000004</v>
      </c>
      <c r="T80" s="166">
        <v>4.3088889999999997</v>
      </c>
      <c r="U80" s="166">
        <v>4.3165399999999998</v>
      </c>
      <c r="V80" s="166">
        <v>4.3285299999999998</v>
      </c>
      <c r="W80" s="166">
        <v>4.3373439999999999</v>
      </c>
      <c r="X80" s="166">
        <v>4.3592529999999998</v>
      </c>
      <c r="Y80" s="166">
        <v>4.374962</v>
      </c>
      <c r="Z80" s="166">
        <v>4.4000500000000002</v>
      </c>
      <c r="AA80" s="166">
        <v>4.4221589999999997</v>
      </c>
      <c r="AB80" s="166">
        <v>4.4503740000000001</v>
      </c>
      <c r="AC80" s="166">
        <v>4.4729869999999998</v>
      </c>
      <c r="AD80" s="166">
        <v>4.494828</v>
      </c>
      <c r="AE80" s="166">
        <v>4.5170960000000004</v>
      </c>
      <c r="AF80" s="166">
        <v>4.5407169999999999</v>
      </c>
      <c r="AG80" s="166">
        <v>4.5640749999999999</v>
      </c>
      <c r="AH80" s="167">
        <v>6.5599999999999999E-3</v>
      </c>
    </row>
    <row r="81" spans="1:34" ht="15" customHeight="1" x14ac:dyDescent="0.25">
      <c r="A81" s="157" t="s">
        <v>1292</v>
      </c>
      <c r="B81" s="163" t="s">
        <v>1212</v>
      </c>
      <c r="C81" s="315">
        <v>1.4066E-2</v>
      </c>
      <c r="D81" s="164">
        <v>1.5730999999999998E-2</v>
      </c>
      <c r="E81" s="164">
        <v>1.796E-2</v>
      </c>
      <c r="F81" s="164">
        <v>1.9092000000000001E-2</v>
      </c>
      <c r="G81" s="164">
        <v>1.9476E-2</v>
      </c>
      <c r="H81" s="164">
        <v>1.9983000000000001E-2</v>
      </c>
      <c r="I81" s="164">
        <v>1.9671999999999999E-2</v>
      </c>
      <c r="J81" s="164">
        <v>2.0881E-2</v>
      </c>
      <c r="K81" s="164">
        <v>2.2002000000000001E-2</v>
      </c>
      <c r="L81" s="164">
        <v>2.341E-2</v>
      </c>
      <c r="M81" s="164">
        <v>2.4159E-2</v>
      </c>
      <c r="N81" s="164">
        <v>2.4681000000000002E-2</v>
      </c>
      <c r="O81" s="164">
        <v>2.5807E-2</v>
      </c>
      <c r="P81" s="164">
        <v>2.7661000000000002E-2</v>
      </c>
      <c r="Q81" s="164">
        <v>2.9829000000000001E-2</v>
      </c>
      <c r="R81" s="164">
        <v>3.2400999999999999E-2</v>
      </c>
      <c r="S81" s="164">
        <v>3.5024E-2</v>
      </c>
      <c r="T81" s="164">
        <v>3.7527999999999999E-2</v>
      </c>
      <c r="U81" s="164">
        <v>4.0336999999999998E-2</v>
      </c>
      <c r="V81" s="164">
        <v>4.3300999999999999E-2</v>
      </c>
      <c r="W81" s="164">
        <v>4.7107000000000003E-2</v>
      </c>
      <c r="X81" s="164">
        <v>5.0805999999999997E-2</v>
      </c>
      <c r="Y81" s="164">
        <v>5.4324999999999998E-2</v>
      </c>
      <c r="Z81" s="164">
        <v>5.8194999999999997E-2</v>
      </c>
      <c r="AA81" s="164">
        <v>6.3251000000000002E-2</v>
      </c>
      <c r="AB81" s="164">
        <v>6.9597000000000006E-2</v>
      </c>
      <c r="AC81" s="164">
        <v>7.5217999999999993E-2</v>
      </c>
      <c r="AD81" s="164">
        <v>7.8756999999999994E-2</v>
      </c>
      <c r="AE81" s="164">
        <v>8.3104999999999998E-2</v>
      </c>
      <c r="AF81" s="164">
        <v>8.8318999999999995E-2</v>
      </c>
      <c r="AG81" s="164">
        <v>9.3297000000000005E-2</v>
      </c>
      <c r="AH81" s="165">
        <v>6.5099000000000004E-2</v>
      </c>
    </row>
    <row r="82" spans="1:34" ht="15" customHeight="1" x14ac:dyDescent="0.2">
      <c r="A82" s="157" t="s">
        <v>1293</v>
      </c>
      <c r="B82" s="162" t="s">
        <v>1214</v>
      </c>
      <c r="C82" s="316">
        <v>3.7652130000000001</v>
      </c>
      <c r="D82" s="166">
        <v>4.1463929999999998</v>
      </c>
      <c r="E82" s="166">
        <v>4.3341539999999998</v>
      </c>
      <c r="F82" s="166">
        <v>4.3733639999999996</v>
      </c>
      <c r="G82" s="166">
        <v>4.3841260000000002</v>
      </c>
      <c r="H82" s="166">
        <v>4.3738289999999997</v>
      </c>
      <c r="I82" s="166">
        <v>4.3640230000000004</v>
      </c>
      <c r="J82" s="166">
        <v>4.3453299999999997</v>
      </c>
      <c r="K82" s="166">
        <v>4.3362290000000003</v>
      </c>
      <c r="L82" s="166">
        <v>4.3223459999999996</v>
      </c>
      <c r="M82" s="166">
        <v>4.3240150000000002</v>
      </c>
      <c r="N82" s="166">
        <v>4.3095889999999999</v>
      </c>
      <c r="O82" s="166">
        <v>4.3086310000000001</v>
      </c>
      <c r="P82" s="166">
        <v>4.3121879999999999</v>
      </c>
      <c r="Q82" s="166">
        <v>4.3197609999999997</v>
      </c>
      <c r="R82" s="166">
        <v>4.3297129999999999</v>
      </c>
      <c r="S82" s="166">
        <v>4.3372650000000004</v>
      </c>
      <c r="T82" s="166">
        <v>4.3464169999999998</v>
      </c>
      <c r="U82" s="166">
        <v>4.356878</v>
      </c>
      <c r="V82" s="166">
        <v>4.3718300000000001</v>
      </c>
      <c r="W82" s="166">
        <v>4.3844500000000002</v>
      </c>
      <c r="X82" s="166">
        <v>4.4100590000000004</v>
      </c>
      <c r="Y82" s="166">
        <v>4.4292870000000004</v>
      </c>
      <c r="Z82" s="166">
        <v>4.4582439999999997</v>
      </c>
      <c r="AA82" s="166">
        <v>4.4854099999999999</v>
      </c>
      <c r="AB82" s="166">
        <v>4.519971</v>
      </c>
      <c r="AC82" s="166">
        <v>4.5482050000000003</v>
      </c>
      <c r="AD82" s="166">
        <v>4.5735849999999996</v>
      </c>
      <c r="AE82" s="166">
        <v>4.6002010000000002</v>
      </c>
      <c r="AF82" s="166">
        <v>4.6290360000000002</v>
      </c>
      <c r="AG82" s="166">
        <v>4.6573719999999996</v>
      </c>
      <c r="AH82" s="167">
        <v>7.1130000000000004E-3</v>
      </c>
    </row>
    <row r="84" spans="1:34" ht="15" customHeight="1" x14ac:dyDescent="0.2">
      <c r="B84" s="162" t="s">
        <v>1294</v>
      </c>
    </row>
    <row r="85" spans="1:34" ht="15" customHeight="1" x14ac:dyDescent="0.2">
      <c r="A85" s="157" t="s">
        <v>1295</v>
      </c>
      <c r="B85" s="162" t="s">
        <v>1214</v>
      </c>
      <c r="C85" s="316">
        <v>-5.2999999999999999E-2</v>
      </c>
      <c r="D85" s="166">
        <v>-5.6333000000000001E-2</v>
      </c>
      <c r="E85" s="166">
        <v>-5.7192E-2</v>
      </c>
      <c r="F85" s="166">
        <v>-5.7529999999999998E-2</v>
      </c>
      <c r="G85" s="166">
        <v>-5.7716999999999997E-2</v>
      </c>
      <c r="H85" s="166">
        <v>-5.8250000000000003E-2</v>
      </c>
      <c r="I85" s="166">
        <v>-5.8067000000000001E-2</v>
      </c>
      <c r="J85" s="166">
        <v>-5.7952999999999998E-2</v>
      </c>
      <c r="K85" s="166">
        <v>-5.7665000000000001E-2</v>
      </c>
      <c r="L85" s="166">
        <v>-5.7321999999999998E-2</v>
      </c>
      <c r="M85" s="166">
        <v>-5.6869999999999997E-2</v>
      </c>
      <c r="N85" s="166">
        <v>-5.6779999999999997E-2</v>
      </c>
      <c r="O85" s="166">
        <v>-5.6526E-2</v>
      </c>
      <c r="P85" s="166">
        <v>-5.6341000000000002E-2</v>
      </c>
      <c r="Q85" s="166">
        <v>-5.6210999999999997E-2</v>
      </c>
      <c r="R85" s="166">
        <v>-5.6127000000000003E-2</v>
      </c>
      <c r="S85" s="166">
        <v>-5.6047E-2</v>
      </c>
      <c r="T85" s="166">
        <v>-5.5966000000000002E-2</v>
      </c>
      <c r="U85" s="166">
        <v>-5.5936E-2</v>
      </c>
      <c r="V85" s="166">
        <v>-5.5965000000000001E-2</v>
      </c>
      <c r="W85" s="166">
        <v>-5.5905999999999997E-2</v>
      </c>
      <c r="X85" s="166">
        <v>-5.5899999999999998E-2</v>
      </c>
      <c r="Y85" s="166">
        <v>-5.6134000000000003E-2</v>
      </c>
      <c r="Z85" s="166">
        <v>-5.6321000000000003E-2</v>
      </c>
      <c r="AA85" s="166">
        <v>-5.6571999999999997E-2</v>
      </c>
      <c r="AB85" s="166">
        <v>-5.6743000000000002E-2</v>
      </c>
      <c r="AC85" s="166">
        <v>-5.6978000000000001E-2</v>
      </c>
      <c r="AD85" s="166">
        <v>-5.7173000000000002E-2</v>
      </c>
      <c r="AE85" s="166">
        <v>-5.7370999999999998E-2</v>
      </c>
      <c r="AF85" s="166">
        <v>-5.7577000000000003E-2</v>
      </c>
      <c r="AG85" s="166">
        <v>-5.7789E-2</v>
      </c>
      <c r="AH85" s="167">
        <v>2.8879999999999999E-3</v>
      </c>
    </row>
    <row r="87" spans="1:34" ht="15" customHeight="1" x14ac:dyDescent="0.2">
      <c r="B87" s="162" t="s">
        <v>1296</v>
      </c>
    </row>
    <row r="88" spans="1:34" ht="15" customHeight="1" x14ac:dyDescent="0.25">
      <c r="A88" s="157" t="s">
        <v>1297</v>
      </c>
      <c r="B88" s="163" t="s">
        <v>1236</v>
      </c>
      <c r="C88" s="315">
        <v>9.8833000000000004E-2</v>
      </c>
      <c r="D88" s="164">
        <v>9.4957E-2</v>
      </c>
      <c r="E88" s="164">
        <v>8.9389999999999997E-2</v>
      </c>
      <c r="F88" s="164">
        <v>8.9347999999999997E-2</v>
      </c>
      <c r="G88" s="164">
        <v>8.8530999999999999E-2</v>
      </c>
      <c r="H88" s="164">
        <v>8.8077000000000003E-2</v>
      </c>
      <c r="I88" s="164">
        <v>8.8058999999999998E-2</v>
      </c>
      <c r="J88" s="164">
        <v>8.8137999999999994E-2</v>
      </c>
      <c r="K88" s="164">
        <v>8.8152999999999995E-2</v>
      </c>
      <c r="L88" s="164">
        <v>8.8301000000000004E-2</v>
      </c>
      <c r="M88" s="164">
        <v>8.8231000000000004E-2</v>
      </c>
      <c r="N88" s="164">
        <v>8.8276999999999994E-2</v>
      </c>
      <c r="O88" s="164">
        <v>8.8402999999999995E-2</v>
      </c>
      <c r="P88" s="164">
        <v>8.8681999999999997E-2</v>
      </c>
      <c r="Q88" s="164">
        <v>8.9039999999999994E-2</v>
      </c>
      <c r="R88" s="164">
        <v>8.9427999999999994E-2</v>
      </c>
      <c r="S88" s="164">
        <v>8.9746999999999993E-2</v>
      </c>
      <c r="T88" s="164">
        <v>9.0064000000000005E-2</v>
      </c>
      <c r="U88" s="164">
        <v>9.0409000000000003E-2</v>
      </c>
      <c r="V88" s="164">
        <v>9.0748999999999996E-2</v>
      </c>
      <c r="W88" s="164">
        <v>9.0998999999999997E-2</v>
      </c>
      <c r="X88" s="164">
        <v>9.1375999999999999E-2</v>
      </c>
      <c r="Y88" s="164">
        <v>9.1855999999999993E-2</v>
      </c>
      <c r="Z88" s="164">
        <v>9.2337000000000002E-2</v>
      </c>
      <c r="AA88" s="164">
        <v>9.2845999999999998E-2</v>
      </c>
      <c r="AB88" s="164">
        <v>9.3441999999999997E-2</v>
      </c>
      <c r="AC88" s="164">
        <v>9.3954999999999997E-2</v>
      </c>
      <c r="AD88" s="164">
        <v>9.4489000000000004E-2</v>
      </c>
      <c r="AE88" s="164">
        <v>9.5089000000000007E-2</v>
      </c>
      <c r="AF88" s="164">
        <v>9.5801999999999998E-2</v>
      </c>
      <c r="AG88" s="164">
        <v>9.6521999999999997E-2</v>
      </c>
      <c r="AH88" s="165">
        <v>-7.8899999999999999E-4</v>
      </c>
    </row>
    <row r="89" spans="1:34" ht="15" customHeight="1" x14ac:dyDescent="0.25">
      <c r="A89" s="157" t="s">
        <v>1298</v>
      </c>
      <c r="B89" s="163" t="s">
        <v>1218</v>
      </c>
      <c r="C89" s="315">
        <v>2.1964589999999999</v>
      </c>
      <c r="D89" s="164">
        <v>2.3024969999999998</v>
      </c>
      <c r="E89" s="164">
        <v>2.3065039999999999</v>
      </c>
      <c r="F89" s="164">
        <v>2.301094</v>
      </c>
      <c r="G89" s="164">
        <v>2.2915580000000002</v>
      </c>
      <c r="H89" s="164">
        <v>2.2796379999999998</v>
      </c>
      <c r="I89" s="164">
        <v>2.2644799999999998</v>
      </c>
      <c r="J89" s="164">
        <v>2.249171</v>
      </c>
      <c r="K89" s="164">
        <v>2.2346870000000001</v>
      </c>
      <c r="L89" s="164">
        <v>2.2189809999999999</v>
      </c>
      <c r="M89" s="164">
        <v>2.204078</v>
      </c>
      <c r="N89" s="164">
        <v>2.1896209999999998</v>
      </c>
      <c r="O89" s="164">
        <v>2.1754760000000002</v>
      </c>
      <c r="P89" s="164">
        <v>2.164444</v>
      </c>
      <c r="Q89" s="164">
        <v>2.1553330000000002</v>
      </c>
      <c r="R89" s="164">
        <v>2.147062</v>
      </c>
      <c r="S89" s="164">
        <v>2.13897</v>
      </c>
      <c r="T89" s="164">
        <v>2.1314769999999998</v>
      </c>
      <c r="U89" s="164">
        <v>2.1250040000000001</v>
      </c>
      <c r="V89" s="164">
        <v>2.1201970000000001</v>
      </c>
      <c r="W89" s="164">
        <v>2.1161599999999998</v>
      </c>
      <c r="X89" s="164">
        <v>2.1130719999999998</v>
      </c>
      <c r="Y89" s="164">
        <v>2.1116959999999998</v>
      </c>
      <c r="Z89" s="164">
        <v>2.1117689999999998</v>
      </c>
      <c r="AA89" s="164">
        <v>2.11253</v>
      </c>
      <c r="AB89" s="164">
        <v>2.1131739999999999</v>
      </c>
      <c r="AC89" s="164">
        <v>2.114163</v>
      </c>
      <c r="AD89" s="164">
        <v>2.115335</v>
      </c>
      <c r="AE89" s="164">
        <v>2.1172070000000001</v>
      </c>
      <c r="AF89" s="164">
        <v>2.1201490000000001</v>
      </c>
      <c r="AG89" s="164">
        <v>2.1233689999999998</v>
      </c>
      <c r="AH89" s="165">
        <v>-1.127E-3</v>
      </c>
    </row>
    <row r="90" spans="1:34" ht="15" customHeight="1" x14ac:dyDescent="0.25">
      <c r="A90" s="157" t="s">
        <v>1299</v>
      </c>
      <c r="B90" s="163" t="s">
        <v>1275</v>
      </c>
      <c r="C90" s="315">
        <v>2.3990000000000001E-3</v>
      </c>
      <c r="D90" s="164">
        <v>2.4919999999999999E-3</v>
      </c>
      <c r="E90" s="164">
        <v>2.7569999999999999E-3</v>
      </c>
      <c r="F90" s="164">
        <v>2.7699999999999999E-3</v>
      </c>
      <c r="G90" s="164">
        <v>2.7820000000000002E-3</v>
      </c>
      <c r="H90" s="164">
        <v>2.7789999999999998E-3</v>
      </c>
      <c r="I90" s="164">
        <v>2.7720000000000002E-3</v>
      </c>
      <c r="J90" s="164">
        <v>2.7699999999999999E-3</v>
      </c>
      <c r="K90" s="164">
        <v>2.7529999999999998E-3</v>
      </c>
      <c r="L90" s="164">
        <v>2.745E-3</v>
      </c>
      <c r="M90" s="164">
        <v>2.7369999999999998E-3</v>
      </c>
      <c r="N90" s="164">
        <v>2.7360000000000002E-3</v>
      </c>
      <c r="O90" s="164">
        <v>2.7330000000000002E-3</v>
      </c>
      <c r="P90" s="164">
        <v>2.7360000000000002E-3</v>
      </c>
      <c r="Q90" s="164">
        <v>2.7430000000000002E-3</v>
      </c>
      <c r="R90" s="164">
        <v>2.7529999999999998E-3</v>
      </c>
      <c r="S90" s="164">
        <v>2.7680000000000001E-3</v>
      </c>
      <c r="T90" s="164">
        <v>2.7829999999999999E-3</v>
      </c>
      <c r="U90" s="164">
        <v>2.7920000000000002E-3</v>
      </c>
      <c r="V90" s="164">
        <v>2.8189999999999999E-3</v>
      </c>
      <c r="W90" s="164">
        <v>2.8419999999999999E-3</v>
      </c>
      <c r="X90" s="164">
        <v>2.8760000000000001E-3</v>
      </c>
      <c r="Y90" s="164">
        <v>2.9169999999999999E-3</v>
      </c>
      <c r="Z90" s="164">
        <v>2.9589999999999998E-3</v>
      </c>
      <c r="AA90" s="164">
        <v>3.0100000000000001E-3</v>
      </c>
      <c r="AB90" s="164">
        <v>3.0660000000000001E-3</v>
      </c>
      <c r="AC90" s="164">
        <v>3.1099999999999999E-3</v>
      </c>
      <c r="AD90" s="164">
        <v>3.1670000000000001E-3</v>
      </c>
      <c r="AE90" s="164">
        <v>3.2269999999999998E-3</v>
      </c>
      <c r="AF90" s="164">
        <v>3.2919999999999998E-3</v>
      </c>
      <c r="AG90" s="164">
        <v>3.3609999999999998E-3</v>
      </c>
      <c r="AH90" s="165">
        <v>1.1305000000000001E-2</v>
      </c>
    </row>
    <row r="91" spans="1:34" ht="15" customHeight="1" x14ac:dyDescent="0.25">
      <c r="A91" s="157" t="s">
        <v>1300</v>
      </c>
      <c r="B91" s="163" t="s">
        <v>1277</v>
      </c>
      <c r="C91" s="315">
        <v>0.65032999999999996</v>
      </c>
      <c r="D91" s="164">
        <v>0.85097199999999995</v>
      </c>
      <c r="E91" s="164">
        <v>0.938496</v>
      </c>
      <c r="F91" s="164">
        <v>0.97562099999999996</v>
      </c>
      <c r="G91" s="164">
        <v>0.99482800000000005</v>
      </c>
      <c r="H91" s="164">
        <v>1.0120610000000001</v>
      </c>
      <c r="I91" s="164">
        <v>1.0174369999999999</v>
      </c>
      <c r="J91" s="164">
        <v>1.0222830000000001</v>
      </c>
      <c r="K91" s="164">
        <v>1.030837</v>
      </c>
      <c r="L91" s="164">
        <v>1.037115</v>
      </c>
      <c r="M91" s="164">
        <v>1.046106</v>
      </c>
      <c r="N91" s="164">
        <v>1.057455</v>
      </c>
      <c r="O91" s="164">
        <v>1.07148</v>
      </c>
      <c r="P91" s="164">
        <v>1.0861689999999999</v>
      </c>
      <c r="Q91" s="164">
        <v>1.1008720000000001</v>
      </c>
      <c r="R91" s="164">
        <v>1.1154459999999999</v>
      </c>
      <c r="S91" s="164">
        <v>1.12687</v>
      </c>
      <c r="T91" s="164">
        <v>1.136951</v>
      </c>
      <c r="U91" s="164">
        <v>1.1483410000000001</v>
      </c>
      <c r="V91" s="164">
        <v>1.16025</v>
      </c>
      <c r="W91" s="164">
        <v>1.174536</v>
      </c>
      <c r="X91" s="164">
        <v>1.1885239999999999</v>
      </c>
      <c r="Y91" s="164">
        <v>1.204099</v>
      </c>
      <c r="Z91" s="164">
        <v>1.2200420000000001</v>
      </c>
      <c r="AA91" s="164">
        <v>1.236801</v>
      </c>
      <c r="AB91" s="164">
        <v>1.2526349999999999</v>
      </c>
      <c r="AC91" s="164">
        <v>1.267841</v>
      </c>
      <c r="AD91" s="164">
        <v>1.281396</v>
      </c>
      <c r="AE91" s="164">
        <v>1.293682</v>
      </c>
      <c r="AF91" s="164">
        <v>1.30498</v>
      </c>
      <c r="AG91" s="164">
        <v>1.3163910000000001</v>
      </c>
      <c r="AH91" s="165">
        <v>2.3784E-2</v>
      </c>
    </row>
    <row r="92" spans="1:34" ht="15" customHeight="1" x14ac:dyDescent="0.25">
      <c r="A92" s="157" t="s">
        <v>1301</v>
      </c>
      <c r="B92" s="163" t="s">
        <v>1302</v>
      </c>
      <c r="C92" s="315">
        <v>6.9999999999999994E-5</v>
      </c>
      <c r="D92" s="164">
        <v>7.7000000000000001E-5</v>
      </c>
      <c r="E92" s="164">
        <v>7.7999999999999999E-5</v>
      </c>
      <c r="F92" s="164">
        <v>1.1E-4</v>
      </c>
      <c r="G92" s="164">
        <v>1.2E-4</v>
      </c>
      <c r="H92" s="164">
        <v>1.4200000000000001E-4</v>
      </c>
      <c r="I92" s="164">
        <v>1.3200000000000001E-4</v>
      </c>
      <c r="J92" s="164">
        <v>1.27E-4</v>
      </c>
      <c r="K92" s="164">
        <v>1.15E-4</v>
      </c>
      <c r="L92" s="164">
        <v>1.1E-4</v>
      </c>
      <c r="M92" s="164">
        <v>5.5000000000000002E-5</v>
      </c>
      <c r="N92" s="164">
        <v>5.1E-5</v>
      </c>
      <c r="O92" s="164">
        <v>4.0000000000000003E-5</v>
      </c>
      <c r="P92" s="164">
        <v>3.6999999999999998E-5</v>
      </c>
      <c r="Q92" s="164">
        <v>3.4999999999999997E-5</v>
      </c>
      <c r="R92" s="164">
        <v>3.3000000000000003E-5</v>
      </c>
      <c r="S92" s="164">
        <v>3.1999999999999999E-5</v>
      </c>
      <c r="T92" s="164">
        <v>2.8E-5</v>
      </c>
      <c r="U92" s="164">
        <v>2.4000000000000001E-5</v>
      </c>
      <c r="V92" s="164">
        <v>2.4000000000000001E-5</v>
      </c>
      <c r="W92" s="164">
        <v>1.9000000000000001E-5</v>
      </c>
      <c r="X92" s="164">
        <v>1.5999999999999999E-5</v>
      </c>
      <c r="Y92" s="164">
        <v>1.4E-5</v>
      </c>
      <c r="Z92" s="164">
        <v>9.0000000000000002E-6</v>
      </c>
      <c r="AA92" s="164">
        <v>9.0000000000000002E-6</v>
      </c>
      <c r="AB92" s="164">
        <v>7.9999999999999996E-6</v>
      </c>
      <c r="AC92" s="164">
        <v>7.9999999999999996E-6</v>
      </c>
      <c r="AD92" s="164">
        <v>7.9999999999999996E-6</v>
      </c>
      <c r="AE92" s="164">
        <v>7.9999999999999996E-6</v>
      </c>
      <c r="AF92" s="164">
        <v>7.9999999999999996E-6</v>
      </c>
      <c r="AG92" s="164">
        <v>7.9999999999999996E-6</v>
      </c>
      <c r="AH92" s="165">
        <v>-6.9565000000000002E-2</v>
      </c>
    </row>
    <row r="93" spans="1:34" ht="15" customHeight="1" x14ac:dyDescent="0.25">
      <c r="A93" s="157" t="s">
        <v>1303</v>
      </c>
      <c r="B93" s="163" t="s">
        <v>1200</v>
      </c>
      <c r="C93" s="315">
        <v>0.83881000000000006</v>
      </c>
      <c r="D93" s="164">
        <v>0.88701099999999999</v>
      </c>
      <c r="E93" s="164">
        <v>0.90650900000000001</v>
      </c>
      <c r="F93" s="164">
        <v>0.91478700000000002</v>
      </c>
      <c r="G93" s="164">
        <v>0.92213900000000004</v>
      </c>
      <c r="H93" s="164">
        <v>0.93869599999999997</v>
      </c>
      <c r="I93" s="164">
        <v>0.94000099999999998</v>
      </c>
      <c r="J93" s="164">
        <v>0.94253799999999999</v>
      </c>
      <c r="K93" s="164">
        <v>0.94026500000000002</v>
      </c>
      <c r="L93" s="164">
        <v>0.93729799999999996</v>
      </c>
      <c r="M93" s="164">
        <v>0.931253</v>
      </c>
      <c r="N93" s="164">
        <v>0.93358699999999994</v>
      </c>
      <c r="O93" s="164">
        <v>0.93175799999999998</v>
      </c>
      <c r="P93" s="164">
        <v>0.93108400000000002</v>
      </c>
      <c r="Q93" s="164">
        <v>0.93157699999999999</v>
      </c>
      <c r="R93" s="164">
        <v>0.93298400000000004</v>
      </c>
      <c r="S93" s="164">
        <v>0.93433200000000005</v>
      </c>
      <c r="T93" s="164">
        <v>0.93543699999999996</v>
      </c>
      <c r="U93" s="164">
        <v>0.93760299999999996</v>
      </c>
      <c r="V93" s="164">
        <v>0.94069000000000003</v>
      </c>
      <c r="W93" s="164">
        <v>0.94143299999999996</v>
      </c>
      <c r="X93" s="164">
        <v>0.94354300000000002</v>
      </c>
      <c r="Y93" s="164">
        <v>0.95084299999999999</v>
      </c>
      <c r="Z93" s="164">
        <v>0.95679700000000001</v>
      </c>
      <c r="AA93" s="164">
        <v>0.96407399999999999</v>
      </c>
      <c r="AB93" s="164">
        <v>0.96964700000000004</v>
      </c>
      <c r="AC93" s="164">
        <v>0.97655899999999995</v>
      </c>
      <c r="AD93" s="164">
        <v>0.98264700000000005</v>
      </c>
      <c r="AE93" s="164">
        <v>0.988923</v>
      </c>
      <c r="AF93" s="164">
        <v>0.99563599999999997</v>
      </c>
      <c r="AG93" s="164">
        <v>1.002448</v>
      </c>
      <c r="AH93" s="165">
        <v>5.9579999999999998E-3</v>
      </c>
    </row>
    <row r="94" spans="1:34" ht="15" customHeight="1" x14ac:dyDescent="0.25">
      <c r="A94" s="157" t="s">
        <v>1304</v>
      </c>
      <c r="B94" s="163" t="s">
        <v>45</v>
      </c>
      <c r="C94" s="315">
        <v>0.17265800000000001</v>
      </c>
      <c r="D94" s="164">
        <v>0.19763</v>
      </c>
      <c r="E94" s="164">
        <v>0.28955799999999998</v>
      </c>
      <c r="F94" s="164">
        <v>0.286497</v>
      </c>
      <c r="G94" s="164">
        <v>0.279642</v>
      </c>
      <c r="H94" s="164">
        <v>0.244003</v>
      </c>
      <c r="I94" s="164">
        <v>0.243647</v>
      </c>
      <c r="J94" s="164">
        <v>0.230457</v>
      </c>
      <c r="K94" s="164">
        <v>0.22770000000000001</v>
      </c>
      <c r="L94" s="164">
        <v>0.22504299999999999</v>
      </c>
      <c r="M94" s="164">
        <v>0.24257300000000001</v>
      </c>
      <c r="N94" s="164">
        <v>0.22622999999999999</v>
      </c>
      <c r="O94" s="164">
        <v>0.22490499999999999</v>
      </c>
      <c r="P94" s="164">
        <v>0.22322800000000001</v>
      </c>
      <c r="Q94" s="164">
        <v>0.22167600000000001</v>
      </c>
      <c r="R94" s="164">
        <v>0.219974</v>
      </c>
      <c r="S94" s="164">
        <v>0.218613</v>
      </c>
      <c r="T94" s="164">
        <v>0.21964700000000001</v>
      </c>
      <c r="U94" s="164">
        <v>0.2165</v>
      </c>
      <c r="V94" s="164">
        <v>0.21618200000000001</v>
      </c>
      <c r="W94" s="164">
        <v>0.20641699999999999</v>
      </c>
      <c r="X94" s="164">
        <v>0.21287500000000001</v>
      </c>
      <c r="Y94" s="164">
        <v>0.201513</v>
      </c>
      <c r="Z94" s="164">
        <v>0.20087099999999999</v>
      </c>
      <c r="AA94" s="164">
        <v>0.19381599999999999</v>
      </c>
      <c r="AB94" s="164">
        <v>0.19788800000000001</v>
      </c>
      <c r="AC94" s="164">
        <v>0.19195899999999999</v>
      </c>
      <c r="AD94" s="164">
        <v>0.188445</v>
      </c>
      <c r="AE94" s="164">
        <v>0.18726699999999999</v>
      </c>
      <c r="AF94" s="164">
        <v>0.18668599999999999</v>
      </c>
      <c r="AG94" s="164">
        <v>0.18515499999999999</v>
      </c>
      <c r="AH94" s="165">
        <v>2.3319999999999999E-3</v>
      </c>
    </row>
    <row r="95" spans="1:34" ht="15" customHeight="1" x14ac:dyDescent="0.25">
      <c r="A95" s="157" t="s">
        <v>1305</v>
      </c>
      <c r="B95" s="163" t="s">
        <v>47</v>
      </c>
      <c r="C95" s="315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5" t="s">
        <v>1221</v>
      </c>
    </row>
    <row r="96" spans="1:34" ht="15" customHeight="1" x14ac:dyDescent="0.25">
      <c r="A96" s="157" t="s">
        <v>1306</v>
      </c>
      <c r="B96" s="163" t="s">
        <v>1307</v>
      </c>
      <c r="C96" s="315">
        <v>0.48769200000000001</v>
      </c>
      <c r="D96" s="164">
        <v>0.51044400000000001</v>
      </c>
      <c r="E96" s="164">
        <v>0.40878599999999998</v>
      </c>
      <c r="F96" s="164">
        <v>0.40008199999999999</v>
      </c>
      <c r="G96" s="164">
        <v>0.39104800000000001</v>
      </c>
      <c r="H96" s="164">
        <v>0.39413999999999999</v>
      </c>
      <c r="I96" s="164">
        <v>0.40593400000000002</v>
      </c>
      <c r="J96" s="164">
        <v>0.40536499999999998</v>
      </c>
      <c r="K96" s="164">
        <v>0.41491899999999998</v>
      </c>
      <c r="L96" s="164">
        <v>0.41976000000000002</v>
      </c>
      <c r="M96" s="164">
        <v>0.41111799999999998</v>
      </c>
      <c r="N96" s="164">
        <v>0.41689599999999999</v>
      </c>
      <c r="O96" s="164">
        <v>0.41484599999999999</v>
      </c>
      <c r="P96" s="164">
        <v>0.41455500000000001</v>
      </c>
      <c r="Q96" s="164">
        <v>0.422404</v>
      </c>
      <c r="R96" s="164">
        <v>0.42626599999999998</v>
      </c>
      <c r="S96" s="164">
        <v>0.44388100000000003</v>
      </c>
      <c r="T96" s="164">
        <v>0.457818</v>
      </c>
      <c r="U96" s="164">
        <v>0.45813700000000002</v>
      </c>
      <c r="V96" s="164">
        <v>0.46505099999999999</v>
      </c>
      <c r="W96" s="164">
        <v>0.463563</v>
      </c>
      <c r="X96" s="164">
        <v>0.46478599999999998</v>
      </c>
      <c r="Y96" s="164">
        <v>0.46467999999999998</v>
      </c>
      <c r="Z96" s="164">
        <v>0.44906800000000002</v>
      </c>
      <c r="AA96" s="164">
        <v>0.44618000000000002</v>
      </c>
      <c r="AB96" s="164">
        <v>0.44853700000000002</v>
      </c>
      <c r="AC96" s="164">
        <v>0.45358999999999999</v>
      </c>
      <c r="AD96" s="164">
        <v>0.46114899999999998</v>
      </c>
      <c r="AE96" s="164">
        <v>0.46717900000000001</v>
      </c>
      <c r="AF96" s="164">
        <v>0.46949400000000002</v>
      </c>
      <c r="AG96" s="164">
        <v>0.47910599999999998</v>
      </c>
      <c r="AH96" s="165">
        <v>-5.9199999999999997E-4</v>
      </c>
    </row>
    <row r="97" spans="1:34" ht="15" customHeight="1" x14ac:dyDescent="0.25">
      <c r="A97" s="157" t="s">
        <v>1308</v>
      </c>
      <c r="B97" s="163" t="s">
        <v>1202</v>
      </c>
      <c r="C97" s="315">
        <v>4.4448530000000002</v>
      </c>
      <c r="D97" s="164">
        <v>4.8435879999999996</v>
      </c>
      <c r="E97" s="164">
        <v>4.9393219999999998</v>
      </c>
      <c r="F97" s="164">
        <v>4.9675390000000004</v>
      </c>
      <c r="G97" s="164">
        <v>4.967867</v>
      </c>
      <c r="H97" s="164">
        <v>4.9567579999999998</v>
      </c>
      <c r="I97" s="164">
        <v>4.9596910000000003</v>
      </c>
      <c r="J97" s="164">
        <v>4.9380790000000001</v>
      </c>
      <c r="K97" s="164">
        <v>4.9366760000000003</v>
      </c>
      <c r="L97" s="164">
        <v>4.9266069999999997</v>
      </c>
      <c r="M97" s="164">
        <v>4.9234140000000002</v>
      </c>
      <c r="N97" s="164">
        <v>4.9121170000000003</v>
      </c>
      <c r="O97" s="164">
        <v>4.9069070000000004</v>
      </c>
      <c r="P97" s="164">
        <v>4.9081989999999998</v>
      </c>
      <c r="Q97" s="164">
        <v>4.9209360000000002</v>
      </c>
      <c r="R97" s="164">
        <v>4.9311930000000004</v>
      </c>
      <c r="S97" s="164">
        <v>4.952445</v>
      </c>
      <c r="T97" s="164">
        <v>4.9714219999999996</v>
      </c>
      <c r="U97" s="164">
        <v>4.9760179999999998</v>
      </c>
      <c r="V97" s="164">
        <v>4.9931419999999997</v>
      </c>
      <c r="W97" s="164">
        <v>4.9931270000000003</v>
      </c>
      <c r="X97" s="164">
        <v>5.0141920000000004</v>
      </c>
      <c r="Y97" s="164">
        <v>5.0247010000000003</v>
      </c>
      <c r="Z97" s="164">
        <v>5.030894</v>
      </c>
      <c r="AA97" s="164">
        <v>5.0462569999999998</v>
      </c>
      <c r="AB97" s="164">
        <v>5.0753320000000004</v>
      </c>
      <c r="AC97" s="164">
        <v>5.0980749999999997</v>
      </c>
      <c r="AD97" s="164">
        <v>5.1234690000000001</v>
      </c>
      <c r="AE97" s="164">
        <v>5.1493549999999999</v>
      </c>
      <c r="AF97" s="164">
        <v>5.1727550000000004</v>
      </c>
      <c r="AG97" s="164">
        <v>5.2029990000000002</v>
      </c>
      <c r="AH97" s="165">
        <v>5.2630000000000003E-3</v>
      </c>
    </row>
    <row r="98" spans="1:34" ht="15" customHeight="1" x14ac:dyDescent="0.25">
      <c r="A98" s="157" t="s">
        <v>1309</v>
      </c>
      <c r="B98" s="163" t="s">
        <v>1204</v>
      </c>
      <c r="C98" s="315">
        <v>2.000038</v>
      </c>
      <c r="D98" s="164">
        <v>2.0003470000000001</v>
      </c>
      <c r="E98" s="164">
        <v>2.049906</v>
      </c>
      <c r="F98" s="164">
        <v>2.0793659999999998</v>
      </c>
      <c r="G98" s="164">
        <v>2.1080459999999999</v>
      </c>
      <c r="H98" s="164">
        <v>2.1372909999999998</v>
      </c>
      <c r="I98" s="164">
        <v>2.1550609999999999</v>
      </c>
      <c r="J98" s="164">
        <v>2.1567910000000001</v>
      </c>
      <c r="K98" s="164">
        <v>2.173111</v>
      </c>
      <c r="L98" s="164">
        <v>2.186048</v>
      </c>
      <c r="M98" s="164">
        <v>2.0949040000000001</v>
      </c>
      <c r="N98" s="164">
        <v>2.0937079999999999</v>
      </c>
      <c r="O98" s="164">
        <v>2.0933459999999999</v>
      </c>
      <c r="P98" s="164">
        <v>2.1023130000000001</v>
      </c>
      <c r="Q98" s="164">
        <v>2.118833</v>
      </c>
      <c r="R98" s="164">
        <v>2.1296249999999999</v>
      </c>
      <c r="S98" s="164">
        <v>2.1506189999999998</v>
      </c>
      <c r="T98" s="164">
        <v>2.164701</v>
      </c>
      <c r="U98" s="164">
        <v>2.1795529999999999</v>
      </c>
      <c r="V98" s="164">
        <v>2.1859989999999998</v>
      </c>
      <c r="W98" s="164">
        <v>2.2008260000000002</v>
      </c>
      <c r="X98" s="164">
        <v>2.2156799999999999</v>
      </c>
      <c r="Y98" s="164">
        <v>2.232691</v>
      </c>
      <c r="Z98" s="164">
        <v>2.249193</v>
      </c>
      <c r="AA98" s="164">
        <v>2.261199</v>
      </c>
      <c r="AB98" s="164">
        <v>2.269835</v>
      </c>
      <c r="AC98" s="164">
        <v>2.2870520000000001</v>
      </c>
      <c r="AD98" s="164">
        <v>2.3029139999999999</v>
      </c>
      <c r="AE98" s="164">
        <v>2.3154249999999998</v>
      </c>
      <c r="AF98" s="164">
        <v>2.326708</v>
      </c>
      <c r="AG98" s="164">
        <v>2.3400300000000001</v>
      </c>
      <c r="AH98" s="165">
        <v>5.2469999999999999E-3</v>
      </c>
    </row>
    <row r="99" spans="1:34" ht="15" customHeight="1" x14ac:dyDescent="0.25">
      <c r="A99" s="157" t="s">
        <v>1310</v>
      </c>
      <c r="B99" s="163" t="s">
        <v>1246</v>
      </c>
      <c r="C99" s="315">
        <v>0</v>
      </c>
      <c r="D99" s="164">
        <v>0</v>
      </c>
      <c r="E99" s="164">
        <v>0</v>
      </c>
      <c r="F99" s="164">
        <v>0</v>
      </c>
      <c r="G99" s="164">
        <v>0</v>
      </c>
      <c r="H99" s="164">
        <v>0</v>
      </c>
      <c r="I99" s="164">
        <v>0</v>
      </c>
      <c r="J99" s="164">
        <v>0</v>
      </c>
      <c r="K99" s="164">
        <v>0</v>
      </c>
      <c r="L99" s="164">
        <v>0</v>
      </c>
      <c r="M99" s="164">
        <v>0</v>
      </c>
      <c r="N99" s="164">
        <v>0</v>
      </c>
      <c r="O99" s="164">
        <v>0</v>
      </c>
      <c r="P99" s="164">
        <v>0</v>
      </c>
      <c r="Q99" s="164">
        <v>0</v>
      </c>
      <c r="R99" s="164">
        <v>0</v>
      </c>
      <c r="S99" s="164">
        <v>0</v>
      </c>
      <c r="T99" s="164">
        <v>0</v>
      </c>
      <c r="U99" s="164">
        <v>0</v>
      </c>
      <c r="V99" s="164">
        <v>0</v>
      </c>
      <c r="W99" s="164">
        <v>0</v>
      </c>
      <c r="X99" s="164">
        <v>0</v>
      </c>
      <c r="Y99" s="164">
        <v>0</v>
      </c>
      <c r="Z99" s="164">
        <v>0</v>
      </c>
      <c r="AA99" s="164">
        <v>0</v>
      </c>
      <c r="AB99" s="164">
        <v>0</v>
      </c>
      <c r="AC99" s="164">
        <v>0</v>
      </c>
      <c r="AD99" s="164">
        <v>0</v>
      </c>
      <c r="AE99" s="164">
        <v>0</v>
      </c>
      <c r="AF99" s="164">
        <v>0</v>
      </c>
      <c r="AG99" s="164">
        <v>0</v>
      </c>
      <c r="AH99" s="165" t="s">
        <v>1221</v>
      </c>
    </row>
    <row r="100" spans="1:34" ht="15" customHeight="1" x14ac:dyDescent="0.25">
      <c r="A100" s="157" t="s">
        <v>1311</v>
      </c>
      <c r="B100" s="163" t="s">
        <v>1248</v>
      </c>
      <c r="C100" s="315">
        <v>0.28741899999999998</v>
      </c>
      <c r="D100" s="164">
        <v>0.28118500000000002</v>
      </c>
      <c r="E100" s="164">
        <v>0.279584</v>
      </c>
      <c r="F100" s="164">
        <v>0.28892000000000001</v>
      </c>
      <c r="G100" s="164">
        <v>0.28322599999999998</v>
      </c>
      <c r="H100" s="164">
        <v>0.283387</v>
      </c>
      <c r="I100" s="164">
        <v>0.28504499999999999</v>
      </c>
      <c r="J100" s="164">
        <v>0.28822799999999998</v>
      </c>
      <c r="K100" s="164">
        <v>0.29441000000000001</v>
      </c>
      <c r="L100" s="164">
        <v>0.29430099999999998</v>
      </c>
      <c r="M100" s="164">
        <v>0.30094799999999999</v>
      </c>
      <c r="N100" s="164">
        <v>0.31120399999999998</v>
      </c>
      <c r="O100" s="164">
        <v>0.31890200000000002</v>
      </c>
      <c r="P100" s="164">
        <v>0.33055299999999999</v>
      </c>
      <c r="Q100" s="164">
        <v>0.33546500000000001</v>
      </c>
      <c r="R100" s="164">
        <v>0.33269900000000002</v>
      </c>
      <c r="S100" s="164">
        <v>0.32720300000000002</v>
      </c>
      <c r="T100" s="164">
        <v>0.32995400000000003</v>
      </c>
      <c r="U100" s="164">
        <v>0.32271499999999997</v>
      </c>
      <c r="V100" s="164">
        <v>0.32466800000000001</v>
      </c>
      <c r="W100" s="164">
        <v>0.32738400000000001</v>
      </c>
      <c r="X100" s="164">
        <v>0.33183200000000002</v>
      </c>
      <c r="Y100" s="164">
        <v>0.33252900000000002</v>
      </c>
      <c r="Z100" s="164">
        <v>0.34967700000000002</v>
      </c>
      <c r="AA100" s="164">
        <v>0.34900799999999998</v>
      </c>
      <c r="AB100" s="164">
        <v>0.33699800000000002</v>
      </c>
      <c r="AC100" s="164">
        <v>0.34682600000000002</v>
      </c>
      <c r="AD100" s="164">
        <v>0.343306</v>
      </c>
      <c r="AE100" s="164">
        <v>0.34277299999999999</v>
      </c>
      <c r="AF100" s="164">
        <v>0.33455099999999999</v>
      </c>
      <c r="AG100" s="164">
        <v>0.32361899999999999</v>
      </c>
      <c r="AH100" s="165">
        <v>3.9620000000000002E-3</v>
      </c>
    </row>
    <row r="101" spans="1:34" ht="15" customHeight="1" x14ac:dyDescent="0.25">
      <c r="A101" s="157" t="s">
        <v>1312</v>
      </c>
      <c r="B101" s="163" t="s">
        <v>1250</v>
      </c>
      <c r="C101" s="315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5" t="s">
        <v>1221</v>
      </c>
    </row>
    <row r="102" spans="1:34" ht="15" customHeight="1" x14ac:dyDescent="0.25">
      <c r="A102" s="157" t="s">
        <v>1313</v>
      </c>
      <c r="B102" s="163" t="s">
        <v>1285</v>
      </c>
      <c r="C102" s="315">
        <v>4.6810999999999998E-2</v>
      </c>
      <c r="D102" s="164">
        <v>4.8954999999999999E-2</v>
      </c>
      <c r="E102" s="164">
        <v>4.4031000000000001E-2</v>
      </c>
      <c r="F102" s="164">
        <v>4.3520999999999997E-2</v>
      </c>
      <c r="G102" s="164">
        <v>4.3104999999999997E-2</v>
      </c>
      <c r="H102" s="164">
        <v>4.3598999999999999E-2</v>
      </c>
      <c r="I102" s="164">
        <v>4.3313999999999998E-2</v>
      </c>
      <c r="J102" s="164">
        <v>4.3691000000000001E-2</v>
      </c>
      <c r="K102" s="164">
        <v>4.3815E-2</v>
      </c>
      <c r="L102" s="164">
        <v>4.3756000000000003E-2</v>
      </c>
      <c r="M102" s="164">
        <v>4.1973000000000003E-2</v>
      </c>
      <c r="N102" s="164">
        <v>4.1793999999999998E-2</v>
      </c>
      <c r="O102" s="164">
        <v>4.1924000000000003E-2</v>
      </c>
      <c r="P102" s="164">
        <v>4.1902000000000002E-2</v>
      </c>
      <c r="Q102" s="164">
        <v>4.2186000000000001E-2</v>
      </c>
      <c r="R102" s="164">
        <v>4.2581000000000001E-2</v>
      </c>
      <c r="S102" s="164">
        <v>4.2941E-2</v>
      </c>
      <c r="T102" s="164">
        <v>4.3237999999999999E-2</v>
      </c>
      <c r="U102" s="164">
        <v>4.3951999999999998E-2</v>
      </c>
      <c r="V102" s="164">
        <v>4.4245E-2</v>
      </c>
      <c r="W102" s="164">
        <v>4.5284999999999999E-2</v>
      </c>
      <c r="X102" s="164">
        <v>4.5711000000000002E-2</v>
      </c>
      <c r="Y102" s="164">
        <v>4.6439000000000001E-2</v>
      </c>
      <c r="Z102" s="164">
        <v>4.6989999999999997E-2</v>
      </c>
      <c r="AA102" s="164">
        <v>4.7486E-2</v>
      </c>
      <c r="AB102" s="164">
        <v>4.7918000000000002E-2</v>
      </c>
      <c r="AC102" s="164">
        <v>4.8446999999999997E-2</v>
      </c>
      <c r="AD102" s="164">
        <v>4.9093999999999999E-2</v>
      </c>
      <c r="AE102" s="164">
        <v>4.9494000000000003E-2</v>
      </c>
      <c r="AF102" s="164">
        <v>4.9980999999999998E-2</v>
      </c>
      <c r="AG102" s="164">
        <v>5.0566E-2</v>
      </c>
      <c r="AH102" s="165">
        <v>2.575E-3</v>
      </c>
    </row>
    <row r="103" spans="1:34" ht="15" customHeight="1" x14ac:dyDescent="0.25">
      <c r="A103" s="157" t="s">
        <v>1314</v>
      </c>
      <c r="B103" s="163" t="s">
        <v>1252</v>
      </c>
      <c r="C103" s="315">
        <v>2.3342679999999998</v>
      </c>
      <c r="D103" s="164">
        <v>2.3304870000000002</v>
      </c>
      <c r="E103" s="164">
        <v>2.3735219999999999</v>
      </c>
      <c r="F103" s="164">
        <v>2.4118080000000002</v>
      </c>
      <c r="G103" s="164">
        <v>2.434377</v>
      </c>
      <c r="H103" s="164">
        <v>2.4642770000000001</v>
      </c>
      <c r="I103" s="164">
        <v>2.483419</v>
      </c>
      <c r="J103" s="164">
        <v>2.4887090000000001</v>
      </c>
      <c r="K103" s="164">
        <v>2.511336</v>
      </c>
      <c r="L103" s="164">
        <v>2.5241060000000002</v>
      </c>
      <c r="M103" s="164">
        <v>2.4378250000000001</v>
      </c>
      <c r="N103" s="164">
        <v>2.446707</v>
      </c>
      <c r="O103" s="164">
        <v>2.4541729999999999</v>
      </c>
      <c r="P103" s="164">
        <v>2.4747680000000001</v>
      </c>
      <c r="Q103" s="164">
        <v>2.4964840000000001</v>
      </c>
      <c r="R103" s="164">
        <v>2.5049039999999998</v>
      </c>
      <c r="S103" s="164">
        <v>2.5207630000000001</v>
      </c>
      <c r="T103" s="164">
        <v>2.5378940000000001</v>
      </c>
      <c r="U103" s="164">
        <v>2.5462210000000001</v>
      </c>
      <c r="V103" s="164">
        <v>2.554913</v>
      </c>
      <c r="W103" s="164">
        <v>2.5734949999999999</v>
      </c>
      <c r="X103" s="164">
        <v>2.5932230000000001</v>
      </c>
      <c r="Y103" s="164">
        <v>2.6116579999999998</v>
      </c>
      <c r="Z103" s="164">
        <v>2.6458599999999999</v>
      </c>
      <c r="AA103" s="164">
        <v>2.6576930000000001</v>
      </c>
      <c r="AB103" s="164">
        <v>2.6547510000000001</v>
      </c>
      <c r="AC103" s="164">
        <v>2.6823250000000001</v>
      </c>
      <c r="AD103" s="164">
        <v>2.6953140000000002</v>
      </c>
      <c r="AE103" s="164">
        <v>2.7076929999999999</v>
      </c>
      <c r="AF103" s="164">
        <v>2.7112400000000001</v>
      </c>
      <c r="AG103" s="164">
        <v>2.7142149999999998</v>
      </c>
      <c r="AH103" s="165">
        <v>5.0390000000000001E-3</v>
      </c>
    </row>
    <row r="104" spans="1:34" ht="15" customHeight="1" x14ac:dyDescent="0.25">
      <c r="A104" s="157" t="s">
        <v>1315</v>
      </c>
      <c r="B104" s="163" t="s">
        <v>1254</v>
      </c>
      <c r="C104" s="315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5" t="s">
        <v>1221</v>
      </c>
    </row>
    <row r="105" spans="1:34" x14ac:dyDescent="0.25">
      <c r="A105" s="157" t="s">
        <v>1316</v>
      </c>
      <c r="B105" s="163" t="s">
        <v>1317</v>
      </c>
      <c r="C105" s="315">
        <v>3.5562999999999997E-2</v>
      </c>
      <c r="D105" s="164">
        <v>3.4680000000000002E-2</v>
      </c>
      <c r="E105" s="164">
        <v>3.4358E-2</v>
      </c>
      <c r="F105" s="164">
        <v>3.4223000000000003E-2</v>
      </c>
      <c r="G105" s="164">
        <v>3.3859E-2</v>
      </c>
      <c r="H105" s="164">
        <v>3.3488999999999998E-2</v>
      </c>
      <c r="I105" s="164">
        <v>3.3083000000000001E-2</v>
      </c>
      <c r="J105" s="164">
        <v>3.2615999999999999E-2</v>
      </c>
      <c r="K105" s="164">
        <v>3.2111000000000001E-2</v>
      </c>
      <c r="L105" s="164">
        <v>3.1669000000000003E-2</v>
      </c>
      <c r="M105" s="164">
        <v>3.1213000000000001E-2</v>
      </c>
      <c r="N105" s="164">
        <v>3.0838000000000001E-2</v>
      </c>
      <c r="O105" s="164">
        <v>3.0407E-2</v>
      </c>
      <c r="P105" s="164">
        <v>3.0001E-2</v>
      </c>
      <c r="Q105" s="164">
        <v>2.9617999999999998E-2</v>
      </c>
      <c r="R105" s="164">
        <v>2.9533E-2</v>
      </c>
      <c r="S105" s="164">
        <v>2.9430999999999999E-2</v>
      </c>
      <c r="T105" s="164">
        <v>2.9343000000000001E-2</v>
      </c>
      <c r="U105" s="164">
        <v>2.9423000000000001E-2</v>
      </c>
      <c r="V105" s="164">
        <v>2.9375999999999999E-2</v>
      </c>
      <c r="W105" s="164">
        <v>2.9343999999999999E-2</v>
      </c>
      <c r="X105" s="164">
        <v>2.9350999999999999E-2</v>
      </c>
      <c r="Y105" s="164">
        <v>2.9388999999999998E-2</v>
      </c>
      <c r="Z105" s="164">
        <v>2.9447000000000001E-2</v>
      </c>
      <c r="AA105" s="164">
        <v>2.9499000000000001E-2</v>
      </c>
      <c r="AB105" s="164">
        <v>2.9557E-2</v>
      </c>
      <c r="AC105" s="164">
        <v>2.9638999999999999E-2</v>
      </c>
      <c r="AD105" s="164">
        <v>2.9713E-2</v>
      </c>
      <c r="AE105" s="164">
        <v>2.9781999999999999E-2</v>
      </c>
      <c r="AF105" s="164">
        <v>2.9985000000000001E-2</v>
      </c>
      <c r="AG105" s="164">
        <v>3.0079000000000002E-2</v>
      </c>
      <c r="AH105" s="165">
        <v>-5.5669999999999999E-3</v>
      </c>
    </row>
    <row r="106" spans="1:34" x14ac:dyDescent="0.25">
      <c r="A106" s="157" t="s">
        <v>1318</v>
      </c>
      <c r="B106" s="163" t="s">
        <v>1258</v>
      </c>
      <c r="C106" s="315">
        <v>0</v>
      </c>
      <c r="D106" s="164">
        <v>0</v>
      </c>
      <c r="E106" s="164">
        <v>0</v>
      </c>
      <c r="F106" s="164">
        <v>0</v>
      </c>
      <c r="G106" s="164">
        <v>0</v>
      </c>
      <c r="H106" s="164">
        <v>0</v>
      </c>
      <c r="I106" s="164">
        <v>0</v>
      </c>
      <c r="J106" s="164">
        <v>0</v>
      </c>
      <c r="K106" s="164">
        <v>0</v>
      </c>
      <c r="L106" s="164">
        <v>0</v>
      </c>
      <c r="M106" s="164">
        <v>0</v>
      </c>
      <c r="N106" s="164">
        <v>0</v>
      </c>
      <c r="O106" s="164">
        <v>0</v>
      </c>
      <c r="P106" s="164">
        <v>0</v>
      </c>
      <c r="Q106" s="164">
        <v>0</v>
      </c>
      <c r="R106" s="164">
        <v>0</v>
      </c>
      <c r="S106" s="164">
        <v>0</v>
      </c>
      <c r="T106" s="164">
        <v>0</v>
      </c>
      <c r="U106" s="164">
        <v>0</v>
      </c>
      <c r="V106" s="164">
        <v>0</v>
      </c>
      <c r="W106" s="164">
        <v>0</v>
      </c>
      <c r="X106" s="164">
        <v>0</v>
      </c>
      <c r="Y106" s="164">
        <v>0</v>
      </c>
      <c r="Z106" s="164">
        <v>0</v>
      </c>
      <c r="AA106" s="164">
        <v>0</v>
      </c>
      <c r="AB106" s="164">
        <v>0</v>
      </c>
      <c r="AC106" s="164">
        <v>0</v>
      </c>
      <c r="AD106" s="164">
        <v>0</v>
      </c>
      <c r="AE106" s="164">
        <v>0</v>
      </c>
      <c r="AF106" s="164">
        <v>0</v>
      </c>
      <c r="AG106" s="164">
        <v>0</v>
      </c>
      <c r="AH106" s="165" t="s">
        <v>1221</v>
      </c>
    </row>
    <row r="107" spans="1:34" ht="15" customHeight="1" x14ac:dyDescent="0.25">
      <c r="A107" s="157" t="s">
        <v>1319</v>
      </c>
      <c r="B107" s="163" t="s">
        <v>1260</v>
      </c>
      <c r="C107" s="315">
        <v>0</v>
      </c>
      <c r="D107" s="164">
        <v>0</v>
      </c>
      <c r="E107" s="164">
        <v>0</v>
      </c>
      <c r="F107" s="164">
        <v>0</v>
      </c>
      <c r="G107" s="164">
        <v>0</v>
      </c>
      <c r="H107" s="164">
        <v>0</v>
      </c>
      <c r="I107" s="164">
        <v>0</v>
      </c>
      <c r="J107" s="164">
        <v>0</v>
      </c>
      <c r="K107" s="164">
        <v>0</v>
      </c>
      <c r="L107" s="164">
        <v>0</v>
      </c>
      <c r="M107" s="164">
        <v>0</v>
      </c>
      <c r="N107" s="164">
        <v>0</v>
      </c>
      <c r="O107" s="164">
        <v>0</v>
      </c>
      <c r="P107" s="164">
        <v>0</v>
      </c>
      <c r="Q107" s="164">
        <v>0</v>
      </c>
      <c r="R107" s="164">
        <v>0</v>
      </c>
      <c r="S107" s="164">
        <v>0</v>
      </c>
      <c r="T107" s="164">
        <v>0</v>
      </c>
      <c r="U107" s="164">
        <v>0</v>
      </c>
      <c r="V107" s="164">
        <v>0</v>
      </c>
      <c r="W107" s="164">
        <v>0</v>
      </c>
      <c r="X107" s="164">
        <v>0</v>
      </c>
      <c r="Y107" s="164">
        <v>0</v>
      </c>
      <c r="Z107" s="164">
        <v>0</v>
      </c>
      <c r="AA107" s="164">
        <v>0</v>
      </c>
      <c r="AB107" s="164">
        <v>0</v>
      </c>
      <c r="AC107" s="164">
        <v>0</v>
      </c>
      <c r="AD107" s="164">
        <v>0</v>
      </c>
      <c r="AE107" s="164">
        <v>0</v>
      </c>
      <c r="AF107" s="164">
        <v>0</v>
      </c>
      <c r="AG107" s="164">
        <v>0</v>
      </c>
      <c r="AH107" s="165" t="s">
        <v>1221</v>
      </c>
    </row>
    <row r="108" spans="1:34" ht="15" customHeight="1" x14ac:dyDescent="0.25">
      <c r="A108" s="157" t="s">
        <v>1320</v>
      </c>
      <c r="B108" s="163" t="s">
        <v>1262</v>
      </c>
      <c r="C108" s="315">
        <v>3.5562999999999997E-2</v>
      </c>
      <c r="D108" s="164">
        <v>3.4680000000000002E-2</v>
      </c>
      <c r="E108" s="164">
        <v>3.4358E-2</v>
      </c>
      <c r="F108" s="164">
        <v>3.4223000000000003E-2</v>
      </c>
      <c r="G108" s="164">
        <v>3.3859E-2</v>
      </c>
      <c r="H108" s="164">
        <v>3.3488999999999998E-2</v>
      </c>
      <c r="I108" s="164">
        <v>3.3083000000000001E-2</v>
      </c>
      <c r="J108" s="164">
        <v>3.2615999999999999E-2</v>
      </c>
      <c r="K108" s="164">
        <v>3.2111000000000001E-2</v>
      </c>
      <c r="L108" s="164">
        <v>3.1669000000000003E-2</v>
      </c>
      <c r="M108" s="164">
        <v>3.1213000000000001E-2</v>
      </c>
      <c r="N108" s="164">
        <v>3.0838000000000001E-2</v>
      </c>
      <c r="O108" s="164">
        <v>3.0407E-2</v>
      </c>
      <c r="P108" s="164">
        <v>3.0001E-2</v>
      </c>
      <c r="Q108" s="164">
        <v>2.9617999999999998E-2</v>
      </c>
      <c r="R108" s="164">
        <v>2.9533E-2</v>
      </c>
      <c r="S108" s="164">
        <v>2.9430999999999999E-2</v>
      </c>
      <c r="T108" s="164">
        <v>2.9343000000000001E-2</v>
      </c>
      <c r="U108" s="164">
        <v>2.9423000000000001E-2</v>
      </c>
      <c r="V108" s="164">
        <v>2.9375999999999999E-2</v>
      </c>
      <c r="W108" s="164">
        <v>2.9343999999999999E-2</v>
      </c>
      <c r="X108" s="164">
        <v>2.9350999999999999E-2</v>
      </c>
      <c r="Y108" s="164">
        <v>2.9388999999999998E-2</v>
      </c>
      <c r="Z108" s="164">
        <v>2.9447000000000001E-2</v>
      </c>
      <c r="AA108" s="164">
        <v>2.9499000000000001E-2</v>
      </c>
      <c r="AB108" s="164">
        <v>2.9557E-2</v>
      </c>
      <c r="AC108" s="164">
        <v>2.9638999999999999E-2</v>
      </c>
      <c r="AD108" s="164">
        <v>2.9713E-2</v>
      </c>
      <c r="AE108" s="164">
        <v>2.9781999999999999E-2</v>
      </c>
      <c r="AF108" s="164">
        <v>2.9985000000000001E-2</v>
      </c>
      <c r="AG108" s="164">
        <v>3.0079000000000002E-2</v>
      </c>
      <c r="AH108" s="165">
        <v>-5.5669999999999999E-3</v>
      </c>
    </row>
    <row r="109" spans="1:34" ht="15" customHeight="1" x14ac:dyDescent="0.25">
      <c r="A109" s="157" t="s">
        <v>1321</v>
      </c>
      <c r="B109" s="163" t="s">
        <v>1264</v>
      </c>
      <c r="C109" s="315">
        <v>0.12955700000000001</v>
      </c>
      <c r="D109" s="164">
        <v>0.12639700000000001</v>
      </c>
      <c r="E109" s="164">
        <v>0.12503700000000001</v>
      </c>
      <c r="F109" s="164">
        <v>0.125164</v>
      </c>
      <c r="G109" s="164">
        <v>0.12548200000000001</v>
      </c>
      <c r="H109" s="164">
        <v>0.126279</v>
      </c>
      <c r="I109" s="164">
        <v>0.12659500000000001</v>
      </c>
      <c r="J109" s="164">
        <v>0.12698400000000001</v>
      </c>
      <c r="K109" s="164">
        <v>0.12731600000000001</v>
      </c>
      <c r="L109" s="164">
        <v>0.12764800000000001</v>
      </c>
      <c r="M109" s="164">
        <v>0.12806400000000001</v>
      </c>
      <c r="N109" s="164">
        <v>0.12934899999999999</v>
      </c>
      <c r="O109" s="164">
        <v>0.12978400000000001</v>
      </c>
      <c r="P109" s="164">
        <v>0.13034200000000001</v>
      </c>
      <c r="Q109" s="164">
        <v>0.13102800000000001</v>
      </c>
      <c r="R109" s="164">
        <v>0.13167100000000001</v>
      </c>
      <c r="S109" s="164">
        <v>0.13219400000000001</v>
      </c>
      <c r="T109" s="164">
        <v>0.132746</v>
      </c>
      <c r="U109" s="164">
        <v>0.133328</v>
      </c>
      <c r="V109" s="164">
        <v>0.13400799999999999</v>
      </c>
      <c r="W109" s="164">
        <v>0.134746</v>
      </c>
      <c r="X109" s="164">
        <v>0.13547999999999999</v>
      </c>
      <c r="Y109" s="164">
        <v>0.136383</v>
      </c>
      <c r="Z109" s="164">
        <v>0.13747300000000001</v>
      </c>
      <c r="AA109" s="164">
        <v>0.13853799999999999</v>
      </c>
      <c r="AB109" s="164">
        <v>0.14024700000000001</v>
      </c>
      <c r="AC109" s="164">
        <v>0.14067399999999999</v>
      </c>
      <c r="AD109" s="164">
        <v>0.14283299999999999</v>
      </c>
      <c r="AE109" s="164">
        <v>0.14381099999999999</v>
      </c>
      <c r="AF109" s="164">
        <v>0.14497299999999999</v>
      </c>
      <c r="AG109" s="164">
        <v>0.14615800000000001</v>
      </c>
      <c r="AH109" s="165">
        <v>4.0270000000000002E-3</v>
      </c>
    </row>
    <row r="110" spans="1:34" ht="15" customHeight="1" x14ac:dyDescent="0.25">
      <c r="A110" s="157" t="s">
        <v>1322</v>
      </c>
      <c r="B110" s="163" t="s">
        <v>1323</v>
      </c>
      <c r="C110" s="315">
        <v>0.24692800000000001</v>
      </c>
      <c r="D110" s="164">
        <v>0.24362</v>
      </c>
      <c r="E110" s="164">
        <v>0.24363000000000001</v>
      </c>
      <c r="F110" s="164">
        <v>0.245617</v>
      </c>
      <c r="G110" s="164">
        <v>0.247949</v>
      </c>
      <c r="H110" s="164">
        <v>0.25017400000000001</v>
      </c>
      <c r="I110" s="164">
        <v>0.25128499999999998</v>
      </c>
      <c r="J110" s="164">
        <v>0.251303</v>
      </c>
      <c r="K110" s="164">
        <v>0.250724</v>
      </c>
      <c r="L110" s="164">
        <v>0.25012099999999998</v>
      </c>
      <c r="M110" s="164">
        <v>0.25003199999999998</v>
      </c>
      <c r="N110" s="164">
        <v>0.249974</v>
      </c>
      <c r="O110" s="164">
        <v>0.249306</v>
      </c>
      <c r="P110" s="164">
        <v>0.24809800000000001</v>
      </c>
      <c r="Q110" s="164">
        <v>0.246837</v>
      </c>
      <c r="R110" s="164">
        <v>0.24634800000000001</v>
      </c>
      <c r="S110" s="164">
        <v>0.245695</v>
      </c>
      <c r="T110" s="164">
        <v>0.245203</v>
      </c>
      <c r="U110" s="164">
        <v>0.24554000000000001</v>
      </c>
      <c r="V110" s="164">
        <v>0.245668</v>
      </c>
      <c r="W110" s="164">
        <v>0.245753</v>
      </c>
      <c r="X110" s="164">
        <v>0.246474</v>
      </c>
      <c r="Y110" s="164">
        <v>0.247419</v>
      </c>
      <c r="Z110" s="164">
        <v>0.24865399999999999</v>
      </c>
      <c r="AA110" s="164">
        <v>0.249836</v>
      </c>
      <c r="AB110" s="164">
        <v>0.251139</v>
      </c>
      <c r="AC110" s="164">
        <v>0.25259700000000002</v>
      </c>
      <c r="AD110" s="164">
        <v>0.25422400000000001</v>
      </c>
      <c r="AE110" s="164">
        <v>0.25574599999999997</v>
      </c>
      <c r="AF110" s="164">
        <v>0.25748599999999999</v>
      </c>
      <c r="AG110" s="164">
        <v>0.25928499999999999</v>
      </c>
      <c r="AH110" s="165">
        <v>1.629E-3</v>
      </c>
    </row>
    <row r="111" spans="1:34" ht="15" customHeight="1" x14ac:dyDescent="0.25">
      <c r="A111" s="157" t="s">
        <v>1324</v>
      </c>
      <c r="B111" s="163" t="s">
        <v>1289</v>
      </c>
      <c r="C111" s="315">
        <v>2.2100000000000001E-4</v>
      </c>
      <c r="D111" s="164">
        <v>2.3800000000000001E-4</v>
      </c>
      <c r="E111" s="164">
        <v>2.4499999999999999E-4</v>
      </c>
      <c r="F111" s="164">
        <v>2.5099999999999998E-4</v>
      </c>
      <c r="G111" s="164">
        <v>2.5599999999999999E-4</v>
      </c>
      <c r="H111" s="164">
        <v>2.61E-4</v>
      </c>
      <c r="I111" s="164">
        <v>2.6400000000000002E-4</v>
      </c>
      <c r="J111" s="164">
        <v>2.6800000000000001E-4</v>
      </c>
      <c r="K111" s="164">
        <v>2.7E-4</v>
      </c>
      <c r="L111" s="164">
        <v>2.72E-4</v>
      </c>
      <c r="M111" s="164">
        <v>2.7399999999999999E-4</v>
      </c>
      <c r="N111" s="164">
        <v>2.7500000000000002E-4</v>
      </c>
      <c r="O111" s="164">
        <v>2.7500000000000002E-4</v>
      </c>
      <c r="P111" s="164">
        <v>2.7399999999999999E-4</v>
      </c>
      <c r="Q111" s="164">
        <v>2.7399999999999999E-4</v>
      </c>
      <c r="R111" s="164">
        <v>2.7700000000000001E-4</v>
      </c>
      <c r="S111" s="164">
        <v>2.8200000000000002E-4</v>
      </c>
      <c r="T111" s="164">
        <v>2.8899999999999998E-4</v>
      </c>
      <c r="U111" s="164">
        <v>2.99E-4</v>
      </c>
      <c r="V111" s="164">
        <v>3.0899999999999998E-4</v>
      </c>
      <c r="W111" s="164">
        <v>3.2299999999999999E-4</v>
      </c>
      <c r="X111" s="164">
        <v>3.3799999999999998E-4</v>
      </c>
      <c r="Y111" s="164">
        <v>3.5500000000000001E-4</v>
      </c>
      <c r="Z111" s="164">
        <v>3.7800000000000003E-4</v>
      </c>
      <c r="AA111" s="164">
        <v>3.97E-4</v>
      </c>
      <c r="AB111" s="164">
        <v>4.17E-4</v>
      </c>
      <c r="AC111" s="164">
        <v>4.37E-4</v>
      </c>
      <c r="AD111" s="164">
        <v>4.5800000000000002E-4</v>
      </c>
      <c r="AE111" s="164">
        <v>4.8099999999999998E-4</v>
      </c>
      <c r="AF111" s="164">
        <v>5.0500000000000002E-4</v>
      </c>
      <c r="AG111" s="164">
        <v>5.2999999999999998E-4</v>
      </c>
      <c r="AH111" s="165">
        <v>2.9655999999999998E-2</v>
      </c>
    </row>
    <row r="112" spans="1:34" ht="15" customHeight="1" x14ac:dyDescent="0.25">
      <c r="A112" s="157" t="s">
        <v>1325</v>
      </c>
      <c r="B112" s="163" t="s">
        <v>1208</v>
      </c>
      <c r="C112" s="315">
        <v>1.376155</v>
      </c>
      <c r="D112" s="164">
        <v>1.364789</v>
      </c>
      <c r="E112" s="164">
        <v>1.3422240000000001</v>
      </c>
      <c r="F112" s="164">
        <v>1.3577600000000001</v>
      </c>
      <c r="G112" s="164">
        <v>1.374492</v>
      </c>
      <c r="H112" s="164">
        <v>1.3864380000000001</v>
      </c>
      <c r="I112" s="164">
        <v>1.386625</v>
      </c>
      <c r="J112" s="164">
        <v>1.3872150000000001</v>
      </c>
      <c r="K112" s="164">
        <v>1.392139</v>
      </c>
      <c r="L112" s="164">
        <v>1.3977489999999999</v>
      </c>
      <c r="M112" s="164">
        <v>1.3971420000000001</v>
      </c>
      <c r="N112" s="164">
        <v>1.3991100000000001</v>
      </c>
      <c r="O112" s="164">
        <v>1.4041170000000001</v>
      </c>
      <c r="P112" s="164">
        <v>1.411052</v>
      </c>
      <c r="Q112" s="164">
        <v>1.4212579999999999</v>
      </c>
      <c r="R112" s="164">
        <v>1.4308920000000001</v>
      </c>
      <c r="S112" s="164">
        <v>1.442858</v>
      </c>
      <c r="T112" s="164">
        <v>1.454477</v>
      </c>
      <c r="U112" s="164">
        <v>1.468323</v>
      </c>
      <c r="V112" s="164">
        <v>1.482972</v>
      </c>
      <c r="W112" s="164">
        <v>1.4963770000000001</v>
      </c>
      <c r="X112" s="164">
        <v>1.5120100000000001</v>
      </c>
      <c r="Y112" s="164">
        <v>1.5279959999999999</v>
      </c>
      <c r="Z112" s="164">
        <v>1.5451790000000001</v>
      </c>
      <c r="AA112" s="164">
        <v>1.562783</v>
      </c>
      <c r="AB112" s="164">
        <v>1.580382</v>
      </c>
      <c r="AC112" s="164">
        <v>1.5988199999999999</v>
      </c>
      <c r="AD112" s="164">
        <v>1.619516</v>
      </c>
      <c r="AE112" s="164">
        <v>1.6408959999999999</v>
      </c>
      <c r="AF112" s="164">
        <v>1.6635040000000001</v>
      </c>
      <c r="AG112" s="164">
        <v>1.6879999999999999</v>
      </c>
      <c r="AH112" s="165">
        <v>6.8320000000000004E-3</v>
      </c>
    </row>
    <row r="113" spans="1:34" ht="15" customHeight="1" x14ac:dyDescent="0.2">
      <c r="A113" s="157" t="s">
        <v>1326</v>
      </c>
      <c r="B113" s="162" t="s">
        <v>1210</v>
      </c>
      <c r="C113" s="316">
        <v>8.5675439999999998</v>
      </c>
      <c r="D113" s="166">
        <v>8.9437990000000003</v>
      </c>
      <c r="E113" s="166">
        <v>9.0583369999999999</v>
      </c>
      <c r="F113" s="166">
        <v>9.1423629999999996</v>
      </c>
      <c r="G113" s="166">
        <v>9.1842819999999996</v>
      </c>
      <c r="H113" s="166">
        <v>9.2176740000000006</v>
      </c>
      <c r="I113" s="166">
        <v>9.240964</v>
      </c>
      <c r="J113" s="166">
        <v>9.2251740000000009</v>
      </c>
      <c r="K113" s="166">
        <v>9.250572</v>
      </c>
      <c r="L113" s="166">
        <v>9.2581710000000008</v>
      </c>
      <c r="M113" s="166">
        <v>9.1679639999999996</v>
      </c>
      <c r="N113" s="166">
        <v>9.1683699999999995</v>
      </c>
      <c r="O113" s="166">
        <v>9.1749690000000008</v>
      </c>
      <c r="P113" s="166">
        <v>9.2027350000000006</v>
      </c>
      <c r="Q113" s="166">
        <v>9.2464359999999992</v>
      </c>
      <c r="R113" s="166">
        <v>9.2748170000000005</v>
      </c>
      <c r="S113" s="166">
        <v>9.3236679999999996</v>
      </c>
      <c r="T113" s="166">
        <v>9.3713750000000005</v>
      </c>
      <c r="U113" s="166">
        <v>9.3991520000000008</v>
      </c>
      <c r="V113" s="166">
        <v>9.4403889999999997</v>
      </c>
      <c r="W113" s="166">
        <v>9.4731649999999998</v>
      </c>
      <c r="X113" s="166">
        <v>9.5310670000000002</v>
      </c>
      <c r="Y113" s="166">
        <v>9.5779010000000007</v>
      </c>
      <c r="Z113" s="166">
        <v>9.6378850000000007</v>
      </c>
      <c r="AA113" s="166">
        <v>9.6850039999999993</v>
      </c>
      <c r="AB113" s="166">
        <v>9.7318230000000003</v>
      </c>
      <c r="AC113" s="166">
        <v>9.8025669999999998</v>
      </c>
      <c r="AD113" s="166">
        <v>9.8655279999999994</v>
      </c>
      <c r="AE113" s="166">
        <v>9.9277650000000008</v>
      </c>
      <c r="AF113" s="166">
        <v>9.9804490000000001</v>
      </c>
      <c r="AG113" s="166">
        <v>10.041266</v>
      </c>
      <c r="AH113" s="167">
        <v>5.3049999999999998E-3</v>
      </c>
    </row>
    <row r="114" spans="1:34" ht="15" customHeight="1" x14ac:dyDescent="0.25">
      <c r="A114" s="157" t="s">
        <v>1327</v>
      </c>
      <c r="B114" s="163" t="s">
        <v>1212</v>
      </c>
      <c r="C114" s="315">
        <v>1.9491959999999999</v>
      </c>
      <c r="D114" s="164">
        <v>1.896423</v>
      </c>
      <c r="E114" s="164">
        <v>1.968091</v>
      </c>
      <c r="F114" s="164">
        <v>1.979063</v>
      </c>
      <c r="G114" s="164">
        <v>1.9262520000000001</v>
      </c>
      <c r="H114" s="164">
        <v>1.890258</v>
      </c>
      <c r="I114" s="164">
        <v>1.7529129999999999</v>
      </c>
      <c r="J114" s="164">
        <v>1.756445</v>
      </c>
      <c r="K114" s="164">
        <v>1.761128</v>
      </c>
      <c r="L114" s="164">
        <v>1.7841959999999999</v>
      </c>
      <c r="M114" s="164">
        <v>1.7313639999999999</v>
      </c>
      <c r="N114" s="164">
        <v>1.658603</v>
      </c>
      <c r="O114" s="164">
        <v>1.6223460000000001</v>
      </c>
      <c r="P114" s="164">
        <v>1.6224080000000001</v>
      </c>
      <c r="Q114" s="164">
        <v>1.6309530000000001</v>
      </c>
      <c r="R114" s="164">
        <v>1.647044</v>
      </c>
      <c r="S114" s="164">
        <v>1.655932</v>
      </c>
      <c r="T114" s="164">
        <v>1.649284</v>
      </c>
      <c r="U114" s="164">
        <v>1.6492789999999999</v>
      </c>
      <c r="V114" s="164">
        <v>1.649867</v>
      </c>
      <c r="W114" s="164">
        <v>1.6715679999999999</v>
      </c>
      <c r="X114" s="164">
        <v>1.6880729999999999</v>
      </c>
      <c r="Y114" s="164">
        <v>1.6943999999999999</v>
      </c>
      <c r="Z114" s="164">
        <v>1.7094769999999999</v>
      </c>
      <c r="AA114" s="164">
        <v>1.750896</v>
      </c>
      <c r="AB114" s="164">
        <v>1.8269439999999999</v>
      </c>
      <c r="AC114" s="164">
        <v>1.876036</v>
      </c>
      <c r="AD114" s="164">
        <v>1.871041</v>
      </c>
      <c r="AE114" s="164">
        <v>1.8816889999999999</v>
      </c>
      <c r="AF114" s="164">
        <v>1.904053</v>
      </c>
      <c r="AG114" s="164">
        <v>1.9243220000000001</v>
      </c>
      <c r="AH114" s="165">
        <v>-4.28E-4</v>
      </c>
    </row>
    <row r="115" spans="1:34" ht="15" customHeight="1" x14ac:dyDescent="0.2">
      <c r="A115" s="157" t="s">
        <v>1328</v>
      </c>
      <c r="B115" s="162" t="s">
        <v>1214</v>
      </c>
      <c r="C115" s="316">
        <v>10.51674</v>
      </c>
      <c r="D115" s="166">
        <v>10.840221</v>
      </c>
      <c r="E115" s="166">
        <v>11.026427999999999</v>
      </c>
      <c r="F115" s="166">
        <v>11.121426</v>
      </c>
      <c r="G115" s="166">
        <v>11.110535</v>
      </c>
      <c r="H115" s="166">
        <v>11.107932</v>
      </c>
      <c r="I115" s="166">
        <v>10.993876</v>
      </c>
      <c r="J115" s="166">
        <v>10.981619</v>
      </c>
      <c r="K115" s="166">
        <v>11.011701</v>
      </c>
      <c r="L115" s="166">
        <v>11.042367</v>
      </c>
      <c r="M115" s="166">
        <v>10.899328000000001</v>
      </c>
      <c r="N115" s="166">
        <v>10.826973000000001</v>
      </c>
      <c r="O115" s="166">
        <v>10.797314999999999</v>
      </c>
      <c r="P115" s="166">
        <v>10.825143000000001</v>
      </c>
      <c r="Q115" s="166">
        <v>10.877389000000001</v>
      </c>
      <c r="R115" s="166">
        <v>10.921861</v>
      </c>
      <c r="S115" s="166">
        <v>10.979599</v>
      </c>
      <c r="T115" s="166">
        <v>11.020659</v>
      </c>
      <c r="U115" s="166">
        <v>11.04843</v>
      </c>
      <c r="V115" s="166">
        <v>11.090256</v>
      </c>
      <c r="W115" s="166">
        <v>11.144731999999999</v>
      </c>
      <c r="X115" s="166">
        <v>11.219139</v>
      </c>
      <c r="Y115" s="166">
        <v>11.272301000000001</v>
      </c>
      <c r="Z115" s="166">
        <v>11.347362</v>
      </c>
      <c r="AA115" s="166">
        <v>11.4359</v>
      </c>
      <c r="AB115" s="166">
        <v>11.558767</v>
      </c>
      <c r="AC115" s="166">
        <v>11.678603000000001</v>
      </c>
      <c r="AD115" s="166">
        <v>11.736568</v>
      </c>
      <c r="AE115" s="166">
        <v>11.809454000000001</v>
      </c>
      <c r="AF115" s="166">
        <v>11.884501</v>
      </c>
      <c r="AG115" s="166">
        <v>11.965589</v>
      </c>
      <c r="AH115" s="167">
        <v>4.3109999999999997E-3</v>
      </c>
    </row>
    <row r="118" spans="1:34" ht="15" customHeight="1" x14ac:dyDescent="0.2">
      <c r="B118" s="162" t="s">
        <v>1329</v>
      </c>
    </row>
    <row r="119" spans="1:34" ht="15" customHeight="1" x14ac:dyDescent="0.25">
      <c r="A119" s="157" t="s">
        <v>1330</v>
      </c>
      <c r="B119" s="163" t="s">
        <v>44</v>
      </c>
      <c r="C119" s="315">
        <v>1.7680999999999999E-2</v>
      </c>
      <c r="D119" s="164">
        <v>1.7013E-2</v>
      </c>
      <c r="E119" s="164">
        <v>1.6553999999999999E-2</v>
      </c>
      <c r="F119" s="164">
        <v>1.6648E-2</v>
      </c>
      <c r="G119" s="164">
        <v>1.6645E-2</v>
      </c>
      <c r="H119" s="164">
        <v>1.6552999999999998E-2</v>
      </c>
      <c r="I119" s="164">
        <v>1.6284E-2</v>
      </c>
      <c r="J119" s="164">
        <v>1.609E-2</v>
      </c>
      <c r="K119" s="164">
        <v>1.5949999999999999E-2</v>
      </c>
      <c r="L119" s="164">
        <v>1.5796999999999999E-2</v>
      </c>
      <c r="M119" s="164">
        <v>1.5675999999999999E-2</v>
      </c>
      <c r="N119" s="164">
        <v>1.5599E-2</v>
      </c>
      <c r="O119" s="164">
        <v>1.5546000000000001E-2</v>
      </c>
      <c r="P119" s="164">
        <v>1.5505E-2</v>
      </c>
      <c r="Q119" s="164">
        <v>1.5476E-2</v>
      </c>
      <c r="R119" s="164">
        <v>1.546E-2</v>
      </c>
      <c r="S119" s="164">
        <v>1.5297E-2</v>
      </c>
      <c r="T119" s="164">
        <v>1.5129999999999999E-2</v>
      </c>
      <c r="U119" s="164">
        <v>1.4973E-2</v>
      </c>
      <c r="V119" s="164">
        <v>1.4862999999999999E-2</v>
      </c>
      <c r="W119" s="164">
        <v>1.4756999999999999E-2</v>
      </c>
      <c r="X119" s="164">
        <v>1.4234E-2</v>
      </c>
      <c r="Y119" s="164">
        <v>1.3735000000000001E-2</v>
      </c>
      <c r="Z119" s="164">
        <v>1.3221E-2</v>
      </c>
      <c r="AA119" s="164">
        <v>1.2708000000000001E-2</v>
      </c>
      <c r="AB119" s="164">
        <v>1.218E-2</v>
      </c>
      <c r="AC119" s="164">
        <v>1.2298999999999999E-2</v>
      </c>
      <c r="AD119" s="164">
        <v>1.2453000000000001E-2</v>
      </c>
      <c r="AE119" s="164">
        <v>1.2616E-2</v>
      </c>
      <c r="AF119" s="164">
        <v>1.2788000000000001E-2</v>
      </c>
      <c r="AG119" s="164">
        <v>1.2975E-2</v>
      </c>
      <c r="AH119" s="165">
        <v>-1.0264000000000001E-2</v>
      </c>
    </row>
    <row r="120" spans="1:34" ht="15" customHeight="1" x14ac:dyDescent="0.25">
      <c r="A120" s="157" t="s">
        <v>1331</v>
      </c>
      <c r="B120" s="163" t="s">
        <v>45</v>
      </c>
      <c r="C120" s="315">
        <v>2.8072E-2</v>
      </c>
      <c r="D120" s="164">
        <v>2.7210000000000002E-2</v>
      </c>
      <c r="E120" s="164">
        <v>2.6161E-2</v>
      </c>
      <c r="F120" s="164">
        <v>2.5857999999999999E-2</v>
      </c>
      <c r="G120" s="164">
        <v>2.5559999999999999E-2</v>
      </c>
      <c r="H120" s="164">
        <v>2.5165E-2</v>
      </c>
      <c r="I120" s="164">
        <v>2.4545000000000001E-2</v>
      </c>
      <c r="J120" s="164">
        <v>2.3938999999999998E-2</v>
      </c>
      <c r="K120" s="164">
        <v>2.3399E-2</v>
      </c>
      <c r="L120" s="164">
        <v>2.2872E-2</v>
      </c>
      <c r="M120" s="164">
        <v>2.2232999999999999E-2</v>
      </c>
      <c r="N120" s="164">
        <v>2.1921E-2</v>
      </c>
      <c r="O120" s="164">
        <v>2.1655000000000001E-2</v>
      </c>
      <c r="P120" s="164">
        <v>2.1420000000000002E-2</v>
      </c>
      <c r="Q120" s="164">
        <v>2.1221E-2</v>
      </c>
      <c r="R120" s="164">
        <v>2.1021000000000001E-2</v>
      </c>
      <c r="S120" s="164">
        <v>2.0412E-2</v>
      </c>
      <c r="T120" s="164">
        <v>1.9800999999999999E-2</v>
      </c>
      <c r="U120" s="164">
        <v>1.9203000000000001E-2</v>
      </c>
      <c r="V120" s="164">
        <v>1.8592999999999998E-2</v>
      </c>
      <c r="W120" s="164">
        <v>1.7961999999999999E-2</v>
      </c>
      <c r="X120" s="164">
        <v>1.6028000000000001E-2</v>
      </c>
      <c r="Y120" s="164">
        <v>1.4048E-2</v>
      </c>
      <c r="Z120" s="164">
        <v>1.204E-2</v>
      </c>
      <c r="AA120" s="164">
        <v>9.979E-3</v>
      </c>
      <c r="AB120" s="164">
        <v>7.8820000000000001E-3</v>
      </c>
      <c r="AC120" s="164">
        <v>7.9679999999999994E-3</v>
      </c>
      <c r="AD120" s="164">
        <v>8.0700000000000008E-3</v>
      </c>
      <c r="AE120" s="164">
        <v>8.1779999999999995E-3</v>
      </c>
      <c r="AF120" s="164">
        <v>8.2920000000000008E-3</v>
      </c>
      <c r="AG120" s="164">
        <v>8.4130000000000003E-3</v>
      </c>
      <c r="AH120" s="165">
        <v>-3.9371999999999997E-2</v>
      </c>
    </row>
    <row r="121" spans="1:34" ht="15" customHeight="1" x14ac:dyDescent="0.25">
      <c r="A121" s="157" t="s">
        <v>1332</v>
      </c>
      <c r="B121" s="163" t="s">
        <v>1202</v>
      </c>
      <c r="C121" s="315">
        <v>4.5753000000000002E-2</v>
      </c>
      <c r="D121" s="164">
        <v>4.4222999999999998E-2</v>
      </c>
      <c r="E121" s="164">
        <v>4.2714000000000002E-2</v>
      </c>
      <c r="F121" s="164">
        <v>4.2506000000000002E-2</v>
      </c>
      <c r="G121" s="164">
        <v>4.2204999999999999E-2</v>
      </c>
      <c r="H121" s="164">
        <v>4.1717999999999998E-2</v>
      </c>
      <c r="I121" s="164">
        <v>4.0828999999999997E-2</v>
      </c>
      <c r="J121" s="164">
        <v>4.0029000000000002E-2</v>
      </c>
      <c r="K121" s="164">
        <v>3.9349000000000002E-2</v>
      </c>
      <c r="L121" s="164">
        <v>3.8669000000000002E-2</v>
      </c>
      <c r="M121" s="164">
        <v>3.7909999999999999E-2</v>
      </c>
      <c r="N121" s="164">
        <v>3.7519999999999998E-2</v>
      </c>
      <c r="O121" s="164">
        <v>3.7200999999999998E-2</v>
      </c>
      <c r="P121" s="164">
        <v>3.6924999999999999E-2</v>
      </c>
      <c r="Q121" s="164">
        <v>3.6697E-2</v>
      </c>
      <c r="R121" s="164">
        <v>3.6481E-2</v>
      </c>
      <c r="S121" s="164">
        <v>3.5708999999999998E-2</v>
      </c>
      <c r="T121" s="164">
        <v>3.4930999999999997E-2</v>
      </c>
      <c r="U121" s="164">
        <v>3.4175999999999998E-2</v>
      </c>
      <c r="V121" s="164">
        <v>3.3454999999999999E-2</v>
      </c>
      <c r="W121" s="164">
        <v>3.2719999999999999E-2</v>
      </c>
      <c r="X121" s="164">
        <v>3.0262000000000001E-2</v>
      </c>
      <c r="Y121" s="164">
        <v>2.7782999999999999E-2</v>
      </c>
      <c r="Z121" s="164">
        <v>2.5260999999999999E-2</v>
      </c>
      <c r="AA121" s="164">
        <v>2.2686999999999999E-2</v>
      </c>
      <c r="AB121" s="164">
        <v>2.0062E-2</v>
      </c>
      <c r="AC121" s="164">
        <v>2.0268000000000001E-2</v>
      </c>
      <c r="AD121" s="164">
        <v>2.0524000000000001E-2</v>
      </c>
      <c r="AE121" s="164">
        <v>2.0795000000000001E-2</v>
      </c>
      <c r="AF121" s="164">
        <v>2.1080000000000002E-2</v>
      </c>
      <c r="AG121" s="164">
        <v>2.1387E-2</v>
      </c>
      <c r="AH121" s="165">
        <v>-2.503E-2</v>
      </c>
    </row>
    <row r="122" spans="1:34" ht="15" customHeight="1" x14ac:dyDescent="0.25">
      <c r="A122" s="157" t="s">
        <v>1333</v>
      </c>
      <c r="B122" s="163" t="s">
        <v>1204</v>
      </c>
      <c r="C122" s="315">
        <v>0.84768100000000002</v>
      </c>
      <c r="D122" s="164">
        <v>0.76222800000000002</v>
      </c>
      <c r="E122" s="164">
        <v>0.74647799999999997</v>
      </c>
      <c r="F122" s="164">
        <v>0.72919</v>
      </c>
      <c r="G122" s="164">
        <v>0.72768699999999997</v>
      </c>
      <c r="H122" s="164">
        <v>0.75674399999999997</v>
      </c>
      <c r="I122" s="164">
        <v>0.77681999999999995</v>
      </c>
      <c r="J122" s="164">
        <v>0.78416200000000003</v>
      </c>
      <c r="K122" s="164">
        <v>0.781003</v>
      </c>
      <c r="L122" s="164">
        <v>0.74800699999999998</v>
      </c>
      <c r="M122" s="164">
        <v>0.64737299999999998</v>
      </c>
      <c r="N122" s="164">
        <v>0.570909</v>
      </c>
      <c r="O122" s="164">
        <v>0.54677600000000004</v>
      </c>
      <c r="P122" s="164">
        <v>0.53958799999999996</v>
      </c>
      <c r="Q122" s="164">
        <v>0.534385</v>
      </c>
      <c r="R122" s="164">
        <v>0.53980499999999998</v>
      </c>
      <c r="S122" s="164">
        <v>0.54683199999999998</v>
      </c>
      <c r="T122" s="164">
        <v>0.53409700000000004</v>
      </c>
      <c r="U122" s="164">
        <v>0.54399799999999998</v>
      </c>
      <c r="V122" s="164">
        <v>0.55442899999999995</v>
      </c>
      <c r="W122" s="164">
        <v>0.56457999999999997</v>
      </c>
      <c r="X122" s="164">
        <v>0.57162400000000002</v>
      </c>
      <c r="Y122" s="164">
        <v>0.58524100000000001</v>
      </c>
      <c r="Z122" s="164">
        <v>0.58799000000000001</v>
      </c>
      <c r="AA122" s="164">
        <v>0.59642099999999998</v>
      </c>
      <c r="AB122" s="164">
        <v>0.62204300000000001</v>
      </c>
      <c r="AC122" s="164">
        <v>0.63908500000000001</v>
      </c>
      <c r="AD122" s="164">
        <v>0.63341000000000003</v>
      </c>
      <c r="AE122" s="164">
        <v>0.64989600000000003</v>
      </c>
      <c r="AF122" s="164">
        <v>0.67501500000000003</v>
      </c>
      <c r="AG122" s="164">
        <v>0.69107300000000005</v>
      </c>
      <c r="AH122" s="165">
        <v>-6.7860000000000004E-3</v>
      </c>
    </row>
    <row r="123" spans="1:34" x14ac:dyDescent="0.25">
      <c r="A123" s="157" t="s">
        <v>1334</v>
      </c>
      <c r="B123" s="163" t="s">
        <v>1335</v>
      </c>
      <c r="C123" s="315">
        <v>8.1876000000000004E-2</v>
      </c>
      <c r="D123" s="164">
        <v>5.5243E-2</v>
      </c>
      <c r="E123" s="164">
        <v>5.2753000000000001E-2</v>
      </c>
      <c r="F123" s="164">
        <v>5.0581000000000001E-2</v>
      </c>
      <c r="G123" s="164">
        <v>5.1288E-2</v>
      </c>
      <c r="H123" s="164">
        <v>5.4774000000000003E-2</v>
      </c>
      <c r="I123" s="164">
        <v>1.8971999999999999E-2</v>
      </c>
      <c r="J123" s="164">
        <v>1.8782E-2</v>
      </c>
      <c r="K123" s="164">
        <v>1.8648000000000001E-2</v>
      </c>
      <c r="L123" s="164">
        <v>1.8523999999999999E-2</v>
      </c>
      <c r="M123" s="164">
        <v>1.8311999999999998E-2</v>
      </c>
      <c r="N123" s="164">
        <v>1.8227E-2</v>
      </c>
      <c r="O123" s="164">
        <v>1.8182E-2</v>
      </c>
      <c r="P123" s="164">
        <v>1.8161E-2</v>
      </c>
      <c r="Q123" s="164">
        <v>1.8176999999999999E-2</v>
      </c>
      <c r="R123" s="164">
        <v>1.8193000000000001E-2</v>
      </c>
      <c r="S123" s="164">
        <v>1.8088E-2</v>
      </c>
      <c r="T123" s="164">
        <v>1.7987E-2</v>
      </c>
      <c r="U123" s="164">
        <v>1.7906999999999999E-2</v>
      </c>
      <c r="V123" s="164">
        <v>1.7825000000000001E-2</v>
      </c>
      <c r="W123" s="164">
        <v>1.7732999999999999E-2</v>
      </c>
      <c r="X123" s="164">
        <v>1.7232999999999998E-2</v>
      </c>
      <c r="Y123" s="164">
        <v>1.6723999999999999E-2</v>
      </c>
      <c r="Z123" s="164">
        <v>1.6216000000000001E-2</v>
      </c>
      <c r="AA123" s="164">
        <v>1.5692999999999999E-2</v>
      </c>
      <c r="AB123" s="164">
        <v>1.5162E-2</v>
      </c>
      <c r="AC123" s="164">
        <v>1.5334E-2</v>
      </c>
      <c r="AD123" s="164">
        <v>1.5531E-2</v>
      </c>
      <c r="AE123" s="164">
        <v>1.5739E-2</v>
      </c>
      <c r="AF123" s="164">
        <v>1.5956999999999999E-2</v>
      </c>
      <c r="AG123" s="164">
        <v>1.6188999999999999E-2</v>
      </c>
      <c r="AH123" s="165">
        <v>-5.2595000000000003E-2</v>
      </c>
    </row>
    <row r="124" spans="1:34" ht="15" customHeight="1" x14ac:dyDescent="0.25">
      <c r="A124" s="157" t="s">
        <v>1336</v>
      </c>
      <c r="B124" s="163" t="s">
        <v>1337</v>
      </c>
      <c r="C124" s="315">
        <v>0.27961599999999998</v>
      </c>
      <c r="D124" s="164">
        <v>0.27477499999999999</v>
      </c>
      <c r="E124" s="164">
        <v>0.27894200000000002</v>
      </c>
      <c r="F124" s="164">
        <v>0.28310800000000003</v>
      </c>
      <c r="G124" s="164">
        <v>0.28310800000000003</v>
      </c>
      <c r="H124" s="164">
        <v>0.18803</v>
      </c>
      <c r="I124" s="164">
        <v>9.5765000000000003E-2</v>
      </c>
      <c r="J124" s="164">
        <v>9.5765000000000003E-2</v>
      </c>
      <c r="K124" s="164">
        <v>9.5765000000000003E-2</v>
      </c>
      <c r="L124" s="164">
        <v>9.5765000000000003E-2</v>
      </c>
      <c r="M124" s="164">
        <v>9.5765000000000003E-2</v>
      </c>
      <c r="N124" s="164">
        <v>9.5765000000000003E-2</v>
      </c>
      <c r="O124" s="164">
        <v>9.5765000000000003E-2</v>
      </c>
      <c r="P124" s="164">
        <v>9.5765000000000003E-2</v>
      </c>
      <c r="Q124" s="164">
        <v>9.5765000000000003E-2</v>
      </c>
      <c r="R124" s="164">
        <v>9.5765000000000003E-2</v>
      </c>
      <c r="S124" s="164">
        <v>9.5765000000000003E-2</v>
      </c>
      <c r="T124" s="164">
        <v>9.5765000000000003E-2</v>
      </c>
      <c r="U124" s="164">
        <v>9.5765000000000003E-2</v>
      </c>
      <c r="V124" s="164">
        <v>9.5765000000000003E-2</v>
      </c>
      <c r="W124" s="164">
        <v>9.5765000000000003E-2</v>
      </c>
      <c r="X124" s="164">
        <v>9.5765000000000003E-2</v>
      </c>
      <c r="Y124" s="164">
        <v>9.5765000000000003E-2</v>
      </c>
      <c r="Z124" s="164">
        <v>9.5765000000000003E-2</v>
      </c>
      <c r="AA124" s="164">
        <v>9.5765000000000003E-2</v>
      </c>
      <c r="AB124" s="164">
        <v>9.5765000000000003E-2</v>
      </c>
      <c r="AC124" s="164">
        <v>9.5765000000000003E-2</v>
      </c>
      <c r="AD124" s="164">
        <v>9.5765000000000003E-2</v>
      </c>
      <c r="AE124" s="164">
        <v>9.5765000000000003E-2</v>
      </c>
      <c r="AF124" s="164">
        <v>9.5765000000000003E-2</v>
      </c>
      <c r="AG124" s="164">
        <v>9.5765000000000003E-2</v>
      </c>
      <c r="AH124" s="165">
        <v>-3.5087E-2</v>
      </c>
    </row>
    <row r="125" spans="1:34" ht="15" customHeight="1" x14ac:dyDescent="0.25">
      <c r="A125" s="157" t="s">
        <v>1338</v>
      </c>
      <c r="B125" s="163" t="s">
        <v>1339</v>
      </c>
      <c r="C125" s="315">
        <v>2.0615480000000002</v>
      </c>
      <c r="D125" s="164">
        <v>2.115713</v>
      </c>
      <c r="E125" s="164">
        <v>2.1806320000000001</v>
      </c>
      <c r="F125" s="164">
        <v>2.2227540000000001</v>
      </c>
      <c r="G125" s="164">
        <v>2.1876259999999998</v>
      </c>
      <c r="H125" s="164">
        <v>2.226801</v>
      </c>
      <c r="I125" s="164">
        <v>2.1984319999999999</v>
      </c>
      <c r="J125" s="164">
        <v>2.1959110000000002</v>
      </c>
      <c r="K125" s="164">
        <v>2.2093340000000001</v>
      </c>
      <c r="L125" s="164">
        <v>2.2718639999999999</v>
      </c>
      <c r="M125" s="164">
        <v>2.3198409999999998</v>
      </c>
      <c r="N125" s="164">
        <v>2.326206</v>
      </c>
      <c r="O125" s="164">
        <v>2.3192590000000002</v>
      </c>
      <c r="P125" s="164">
        <v>2.3337819999999998</v>
      </c>
      <c r="Q125" s="164">
        <v>2.3577780000000002</v>
      </c>
      <c r="R125" s="164">
        <v>2.378323</v>
      </c>
      <c r="S125" s="164">
        <v>2.3931290000000001</v>
      </c>
      <c r="T125" s="164">
        <v>2.4117679999999999</v>
      </c>
      <c r="U125" s="164">
        <v>2.4165730000000001</v>
      </c>
      <c r="V125" s="164">
        <v>2.4221650000000001</v>
      </c>
      <c r="W125" s="164">
        <v>2.4479920000000002</v>
      </c>
      <c r="X125" s="164">
        <v>2.4761150000000001</v>
      </c>
      <c r="Y125" s="164">
        <v>2.4878680000000002</v>
      </c>
      <c r="Z125" s="164">
        <v>2.520438</v>
      </c>
      <c r="AA125" s="164">
        <v>2.5741540000000001</v>
      </c>
      <c r="AB125" s="164">
        <v>2.645381</v>
      </c>
      <c r="AC125" s="164">
        <v>2.695519</v>
      </c>
      <c r="AD125" s="164">
        <v>2.7164709999999999</v>
      </c>
      <c r="AE125" s="164">
        <v>2.7315429999999998</v>
      </c>
      <c r="AF125" s="164">
        <v>2.7509839999999999</v>
      </c>
      <c r="AG125" s="164">
        <v>2.7791779999999999</v>
      </c>
      <c r="AH125" s="165">
        <v>1.0005999999999999E-2</v>
      </c>
    </row>
    <row r="126" spans="1:34" x14ac:dyDescent="0.25">
      <c r="A126" s="157" t="s">
        <v>1340</v>
      </c>
      <c r="B126" s="163" t="s">
        <v>1341</v>
      </c>
      <c r="C126" s="315">
        <v>5.5420000000000001E-3</v>
      </c>
      <c r="D126" s="164">
        <v>5.5420000000000001E-3</v>
      </c>
      <c r="E126" s="164">
        <v>5.5420000000000001E-3</v>
      </c>
      <c r="F126" s="164">
        <v>5.5420000000000001E-3</v>
      </c>
      <c r="G126" s="164">
        <v>5.5420000000000001E-3</v>
      </c>
      <c r="H126" s="164">
        <v>5.5420000000000001E-3</v>
      </c>
      <c r="I126" s="164">
        <v>5.5420000000000001E-3</v>
      </c>
      <c r="J126" s="164">
        <v>5.5420000000000001E-3</v>
      </c>
      <c r="K126" s="164">
        <v>5.5420000000000001E-3</v>
      </c>
      <c r="L126" s="164">
        <v>5.5420000000000001E-3</v>
      </c>
      <c r="M126" s="164">
        <v>5.5420000000000001E-3</v>
      </c>
      <c r="N126" s="164">
        <v>5.5420000000000001E-3</v>
      </c>
      <c r="O126" s="164">
        <v>5.5420000000000001E-3</v>
      </c>
      <c r="P126" s="164">
        <v>5.5420000000000001E-3</v>
      </c>
      <c r="Q126" s="164">
        <v>5.5420000000000001E-3</v>
      </c>
      <c r="R126" s="164">
        <v>5.5420000000000001E-3</v>
      </c>
      <c r="S126" s="164">
        <v>5.5420000000000001E-3</v>
      </c>
      <c r="T126" s="164">
        <v>5.5420000000000001E-3</v>
      </c>
      <c r="U126" s="164">
        <v>5.5420000000000001E-3</v>
      </c>
      <c r="V126" s="164">
        <v>5.5420000000000001E-3</v>
      </c>
      <c r="W126" s="164">
        <v>5.5420000000000001E-3</v>
      </c>
      <c r="X126" s="164">
        <v>5.5420000000000001E-3</v>
      </c>
      <c r="Y126" s="164">
        <v>5.5420000000000001E-3</v>
      </c>
      <c r="Z126" s="164">
        <v>5.5420000000000001E-3</v>
      </c>
      <c r="AA126" s="164">
        <v>5.5420000000000001E-3</v>
      </c>
      <c r="AB126" s="164">
        <v>5.5420000000000001E-3</v>
      </c>
      <c r="AC126" s="164">
        <v>5.5420000000000001E-3</v>
      </c>
      <c r="AD126" s="164">
        <v>5.5420000000000001E-3</v>
      </c>
      <c r="AE126" s="164">
        <v>5.5420000000000001E-3</v>
      </c>
      <c r="AF126" s="164">
        <v>5.5420000000000001E-3</v>
      </c>
      <c r="AG126" s="164">
        <v>5.5420000000000001E-3</v>
      </c>
      <c r="AH126" s="165">
        <v>0</v>
      </c>
    </row>
    <row r="127" spans="1:34" ht="15" customHeight="1" x14ac:dyDescent="0.25">
      <c r="A127" s="157" t="s">
        <v>1342</v>
      </c>
      <c r="B127" s="163" t="s">
        <v>1343</v>
      </c>
      <c r="C127" s="315">
        <v>3.336E-3</v>
      </c>
      <c r="D127" s="164">
        <v>3.4880000000000002E-3</v>
      </c>
      <c r="E127" s="164">
        <v>3.2539999999999999E-3</v>
      </c>
      <c r="F127" s="164">
        <v>3.1419999999999998E-3</v>
      </c>
      <c r="G127" s="164">
        <v>3.287E-3</v>
      </c>
      <c r="H127" s="164">
        <v>3.0860000000000002E-3</v>
      </c>
      <c r="I127" s="164">
        <v>3.179E-3</v>
      </c>
      <c r="J127" s="164">
        <v>3.4680000000000002E-3</v>
      </c>
      <c r="K127" s="164">
        <v>3.6280000000000001E-3</v>
      </c>
      <c r="L127" s="164">
        <v>3.5729999999999998E-3</v>
      </c>
      <c r="M127" s="164">
        <v>3.764E-3</v>
      </c>
      <c r="N127" s="164">
        <v>3.5439999999999998E-3</v>
      </c>
      <c r="O127" s="164">
        <v>3.738E-3</v>
      </c>
      <c r="P127" s="164">
        <v>3.6970000000000002E-3</v>
      </c>
      <c r="Q127" s="164">
        <v>3.8660000000000001E-3</v>
      </c>
      <c r="R127" s="164">
        <v>3.826E-3</v>
      </c>
      <c r="S127" s="164">
        <v>3.725E-3</v>
      </c>
      <c r="T127" s="164">
        <v>3.6719999999999999E-3</v>
      </c>
      <c r="U127" s="164">
        <v>3.6410000000000001E-3</v>
      </c>
      <c r="V127" s="164">
        <v>3.6579999999999998E-3</v>
      </c>
      <c r="W127" s="164">
        <v>3.6120000000000002E-3</v>
      </c>
      <c r="X127" s="164">
        <v>3.542E-3</v>
      </c>
      <c r="Y127" s="164">
        <v>3.473E-3</v>
      </c>
      <c r="Z127" s="164">
        <v>3.444E-3</v>
      </c>
      <c r="AA127" s="164">
        <v>3.4160000000000002E-3</v>
      </c>
      <c r="AB127" s="164">
        <v>3.372E-3</v>
      </c>
      <c r="AC127" s="164">
        <v>3.3430000000000001E-3</v>
      </c>
      <c r="AD127" s="164">
        <v>3.3140000000000001E-3</v>
      </c>
      <c r="AE127" s="164">
        <v>3.3050000000000002E-3</v>
      </c>
      <c r="AF127" s="164">
        <v>3.2130000000000001E-3</v>
      </c>
      <c r="AG127" s="164">
        <v>3.1879999999999999E-3</v>
      </c>
      <c r="AH127" s="165">
        <v>-1.513E-3</v>
      </c>
    </row>
    <row r="128" spans="1:34" ht="15" customHeight="1" x14ac:dyDescent="0.2">
      <c r="A128" s="157" t="s">
        <v>1344</v>
      </c>
      <c r="B128" s="162" t="s">
        <v>1214</v>
      </c>
      <c r="C128" s="316">
        <v>3.3253509999999999</v>
      </c>
      <c r="D128" s="166">
        <v>3.261212</v>
      </c>
      <c r="E128" s="166">
        <v>3.3103150000000001</v>
      </c>
      <c r="F128" s="166">
        <v>3.3368229999999999</v>
      </c>
      <c r="G128" s="166">
        <v>3.3007439999999999</v>
      </c>
      <c r="H128" s="166">
        <v>3.2766959999999998</v>
      </c>
      <c r="I128" s="166">
        <v>3.1395379999999999</v>
      </c>
      <c r="J128" s="166">
        <v>3.1436600000000001</v>
      </c>
      <c r="K128" s="166">
        <v>3.153267</v>
      </c>
      <c r="L128" s="166">
        <v>3.1819449999999998</v>
      </c>
      <c r="M128" s="166">
        <v>3.1285059999999998</v>
      </c>
      <c r="N128" s="166">
        <v>3.0577130000000001</v>
      </c>
      <c r="O128" s="166">
        <v>3.0264630000000001</v>
      </c>
      <c r="P128" s="166">
        <v>3.033461</v>
      </c>
      <c r="Q128" s="166">
        <v>3.0522100000000001</v>
      </c>
      <c r="R128" s="166">
        <v>3.0779350000000001</v>
      </c>
      <c r="S128" s="166">
        <v>3.0987900000000002</v>
      </c>
      <c r="T128" s="166">
        <v>3.103761</v>
      </c>
      <c r="U128" s="166">
        <v>3.1176020000000002</v>
      </c>
      <c r="V128" s="166">
        <v>3.1328390000000002</v>
      </c>
      <c r="W128" s="166">
        <v>3.1679439999999999</v>
      </c>
      <c r="X128" s="166">
        <v>3.2000829999999998</v>
      </c>
      <c r="Y128" s="166">
        <v>3.2223959999999998</v>
      </c>
      <c r="Z128" s="166">
        <v>3.2546560000000002</v>
      </c>
      <c r="AA128" s="166">
        <v>3.313679</v>
      </c>
      <c r="AB128" s="166">
        <v>3.4073259999999999</v>
      </c>
      <c r="AC128" s="166">
        <v>3.4748559999999999</v>
      </c>
      <c r="AD128" s="166">
        <v>3.4905560000000002</v>
      </c>
      <c r="AE128" s="166">
        <v>3.5225849999999999</v>
      </c>
      <c r="AF128" s="166">
        <v>3.5675569999999999</v>
      </c>
      <c r="AG128" s="166">
        <v>3.6123219999999998</v>
      </c>
      <c r="AH128" s="167">
        <v>2.7629999999999998E-3</v>
      </c>
    </row>
    <row r="130" spans="1:34" ht="15" customHeight="1" x14ac:dyDescent="0.2">
      <c r="B130" s="162" t="s">
        <v>1345</v>
      </c>
    </row>
    <row r="131" spans="1:34" ht="15" customHeight="1" x14ac:dyDescent="0.25">
      <c r="A131" s="157" t="s">
        <v>1346</v>
      </c>
      <c r="B131" s="163" t="s">
        <v>1236</v>
      </c>
      <c r="C131" s="315">
        <v>9.8833000000000004E-2</v>
      </c>
      <c r="D131" s="164">
        <v>9.4957E-2</v>
      </c>
      <c r="E131" s="164">
        <v>8.9389999999999997E-2</v>
      </c>
      <c r="F131" s="164">
        <v>8.9347999999999997E-2</v>
      </c>
      <c r="G131" s="164">
        <v>8.8530999999999999E-2</v>
      </c>
      <c r="H131" s="164">
        <v>8.8077000000000003E-2</v>
      </c>
      <c r="I131" s="164">
        <v>8.8058999999999998E-2</v>
      </c>
      <c r="J131" s="164">
        <v>8.8137999999999994E-2</v>
      </c>
      <c r="K131" s="164">
        <v>8.8152999999999995E-2</v>
      </c>
      <c r="L131" s="164">
        <v>8.8301000000000004E-2</v>
      </c>
      <c r="M131" s="164">
        <v>8.8231000000000004E-2</v>
      </c>
      <c r="N131" s="164">
        <v>8.8276999999999994E-2</v>
      </c>
      <c r="O131" s="164">
        <v>8.8402999999999995E-2</v>
      </c>
      <c r="P131" s="164">
        <v>8.8681999999999997E-2</v>
      </c>
      <c r="Q131" s="164">
        <v>8.9039999999999994E-2</v>
      </c>
      <c r="R131" s="164">
        <v>8.9427999999999994E-2</v>
      </c>
      <c r="S131" s="164">
        <v>8.9746999999999993E-2</v>
      </c>
      <c r="T131" s="164">
        <v>9.0064000000000005E-2</v>
      </c>
      <c r="U131" s="164">
        <v>9.0409000000000003E-2</v>
      </c>
      <c r="V131" s="164">
        <v>9.0748999999999996E-2</v>
      </c>
      <c r="W131" s="164">
        <v>9.0998999999999997E-2</v>
      </c>
      <c r="X131" s="164">
        <v>9.1375999999999999E-2</v>
      </c>
      <c r="Y131" s="164">
        <v>9.1855999999999993E-2</v>
      </c>
      <c r="Z131" s="164">
        <v>9.2337000000000002E-2</v>
      </c>
      <c r="AA131" s="164">
        <v>9.2845999999999998E-2</v>
      </c>
      <c r="AB131" s="164">
        <v>9.3441999999999997E-2</v>
      </c>
      <c r="AC131" s="164">
        <v>9.3954999999999997E-2</v>
      </c>
      <c r="AD131" s="164">
        <v>9.4489000000000004E-2</v>
      </c>
      <c r="AE131" s="164">
        <v>9.5089000000000007E-2</v>
      </c>
      <c r="AF131" s="164">
        <v>9.5801999999999998E-2</v>
      </c>
      <c r="AG131" s="164">
        <v>9.6521999999999997E-2</v>
      </c>
      <c r="AH131" s="165">
        <v>-7.8899999999999999E-4</v>
      </c>
    </row>
    <row r="132" spans="1:34" ht="15" customHeight="1" x14ac:dyDescent="0.25">
      <c r="A132" s="157" t="s">
        <v>1347</v>
      </c>
      <c r="B132" s="163" t="s">
        <v>1218</v>
      </c>
      <c r="C132" s="315">
        <v>2.1964589999999999</v>
      </c>
      <c r="D132" s="164">
        <v>2.3024969999999998</v>
      </c>
      <c r="E132" s="164">
        <v>2.3065039999999999</v>
      </c>
      <c r="F132" s="164">
        <v>2.301094</v>
      </c>
      <c r="G132" s="164">
        <v>2.2915580000000002</v>
      </c>
      <c r="H132" s="164">
        <v>2.2796379999999998</v>
      </c>
      <c r="I132" s="164">
        <v>2.2644799999999998</v>
      </c>
      <c r="J132" s="164">
        <v>2.249171</v>
      </c>
      <c r="K132" s="164">
        <v>2.2346870000000001</v>
      </c>
      <c r="L132" s="164">
        <v>2.2189809999999999</v>
      </c>
      <c r="M132" s="164">
        <v>2.204078</v>
      </c>
      <c r="N132" s="164">
        <v>2.1896209999999998</v>
      </c>
      <c r="O132" s="164">
        <v>2.1754760000000002</v>
      </c>
      <c r="P132" s="164">
        <v>2.164444</v>
      </c>
      <c r="Q132" s="164">
        <v>2.1553330000000002</v>
      </c>
      <c r="R132" s="164">
        <v>2.147062</v>
      </c>
      <c r="S132" s="164">
        <v>2.13897</v>
      </c>
      <c r="T132" s="164">
        <v>2.1314769999999998</v>
      </c>
      <c r="U132" s="164">
        <v>2.1250040000000001</v>
      </c>
      <c r="V132" s="164">
        <v>2.1201970000000001</v>
      </c>
      <c r="W132" s="164">
        <v>2.1161599999999998</v>
      </c>
      <c r="X132" s="164">
        <v>2.1130719999999998</v>
      </c>
      <c r="Y132" s="164">
        <v>2.1116959999999998</v>
      </c>
      <c r="Z132" s="164">
        <v>2.1117689999999998</v>
      </c>
      <c r="AA132" s="164">
        <v>2.11253</v>
      </c>
      <c r="AB132" s="164">
        <v>2.1131739999999999</v>
      </c>
      <c r="AC132" s="164">
        <v>2.114163</v>
      </c>
      <c r="AD132" s="164">
        <v>2.115335</v>
      </c>
      <c r="AE132" s="164">
        <v>2.1172070000000001</v>
      </c>
      <c r="AF132" s="164">
        <v>2.1201490000000001</v>
      </c>
      <c r="AG132" s="164">
        <v>2.1233689999999998</v>
      </c>
      <c r="AH132" s="165">
        <v>-1.127E-3</v>
      </c>
    </row>
    <row r="133" spans="1:34" ht="15" customHeight="1" x14ac:dyDescent="0.25">
      <c r="A133" s="157" t="s">
        <v>1348</v>
      </c>
      <c r="B133" s="163" t="s">
        <v>1275</v>
      </c>
      <c r="C133" s="315">
        <v>2.3990000000000001E-3</v>
      </c>
      <c r="D133" s="164">
        <v>2.4919999999999999E-3</v>
      </c>
      <c r="E133" s="164">
        <v>2.7569999999999999E-3</v>
      </c>
      <c r="F133" s="164">
        <v>2.7699999999999999E-3</v>
      </c>
      <c r="G133" s="164">
        <v>2.7820000000000002E-3</v>
      </c>
      <c r="H133" s="164">
        <v>2.7789999999999998E-3</v>
      </c>
      <c r="I133" s="164">
        <v>2.7720000000000002E-3</v>
      </c>
      <c r="J133" s="164">
        <v>2.7699999999999999E-3</v>
      </c>
      <c r="K133" s="164">
        <v>2.7529999999999998E-3</v>
      </c>
      <c r="L133" s="164">
        <v>2.745E-3</v>
      </c>
      <c r="M133" s="164">
        <v>2.7369999999999998E-3</v>
      </c>
      <c r="N133" s="164">
        <v>2.7360000000000002E-3</v>
      </c>
      <c r="O133" s="164">
        <v>2.7330000000000002E-3</v>
      </c>
      <c r="P133" s="164">
        <v>2.7360000000000002E-3</v>
      </c>
      <c r="Q133" s="164">
        <v>2.7430000000000002E-3</v>
      </c>
      <c r="R133" s="164">
        <v>2.7529999999999998E-3</v>
      </c>
      <c r="S133" s="164">
        <v>2.7680000000000001E-3</v>
      </c>
      <c r="T133" s="164">
        <v>2.7829999999999999E-3</v>
      </c>
      <c r="U133" s="164">
        <v>2.7920000000000002E-3</v>
      </c>
      <c r="V133" s="164">
        <v>2.8189999999999999E-3</v>
      </c>
      <c r="W133" s="164">
        <v>2.8419999999999999E-3</v>
      </c>
      <c r="X133" s="164">
        <v>2.8760000000000001E-3</v>
      </c>
      <c r="Y133" s="164">
        <v>2.9169999999999999E-3</v>
      </c>
      <c r="Z133" s="164">
        <v>2.9589999999999998E-3</v>
      </c>
      <c r="AA133" s="164">
        <v>3.0100000000000001E-3</v>
      </c>
      <c r="AB133" s="164">
        <v>3.0660000000000001E-3</v>
      </c>
      <c r="AC133" s="164">
        <v>3.1099999999999999E-3</v>
      </c>
      <c r="AD133" s="164">
        <v>3.1670000000000001E-3</v>
      </c>
      <c r="AE133" s="164">
        <v>3.2269999999999998E-3</v>
      </c>
      <c r="AF133" s="164">
        <v>3.2919999999999998E-3</v>
      </c>
      <c r="AG133" s="164">
        <v>3.3609999999999998E-3</v>
      </c>
      <c r="AH133" s="165">
        <v>1.1305000000000001E-2</v>
      </c>
    </row>
    <row r="134" spans="1:34" ht="15" customHeight="1" x14ac:dyDescent="0.25">
      <c r="A134" s="157" t="s">
        <v>1349</v>
      </c>
      <c r="B134" s="163" t="s">
        <v>1277</v>
      </c>
      <c r="C134" s="315">
        <v>0.65032999999999996</v>
      </c>
      <c r="D134" s="164">
        <v>0.85097199999999995</v>
      </c>
      <c r="E134" s="164">
        <v>0.938496</v>
      </c>
      <c r="F134" s="164">
        <v>0.97562099999999996</v>
      </c>
      <c r="G134" s="164">
        <v>0.99482800000000005</v>
      </c>
      <c r="H134" s="164">
        <v>1.0120610000000001</v>
      </c>
      <c r="I134" s="164">
        <v>1.0174369999999999</v>
      </c>
      <c r="J134" s="164">
        <v>1.0222830000000001</v>
      </c>
      <c r="K134" s="164">
        <v>1.030837</v>
      </c>
      <c r="L134" s="164">
        <v>1.037115</v>
      </c>
      <c r="M134" s="164">
        <v>1.046106</v>
      </c>
      <c r="N134" s="164">
        <v>1.057455</v>
      </c>
      <c r="O134" s="164">
        <v>1.07148</v>
      </c>
      <c r="P134" s="164">
        <v>1.0861689999999999</v>
      </c>
      <c r="Q134" s="164">
        <v>1.1008720000000001</v>
      </c>
      <c r="R134" s="164">
        <v>1.1154459999999999</v>
      </c>
      <c r="S134" s="164">
        <v>1.12687</v>
      </c>
      <c r="T134" s="164">
        <v>1.136951</v>
      </c>
      <c r="U134" s="164">
        <v>1.1483410000000001</v>
      </c>
      <c r="V134" s="164">
        <v>1.16025</v>
      </c>
      <c r="W134" s="164">
        <v>1.174536</v>
      </c>
      <c r="X134" s="164">
        <v>1.1885239999999999</v>
      </c>
      <c r="Y134" s="164">
        <v>1.204099</v>
      </c>
      <c r="Z134" s="164">
        <v>1.2200420000000001</v>
      </c>
      <c r="AA134" s="164">
        <v>1.236801</v>
      </c>
      <c r="AB134" s="164">
        <v>1.2526349999999999</v>
      </c>
      <c r="AC134" s="164">
        <v>1.267841</v>
      </c>
      <c r="AD134" s="164">
        <v>1.281396</v>
      </c>
      <c r="AE134" s="164">
        <v>1.293682</v>
      </c>
      <c r="AF134" s="164">
        <v>1.30498</v>
      </c>
      <c r="AG134" s="164">
        <v>1.3163910000000001</v>
      </c>
      <c r="AH134" s="165">
        <v>2.3784E-2</v>
      </c>
    </row>
    <row r="135" spans="1:34" ht="15" customHeight="1" x14ac:dyDescent="0.25">
      <c r="A135" s="157" t="s">
        <v>1350</v>
      </c>
      <c r="B135" s="163" t="s">
        <v>1302</v>
      </c>
      <c r="C135" s="315">
        <v>6.9999999999999994E-5</v>
      </c>
      <c r="D135" s="164">
        <v>7.7000000000000001E-5</v>
      </c>
      <c r="E135" s="164">
        <v>7.7999999999999999E-5</v>
      </c>
      <c r="F135" s="164">
        <v>1.1E-4</v>
      </c>
      <c r="G135" s="164">
        <v>1.2E-4</v>
      </c>
      <c r="H135" s="164">
        <v>1.4200000000000001E-4</v>
      </c>
      <c r="I135" s="164">
        <v>1.3200000000000001E-4</v>
      </c>
      <c r="J135" s="164">
        <v>1.27E-4</v>
      </c>
      <c r="K135" s="164">
        <v>1.15E-4</v>
      </c>
      <c r="L135" s="164">
        <v>1.1E-4</v>
      </c>
      <c r="M135" s="164">
        <v>5.5000000000000002E-5</v>
      </c>
      <c r="N135" s="164">
        <v>5.1E-5</v>
      </c>
      <c r="O135" s="164">
        <v>4.0000000000000003E-5</v>
      </c>
      <c r="P135" s="164">
        <v>3.6999999999999998E-5</v>
      </c>
      <c r="Q135" s="164">
        <v>3.4999999999999997E-5</v>
      </c>
      <c r="R135" s="164">
        <v>3.3000000000000003E-5</v>
      </c>
      <c r="S135" s="164">
        <v>3.1999999999999999E-5</v>
      </c>
      <c r="T135" s="164">
        <v>2.8E-5</v>
      </c>
      <c r="U135" s="164">
        <v>2.4000000000000001E-5</v>
      </c>
      <c r="V135" s="164">
        <v>2.4000000000000001E-5</v>
      </c>
      <c r="W135" s="164">
        <v>1.9000000000000001E-5</v>
      </c>
      <c r="X135" s="164">
        <v>1.5999999999999999E-5</v>
      </c>
      <c r="Y135" s="164">
        <v>1.4E-5</v>
      </c>
      <c r="Z135" s="164">
        <v>9.0000000000000002E-6</v>
      </c>
      <c r="AA135" s="164">
        <v>9.0000000000000002E-6</v>
      </c>
      <c r="AB135" s="164">
        <v>7.9999999999999996E-6</v>
      </c>
      <c r="AC135" s="164">
        <v>7.9999999999999996E-6</v>
      </c>
      <c r="AD135" s="164">
        <v>7.9999999999999996E-6</v>
      </c>
      <c r="AE135" s="164">
        <v>7.9999999999999996E-6</v>
      </c>
      <c r="AF135" s="164">
        <v>7.9999999999999996E-6</v>
      </c>
      <c r="AG135" s="164">
        <v>7.9999999999999996E-6</v>
      </c>
      <c r="AH135" s="165">
        <v>-6.9565000000000002E-2</v>
      </c>
    </row>
    <row r="136" spans="1:34" ht="15" customHeight="1" x14ac:dyDescent="0.25">
      <c r="A136" s="157" t="s">
        <v>1351</v>
      </c>
      <c r="B136" s="163" t="s">
        <v>1200</v>
      </c>
      <c r="C136" s="315">
        <v>0.856491</v>
      </c>
      <c r="D136" s="164">
        <v>0.90402300000000002</v>
      </c>
      <c r="E136" s="164">
        <v>0.92306299999999997</v>
      </c>
      <c r="F136" s="164">
        <v>0.93143500000000001</v>
      </c>
      <c r="G136" s="164">
        <v>0.93878499999999998</v>
      </c>
      <c r="H136" s="164">
        <v>0.95524900000000001</v>
      </c>
      <c r="I136" s="164">
        <v>0.95628500000000005</v>
      </c>
      <c r="J136" s="164">
        <v>0.95862800000000004</v>
      </c>
      <c r="K136" s="164">
        <v>0.95621500000000004</v>
      </c>
      <c r="L136" s="164">
        <v>0.95309500000000003</v>
      </c>
      <c r="M136" s="164">
        <v>0.94693000000000005</v>
      </c>
      <c r="N136" s="164">
        <v>0.94918599999999997</v>
      </c>
      <c r="O136" s="164">
        <v>0.94730400000000003</v>
      </c>
      <c r="P136" s="164">
        <v>0.94658900000000001</v>
      </c>
      <c r="Q136" s="164">
        <v>0.94705300000000003</v>
      </c>
      <c r="R136" s="164">
        <v>0.94844399999999995</v>
      </c>
      <c r="S136" s="164">
        <v>0.94962899999999995</v>
      </c>
      <c r="T136" s="164">
        <v>0.95056700000000005</v>
      </c>
      <c r="U136" s="164">
        <v>0.95257599999999998</v>
      </c>
      <c r="V136" s="164">
        <v>0.95555299999999999</v>
      </c>
      <c r="W136" s="164">
        <v>0.95618999999999998</v>
      </c>
      <c r="X136" s="164">
        <v>0.95777699999999999</v>
      </c>
      <c r="Y136" s="164">
        <v>0.96457800000000005</v>
      </c>
      <c r="Z136" s="164">
        <v>0.97001800000000005</v>
      </c>
      <c r="AA136" s="164">
        <v>0.97678200000000004</v>
      </c>
      <c r="AB136" s="164">
        <v>0.98182599999999998</v>
      </c>
      <c r="AC136" s="164">
        <v>0.98885800000000001</v>
      </c>
      <c r="AD136" s="164">
        <v>0.99509999999999998</v>
      </c>
      <c r="AE136" s="164">
        <v>1.0015400000000001</v>
      </c>
      <c r="AF136" s="164">
        <v>1.008424</v>
      </c>
      <c r="AG136" s="164">
        <v>1.015422</v>
      </c>
      <c r="AH136" s="165">
        <v>5.6899999999999997E-3</v>
      </c>
    </row>
    <row r="137" spans="1:34" ht="15" customHeight="1" x14ac:dyDescent="0.25">
      <c r="A137" s="157" t="s">
        <v>1352</v>
      </c>
      <c r="B137" s="163" t="s">
        <v>45</v>
      </c>
      <c r="C137" s="315">
        <v>0.20072999999999999</v>
      </c>
      <c r="D137" s="164">
        <v>0.22484000000000001</v>
      </c>
      <c r="E137" s="164">
        <v>0.31571900000000003</v>
      </c>
      <c r="F137" s="164">
        <v>0.31235600000000002</v>
      </c>
      <c r="G137" s="164">
        <v>0.30520199999999997</v>
      </c>
      <c r="H137" s="164">
        <v>0.26916800000000002</v>
      </c>
      <c r="I137" s="164">
        <v>0.26819199999999999</v>
      </c>
      <c r="J137" s="164">
        <v>0.25439699999999998</v>
      </c>
      <c r="K137" s="164">
        <v>0.25109900000000002</v>
      </c>
      <c r="L137" s="164">
        <v>0.247915</v>
      </c>
      <c r="M137" s="164">
        <v>0.26480599999999999</v>
      </c>
      <c r="N137" s="164">
        <v>0.24815100000000001</v>
      </c>
      <c r="O137" s="164">
        <v>0.24656</v>
      </c>
      <c r="P137" s="164">
        <v>0.244648</v>
      </c>
      <c r="Q137" s="164">
        <v>0.242897</v>
      </c>
      <c r="R137" s="164">
        <v>0.24099499999999999</v>
      </c>
      <c r="S137" s="164">
        <v>0.23902499999999999</v>
      </c>
      <c r="T137" s="164">
        <v>0.23944699999999999</v>
      </c>
      <c r="U137" s="164">
        <v>0.235703</v>
      </c>
      <c r="V137" s="164">
        <v>0.23477500000000001</v>
      </c>
      <c r="W137" s="164">
        <v>0.224379</v>
      </c>
      <c r="X137" s="164">
        <v>0.228903</v>
      </c>
      <c r="Y137" s="164">
        <v>0.215561</v>
      </c>
      <c r="Z137" s="164">
        <v>0.21291099999999999</v>
      </c>
      <c r="AA137" s="164">
        <v>0.203795</v>
      </c>
      <c r="AB137" s="164">
        <v>0.20577000000000001</v>
      </c>
      <c r="AC137" s="164">
        <v>0.19992799999999999</v>
      </c>
      <c r="AD137" s="164">
        <v>0.196515</v>
      </c>
      <c r="AE137" s="164">
        <v>0.19544500000000001</v>
      </c>
      <c r="AF137" s="164">
        <v>0.19497800000000001</v>
      </c>
      <c r="AG137" s="164">
        <v>0.19356799999999999</v>
      </c>
      <c r="AH137" s="165">
        <v>-1.2099999999999999E-3</v>
      </c>
    </row>
    <row r="138" spans="1:34" ht="15" customHeight="1" x14ac:dyDescent="0.25">
      <c r="A138" s="157" t="s">
        <v>1353</v>
      </c>
      <c r="B138" s="163" t="s">
        <v>47</v>
      </c>
      <c r="C138" s="315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5" t="s">
        <v>1221</v>
      </c>
    </row>
    <row r="139" spans="1:34" ht="15" customHeight="1" x14ac:dyDescent="0.25">
      <c r="A139" s="157" t="s">
        <v>1354</v>
      </c>
      <c r="B139" s="163" t="s">
        <v>1307</v>
      </c>
      <c r="C139" s="315">
        <v>0.48769200000000001</v>
      </c>
      <c r="D139" s="164">
        <v>0.51044400000000001</v>
      </c>
      <c r="E139" s="164">
        <v>0.40878599999999998</v>
      </c>
      <c r="F139" s="164">
        <v>0.40008199999999999</v>
      </c>
      <c r="G139" s="164">
        <v>0.39104800000000001</v>
      </c>
      <c r="H139" s="164">
        <v>0.39413999999999999</v>
      </c>
      <c r="I139" s="164">
        <v>0.40593400000000002</v>
      </c>
      <c r="J139" s="164">
        <v>0.40536499999999998</v>
      </c>
      <c r="K139" s="164">
        <v>0.41491899999999998</v>
      </c>
      <c r="L139" s="164">
        <v>0.41976000000000002</v>
      </c>
      <c r="M139" s="164">
        <v>0.41111799999999998</v>
      </c>
      <c r="N139" s="164">
        <v>0.41689599999999999</v>
      </c>
      <c r="O139" s="164">
        <v>0.41484599999999999</v>
      </c>
      <c r="P139" s="164">
        <v>0.41455500000000001</v>
      </c>
      <c r="Q139" s="164">
        <v>0.422404</v>
      </c>
      <c r="R139" s="164">
        <v>0.42626599999999998</v>
      </c>
      <c r="S139" s="164">
        <v>0.44388100000000003</v>
      </c>
      <c r="T139" s="164">
        <v>0.457818</v>
      </c>
      <c r="U139" s="164">
        <v>0.45813700000000002</v>
      </c>
      <c r="V139" s="164">
        <v>0.46505099999999999</v>
      </c>
      <c r="W139" s="164">
        <v>0.463563</v>
      </c>
      <c r="X139" s="164">
        <v>0.46478599999999998</v>
      </c>
      <c r="Y139" s="164">
        <v>0.46467999999999998</v>
      </c>
      <c r="Z139" s="164">
        <v>0.44906800000000002</v>
      </c>
      <c r="AA139" s="164">
        <v>0.44618000000000002</v>
      </c>
      <c r="AB139" s="164">
        <v>0.44853700000000002</v>
      </c>
      <c r="AC139" s="164">
        <v>0.45358999999999999</v>
      </c>
      <c r="AD139" s="164">
        <v>0.46114899999999998</v>
      </c>
      <c r="AE139" s="164">
        <v>0.46717900000000001</v>
      </c>
      <c r="AF139" s="164">
        <v>0.46949400000000002</v>
      </c>
      <c r="AG139" s="164">
        <v>0.47910599999999998</v>
      </c>
      <c r="AH139" s="165">
        <v>-5.9199999999999997E-4</v>
      </c>
    </row>
    <row r="140" spans="1:34" ht="15" customHeight="1" x14ac:dyDescent="0.25">
      <c r="A140" s="157" t="s">
        <v>1355</v>
      </c>
      <c r="B140" s="163" t="s">
        <v>1202</v>
      </c>
      <c r="C140" s="315">
        <v>4.4906050000000004</v>
      </c>
      <c r="D140" s="164">
        <v>4.8878110000000001</v>
      </c>
      <c r="E140" s="164">
        <v>4.9820359999999999</v>
      </c>
      <c r="F140" s="164">
        <v>5.010046</v>
      </c>
      <c r="G140" s="164">
        <v>5.0100730000000002</v>
      </c>
      <c r="H140" s="164">
        <v>4.998475</v>
      </c>
      <c r="I140" s="164">
        <v>5.0005199999999999</v>
      </c>
      <c r="J140" s="164">
        <v>4.9781079999999998</v>
      </c>
      <c r="K140" s="164">
        <v>4.9760249999999999</v>
      </c>
      <c r="L140" s="164">
        <v>4.9652770000000004</v>
      </c>
      <c r="M140" s="164">
        <v>4.9613230000000001</v>
      </c>
      <c r="N140" s="164">
        <v>4.9496359999999999</v>
      </c>
      <c r="O140" s="164">
        <v>4.9441079999999999</v>
      </c>
      <c r="P140" s="164">
        <v>4.9451239999999999</v>
      </c>
      <c r="Q140" s="164">
        <v>4.9576330000000004</v>
      </c>
      <c r="R140" s="164">
        <v>4.9676739999999997</v>
      </c>
      <c r="S140" s="164">
        <v>4.9881539999999998</v>
      </c>
      <c r="T140" s="164">
        <v>5.0063519999999997</v>
      </c>
      <c r="U140" s="164">
        <v>5.0101950000000004</v>
      </c>
      <c r="V140" s="164">
        <v>5.0265979999999999</v>
      </c>
      <c r="W140" s="164">
        <v>5.0258459999999996</v>
      </c>
      <c r="X140" s="164">
        <v>5.044454</v>
      </c>
      <c r="Y140" s="164">
        <v>5.0524839999999998</v>
      </c>
      <c r="Z140" s="164">
        <v>5.0561550000000004</v>
      </c>
      <c r="AA140" s="164">
        <v>5.0689440000000001</v>
      </c>
      <c r="AB140" s="164">
        <v>5.0953929999999996</v>
      </c>
      <c r="AC140" s="164">
        <v>5.1183430000000003</v>
      </c>
      <c r="AD140" s="164">
        <v>5.143993</v>
      </c>
      <c r="AE140" s="164">
        <v>5.1701490000000003</v>
      </c>
      <c r="AF140" s="164">
        <v>5.193835</v>
      </c>
      <c r="AG140" s="164">
        <v>5.224386</v>
      </c>
      <c r="AH140" s="165">
        <v>5.058E-3</v>
      </c>
    </row>
    <row r="141" spans="1:34" ht="15" customHeight="1" x14ac:dyDescent="0.25">
      <c r="A141" s="157" t="s">
        <v>1356</v>
      </c>
      <c r="B141" s="163" t="s">
        <v>1204</v>
      </c>
      <c r="C141" s="315">
        <v>2.8477190000000001</v>
      </c>
      <c r="D141" s="164">
        <v>2.7625760000000001</v>
      </c>
      <c r="E141" s="164">
        <v>2.7963840000000002</v>
      </c>
      <c r="F141" s="164">
        <v>2.8085559999999998</v>
      </c>
      <c r="G141" s="164">
        <v>2.8357329999999998</v>
      </c>
      <c r="H141" s="164">
        <v>2.8940350000000001</v>
      </c>
      <c r="I141" s="164">
        <v>2.93188</v>
      </c>
      <c r="J141" s="164">
        <v>2.9409529999999999</v>
      </c>
      <c r="K141" s="164">
        <v>2.9541140000000001</v>
      </c>
      <c r="L141" s="164">
        <v>2.9340549999999999</v>
      </c>
      <c r="M141" s="164">
        <v>2.7422780000000002</v>
      </c>
      <c r="N141" s="164">
        <v>2.6646169999999998</v>
      </c>
      <c r="O141" s="164">
        <v>2.6401219999999999</v>
      </c>
      <c r="P141" s="164">
        <v>2.6419009999999998</v>
      </c>
      <c r="Q141" s="164">
        <v>2.6532179999999999</v>
      </c>
      <c r="R141" s="164">
        <v>2.6694300000000002</v>
      </c>
      <c r="S141" s="164">
        <v>2.697451</v>
      </c>
      <c r="T141" s="164">
        <v>2.6987990000000002</v>
      </c>
      <c r="U141" s="164">
        <v>2.7235510000000001</v>
      </c>
      <c r="V141" s="164">
        <v>2.7404289999999998</v>
      </c>
      <c r="W141" s="164">
        <v>2.7654070000000002</v>
      </c>
      <c r="X141" s="164">
        <v>2.7873030000000001</v>
      </c>
      <c r="Y141" s="164">
        <v>2.8179310000000002</v>
      </c>
      <c r="Z141" s="164">
        <v>2.837183</v>
      </c>
      <c r="AA141" s="164">
        <v>2.8576199999999998</v>
      </c>
      <c r="AB141" s="164">
        <v>2.8918780000000002</v>
      </c>
      <c r="AC141" s="164">
        <v>2.9261370000000002</v>
      </c>
      <c r="AD141" s="164">
        <v>2.9363239999999999</v>
      </c>
      <c r="AE141" s="164">
        <v>2.9653209999999999</v>
      </c>
      <c r="AF141" s="164">
        <v>3.0017230000000001</v>
      </c>
      <c r="AG141" s="164">
        <v>3.0311029999999999</v>
      </c>
      <c r="AH141" s="165">
        <v>2.0820000000000001E-3</v>
      </c>
    </row>
    <row r="142" spans="1:34" ht="15" customHeight="1" x14ac:dyDescent="0.25">
      <c r="A142" s="157" t="s">
        <v>1357</v>
      </c>
      <c r="B142" s="163" t="s">
        <v>1246</v>
      </c>
      <c r="C142" s="315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5" t="s">
        <v>1221</v>
      </c>
    </row>
    <row r="143" spans="1:34" ht="15" customHeight="1" x14ac:dyDescent="0.25">
      <c r="A143" s="157" t="s">
        <v>1358</v>
      </c>
      <c r="B143" s="163" t="s">
        <v>1248</v>
      </c>
      <c r="C143" s="315">
        <v>0.28741899999999998</v>
      </c>
      <c r="D143" s="164">
        <v>0.28118500000000002</v>
      </c>
      <c r="E143" s="164">
        <v>0.279584</v>
      </c>
      <c r="F143" s="164">
        <v>0.28892000000000001</v>
      </c>
      <c r="G143" s="164">
        <v>0.28322599999999998</v>
      </c>
      <c r="H143" s="164">
        <v>0.283387</v>
      </c>
      <c r="I143" s="164">
        <v>0.28504499999999999</v>
      </c>
      <c r="J143" s="164">
        <v>0.28822799999999998</v>
      </c>
      <c r="K143" s="164">
        <v>0.29441000000000001</v>
      </c>
      <c r="L143" s="164">
        <v>0.29430099999999998</v>
      </c>
      <c r="M143" s="164">
        <v>0.30094799999999999</v>
      </c>
      <c r="N143" s="164">
        <v>0.31120399999999998</v>
      </c>
      <c r="O143" s="164">
        <v>0.31890200000000002</v>
      </c>
      <c r="P143" s="164">
        <v>0.33055299999999999</v>
      </c>
      <c r="Q143" s="164">
        <v>0.33546500000000001</v>
      </c>
      <c r="R143" s="164">
        <v>0.33269900000000002</v>
      </c>
      <c r="S143" s="164">
        <v>0.32720300000000002</v>
      </c>
      <c r="T143" s="164">
        <v>0.32995400000000003</v>
      </c>
      <c r="U143" s="164">
        <v>0.32271499999999997</v>
      </c>
      <c r="V143" s="164">
        <v>0.32466800000000001</v>
      </c>
      <c r="W143" s="164">
        <v>0.32738400000000001</v>
      </c>
      <c r="X143" s="164">
        <v>0.33183200000000002</v>
      </c>
      <c r="Y143" s="164">
        <v>0.33252900000000002</v>
      </c>
      <c r="Z143" s="164">
        <v>0.34967700000000002</v>
      </c>
      <c r="AA143" s="164">
        <v>0.34900799999999998</v>
      </c>
      <c r="AB143" s="164">
        <v>0.33699800000000002</v>
      </c>
      <c r="AC143" s="164">
        <v>0.34682600000000002</v>
      </c>
      <c r="AD143" s="164">
        <v>0.343306</v>
      </c>
      <c r="AE143" s="164">
        <v>0.34277299999999999</v>
      </c>
      <c r="AF143" s="164">
        <v>0.33455099999999999</v>
      </c>
      <c r="AG143" s="164">
        <v>0.32361899999999999</v>
      </c>
      <c r="AH143" s="165">
        <v>3.9620000000000002E-3</v>
      </c>
    </row>
    <row r="144" spans="1:34" ht="15" customHeight="1" x14ac:dyDescent="0.25">
      <c r="A144" s="157" t="s">
        <v>1359</v>
      </c>
      <c r="B144" s="163" t="s">
        <v>1250</v>
      </c>
      <c r="C144" s="315">
        <v>0</v>
      </c>
      <c r="D144" s="164">
        <v>0</v>
      </c>
      <c r="E144" s="164">
        <v>0</v>
      </c>
      <c r="F144" s="164">
        <v>0</v>
      </c>
      <c r="G144" s="164">
        <v>0</v>
      </c>
      <c r="H144" s="164">
        <v>0</v>
      </c>
      <c r="I144" s="164">
        <v>0</v>
      </c>
      <c r="J144" s="164">
        <v>0</v>
      </c>
      <c r="K144" s="164">
        <v>0</v>
      </c>
      <c r="L144" s="164">
        <v>0</v>
      </c>
      <c r="M144" s="164">
        <v>0</v>
      </c>
      <c r="N144" s="164">
        <v>0</v>
      </c>
      <c r="O144" s="164">
        <v>0</v>
      </c>
      <c r="P144" s="164">
        <v>0</v>
      </c>
      <c r="Q144" s="164">
        <v>0</v>
      </c>
      <c r="R144" s="164">
        <v>0</v>
      </c>
      <c r="S144" s="164">
        <v>0</v>
      </c>
      <c r="T144" s="164">
        <v>0</v>
      </c>
      <c r="U144" s="164">
        <v>0</v>
      </c>
      <c r="V144" s="164">
        <v>0</v>
      </c>
      <c r="W144" s="164">
        <v>0</v>
      </c>
      <c r="X144" s="164">
        <v>0</v>
      </c>
      <c r="Y144" s="164">
        <v>0</v>
      </c>
      <c r="Z144" s="164">
        <v>0</v>
      </c>
      <c r="AA144" s="164">
        <v>0</v>
      </c>
      <c r="AB144" s="164">
        <v>0</v>
      </c>
      <c r="AC144" s="164">
        <v>0</v>
      </c>
      <c r="AD144" s="164">
        <v>0</v>
      </c>
      <c r="AE144" s="164">
        <v>0</v>
      </c>
      <c r="AF144" s="164">
        <v>0</v>
      </c>
      <c r="AG144" s="164">
        <v>0</v>
      </c>
      <c r="AH144" s="165" t="s">
        <v>1221</v>
      </c>
    </row>
    <row r="145" spans="1:34" ht="15" customHeight="1" x14ac:dyDescent="0.25">
      <c r="A145" s="157" t="s">
        <v>1360</v>
      </c>
      <c r="B145" s="163" t="s">
        <v>1285</v>
      </c>
      <c r="C145" s="315">
        <v>4.6810999999999998E-2</v>
      </c>
      <c r="D145" s="164">
        <v>4.8954999999999999E-2</v>
      </c>
      <c r="E145" s="164">
        <v>4.4031000000000001E-2</v>
      </c>
      <c r="F145" s="164">
        <v>4.3520999999999997E-2</v>
      </c>
      <c r="G145" s="164">
        <v>4.3104999999999997E-2</v>
      </c>
      <c r="H145" s="164">
        <v>4.3598999999999999E-2</v>
      </c>
      <c r="I145" s="164">
        <v>4.3313999999999998E-2</v>
      </c>
      <c r="J145" s="164">
        <v>4.3691000000000001E-2</v>
      </c>
      <c r="K145" s="164">
        <v>4.3815E-2</v>
      </c>
      <c r="L145" s="164">
        <v>4.3756000000000003E-2</v>
      </c>
      <c r="M145" s="164">
        <v>4.1973000000000003E-2</v>
      </c>
      <c r="N145" s="164">
        <v>4.1793999999999998E-2</v>
      </c>
      <c r="O145" s="164">
        <v>4.1924000000000003E-2</v>
      </c>
      <c r="P145" s="164">
        <v>4.1902000000000002E-2</v>
      </c>
      <c r="Q145" s="164">
        <v>4.2186000000000001E-2</v>
      </c>
      <c r="R145" s="164">
        <v>4.2581000000000001E-2</v>
      </c>
      <c r="S145" s="164">
        <v>4.2941E-2</v>
      </c>
      <c r="T145" s="164">
        <v>4.3237999999999999E-2</v>
      </c>
      <c r="U145" s="164">
        <v>4.3951999999999998E-2</v>
      </c>
      <c r="V145" s="164">
        <v>4.4245E-2</v>
      </c>
      <c r="W145" s="164">
        <v>4.5284999999999999E-2</v>
      </c>
      <c r="X145" s="164">
        <v>4.5711000000000002E-2</v>
      </c>
      <c r="Y145" s="164">
        <v>4.6439000000000001E-2</v>
      </c>
      <c r="Z145" s="164">
        <v>4.6989999999999997E-2</v>
      </c>
      <c r="AA145" s="164">
        <v>4.7486E-2</v>
      </c>
      <c r="AB145" s="164">
        <v>4.7918000000000002E-2</v>
      </c>
      <c r="AC145" s="164">
        <v>4.8446999999999997E-2</v>
      </c>
      <c r="AD145" s="164">
        <v>4.9093999999999999E-2</v>
      </c>
      <c r="AE145" s="164">
        <v>4.9494000000000003E-2</v>
      </c>
      <c r="AF145" s="164">
        <v>4.9980999999999998E-2</v>
      </c>
      <c r="AG145" s="164">
        <v>5.0566E-2</v>
      </c>
      <c r="AH145" s="165">
        <v>2.575E-3</v>
      </c>
    </row>
    <row r="146" spans="1:34" ht="15" customHeight="1" x14ac:dyDescent="0.25">
      <c r="A146" s="157" t="s">
        <v>1361</v>
      </c>
      <c r="B146" s="163" t="s">
        <v>1252</v>
      </c>
      <c r="C146" s="315">
        <v>3.1819489999999999</v>
      </c>
      <c r="D146" s="164">
        <v>3.0927150000000001</v>
      </c>
      <c r="E146" s="164">
        <v>3.119999</v>
      </c>
      <c r="F146" s="164">
        <v>3.1409980000000002</v>
      </c>
      <c r="G146" s="164">
        <v>3.162064</v>
      </c>
      <c r="H146" s="164">
        <v>3.2210209999999999</v>
      </c>
      <c r="I146" s="164">
        <v>3.2602389999999999</v>
      </c>
      <c r="J146" s="164">
        <v>3.2728709999999999</v>
      </c>
      <c r="K146" s="164">
        <v>3.292338</v>
      </c>
      <c r="L146" s="164">
        <v>3.272113</v>
      </c>
      <c r="M146" s="164">
        <v>3.0851980000000001</v>
      </c>
      <c r="N146" s="164">
        <v>3.0176150000000002</v>
      </c>
      <c r="O146" s="164">
        <v>3.0009489999999999</v>
      </c>
      <c r="P146" s="164">
        <v>3.0143559999999998</v>
      </c>
      <c r="Q146" s="164">
        <v>3.030869</v>
      </c>
      <c r="R146" s="164">
        <v>3.0447099999999998</v>
      </c>
      <c r="S146" s="164">
        <v>3.0675949999999998</v>
      </c>
      <c r="T146" s="164">
        <v>3.0719910000000001</v>
      </c>
      <c r="U146" s="164">
        <v>3.0902189999999998</v>
      </c>
      <c r="V146" s="164">
        <v>3.1093419999999998</v>
      </c>
      <c r="W146" s="164">
        <v>3.1380759999999999</v>
      </c>
      <c r="X146" s="164">
        <v>3.164847</v>
      </c>
      <c r="Y146" s="164">
        <v>3.1968990000000002</v>
      </c>
      <c r="Z146" s="164">
        <v>3.2338499999999999</v>
      </c>
      <c r="AA146" s="164">
        <v>3.2541150000000001</v>
      </c>
      <c r="AB146" s="164">
        <v>3.2767940000000002</v>
      </c>
      <c r="AC146" s="164">
        <v>3.3214100000000002</v>
      </c>
      <c r="AD146" s="164">
        <v>3.3287239999999998</v>
      </c>
      <c r="AE146" s="164">
        <v>3.3575889999999999</v>
      </c>
      <c r="AF146" s="164">
        <v>3.3862549999999998</v>
      </c>
      <c r="AG146" s="164">
        <v>3.4052880000000001</v>
      </c>
      <c r="AH146" s="165">
        <v>2.264E-3</v>
      </c>
    </row>
    <row r="147" spans="1:34" ht="15" customHeight="1" x14ac:dyDescent="0.25">
      <c r="A147" s="157" t="s">
        <v>1362</v>
      </c>
      <c r="B147" s="163" t="s">
        <v>1254</v>
      </c>
      <c r="C147" s="315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5" t="s">
        <v>1221</v>
      </c>
    </row>
    <row r="148" spans="1:34" ht="15" customHeight="1" x14ac:dyDescent="0.25">
      <c r="A148" s="157" t="s">
        <v>1363</v>
      </c>
      <c r="B148" s="163" t="s">
        <v>1317</v>
      </c>
      <c r="C148" s="315">
        <v>0.117439</v>
      </c>
      <c r="D148" s="164">
        <v>8.9923000000000003E-2</v>
      </c>
      <c r="E148" s="164">
        <v>8.7110999999999994E-2</v>
      </c>
      <c r="F148" s="164">
        <v>8.4804000000000004E-2</v>
      </c>
      <c r="G148" s="164">
        <v>8.5147E-2</v>
      </c>
      <c r="H148" s="164">
        <v>8.8262999999999994E-2</v>
      </c>
      <c r="I148" s="164">
        <v>5.2054000000000003E-2</v>
      </c>
      <c r="J148" s="164">
        <v>5.1397999999999999E-2</v>
      </c>
      <c r="K148" s="164">
        <v>5.0757999999999998E-2</v>
      </c>
      <c r="L148" s="164">
        <v>5.0192000000000001E-2</v>
      </c>
      <c r="M148" s="164">
        <v>4.9525E-2</v>
      </c>
      <c r="N148" s="164">
        <v>4.9064999999999998E-2</v>
      </c>
      <c r="O148" s="164">
        <v>4.8589E-2</v>
      </c>
      <c r="P148" s="164">
        <v>4.8162000000000003E-2</v>
      </c>
      <c r="Q148" s="164">
        <v>4.7794999999999997E-2</v>
      </c>
      <c r="R148" s="164">
        <v>4.7725999999999998E-2</v>
      </c>
      <c r="S148" s="164">
        <v>4.7518999999999999E-2</v>
      </c>
      <c r="T148" s="164">
        <v>4.7329999999999997E-2</v>
      </c>
      <c r="U148" s="164">
        <v>4.7329999999999997E-2</v>
      </c>
      <c r="V148" s="164">
        <v>4.7201E-2</v>
      </c>
      <c r="W148" s="164">
        <v>4.7078000000000002E-2</v>
      </c>
      <c r="X148" s="164">
        <v>4.6584E-2</v>
      </c>
      <c r="Y148" s="164">
        <v>4.6112E-2</v>
      </c>
      <c r="Z148" s="164">
        <v>4.5663000000000002E-2</v>
      </c>
      <c r="AA148" s="164">
        <v>4.5192000000000003E-2</v>
      </c>
      <c r="AB148" s="164">
        <v>4.4719000000000002E-2</v>
      </c>
      <c r="AC148" s="164">
        <v>4.4972999999999999E-2</v>
      </c>
      <c r="AD148" s="164">
        <v>4.5243999999999999E-2</v>
      </c>
      <c r="AE148" s="164">
        <v>4.5520999999999999E-2</v>
      </c>
      <c r="AF148" s="164">
        <v>4.5942999999999998E-2</v>
      </c>
      <c r="AG148" s="164">
        <v>4.6267999999999997E-2</v>
      </c>
      <c r="AH148" s="165">
        <v>-3.0571999999999998E-2</v>
      </c>
    </row>
    <row r="149" spans="1:34" ht="15" customHeight="1" x14ac:dyDescent="0.25">
      <c r="A149" s="157" t="s">
        <v>1364</v>
      </c>
      <c r="B149" s="163" t="s">
        <v>1258</v>
      </c>
      <c r="C149" s="315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5" t="s">
        <v>1221</v>
      </c>
    </row>
    <row r="150" spans="1:34" ht="15" customHeight="1" x14ac:dyDescent="0.25">
      <c r="A150" s="157" t="s">
        <v>1365</v>
      </c>
      <c r="B150" s="163" t="s">
        <v>1260</v>
      </c>
      <c r="C150" s="315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5" t="s">
        <v>1221</v>
      </c>
    </row>
    <row r="151" spans="1:34" ht="15" customHeight="1" x14ac:dyDescent="0.25">
      <c r="A151" s="157" t="s">
        <v>1366</v>
      </c>
      <c r="B151" s="163" t="s">
        <v>1262</v>
      </c>
      <c r="C151" s="315">
        <v>0.117439</v>
      </c>
      <c r="D151" s="164">
        <v>8.9923000000000003E-2</v>
      </c>
      <c r="E151" s="164">
        <v>8.7110999999999994E-2</v>
      </c>
      <c r="F151" s="164">
        <v>8.4804000000000004E-2</v>
      </c>
      <c r="G151" s="164">
        <v>8.5147E-2</v>
      </c>
      <c r="H151" s="164">
        <v>8.8262999999999994E-2</v>
      </c>
      <c r="I151" s="164">
        <v>5.2054000000000003E-2</v>
      </c>
      <c r="J151" s="164">
        <v>5.1397999999999999E-2</v>
      </c>
      <c r="K151" s="164">
        <v>5.0757999999999998E-2</v>
      </c>
      <c r="L151" s="164">
        <v>5.0192000000000001E-2</v>
      </c>
      <c r="M151" s="164">
        <v>4.9525E-2</v>
      </c>
      <c r="N151" s="164">
        <v>4.9064999999999998E-2</v>
      </c>
      <c r="O151" s="164">
        <v>4.8589E-2</v>
      </c>
      <c r="P151" s="164">
        <v>4.8162000000000003E-2</v>
      </c>
      <c r="Q151" s="164">
        <v>4.7794999999999997E-2</v>
      </c>
      <c r="R151" s="164">
        <v>4.7725999999999998E-2</v>
      </c>
      <c r="S151" s="164">
        <v>4.7518999999999999E-2</v>
      </c>
      <c r="T151" s="164">
        <v>4.7329999999999997E-2</v>
      </c>
      <c r="U151" s="164">
        <v>4.7329999999999997E-2</v>
      </c>
      <c r="V151" s="164">
        <v>4.7201E-2</v>
      </c>
      <c r="W151" s="164">
        <v>4.7078000000000002E-2</v>
      </c>
      <c r="X151" s="164">
        <v>4.6584E-2</v>
      </c>
      <c r="Y151" s="164">
        <v>4.6112E-2</v>
      </c>
      <c r="Z151" s="164">
        <v>4.5663000000000002E-2</v>
      </c>
      <c r="AA151" s="164">
        <v>4.5192000000000003E-2</v>
      </c>
      <c r="AB151" s="164">
        <v>4.4719000000000002E-2</v>
      </c>
      <c r="AC151" s="164">
        <v>4.4972999999999999E-2</v>
      </c>
      <c r="AD151" s="164">
        <v>4.5243999999999999E-2</v>
      </c>
      <c r="AE151" s="164">
        <v>4.5520999999999999E-2</v>
      </c>
      <c r="AF151" s="164">
        <v>4.5942999999999998E-2</v>
      </c>
      <c r="AG151" s="164">
        <v>4.6267999999999997E-2</v>
      </c>
      <c r="AH151" s="165">
        <v>-3.0571999999999998E-2</v>
      </c>
    </row>
    <row r="152" spans="1:34" ht="15" customHeight="1" x14ac:dyDescent="0.25">
      <c r="A152" s="157" t="s">
        <v>1367</v>
      </c>
      <c r="B152" s="163" t="s">
        <v>1337</v>
      </c>
      <c r="C152" s="315">
        <v>0.27961599999999998</v>
      </c>
      <c r="D152" s="164">
        <v>0.27477499999999999</v>
      </c>
      <c r="E152" s="164">
        <v>0.27894200000000002</v>
      </c>
      <c r="F152" s="164">
        <v>0.28310800000000003</v>
      </c>
      <c r="G152" s="164">
        <v>0.28310800000000003</v>
      </c>
      <c r="H152" s="164">
        <v>0.18803</v>
      </c>
      <c r="I152" s="164">
        <v>9.5765000000000003E-2</v>
      </c>
      <c r="J152" s="164">
        <v>9.5765000000000003E-2</v>
      </c>
      <c r="K152" s="164">
        <v>9.5765000000000003E-2</v>
      </c>
      <c r="L152" s="164">
        <v>9.5765000000000003E-2</v>
      </c>
      <c r="M152" s="164">
        <v>9.5765000000000003E-2</v>
      </c>
      <c r="N152" s="164">
        <v>9.5765000000000003E-2</v>
      </c>
      <c r="O152" s="164">
        <v>9.5765000000000003E-2</v>
      </c>
      <c r="P152" s="164">
        <v>9.5765000000000003E-2</v>
      </c>
      <c r="Q152" s="164">
        <v>9.5765000000000003E-2</v>
      </c>
      <c r="R152" s="164">
        <v>9.5765000000000003E-2</v>
      </c>
      <c r="S152" s="164">
        <v>9.5765000000000003E-2</v>
      </c>
      <c r="T152" s="164">
        <v>9.5765000000000003E-2</v>
      </c>
      <c r="U152" s="164">
        <v>9.5765000000000003E-2</v>
      </c>
      <c r="V152" s="164">
        <v>9.5765000000000003E-2</v>
      </c>
      <c r="W152" s="164">
        <v>9.5765000000000003E-2</v>
      </c>
      <c r="X152" s="164">
        <v>9.5765000000000003E-2</v>
      </c>
      <c r="Y152" s="164">
        <v>9.5765000000000003E-2</v>
      </c>
      <c r="Z152" s="164">
        <v>9.5765000000000003E-2</v>
      </c>
      <c r="AA152" s="164">
        <v>9.5765000000000003E-2</v>
      </c>
      <c r="AB152" s="164">
        <v>9.5765000000000003E-2</v>
      </c>
      <c r="AC152" s="164">
        <v>9.5765000000000003E-2</v>
      </c>
      <c r="AD152" s="164">
        <v>9.5765000000000003E-2</v>
      </c>
      <c r="AE152" s="164">
        <v>9.5765000000000003E-2</v>
      </c>
      <c r="AF152" s="164">
        <v>9.5765000000000003E-2</v>
      </c>
      <c r="AG152" s="164">
        <v>9.5765000000000003E-2</v>
      </c>
      <c r="AH152" s="165">
        <v>-3.5087E-2</v>
      </c>
    </row>
    <row r="153" spans="1:34" ht="15" customHeight="1" x14ac:dyDescent="0.25">
      <c r="A153" s="157" t="s">
        <v>1368</v>
      </c>
      <c r="B153" s="163" t="s">
        <v>1264</v>
      </c>
      <c r="C153" s="315">
        <v>0.12955700000000001</v>
      </c>
      <c r="D153" s="164">
        <v>0.12639700000000001</v>
      </c>
      <c r="E153" s="164">
        <v>0.12503700000000001</v>
      </c>
      <c r="F153" s="164">
        <v>0.125164</v>
      </c>
      <c r="G153" s="164">
        <v>0.12548200000000001</v>
      </c>
      <c r="H153" s="164">
        <v>0.126279</v>
      </c>
      <c r="I153" s="164">
        <v>0.12659500000000001</v>
      </c>
      <c r="J153" s="164">
        <v>0.12698400000000001</v>
      </c>
      <c r="K153" s="164">
        <v>0.12731600000000001</v>
      </c>
      <c r="L153" s="164">
        <v>0.12764800000000001</v>
      </c>
      <c r="M153" s="164">
        <v>0.12806400000000001</v>
      </c>
      <c r="N153" s="164">
        <v>0.12934899999999999</v>
      </c>
      <c r="O153" s="164">
        <v>0.12978400000000001</v>
      </c>
      <c r="P153" s="164">
        <v>0.13034200000000001</v>
      </c>
      <c r="Q153" s="164">
        <v>0.13102800000000001</v>
      </c>
      <c r="R153" s="164">
        <v>0.13167100000000001</v>
      </c>
      <c r="S153" s="164">
        <v>0.13219400000000001</v>
      </c>
      <c r="T153" s="164">
        <v>0.132746</v>
      </c>
      <c r="U153" s="164">
        <v>0.133328</v>
      </c>
      <c r="V153" s="164">
        <v>0.13400799999999999</v>
      </c>
      <c r="W153" s="164">
        <v>0.134746</v>
      </c>
      <c r="X153" s="164">
        <v>0.13547999999999999</v>
      </c>
      <c r="Y153" s="164">
        <v>0.136383</v>
      </c>
      <c r="Z153" s="164">
        <v>0.13747300000000001</v>
      </c>
      <c r="AA153" s="164">
        <v>0.13853799999999999</v>
      </c>
      <c r="AB153" s="164">
        <v>0.14024700000000001</v>
      </c>
      <c r="AC153" s="164">
        <v>0.14067399999999999</v>
      </c>
      <c r="AD153" s="164">
        <v>0.14283299999999999</v>
      </c>
      <c r="AE153" s="164">
        <v>0.14381099999999999</v>
      </c>
      <c r="AF153" s="164">
        <v>0.14497299999999999</v>
      </c>
      <c r="AG153" s="164">
        <v>0.14615800000000001</v>
      </c>
      <c r="AH153" s="165">
        <v>4.0270000000000002E-3</v>
      </c>
    </row>
    <row r="154" spans="1:34" ht="15" customHeight="1" x14ac:dyDescent="0.25">
      <c r="A154" s="157" t="s">
        <v>1369</v>
      </c>
      <c r="B154" s="163" t="s">
        <v>1370</v>
      </c>
      <c r="C154" s="315">
        <v>2.3084750000000001</v>
      </c>
      <c r="D154" s="164">
        <v>2.3593320000000002</v>
      </c>
      <c r="E154" s="164">
        <v>2.4242629999999998</v>
      </c>
      <c r="F154" s="164">
        <v>2.4683709999999999</v>
      </c>
      <c r="G154" s="164">
        <v>2.435575</v>
      </c>
      <c r="H154" s="164">
        <v>2.4769749999999999</v>
      </c>
      <c r="I154" s="164">
        <v>2.4497179999999998</v>
      </c>
      <c r="J154" s="164">
        <v>2.4472139999999998</v>
      </c>
      <c r="K154" s="164">
        <v>2.4600580000000001</v>
      </c>
      <c r="L154" s="164">
        <v>2.5219849999999999</v>
      </c>
      <c r="M154" s="164">
        <v>2.5698729999999999</v>
      </c>
      <c r="N154" s="164">
        <v>2.5761810000000001</v>
      </c>
      <c r="O154" s="164">
        <v>2.5685660000000001</v>
      </c>
      <c r="P154" s="164">
        <v>2.58188</v>
      </c>
      <c r="Q154" s="164">
        <v>2.604616</v>
      </c>
      <c r="R154" s="164">
        <v>2.6246710000000002</v>
      </c>
      <c r="S154" s="164">
        <v>2.6388240000000001</v>
      </c>
      <c r="T154" s="164">
        <v>2.656971</v>
      </c>
      <c r="U154" s="164">
        <v>2.6621130000000002</v>
      </c>
      <c r="V154" s="164">
        <v>2.6678329999999999</v>
      </c>
      <c r="W154" s="164">
        <v>2.693746</v>
      </c>
      <c r="X154" s="164">
        <v>2.7225890000000001</v>
      </c>
      <c r="Y154" s="164">
        <v>2.7352880000000002</v>
      </c>
      <c r="Z154" s="164">
        <v>2.7690920000000001</v>
      </c>
      <c r="AA154" s="164">
        <v>2.8239909999999999</v>
      </c>
      <c r="AB154" s="164">
        <v>2.8965190000000001</v>
      </c>
      <c r="AC154" s="164">
        <v>2.9481169999999999</v>
      </c>
      <c r="AD154" s="164">
        <v>2.9706950000000001</v>
      </c>
      <c r="AE154" s="164">
        <v>2.9872890000000001</v>
      </c>
      <c r="AF154" s="164">
        <v>3.00847</v>
      </c>
      <c r="AG154" s="164">
        <v>3.0384630000000001</v>
      </c>
      <c r="AH154" s="165">
        <v>9.2010000000000008E-3</v>
      </c>
    </row>
    <row r="155" spans="1:34" ht="15" customHeight="1" x14ac:dyDescent="0.25">
      <c r="A155" s="157" t="s">
        <v>1371</v>
      </c>
      <c r="B155" s="163" t="s">
        <v>1289</v>
      </c>
      <c r="C155" s="315">
        <v>2.2100000000000001E-4</v>
      </c>
      <c r="D155" s="164">
        <v>2.3800000000000001E-4</v>
      </c>
      <c r="E155" s="164">
        <v>2.4499999999999999E-4</v>
      </c>
      <c r="F155" s="164">
        <v>2.5099999999999998E-4</v>
      </c>
      <c r="G155" s="164">
        <v>2.5599999999999999E-4</v>
      </c>
      <c r="H155" s="164">
        <v>2.61E-4</v>
      </c>
      <c r="I155" s="164">
        <v>2.6400000000000002E-4</v>
      </c>
      <c r="J155" s="164">
        <v>2.6800000000000001E-4</v>
      </c>
      <c r="K155" s="164">
        <v>2.7E-4</v>
      </c>
      <c r="L155" s="164">
        <v>2.72E-4</v>
      </c>
      <c r="M155" s="164">
        <v>2.7399999999999999E-4</v>
      </c>
      <c r="N155" s="164">
        <v>2.7500000000000002E-4</v>
      </c>
      <c r="O155" s="164">
        <v>2.7500000000000002E-4</v>
      </c>
      <c r="P155" s="164">
        <v>2.7399999999999999E-4</v>
      </c>
      <c r="Q155" s="164">
        <v>2.7399999999999999E-4</v>
      </c>
      <c r="R155" s="164">
        <v>2.7700000000000001E-4</v>
      </c>
      <c r="S155" s="164">
        <v>2.8200000000000002E-4</v>
      </c>
      <c r="T155" s="164">
        <v>2.8899999999999998E-4</v>
      </c>
      <c r="U155" s="164">
        <v>2.99E-4</v>
      </c>
      <c r="V155" s="164">
        <v>3.0899999999999998E-4</v>
      </c>
      <c r="W155" s="164">
        <v>3.2299999999999999E-4</v>
      </c>
      <c r="X155" s="164">
        <v>3.3799999999999998E-4</v>
      </c>
      <c r="Y155" s="164">
        <v>3.5500000000000001E-4</v>
      </c>
      <c r="Z155" s="164">
        <v>3.7800000000000003E-4</v>
      </c>
      <c r="AA155" s="164">
        <v>3.97E-4</v>
      </c>
      <c r="AB155" s="164">
        <v>4.17E-4</v>
      </c>
      <c r="AC155" s="164">
        <v>4.37E-4</v>
      </c>
      <c r="AD155" s="164">
        <v>4.5800000000000002E-4</v>
      </c>
      <c r="AE155" s="164">
        <v>4.8099999999999998E-4</v>
      </c>
      <c r="AF155" s="164">
        <v>5.0500000000000002E-4</v>
      </c>
      <c r="AG155" s="164">
        <v>5.2999999999999998E-4</v>
      </c>
      <c r="AH155" s="165">
        <v>2.9655999999999998E-2</v>
      </c>
    </row>
    <row r="156" spans="1:34" x14ac:dyDescent="0.25">
      <c r="A156" s="157" t="s">
        <v>1372</v>
      </c>
      <c r="B156" s="163" t="s">
        <v>1341</v>
      </c>
      <c r="C156" s="315">
        <v>5.5420000000000001E-3</v>
      </c>
      <c r="D156" s="164">
        <v>5.5420000000000001E-3</v>
      </c>
      <c r="E156" s="164">
        <v>5.5420000000000001E-3</v>
      </c>
      <c r="F156" s="164">
        <v>5.5420000000000001E-3</v>
      </c>
      <c r="G156" s="164">
        <v>5.5420000000000001E-3</v>
      </c>
      <c r="H156" s="164">
        <v>5.5420000000000001E-3</v>
      </c>
      <c r="I156" s="164">
        <v>5.5420000000000001E-3</v>
      </c>
      <c r="J156" s="164">
        <v>5.5420000000000001E-3</v>
      </c>
      <c r="K156" s="164">
        <v>5.5420000000000001E-3</v>
      </c>
      <c r="L156" s="164">
        <v>5.5420000000000001E-3</v>
      </c>
      <c r="M156" s="164">
        <v>5.5420000000000001E-3</v>
      </c>
      <c r="N156" s="164">
        <v>5.5420000000000001E-3</v>
      </c>
      <c r="O156" s="164">
        <v>5.5420000000000001E-3</v>
      </c>
      <c r="P156" s="164">
        <v>5.5420000000000001E-3</v>
      </c>
      <c r="Q156" s="164">
        <v>5.5420000000000001E-3</v>
      </c>
      <c r="R156" s="164">
        <v>5.5420000000000001E-3</v>
      </c>
      <c r="S156" s="164">
        <v>5.5420000000000001E-3</v>
      </c>
      <c r="T156" s="164">
        <v>5.5420000000000001E-3</v>
      </c>
      <c r="U156" s="164">
        <v>5.5420000000000001E-3</v>
      </c>
      <c r="V156" s="164">
        <v>5.5420000000000001E-3</v>
      </c>
      <c r="W156" s="164">
        <v>5.5420000000000001E-3</v>
      </c>
      <c r="X156" s="164">
        <v>5.5420000000000001E-3</v>
      </c>
      <c r="Y156" s="164">
        <v>5.5420000000000001E-3</v>
      </c>
      <c r="Z156" s="164">
        <v>5.5420000000000001E-3</v>
      </c>
      <c r="AA156" s="164">
        <v>5.5420000000000001E-3</v>
      </c>
      <c r="AB156" s="164">
        <v>5.5420000000000001E-3</v>
      </c>
      <c r="AC156" s="164">
        <v>5.5420000000000001E-3</v>
      </c>
      <c r="AD156" s="164">
        <v>5.5420000000000001E-3</v>
      </c>
      <c r="AE156" s="164">
        <v>5.5420000000000001E-3</v>
      </c>
      <c r="AF156" s="164">
        <v>5.5420000000000001E-3</v>
      </c>
      <c r="AG156" s="164">
        <v>5.5420000000000001E-3</v>
      </c>
      <c r="AH156" s="165">
        <v>0</v>
      </c>
    </row>
    <row r="157" spans="1:34" x14ac:dyDescent="0.25">
      <c r="A157" s="157" t="s">
        <v>1373</v>
      </c>
      <c r="B157" s="163" t="s">
        <v>1343</v>
      </c>
      <c r="C157" s="315">
        <v>3.336E-3</v>
      </c>
      <c r="D157" s="164">
        <v>3.4880000000000002E-3</v>
      </c>
      <c r="E157" s="164">
        <v>3.2539999999999999E-3</v>
      </c>
      <c r="F157" s="164">
        <v>3.1419999999999998E-3</v>
      </c>
      <c r="G157" s="164">
        <v>3.287E-3</v>
      </c>
      <c r="H157" s="164">
        <v>3.0860000000000002E-3</v>
      </c>
      <c r="I157" s="164">
        <v>3.179E-3</v>
      </c>
      <c r="J157" s="164">
        <v>3.4680000000000002E-3</v>
      </c>
      <c r="K157" s="164">
        <v>3.6280000000000001E-3</v>
      </c>
      <c r="L157" s="164">
        <v>3.5729999999999998E-3</v>
      </c>
      <c r="M157" s="164">
        <v>3.764E-3</v>
      </c>
      <c r="N157" s="164">
        <v>3.5439999999999998E-3</v>
      </c>
      <c r="O157" s="164">
        <v>3.738E-3</v>
      </c>
      <c r="P157" s="164">
        <v>3.6970000000000002E-3</v>
      </c>
      <c r="Q157" s="164">
        <v>3.8660000000000001E-3</v>
      </c>
      <c r="R157" s="164">
        <v>3.826E-3</v>
      </c>
      <c r="S157" s="164">
        <v>3.725E-3</v>
      </c>
      <c r="T157" s="164">
        <v>3.6719999999999999E-3</v>
      </c>
      <c r="U157" s="164">
        <v>3.6410000000000001E-3</v>
      </c>
      <c r="V157" s="164">
        <v>3.6579999999999998E-3</v>
      </c>
      <c r="W157" s="164">
        <v>3.6120000000000002E-3</v>
      </c>
      <c r="X157" s="164">
        <v>3.542E-3</v>
      </c>
      <c r="Y157" s="164">
        <v>3.473E-3</v>
      </c>
      <c r="Z157" s="164">
        <v>3.444E-3</v>
      </c>
      <c r="AA157" s="164">
        <v>3.4160000000000002E-3</v>
      </c>
      <c r="AB157" s="164">
        <v>3.372E-3</v>
      </c>
      <c r="AC157" s="164">
        <v>3.3430000000000001E-3</v>
      </c>
      <c r="AD157" s="164">
        <v>3.3140000000000001E-3</v>
      </c>
      <c r="AE157" s="164">
        <v>3.3050000000000002E-3</v>
      </c>
      <c r="AF157" s="164">
        <v>3.2130000000000001E-3</v>
      </c>
      <c r="AG157" s="164">
        <v>3.1879999999999999E-3</v>
      </c>
      <c r="AH157" s="165">
        <v>-1.513E-3</v>
      </c>
    </row>
    <row r="158" spans="1:34" ht="15" customHeight="1" x14ac:dyDescent="0.2">
      <c r="A158" s="157" t="s">
        <v>1374</v>
      </c>
      <c r="B158" s="162" t="s">
        <v>1214</v>
      </c>
      <c r="C158" s="316">
        <v>10.51674</v>
      </c>
      <c r="D158" s="166">
        <v>10.840221</v>
      </c>
      <c r="E158" s="166">
        <v>11.026427999999999</v>
      </c>
      <c r="F158" s="166">
        <v>11.121426</v>
      </c>
      <c r="G158" s="166">
        <v>11.110535</v>
      </c>
      <c r="H158" s="166">
        <v>11.107931000000001</v>
      </c>
      <c r="I158" s="166">
        <v>10.993876999999999</v>
      </c>
      <c r="J158" s="166">
        <v>10.981617999999999</v>
      </c>
      <c r="K158" s="166">
        <v>11.011702</v>
      </c>
      <c r="L158" s="166">
        <v>11.042368</v>
      </c>
      <c r="M158" s="166">
        <v>10.899329</v>
      </c>
      <c r="N158" s="166">
        <v>10.826974</v>
      </c>
      <c r="O158" s="166">
        <v>10.797314999999999</v>
      </c>
      <c r="P158" s="166">
        <v>10.825143000000001</v>
      </c>
      <c r="Q158" s="166">
        <v>10.877389000000001</v>
      </c>
      <c r="R158" s="166">
        <v>10.921862000000001</v>
      </c>
      <c r="S158" s="166">
        <v>10.979599</v>
      </c>
      <c r="T158" s="166">
        <v>11.020659</v>
      </c>
      <c r="U158" s="166">
        <v>11.048431000000001</v>
      </c>
      <c r="V158" s="166">
        <v>11.090256999999999</v>
      </c>
      <c r="W158" s="166">
        <v>11.144733</v>
      </c>
      <c r="X158" s="166">
        <v>11.219139</v>
      </c>
      <c r="Y158" s="166">
        <v>11.272302</v>
      </c>
      <c r="Z158" s="166">
        <v>11.347363</v>
      </c>
      <c r="AA158" s="166">
        <v>11.435900999999999</v>
      </c>
      <c r="AB158" s="166">
        <v>11.558768000000001</v>
      </c>
      <c r="AC158" s="166">
        <v>11.678603000000001</v>
      </c>
      <c r="AD158" s="166">
        <v>11.736568</v>
      </c>
      <c r="AE158" s="166">
        <v>11.809454000000001</v>
      </c>
      <c r="AF158" s="166">
        <v>11.884501</v>
      </c>
      <c r="AG158" s="166">
        <v>11.965589</v>
      </c>
      <c r="AH158" s="167">
        <v>4.3109999999999997E-3</v>
      </c>
    </row>
    <row r="160" spans="1:34" ht="15" customHeight="1" x14ac:dyDescent="0.2">
      <c r="B160" s="162" t="s">
        <v>1375</v>
      </c>
    </row>
    <row r="161" spans="1:34" ht="15" customHeight="1" x14ac:dyDescent="0.25">
      <c r="A161" s="157" t="s">
        <v>1376</v>
      </c>
      <c r="B161" s="163" t="s">
        <v>1377</v>
      </c>
      <c r="C161" s="315">
        <v>8.5675439999999998</v>
      </c>
      <c r="D161" s="164">
        <v>8.9437990000000003</v>
      </c>
      <c r="E161" s="164">
        <v>9.0583369999999999</v>
      </c>
      <c r="F161" s="164">
        <v>9.1423629999999996</v>
      </c>
      <c r="G161" s="164">
        <v>9.1842819999999996</v>
      </c>
      <c r="H161" s="164">
        <v>9.2176740000000006</v>
      </c>
      <c r="I161" s="164">
        <v>9.240964</v>
      </c>
      <c r="J161" s="164">
        <v>9.2251740000000009</v>
      </c>
      <c r="K161" s="164">
        <v>9.250572</v>
      </c>
      <c r="L161" s="164">
        <v>9.2581710000000008</v>
      </c>
      <c r="M161" s="164">
        <v>9.1679639999999996</v>
      </c>
      <c r="N161" s="164">
        <v>9.1683699999999995</v>
      </c>
      <c r="O161" s="164">
        <v>9.1749690000000008</v>
      </c>
      <c r="P161" s="164">
        <v>9.2027350000000006</v>
      </c>
      <c r="Q161" s="164">
        <v>9.2464359999999992</v>
      </c>
      <c r="R161" s="164">
        <v>9.2748170000000005</v>
      </c>
      <c r="S161" s="164">
        <v>9.3236679999999996</v>
      </c>
      <c r="T161" s="164">
        <v>9.3713750000000005</v>
      </c>
      <c r="U161" s="164">
        <v>9.3991520000000008</v>
      </c>
      <c r="V161" s="164">
        <v>9.4403889999999997</v>
      </c>
      <c r="W161" s="164">
        <v>9.4731649999999998</v>
      </c>
      <c r="X161" s="164">
        <v>9.5310670000000002</v>
      </c>
      <c r="Y161" s="164">
        <v>9.5779010000000007</v>
      </c>
      <c r="Z161" s="164">
        <v>9.6378850000000007</v>
      </c>
      <c r="AA161" s="164">
        <v>9.6850039999999993</v>
      </c>
      <c r="AB161" s="164">
        <v>9.7318230000000003</v>
      </c>
      <c r="AC161" s="164">
        <v>9.8025669999999998</v>
      </c>
      <c r="AD161" s="164">
        <v>9.8655279999999994</v>
      </c>
      <c r="AE161" s="164">
        <v>9.9277650000000008</v>
      </c>
      <c r="AF161" s="164">
        <v>9.9804490000000001</v>
      </c>
      <c r="AG161" s="164">
        <v>10.041266</v>
      </c>
      <c r="AH161" s="165">
        <v>5.3049999999999998E-3</v>
      </c>
    </row>
    <row r="162" spans="1:34" ht="15" customHeight="1" x14ac:dyDescent="0.25">
      <c r="A162" s="157" t="s">
        <v>1378</v>
      </c>
      <c r="B162" s="163" t="s">
        <v>1379</v>
      </c>
      <c r="C162" s="315">
        <v>10.51674</v>
      </c>
      <c r="D162" s="164">
        <v>10.840221</v>
      </c>
      <c r="E162" s="164">
        <v>11.026427999999999</v>
      </c>
      <c r="F162" s="164">
        <v>11.121426</v>
      </c>
      <c r="G162" s="164">
        <v>11.110535</v>
      </c>
      <c r="H162" s="164">
        <v>11.107931000000001</v>
      </c>
      <c r="I162" s="164">
        <v>10.993876999999999</v>
      </c>
      <c r="J162" s="164">
        <v>10.981617999999999</v>
      </c>
      <c r="K162" s="164">
        <v>11.011702</v>
      </c>
      <c r="L162" s="164">
        <v>11.042368</v>
      </c>
      <c r="M162" s="164">
        <v>10.899329</v>
      </c>
      <c r="N162" s="164">
        <v>10.826974</v>
      </c>
      <c r="O162" s="164">
        <v>10.797314999999999</v>
      </c>
      <c r="P162" s="164">
        <v>10.825143000000001</v>
      </c>
      <c r="Q162" s="164">
        <v>10.877389000000001</v>
      </c>
      <c r="R162" s="164">
        <v>10.921862000000001</v>
      </c>
      <c r="S162" s="164">
        <v>10.979599</v>
      </c>
      <c r="T162" s="164">
        <v>11.020659</v>
      </c>
      <c r="U162" s="164">
        <v>11.048431000000001</v>
      </c>
      <c r="V162" s="164">
        <v>11.090256999999999</v>
      </c>
      <c r="W162" s="164">
        <v>11.144733</v>
      </c>
      <c r="X162" s="164">
        <v>11.219139</v>
      </c>
      <c r="Y162" s="164">
        <v>11.272302</v>
      </c>
      <c r="Z162" s="164">
        <v>11.347363</v>
      </c>
      <c r="AA162" s="164">
        <v>11.435900999999999</v>
      </c>
      <c r="AB162" s="164">
        <v>11.558768000000001</v>
      </c>
      <c r="AC162" s="164">
        <v>11.678603000000001</v>
      </c>
      <c r="AD162" s="164">
        <v>11.736568</v>
      </c>
      <c r="AE162" s="164">
        <v>11.809454000000001</v>
      </c>
      <c r="AF162" s="164">
        <v>11.884501</v>
      </c>
      <c r="AG162" s="164">
        <v>11.965589</v>
      </c>
      <c r="AH162" s="165">
        <v>4.3109999999999997E-3</v>
      </c>
    </row>
    <row r="163" spans="1:34" ht="15" customHeight="1" x14ac:dyDescent="0.25">
      <c r="A163" s="157" t="s">
        <v>1380</v>
      </c>
      <c r="B163" s="163" t="s">
        <v>1381</v>
      </c>
      <c r="C163" s="315">
        <v>0.15634000000000001</v>
      </c>
      <c r="D163" s="164">
        <v>0.163859</v>
      </c>
      <c r="E163" s="164">
        <v>0.16417599999999999</v>
      </c>
      <c r="F163" s="164">
        <v>0.16380400000000001</v>
      </c>
      <c r="G163" s="164">
        <v>0.16314000000000001</v>
      </c>
      <c r="H163" s="164">
        <v>0.16230700000000001</v>
      </c>
      <c r="I163" s="164">
        <v>0.161245</v>
      </c>
      <c r="J163" s="164">
        <v>0.16017400000000001</v>
      </c>
      <c r="K163" s="164">
        <v>0.15915199999999999</v>
      </c>
      <c r="L163" s="164">
        <v>0.15805</v>
      </c>
      <c r="M163" s="164">
        <v>0.15698699999999999</v>
      </c>
      <c r="N163" s="164">
        <v>0.155976</v>
      </c>
      <c r="O163" s="164">
        <v>0.15498000000000001</v>
      </c>
      <c r="P163" s="164">
        <v>0.15421199999999999</v>
      </c>
      <c r="Q163" s="164">
        <v>0.153583</v>
      </c>
      <c r="R163" s="164">
        <v>0.15301400000000001</v>
      </c>
      <c r="S163" s="164">
        <v>0.15245800000000001</v>
      </c>
      <c r="T163" s="164">
        <v>0.151947</v>
      </c>
      <c r="U163" s="164">
        <v>0.151507</v>
      </c>
      <c r="V163" s="164">
        <v>0.151195</v>
      </c>
      <c r="W163" s="164">
        <v>0.15093000000000001</v>
      </c>
      <c r="X163" s="164">
        <v>0.15073700000000001</v>
      </c>
      <c r="Y163" s="164">
        <v>0.15067</v>
      </c>
      <c r="Z163" s="164">
        <v>0.150704</v>
      </c>
      <c r="AA163" s="164">
        <v>0.15079300000000001</v>
      </c>
      <c r="AB163" s="164">
        <v>0.15087700000000001</v>
      </c>
      <c r="AC163" s="164">
        <v>0.150978</v>
      </c>
      <c r="AD163" s="164">
        <v>0.15109900000000001</v>
      </c>
      <c r="AE163" s="164">
        <v>0.15127099999999999</v>
      </c>
      <c r="AF163" s="164">
        <v>0.15152299999999999</v>
      </c>
      <c r="AG163" s="164">
        <v>0.15179500000000001</v>
      </c>
      <c r="AH163" s="165">
        <v>-9.8299999999999993E-4</v>
      </c>
    </row>
    <row r="164" spans="1:34" ht="15" customHeight="1" x14ac:dyDescent="0.25">
      <c r="A164" s="157" t="s">
        <v>1382</v>
      </c>
      <c r="B164" s="163" t="s">
        <v>1383</v>
      </c>
      <c r="C164" s="315">
        <v>54.504367999999999</v>
      </c>
      <c r="D164" s="164">
        <v>54.960903000000002</v>
      </c>
      <c r="E164" s="164">
        <v>55.420825999999998</v>
      </c>
      <c r="F164" s="164">
        <v>55.871174000000003</v>
      </c>
      <c r="G164" s="164">
        <v>56.312271000000003</v>
      </c>
      <c r="H164" s="164">
        <v>56.744948999999998</v>
      </c>
      <c r="I164" s="164">
        <v>57.170485999999997</v>
      </c>
      <c r="J164" s="164">
        <v>57.589168999999998</v>
      </c>
      <c r="K164" s="164">
        <v>58.000221000000003</v>
      </c>
      <c r="L164" s="164">
        <v>58.405903000000002</v>
      </c>
      <c r="M164" s="164">
        <v>58.805126000000001</v>
      </c>
      <c r="N164" s="164">
        <v>59.194431000000002</v>
      </c>
      <c r="O164" s="164">
        <v>59.573878999999998</v>
      </c>
      <c r="P164" s="164">
        <v>59.943851000000002</v>
      </c>
      <c r="Q164" s="164">
        <v>60.304229999999997</v>
      </c>
      <c r="R164" s="164">
        <v>60.655548000000003</v>
      </c>
      <c r="S164" s="164">
        <v>60.999588000000003</v>
      </c>
      <c r="T164" s="164">
        <v>61.338664999999999</v>
      </c>
      <c r="U164" s="164">
        <v>61.673392999999997</v>
      </c>
      <c r="V164" s="164">
        <v>62.004565999999997</v>
      </c>
      <c r="W164" s="164">
        <v>62.333336000000003</v>
      </c>
      <c r="X164" s="164">
        <v>62.660156000000001</v>
      </c>
      <c r="Y164" s="164">
        <v>62.985508000000003</v>
      </c>
      <c r="Z164" s="164">
        <v>63.309795000000001</v>
      </c>
      <c r="AA164" s="164">
        <v>63.633690000000001</v>
      </c>
      <c r="AB164" s="164">
        <v>63.957549999999998</v>
      </c>
      <c r="AC164" s="164">
        <v>64.278992000000002</v>
      </c>
      <c r="AD164" s="164">
        <v>64.593231000000003</v>
      </c>
      <c r="AE164" s="164">
        <v>64.901336999999998</v>
      </c>
      <c r="AF164" s="164">
        <v>65.211662000000004</v>
      </c>
      <c r="AG164" s="164">
        <v>65.529662999999999</v>
      </c>
      <c r="AH164" s="165">
        <v>6.1599999999999997E-3</v>
      </c>
    </row>
    <row r="165" spans="1:34" ht="15" customHeight="1" x14ac:dyDescent="0.25">
      <c r="A165" s="157" t="s">
        <v>1384</v>
      </c>
      <c r="B165" s="163" t="s">
        <v>1385</v>
      </c>
      <c r="C165" s="317">
        <v>18171.386718999998</v>
      </c>
      <c r="D165" s="168">
        <v>18739.230468999998</v>
      </c>
      <c r="E165" s="168">
        <v>19535.0625</v>
      </c>
      <c r="F165" s="168">
        <v>20170.175781000002</v>
      </c>
      <c r="G165" s="168">
        <v>20682.980468999998</v>
      </c>
      <c r="H165" s="168">
        <v>21192.648438</v>
      </c>
      <c r="I165" s="168">
        <v>21653.730468999998</v>
      </c>
      <c r="J165" s="168">
        <v>22078.480468999998</v>
      </c>
      <c r="K165" s="168">
        <v>22477.355468999998</v>
      </c>
      <c r="L165" s="168">
        <v>22858.132812</v>
      </c>
      <c r="M165" s="168">
        <v>23288.818359000001</v>
      </c>
      <c r="N165" s="168">
        <v>23759.802734000001</v>
      </c>
      <c r="O165" s="168">
        <v>24256.835938</v>
      </c>
      <c r="P165" s="168">
        <v>24769.533202999999</v>
      </c>
      <c r="Q165" s="168">
        <v>25310.607422000001</v>
      </c>
      <c r="R165" s="168">
        <v>25841.998047000001</v>
      </c>
      <c r="S165" s="168">
        <v>26331.703125</v>
      </c>
      <c r="T165" s="168">
        <v>26809.158202999999</v>
      </c>
      <c r="U165" s="168">
        <v>27307.626952999999</v>
      </c>
      <c r="V165" s="168">
        <v>27826.453125</v>
      </c>
      <c r="W165" s="168">
        <v>28370.613281000002</v>
      </c>
      <c r="X165" s="168">
        <v>28925.115234000001</v>
      </c>
      <c r="Y165" s="168">
        <v>29509.078125</v>
      </c>
      <c r="Z165" s="168">
        <v>30115.902343999998</v>
      </c>
      <c r="AA165" s="168">
        <v>30722.546875</v>
      </c>
      <c r="AB165" s="168">
        <v>31317.330077999999</v>
      </c>
      <c r="AC165" s="168">
        <v>31908.9375</v>
      </c>
      <c r="AD165" s="168">
        <v>32501.925781000002</v>
      </c>
      <c r="AE165" s="168">
        <v>33120.199219000002</v>
      </c>
      <c r="AF165" s="168">
        <v>33745.574219000002</v>
      </c>
      <c r="AG165" s="168">
        <v>34364.589844000002</v>
      </c>
      <c r="AH165" s="165">
        <v>2.1465999999999999E-2</v>
      </c>
    </row>
    <row r="166" spans="1:34" ht="15" customHeight="1" x14ac:dyDescent="0.2">
      <c r="B166" s="162" t="s">
        <v>1386</v>
      </c>
    </row>
    <row r="167" spans="1:34" ht="15" customHeight="1" thickBot="1" x14ac:dyDescent="0.3">
      <c r="A167" s="157" t="s">
        <v>1387</v>
      </c>
      <c r="B167" s="163" t="s">
        <v>1388</v>
      </c>
      <c r="C167" s="317">
        <v>468.78430200000003</v>
      </c>
      <c r="D167" s="168">
        <v>486.19561800000002</v>
      </c>
      <c r="E167" s="168">
        <v>499.83804300000003</v>
      </c>
      <c r="F167" s="168">
        <v>501.44506799999999</v>
      </c>
      <c r="G167" s="168">
        <v>501.50607300000001</v>
      </c>
      <c r="H167" s="168">
        <v>501.01016199999998</v>
      </c>
      <c r="I167" s="168">
        <v>499.98956299999998</v>
      </c>
      <c r="J167" s="168">
        <v>497.94915800000001</v>
      </c>
      <c r="K167" s="168">
        <v>498.77099600000003</v>
      </c>
      <c r="L167" s="168">
        <v>496.86956800000002</v>
      </c>
      <c r="M167" s="168">
        <v>487.64306599999998</v>
      </c>
      <c r="N167" s="168">
        <v>481.91384900000003</v>
      </c>
      <c r="O167" s="168">
        <v>480.658997</v>
      </c>
      <c r="P167" s="168">
        <v>481.41455100000002</v>
      </c>
      <c r="Q167" s="168">
        <v>483.18743899999998</v>
      </c>
      <c r="R167" s="168">
        <v>484.64306599999998</v>
      </c>
      <c r="S167" s="168">
        <v>487.19509900000003</v>
      </c>
      <c r="T167" s="168">
        <v>488.40988199999998</v>
      </c>
      <c r="U167" s="168">
        <v>489.79031400000002</v>
      </c>
      <c r="V167" s="168">
        <v>491.96493500000003</v>
      </c>
      <c r="W167" s="168">
        <v>494.15679899999998</v>
      </c>
      <c r="X167" s="168">
        <v>497.52218599999998</v>
      </c>
      <c r="Y167" s="168">
        <v>499.24771099999998</v>
      </c>
      <c r="Z167" s="168">
        <v>501.643372</v>
      </c>
      <c r="AA167" s="168">
        <v>503.23666400000002</v>
      </c>
      <c r="AB167" s="168">
        <v>506.39810199999999</v>
      </c>
      <c r="AC167" s="168">
        <v>510.02899200000002</v>
      </c>
      <c r="AD167" s="168">
        <v>512.00024399999995</v>
      </c>
      <c r="AE167" s="168">
        <v>515.28918499999997</v>
      </c>
      <c r="AF167" s="168">
        <v>518.29089399999998</v>
      </c>
      <c r="AG167" s="168">
        <v>521.25482199999999</v>
      </c>
      <c r="AH167" s="165">
        <v>3.5430000000000001E-3</v>
      </c>
    </row>
    <row r="168" spans="1:34" ht="15" customHeight="1" x14ac:dyDescent="0.2">
      <c r="B168" s="310" t="s">
        <v>1389</v>
      </c>
      <c r="C168" s="318"/>
      <c r="D168" s="310"/>
      <c r="E168" s="310"/>
      <c r="F168" s="310"/>
      <c r="G168" s="310"/>
      <c r="H168" s="310"/>
      <c r="I168" s="310"/>
      <c r="J168" s="310"/>
      <c r="K168" s="310"/>
      <c r="L168" s="310"/>
      <c r="M168" s="310"/>
      <c r="N168" s="310"/>
      <c r="O168" s="310"/>
      <c r="P168" s="310"/>
      <c r="Q168" s="310"/>
      <c r="R168" s="310"/>
      <c r="S168" s="310"/>
      <c r="T168" s="310"/>
      <c r="U168" s="310"/>
      <c r="V168" s="310"/>
      <c r="W168" s="310"/>
      <c r="X168" s="310"/>
      <c r="Y168" s="310"/>
      <c r="Z168" s="310"/>
      <c r="AA168" s="310"/>
      <c r="AB168" s="310"/>
      <c r="AC168" s="310"/>
      <c r="AD168" s="310"/>
      <c r="AE168" s="310"/>
      <c r="AF168" s="310"/>
      <c r="AG168" s="310"/>
      <c r="AH168" s="169"/>
    </row>
    <row r="169" spans="1:34" ht="15" customHeight="1" x14ac:dyDescent="0.2">
      <c r="B169" s="170" t="s">
        <v>1390</v>
      </c>
    </row>
    <row r="170" spans="1:34" ht="15" customHeight="1" x14ac:dyDescent="0.2">
      <c r="B170" s="170" t="s">
        <v>1391</v>
      </c>
    </row>
    <row r="171" spans="1:34" ht="15" customHeight="1" x14ac:dyDescent="0.2">
      <c r="B171" s="170" t="s">
        <v>1392</v>
      </c>
    </row>
    <row r="172" spans="1:34" ht="15" customHeight="1" x14ac:dyDescent="0.2">
      <c r="B172" s="170" t="s">
        <v>1393</v>
      </c>
    </row>
    <row r="173" spans="1:34" ht="15" customHeight="1" x14ac:dyDescent="0.2">
      <c r="B173" s="170" t="s">
        <v>1394</v>
      </c>
    </row>
    <row r="174" spans="1:34" ht="15" customHeight="1" x14ac:dyDescent="0.2">
      <c r="B174" s="170" t="s">
        <v>1395</v>
      </c>
    </row>
    <row r="175" spans="1:34" ht="15" customHeight="1" x14ac:dyDescent="0.2">
      <c r="B175" s="170" t="s">
        <v>1396</v>
      </c>
    </row>
    <row r="176" spans="1:34" ht="15" customHeight="1" x14ac:dyDescent="0.2">
      <c r="B176" s="170" t="s">
        <v>1397</v>
      </c>
    </row>
    <row r="177" spans="2:2" ht="15" customHeight="1" x14ac:dyDescent="0.2">
      <c r="B177" s="170" t="s">
        <v>1398</v>
      </c>
    </row>
    <row r="178" spans="2:2" ht="15" customHeight="1" x14ac:dyDescent="0.2">
      <c r="B178" s="170" t="s">
        <v>1399</v>
      </c>
    </row>
    <row r="179" spans="2:2" ht="15" customHeight="1" x14ac:dyDescent="0.2">
      <c r="B179" s="170" t="s">
        <v>1400</v>
      </c>
    </row>
    <row r="180" spans="2:2" ht="15" customHeight="1" x14ac:dyDescent="0.2">
      <c r="B180" s="170" t="s">
        <v>1401</v>
      </c>
    </row>
    <row r="181" spans="2:2" ht="15" customHeight="1" x14ac:dyDescent="0.2">
      <c r="B181" s="170" t="s">
        <v>1402</v>
      </c>
    </row>
    <row r="182" spans="2:2" ht="15" customHeight="1" x14ac:dyDescent="0.2">
      <c r="B182" s="170" t="s">
        <v>1403</v>
      </c>
    </row>
    <row r="183" spans="2:2" ht="15" customHeight="1" x14ac:dyDescent="0.2">
      <c r="B183" s="170" t="s">
        <v>1404</v>
      </c>
    </row>
    <row r="184" spans="2:2" ht="15" customHeight="1" x14ac:dyDescent="0.2">
      <c r="B184" s="170" t="s">
        <v>1405</v>
      </c>
    </row>
    <row r="185" spans="2:2" ht="15" customHeight="1" x14ac:dyDescent="0.2">
      <c r="B185" s="170" t="s">
        <v>1406</v>
      </c>
    </row>
    <row r="186" spans="2:2" ht="15" customHeight="1" x14ac:dyDescent="0.2">
      <c r="B186" s="170" t="s">
        <v>1407</v>
      </c>
    </row>
    <row r="187" spans="2:2" ht="15" customHeight="1" x14ac:dyDescent="0.2">
      <c r="B187" s="170" t="s">
        <v>1408</v>
      </c>
    </row>
    <row r="188" spans="2:2" ht="15" customHeight="1" x14ac:dyDescent="0.2">
      <c r="B188" s="170" t="s">
        <v>1409</v>
      </c>
    </row>
    <row r="189" spans="2:2" ht="15" customHeight="1" x14ac:dyDescent="0.2">
      <c r="B189" s="170" t="s">
        <v>1410</v>
      </c>
    </row>
    <row r="190" spans="2:2" ht="15" customHeight="1" x14ac:dyDescent="0.2">
      <c r="B190" s="170" t="s">
        <v>1411</v>
      </c>
    </row>
    <row r="191" spans="2:2" ht="15" customHeight="1" x14ac:dyDescent="0.2">
      <c r="B191" s="170" t="s">
        <v>1412</v>
      </c>
    </row>
    <row r="192" spans="2:2" ht="15" customHeight="1" x14ac:dyDescent="0.2">
      <c r="B192" s="170" t="s">
        <v>1413</v>
      </c>
    </row>
    <row r="193" spans="2:34" ht="15" customHeight="1" x14ac:dyDescent="0.2">
      <c r="B193" s="170" t="s">
        <v>1414</v>
      </c>
    </row>
    <row r="194" spans="2:34" ht="15" customHeight="1" x14ac:dyDescent="0.2">
      <c r="B194" s="170" t="s">
        <v>1415</v>
      </c>
    </row>
    <row r="195" spans="2:34" ht="15" customHeight="1" x14ac:dyDescent="0.2">
      <c r="B195" s="170" t="s">
        <v>1416</v>
      </c>
    </row>
    <row r="196" spans="2:34" ht="15" customHeight="1" x14ac:dyDescent="0.2">
      <c r="B196" s="170" t="s">
        <v>1417</v>
      </c>
    </row>
    <row r="197" spans="2:34" ht="15" customHeight="1" x14ac:dyDescent="0.2">
      <c r="B197" s="170" t="s">
        <v>1418</v>
      </c>
    </row>
    <row r="198" spans="2:34" ht="15" customHeight="1" x14ac:dyDescent="0.2">
      <c r="B198" s="170" t="s">
        <v>1419</v>
      </c>
    </row>
    <row r="199" spans="2:34" ht="15" customHeight="1" x14ac:dyDescent="0.2">
      <c r="B199" s="170" t="s">
        <v>1420</v>
      </c>
    </row>
    <row r="200" spans="2:34" ht="15" customHeight="1" x14ac:dyDescent="0.2">
      <c r="B200" s="170" t="s">
        <v>1421</v>
      </c>
    </row>
    <row r="201" spans="2:34" ht="15" customHeight="1" x14ac:dyDescent="0.2">
      <c r="B201" s="170" t="s">
        <v>1422</v>
      </c>
    </row>
    <row r="202" spans="2:34" ht="15" customHeight="1" x14ac:dyDescent="0.2">
      <c r="B202" s="170" t="s">
        <v>1423</v>
      </c>
    </row>
    <row r="203" spans="2:34" ht="15" customHeight="1" x14ac:dyDescent="0.2">
      <c r="B203" s="170" t="s">
        <v>1424</v>
      </c>
    </row>
    <row r="204" spans="2:34" ht="15" customHeight="1" x14ac:dyDescent="0.2">
      <c r="B204" s="170" t="s">
        <v>1425</v>
      </c>
    </row>
    <row r="205" spans="2:34" ht="15" customHeight="1" x14ac:dyDescent="0.2">
      <c r="B205" s="170" t="s">
        <v>1426</v>
      </c>
    </row>
    <row r="208" spans="2:34" ht="15" customHeight="1" x14ac:dyDescent="0.2">
      <c r="B208" s="309"/>
      <c r="C208" s="319"/>
      <c r="D208" s="309"/>
      <c r="E208" s="309"/>
      <c r="F208" s="309"/>
      <c r="G208" s="309"/>
      <c r="H208" s="309"/>
      <c r="I208" s="309"/>
      <c r="J208" s="309"/>
      <c r="K208" s="309"/>
      <c r="L208" s="309"/>
      <c r="M208" s="309"/>
      <c r="N208" s="309"/>
      <c r="O208" s="309"/>
      <c r="P208" s="309"/>
      <c r="Q208" s="309"/>
      <c r="R208" s="309"/>
      <c r="S208" s="309"/>
      <c r="T208" s="309"/>
      <c r="U208" s="309"/>
      <c r="V208" s="309"/>
      <c r="W208" s="309"/>
      <c r="X208" s="309"/>
      <c r="Y208" s="309"/>
      <c r="Z208" s="309"/>
      <c r="AA208" s="309"/>
      <c r="AB208" s="309"/>
      <c r="AC208" s="309"/>
      <c r="AD208" s="309"/>
      <c r="AE208" s="309"/>
      <c r="AF208" s="309"/>
      <c r="AG208" s="309"/>
      <c r="AH208" s="309"/>
    </row>
    <row r="411" spans="2:34" ht="15" customHeight="1" x14ac:dyDescent="0.2">
      <c r="B411" s="309"/>
      <c r="C411" s="319"/>
      <c r="D411" s="309"/>
      <c r="E411" s="309"/>
      <c r="F411" s="309"/>
      <c r="G411" s="309"/>
      <c r="H411" s="309"/>
      <c r="I411" s="309"/>
      <c r="J411" s="309"/>
      <c r="K411" s="309"/>
      <c r="L411" s="309"/>
      <c r="M411" s="309"/>
      <c r="N411" s="309"/>
      <c r="O411" s="309"/>
      <c r="P411" s="309"/>
      <c r="Q411" s="309"/>
      <c r="R411" s="309"/>
      <c r="S411" s="309"/>
      <c r="T411" s="309"/>
      <c r="U411" s="309"/>
      <c r="V411" s="309"/>
      <c r="W411" s="309"/>
      <c r="X411" s="309"/>
      <c r="Y411" s="309"/>
      <c r="Z411" s="309"/>
      <c r="AA411" s="309"/>
      <c r="AB411" s="309"/>
      <c r="AC411" s="309"/>
      <c r="AD411" s="309"/>
      <c r="AE411" s="309"/>
      <c r="AF411" s="309"/>
      <c r="AG411" s="309"/>
      <c r="AH411" s="309"/>
    </row>
    <row r="523" spans="2:34" ht="15" customHeight="1" x14ac:dyDescent="0.2">
      <c r="B523" s="309"/>
      <c r="C523" s="319"/>
      <c r="D523" s="309"/>
      <c r="E523" s="309"/>
      <c r="F523" s="309"/>
      <c r="G523" s="309"/>
      <c r="H523" s="309"/>
      <c r="I523" s="309"/>
      <c r="J523" s="309"/>
      <c r="K523" s="309"/>
      <c r="L523" s="309"/>
      <c r="M523" s="309"/>
      <c r="N523" s="309"/>
      <c r="O523" s="309"/>
      <c r="P523" s="309"/>
      <c r="Q523" s="309"/>
      <c r="R523" s="309"/>
      <c r="S523" s="309"/>
      <c r="T523" s="309"/>
      <c r="U523" s="309"/>
      <c r="V523" s="309"/>
      <c r="W523" s="309"/>
      <c r="X523" s="309"/>
      <c r="Y523" s="309"/>
      <c r="Z523" s="309"/>
      <c r="AA523" s="309"/>
      <c r="AB523" s="309"/>
      <c r="AC523" s="309"/>
      <c r="AD523" s="309"/>
      <c r="AE523" s="309"/>
      <c r="AF523" s="309"/>
      <c r="AG523" s="309"/>
      <c r="AH523" s="309"/>
    </row>
    <row r="708" spans="2:34" ht="15" customHeight="1" x14ac:dyDescent="0.2">
      <c r="B708" s="309"/>
      <c r="C708" s="319"/>
      <c r="D708" s="309"/>
      <c r="E708" s="309"/>
      <c r="F708" s="309"/>
      <c r="G708" s="309"/>
      <c r="H708" s="309"/>
      <c r="I708" s="309"/>
      <c r="J708" s="309"/>
      <c r="K708" s="309"/>
      <c r="L708" s="309"/>
      <c r="M708" s="309"/>
      <c r="N708" s="309"/>
      <c r="O708" s="309"/>
      <c r="P708" s="309"/>
      <c r="Q708" s="309"/>
      <c r="R708" s="309"/>
      <c r="S708" s="309"/>
      <c r="T708" s="309"/>
      <c r="U708" s="309"/>
      <c r="V708" s="309"/>
      <c r="W708" s="309"/>
      <c r="X708" s="309"/>
      <c r="Y708" s="309"/>
      <c r="Z708" s="309"/>
      <c r="AA708" s="309"/>
      <c r="AB708" s="309"/>
      <c r="AC708" s="309"/>
      <c r="AD708" s="309"/>
      <c r="AE708" s="309"/>
      <c r="AF708" s="309"/>
      <c r="AG708" s="309"/>
      <c r="AH708" s="309"/>
    </row>
    <row r="933" spans="2:34" ht="15" customHeight="1" x14ac:dyDescent="0.2">
      <c r="B933" s="309"/>
      <c r="C933" s="319"/>
      <c r="D933" s="309"/>
      <c r="E933" s="309"/>
      <c r="F933" s="309"/>
      <c r="G933" s="309"/>
      <c r="H933" s="309"/>
      <c r="I933" s="309"/>
      <c r="J933" s="309"/>
      <c r="K933" s="309"/>
      <c r="L933" s="309"/>
      <c r="M933" s="309"/>
      <c r="N933" s="309"/>
      <c r="O933" s="309"/>
      <c r="P933" s="309"/>
      <c r="Q933" s="309"/>
      <c r="R933" s="309"/>
      <c r="S933" s="309"/>
      <c r="T933" s="309"/>
      <c r="U933" s="309"/>
      <c r="V933" s="309"/>
      <c r="W933" s="309"/>
      <c r="X933" s="309"/>
      <c r="Y933" s="309"/>
      <c r="Z933" s="309"/>
      <c r="AA933" s="309"/>
      <c r="AB933" s="309"/>
      <c r="AC933" s="309"/>
      <c r="AD933" s="309"/>
      <c r="AE933" s="309"/>
      <c r="AF933" s="309"/>
      <c r="AG933" s="309"/>
      <c r="AH933" s="309"/>
    </row>
    <row r="1158" spans="2:34" ht="15" customHeight="1" x14ac:dyDescent="0.2">
      <c r="B1158" s="309"/>
      <c r="C1158" s="319"/>
      <c r="D1158" s="309"/>
      <c r="E1158" s="309"/>
      <c r="F1158" s="309"/>
      <c r="G1158" s="309"/>
      <c r="H1158" s="309"/>
      <c r="I1158" s="309"/>
      <c r="J1158" s="309"/>
      <c r="K1158" s="309"/>
      <c r="L1158" s="309"/>
      <c r="M1158" s="309"/>
      <c r="N1158" s="309"/>
      <c r="O1158" s="309"/>
      <c r="P1158" s="309"/>
      <c r="Q1158" s="309"/>
      <c r="R1158" s="309"/>
      <c r="S1158" s="309"/>
      <c r="T1158" s="309"/>
      <c r="U1158" s="309"/>
      <c r="V1158" s="309"/>
      <c r="W1158" s="309"/>
      <c r="X1158" s="309"/>
      <c r="Y1158" s="309"/>
      <c r="Z1158" s="309"/>
      <c r="AA1158" s="309"/>
      <c r="AB1158" s="309"/>
      <c r="AC1158" s="309"/>
      <c r="AD1158" s="309"/>
      <c r="AE1158" s="309"/>
      <c r="AF1158" s="309"/>
      <c r="AG1158" s="309"/>
      <c r="AH1158" s="309"/>
    </row>
    <row r="1383" spans="2:34" ht="15" customHeight="1" x14ac:dyDescent="0.2">
      <c r="B1383" s="309"/>
      <c r="C1383" s="319"/>
      <c r="D1383" s="309"/>
      <c r="E1383" s="309"/>
      <c r="F1383" s="309"/>
      <c r="G1383" s="309"/>
      <c r="H1383" s="309"/>
      <c r="I1383" s="309"/>
      <c r="J1383" s="309"/>
      <c r="K1383" s="309"/>
      <c r="L1383" s="309"/>
      <c r="M1383" s="309"/>
      <c r="N1383" s="309"/>
      <c r="O1383" s="309"/>
      <c r="P1383" s="309"/>
      <c r="Q1383" s="309"/>
      <c r="R1383" s="309"/>
      <c r="S1383" s="309"/>
      <c r="T1383" s="309"/>
      <c r="U1383" s="309"/>
      <c r="V1383" s="309"/>
      <c r="W1383" s="309"/>
      <c r="X1383" s="309"/>
      <c r="Y1383" s="309"/>
      <c r="Z1383" s="309"/>
      <c r="AA1383" s="309"/>
      <c r="AB1383" s="309"/>
      <c r="AC1383" s="309"/>
      <c r="AD1383" s="309"/>
      <c r="AE1383" s="309"/>
      <c r="AF1383" s="309"/>
      <c r="AG1383" s="309"/>
      <c r="AH1383" s="309"/>
    </row>
    <row r="1608" spans="2:34" ht="15" customHeight="1" x14ac:dyDescent="0.2">
      <c r="B1608" s="309"/>
      <c r="C1608" s="319"/>
      <c r="D1608" s="309"/>
      <c r="E1608" s="309"/>
      <c r="F1608" s="309"/>
      <c r="G1608" s="309"/>
      <c r="H1608" s="309"/>
      <c r="I1608" s="309"/>
      <c r="J1608" s="309"/>
      <c r="K1608" s="309"/>
      <c r="L1608" s="309"/>
      <c r="M1608" s="309"/>
      <c r="N1608" s="309"/>
      <c r="O1608" s="309"/>
      <c r="P1608" s="309"/>
      <c r="Q1608" s="309"/>
      <c r="R1608" s="309"/>
      <c r="S1608" s="309"/>
      <c r="T1608" s="309"/>
      <c r="U1608" s="309"/>
      <c r="V1608" s="309"/>
      <c r="W1608" s="309"/>
      <c r="X1608" s="309"/>
      <c r="Y1608" s="309"/>
      <c r="Z1608" s="309"/>
      <c r="AA1608" s="309"/>
      <c r="AB1608" s="309"/>
      <c r="AC1608" s="309"/>
      <c r="AD1608" s="309"/>
      <c r="AE1608" s="309"/>
      <c r="AF1608" s="309"/>
      <c r="AG1608" s="309"/>
      <c r="AH1608" s="309"/>
    </row>
    <row r="1833" spans="2:34" ht="15" customHeight="1" x14ac:dyDescent="0.2">
      <c r="B1833" s="309"/>
      <c r="C1833" s="319"/>
      <c r="D1833" s="309"/>
      <c r="E1833" s="309"/>
      <c r="F1833" s="309"/>
      <c r="G1833" s="309"/>
      <c r="H1833" s="309"/>
      <c r="I1833" s="309"/>
      <c r="J1833" s="309"/>
      <c r="K1833" s="309"/>
      <c r="L1833" s="309"/>
      <c r="M1833" s="309"/>
      <c r="N1833" s="309"/>
      <c r="O1833" s="309"/>
      <c r="P1833" s="309"/>
      <c r="Q1833" s="309"/>
      <c r="R1833" s="309"/>
      <c r="S1833" s="309"/>
      <c r="T1833" s="309"/>
      <c r="U1833" s="309"/>
      <c r="V1833" s="309"/>
      <c r="W1833" s="309"/>
      <c r="X1833" s="309"/>
      <c r="Y1833" s="309"/>
      <c r="Z1833" s="309"/>
      <c r="AA1833" s="309"/>
      <c r="AB1833" s="309"/>
      <c r="AC1833" s="309"/>
      <c r="AD1833" s="309"/>
      <c r="AE1833" s="309"/>
      <c r="AF1833" s="309"/>
      <c r="AG1833" s="309"/>
      <c r="AH1833" s="309"/>
    </row>
    <row r="2058" spans="2:34" ht="15" customHeight="1" x14ac:dyDescent="0.2">
      <c r="B2058" s="309"/>
      <c r="C2058" s="319"/>
      <c r="D2058" s="309"/>
      <c r="E2058" s="309"/>
      <c r="F2058" s="309"/>
      <c r="G2058" s="309"/>
      <c r="H2058" s="309"/>
      <c r="I2058" s="309"/>
      <c r="J2058" s="309"/>
      <c r="K2058" s="309"/>
      <c r="L2058" s="309"/>
      <c r="M2058" s="309"/>
      <c r="N2058" s="309"/>
      <c r="O2058" s="309"/>
      <c r="P2058" s="309"/>
      <c r="Q2058" s="309"/>
      <c r="R2058" s="309"/>
      <c r="S2058" s="309"/>
      <c r="T2058" s="309"/>
      <c r="U2058" s="309"/>
      <c r="V2058" s="309"/>
      <c r="W2058" s="309"/>
      <c r="X2058" s="309"/>
      <c r="Y2058" s="309"/>
      <c r="Z2058" s="309"/>
      <c r="AA2058" s="309"/>
      <c r="AB2058" s="309"/>
      <c r="AC2058" s="309"/>
      <c r="AD2058" s="309"/>
      <c r="AE2058" s="309"/>
      <c r="AF2058" s="309"/>
      <c r="AG2058" s="309"/>
      <c r="AH2058" s="309"/>
    </row>
    <row r="2283" spans="2:34" ht="15" customHeight="1" x14ac:dyDescent="0.2">
      <c r="B2283" s="309"/>
      <c r="C2283" s="319"/>
      <c r="D2283" s="309"/>
      <c r="E2283" s="309"/>
      <c r="F2283" s="309"/>
      <c r="G2283" s="309"/>
      <c r="H2283" s="309"/>
      <c r="I2283" s="309"/>
      <c r="J2283" s="309"/>
      <c r="K2283" s="309"/>
      <c r="L2283" s="309"/>
      <c r="M2283" s="309"/>
      <c r="N2283" s="309"/>
      <c r="O2283" s="309"/>
      <c r="P2283" s="309"/>
      <c r="Q2283" s="309"/>
      <c r="R2283" s="309"/>
      <c r="S2283" s="309"/>
      <c r="T2283" s="309"/>
      <c r="U2283" s="309"/>
      <c r="V2283" s="309"/>
      <c r="W2283" s="309"/>
      <c r="X2283" s="309"/>
      <c r="Y2283" s="309"/>
      <c r="Z2283" s="309"/>
      <c r="AA2283" s="309"/>
      <c r="AB2283" s="309"/>
      <c r="AC2283" s="309"/>
      <c r="AD2283" s="309"/>
      <c r="AE2283" s="309"/>
      <c r="AF2283" s="309"/>
      <c r="AG2283" s="309"/>
      <c r="AH2283" s="309"/>
    </row>
    <row r="2508" spans="2:34" ht="15" customHeight="1" x14ac:dyDescent="0.2">
      <c r="B2508" s="309"/>
      <c r="C2508" s="319"/>
      <c r="D2508" s="309"/>
      <c r="E2508" s="309"/>
      <c r="F2508" s="309"/>
      <c r="G2508" s="309"/>
      <c r="H2508" s="309"/>
      <c r="I2508" s="309"/>
      <c r="J2508" s="309"/>
      <c r="K2508" s="309"/>
      <c r="L2508" s="309"/>
      <c r="M2508" s="309"/>
      <c r="N2508" s="309"/>
      <c r="O2508" s="309"/>
      <c r="P2508" s="309"/>
      <c r="Q2508" s="309"/>
      <c r="R2508" s="309"/>
      <c r="S2508" s="309"/>
      <c r="T2508" s="309"/>
      <c r="U2508" s="309"/>
      <c r="V2508" s="309"/>
      <c r="W2508" s="309"/>
      <c r="X2508" s="309"/>
      <c r="Y2508" s="309"/>
      <c r="Z2508" s="309"/>
      <c r="AA2508" s="309"/>
      <c r="AB2508" s="309"/>
      <c r="AC2508" s="309"/>
      <c r="AD2508" s="309"/>
      <c r="AE2508" s="309"/>
      <c r="AF2508" s="309"/>
      <c r="AG2508" s="309"/>
      <c r="AH2508" s="309"/>
    </row>
    <row r="2711" spans="2:34" ht="15" customHeight="1" x14ac:dyDescent="0.2">
      <c r="B2711" s="309"/>
      <c r="C2711" s="319"/>
      <c r="D2711" s="309"/>
      <c r="E2711" s="309"/>
      <c r="F2711" s="309"/>
      <c r="G2711" s="309"/>
      <c r="H2711" s="309"/>
      <c r="I2711" s="309"/>
      <c r="J2711" s="309"/>
      <c r="K2711" s="309"/>
      <c r="L2711" s="309"/>
      <c r="M2711" s="309"/>
      <c r="N2711" s="309"/>
      <c r="O2711" s="309"/>
      <c r="P2711" s="309"/>
      <c r="Q2711" s="309"/>
      <c r="R2711" s="309"/>
      <c r="S2711" s="309"/>
      <c r="T2711" s="309"/>
      <c r="U2711" s="309"/>
      <c r="V2711" s="309"/>
      <c r="W2711" s="309"/>
      <c r="X2711" s="309"/>
      <c r="Y2711" s="309"/>
      <c r="Z2711" s="309"/>
      <c r="AA2711" s="309"/>
      <c r="AB2711" s="309"/>
      <c r="AC2711" s="309"/>
      <c r="AD2711" s="309"/>
      <c r="AE2711" s="309"/>
      <c r="AF2711" s="309"/>
      <c r="AG2711" s="309"/>
      <c r="AH2711" s="309"/>
    </row>
    <row r="2911" spans="2:34" ht="15" customHeight="1" x14ac:dyDescent="0.2">
      <c r="B2911" s="309"/>
      <c r="C2911" s="319"/>
      <c r="D2911" s="309"/>
      <c r="E2911" s="309"/>
      <c r="F2911" s="309"/>
      <c r="G2911" s="309"/>
      <c r="H2911" s="309"/>
      <c r="I2911" s="309"/>
      <c r="J2911" s="309"/>
      <c r="K2911" s="309"/>
      <c r="L2911" s="309"/>
      <c r="M2911" s="309"/>
      <c r="N2911" s="309"/>
      <c r="O2911" s="309"/>
      <c r="P2911" s="309"/>
      <c r="Q2911" s="309"/>
      <c r="R2911" s="309"/>
      <c r="S2911" s="309"/>
      <c r="T2911" s="309"/>
      <c r="U2911" s="309"/>
      <c r="V2911" s="309"/>
      <c r="W2911" s="309"/>
      <c r="X2911" s="309"/>
      <c r="Y2911" s="309"/>
      <c r="Z2911" s="309"/>
      <c r="AA2911" s="309"/>
      <c r="AB2911" s="309"/>
      <c r="AC2911" s="309"/>
      <c r="AD2911" s="309"/>
      <c r="AE2911" s="309"/>
      <c r="AF2911" s="309"/>
      <c r="AG2911" s="309"/>
      <c r="AH2911" s="309"/>
    </row>
    <row r="3111" spans="2:34" ht="15" customHeight="1" x14ac:dyDescent="0.2">
      <c r="B3111" s="309"/>
      <c r="C3111" s="319"/>
      <c r="D3111" s="309"/>
      <c r="E3111" s="309"/>
      <c r="F3111" s="309"/>
      <c r="G3111" s="309"/>
      <c r="H3111" s="309"/>
      <c r="I3111" s="309"/>
      <c r="J3111" s="309"/>
      <c r="K3111" s="309"/>
      <c r="L3111" s="309"/>
      <c r="M3111" s="309"/>
      <c r="N3111" s="309"/>
      <c r="O3111" s="309"/>
      <c r="P3111" s="309"/>
      <c r="Q3111" s="309"/>
      <c r="R3111" s="309"/>
      <c r="S3111" s="309"/>
      <c r="T3111" s="309"/>
      <c r="U3111" s="309"/>
      <c r="V3111" s="309"/>
      <c r="W3111" s="309"/>
      <c r="X3111" s="309"/>
      <c r="Y3111" s="309"/>
      <c r="Z3111" s="309"/>
      <c r="AA3111" s="309"/>
      <c r="AB3111" s="309"/>
      <c r="AC3111" s="309"/>
      <c r="AD3111" s="309"/>
      <c r="AE3111" s="309"/>
      <c r="AF3111" s="309"/>
      <c r="AG3111" s="309"/>
      <c r="AH3111" s="309"/>
    </row>
    <row r="3311" spans="2:34" ht="15" customHeight="1" x14ac:dyDescent="0.2">
      <c r="B3311" s="309"/>
      <c r="C3311" s="319"/>
      <c r="D3311" s="309"/>
      <c r="E3311" s="309"/>
      <c r="F3311" s="309"/>
      <c r="G3311" s="309"/>
      <c r="H3311" s="309"/>
      <c r="I3311" s="309"/>
      <c r="J3311" s="309"/>
      <c r="K3311" s="309"/>
      <c r="L3311" s="309"/>
      <c r="M3311" s="309"/>
      <c r="N3311" s="309"/>
      <c r="O3311" s="309"/>
      <c r="P3311" s="309"/>
      <c r="Q3311" s="309"/>
      <c r="R3311" s="309"/>
      <c r="S3311" s="309"/>
      <c r="T3311" s="309"/>
      <c r="U3311" s="309"/>
      <c r="V3311" s="309"/>
      <c r="W3311" s="309"/>
      <c r="X3311" s="309"/>
      <c r="Y3311" s="309"/>
      <c r="Z3311" s="309"/>
      <c r="AA3311" s="309"/>
      <c r="AB3311" s="309"/>
      <c r="AC3311" s="309"/>
      <c r="AD3311" s="309"/>
      <c r="AE3311" s="309"/>
      <c r="AF3311" s="309"/>
      <c r="AG3311" s="309"/>
      <c r="AH3311" s="309"/>
    </row>
    <row r="3511" spans="2:34" ht="15" customHeight="1" x14ac:dyDescent="0.2">
      <c r="B3511" s="309"/>
      <c r="C3511" s="319"/>
      <c r="D3511" s="309"/>
      <c r="E3511" s="309"/>
      <c r="F3511" s="309"/>
      <c r="G3511" s="309"/>
      <c r="H3511" s="309"/>
      <c r="I3511" s="309"/>
      <c r="J3511" s="309"/>
      <c r="K3511" s="309"/>
      <c r="L3511" s="309"/>
      <c r="M3511" s="309"/>
      <c r="N3511" s="309"/>
      <c r="O3511" s="309"/>
      <c r="P3511" s="309"/>
      <c r="Q3511" s="309"/>
      <c r="R3511" s="309"/>
      <c r="S3511" s="309"/>
      <c r="T3511" s="309"/>
      <c r="U3511" s="309"/>
      <c r="V3511" s="309"/>
      <c r="W3511" s="309"/>
      <c r="X3511" s="309"/>
      <c r="Y3511" s="309"/>
      <c r="Z3511" s="309"/>
      <c r="AA3511" s="309"/>
      <c r="AB3511" s="309"/>
      <c r="AC3511" s="309"/>
      <c r="AD3511" s="309"/>
      <c r="AE3511" s="309"/>
      <c r="AF3511" s="309"/>
      <c r="AG3511" s="309"/>
      <c r="AH3511" s="309"/>
    </row>
    <row r="3711" spans="2:34" ht="15" customHeight="1" x14ac:dyDescent="0.2">
      <c r="B3711" s="309"/>
      <c r="C3711" s="319"/>
      <c r="D3711" s="309"/>
      <c r="E3711" s="309"/>
      <c r="F3711" s="309"/>
      <c r="G3711" s="309"/>
      <c r="H3711" s="309"/>
      <c r="I3711" s="309"/>
      <c r="J3711" s="309"/>
      <c r="K3711" s="309"/>
      <c r="L3711" s="309"/>
      <c r="M3711" s="309"/>
      <c r="N3711" s="309"/>
      <c r="O3711" s="309"/>
      <c r="P3711" s="309"/>
      <c r="Q3711" s="309"/>
      <c r="R3711" s="309"/>
      <c r="S3711" s="309"/>
      <c r="T3711" s="309"/>
      <c r="U3711" s="309"/>
      <c r="V3711" s="309"/>
      <c r="W3711" s="309"/>
      <c r="X3711" s="309"/>
      <c r="Y3711" s="309"/>
      <c r="Z3711" s="309"/>
      <c r="AA3711" s="309"/>
      <c r="AB3711" s="309"/>
      <c r="AC3711" s="309"/>
      <c r="AD3711" s="309"/>
      <c r="AE3711" s="309"/>
      <c r="AF3711" s="309"/>
      <c r="AG3711" s="309"/>
      <c r="AH3711" s="309"/>
    </row>
    <row r="3911" spans="2:34" ht="15" customHeight="1" x14ac:dyDescent="0.2">
      <c r="B3911" s="309"/>
      <c r="C3911" s="319"/>
      <c r="D3911" s="309"/>
      <c r="E3911" s="309"/>
      <c r="F3911" s="309"/>
      <c r="G3911" s="309"/>
      <c r="H3911" s="309"/>
      <c r="I3911" s="309"/>
      <c r="J3911" s="309"/>
      <c r="K3911" s="309"/>
      <c r="L3911" s="309"/>
      <c r="M3911" s="309"/>
      <c r="N3911" s="309"/>
      <c r="O3911" s="309"/>
      <c r="P3911" s="309"/>
      <c r="Q3911" s="309"/>
      <c r="R3911" s="309"/>
      <c r="S3911" s="309"/>
      <c r="T3911" s="309"/>
      <c r="U3911" s="309"/>
      <c r="V3911" s="309"/>
      <c r="W3911" s="309"/>
      <c r="X3911" s="309"/>
      <c r="Y3911" s="309"/>
      <c r="Z3911" s="309"/>
      <c r="AA3911" s="309"/>
      <c r="AB3911" s="309"/>
      <c r="AC3911" s="309"/>
      <c r="AD3911" s="309"/>
      <c r="AE3911" s="309"/>
      <c r="AF3911" s="309"/>
      <c r="AG3911" s="309"/>
      <c r="AH3911" s="309"/>
    </row>
    <row r="4111" spans="2:34" ht="15" customHeight="1" x14ac:dyDescent="0.2">
      <c r="B4111" s="309"/>
      <c r="C4111" s="319"/>
      <c r="D4111" s="309"/>
      <c r="E4111" s="309"/>
      <c r="F4111" s="309"/>
      <c r="G4111" s="309"/>
      <c r="H4111" s="309"/>
      <c r="I4111" s="309"/>
      <c r="J4111" s="309"/>
      <c r="K4111" s="309"/>
      <c r="L4111" s="309"/>
      <c r="M4111" s="309"/>
      <c r="N4111" s="309"/>
      <c r="O4111" s="309"/>
      <c r="P4111" s="309"/>
      <c r="Q4111" s="309"/>
      <c r="R4111" s="309"/>
      <c r="S4111" s="309"/>
      <c r="T4111" s="309"/>
      <c r="U4111" s="309"/>
      <c r="V4111" s="309"/>
      <c r="W4111" s="309"/>
      <c r="X4111" s="309"/>
      <c r="Y4111" s="309"/>
      <c r="Z4111" s="309"/>
      <c r="AA4111" s="309"/>
      <c r="AB4111" s="309"/>
      <c r="AC4111" s="309"/>
      <c r="AD4111" s="309"/>
      <c r="AE4111" s="309"/>
      <c r="AF4111" s="309"/>
      <c r="AG4111" s="309"/>
      <c r="AH4111" s="309"/>
    </row>
    <row r="4311" spans="2:34" ht="15" customHeight="1" x14ac:dyDescent="0.2">
      <c r="B4311" s="309"/>
      <c r="C4311" s="319"/>
      <c r="D4311" s="309"/>
      <c r="E4311" s="309"/>
      <c r="F4311" s="309"/>
      <c r="G4311" s="309"/>
      <c r="H4311" s="309"/>
      <c r="I4311" s="309"/>
      <c r="J4311" s="309"/>
      <c r="K4311" s="309"/>
      <c r="L4311" s="309"/>
      <c r="M4311" s="309"/>
      <c r="N4311" s="309"/>
      <c r="O4311" s="309"/>
      <c r="P4311" s="309"/>
      <c r="Q4311" s="309"/>
      <c r="R4311" s="309"/>
      <c r="S4311" s="309"/>
      <c r="T4311" s="309"/>
      <c r="U4311" s="309"/>
      <c r="V4311" s="309"/>
      <c r="W4311" s="309"/>
      <c r="X4311" s="309"/>
      <c r="Y4311" s="309"/>
      <c r="Z4311" s="309"/>
      <c r="AA4311" s="309"/>
      <c r="AB4311" s="309"/>
      <c r="AC4311" s="309"/>
      <c r="AD4311" s="309"/>
      <c r="AE4311" s="309"/>
      <c r="AF4311" s="309"/>
      <c r="AG4311" s="309"/>
      <c r="AH4311" s="309"/>
    </row>
    <row r="4423" spans="2:34" ht="15" customHeight="1" x14ac:dyDescent="0.2">
      <c r="B4423" s="309"/>
      <c r="C4423" s="319"/>
      <c r="D4423" s="309"/>
      <c r="E4423" s="309"/>
      <c r="F4423" s="309"/>
      <c r="G4423" s="309"/>
      <c r="H4423" s="309"/>
      <c r="I4423" s="309"/>
      <c r="J4423" s="309"/>
      <c r="K4423" s="309"/>
      <c r="L4423" s="309"/>
      <c r="M4423" s="309"/>
      <c r="N4423" s="309"/>
      <c r="O4423" s="309"/>
      <c r="P4423" s="309"/>
      <c r="Q4423" s="309"/>
      <c r="R4423" s="309"/>
      <c r="S4423" s="309"/>
      <c r="T4423" s="309"/>
      <c r="U4423" s="309"/>
      <c r="V4423" s="309"/>
      <c r="W4423" s="309"/>
      <c r="X4423" s="309"/>
      <c r="Y4423" s="309"/>
      <c r="Z4423" s="309"/>
      <c r="AA4423" s="309"/>
      <c r="AB4423" s="309"/>
      <c r="AC4423" s="309"/>
      <c r="AD4423" s="309"/>
      <c r="AE4423" s="309"/>
      <c r="AF4423" s="309"/>
      <c r="AG4423" s="309"/>
      <c r="AH4423" s="309"/>
    </row>
    <row r="4498" spans="2:34" ht="15" customHeight="1" x14ac:dyDescent="0.2">
      <c r="B4498" s="309"/>
      <c r="C4498" s="319"/>
      <c r="D4498" s="309"/>
      <c r="E4498" s="309"/>
      <c r="F4498" s="309"/>
      <c r="G4498" s="309"/>
      <c r="H4498" s="309"/>
      <c r="I4498" s="309"/>
      <c r="J4498" s="309"/>
      <c r="K4498" s="309"/>
      <c r="L4498" s="309"/>
      <c r="M4498" s="309"/>
      <c r="N4498" s="309"/>
      <c r="O4498" s="309"/>
      <c r="P4498" s="309"/>
      <c r="Q4498" s="309"/>
      <c r="R4498" s="309"/>
      <c r="S4498" s="309"/>
      <c r="T4498" s="309"/>
      <c r="U4498" s="309"/>
      <c r="V4498" s="309"/>
      <c r="W4498" s="309"/>
      <c r="X4498" s="309"/>
      <c r="Y4498" s="309"/>
      <c r="Z4498" s="309"/>
      <c r="AA4498" s="309"/>
      <c r="AB4498" s="309"/>
      <c r="AC4498" s="309"/>
      <c r="AD4498" s="309"/>
      <c r="AE4498" s="309"/>
      <c r="AF4498" s="309"/>
      <c r="AG4498" s="309"/>
      <c r="AH4498" s="309"/>
    </row>
    <row r="4573" spans="2:34" ht="15" customHeight="1" x14ac:dyDescent="0.2">
      <c r="B4573" s="309"/>
      <c r="C4573" s="319"/>
      <c r="D4573" s="309"/>
      <c r="E4573" s="309"/>
      <c r="F4573" s="309"/>
      <c r="G4573" s="309"/>
      <c r="H4573" s="309"/>
      <c r="I4573" s="309"/>
      <c r="J4573" s="309"/>
      <c r="K4573" s="309"/>
      <c r="L4573" s="309"/>
      <c r="M4573" s="309"/>
      <c r="N4573" s="309"/>
      <c r="O4573" s="309"/>
      <c r="P4573" s="309"/>
      <c r="Q4573" s="309"/>
      <c r="R4573" s="309"/>
      <c r="S4573" s="309"/>
      <c r="T4573" s="309"/>
      <c r="U4573" s="309"/>
      <c r="V4573" s="309"/>
      <c r="W4573" s="309"/>
      <c r="X4573" s="309"/>
      <c r="Y4573" s="309"/>
      <c r="Z4573" s="309"/>
      <c r="AA4573" s="309"/>
      <c r="AB4573" s="309"/>
      <c r="AC4573" s="309"/>
      <c r="AD4573" s="309"/>
      <c r="AE4573" s="309"/>
      <c r="AF4573" s="309"/>
      <c r="AG4573" s="309"/>
      <c r="AH4573" s="309"/>
    </row>
    <row r="4648" spans="2:34" ht="15" customHeight="1" x14ac:dyDescent="0.2">
      <c r="B4648" s="309"/>
      <c r="C4648" s="319"/>
      <c r="D4648" s="309"/>
      <c r="E4648" s="309"/>
      <c r="F4648" s="309"/>
      <c r="G4648" s="309"/>
      <c r="H4648" s="309"/>
      <c r="I4648" s="309"/>
      <c r="J4648" s="309"/>
      <c r="K4648" s="309"/>
      <c r="L4648" s="309"/>
      <c r="M4648" s="309"/>
      <c r="N4648" s="309"/>
      <c r="O4648" s="309"/>
      <c r="P4648" s="309"/>
      <c r="Q4648" s="309"/>
      <c r="R4648" s="309"/>
      <c r="S4648" s="309"/>
      <c r="T4648" s="309"/>
      <c r="U4648" s="309"/>
      <c r="V4648" s="309"/>
      <c r="W4648" s="309"/>
      <c r="X4648" s="309"/>
      <c r="Y4648" s="309"/>
      <c r="Z4648" s="309"/>
      <c r="AA4648" s="309"/>
      <c r="AB4648" s="309"/>
      <c r="AC4648" s="309"/>
      <c r="AD4648" s="309"/>
      <c r="AE4648" s="309"/>
      <c r="AF4648" s="309"/>
      <c r="AG4648" s="309"/>
      <c r="AH4648" s="309"/>
    </row>
    <row r="4723" spans="2:34" ht="15" customHeight="1" x14ac:dyDescent="0.2">
      <c r="B4723" s="309"/>
      <c r="C4723" s="319"/>
      <c r="D4723" s="309"/>
      <c r="E4723" s="309"/>
      <c r="F4723" s="309"/>
      <c r="G4723" s="309"/>
      <c r="H4723" s="309"/>
      <c r="I4723" s="309"/>
      <c r="J4723" s="309"/>
      <c r="K4723" s="309"/>
      <c r="L4723" s="309"/>
      <c r="M4723" s="309"/>
      <c r="N4723" s="309"/>
      <c r="O4723" s="309"/>
      <c r="P4723" s="309"/>
      <c r="Q4723" s="309"/>
      <c r="R4723" s="309"/>
      <c r="S4723" s="309"/>
      <c r="T4723" s="309"/>
      <c r="U4723" s="309"/>
      <c r="V4723" s="309"/>
      <c r="W4723" s="309"/>
      <c r="X4723" s="309"/>
      <c r="Y4723" s="309"/>
      <c r="Z4723" s="309"/>
      <c r="AA4723" s="309"/>
      <c r="AB4723" s="309"/>
      <c r="AC4723" s="309"/>
      <c r="AD4723" s="309"/>
      <c r="AE4723" s="309"/>
      <c r="AF4723" s="309"/>
      <c r="AG4723" s="309"/>
      <c r="AH4723" s="309"/>
    </row>
    <row r="4798" spans="2:34" ht="15" customHeight="1" x14ac:dyDescent="0.2">
      <c r="B4798" s="309"/>
      <c r="C4798" s="319"/>
      <c r="D4798" s="309"/>
      <c r="E4798" s="309"/>
      <c r="F4798" s="309"/>
      <c r="G4798" s="309"/>
      <c r="H4798" s="309"/>
      <c r="I4798" s="309"/>
      <c r="J4798" s="309"/>
      <c r="K4798" s="309"/>
      <c r="L4798" s="309"/>
      <c r="M4798" s="309"/>
      <c r="N4798" s="309"/>
      <c r="O4798" s="309"/>
      <c r="P4798" s="309"/>
      <c r="Q4798" s="309"/>
      <c r="R4798" s="309"/>
      <c r="S4798" s="309"/>
      <c r="T4798" s="309"/>
      <c r="U4798" s="309"/>
      <c r="V4798" s="309"/>
      <c r="W4798" s="309"/>
      <c r="X4798" s="309"/>
      <c r="Y4798" s="309"/>
      <c r="Z4798" s="309"/>
      <c r="AA4798" s="309"/>
      <c r="AB4798" s="309"/>
      <c r="AC4798" s="309"/>
      <c r="AD4798" s="309"/>
      <c r="AE4798" s="309"/>
      <c r="AF4798" s="309"/>
      <c r="AG4798" s="309"/>
      <c r="AH4798" s="309"/>
    </row>
    <row r="4873" spans="2:34" ht="15" customHeight="1" x14ac:dyDescent="0.2">
      <c r="B4873" s="309"/>
      <c r="C4873" s="319"/>
      <c r="D4873" s="309"/>
      <c r="E4873" s="309"/>
      <c r="F4873" s="309"/>
      <c r="G4873" s="309"/>
      <c r="H4873" s="309"/>
      <c r="I4873" s="309"/>
      <c r="J4873" s="309"/>
      <c r="K4873" s="309"/>
      <c r="L4873" s="309"/>
      <c r="M4873" s="309"/>
      <c r="N4873" s="309"/>
      <c r="O4873" s="309"/>
      <c r="P4873" s="309"/>
      <c r="Q4873" s="309"/>
      <c r="R4873" s="309"/>
      <c r="S4873" s="309"/>
      <c r="T4873" s="309"/>
      <c r="U4873" s="309"/>
      <c r="V4873" s="309"/>
      <c r="W4873" s="309"/>
      <c r="X4873" s="309"/>
      <c r="Y4873" s="309"/>
      <c r="Z4873" s="309"/>
      <c r="AA4873" s="309"/>
      <c r="AB4873" s="309"/>
      <c r="AC4873" s="309"/>
      <c r="AD4873" s="309"/>
      <c r="AE4873" s="309"/>
      <c r="AF4873" s="309"/>
      <c r="AG4873" s="309"/>
      <c r="AH4873" s="309"/>
    </row>
    <row r="4948" spans="2:34" ht="15" customHeight="1" x14ac:dyDescent="0.2">
      <c r="B4948" s="309"/>
      <c r="C4948" s="319"/>
      <c r="D4948" s="309"/>
      <c r="E4948" s="309"/>
      <c r="F4948" s="309"/>
      <c r="G4948" s="309"/>
      <c r="H4948" s="309"/>
      <c r="I4948" s="309"/>
      <c r="J4948" s="309"/>
      <c r="K4948" s="309"/>
      <c r="L4948" s="309"/>
      <c r="M4948" s="309"/>
      <c r="N4948" s="309"/>
      <c r="O4948" s="309"/>
      <c r="P4948" s="309"/>
      <c r="Q4948" s="309"/>
      <c r="R4948" s="309"/>
      <c r="S4948" s="309"/>
      <c r="T4948" s="309"/>
      <c r="U4948" s="309"/>
      <c r="V4948" s="309"/>
      <c r="W4948" s="309"/>
      <c r="X4948" s="309"/>
      <c r="Y4948" s="309"/>
      <c r="Z4948" s="309"/>
      <c r="AA4948" s="309"/>
      <c r="AB4948" s="309"/>
      <c r="AC4948" s="309"/>
      <c r="AD4948" s="309"/>
      <c r="AE4948" s="309"/>
      <c r="AF4948" s="309"/>
      <c r="AG4948" s="309"/>
      <c r="AH4948" s="309"/>
    </row>
    <row r="5023" spans="2:34" ht="15" customHeight="1" x14ac:dyDescent="0.2">
      <c r="B5023" s="309"/>
      <c r="C5023" s="319"/>
      <c r="D5023" s="309"/>
      <c r="E5023" s="309"/>
      <c r="F5023" s="309"/>
      <c r="G5023" s="309"/>
      <c r="H5023" s="309"/>
      <c r="I5023" s="309"/>
      <c r="J5023" s="309"/>
      <c r="K5023" s="309"/>
      <c r="L5023" s="309"/>
      <c r="M5023" s="309"/>
      <c r="N5023" s="309"/>
      <c r="O5023" s="309"/>
      <c r="P5023" s="309"/>
      <c r="Q5023" s="309"/>
      <c r="R5023" s="309"/>
      <c r="S5023" s="309"/>
      <c r="T5023" s="309"/>
      <c r="U5023" s="309"/>
      <c r="V5023" s="309"/>
      <c r="W5023" s="309"/>
      <c r="X5023" s="309"/>
      <c r="Y5023" s="309"/>
      <c r="Z5023" s="309"/>
      <c r="AA5023" s="309"/>
      <c r="AB5023" s="309"/>
      <c r="AC5023" s="309"/>
      <c r="AD5023" s="309"/>
      <c r="AE5023" s="309"/>
      <c r="AF5023" s="309"/>
      <c r="AG5023" s="309"/>
      <c r="AH5023" s="309"/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5D07-306D-42F0-A517-D2076E5AEDCE}">
  <sheetPr>
    <tabColor rgb="FF00B0F0"/>
  </sheetPr>
  <dimension ref="A1:AI206"/>
  <sheetViews>
    <sheetView workbookViewId="0"/>
  </sheetViews>
  <sheetFormatPr defaultRowHeight="15" customHeight="1" x14ac:dyDescent="0.2"/>
  <cols>
    <col min="1" max="1" width="22.875" style="294" customWidth="1"/>
    <col min="2" max="2" width="40" style="294" customWidth="1"/>
    <col min="3" max="3" width="9" style="294"/>
    <col min="4" max="4" width="9" style="322"/>
    <col min="5" max="16384" width="9" style="294"/>
  </cols>
  <sheetData>
    <row r="1" spans="1:35" ht="15" customHeight="1" thickBot="1" x14ac:dyDescent="0.25">
      <c r="B1" s="306" t="s">
        <v>1556</v>
      </c>
      <c r="C1" s="304">
        <v>2019</v>
      </c>
      <c r="D1" s="321">
        <v>2020</v>
      </c>
      <c r="E1" s="304">
        <v>2021</v>
      </c>
      <c r="F1" s="304">
        <v>2022</v>
      </c>
      <c r="G1" s="304">
        <v>2023</v>
      </c>
      <c r="H1" s="304">
        <v>2024</v>
      </c>
      <c r="I1" s="304">
        <v>2025</v>
      </c>
      <c r="J1" s="304">
        <v>2026</v>
      </c>
      <c r="K1" s="304">
        <v>2027</v>
      </c>
      <c r="L1" s="304">
        <v>2028</v>
      </c>
      <c r="M1" s="304">
        <v>2029</v>
      </c>
      <c r="N1" s="304">
        <v>2030</v>
      </c>
      <c r="O1" s="304">
        <v>2031</v>
      </c>
      <c r="P1" s="304">
        <v>2032</v>
      </c>
      <c r="Q1" s="304">
        <v>2033</v>
      </c>
      <c r="R1" s="304">
        <v>2034</v>
      </c>
      <c r="S1" s="304">
        <v>2035</v>
      </c>
      <c r="T1" s="304">
        <v>2036</v>
      </c>
      <c r="U1" s="304">
        <v>2037</v>
      </c>
      <c r="V1" s="304">
        <v>2038</v>
      </c>
      <c r="W1" s="304">
        <v>2039</v>
      </c>
      <c r="X1" s="304">
        <v>2040</v>
      </c>
      <c r="Y1" s="304">
        <v>2041</v>
      </c>
      <c r="Z1" s="304">
        <v>2042</v>
      </c>
      <c r="AA1" s="304">
        <v>2043</v>
      </c>
      <c r="AB1" s="304">
        <v>2044</v>
      </c>
      <c r="AC1" s="304">
        <v>2045</v>
      </c>
      <c r="AD1" s="304">
        <v>2046</v>
      </c>
      <c r="AE1" s="304">
        <v>2047</v>
      </c>
      <c r="AF1" s="304">
        <v>2048</v>
      </c>
      <c r="AG1" s="304">
        <v>2049</v>
      </c>
      <c r="AH1" s="304">
        <v>2050</v>
      </c>
    </row>
    <row r="2" spans="1:35" ht="15" customHeight="1" thickTop="1" x14ac:dyDescent="0.2"/>
    <row r="3" spans="1:35" ht="15" customHeight="1" x14ac:dyDescent="0.2">
      <c r="C3" s="308" t="s">
        <v>1178</v>
      </c>
      <c r="D3" s="323" t="s">
        <v>1555</v>
      </c>
      <c r="E3" s="308"/>
      <c r="F3" s="308"/>
      <c r="G3" s="308"/>
      <c r="H3" s="308"/>
    </row>
    <row r="4" spans="1:35" ht="15" customHeight="1" x14ac:dyDescent="0.2">
      <c r="C4" s="308" t="s">
        <v>1180</v>
      </c>
      <c r="D4" s="323" t="s">
        <v>1554</v>
      </c>
      <c r="E4" s="308"/>
      <c r="F4" s="308"/>
      <c r="G4" s="308" t="s">
        <v>1182</v>
      </c>
      <c r="H4" s="308"/>
    </row>
    <row r="5" spans="1:35" ht="15" customHeight="1" x14ac:dyDescent="0.2">
      <c r="C5" s="308" t="s">
        <v>1183</v>
      </c>
      <c r="D5" s="323" t="s">
        <v>1553</v>
      </c>
      <c r="E5" s="308"/>
      <c r="F5" s="308"/>
      <c r="G5" s="308"/>
      <c r="H5" s="308"/>
    </row>
    <row r="6" spans="1:35" ht="15" customHeight="1" x14ac:dyDescent="0.2">
      <c r="C6" s="308" t="s">
        <v>1185</v>
      </c>
      <c r="D6" s="323"/>
      <c r="E6" s="308" t="s">
        <v>1552</v>
      </c>
      <c r="F6" s="308"/>
      <c r="G6" s="308"/>
      <c r="H6" s="308"/>
    </row>
    <row r="10" spans="1:35" ht="15" customHeight="1" x14ac:dyDescent="0.25">
      <c r="A10" s="299" t="s">
        <v>1187</v>
      </c>
      <c r="B10" s="307" t="s">
        <v>1188</v>
      </c>
    </row>
    <row r="11" spans="1:35" ht="15" customHeight="1" x14ac:dyDescent="0.2">
      <c r="B11" s="306" t="s">
        <v>1190</v>
      </c>
    </row>
    <row r="12" spans="1:35" ht="15" customHeight="1" x14ac:dyDescent="0.2">
      <c r="B12" s="306" t="s">
        <v>1192</v>
      </c>
      <c r="C12" s="305" t="s">
        <v>1551</v>
      </c>
      <c r="D12" s="324" t="s">
        <v>1551</v>
      </c>
      <c r="E12" s="305" t="s">
        <v>1551</v>
      </c>
      <c r="F12" s="305" t="s">
        <v>1551</v>
      </c>
      <c r="G12" s="305" t="s">
        <v>1551</v>
      </c>
      <c r="H12" s="305" t="s">
        <v>1551</v>
      </c>
      <c r="I12" s="305" t="s">
        <v>1551</v>
      </c>
      <c r="J12" s="305" t="s">
        <v>1551</v>
      </c>
      <c r="K12" s="305" t="s">
        <v>1551</v>
      </c>
      <c r="L12" s="305" t="s">
        <v>1551</v>
      </c>
      <c r="M12" s="305" t="s">
        <v>1551</v>
      </c>
      <c r="N12" s="305" t="s">
        <v>1551</v>
      </c>
      <c r="O12" s="305" t="s">
        <v>1551</v>
      </c>
      <c r="P12" s="305" t="s">
        <v>1551</v>
      </c>
      <c r="Q12" s="305" t="s">
        <v>1551</v>
      </c>
      <c r="R12" s="305" t="s">
        <v>1551</v>
      </c>
      <c r="S12" s="305" t="s">
        <v>1551</v>
      </c>
      <c r="T12" s="305" t="s">
        <v>1551</v>
      </c>
      <c r="U12" s="305" t="s">
        <v>1551</v>
      </c>
      <c r="V12" s="305" t="s">
        <v>1551</v>
      </c>
      <c r="W12" s="305" t="s">
        <v>1551</v>
      </c>
      <c r="X12" s="305" t="s">
        <v>1551</v>
      </c>
      <c r="Y12" s="305" t="s">
        <v>1551</v>
      </c>
      <c r="Z12" s="305" t="s">
        <v>1551</v>
      </c>
      <c r="AA12" s="305" t="s">
        <v>1551</v>
      </c>
      <c r="AB12" s="305" t="s">
        <v>1551</v>
      </c>
      <c r="AC12" s="305" t="s">
        <v>1551</v>
      </c>
      <c r="AD12" s="305" t="s">
        <v>1551</v>
      </c>
      <c r="AE12" s="305" t="s">
        <v>1551</v>
      </c>
      <c r="AF12" s="305" t="s">
        <v>1551</v>
      </c>
      <c r="AG12" s="305" t="s">
        <v>1551</v>
      </c>
      <c r="AH12" s="305" t="s">
        <v>1551</v>
      </c>
      <c r="AI12" s="305" t="s">
        <v>1550</v>
      </c>
    </row>
    <row r="13" spans="1:35" ht="15" customHeight="1" thickBot="1" x14ac:dyDescent="0.25">
      <c r="B13" s="304" t="s">
        <v>1194</v>
      </c>
      <c r="C13" s="304">
        <v>2019</v>
      </c>
      <c r="D13" s="321">
        <v>2020</v>
      </c>
      <c r="E13" s="304">
        <v>2021</v>
      </c>
      <c r="F13" s="304">
        <v>2022</v>
      </c>
      <c r="G13" s="304">
        <v>2023</v>
      </c>
      <c r="H13" s="304">
        <v>2024</v>
      </c>
      <c r="I13" s="304">
        <v>2025</v>
      </c>
      <c r="J13" s="304">
        <v>2026</v>
      </c>
      <c r="K13" s="304">
        <v>2027</v>
      </c>
      <c r="L13" s="304">
        <v>2028</v>
      </c>
      <c r="M13" s="304">
        <v>2029</v>
      </c>
      <c r="N13" s="304">
        <v>2030</v>
      </c>
      <c r="O13" s="304">
        <v>2031</v>
      </c>
      <c r="P13" s="304">
        <v>2032</v>
      </c>
      <c r="Q13" s="304">
        <v>2033</v>
      </c>
      <c r="R13" s="304">
        <v>2034</v>
      </c>
      <c r="S13" s="304">
        <v>2035</v>
      </c>
      <c r="T13" s="304">
        <v>2036</v>
      </c>
      <c r="U13" s="304">
        <v>2037</v>
      </c>
      <c r="V13" s="304">
        <v>2038</v>
      </c>
      <c r="W13" s="304">
        <v>2039</v>
      </c>
      <c r="X13" s="304">
        <v>2040</v>
      </c>
      <c r="Y13" s="304">
        <v>2041</v>
      </c>
      <c r="Z13" s="304">
        <v>2042</v>
      </c>
      <c r="AA13" s="304">
        <v>2043</v>
      </c>
      <c r="AB13" s="304">
        <v>2044</v>
      </c>
      <c r="AC13" s="304">
        <v>2045</v>
      </c>
      <c r="AD13" s="304">
        <v>2046</v>
      </c>
      <c r="AE13" s="304">
        <v>2047</v>
      </c>
      <c r="AF13" s="304">
        <v>2048</v>
      </c>
      <c r="AG13" s="304">
        <v>2049</v>
      </c>
      <c r="AH13" s="304">
        <v>2050</v>
      </c>
      <c r="AI13" s="304">
        <v>2050</v>
      </c>
    </row>
    <row r="14" spans="1:35" ht="15" customHeight="1" thickTop="1" x14ac:dyDescent="0.2"/>
    <row r="15" spans="1:35" ht="15" customHeight="1" x14ac:dyDescent="0.2">
      <c r="B15" s="300" t="s">
        <v>1196</v>
      </c>
    </row>
    <row r="16" spans="1:35" ht="15" customHeight="1" x14ac:dyDescent="0.2">
      <c r="A16" s="299" t="s">
        <v>1197</v>
      </c>
      <c r="B16" s="298" t="s">
        <v>1198</v>
      </c>
      <c r="C16" s="301">
        <v>3.7754999999999997E-2</v>
      </c>
      <c r="D16" s="325">
        <v>3.5247000000000001E-2</v>
      </c>
      <c r="E16" s="301">
        <v>3.3917999999999997E-2</v>
      </c>
      <c r="F16" s="301">
        <v>3.3425000000000003E-2</v>
      </c>
      <c r="G16" s="301">
        <v>3.2897000000000003E-2</v>
      </c>
      <c r="H16" s="301">
        <v>3.2383000000000002E-2</v>
      </c>
      <c r="I16" s="301">
        <v>3.1874E-2</v>
      </c>
      <c r="J16" s="301">
        <v>3.1364999999999997E-2</v>
      </c>
      <c r="K16" s="301">
        <v>3.0901000000000001E-2</v>
      </c>
      <c r="L16" s="301">
        <v>3.0509999999999999E-2</v>
      </c>
      <c r="M16" s="301">
        <v>3.0197000000000002E-2</v>
      </c>
      <c r="N16" s="301">
        <v>2.9789E-2</v>
      </c>
      <c r="O16" s="301">
        <v>2.9471000000000001E-2</v>
      </c>
      <c r="P16" s="301">
        <v>2.9235000000000001E-2</v>
      </c>
      <c r="Q16" s="301">
        <v>2.9028999999999999E-2</v>
      </c>
      <c r="R16" s="301">
        <v>2.8830000000000001E-2</v>
      </c>
      <c r="S16" s="301">
        <v>2.8656000000000001E-2</v>
      </c>
      <c r="T16" s="301">
        <v>2.8494999999999999E-2</v>
      </c>
      <c r="U16" s="301">
        <v>2.8334999999999999E-2</v>
      </c>
      <c r="V16" s="301">
        <v>2.8185000000000002E-2</v>
      </c>
      <c r="W16" s="301">
        <v>2.8042000000000001E-2</v>
      </c>
      <c r="X16" s="301">
        <v>2.7907999999999999E-2</v>
      </c>
      <c r="Y16" s="301">
        <v>2.7798E-2</v>
      </c>
      <c r="Z16" s="301">
        <v>2.7685000000000001E-2</v>
      </c>
      <c r="AA16" s="301">
        <v>2.7588000000000001E-2</v>
      </c>
      <c r="AB16" s="301">
        <v>2.7507E-2</v>
      </c>
      <c r="AC16" s="301">
        <v>2.7438000000000001E-2</v>
      </c>
      <c r="AD16" s="301">
        <v>2.7390000000000001E-2</v>
      </c>
      <c r="AE16" s="301">
        <v>2.7345999999999999E-2</v>
      </c>
      <c r="AF16" s="301">
        <v>2.7314000000000001E-2</v>
      </c>
      <c r="AG16" s="301">
        <v>2.7288E-2</v>
      </c>
      <c r="AH16" s="301">
        <v>2.7278E-2</v>
      </c>
      <c r="AI16" s="296">
        <v>-1.043E-2</v>
      </c>
    </row>
    <row r="17" spans="1:35" ht="15" customHeight="1" x14ac:dyDescent="0.2">
      <c r="A17" s="299" t="s">
        <v>1199</v>
      </c>
      <c r="B17" s="298" t="s">
        <v>1200</v>
      </c>
      <c r="C17" s="301">
        <v>1.7166000000000001E-2</v>
      </c>
      <c r="D17" s="325">
        <v>1.5197E-2</v>
      </c>
      <c r="E17" s="301">
        <v>1.4408000000000001E-2</v>
      </c>
      <c r="F17" s="301">
        <v>1.4097999999999999E-2</v>
      </c>
      <c r="G17" s="301">
        <v>1.3783E-2</v>
      </c>
      <c r="H17" s="301">
        <v>1.3476999999999999E-2</v>
      </c>
      <c r="I17" s="301">
        <v>1.3192000000000001E-2</v>
      </c>
      <c r="J17" s="301">
        <v>1.2921999999999999E-2</v>
      </c>
      <c r="K17" s="301">
        <v>1.2678999999999999E-2</v>
      </c>
      <c r="L17" s="301">
        <v>1.2447E-2</v>
      </c>
      <c r="M17" s="301">
        <v>1.2231000000000001E-2</v>
      </c>
      <c r="N17" s="301">
        <v>1.2024E-2</v>
      </c>
      <c r="O17" s="301">
        <v>1.1821999999999999E-2</v>
      </c>
      <c r="P17" s="301">
        <v>1.1629E-2</v>
      </c>
      <c r="Q17" s="301">
        <v>1.1435000000000001E-2</v>
      </c>
      <c r="R17" s="301">
        <v>1.1244000000000001E-2</v>
      </c>
      <c r="S17" s="301">
        <v>1.1062000000000001E-2</v>
      </c>
      <c r="T17" s="301">
        <v>1.0884E-2</v>
      </c>
      <c r="U17" s="301">
        <v>1.0711999999999999E-2</v>
      </c>
      <c r="V17" s="301">
        <v>1.0547000000000001E-2</v>
      </c>
      <c r="W17" s="301">
        <v>1.0385E-2</v>
      </c>
      <c r="X17" s="301">
        <v>1.0227999999999999E-2</v>
      </c>
      <c r="Y17" s="301">
        <v>1.0078E-2</v>
      </c>
      <c r="Z17" s="301">
        <v>9.9249999999999998E-3</v>
      </c>
      <c r="AA17" s="301">
        <v>9.7780000000000002E-3</v>
      </c>
      <c r="AB17" s="301">
        <v>9.6369999999999997E-3</v>
      </c>
      <c r="AC17" s="301">
        <v>9.4940000000000007E-3</v>
      </c>
      <c r="AD17" s="301">
        <v>9.3629999999999998E-3</v>
      </c>
      <c r="AE17" s="301">
        <v>9.2280000000000001E-3</v>
      </c>
      <c r="AF17" s="301">
        <v>9.0989999999999994E-3</v>
      </c>
      <c r="AG17" s="301">
        <v>8.9709999999999998E-3</v>
      </c>
      <c r="AH17" s="301">
        <v>8.8509999999999995E-3</v>
      </c>
      <c r="AI17" s="296">
        <v>-2.1142999999999999E-2</v>
      </c>
    </row>
    <row r="18" spans="1:35" ht="15" customHeight="1" x14ac:dyDescent="0.2">
      <c r="A18" s="299" t="s">
        <v>1201</v>
      </c>
      <c r="B18" s="298" t="s">
        <v>1202</v>
      </c>
      <c r="C18" s="301">
        <v>5.4920999999999998E-2</v>
      </c>
      <c r="D18" s="325">
        <v>5.0444999999999997E-2</v>
      </c>
      <c r="E18" s="301">
        <v>4.8326000000000001E-2</v>
      </c>
      <c r="F18" s="301">
        <v>4.7522000000000002E-2</v>
      </c>
      <c r="G18" s="301">
        <v>4.6679999999999999E-2</v>
      </c>
      <c r="H18" s="301">
        <v>4.5860999999999999E-2</v>
      </c>
      <c r="I18" s="301">
        <v>4.5066000000000002E-2</v>
      </c>
      <c r="J18" s="301">
        <v>4.4287E-2</v>
      </c>
      <c r="K18" s="301">
        <v>4.3581000000000002E-2</v>
      </c>
      <c r="L18" s="301">
        <v>4.2957000000000002E-2</v>
      </c>
      <c r="M18" s="301">
        <v>4.2428E-2</v>
      </c>
      <c r="N18" s="301">
        <v>4.1813000000000003E-2</v>
      </c>
      <c r="O18" s="301">
        <v>4.1293000000000003E-2</v>
      </c>
      <c r="P18" s="301">
        <v>4.0863999999999998E-2</v>
      </c>
      <c r="Q18" s="301">
        <v>4.0464E-2</v>
      </c>
      <c r="R18" s="301">
        <v>4.0073999999999999E-2</v>
      </c>
      <c r="S18" s="301">
        <v>3.9718000000000003E-2</v>
      </c>
      <c r="T18" s="301">
        <v>3.9379999999999998E-2</v>
      </c>
      <c r="U18" s="301">
        <v>3.9046999999999998E-2</v>
      </c>
      <c r="V18" s="301">
        <v>3.8732000000000003E-2</v>
      </c>
      <c r="W18" s="301">
        <v>3.8427000000000003E-2</v>
      </c>
      <c r="X18" s="301">
        <v>3.8136999999999997E-2</v>
      </c>
      <c r="Y18" s="301">
        <v>3.7876E-2</v>
      </c>
      <c r="Z18" s="301">
        <v>3.7609999999999998E-2</v>
      </c>
      <c r="AA18" s="301">
        <v>3.7366000000000003E-2</v>
      </c>
      <c r="AB18" s="301">
        <v>3.7144000000000003E-2</v>
      </c>
      <c r="AC18" s="301">
        <v>3.6932E-2</v>
      </c>
      <c r="AD18" s="301">
        <v>3.6752E-2</v>
      </c>
      <c r="AE18" s="301">
        <v>3.6575000000000003E-2</v>
      </c>
      <c r="AF18" s="301">
        <v>3.6412E-2</v>
      </c>
      <c r="AG18" s="301">
        <v>3.6257999999999999E-2</v>
      </c>
      <c r="AH18" s="301">
        <v>3.6129000000000001E-2</v>
      </c>
      <c r="AI18" s="296">
        <v>-1.3419E-2</v>
      </c>
    </row>
    <row r="19" spans="1:35" ht="15" customHeight="1" x14ac:dyDescent="0.2">
      <c r="A19" s="299" t="s">
        <v>1203</v>
      </c>
      <c r="B19" s="298" t="s">
        <v>1204</v>
      </c>
      <c r="C19" s="301">
        <v>0.68108400000000002</v>
      </c>
      <c r="D19" s="325">
        <v>0.63770899999999997</v>
      </c>
      <c r="E19" s="301">
        <v>0.62323099999999998</v>
      </c>
      <c r="F19" s="301">
        <v>0.62471699999999997</v>
      </c>
      <c r="G19" s="301">
        <v>0.62678699999999998</v>
      </c>
      <c r="H19" s="301">
        <v>0.62911300000000003</v>
      </c>
      <c r="I19" s="301">
        <v>0.63137299999999996</v>
      </c>
      <c r="J19" s="301">
        <v>0.631776</v>
      </c>
      <c r="K19" s="301">
        <v>0.63105100000000003</v>
      </c>
      <c r="L19" s="301">
        <v>0.63016899999999998</v>
      </c>
      <c r="M19" s="301">
        <v>0.629857</v>
      </c>
      <c r="N19" s="301">
        <v>0.62304499999999996</v>
      </c>
      <c r="O19" s="301">
        <v>0.61855599999999999</v>
      </c>
      <c r="P19" s="301">
        <v>0.61658299999999999</v>
      </c>
      <c r="Q19" s="301">
        <v>0.61556999999999995</v>
      </c>
      <c r="R19" s="301">
        <v>0.61469499999999999</v>
      </c>
      <c r="S19" s="301">
        <v>0.61438700000000002</v>
      </c>
      <c r="T19" s="301">
        <v>0.61429</v>
      </c>
      <c r="U19" s="301">
        <v>0.61388299999999996</v>
      </c>
      <c r="V19" s="301">
        <v>0.61347399999999996</v>
      </c>
      <c r="W19" s="301">
        <v>0.61298200000000003</v>
      </c>
      <c r="X19" s="301">
        <v>0.61242600000000003</v>
      </c>
      <c r="Y19" s="301">
        <v>0.61202500000000004</v>
      </c>
      <c r="Z19" s="301">
        <v>0.61151900000000003</v>
      </c>
      <c r="AA19" s="301">
        <v>0.61114999999999997</v>
      </c>
      <c r="AB19" s="301">
        <v>0.61086300000000004</v>
      </c>
      <c r="AC19" s="301">
        <v>0.61057899999999998</v>
      </c>
      <c r="AD19" s="301">
        <v>0.61051200000000005</v>
      </c>
      <c r="AE19" s="301">
        <v>0.61030300000000004</v>
      </c>
      <c r="AF19" s="301">
        <v>0.61021999999999998</v>
      </c>
      <c r="AG19" s="301">
        <v>0.61000900000000002</v>
      </c>
      <c r="AH19" s="301">
        <v>0.60990800000000001</v>
      </c>
      <c r="AI19" s="296">
        <v>-3.5539999999999999E-3</v>
      </c>
    </row>
    <row r="20" spans="1:35" ht="15" customHeight="1" x14ac:dyDescent="0.2">
      <c r="A20" s="299" t="s">
        <v>1205</v>
      </c>
      <c r="B20" s="298" t="s">
        <v>1206</v>
      </c>
      <c r="C20" s="301">
        <v>9.0633000000000005E-2</v>
      </c>
      <c r="D20" s="325">
        <v>8.022E-2</v>
      </c>
      <c r="E20" s="301">
        <v>7.4163999999999994E-2</v>
      </c>
      <c r="F20" s="301">
        <v>7.2816000000000006E-2</v>
      </c>
      <c r="G20" s="301">
        <v>7.1688000000000002E-2</v>
      </c>
      <c r="H20" s="301">
        <v>7.0706000000000005E-2</v>
      </c>
      <c r="I20" s="301">
        <v>6.9597000000000006E-2</v>
      </c>
      <c r="J20" s="301">
        <v>6.8384E-2</v>
      </c>
      <c r="K20" s="301">
        <v>6.6852999999999996E-2</v>
      </c>
      <c r="L20" s="301">
        <v>6.5411999999999998E-2</v>
      </c>
      <c r="M20" s="301">
        <v>6.3959000000000002E-2</v>
      </c>
      <c r="N20" s="301">
        <v>6.2352999999999999E-2</v>
      </c>
      <c r="O20" s="301">
        <v>6.0822000000000001E-2</v>
      </c>
      <c r="P20" s="301">
        <v>5.9291000000000003E-2</v>
      </c>
      <c r="Q20" s="301">
        <v>5.7877999999999999E-2</v>
      </c>
      <c r="R20" s="301">
        <v>5.6412999999999998E-2</v>
      </c>
      <c r="S20" s="301">
        <v>5.4975000000000003E-2</v>
      </c>
      <c r="T20" s="301">
        <v>5.3545000000000002E-2</v>
      </c>
      <c r="U20" s="301">
        <v>5.2076999999999998E-2</v>
      </c>
      <c r="V20" s="301">
        <v>5.0701000000000003E-2</v>
      </c>
      <c r="W20" s="301">
        <v>4.9395000000000001E-2</v>
      </c>
      <c r="X20" s="301">
        <v>4.8027E-2</v>
      </c>
      <c r="Y20" s="301">
        <v>4.6753999999999997E-2</v>
      </c>
      <c r="Z20" s="301">
        <v>4.5608999999999997E-2</v>
      </c>
      <c r="AA20" s="301">
        <v>4.4517000000000001E-2</v>
      </c>
      <c r="AB20" s="301">
        <v>4.3458999999999998E-2</v>
      </c>
      <c r="AC20" s="301">
        <v>4.2507000000000003E-2</v>
      </c>
      <c r="AD20" s="301">
        <v>4.1530999999999998E-2</v>
      </c>
      <c r="AE20" s="301">
        <v>4.0606000000000003E-2</v>
      </c>
      <c r="AF20" s="301">
        <v>3.9726999999999998E-2</v>
      </c>
      <c r="AG20" s="301">
        <v>3.8825999999999999E-2</v>
      </c>
      <c r="AH20" s="301">
        <v>3.7897E-2</v>
      </c>
      <c r="AI20" s="296">
        <v>-2.7736E-2</v>
      </c>
    </row>
    <row r="21" spans="1:35" ht="15" customHeight="1" x14ac:dyDescent="0.2">
      <c r="A21" s="299" t="s">
        <v>1207</v>
      </c>
      <c r="B21" s="298" t="s">
        <v>1549</v>
      </c>
      <c r="C21" s="301">
        <v>0.50126199999999999</v>
      </c>
      <c r="D21" s="325">
        <v>0.49627500000000002</v>
      </c>
      <c r="E21" s="301">
        <v>0.49713099999999999</v>
      </c>
      <c r="F21" s="301">
        <v>0.4945</v>
      </c>
      <c r="G21" s="301">
        <v>0.48905199999999999</v>
      </c>
      <c r="H21" s="301">
        <v>0.48379299999999997</v>
      </c>
      <c r="I21" s="301">
        <v>0.477991</v>
      </c>
      <c r="J21" s="301">
        <v>0.47255799999999998</v>
      </c>
      <c r="K21" s="301">
        <v>0.46838200000000002</v>
      </c>
      <c r="L21" s="301">
        <v>0.46571200000000001</v>
      </c>
      <c r="M21" s="301">
        <v>0.46420899999999998</v>
      </c>
      <c r="N21" s="301">
        <v>0.461704</v>
      </c>
      <c r="O21" s="301">
        <v>0.45965</v>
      </c>
      <c r="P21" s="301">
        <v>0.45860699999999999</v>
      </c>
      <c r="Q21" s="301">
        <v>0.45860899999999999</v>
      </c>
      <c r="R21" s="301">
        <v>0.45912700000000001</v>
      </c>
      <c r="S21" s="301">
        <v>0.460339</v>
      </c>
      <c r="T21" s="301">
        <v>0.46202100000000002</v>
      </c>
      <c r="U21" s="301">
        <v>0.46389900000000001</v>
      </c>
      <c r="V21" s="301">
        <v>0.46582099999999999</v>
      </c>
      <c r="W21" s="301">
        <v>0.46778900000000001</v>
      </c>
      <c r="X21" s="301">
        <v>0.46979700000000002</v>
      </c>
      <c r="Y21" s="301">
        <v>0.471831</v>
      </c>
      <c r="Z21" s="301">
        <v>0.47337899999999999</v>
      </c>
      <c r="AA21" s="301">
        <v>0.475161</v>
      </c>
      <c r="AB21" s="301">
        <v>0.47701199999999999</v>
      </c>
      <c r="AC21" s="301">
        <v>0.479134</v>
      </c>
      <c r="AD21" s="301">
        <v>0.48128700000000002</v>
      </c>
      <c r="AE21" s="301">
        <v>0.48321700000000001</v>
      </c>
      <c r="AF21" s="301">
        <v>0.48558000000000001</v>
      </c>
      <c r="AG21" s="301">
        <v>0.487956</v>
      </c>
      <c r="AH21" s="301">
        <v>0.49044700000000002</v>
      </c>
      <c r="AI21" s="296">
        <v>-7.0299999999999996E-4</v>
      </c>
    </row>
    <row r="22" spans="1:35" ht="15" customHeight="1" x14ac:dyDescent="0.2">
      <c r="A22" s="299" t="s">
        <v>1209</v>
      </c>
      <c r="B22" s="300" t="s">
        <v>1210</v>
      </c>
      <c r="C22" s="303">
        <v>1.3279000000000001</v>
      </c>
      <c r="D22" s="326">
        <v>1.2646489999999999</v>
      </c>
      <c r="E22" s="303">
        <v>1.2428520000000001</v>
      </c>
      <c r="F22" s="303">
        <v>1.239555</v>
      </c>
      <c r="G22" s="303">
        <v>1.2342070000000001</v>
      </c>
      <c r="H22" s="303">
        <v>1.2294719999999999</v>
      </c>
      <c r="I22" s="303">
        <v>1.224027</v>
      </c>
      <c r="J22" s="303">
        <v>1.2170049999999999</v>
      </c>
      <c r="K22" s="303">
        <v>1.2098660000000001</v>
      </c>
      <c r="L22" s="303">
        <v>1.2042489999999999</v>
      </c>
      <c r="M22" s="303">
        <v>1.200453</v>
      </c>
      <c r="N22" s="303">
        <v>1.1889149999999999</v>
      </c>
      <c r="O22" s="303">
        <v>1.180321</v>
      </c>
      <c r="P22" s="303">
        <v>1.1753439999999999</v>
      </c>
      <c r="Q22" s="303">
        <v>1.1725209999999999</v>
      </c>
      <c r="R22" s="303">
        <v>1.170309</v>
      </c>
      <c r="S22" s="303">
        <v>1.169419</v>
      </c>
      <c r="T22" s="303">
        <v>1.169235</v>
      </c>
      <c r="U22" s="303">
        <v>1.168906</v>
      </c>
      <c r="V22" s="303">
        <v>1.168728</v>
      </c>
      <c r="W22" s="303">
        <v>1.168593</v>
      </c>
      <c r="X22" s="303">
        <v>1.1683870000000001</v>
      </c>
      <c r="Y22" s="303">
        <v>1.1684859999999999</v>
      </c>
      <c r="Z22" s="303">
        <v>1.1681159999999999</v>
      </c>
      <c r="AA22" s="303">
        <v>1.168194</v>
      </c>
      <c r="AB22" s="303">
        <v>1.1684779999999999</v>
      </c>
      <c r="AC22" s="303">
        <v>1.1691510000000001</v>
      </c>
      <c r="AD22" s="303">
        <v>1.1700820000000001</v>
      </c>
      <c r="AE22" s="303">
        <v>1.170701</v>
      </c>
      <c r="AF22" s="303">
        <v>1.17194</v>
      </c>
      <c r="AG22" s="303">
        <v>1.1730499999999999</v>
      </c>
      <c r="AH22" s="303">
        <v>1.17438</v>
      </c>
      <c r="AI22" s="302">
        <v>-3.9550000000000002E-3</v>
      </c>
    </row>
    <row r="23" spans="1:35" ht="15" customHeight="1" x14ac:dyDescent="0.2">
      <c r="A23" s="299" t="s">
        <v>1211</v>
      </c>
      <c r="B23" s="298" t="s">
        <v>1212</v>
      </c>
      <c r="C23" s="301">
        <v>0.74478</v>
      </c>
      <c r="D23" s="325">
        <v>0.73391799999999996</v>
      </c>
      <c r="E23" s="301">
        <v>0.72373500000000002</v>
      </c>
      <c r="F23" s="301">
        <v>0.69701599999999997</v>
      </c>
      <c r="G23" s="301">
        <v>0.66046499999999997</v>
      </c>
      <c r="H23" s="301">
        <v>0.62486699999999995</v>
      </c>
      <c r="I23" s="301">
        <v>0.59427300000000005</v>
      </c>
      <c r="J23" s="301">
        <v>0.54892700000000005</v>
      </c>
      <c r="K23" s="301">
        <v>0.52857699999999996</v>
      </c>
      <c r="L23" s="301">
        <v>0.52987399999999996</v>
      </c>
      <c r="M23" s="301">
        <v>0.52481199999999995</v>
      </c>
      <c r="N23" s="301">
        <v>0.51116799999999996</v>
      </c>
      <c r="O23" s="301">
        <v>0.50161100000000003</v>
      </c>
      <c r="P23" s="301">
        <v>0.49537900000000001</v>
      </c>
      <c r="Q23" s="301">
        <v>0.49685699999999999</v>
      </c>
      <c r="R23" s="301">
        <v>0.49941999999999998</v>
      </c>
      <c r="S23" s="301">
        <v>0.49645800000000001</v>
      </c>
      <c r="T23" s="301">
        <v>0.499388</v>
      </c>
      <c r="U23" s="301">
        <v>0.49969200000000003</v>
      </c>
      <c r="V23" s="301">
        <v>0.50099400000000005</v>
      </c>
      <c r="W23" s="301">
        <v>0.50788</v>
      </c>
      <c r="X23" s="301">
        <v>0.50453300000000001</v>
      </c>
      <c r="Y23" s="301">
        <v>0.51061199999999995</v>
      </c>
      <c r="Z23" s="301">
        <v>0.51083999999999996</v>
      </c>
      <c r="AA23" s="301">
        <v>0.51055700000000004</v>
      </c>
      <c r="AB23" s="301">
        <v>0.50934100000000004</v>
      </c>
      <c r="AC23" s="301">
        <v>0.52012700000000001</v>
      </c>
      <c r="AD23" s="301">
        <v>0.53315599999999996</v>
      </c>
      <c r="AE23" s="301">
        <v>0.54512499999999997</v>
      </c>
      <c r="AF23" s="301">
        <v>0.54753399999999997</v>
      </c>
      <c r="AG23" s="301">
        <v>0.55376800000000004</v>
      </c>
      <c r="AH23" s="301">
        <v>0.56049099999999996</v>
      </c>
      <c r="AI23" s="296">
        <v>-9.1280000000000007E-3</v>
      </c>
    </row>
    <row r="24" spans="1:35" ht="15" customHeight="1" x14ac:dyDescent="0.2">
      <c r="A24" s="299" t="s">
        <v>1213</v>
      </c>
      <c r="B24" s="300" t="s">
        <v>1214</v>
      </c>
      <c r="C24" s="303">
        <v>2.0726800000000001</v>
      </c>
      <c r="D24" s="326">
        <v>1.998567</v>
      </c>
      <c r="E24" s="303">
        <v>1.966588</v>
      </c>
      <c r="F24" s="303">
        <v>1.936572</v>
      </c>
      <c r="G24" s="303">
        <v>1.8946719999999999</v>
      </c>
      <c r="H24" s="303">
        <v>1.854339</v>
      </c>
      <c r="I24" s="303">
        <v>1.8183</v>
      </c>
      <c r="J24" s="303">
        <v>1.7659320000000001</v>
      </c>
      <c r="K24" s="303">
        <v>1.738443</v>
      </c>
      <c r="L24" s="303">
        <v>1.7341230000000001</v>
      </c>
      <c r="M24" s="303">
        <v>1.725265</v>
      </c>
      <c r="N24" s="303">
        <v>1.700083</v>
      </c>
      <c r="O24" s="303">
        <v>1.681932</v>
      </c>
      <c r="P24" s="303">
        <v>1.670723</v>
      </c>
      <c r="Q24" s="303">
        <v>1.669378</v>
      </c>
      <c r="R24" s="303">
        <v>1.669729</v>
      </c>
      <c r="S24" s="303">
        <v>1.6658759999999999</v>
      </c>
      <c r="T24" s="303">
        <v>1.6686240000000001</v>
      </c>
      <c r="U24" s="303">
        <v>1.668598</v>
      </c>
      <c r="V24" s="303">
        <v>1.6697219999999999</v>
      </c>
      <c r="W24" s="303">
        <v>1.676474</v>
      </c>
      <c r="X24" s="303">
        <v>1.67292</v>
      </c>
      <c r="Y24" s="303">
        <v>1.679098</v>
      </c>
      <c r="Z24" s="303">
        <v>1.678957</v>
      </c>
      <c r="AA24" s="303">
        <v>1.6787510000000001</v>
      </c>
      <c r="AB24" s="303">
        <v>1.6778189999999999</v>
      </c>
      <c r="AC24" s="303">
        <v>1.6892780000000001</v>
      </c>
      <c r="AD24" s="303">
        <v>1.703238</v>
      </c>
      <c r="AE24" s="303">
        <v>1.7158260000000001</v>
      </c>
      <c r="AF24" s="303">
        <v>1.7194739999999999</v>
      </c>
      <c r="AG24" s="303">
        <v>1.726818</v>
      </c>
      <c r="AH24" s="303">
        <v>1.7348710000000001</v>
      </c>
      <c r="AI24" s="302">
        <v>-5.7229999999999998E-3</v>
      </c>
    </row>
    <row r="26" spans="1:35" ht="15" customHeight="1" x14ac:dyDescent="0.2">
      <c r="B26" s="300" t="s">
        <v>1215</v>
      </c>
    </row>
    <row r="27" spans="1:35" ht="15" customHeight="1" x14ac:dyDescent="0.2">
      <c r="A27" s="299" t="s">
        <v>1216</v>
      </c>
      <c r="B27" s="298" t="s">
        <v>1198</v>
      </c>
      <c r="C27" s="301">
        <v>2.3542E-2</v>
      </c>
      <c r="D27" s="325">
        <v>2.2676999999999999E-2</v>
      </c>
      <c r="E27" s="301">
        <v>2.1691999999999999E-2</v>
      </c>
      <c r="F27" s="301">
        <v>2.0678999999999999E-2</v>
      </c>
      <c r="G27" s="301">
        <v>2.0774000000000001E-2</v>
      </c>
      <c r="H27" s="301">
        <v>2.0865000000000002E-2</v>
      </c>
      <c r="I27" s="301">
        <v>2.094E-2</v>
      </c>
      <c r="J27" s="301">
        <v>2.1017000000000001E-2</v>
      </c>
      <c r="K27" s="301">
        <v>2.112E-2</v>
      </c>
      <c r="L27" s="301">
        <v>2.1235E-2</v>
      </c>
      <c r="M27" s="301">
        <v>2.1360000000000001E-2</v>
      </c>
      <c r="N27" s="301">
        <v>2.1388000000000001E-2</v>
      </c>
      <c r="O27" s="301">
        <v>2.1520999999999998E-2</v>
      </c>
      <c r="P27" s="301">
        <v>2.1649999999999999E-2</v>
      </c>
      <c r="Q27" s="301">
        <v>2.1752000000000001E-2</v>
      </c>
      <c r="R27" s="301">
        <v>2.1870000000000001E-2</v>
      </c>
      <c r="S27" s="301">
        <v>2.1985999999999999E-2</v>
      </c>
      <c r="T27" s="301">
        <v>2.2100000000000002E-2</v>
      </c>
      <c r="U27" s="301">
        <v>2.2211000000000002E-2</v>
      </c>
      <c r="V27" s="301">
        <v>2.2322999999999999E-2</v>
      </c>
      <c r="W27" s="301">
        <v>2.2436000000000001E-2</v>
      </c>
      <c r="X27" s="301">
        <v>2.2553E-2</v>
      </c>
      <c r="Y27" s="301">
        <v>2.2672000000000001E-2</v>
      </c>
      <c r="Z27" s="301">
        <v>2.2783000000000001E-2</v>
      </c>
      <c r="AA27" s="301">
        <v>2.2898999999999999E-2</v>
      </c>
      <c r="AB27" s="301">
        <v>2.3016000000000002E-2</v>
      </c>
      <c r="AC27" s="301">
        <v>2.3133000000000001E-2</v>
      </c>
      <c r="AD27" s="301">
        <v>2.3251000000000001E-2</v>
      </c>
      <c r="AE27" s="301">
        <v>2.3365E-2</v>
      </c>
      <c r="AF27" s="301">
        <v>2.3477000000000001E-2</v>
      </c>
      <c r="AG27" s="301">
        <v>2.3595000000000001E-2</v>
      </c>
      <c r="AH27" s="301">
        <v>2.3713999999999999E-2</v>
      </c>
      <c r="AI27" s="296">
        <v>2.34E-4</v>
      </c>
    </row>
    <row r="28" spans="1:35" ht="15" customHeight="1" x14ac:dyDescent="0.2">
      <c r="A28" s="299" t="s">
        <v>1217</v>
      </c>
      <c r="B28" s="298" t="s">
        <v>1218</v>
      </c>
      <c r="C28" s="301">
        <v>6.6027000000000002E-2</v>
      </c>
      <c r="D28" s="325">
        <v>6.6294000000000006E-2</v>
      </c>
      <c r="E28" s="301">
        <v>6.6526000000000002E-2</v>
      </c>
      <c r="F28" s="301">
        <v>6.6769999999999996E-2</v>
      </c>
      <c r="G28" s="301">
        <v>6.6817000000000001E-2</v>
      </c>
      <c r="H28" s="301">
        <v>6.6872000000000001E-2</v>
      </c>
      <c r="I28" s="301">
        <v>6.6917000000000004E-2</v>
      </c>
      <c r="J28" s="301">
        <v>6.6959000000000005E-2</v>
      </c>
      <c r="K28" s="301">
        <v>6.7020999999999997E-2</v>
      </c>
      <c r="L28" s="301">
        <v>6.7072999999999994E-2</v>
      </c>
      <c r="M28" s="301">
        <v>6.7132999999999998E-2</v>
      </c>
      <c r="N28" s="301">
        <v>6.6910999999999998E-2</v>
      </c>
      <c r="O28" s="301">
        <v>6.6974000000000006E-2</v>
      </c>
      <c r="P28" s="301">
        <v>6.7040000000000002E-2</v>
      </c>
      <c r="Q28" s="301">
        <v>6.7055000000000003E-2</v>
      </c>
      <c r="R28" s="301">
        <v>6.7114999999999994E-2</v>
      </c>
      <c r="S28" s="301">
        <v>6.7170999999999995E-2</v>
      </c>
      <c r="T28" s="301">
        <v>6.7226999999999995E-2</v>
      </c>
      <c r="U28" s="301">
        <v>6.7288000000000001E-2</v>
      </c>
      <c r="V28" s="301">
        <v>6.7339999999999997E-2</v>
      </c>
      <c r="W28" s="301">
        <v>6.7392999999999995E-2</v>
      </c>
      <c r="X28" s="301">
        <v>6.7452999999999999E-2</v>
      </c>
      <c r="Y28" s="301">
        <v>6.7510000000000001E-2</v>
      </c>
      <c r="Z28" s="301">
        <v>6.7556000000000005E-2</v>
      </c>
      <c r="AA28" s="301">
        <v>6.7611000000000004E-2</v>
      </c>
      <c r="AB28" s="301">
        <v>6.7669000000000007E-2</v>
      </c>
      <c r="AC28" s="301">
        <v>6.7727999999999997E-2</v>
      </c>
      <c r="AD28" s="301">
        <v>6.7780000000000007E-2</v>
      </c>
      <c r="AE28" s="301">
        <v>6.7835000000000006E-2</v>
      </c>
      <c r="AF28" s="301">
        <v>6.7886000000000002E-2</v>
      </c>
      <c r="AG28" s="301">
        <v>6.7942000000000002E-2</v>
      </c>
      <c r="AH28" s="301">
        <v>6.7997000000000002E-2</v>
      </c>
      <c r="AI28" s="296">
        <v>9.4899999999999997E-4</v>
      </c>
    </row>
    <row r="29" spans="1:35" ht="15" customHeight="1" x14ac:dyDescent="0.2">
      <c r="A29" s="299" t="s">
        <v>1219</v>
      </c>
      <c r="B29" s="298" t="s">
        <v>1220</v>
      </c>
      <c r="C29" s="301">
        <v>9.2999999999999997E-5</v>
      </c>
      <c r="D29" s="325">
        <v>9.3999999999999994E-5</v>
      </c>
      <c r="E29" s="301">
        <v>1.3200000000000001E-4</v>
      </c>
      <c r="F29" s="301">
        <v>1.08E-4</v>
      </c>
      <c r="G29" s="301">
        <v>1.08E-4</v>
      </c>
      <c r="H29" s="301">
        <v>1.01E-4</v>
      </c>
      <c r="I29" s="301">
        <v>1.01E-4</v>
      </c>
      <c r="J29" s="301">
        <v>9.2E-5</v>
      </c>
      <c r="K29" s="301">
        <v>9.1000000000000003E-5</v>
      </c>
      <c r="L29" s="301">
        <v>8.1000000000000004E-5</v>
      </c>
      <c r="M29" s="301">
        <v>7.7000000000000001E-5</v>
      </c>
      <c r="N29" s="301">
        <v>2.6999999999999999E-5</v>
      </c>
      <c r="O29" s="301">
        <v>2.1999999999999999E-5</v>
      </c>
      <c r="P29" s="301">
        <v>2.0000000000000002E-5</v>
      </c>
      <c r="Q29" s="301">
        <v>9.0000000000000002E-6</v>
      </c>
      <c r="R29" s="301">
        <v>6.0000000000000002E-6</v>
      </c>
      <c r="S29" s="301">
        <v>1.9999999999999999E-6</v>
      </c>
      <c r="T29" s="301">
        <v>0</v>
      </c>
      <c r="U29" s="301">
        <v>0</v>
      </c>
      <c r="V29" s="301">
        <v>0</v>
      </c>
      <c r="W29" s="301">
        <v>0</v>
      </c>
      <c r="X29" s="301">
        <v>0</v>
      </c>
      <c r="Y29" s="301">
        <v>0</v>
      </c>
      <c r="Z29" s="301">
        <v>0</v>
      </c>
      <c r="AA29" s="301">
        <v>0</v>
      </c>
      <c r="AB29" s="301">
        <v>0</v>
      </c>
      <c r="AC29" s="301">
        <v>0</v>
      </c>
      <c r="AD29" s="301">
        <v>0</v>
      </c>
      <c r="AE29" s="301">
        <v>0</v>
      </c>
      <c r="AF29" s="301">
        <v>0</v>
      </c>
      <c r="AG29" s="301">
        <v>0</v>
      </c>
      <c r="AH29" s="301">
        <v>0</v>
      </c>
      <c r="AI29" s="296" t="s">
        <v>1221</v>
      </c>
    </row>
    <row r="30" spans="1:35" ht="15" customHeight="1" x14ac:dyDescent="0.2">
      <c r="A30" s="299" t="s">
        <v>1222</v>
      </c>
      <c r="B30" s="298" t="s">
        <v>44</v>
      </c>
      <c r="C30" s="301">
        <v>3.7568999999999998E-2</v>
      </c>
      <c r="D30" s="325">
        <v>4.0215000000000001E-2</v>
      </c>
      <c r="E30" s="301">
        <v>4.0618000000000001E-2</v>
      </c>
      <c r="F30" s="301">
        <v>4.1017999999999999E-2</v>
      </c>
      <c r="G30" s="301">
        <v>4.1273999999999998E-2</v>
      </c>
      <c r="H30" s="301">
        <v>4.1494000000000003E-2</v>
      </c>
      <c r="I30" s="301">
        <v>4.1761E-2</v>
      </c>
      <c r="J30" s="301">
        <v>4.1811000000000001E-2</v>
      </c>
      <c r="K30" s="301">
        <v>4.1797000000000001E-2</v>
      </c>
      <c r="L30" s="301">
        <v>4.1696999999999998E-2</v>
      </c>
      <c r="M30" s="301">
        <v>4.1609E-2</v>
      </c>
      <c r="N30" s="301">
        <v>4.0994999999999997E-2</v>
      </c>
      <c r="O30" s="301">
        <v>4.0545999999999999E-2</v>
      </c>
      <c r="P30" s="301">
        <v>4.0325E-2</v>
      </c>
      <c r="Q30" s="301">
        <v>4.0164999999999999E-2</v>
      </c>
      <c r="R30" s="301">
        <v>4.0044999999999997E-2</v>
      </c>
      <c r="S30" s="301">
        <v>3.9958E-2</v>
      </c>
      <c r="T30" s="301">
        <v>3.9885999999999998E-2</v>
      </c>
      <c r="U30" s="301">
        <v>3.9838999999999999E-2</v>
      </c>
      <c r="V30" s="301">
        <v>3.9792000000000001E-2</v>
      </c>
      <c r="W30" s="301">
        <v>3.9738999999999997E-2</v>
      </c>
      <c r="X30" s="301">
        <v>3.9718000000000003E-2</v>
      </c>
      <c r="Y30" s="301">
        <v>3.9691999999999998E-2</v>
      </c>
      <c r="Z30" s="301">
        <v>3.9623999999999999E-2</v>
      </c>
      <c r="AA30" s="301">
        <v>3.9560999999999999E-2</v>
      </c>
      <c r="AB30" s="301">
        <v>3.9510000000000003E-2</v>
      </c>
      <c r="AC30" s="301">
        <v>3.9427999999999998E-2</v>
      </c>
      <c r="AD30" s="301">
        <v>3.9392999999999997E-2</v>
      </c>
      <c r="AE30" s="301">
        <v>3.9336000000000003E-2</v>
      </c>
      <c r="AF30" s="301">
        <v>3.9281999999999997E-2</v>
      </c>
      <c r="AG30" s="301">
        <v>3.9232999999999997E-2</v>
      </c>
      <c r="AH30" s="301">
        <v>3.9190000000000003E-2</v>
      </c>
      <c r="AI30" s="296">
        <v>1.364E-3</v>
      </c>
    </row>
    <row r="31" spans="1:35" ht="15" customHeight="1" x14ac:dyDescent="0.2">
      <c r="A31" s="299" t="s">
        <v>1223</v>
      </c>
      <c r="B31" s="298" t="s">
        <v>45</v>
      </c>
      <c r="C31" s="301">
        <v>0</v>
      </c>
      <c r="D31" s="325">
        <v>5.62E-4</v>
      </c>
      <c r="E31" s="301">
        <v>4.3100000000000001E-4</v>
      </c>
      <c r="F31" s="301">
        <v>3.5399999999999999E-4</v>
      </c>
      <c r="G31" s="301">
        <v>2.63E-4</v>
      </c>
      <c r="H31" s="301">
        <v>1.7899999999999999E-4</v>
      </c>
      <c r="I31" s="301">
        <v>1.18E-4</v>
      </c>
      <c r="J31" s="301">
        <v>1.18E-4</v>
      </c>
      <c r="K31" s="301">
        <v>1.12E-4</v>
      </c>
      <c r="L31" s="301">
        <v>1.15E-4</v>
      </c>
      <c r="M31" s="301">
        <v>1.02E-4</v>
      </c>
      <c r="N31" s="301">
        <v>9.7E-5</v>
      </c>
      <c r="O31" s="301">
        <v>9.2999999999999997E-5</v>
      </c>
      <c r="P31" s="301">
        <v>9.1000000000000003E-5</v>
      </c>
      <c r="Q31" s="301">
        <v>8.6000000000000003E-5</v>
      </c>
      <c r="R31" s="301">
        <v>8.3999999999999995E-5</v>
      </c>
      <c r="S31" s="301">
        <v>8.2999999999999998E-5</v>
      </c>
      <c r="T31" s="301">
        <v>8.1000000000000004E-5</v>
      </c>
      <c r="U31" s="301">
        <v>7.8999999999999996E-5</v>
      </c>
      <c r="V31" s="301">
        <v>7.7999999999999999E-5</v>
      </c>
      <c r="W31" s="301">
        <v>7.3999999999999996E-5</v>
      </c>
      <c r="X31" s="301">
        <v>7.3999999999999996E-5</v>
      </c>
      <c r="Y31" s="301">
        <v>7.2999999999999999E-5</v>
      </c>
      <c r="Z31" s="301">
        <v>6.7000000000000002E-5</v>
      </c>
      <c r="AA31" s="301">
        <v>6.7000000000000002E-5</v>
      </c>
      <c r="AB31" s="301">
        <v>6.7000000000000002E-5</v>
      </c>
      <c r="AC31" s="301">
        <v>6.6000000000000005E-5</v>
      </c>
      <c r="AD31" s="301">
        <v>6.7000000000000002E-5</v>
      </c>
      <c r="AE31" s="301">
        <v>6.4999999999999994E-5</v>
      </c>
      <c r="AF31" s="301">
        <v>6.2000000000000003E-5</v>
      </c>
      <c r="AG31" s="301">
        <v>6.0999999999999999E-5</v>
      </c>
      <c r="AH31" s="301">
        <v>6.0999999999999999E-5</v>
      </c>
      <c r="AI31" s="296" t="s">
        <v>1221</v>
      </c>
    </row>
    <row r="32" spans="1:35" ht="15" customHeight="1" x14ac:dyDescent="0.2">
      <c r="A32" s="299" t="s">
        <v>1224</v>
      </c>
      <c r="B32" s="298" t="s">
        <v>1202</v>
      </c>
      <c r="C32" s="301">
        <v>0.12723000000000001</v>
      </c>
      <c r="D32" s="325">
        <v>0.12984200000000001</v>
      </c>
      <c r="E32" s="301">
        <v>0.12939899999999999</v>
      </c>
      <c r="F32" s="301">
        <v>0.12892899999999999</v>
      </c>
      <c r="G32" s="301">
        <v>0.12923599999999999</v>
      </c>
      <c r="H32" s="301">
        <v>0.12951099999999999</v>
      </c>
      <c r="I32" s="301">
        <v>0.12983700000000001</v>
      </c>
      <c r="J32" s="301">
        <v>0.129997</v>
      </c>
      <c r="K32" s="301">
        <v>0.13014100000000001</v>
      </c>
      <c r="L32" s="301">
        <v>0.13020200000000001</v>
      </c>
      <c r="M32" s="301">
        <v>0.13028200000000001</v>
      </c>
      <c r="N32" s="301">
        <v>0.12941800000000001</v>
      </c>
      <c r="O32" s="301">
        <v>0.12915599999999999</v>
      </c>
      <c r="P32" s="301">
        <v>0.12912599999999999</v>
      </c>
      <c r="Q32" s="301">
        <v>0.12906699999999999</v>
      </c>
      <c r="R32" s="301">
        <v>0.12911900000000001</v>
      </c>
      <c r="S32" s="301">
        <v>0.12919900000000001</v>
      </c>
      <c r="T32" s="301">
        <v>0.12929299999999999</v>
      </c>
      <c r="U32" s="301">
        <v>0.129417</v>
      </c>
      <c r="V32" s="301">
        <v>0.12953200000000001</v>
      </c>
      <c r="W32" s="301">
        <v>0.12964300000000001</v>
      </c>
      <c r="X32" s="301">
        <v>0.129798</v>
      </c>
      <c r="Y32" s="301">
        <v>0.12994700000000001</v>
      </c>
      <c r="Z32" s="301">
        <v>0.13002900000000001</v>
      </c>
      <c r="AA32" s="301">
        <v>0.130138</v>
      </c>
      <c r="AB32" s="301">
        <v>0.13026199999999999</v>
      </c>
      <c r="AC32" s="301">
        <v>0.130355</v>
      </c>
      <c r="AD32" s="301">
        <v>0.130492</v>
      </c>
      <c r="AE32" s="301">
        <v>0.13060099999999999</v>
      </c>
      <c r="AF32" s="301">
        <v>0.13070799999999999</v>
      </c>
      <c r="AG32" s="301">
        <v>0.130831</v>
      </c>
      <c r="AH32" s="301">
        <v>0.130962</v>
      </c>
      <c r="AI32" s="296">
        <v>9.3300000000000002E-4</v>
      </c>
    </row>
    <row r="33" spans="1:35" ht="15" customHeight="1" x14ac:dyDescent="0.2">
      <c r="A33" s="299" t="s">
        <v>1225</v>
      </c>
      <c r="B33" s="298" t="s">
        <v>1204</v>
      </c>
      <c r="C33" s="301">
        <v>0.40032899999999999</v>
      </c>
      <c r="D33" s="325">
        <v>0.386021</v>
      </c>
      <c r="E33" s="301">
        <v>0.38554899999999998</v>
      </c>
      <c r="F33" s="301">
        <v>0.38823800000000003</v>
      </c>
      <c r="G33" s="301">
        <v>0.38965499999999997</v>
      </c>
      <c r="H33" s="301">
        <v>0.39071899999999998</v>
      </c>
      <c r="I33" s="301">
        <v>0.39127499999999998</v>
      </c>
      <c r="J33" s="301">
        <v>0.39167400000000002</v>
      </c>
      <c r="K33" s="301">
        <v>0.39232400000000001</v>
      </c>
      <c r="L33" s="301">
        <v>0.39339200000000002</v>
      </c>
      <c r="M33" s="301">
        <v>0.39499299999999998</v>
      </c>
      <c r="N33" s="301">
        <v>0.38878400000000002</v>
      </c>
      <c r="O33" s="301">
        <v>0.38564700000000002</v>
      </c>
      <c r="P33" s="301">
        <v>0.38561899999999999</v>
      </c>
      <c r="Q33" s="301">
        <v>0.38656200000000002</v>
      </c>
      <c r="R33" s="301">
        <v>0.38764500000000002</v>
      </c>
      <c r="S33" s="301">
        <v>0.38919700000000002</v>
      </c>
      <c r="T33" s="301">
        <v>0.39112200000000003</v>
      </c>
      <c r="U33" s="301">
        <v>0.39287300000000003</v>
      </c>
      <c r="V33" s="301">
        <v>0.39466000000000001</v>
      </c>
      <c r="W33" s="301">
        <v>0.39651199999999998</v>
      </c>
      <c r="X33" s="301">
        <v>0.39846700000000002</v>
      </c>
      <c r="Y33" s="301">
        <v>0.40053499999999997</v>
      </c>
      <c r="Z33" s="301">
        <v>0.40263300000000002</v>
      </c>
      <c r="AA33" s="301">
        <v>0.40473199999999998</v>
      </c>
      <c r="AB33" s="301">
        <v>0.40678700000000001</v>
      </c>
      <c r="AC33" s="301">
        <v>0.40879500000000002</v>
      </c>
      <c r="AD33" s="301">
        <v>0.41083900000000001</v>
      </c>
      <c r="AE33" s="301">
        <v>0.41272999999999999</v>
      </c>
      <c r="AF33" s="301">
        <v>0.41467199999999999</v>
      </c>
      <c r="AG33" s="301">
        <v>0.416549</v>
      </c>
      <c r="AH33" s="301">
        <v>0.418466</v>
      </c>
      <c r="AI33" s="296">
        <v>1.4300000000000001E-3</v>
      </c>
    </row>
    <row r="34" spans="1:35" ht="15" customHeight="1" x14ac:dyDescent="0.2">
      <c r="A34" s="299" t="s">
        <v>1226</v>
      </c>
      <c r="B34" s="298" t="s">
        <v>1227</v>
      </c>
      <c r="C34" s="301">
        <v>5.6959999999999997E-3</v>
      </c>
      <c r="D34" s="325">
        <v>4.5739999999999999E-3</v>
      </c>
      <c r="E34" s="301">
        <v>4.5739999999999999E-3</v>
      </c>
      <c r="F34" s="301">
        <v>4.5739999999999999E-3</v>
      </c>
      <c r="G34" s="301">
        <v>4.5739999999999999E-3</v>
      </c>
      <c r="H34" s="301">
        <v>4.5739999999999999E-3</v>
      </c>
      <c r="I34" s="301">
        <v>4.5739999999999999E-3</v>
      </c>
      <c r="J34" s="301">
        <v>4.5739999999999999E-3</v>
      </c>
      <c r="K34" s="301">
        <v>4.5739999999999999E-3</v>
      </c>
      <c r="L34" s="301">
        <v>4.5739999999999999E-3</v>
      </c>
      <c r="M34" s="301">
        <v>4.5739999999999999E-3</v>
      </c>
      <c r="N34" s="301">
        <v>4.5739999999999999E-3</v>
      </c>
      <c r="O34" s="301">
        <v>4.5739999999999999E-3</v>
      </c>
      <c r="P34" s="301">
        <v>4.5739999999999999E-3</v>
      </c>
      <c r="Q34" s="301">
        <v>4.5739999999999999E-3</v>
      </c>
      <c r="R34" s="301">
        <v>4.5739999999999999E-3</v>
      </c>
      <c r="S34" s="301">
        <v>4.5739999999999999E-3</v>
      </c>
      <c r="T34" s="301">
        <v>4.5739999999999999E-3</v>
      </c>
      <c r="U34" s="301">
        <v>4.5739999999999999E-3</v>
      </c>
      <c r="V34" s="301">
        <v>4.5739999999999999E-3</v>
      </c>
      <c r="W34" s="301">
        <v>4.5739999999999999E-3</v>
      </c>
      <c r="X34" s="301">
        <v>4.5739999999999999E-3</v>
      </c>
      <c r="Y34" s="301">
        <v>4.5739999999999999E-3</v>
      </c>
      <c r="Z34" s="301">
        <v>4.5739999999999999E-3</v>
      </c>
      <c r="AA34" s="301">
        <v>4.5739999999999999E-3</v>
      </c>
      <c r="AB34" s="301">
        <v>4.5739999999999999E-3</v>
      </c>
      <c r="AC34" s="301">
        <v>4.5739999999999999E-3</v>
      </c>
      <c r="AD34" s="301">
        <v>4.5739999999999999E-3</v>
      </c>
      <c r="AE34" s="301">
        <v>4.5739999999999999E-3</v>
      </c>
      <c r="AF34" s="301">
        <v>4.5739999999999999E-3</v>
      </c>
      <c r="AG34" s="301">
        <v>4.5739999999999999E-3</v>
      </c>
      <c r="AH34" s="301">
        <v>4.5739999999999999E-3</v>
      </c>
      <c r="AI34" s="296">
        <v>-7.0540000000000004E-3</v>
      </c>
    </row>
    <row r="35" spans="1:35" ht="15" customHeight="1" x14ac:dyDescent="0.2">
      <c r="A35" s="299" t="s">
        <v>1228</v>
      </c>
      <c r="B35" s="298" t="s">
        <v>1229</v>
      </c>
      <c r="C35" s="301">
        <v>3.0058999999999999E-2</v>
      </c>
      <c r="D35" s="325">
        <v>3.0058999999999999E-2</v>
      </c>
      <c r="E35" s="301">
        <v>3.0058999999999999E-2</v>
      </c>
      <c r="F35" s="301">
        <v>3.0058999999999999E-2</v>
      </c>
      <c r="G35" s="301">
        <v>3.0058999999999999E-2</v>
      </c>
      <c r="H35" s="301">
        <v>3.0058999999999999E-2</v>
      </c>
      <c r="I35" s="301">
        <v>3.0058999999999999E-2</v>
      </c>
      <c r="J35" s="301">
        <v>3.0058999999999999E-2</v>
      </c>
      <c r="K35" s="301">
        <v>3.0058999999999999E-2</v>
      </c>
      <c r="L35" s="301">
        <v>3.0058999999999999E-2</v>
      </c>
      <c r="M35" s="301">
        <v>3.0058999999999999E-2</v>
      </c>
      <c r="N35" s="301">
        <v>3.0058999999999999E-2</v>
      </c>
      <c r="O35" s="301">
        <v>3.0058999999999999E-2</v>
      </c>
      <c r="P35" s="301">
        <v>3.0058999999999999E-2</v>
      </c>
      <c r="Q35" s="301">
        <v>3.0058999999999999E-2</v>
      </c>
      <c r="R35" s="301">
        <v>3.0058999999999999E-2</v>
      </c>
      <c r="S35" s="301">
        <v>3.0058999999999999E-2</v>
      </c>
      <c r="T35" s="301">
        <v>3.0058999999999999E-2</v>
      </c>
      <c r="U35" s="301">
        <v>3.0058999999999999E-2</v>
      </c>
      <c r="V35" s="301">
        <v>3.0058999999999999E-2</v>
      </c>
      <c r="W35" s="301">
        <v>3.0058999999999999E-2</v>
      </c>
      <c r="X35" s="301">
        <v>3.0058999999999999E-2</v>
      </c>
      <c r="Y35" s="301">
        <v>3.0058999999999999E-2</v>
      </c>
      <c r="Z35" s="301">
        <v>3.0058999999999999E-2</v>
      </c>
      <c r="AA35" s="301">
        <v>3.0058999999999999E-2</v>
      </c>
      <c r="AB35" s="301">
        <v>3.0058999999999999E-2</v>
      </c>
      <c r="AC35" s="301">
        <v>3.0058999999999999E-2</v>
      </c>
      <c r="AD35" s="301">
        <v>3.0058999999999999E-2</v>
      </c>
      <c r="AE35" s="301">
        <v>3.0058999999999999E-2</v>
      </c>
      <c r="AF35" s="301">
        <v>3.0058999999999999E-2</v>
      </c>
      <c r="AG35" s="301">
        <v>3.0058999999999999E-2</v>
      </c>
      <c r="AH35" s="301">
        <v>3.0058999999999999E-2</v>
      </c>
      <c r="AI35" s="296">
        <v>0</v>
      </c>
    </row>
    <row r="36" spans="1:35" ht="15" customHeight="1" x14ac:dyDescent="0.2">
      <c r="A36" s="299" t="s">
        <v>1230</v>
      </c>
      <c r="B36" s="298" t="s">
        <v>1549</v>
      </c>
      <c r="C36" s="301">
        <v>0.55896599999999996</v>
      </c>
      <c r="D36" s="325">
        <v>0.55798300000000001</v>
      </c>
      <c r="E36" s="301">
        <v>0.56730000000000003</v>
      </c>
      <c r="F36" s="301">
        <v>0.56742700000000001</v>
      </c>
      <c r="G36" s="301">
        <v>0.56647000000000003</v>
      </c>
      <c r="H36" s="301">
        <v>0.56640699999999999</v>
      </c>
      <c r="I36" s="301">
        <v>0.56428999999999996</v>
      </c>
      <c r="J36" s="301">
        <v>0.56218800000000002</v>
      </c>
      <c r="K36" s="301">
        <v>0.56187399999999998</v>
      </c>
      <c r="L36" s="301">
        <v>0.56298599999999999</v>
      </c>
      <c r="M36" s="301">
        <v>0.56476000000000004</v>
      </c>
      <c r="N36" s="301">
        <v>0.56379900000000005</v>
      </c>
      <c r="O36" s="301">
        <v>0.56423299999999998</v>
      </c>
      <c r="P36" s="301">
        <v>0.56634200000000001</v>
      </c>
      <c r="Q36" s="301">
        <v>0.56922099999999998</v>
      </c>
      <c r="R36" s="301">
        <v>0.57250999999999996</v>
      </c>
      <c r="S36" s="301">
        <v>0.57686800000000005</v>
      </c>
      <c r="T36" s="301">
        <v>0.58166899999999999</v>
      </c>
      <c r="U36" s="301">
        <v>0.58690200000000003</v>
      </c>
      <c r="V36" s="301">
        <v>0.59255400000000003</v>
      </c>
      <c r="W36" s="301">
        <v>0.59877400000000003</v>
      </c>
      <c r="X36" s="301">
        <v>0.60496899999999998</v>
      </c>
      <c r="Y36" s="301">
        <v>0.61190299999999997</v>
      </c>
      <c r="Z36" s="301">
        <v>0.61871500000000001</v>
      </c>
      <c r="AA36" s="301">
        <v>0.62645099999999998</v>
      </c>
      <c r="AB36" s="301">
        <v>0.63469500000000001</v>
      </c>
      <c r="AC36" s="301">
        <v>0.64339199999999996</v>
      </c>
      <c r="AD36" s="301">
        <v>0.65210699999999999</v>
      </c>
      <c r="AE36" s="301">
        <v>0.661609</v>
      </c>
      <c r="AF36" s="301">
        <v>0.67197200000000001</v>
      </c>
      <c r="AG36" s="301">
        <v>0.68288000000000004</v>
      </c>
      <c r="AH36" s="301">
        <v>0.69464099999999995</v>
      </c>
      <c r="AI36" s="296">
        <v>7.0349999999999996E-3</v>
      </c>
    </row>
    <row r="37" spans="1:35" ht="15" customHeight="1" x14ac:dyDescent="0.2">
      <c r="A37" s="299" t="s">
        <v>1231</v>
      </c>
      <c r="B37" s="300" t="s">
        <v>1210</v>
      </c>
      <c r="C37" s="303">
        <v>1.1222799999999999</v>
      </c>
      <c r="D37" s="326">
        <v>1.1084780000000001</v>
      </c>
      <c r="E37" s="303">
        <v>1.1168800000000001</v>
      </c>
      <c r="F37" s="303">
        <v>1.119227</v>
      </c>
      <c r="G37" s="303">
        <v>1.1199939999999999</v>
      </c>
      <c r="H37" s="303">
        <v>1.1212690000000001</v>
      </c>
      <c r="I37" s="303">
        <v>1.120034</v>
      </c>
      <c r="J37" s="303">
        <v>1.1184909999999999</v>
      </c>
      <c r="K37" s="303">
        <v>1.1189720000000001</v>
      </c>
      <c r="L37" s="303">
        <v>1.121213</v>
      </c>
      <c r="M37" s="303">
        <v>1.1246670000000001</v>
      </c>
      <c r="N37" s="303">
        <v>1.1166339999999999</v>
      </c>
      <c r="O37" s="303">
        <v>1.1136680000000001</v>
      </c>
      <c r="P37" s="303">
        <v>1.115718</v>
      </c>
      <c r="Q37" s="303">
        <v>1.119483</v>
      </c>
      <c r="R37" s="303">
        <v>1.1239060000000001</v>
      </c>
      <c r="S37" s="303">
        <v>1.129896</v>
      </c>
      <c r="T37" s="303">
        <v>1.1367160000000001</v>
      </c>
      <c r="U37" s="303">
        <v>1.143824</v>
      </c>
      <c r="V37" s="303">
        <v>1.1513800000000001</v>
      </c>
      <c r="W37" s="303">
        <v>1.1595610000000001</v>
      </c>
      <c r="X37" s="303">
        <v>1.1678660000000001</v>
      </c>
      <c r="Y37" s="303">
        <v>1.1770179999999999</v>
      </c>
      <c r="Z37" s="303">
        <v>1.18601</v>
      </c>
      <c r="AA37" s="303">
        <v>1.195953</v>
      </c>
      <c r="AB37" s="303">
        <v>1.2063759999999999</v>
      </c>
      <c r="AC37" s="303">
        <v>1.2171749999999999</v>
      </c>
      <c r="AD37" s="303">
        <v>1.22807</v>
      </c>
      <c r="AE37" s="303">
        <v>1.2395719999999999</v>
      </c>
      <c r="AF37" s="303">
        <v>1.251984</v>
      </c>
      <c r="AG37" s="303">
        <v>1.264893</v>
      </c>
      <c r="AH37" s="303">
        <v>1.278702</v>
      </c>
      <c r="AI37" s="302">
        <v>4.2180000000000004E-3</v>
      </c>
    </row>
    <row r="38" spans="1:35" ht="15" customHeight="1" x14ac:dyDescent="0.2">
      <c r="A38" s="299" t="s">
        <v>1232</v>
      </c>
      <c r="B38" s="298" t="s">
        <v>1212</v>
      </c>
      <c r="C38" s="301">
        <v>0.83051799999999998</v>
      </c>
      <c r="D38" s="325">
        <v>0.82517600000000002</v>
      </c>
      <c r="E38" s="301">
        <v>0.82588899999999998</v>
      </c>
      <c r="F38" s="301">
        <v>0.79981000000000002</v>
      </c>
      <c r="G38" s="301">
        <v>0.76501699999999995</v>
      </c>
      <c r="H38" s="301">
        <v>0.731572</v>
      </c>
      <c r="I38" s="301">
        <v>0.70156499999999999</v>
      </c>
      <c r="J38" s="301">
        <v>0.65304099999999998</v>
      </c>
      <c r="K38" s="301">
        <v>0.63408500000000001</v>
      </c>
      <c r="L38" s="301">
        <v>0.64054999999999995</v>
      </c>
      <c r="M38" s="301">
        <v>0.63848899999999997</v>
      </c>
      <c r="N38" s="301">
        <v>0.62420100000000001</v>
      </c>
      <c r="O38" s="301">
        <v>0.61574099999999998</v>
      </c>
      <c r="P38" s="301">
        <v>0.61175199999999996</v>
      </c>
      <c r="Q38" s="301">
        <v>0.61669399999999996</v>
      </c>
      <c r="R38" s="301">
        <v>0.62275400000000003</v>
      </c>
      <c r="S38" s="301">
        <v>0.62212900000000004</v>
      </c>
      <c r="T38" s="301">
        <v>0.62871299999999997</v>
      </c>
      <c r="U38" s="301">
        <v>0.63218600000000003</v>
      </c>
      <c r="V38" s="301">
        <v>0.63729599999999997</v>
      </c>
      <c r="W38" s="301">
        <v>0.65009099999999997</v>
      </c>
      <c r="X38" s="301">
        <v>0.649698</v>
      </c>
      <c r="Y38" s="301">
        <v>0.66219799999999995</v>
      </c>
      <c r="Z38" s="301">
        <v>0.66767900000000002</v>
      </c>
      <c r="AA38" s="301">
        <v>0.67311799999999999</v>
      </c>
      <c r="AB38" s="301">
        <v>0.67771000000000003</v>
      </c>
      <c r="AC38" s="301">
        <v>0.69843699999999997</v>
      </c>
      <c r="AD38" s="301">
        <v>0.72238599999999997</v>
      </c>
      <c r="AE38" s="301">
        <v>0.74637200000000004</v>
      </c>
      <c r="AF38" s="301">
        <v>0.75770700000000002</v>
      </c>
      <c r="AG38" s="301">
        <v>0.77498199999999995</v>
      </c>
      <c r="AH38" s="301">
        <v>0.793848</v>
      </c>
      <c r="AI38" s="296">
        <v>-1.456E-3</v>
      </c>
    </row>
    <row r="39" spans="1:35" ht="15" customHeight="1" x14ac:dyDescent="0.2">
      <c r="A39" s="299" t="s">
        <v>1233</v>
      </c>
      <c r="B39" s="300" t="s">
        <v>1214</v>
      </c>
      <c r="C39" s="303">
        <v>1.952798</v>
      </c>
      <c r="D39" s="326">
        <v>1.9336530000000001</v>
      </c>
      <c r="E39" s="303">
        <v>1.942769</v>
      </c>
      <c r="F39" s="303">
        <v>1.9190370000000001</v>
      </c>
      <c r="G39" s="303">
        <v>1.885011</v>
      </c>
      <c r="H39" s="303">
        <v>1.852841</v>
      </c>
      <c r="I39" s="303">
        <v>1.821599</v>
      </c>
      <c r="J39" s="303">
        <v>1.771533</v>
      </c>
      <c r="K39" s="303">
        <v>1.7530570000000001</v>
      </c>
      <c r="L39" s="303">
        <v>1.761763</v>
      </c>
      <c r="M39" s="303">
        <v>1.7631559999999999</v>
      </c>
      <c r="N39" s="303">
        <v>1.740834</v>
      </c>
      <c r="O39" s="303">
        <v>1.729409</v>
      </c>
      <c r="P39" s="303">
        <v>1.7274700000000001</v>
      </c>
      <c r="Q39" s="303">
        <v>1.7361770000000001</v>
      </c>
      <c r="R39" s="303">
        <v>1.7466600000000001</v>
      </c>
      <c r="S39" s="303">
        <v>1.7520260000000001</v>
      </c>
      <c r="T39" s="303">
        <v>1.7654300000000001</v>
      </c>
      <c r="U39" s="303">
        <v>1.7760100000000001</v>
      </c>
      <c r="V39" s="303">
        <v>1.7886759999999999</v>
      </c>
      <c r="W39" s="303">
        <v>1.8096509999999999</v>
      </c>
      <c r="X39" s="303">
        <v>1.817564</v>
      </c>
      <c r="Y39" s="303">
        <v>1.839216</v>
      </c>
      <c r="Z39" s="303">
        <v>1.853688</v>
      </c>
      <c r="AA39" s="303">
        <v>1.8690709999999999</v>
      </c>
      <c r="AB39" s="303">
        <v>1.8840870000000001</v>
      </c>
      <c r="AC39" s="303">
        <v>1.9156120000000001</v>
      </c>
      <c r="AD39" s="303">
        <v>1.950456</v>
      </c>
      <c r="AE39" s="303">
        <v>1.9859450000000001</v>
      </c>
      <c r="AF39" s="303">
        <v>2.0096910000000001</v>
      </c>
      <c r="AG39" s="303">
        <v>2.0398740000000002</v>
      </c>
      <c r="AH39" s="303">
        <v>2.0725500000000001</v>
      </c>
      <c r="AI39" s="302">
        <v>1.9220000000000001E-3</v>
      </c>
    </row>
    <row r="41" spans="1:35" ht="15" customHeight="1" x14ac:dyDescent="0.2">
      <c r="B41" s="300" t="s">
        <v>1234</v>
      </c>
    </row>
    <row r="42" spans="1:35" ht="15" customHeight="1" x14ac:dyDescent="0.2">
      <c r="A42" s="299" t="s">
        <v>1235</v>
      </c>
      <c r="B42" s="298" t="s">
        <v>1236</v>
      </c>
      <c r="C42" s="301">
        <v>4.1168999999999997E-2</v>
      </c>
      <c r="D42" s="325">
        <v>4.1569000000000002E-2</v>
      </c>
      <c r="E42" s="301">
        <v>2.1066999999999999E-2</v>
      </c>
      <c r="F42" s="301">
        <v>2.0771000000000001E-2</v>
      </c>
      <c r="G42" s="301">
        <v>2.0659E-2</v>
      </c>
      <c r="H42" s="301">
        <v>2.0622000000000001E-2</v>
      </c>
      <c r="I42" s="301">
        <v>2.0643999999999999E-2</v>
      </c>
      <c r="J42" s="301">
        <v>2.0768999999999999E-2</v>
      </c>
      <c r="K42" s="301">
        <v>2.0877E-2</v>
      </c>
      <c r="L42" s="301">
        <v>2.1033E-2</v>
      </c>
      <c r="M42" s="301">
        <v>2.1131E-2</v>
      </c>
      <c r="N42" s="301">
        <v>2.1378000000000001E-2</v>
      </c>
      <c r="O42" s="301">
        <v>2.1579000000000001E-2</v>
      </c>
      <c r="P42" s="301">
        <v>2.1738E-2</v>
      </c>
      <c r="Q42" s="301">
        <v>2.1891000000000001E-2</v>
      </c>
      <c r="R42" s="301">
        <v>2.2082999999999998E-2</v>
      </c>
      <c r="S42" s="301">
        <v>2.2256000000000001E-2</v>
      </c>
      <c r="T42" s="301">
        <v>2.2381000000000002E-2</v>
      </c>
      <c r="U42" s="301">
        <v>2.2495999999999999E-2</v>
      </c>
      <c r="V42" s="301">
        <v>2.2605E-2</v>
      </c>
      <c r="W42" s="301">
        <v>2.2700000000000001E-2</v>
      </c>
      <c r="X42" s="301">
        <v>2.2863999999999999E-2</v>
      </c>
      <c r="Y42" s="301">
        <v>2.3052E-2</v>
      </c>
      <c r="Z42" s="301">
        <v>2.317E-2</v>
      </c>
      <c r="AA42" s="301">
        <v>2.3345999999999999E-2</v>
      </c>
      <c r="AB42" s="301">
        <v>2.3556000000000001E-2</v>
      </c>
      <c r="AC42" s="301">
        <v>2.3778000000000001E-2</v>
      </c>
      <c r="AD42" s="301">
        <v>2.4014000000000001E-2</v>
      </c>
      <c r="AE42" s="301">
        <v>2.4225E-2</v>
      </c>
      <c r="AF42" s="301">
        <v>2.4417999999999999E-2</v>
      </c>
      <c r="AG42" s="301">
        <v>2.4625999999999999E-2</v>
      </c>
      <c r="AH42" s="301">
        <v>2.4826999999999998E-2</v>
      </c>
      <c r="AI42" s="296">
        <v>-1.6181999999999998E-2</v>
      </c>
    </row>
    <row r="43" spans="1:35" ht="15" customHeight="1" x14ac:dyDescent="0.2">
      <c r="A43" s="299" t="s">
        <v>1237</v>
      </c>
      <c r="B43" s="298" t="s">
        <v>1218</v>
      </c>
      <c r="C43" s="301">
        <v>4.0122999999999999E-2</v>
      </c>
      <c r="D43" s="325">
        <v>4.0201000000000001E-2</v>
      </c>
      <c r="E43" s="301">
        <v>4.1084000000000002E-2</v>
      </c>
      <c r="F43" s="301">
        <v>4.1977E-2</v>
      </c>
      <c r="G43" s="301">
        <v>4.2520000000000002E-2</v>
      </c>
      <c r="H43" s="301">
        <v>4.3172000000000002E-2</v>
      </c>
      <c r="I43" s="301">
        <v>4.3834999999999999E-2</v>
      </c>
      <c r="J43" s="301">
        <v>4.4420000000000001E-2</v>
      </c>
      <c r="K43" s="301">
        <v>4.4886000000000002E-2</v>
      </c>
      <c r="L43" s="301">
        <v>4.5428000000000003E-2</v>
      </c>
      <c r="M43" s="301">
        <v>4.5961000000000002E-2</v>
      </c>
      <c r="N43" s="301">
        <v>4.6537000000000002E-2</v>
      </c>
      <c r="O43" s="301">
        <v>4.7136999999999998E-2</v>
      </c>
      <c r="P43" s="301">
        <v>4.7604E-2</v>
      </c>
      <c r="Q43" s="301">
        <v>4.8069000000000001E-2</v>
      </c>
      <c r="R43" s="301">
        <v>4.8592999999999997E-2</v>
      </c>
      <c r="S43" s="301">
        <v>4.9077999999999997E-2</v>
      </c>
      <c r="T43" s="301">
        <v>4.9507000000000002E-2</v>
      </c>
      <c r="U43" s="301">
        <v>4.9889000000000003E-2</v>
      </c>
      <c r="V43" s="301">
        <v>5.0271000000000003E-2</v>
      </c>
      <c r="W43" s="301">
        <v>5.0645000000000003E-2</v>
      </c>
      <c r="X43" s="301">
        <v>5.1145000000000003E-2</v>
      </c>
      <c r="Y43" s="301">
        <v>5.1666999999999998E-2</v>
      </c>
      <c r="Z43" s="301">
        <v>5.2116000000000003E-2</v>
      </c>
      <c r="AA43" s="301">
        <v>5.2615000000000002E-2</v>
      </c>
      <c r="AB43" s="301">
        <v>5.3136000000000003E-2</v>
      </c>
      <c r="AC43" s="301">
        <v>5.3685999999999998E-2</v>
      </c>
      <c r="AD43" s="301">
        <v>5.4239000000000002E-2</v>
      </c>
      <c r="AE43" s="301">
        <v>5.4787000000000002E-2</v>
      </c>
      <c r="AF43" s="301">
        <v>5.5320000000000001E-2</v>
      </c>
      <c r="AG43" s="301">
        <v>5.5863999999999997E-2</v>
      </c>
      <c r="AH43" s="301">
        <v>5.6367E-2</v>
      </c>
      <c r="AI43" s="296">
        <v>1.1025999999999999E-2</v>
      </c>
    </row>
    <row r="44" spans="1:35" ht="15" customHeight="1" x14ac:dyDescent="0.2">
      <c r="A44" s="299" t="s">
        <v>1238</v>
      </c>
      <c r="B44" s="298" t="s">
        <v>44</v>
      </c>
      <c r="C44" s="301">
        <v>0.131635</v>
      </c>
      <c r="D44" s="325">
        <v>0.13295999999999999</v>
      </c>
      <c r="E44" s="301">
        <v>0.134297</v>
      </c>
      <c r="F44" s="301">
        <v>0.13569100000000001</v>
      </c>
      <c r="G44" s="301">
        <v>0.13695299999999999</v>
      </c>
      <c r="H44" s="301">
        <v>0.13855899999999999</v>
      </c>
      <c r="I44" s="301">
        <v>0.14018600000000001</v>
      </c>
      <c r="J44" s="301">
        <v>0.14165700000000001</v>
      </c>
      <c r="K44" s="301">
        <v>0.142981</v>
      </c>
      <c r="L44" s="301">
        <v>0.144651</v>
      </c>
      <c r="M44" s="301">
        <v>0.146233</v>
      </c>
      <c r="N44" s="301">
        <v>0.148121</v>
      </c>
      <c r="O44" s="301">
        <v>0.15029799999999999</v>
      </c>
      <c r="P44" s="301">
        <v>0.15207000000000001</v>
      </c>
      <c r="Q44" s="301">
        <v>0.153919</v>
      </c>
      <c r="R44" s="301">
        <v>0.156084</v>
      </c>
      <c r="S44" s="301">
        <v>0.15820400000000001</v>
      </c>
      <c r="T44" s="301">
        <v>0.16010099999999999</v>
      </c>
      <c r="U44" s="301">
        <v>0.16181699999999999</v>
      </c>
      <c r="V44" s="301">
        <v>0.16362499999999999</v>
      </c>
      <c r="W44" s="301">
        <v>0.16543099999999999</v>
      </c>
      <c r="X44" s="301">
        <v>0.167659</v>
      </c>
      <c r="Y44" s="301">
        <v>0.169959</v>
      </c>
      <c r="Z44" s="301">
        <v>0.17216899999999999</v>
      </c>
      <c r="AA44" s="301">
        <v>0.17446500000000001</v>
      </c>
      <c r="AB44" s="301">
        <v>0.17696200000000001</v>
      </c>
      <c r="AC44" s="301">
        <v>0.179589</v>
      </c>
      <c r="AD44" s="301">
        <v>0.182398</v>
      </c>
      <c r="AE44" s="301">
        <v>0.18504799999999999</v>
      </c>
      <c r="AF44" s="301">
        <v>0.18765899999999999</v>
      </c>
      <c r="AG44" s="301">
        <v>0.190472</v>
      </c>
      <c r="AH44" s="301">
        <v>0.19292000000000001</v>
      </c>
      <c r="AI44" s="296">
        <v>1.2407E-2</v>
      </c>
    </row>
    <row r="45" spans="1:35" ht="15" customHeight="1" x14ac:dyDescent="0.2">
      <c r="A45" s="299" t="s">
        <v>1239</v>
      </c>
      <c r="B45" s="298" t="s">
        <v>45</v>
      </c>
      <c r="C45" s="301">
        <v>3.4970000000000001E-3</v>
      </c>
      <c r="D45" s="325">
        <v>3.1819999999999999E-3</v>
      </c>
      <c r="E45" s="301">
        <v>1.964E-3</v>
      </c>
      <c r="F45" s="301">
        <v>2.1849999999999999E-3</v>
      </c>
      <c r="G45" s="301">
        <v>2.2959999999999999E-3</v>
      </c>
      <c r="H45" s="301">
        <v>2.4090000000000001E-3</v>
      </c>
      <c r="I45" s="301">
        <v>2.5209999999999998E-3</v>
      </c>
      <c r="J45" s="301">
        <v>2.6350000000000002E-3</v>
      </c>
      <c r="K45" s="301">
        <v>2.6870000000000002E-3</v>
      </c>
      <c r="L45" s="301">
        <v>2.7339999999999999E-3</v>
      </c>
      <c r="M45" s="301">
        <v>2.7829999999999999E-3</v>
      </c>
      <c r="N45" s="301">
        <v>2.8310000000000002E-3</v>
      </c>
      <c r="O45" s="301">
        <v>2.833E-3</v>
      </c>
      <c r="P45" s="301">
        <v>2.8419999999999999E-3</v>
      </c>
      <c r="Q45" s="301">
        <v>2.8470000000000001E-3</v>
      </c>
      <c r="R45" s="301">
        <v>2.856E-3</v>
      </c>
      <c r="S45" s="301">
        <v>2.8549999999999999E-3</v>
      </c>
      <c r="T45" s="301">
        <v>2.849E-3</v>
      </c>
      <c r="U45" s="301">
        <v>2.8379999999999998E-3</v>
      </c>
      <c r="V45" s="301">
        <v>2.8310000000000002E-3</v>
      </c>
      <c r="W45" s="301">
        <v>2.8240000000000001E-3</v>
      </c>
      <c r="X45" s="301">
        <v>2.8310000000000002E-3</v>
      </c>
      <c r="Y45" s="301">
        <v>2.8319999999999999E-3</v>
      </c>
      <c r="Z45" s="301">
        <v>2.8319999999999999E-3</v>
      </c>
      <c r="AA45" s="301">
        <v>2.8289999999999999E-3</v>
      </c>
      <c r="AB45" s="301">
        <v>2.8189999999999999E-3</v>
      </c>
      <c r="AC45" s="301">
        <v>2.8059999999999999E-3</v>
      </c>
      <c r="AD45" s="301">
        <v>2.7899999999999999E-3</v>
      </c>
      <c r="AE45" s="301">
        <v>2.7810000000000001E-3</v>
      </c>
      <c r="AF45" s="301">
        <v>2.7729999999999999E-3</v>
      </c>
      <c r="AG45" s="301">
        <v>2.7659999999999998E-3</v>
      </c>
      <c r="AH45" s="301">
        <v>2.7439999999999999E-3</v>
      </c>
      <c r="AI45" s="296">
        <v>-7.7910000000000002E-3</v>
      </c>
    </row>
    <row r="46" spans="1:35" ht="15" customHeight="1" x14ac:dyDescent="0.2">
      <c r="A46" s="299" t="s">
        <v>1240</v>
      </c>
      <c r="B46" s="298" t="s">
        <v>47</v>
      </c>
      <c r="C46" s="301">
        <v>0</v>
      </c>
      <c r="D46" s="325">
        <v>0</v>
      </c>
      <c r="E46" s="301">
        <v>0</v>
      </c>
      <c r="F46" s="301">
        <v>0</v>
      </c>
      <c r="G46" s="301">
        <v>0</v>
      </c>
      <c r="H46" s="301">
        <v>0</v>
      </c>
      <c r="I46" s="301">
        <v>0</v>
      </c>
      <c r="J46" s="301">
        <v>0</v>
      </c>
      <c r="K46" s="301">
        <v>0</v>
      </c>
      <c r="L46" s="301">
        <v>0</v>
      </c>
      <c r="M46" s="301">
        <v>0</v>
      </c>
      <c r="N46" s="301">
        <v>0</v>
      </c>
      <c r="O46" s="301">
        <v>0</v>
      </c>
      <c r="P46" s="301">
        <v>0</v>
      </c>
      <c r="Q46" s="301">
        <v>0</v>
      </c>
      <c r="R46" s="301">
        <v>0</v>
      </c>
      <c r="S46" s="301">
        <v>0</v>
      </c>
      <c r="T46" s="301">
        <v>0</v>
      </c>
      <c r="U46" s="301">
        <v>0</v>
      </c>
      <c r="V46" s="301">
        <v>0</v>
      </c>
      <c r="W46" s="301">
        <v>0</v>
      </c>
      <c r="X46" s="301">
        <v>0</v>
      </c>
      <c r="Y46" s="301">
        <v>0</v>
      </c>
      <c r="Z46" s="301">
        <v>0</v>
      </c>
      <c r="AA46" s="301">
        <v>0</v>
      </c>
      <c r="AB46" s="301">
        <v>0</v>
      </c>
      <c r="AC46" s="301">
        <v>0</v>
      </c>
      <c r="AD46" s="301">
        <v>0</v>
      </c>
      <c r="AE46" s="301">
        <v>0</v>
      </c>
      <c r="AF46" s="301">
        <v>0</v>
      </c>
      <c r="AG46" s="301">
        <v>0</v>
      </c>
      <c r="AH46" s="301">
        <v>0</v>
      </c>
      <c r="AI46" s="296" t="s">
        <v>1221</v>
      </c>
    </row>
    <row r="47" spans="1:35" ht="15" customHeight="1" x14ac:dyDescent="0.2">
      <c r="A47" s="299" t="s">
        <v>1241</v>
      </c>
      <c r="B47" s="298" t="s">
        <v>1242</v>
      </c>
      <c r="C47" s="301">
        <v>0.52617199999999997</v>
      </c>
      <c r="D47" s="325">
        <v>0.50844699999999998</v>
      </c>
      <c r="E47" s="301">
        <v>0.41408499999999998</v>
      </c>
      <c r="F47" s="301">
        <v>0.41705700000000001</v>
      </c>
      <c r="G47" s="301">
        <v>0.420483</v>
      </c>
      <c r="H47" s="301">
        <v>0.41219600000000001</v>
      </c>
      <c r="I47" s="301">
        <v>0.405719</v>
      </c>
      <c r="J47" s="301">
        <v>0.41574</v>
      </c>
      <c r="K47" s="301">
        <v>0.40118799999999999</v>
      </c>
      <c r="L47" s="301">
        <v>0.41361900000000001</v>
      </c>
      <c r="M47" s="301">
        <v>0.41522100000000001</v>
      </c>
      <c r="N47" s="301">
        <v>0.40565400000000001</v>
      </c>
      <c r="O47" s="301">
        <v>0.40265899999999999</v>
      </c>
      <c r="P47" s="301">
        <v>0.411136</v>
      </c>
      <c r="Q47" s="301">
        <v>0.36873899999999998</v>
      </c>
      <c r="R47" s="301">
        <v>0.409078</v>
      </c>
      <c r="S47" s="301">
        <v>0.41316999999999998</v>
      </c>
      <c r="T47" s="301">
        <v>0.389934</v>
      </c>
      <c r="U47" s="301">
        <v>0.395565</v>
      </c>
      <c r="V47" s="301">
        <v>0.39745399999999997</v>
      </c>
      <c r="W47" s="301">
        <v>0.40237099999999998</v>
      </c>
      <c r="X47" s="301">
        <v>0.39495599999999997</v>
      </c>
      <c r="Y47" s="301">
        <v>0.40130900000000003</v>
      </c>
      <c r="Z47" s="301">
        <v>0.40343099999999998</v>
      </c>
      <c r="AA47" s="301">
        <v>0.41076200000000002</v>
      </c>
      <c r="AB47" s="301">
        <v>0.414885</v>
      </c>
      <c r="AC47" s="301">
        <v>0.43943700000000002</v>
      </c>
      <c r="AD47" s="301">
        <v>0.43103200000000003</v>
      </c>
      <c r="AE47" s="301">
        <v>0.45519799999999999</v>
      </c>
      <c r="AF47" s="301">
        <v>0.47545900000000002</v>
      </c>
      <c r="AG47" s="301">
        <v>0.48143399999999997</v>
      </c>
      <c r="AH47" s="301">
        <v>0.47492200000000001</v>
      </c>
      <c r="AI47" s="296">
        <v>-3.3E-3</v>
      </c>
    </row>
    <row r="48" spans="1:35" ht="15" customHeight="1" x14ac:dyDescent="0.2">
      <c r="A48" s="299" t="s">
        <v>1243</v>
      </c>
      <c r="B48" s="298" t="s">
        <v>1202</v>
      </c>
      <c r="C48" s="301">
        <v>0.74259600000000003</v>
      </c>
      <c r="D48" s="325">
        <v>0.72636000000000001</v>
      </c>
      <c r="E48" s="301">
        <v>0.61249799999999999</v>
      </c>
      <c r="F48" s="301">
        <v>0.61768100000000004</v>
      </c>
      <c r="G48" s="301">
        <v>0.62291099999999999</v>
      </c>
      <c r="H48" s="301">
        <v>0.61695699999999998</v>
      </c>
      <c r="I48" s="301">
        <v>0.612904</v>
      </c>
      <c r="J48" s="301">
        <v>0.62522100000000003</v>
      </c>
      <c r="K48" s="301">
        <v>0.61261900000000002</v>
      </c>
      <c r="L48" s="301">
        <v>0.62746400000000002</v>
      </c>
      <c r="M48" s="301">
        <v>0.63132999999999995</v>
      </c>
      <c r="N48" s="301">
        <v>0.62452099999999999</v>
      </c>
      <c r="O48" s="301">
        <v>0.62450499999999998</v>
      </c>
      <c r="P48" s="301">
        <v>0.63538899999999998</v>
      </c>
      <c r="Q48" s="301">
        <v>0.59546600000000005</v>
      </c>
      <c r="R48" s="301">
        <v>0.63869299999999996</v>
      </c>
      <c r="S48" s="301">
        <v>0.64556199999999997</v>
      </c>
      <c r="T48" s="301">
        <v>0.62477199999999999</v>
      </c>
      <c r="U48" s="301">
        <v>0.63260499999999997</v>
      </c>
      <c r="V48" s="301">
        <v>0.63678599999999996</v>
      </c>
      <c r="W48" s="301">
        <v>0.64397099999999996</v>
      </c>
      <c r="X48" s="301">
        <v>0.63945399999999997</v>
      </c>
      <c r="Y48" s="301">
        <v>0.64881900000000003</v>
      </c>
      <c r="Z48" s="301">
        <v>0.65371800000000002</v>
      </c>
      <c r="AA48" s="301">
        <v>0.664018</v>
      </c>
      <c r="AB48" s="301">
        <v>0.67135800000000001</v>
      </c>
      <c r="AC48" s="301">
        <v>0.69929600000000003</v>
      </c>
      <c r="AD48" s="301">
        <v>0.69447400000000004</v>
      </c>
      <c r="AE48" s="301">
        <v>0.72203899999999999</v>
      </c>
      <c r="AF48" s="301">
        <v>0.74563000000000001</v>
      </c>
      <c r="AG48" s="301">
        <v>0.755162</v>
      </c>
      <c r="AH48" s="301">
        <v>0.75178100000000003</v>
      </c>
      <c r="AI48" s="296">
        <v>3.97E-4</v>
      </c>
    </row>
    <row r="49" spans="1:35" ht="15" customHeight="1" x14ac:dyDescent="0.2">
      <c r="A49" s="299" t="s">
        <v>1244</v>
      </c>
      <c r="B49" s="298" t="s">
        <v>1204</v>
      </c>
      <c r="C49" s="301">
        <v>1.008513</v>
      </c>
      <c r="D49" s="325">
        <v>1.057277</v>
      </c>
      <c r="E49" s="301">
        <v>1.1826779999999999</v>
      </c>
      <c r="F49" s="301">
        <v>1.1822349999999999</v>
      </c>
      <c r="G49" s="301">
        <v>1.1862870000000001</v>
      </c>
      <c r="H49" s="301">
        <v>1.1898850000000001</v>
      </c>
      <c r="I49" s="301">
        <v>1.1884650000000001</v>
      </c>
      <c r="J49" s="301">
        <v>1.1886350000000001</v>
      </c>
      <c r="K49" s="301">
        <v>1.193047</v>
      </c>
      <c r="L49" s="301">
        <v>1.180153</v>
      </c>
      <c r="M49" s="301">
        <v>1.183727</v>
      </c>
      <c r="N49" s="301">
        <v>1.0931690000000001</v>
      </c>
      <c r="O49" s="301">
        <v>1.1024620000000001</v>
      </c>
      <c r="P49" s="301">
        <v>1.1195409999999999</v>
      </c>
      <c r="Q49" s="301">
        <v>1.1255919999999999</v>
      </c>
      <c r="R49" s="301">
        <v>1.1281289999999999</v>
      </c>
      <c r="S49" s="301">
        <v>1.1436029999999999</v>
      </c>
      <c r="T49" s="301">
        <v>1.158582</v>
      </c>
      <c r="U49" s="301">
        <v>1.157292</v>
      </c>
      <c r="V49" s="301">
        <v>1.168326</v>
      </c>
      <c r="W49" s="301">
        <v>1.179719</v>
      </c>
      <c r="X49" s="301">
        <v>1.188256</v>
      </c>
      <c r="Y49" s="301">
        <v>1.200993</v>
      </c>
      <c r="Z49" s="301">
        <v>1.2208950000000001</v>
      </c>
      <c r="AA49" s="301">
        <v>1.237293</v>
      </c>
      <c r="AB49" s="301">
        <v>1.2547459999999999</v>
      </c>
      <c r="AC49" s="301">
        <v>1.2862229999999999</v>
      </c>
      <c r="AD49" s="301">
        <v>1.297078</v>
      </c>
      <c r="AE49" s="301">
        <v>1.3325149999999999</v>
      </c>
      <c r="AF49" s="301">
        <v>1.3634109999999999</v>
      </c>
      <c r="AG49" s="301">
        <v>1.3889339999999999</v>
      </c>
      <c r="AH49" s="301">
        <v>1.406406</v>
      </c>
      <c r="AI49" s="296">
        <v>1.0784999999999999E-2</v>
      </c>
    </row>
    <row r="50" spans="1:35" ht="15" customHeight="1" x14ac:dyDescent="0.2">
      <c r="A50" s="299" t="s">
        <v>1245</v>
      </c>
      <c r="B50" s="298" t="s">
        <v>1246</v>
      </c>
      <c r="C50" s="301">
        <v>0</v>
      </c>
      <c r="D50" s="325">
        <v>0</v>
      </c>
      <c r="E50" s="301">
        <v>0</v>
      </c>
      <c r="F50" s="301">
        <v>0</v>
      </c>
      <c r="G50" s="301">
        <v>0</v>
      </c>
      <c r="H50" s="301">
        <v>0</v>
      </c>
      <c r="I50" s="301">
        <v>0</v>
      </c>
      <c r="J50" s="301">
        <v>0</v>
      </c>
      <c r="K50" s="301">
        <v>0</v>
      </c>
      <c r="L50" s="301">
        <v>0</v>
      </c>
      <c r="M50" s="301">
        <v>0</v>
      </c>
      <c r="N50" s="301">
        <v>0</v>
      </c>
      <c r="O50" s="301">
        <v>0</v>
      </c>
      <c r="P50" s="301">
        <v>0</v>
      </c>
      <c r="Q50" s="301">
        <v>0</v>
      </c>
      <c r="R50" s="301">
        <v>0</v>
      </c>
      <c r="S50" s="301">
        <v>0</v>
      </c>
      <c r="T50" s="301">
        <v>0</v>
      </c>
      <c r="U50" s="301">
        <v>0</v>
      </c>
      <c r="V50" s="301">
        <v>0</v>
      </c>
      <c r="W50" s="301">
        <v>0</v>
      </c>
      <c r="X50" s="301">
        <v>0</v>
      </c>
      <c r="Y50" s="301">
        <v>0</v>
      </c>
      <c r="Z50" s="301">
        <v>0</v>
      </c>
      <c r="AA50" s="301">
        <v>0</v>
      </c>
      <c r="AB50" s="301">
        <v>0</v>
      </c>
      <c r="AC50" s="301">
        <v>0</v>
      </c>
      <c r="AD50" s="301">
        <v>0</v>
      </c>
      <c r="AE50" s="301">
        <v>0</v>
      </c>
      <c r="AF50" s="301">
        <v>0</v>
      </c>
      <c r="AG50" s="301">
        <v>0</v>
      </c>
      <c r="AH50" s="301">
        <v>0</v>
      </c>
      <c r="AI50" s="296" t="s">
        <v>1221</v>
      </c>
    </row>
    <row r="51" spans="1:35" ht="15" customHeight="1" x14ac:dyDescent="0.2">
      <c r="A51" s="299" t="s">
        <v>1247</v>
      </c>
      <c r="B51" s="298" t="s">
        <v>1248</v>
      </c>
      <c r="C51" s="301">
        <v>0.29870200000000002</v>
      </c>
      <c r="D51" s="325">
        <v>0.28575099999999998</v>
      </c>
      <c r="E51" s="301">
        <v>0.29113499999999998</v>
      </c>
      <c r="F51" s="301">
        <v>0.28687499999999999</v>
      </c>
      <c r="G51" s="301">
        <v>0.29264000000000001</v>
      </c>
      <c r="H51" s="301">
        <v>0.294622</v>
      </c>
      <c r="I51" s="301">
        <v>0.29584100000000002</v>
      </c>
      <c r="J51" s="301">
        <v>0.29971999999999999</v>
      </c>
      <c r="K51" s="301">
        <v>0.30315799999999998</v>
      </c>
      <c r="L51" s="301">
        <v>0.29817700000000003</v>
      </c>
      <c r="M51" s="301">
        <v>0.29558899999999999</v>
      </c>
      <c r="N51" s="301">
        <v>0.29330699999999998</v>
      </c>
      <c r="O51" s="301">
        <v>0.29701699999999998</v>
      </c>
      <c r="P51" s="301">
        <v>0.30740600000000001</v>
      </c>
      <c r="Q51" s="301">
        <v>0.31137300000000001</v>
      </c>
      <c r="R51" s="301">
        <v>0.31187599999999999</v>
      </c>
      <c r="S51" s="301">
        <v>0.30714900000000001</v>
      </c>
      <c r="T51" s="301">
        <v>0.30302299999999999</v>
      </c>
      <c r="U51" s="301">
        <v>0.29835</v>
      </c>
      <c r="V51" s="301">
        <v>0.30352400000000002</v>
      </c>
      <c r="W51" s="301">
        <v>0.306473</v>
      </c>
      <c r="X51" s="301">
        <v>0.33588800000000002</v>
      </c>
      <c r="Y51" s="301">
        <v>0.337426</v>
      </c>
      <c r="Z51" s="301">
        <v>0.33607599999999999</v>
      </c>
      <c r="AA51" s="301">
        <v>0.334453</v>
      </c>
      <c r="AB51" s="301">
        <v>0.328739</v>
      </c>
      <c r="AC51" s="301">
        <v>0.32385900000000001</v>
      </c>
      <c r="AD51" s="301">
        <v>0.327513</v>
      </c>
      <c r="AE51" s="301">
        <v>0.32184000000000001</v>
      </c>
      <c r="AF51" s="301">
        <v>0.31018600000000002</v>
      </c>
      <c r="AG51" s="301">
        <v>0.30153200000000002</v>
      </c>
      <c r="AH51" s="301">
        <v>0.29543900000000001</v>
      </c>
      <c r="AI51" s="296">
        <v>-3.5399999999999999E-4</v>
      </c>
    </row>
    <row r="52" spans="1:35" ht="15" customHeight="1" x14ac:dyDescent="0.2">
      <c r="A52" s="299" t="s">
        <v>1249</v>
      </c>
      <c r="B52" s="298" t="s">
        <v>1250</v>
      </c>
      <c r="C52" s="301">
        <v>0</v>
      </c>
      <c r="D52" s="325">
        <v>0</v>
      </c>
      <c r="E52" s="301">
        <v>0</v>
      </c>
      <c r="F52" s="301">
        <v>0</v>
      </c>
      <c r="G52" s="301">
        <v>0</v>
      </c>
      <c r="H52" s="301">
        <v>0</v>
      </c>
      <c r="I52" s="301">
        <v>0</v>
      </c>
      <c r="J52" s="301">
        <v>0</v>
      </c>
      <c r="K52" s="301">
        <v>0</v>
      </c>
      <c r="L52" s="301">
        <v>0</v>
      </c>
      <c r="M52" s="301">
        <v>0</v>
      </c>
      <c r="N52" s="301">
        <v>0</v>
      </c>
      <c r="O52" s="301">
        <v>0</v>
      </c>
      <c r="P52" s="301">
        <v>0</v>
      </c>
      <c r="Q52" s="301">
        <v>0</v>
      </c>
      <c r="R52" s="301">
        <v>0</v>
      </c>
      <c r="S52" s="301">
        <v>0</v>
      </c>
      <c r="T52" s="301">
        <v>0</v>
      </c>
      <c r="U52" s="301">
        <v>0</v>
      </c>
      <c r="V52" s="301">
        <v>0</v>
      </c>
      <c r="W52" s="301">
        <v>0</v>
      </c>
      <c r="X52" s="301">
        <v>0</v>
      </c>
      <c r="Y52" s="301">
        <v>0</v>
      </c>
      <c r="Z52" s="301">
        <v>0</v>
      </c>
      <c r="AA52" s="301">
        <v>0</v>
      </c>
      <c r="AB52" s="301">
        <v>0</v>
      </c>
      <c r="AC52" s="301">
        <v>0</v>
      </c>
      <c r="AD52" s="301">
        <v>0</v>
      </c>
      <c r="AE52" s="301">
        <v>0</v>
      </c>
      <c r="AF52" s="301">
        <v>0</v>
      </c>
      <c r="AG52" s="301">
        <v>0</v>
      </c>
      <c r="AH52" s="301">
        <v>0</v>
      </c>
      <c r="AI52" s="296" t="s">
        <v>1221</v>
      </c>
    </row>
    <row r="53" spans="1:35" ht="15" customHeight="1" x14ac:dyDescent="0.2">
      <c r="A53" s="299" t="s">
        <v>1251</v>
      </c>
      <c r="B53" s="298" t="s">
        <v>1252</v>
      </c>
      <c r="C53" s="301">
        <v>1.3072140000000001</v>
      </c>
      <c r="D53" s="325">
        <v>1.3430280000000001</v>
      </c>
      <c r="E53" s="301">
        <v>1.473813</v>
      </c>
      <c r="F53" s="301">
        <v>1.4691099999999999</v>
      </c>
      <c r="G53" s="301">
        <v>1.4789270000000001</v>
      </c>
      <c r="H53" s="301">
        <v>1.484507</v>
      </c>
      <c r="I53" s="301">
        <v>1.4843059999999999</v>
      </c>
      <c r="J53" s="301">
        <v>1.4883550000000001</v>
      </c>
      <c r="K53" s="301">
        <v>1.496205</v>
      </c>
      <c r="L53" s="301">
        <v>1.4783299999999999</v>
      </c>
      <c r="M53" s="301">
        <v>1.4793160000000001</v>
      </c>
      <c r="N53" s="301">
        <v>1.386476</v>
      </c>
      <c r="O53" s="301">
        <v>1.3994789999999999</v>
      </c>
      <c r="P53" s="301">
        <v>1.426947</v>
      </c>
      <c r="Q53" s="301">
        <v>1.436965</v>
      </c>
      <c r="R53" s="301">
        <v>1.440005</v>
      </c>
      <c r="S53" s="301">
        <v>1.450752</v>
      </c>
      <c r="T53" s="301">
        <v>1.461605</v>
      </c>
      <c r="U53" s="301">
        <v>1.4556420000000001</v>
      </c>
      <c r="V53" s="301">
        <v>1.4718500000000001</v>
      </c>
      <c r="W53" s="301">
        <v>1.486192</v>
      </c>
      <c r="X53" s="301">
        <v>1.5241450000000001</v>
      </c>
      <c r="Y53" s="301">
        <v>1.538419</v>
      </c>
      <c r="Z53" s="301">
        <v>1.5569710000000001</v>
      </c>
      <c r="AA53" s="301">
        <v>1.5717460000000001</v>
      </c>
      <c r="AB53" s="301">
        <v>1.583485</v>
      </c>
      <c r="AC53" s="301">
        <v>1.610082</v>
      </c>
      <c r="AD53" s="301">
        <v>1.6245909999999999</v>
      </c>
      <c r="AE53" s="301">
        <v>1.654355</v>
      </c>
      <c r="AF53" s="301">
        <v>1.673597</v>
      </c>
      <c r="AG53" s="301">
        <v>1.6904669999999999</v>
      </c>
      <c r="AH53" s="301">
        <v>1.7018450000000001</v>
      </c>
      <c r="AI53" s="296">
        <v>8.5459999999999998E-3</v>
      </c>
    </row>
    <row r="54" spans="1:35" ht="15" customHeight="1" x14ac:dyDescent="0.2">
      <c r="A54" s="299" t="s">
        <v>1253</v>
      </c>
      <c r="B54" s="298" t="s">
        <v>1254</v>
      </c>
      <c r="C54" s="301">
        <v>0</v>
      </c>
      <c r="D54" s="325">
        <v>0</v>
      </c>
      <c r="E54" s="301">
        <v>0</v>
      </c>
      <c r="F54" s="301">
        <v>0</v>
      </c>
      <c r="G54" s="301">
        <v>0</v>
      </c>
      <c r="H54" s="301">
        <v>0</v>
      </c>
      <c r="I54" s="301">
        <v>0</v>
      </c>
      <c r="J54" s="301">
        <v>0</v>
      </c>
      <c r="K54" s="301">
        <v>0</v>
      </c>
      <c r="L54" s="301">
        <v>0</v>
      </c>
      <c r="M54" s="301">
        <v>0</v>
      </c>
      <c r="N54" s="301">
        <v>0</v>
      </c>
      <c r="O54" s="301">
        <v>0</v>
      </c>
      <c r="P54" s="301">
        <v>0</v>
      </c>
      <c r="Q54" s="301">
        <v>0</v>
      </c>
      <c r="R54" s="301">
        <v>0</v>
      </c>
      <c r="S54" s="301">
        <v>0</v>
      </c>
      <c r="T54" s="301">
        <v>0</v>
      </c>
      <c r="U54" s="301">
        <v>0</v>
      </c>
      <c r="V54" s="301">
        <v>0</v>
      </c>
      <c r="W54" s="301">
        <v>0</v>
      </c>
      <c r="X54" s="301">
        <v>0</v>
      </c>
      <c r="Y54" s="301">
        <v>0</v>
      </c>
      <c r="Z54" s="301">
        <v>0</v>
      </c>
      <c r="AA54" s="301">
        <v>0</v>
      </c>
      <c r="AB54" s="301">
        <v>0</v>
      </c>
      <c r="AC54" s="301">
        <v>0</v>
      </c>
      <c r="AD54" s="301">
        <v>0</v>
      </c>
      <c r="AE54" s="301">
        <v>0</v>
      </c>
      <c r="AF54" s="301">
        <v>0</v>
      </c>
      <c r="AG54" s="301">
        <v>0</v>
      </c>
      <c r="AH54" s="301">
        <v>0</v>
      </c>
      <c r="AI54" s="296" t="s">
        <v>1221</v>
      </c>
    </row>
    <row r="55" spans="1:35" ht="15" customHeight="1" x14ac:dyDescent="0.2">
      <c r="A55" s="299" t="s">
        <v>1255</v>
      </c>
      <c r="B55" s="298" t="s">
        <v>1256</v>
      </c>
      <c r="C55" s="301">
        <v>3.0235000000000001E-2</v>
      </c>
      <c r="D55" s="325">
        <v>2.7562E-2</v>
      </c>
      <c r="E55" s="301">
        <v>2.8823999999999999E-2</v>
      </c>
      <c r="F55" s="301">
        <v>2.9994E-2</v>
      </c>
      <c r="G55" s="301">
        <v>3.0505000000000001E-2</v>
      </c>
      <c r="H55" s="301">
        <v>3.0995999999999999E-2</v>
      </c>
      <c r="I55" s="301">
        <v>3.1459000000000001E-2</v>
      </c>
      <c r="J55" s="301">
        <v>3.1898999999999997E-2</v>
      </c>
      <c r="K55" s="301">
        <v>3.1891000000000003E-2</v>
      </c>
      <c r="L55" s="301">
        <v>3.1911000000000002E-2</v>
      </c>
      <c r="M55" s="301">
        <v>3.1938000000000001E-2</v>
      </c>
      <c r="N55" s="301">
        <v>3.1924000000000001E-2</v>
      </c>
      <c r="O55" s="301">
        <v>3.1614999999999997E-2</v>
      </c>
      <c r="P55" s="301">
        <v>3.1308000000000002E-2</v>
      </c>
      <c r="Q55" s="301">
        <v>3.1021E-2</v>
      </c>
      <c r="R55" s="301">
        <v>3.0792E-2</v>
      </c>
      <c r="S55" s="301">
        <v>3.0491999999999998E-2</v>
      </c>
      <c r="T55" s="301">
        <v>3.0473E-2</v>
      </c>
      <c r="U55" s="301">
        <v>3.0474999999999999E-2</v>
      </c>
      <c r="V55" s="301">
        <v>3.0529000000000001E-2</v>
      </c>
      <c r="W55" s="301">
        <v>3.0571000000000001E-2</v>
      </c>
      <c r="X55" s="301">
        <v>3.0661999999999998E-2</v>
      </c>
      <c r="Y55" s="301">
        <v>3.0780999999999999E-2</v>
      </c>
      <c r="Z55" s="301">
        <v>3.0901000000000001E-2</v>
      </c>
      <c r="AA55" s="301">
        <v>3.1047000000000002E-2</v>
      </c>
      <c r="AB55" s="301">
        <v>3.1220999999999999E-2</v>
      </c>
      <c r="AC55" s="301">
        <v>3.1417E-2</v>
      </c>
      <c r="AD55" s="301">
        <v>3.1632E-2</v>
      </c>
      <c r="AE55" s="301">
        <v>3.1864999999999997E-2</v>
      </c>
      <c r="AF55" s="301">
        <v>3.2081999999999999E-2</v>
      </c>
      <c r="AG55" s="301">
        <v>3.2294999999999997E-2</v>
      </c>
      <c r="AH55" s="301">
        <v>3.252E-2</v>
      </c>
      <c r="AI55" s="296">
        <v>2.3530000000000001E-3</v>
      </c>
    </row>
    <row r="56" spans="1:35" ht="15" customHeight="1" x14ac:dyDescent="0.2">
      <c r="A56" s="299" t="s">
        <v>1257</v>
      </c>
      <c r="B56" s="298" t="s">
        <v>1258</v>
      </c>
      <c r="C56" s="301">
        <v>0</v>
      </c>
      <c r="D56" s="325">
        <v>0</v>
      </c>
      <c r="E56" s="301">
        <v>0</v>
      </c>
      <c r="F56" s="301">
        <v>0</v>
      </c>
      <c r="G56" s="301">
        <v>0</v>
      </c>
      <c r="H56" s="301">
        <v>0</v>
      </c>
      <c r="I56" s="301">
        <v>0</v>
      </c>
      <c r="J56" s="301">
        <v>0</v>
      </c>
      <c r="K56" s="301">
        <v>0</v>
      </c>
      <c r="L56" s="301">
        <v>0</v>
      </c>
      <c r="M56" s="301">
        <v>0</v>
      </c>
      <c r="N56" s="301">
        <v>0</v>
      </c>
      <c r="O56" s="301">
        <v>0</v>
      </c>
      <c r="P56" s="301">
        <v>0</v>
      </c>
      <c r="Q56" s="301">
        <v>0</v>
      </c>
      <c r="R56" s="301">
        <v>0</v>
      </c>
      <c r="S56" s="301">
        <v>0</v>
      </c>
      <c r="T56" s="301">
        <v>0</v>
      </c>
      <c r="U56" s="301">
        <v>0</v>
      </c>
      <c r="V56" s="301">
        <v>0</v>
      </c>
      <c r="W56" s="301">
        <v>0</v>
      </c>
      <c r="X56" s="301">
        <v>0</v>
      </c>
      <c r="Y56" s="301">
        <v>0</v>
      </c>
      <c r="Z56" s="301">
        <v>0</v>
      </c>
      <c r="AA56" s="301">
        <v>0</v>
      </c>
      <c r="AB56" s="301">
        <v>0</v>
      </c>
      <c r="AC56" s="301">
        <v>0</v>
      </c>
      <c r="AD56" s="301">
        <v>0</v>
      </c>
      <c r="AE56" s="301">
        <v>0</v>
      </c>
      <c r="AF56" s="301">
        <v>0</v>
      </c>
      <c r="AG56" s="301">
        <v>0</v>
      </c>
      <c r="AH56" s="301">
        <v>0</v>
      </c>
      <c r="AI56" s="296" t="s">
        <v>1221</v>
      </c>
    </row>
    <row r="57" spans="1:35" ht="15" customHeight="1" x14ac:dyDescent="0.2">
      <c r="A57" s="299" t="s">
        <v>1259</v>
      </c>
      <c r="B57" s="298" t="s">
        <v>1260</v>
      </c>
      <c r="C57" s="301">
        <v>0</v>
      </c>
      <c r="D57" s="325">
        <v>0</v>
      </c>
      <c r="E57" s="301">
        <v>0</v>
      </c>
      <c r="F57" s="301">
        <v>0</v>
      </c>
      <c r="G57" s="301">
        <v>0</v>
      </c>
      <c r="H57" s="301">
        <v>0</v>
      </c>
      <c r="I57" s="301">
        <v>0</v>
      </c>
      <c r="J57" s="301">
        <v>0</v>
      </c>
      <c r="K57" s="301">
        <v>0</v>
      </c>
      <c r="L57" s="301">
        <v>0</v>
      </c>
      <c r="M57" s="301">
        <v>0</v>
      </c>
      <c r="N57" s="301">
        <v>0</v>
      </c>
      <c r="O57" s="301">
        <v>0</v>
      </c>
      <c r="P57" s="301">
        <v>0</v>
      </c>
      <c r="Q57" s="301">
        <v>0</v>
      </c>
      <c r="R57" s="301">
        <v>0</v>
      </c>
      <c r="S57" s="301">
        <v>0</v>
      </c>
      <c r="T57" s="301">
        <v>0</v>
      </c>
      <c r="U57" s="301">
        <v>0</v>
      </c>
      <c r="V57" s="301">
        <v>0</v>
      </c>
      <c r="W57" s="301">
        <v>0</v>
      </c>
      <c r="X57" s="301">
        <v>0</v>
      </c>
      <c r="Y57" s="301">
        <v>0</v>
      </c>
      <c r="Z57" s="301">
        <v>0</v>
      </c>
      <c r="AA57" s="301">
        <v>0</v>
      </c>
      <c r="AB57" s="301">
        <v>0</v>
      </c>
      <c r="AC57" s="301">
        <v>0</v>
      </c>
      <c r="AD57" s="301">
        <v>0</v>
      </c>
      <c r="AE57" s="301">
        <v>0</v>
      </c>
      <c r="AF57" s="301">
        <v>0</v>
      </c>
      <c r="AG57" s="301">
        <v>0</v>
      </c>
      <c r="AH57" s="301">
        <v>0</v>
      </c>
      <c r="AI57" s="296" t="s">
        <v>1221</v>
      </c>
    </row>
    <row r="58" spans="1:35" ht="15" customHeight="1" x14ac:dyDescent="0.2">
      <c r="A58" s="299" t="s">
        <v>1261</v>
      </c>
      <c r="B58" s="298" t="s">
        <v>1262</v>
      </c>
      <c r="C58" s="301">
        <v>3.0235000000000001E-2</v>
      </c>
      <c r="D58" s="325">
        <v>2.7562E-2</v>
      </c>
      <c r="E58" s="301">
        <v>2.8823999999999999E-2</v>
      </c>
      <c r="F58" s="301">
        <v>2.9994E-2</v>
      </c>
      <c r="G58" s="301">
        <v>3.0505000000000001E-2</v>
      </c>
      <c r="H58" s="301">
        <v>3.0995999999999999E-2</v>
      </c>
      <c r="I58" s="301">
        <v>3.1459000000000001E-2</v>
      </c>
      <c r="J58" s="301">
        <v>3.1898999999999997E-2</v>
      </c>
      <c r="K58" s="301">
        <v>3.1891000000000003E-2</v>
      </c>
      <c r="L58" s="301">
        <v>3.1911000000000002E-2</v>
      </c>
      <c r="M58" s="301">
        <v>3.1938000000000001E-2</v>
      </c>
      <c r="N58" s="301">
        <v>3.1924000000000001E-2</v>
      </c>
      <c r="O58" s="301">
        <v>3.1614999999999997E-2</v>
      </c>
      <c r="P58" s="301">
        <v>3.1308000000000002E-2</v>
      </c>
      <c r="Q58" s="301">
        <v>3.1021E-2</v>
      </c>
      <c r="R58" s="301">
        <v>3.0792E-2</v>
      </c>
      <c r="S58" s="301">
        <v>3.0491999999999998E-2</v>
      </c>
      <c r="T58" s="301">
        <v>3.0473E-2</v>
      </c>
      <c r="U58" s="301">
        <v>3.0474999999999999E-2</v>
      </c>
      <c r="V58" s="301">
        <v>3.0529000000000001E-2</v>
      </c>
      <c r="W58" s="301">
        <v>3.0571000000000001E-2</v>
      </c>
      <c r="X58" s="301">
        <v>3.0661999999999998E-2</v>
      </c>
      <c r="Y58" s="301">
        <v>3.0780999999999999E-2</v>
      </c>
      <c r="Z58" s="301">
        <v>3.0901000000000001E-2</v>
      </c>
      <c r="AA58" s="301">
        <v>3.1047000000000002E-2</v>
      </c>
      <c r="AB58" s="301">
        <v>3.1220999999999999E-2</v>
      </c>
      <c r="AC58" s="301">
        <v>3.1417E-2</v>
      </c>
      <c r="AD58" s="301">
        <v>3.1632E-2</v>
      </c>
      <c r="AE58" s="301">
        <v>3.1864999999999997E-2</v>
      </c>
      <c r="AF58" s="301">
        <v>3.2081999999999999E-2</v>
      </c>
      <c r="AG58" s="301">
        <v>3.2294999999999997E-2</v>
      </c>
      <c r="AH58" s="301">
        <v>3.252E-2</v>
      </c>
      <c r="AI58" s="296">
        <v>2.3530000000000001E-3</v>
      </c>
    </row>
    <row r="59" spans="1:35" ht="15" customHeight="1" x14ac:dyDescent="0.2">
      <c r="A59" s="299" t="s">
        <v>1263</v>
      </c>
      <c r="B59" s="298" t="s">
        <v>1264</v>
      </c>
      <c r="C59" s="301">
        <v>0.128689</v>
      </c>
      <c r="D59" s="325">
        <v>0.126806</v>
      </c>
      <c r="E59" s="301">
        <v>0.12398000000000001</v>
      </c>
      <c r="F59" s="301">
        <v>0.12221899999999999</v>
      </c>
      <c r="G59" s="301">
        <v>0.118682</v>
      </c>
      <c r="H59" s="301">
        <v>0.114547</v>
      </c>
      <c r="I59" s="301">
        <v>0.110081</v>
      </c>
      <c r="J59" s="301">
        <v>0.10752399999999999</v>
      </c>
      <c r="K59" s="301">
        <v>0.10560899999999999</v>
      </c>
      <c r="L59" s="301">
        <v>0.105255</v>
      </c>
      <c r="M59" s="301">
        <v>0.10385999999999999</v>
      </c>
      <c r="N59" s="301">
        <v>0.102212</v>
      </c>
      <c r="O59" s="301">
        <v>0.101061</v>
      </c>
      <c r="P59" s="301">
        <v>9.9858000000000002E-2</v>
      </c>
      <c r="Q59" s="301">
        <v>9.8739999999999994E-2</v>
      </c>
      <c r="R59" s="301">
        <v>9.7673999999999997E-2</v>
      </c>
      <c r="S59" s="301">
        <v>9.6507999999999997E-2</v>
      </c>
      <c r="T59" s="301">
        <v>9.6804000000000001E-2</v>
      </c>
      <c r="U59" s="301">
        <v>9.7110000000000002E-2</v>
      </c>
      <c r="V59" s="301">
        <v>9.7434000000000007E-2</v>
      </c>
      <c r="W59" s="301">
        <v>9.7902000000000003E-2</v>
      </c>
      <c r="X59" s="301">
        <v>9.8548999999999998E-2</v>
      </c>
      <c r="Y59" s="301">
        <v>9.9237000000000006E-2</v>
      </c>
      <c r="Z59" s="301">
        <v>0.100188</v>
      </c>
      <c r="AA59" s="301">
        <v>0.100975</v>
      </c>
      <c r="AB59" s="301">
        <v>0.102372</v>
      </c>
      <c r="AC59" s="301">
        <v>0.103662</v>
      </c>
      <c r="AD59" s="301">
        <v>0.103967</v>
      </c>
      <c r="AE59" s="301">
        <v>0.10491399999999999</v>
      </c>
      <c r="AF59" s="301">
        <v>0.105794</v>
      </c>
      <c r="AG59" s="301">
        <v>0.106737</v>
      </c>
      <c r="AH59" s="301">
        <v>0.107921</v>
      </c>
      <c r="AI59" s="296">
        <v>-5.6620000000000004E-3</v>
      </c>
    </row>
    <row r="60" spans="1:35" ht="15" customHeight="1" x14ac:dyDescent="0.2">
      <c r="A60" s="299" t="s">
        <v>1265</v>
      </c>
      <c r="B60" s="298" t="s">
        <v>1266</v>
      </c>
      <c r="C60" s="301">
        <v>0.140981</v>
      </c>
      <c r="D60" s="325">
        <v>0.13406199999999999</v>
      </c>
      <c r="E60" s="301">
        <v>0.13820299999999999</v>
      </c>
      <c r="F60" s="301">
        <v>0.142786</v>
      </c>
      <c r="G60" s="301">
        <v>0.14568900000000001</v>
      </c>
      <c r="H60" s="301">
        <v>0.14931700000000001</v>
      </c>
      <c r="I60" s="301">
        <v>0.153253</v>
      </c>
      <c r="J60" s="301">
        <v>0.15703700000000001</v>
      </c>
      <c r="K60" s="301">
        <v>0.15953999999999999</v>
      </c>
      <c r="L60" s="301">
        <v>0.16209999999999999</v>
      </c>
      <c r="M60" s="301">
        <v>0.16473299999999999</v>
      </c>
      <c r="N60" s="301">
        <v>0.16756599999999999</v>
      </c>
      <c r="O60" s="301">
        <v>0.169654</v>
      </c>
      <c r="P60" s="301">
        <v>0.17102300000000001</v>
      </c>
      <c r="Q60" s="301">
        <v>0.17230500000000001</v>
      </c>
      <c r="R60" s="301">
        <v>0.17439199999999999</v>
      </c>
      <c r="S60" s="301">
        <v>0.17660699999999999</v>
      </c>
      <c r="T60" s="301">
        <v>0.17826600000000001</v>
      </c>
      <c r="U60" s="301">
        <v>0.17943899999999999</v>
      </c>
      <c r="V60" s="301">
        <v>0.181088</v>
      </c>
      <c r="W60" s="301">
        <v>0.182424</v>
      </c>
      <c r="X60" s="301">
        <v>0.18424199999999999</v>
      </c>
      <c r="Y60" s="301">
        <v>0.186302</v>
      </c>
      <c r="Z60" s="301">
        <v>0.18806899999999999</v>
      </c>
      <c r="AA60" s="301">
        <v>0.19028600000000001</v>
      </c>
      <c r="AB60" s="301">
        <v>0.19295300000000001</v>
      </c>
      <c r="AC60" s="301">
        <v>0.195824</v>
      </c>
      <c r="AD60" s="301">
        <v>0.19873499999999999</v>
      </c>
      <c r="AE60" s="301">
        <v>0.20158699999999999</v>
      </c>
      <c r="AF60" s="301">
        <v>0.20404800000000001</v>
      </c>
      <c r="AG60" s="301">
        <v>0.20650499999999999</v>
      </c>
      <c r="AH60" s="301">
        <v>0.20889199999999999</v>
      </c>
      <c r="AI60" s="296">
        <v>1.2763999999999999E-2</v>
      </c>
    </row>
    <row r="61" spans="1:35" ht="15" customHeight="1" x14ac:dyDescent="0.2">
      <c r="A61" s="299" t="s">
        <v>1267</v>
      </c>
      <c r="B61" s="298" t="s">
        <v>1549</v>
      </c>
      <c r="C61" s="301">
        <v>0.303346</v>
      </c>
      <c r="D61" s="325">
        <v>0.30236099999999999</v>
      </c>
      <c r="E61" s="301">
        <v>0.314274</v>
      </c>
      <c r="F61" s="301">
        <v>0.322023</v>
      </c>
      <c r="G61" s="301">
        <v>0.32700099999999999</v>
      </c>
      <c r="H61" s="301">
        <v>0.331791</v>
      </c>
      <c r="I61" s="301">
        <v>0.33499699999999999</v>
      </c>
      <c r="J61" s="301">
        <v>0.340283</v>
      </c>
      <c r="K61" s="301">
        <v>0.34202100000000002</v>
      </c>
      <c r="L61" s="301">
        <v>0.34493699999999999</v>
      </c>
      <c r="M61" s="301">
        <v>0.34827200000000003</v>
      </c>
      <c r="N61" s="301">
        <v>0.34507199999999999</v>
      </c>
      <c r="O61" s="301">
        <v>0.34726400000000002</v>
      </c>
      <c r="P61" s="301">
        <v>0.35037400000000002</v>
      </c>
      <c r="Q61" s="301">
        <v>0.353879</v>
      </c>
      <c r="R61" s="301">
        <v>0.356825</v>
      </c>
      <c r="S61" s="301">
        <v>0.36010399999999998</v>
      </c>
      <c r="T61" s="301">
        <v>0.36347400000000002</v>
      </c>
      <c r="U61" s="301">
        <v>0.36772100000000002</v>
      </c>
      <c r="V61" s="301">
        <v>0.37119600000000003</v>
      </c>
      <c r="W61" s="301">
        <v>0.37491999999999998</v>
      </c>
      <c r="X61" s="301">
        <v>0.380805</v>
      </c>
      <c r="Y61" s="301">
        <v>0.38542399999999999</v>
      </c>
      <c r="Z61" s="301">
        <v>0.38892900000000002</v>
      </c>
      <c r="AA61" s="301">
        <v>0.39386900000000002</v>
      </c>
      <c r="AB61" s="301">
        <v>0.39865299999999998</v>
      </c>
      <c r="AC61" s="301">
        <v>0.40371699999999999</v>
      </c>
      <c r="AD61" s="301">
        <v>0.40868199999999999</v>
      </c>
      <c r="AE61" s="301">
        <v>0.41444399999999998</v>
      </c>
      <c r="AF61" s="301">
        <v>0.42214499999999999</v>
      </c>
      <c r="AG61" s="301">
        <v>0.42790899999999998</v>
      </c>
      <c r="AH61" s="301">
        <v>0.43173099999999998</v>
      </c>
      <c r="AI61" s="296">
        <v>1.145E-2</v>
      </c>
    </row>
    <row r="62" spans="1:35" ht="15" customHeight="1" x14ac:dyDescent="0.2">
      <c r="A62" s="299" t="s">
        <v>1268</v>
      </c>
      <c r="B62" s="300" t="s">
        <v>1210</v>
      </c>
      <c r="C62" s="303">
        <v>2.6530619999999998</v>
      </c>
      <c r="D62" s="326">
        <v>2.6601789999999998</v>
      </c>
      <c r="E62" s="303">
        <v>2.691592</v>
      </c>
      <c r="F62" s="303">
        <v>2.7038120000000001</v>
      </c>
      <c r="G62" s="303">
        <v>2.7237140000000002</v>
      </c>
      <c r="H62" s="303">
        <v>2.7281149999999998</v>
      </c>
      <c r="I62" s="303">
        <v>2.7269990000000002</v>
      </c>
      <c r="J62" s="303">
        <v>2.7503190000000002</v>
      </c>
      <c r="K62" s="303">
        <v>2.7478850000000001</v>
      </c>
      <c r="L62" s="303">
        <v>2.7499959999999999</v>
      </c>
      <c r="M62" s="303">
        <v>2.7594500000000002</v>
      </c>
      <c r="N62" s="303">
        <v>2.6577709999999999</v>
      </c>
      <c r="O62" s="303">
        <v>2.6735790000000001</v>
      </c>
      <c r="P62" s="303">
        <v>2.7149000000000001</v>
      </c>
      <c r="Q62" s="303">
        <v>2.6883759999999999</v>
      </c>
      <c r="R62" s="303">
        <v>2.738381</v>
      </c>
      <c r="S62" s="303">
        <v>2.7600259999999999</v>
      </c>
      <c r="T62" s="303">
        <v>2.7553939999999999</v>
      </c>
      <c r="U62" s="303">
        <v>2.7629929999999998</v>
      </c>
      <c r="V62" s="303">
        <v>2.7888820000000001</v>
      </c>
      <c r="W62" s="303">
        <v>2.8159800000000001</v>
      </c>
      <c r="X62" s="303">
        <v>2.8578570000000001</v>
      </c>
      <c r="Y62" s="303">
        <v>2.8889809999999998</v>
      </c>
      <c r="Z62" s="303">
        <v>2.9187750000000001</v>
      </c>
      <c r="AA62" s="303">
        <v>2.9519410000000001</v>
      </c>
      <c r="AB62" s="303">
        <v>2.9800420000000001</v>
      </c>
      <c r="AC62" s="303">
        <v>3.0439980000000002</v>
      </c>
      <c r="AD62" s="303">
        <v>3.0620810000000001</v>
      </c>
      <c r="AE62" s="303">
        <v>3.1292040000000001</v>
      </c>
      <c r="AF62" s="303">
        <v>3.1832950000000002</v>
      </c>
      <c r="AG62" s="303">
        <v>3.219074</v>
      </c>
      <c r="AH62" s="303">
        <v>3.2346889999999999</v>
      </c>
      <c r="AI62" s="302">
        <v>6.4149999999999997E-3</v>
      </c>
    </row>
    <row r="63" spans="1:35" ht="15" customHeight="1" x14ac:dyDescent="0.2">
      <c r="A63" s="299" t="s">
        <v>1269</v>
      </c>
      <c r="B63" s="298" t="s">
        <v>1212</v>
      </c>
      <c r="C63" s="301">
        <v>0.450714</v>
      </c>
      <c r="D63" s="325">
        <v>0.44714799999999999</v>
      </c>
      <c r="E63" s="301">
        <v>0.45752700000000002</v>
      </c>
      <c r="F63" s="301">
        <v>0.45390399999999997</v>
      </c>
      <c r="G63" s="301">
        <v>0.44161400000000001</v>
      </c>
      <c r="H63" s="301">
        <v>0.42854100000000001</v>
      </c>
      <c r="I63" s="301">
        <v>0.41649199999999997</v>
      </c>
      <c r="J63" s="301">
        <v>0.39527499999999999</v>
      </c>
      <c r="K63" s="301">
        <v>0.38597700000000001</v>
      </c>
      <c r="L63" s="301">
        <v>0.39245999999999998</v>
      </c>
      <c r="M63" s="301">
        <v>0.39373799999999998</v>
      </c>
      <c r="N63" s="301">
        <v>0.38204100000000002</v>
      </c>
      <c r="O63" s="301">
        <v>0.37896600000000003</v>
      </c>
      <c r="P63" s="301">
        <v>0.37846800000000003</v>
      </c>
      <c r="Q63" s="301">
        <v>0.38339299999999998</v>
      </c>
      <c r="R63" s="301">
        <v>0.38813999999999999</v>
      </c>
      <c r="S63" s="301">
        <v>0.38835799999999998</v>
      </c>
      <c r="T63" s="301">
        <v>0.39287100000000003</v>
      </c>
      <c r="U63" s="301">
        <v>0.396094</v>
      </c>
      <c r="V63" s="301">
        <v>0.39922400000000002</v>
      </c>
      <c r="W63" s="301">
        <v>0.40705200000000002</v>
      </c>
      <c r="X63" s="301">
        <v>0.40896100000000002</v>
      </c>
      <c r="Y63" s="301">
        <v>0.417103</v>
      </c>
      <c r="Z63" s="301">
        <v>0.41970800000000003</v>
      </c>
      <c r="AA63" s="301">
        <v>0.42320999999999998</v>
      </c>
      <c r="AB63" s="301">
        <v>0.42567100000000002</v>
      </c>
      <c r="AC63" s="301">
        <v>0.43825700000000001</v>
      </c>
      <c r="AD63" s="301">
        <v>0.45272699999999999</v>
      </c>
      <c r="AE63" s="301">
        <v>0.46754099999999998</v>
      </c>
      <c r="AF63" s="301">
        <v>0.47600399999999998</v>
      </c>
      <c r="AG63" s="301">
        <v>0.485622</v>
      </c>
      <c r="AH63" s="301">
        <v>0.49338900000000002</v>
      </c>
      <c r="AI63" s="296">
        <v>2.9229999999999998E-3</v>
      </c>
    </row>
    <row r="64" spans="1:35" ht="15" customHeight="1" x14ac:dyDescent="0.2">
      <c r="A64" s="299" t="s">
        <v>1270</v>
      </c>
      <c r="B64" s="300" t="s">
        <v>1214</v>
      </c>
      <c r="C64" s="303">
        <v>3.1037759999999999</v>
      </c>
      <c r="D64" s="326">
        <v>3.1073270000000002</v>
      </c>
      <c r="E64" s="303">
        <v>3.1491189999999998</v>
      </c>
      <c r="F64" s="303">
        <v>3.1577160000000002</v>
      </c>
      <c r="G64" s="303">
        <v>3.1653280000000001</v>
      </c>
      <c r="H64" s="303">
        <v>3.1566559999999999</v>
      </c>
      <c r="I64" s="303">
        <v>3.143491</v>
      </c>
      <c r="J64" s="303">
        <v>3.1455950000000001</v>
      </c>
      <c r="K64" s="303">
        <v>3.1338620000000001</v>
      </c>
      <c r="L64" s="303">
        <v>3.1424560000000001</v>
      </c>
      <c r="M64" s="303">
        <v>3.1531880000000001</v>
      </c>
      <c r="N64" s="303">
        <v>3.039812</v>
      </c>
      <c r="O64" s="303">
        <v>3.0525449999999998</v>
      </c>
      <c r="P64" s="303">
        <v>3.0933679999999999</v>
      </c>
      <c r="Q64" s="303">
        <v>3.0717690000000002</v>
      </c>
      <c r="R64" s="303">
        <v>3.1265209999999999</v>
      </c>
      <c r="S64" s="303">
        <v>3.1483840000000001</v>
      </c>
      <c r="T64" s="303">
        <v>3.148266</v>
      </c>
      <c r="U64" s="303">
        <v>3.1590859999999998</v>
      </c>
      <c r="V64" s="303">
        <v>3.1881059999999999</v>
      </c>
      <c r="W64" s="303">
        <v>3.223033</v>
      </c>
      <c r="X64" s="303">
        <v>3.2668180000000002</v>
      </c>
      <c r="Y64" s="303">
        <v>3.3060839999999998</v>
      </c>
      <c r="Z64" s="303">
        <v>3.3384839999999998</v>
      </c>
      <c r="AA64" s="303">
        <v>3.3751519999999999</v>
      </c>
      <c r="AB64" s="303">
        <v>3.405713</v>
      </c>
      <c r="AC64" s="303">
        <v>3.482256</v>
      </c>
      <c r="AD64" s="303">
        <v>3.5148069999999998</v>
      </c>
      <c r="AE64" s="303">
        <v>3.5967449999999999</v>
      </c>
      <c r="AF64" s="303">
        <v>3.6593</v>
      </c>
      <c r="AG64" s="303">
        <v>3.7046960000000002</v>
      </c>
      <c r="AH64" s="303">
        <v>3.7280790000000001</v>
      </c>
      <c r="AI64" s="302">
        <v>5.9300000000000004E-3</v>
      </c>
    </row>
    <row r="67" spans="1:35" ht="15" customHeight="1" x14ac:dyDescent="0.2">
      <c r="B67" s="300" t="s">
        <v>1271</v>
      </c>
    </row>
    <row r="68" spans="1:35" ht="15" customHeight="1" x14ac:dyDescent="0.2">
      <c r="A68" s="299" t="s">
        <v>1272</v>
      </c>
      <c r="B68" s="298" t="s">
        <v>1198</v>
      </c>
      <c r="C68" s="301">
        <v>1.8699999999999999E-3</v>
      </c>
      <c r="D68" s="325">
        <v>1.8829999999999999E-3</v>
      </c>
      <c r="E68" s="301">
        <v>1.8619999999999999E-3</v>
      </c>
      <c r="F68" s="301">
        <v>1.8339999999999999E-3</v>
      </c>
      <c r="G68" s="301">
        <v>1.8090000000000001E-3</v>
      </c>
      <c r="H68" s="301">
        <v>1.7769999999999999E-3</v>
      </c>
      <c r="I68" s="301">
        <v>1.7459999999999999E-3</v>
      </c>
      <c r="J68" s="301">
        <v>1.7260000000000001E-3</v>
      </c>
      <c r="K68" s="301">
        <v>1.714E-3</v>
      </c>
      <c r="L68" s="301">
        <v>1.7080000000000001E-3</v>
      </c>
      <c r="M68" s="301">
        <v>1.704E-3</v>
      </c>
      <c r="N68" s="301">
        <v>1.7149999999999999E-3</v>
      </c>
      <c r="O68" s="301">
        <v>1.7110000000000001E-3</v>
      </c>
      <c r="P68" s="301">
        <v>1.7129999999999999E-3</v>
      </c>
      <c r="Q68" s="301">
        <v>1.7210000000000001E-3</v>
      </c>
      <c r="R68" s="301">
        <v>1.7309999999999999E-3</v>
      </c>
      <c r="S68" s="301">
        <v>1.743E-3</v>
      </c>
      <c r="T68" s="301">
        <v>1.7619999999999999E-3</v>
      </c>
      <c r="U68" s="301">
        <v>1.7819999999999999E-3</v>
      </c>
      <c r="V68" s="301">
        <v>1.805E-3</v>
      </c>
      <c r="W68" s="301">
        <v>1.83E-3</v>
      </c>
      <c r="X68" s="301">
        <v>1.8550000000000001E-3</v>
      </c>
      <c r="Y68" s="301">
        <v>1.885E-3</v>
      </c>
      <c r="Z68" s="301">
        <v>1.915E-3</v>
      </c>
      <c r="AA68" s="301">
        <v>1.9469999999999999E-3</v>
      </c>
      <c r="AB68" s="301">
        <v>1.98E-3</v>
      </c>
      <c r="AC68" s="301">
        <v>2.0140000000000002E-3</v>
      </c>
      <c r="AD68" s="301">
        <v>2.0500000000000002E-3</v>
      </c>
      <c r="AE68" s="301">
        <v>2.0869999999999999E-3</v>
      </c>
      <c r="AF68" s="301">
        <v>2.127E-3</v>
      </c>
      <c r="AG68" s="301">
        <v>2.1679999999999998E-3</v>
      </c>
      <c r="AH68" s="301">
        <v>2.2130000000000001E-3</v>
      </c>
      <c r="AI68" s="296">
        <v>5.4580000000000002E-3</v>
      </c>
    </row>
    <row r="69" spans="1:35" ht="15" customHeight="1" x14ac:dyDescent="0.2">
      <c r="A69" s="299" t="s">
        <v>1273</v>
      </c>
      <c r="B69" s="298" t="s">
        <v>1218</v>
      </c>
      <c r="C69" s="301">
        <v>2.3698419999999998</v>
      </c>
      <c r="D69" s="325">
        <v>2.3626390000000002</v>
      </c>
      <c r="E69" s="301">
        <v>2.3345590000000001</v>
      </c>
      <c r="F69" s="301">
        <v>2.283652</v>
      </c>
      <c r="G69" s="301">
        <v>2.204142</v>
      </c>
      <c r="H69" s="301">
        <v>2.1002230000000002</v>
      </c>
      <c r="I69" s="301">
        <v>1.990604</v>
      </c>
      <c r="J69" s="301">
        <v>1.9292640000000001</v>
      </c>
      <c r="K69" s="301">
        <v>1.8784780000000001</v>
      </c>
      <c r="L69" s="301">
        <v>1.8315269999999999</v>
      </c>
      <c r="M69" s="301">
        <v>1.7873859999999999</v>
      </c>
      <c r="N69" s="301">
        <v>1.7457309999999999</v>
      </c>
      <c r="O69" s="301">
        <v>1.708021</v>
      </c>
      <c r="P69" s="301">
        <v>1.6698489999999999</v>
      </c>
      <c r="Q69" s="301">
        <v>1.6331800000000001</v>
      </c>
      <c r="R69" s="301">
        <v>1.59771</v>
      </c>
      <c r="S69" s="301">
        <v>1.562559</v>
      </c>
      <c r="T69" s="301">
        <v>1.5515099999999999</v>
      </c>
      <c r="U69" s="301">
        <v>1.541971</v>
      </c>
      <c r="V69" s="301">
        <v>1.5340800000000001</v>
      </c>
      <c r="W69" s="301">
        <v>1.528241</v>
      </c>
      <c r="X69" s="301">
        <v>1.5248200000000001</v>
      </c>
      <c r="Y69" s="301">
        <v>1.5226109999999999</v>
      </c>
      <c r="Z69" s="301">
        <v>1.5221260000000001</v>
      </c>
      <c r="AA69" s="301">
        <v>1.5231749999999999</v>
      </c>
      <c r="AB69" s="301">
        <v>1.525461</v>
      </c>
      <c r="AC69" s="301">
        <v>1.528273</v>
      </c>
      <c r="AD69" s="301">
        <v>1.5329349999999999</v>
      </c>
      <c r="AE69" s="301">
        <v>1.5392140000000001</v>
      </c>
      <c r="AF69" s="301">
        <v>1.5454460000000001</v>
      </c>
      <c r="AG69" s="301">
        <v>1.5529919999999999</v>
      </c>
      <c r="AH69" s="301">
        <v>1.560659</v>
      </c>
      <c r="AI69" s="296">
        <v>-1.3384E-2</v>
      </c>
    </row>
    <row r="70" spans="1:35" ht="15" customHeight="1" x14ac:dyDescent="0.2">
      <c r="A70" s="299" t="s">
        <v>1274</v>
      </c>
      <c r="B70" s="298" t="s">
        <v>1275</v>
      </c>
      <c r="C70" s="301">
        <v>2.7130000000000001E-3</v>
      </c>
      <c r="D70" s="325">
        <v>4.1609999999999998E-3</v>
      </c>
      <c r="E70" s="301">
        <v>6.3530000000000001E-3</v>
      </c>
      <c r="F70" s="301">
        <v>7.8820000000000001E-3</v>
      </c>
      <c r="G70" s="301">
        <v>7.7510000000000001E-3</v>
      </c>
      <c r="H70" s="301">
        <v>8.6029999999999995E-3</v>
      </c>
      <c r="I70" s="301">
        <v>8.2480000000000001E-3</v>
      </c>
      <c r="J70" s="301">
        <v>8.6960000000000006E-3</v>
      </c>
      <c r="K70" s="301">
        <v>8.9549999999999994E-3</v>
      </c>
      <c r="L70" s="301">
        <v>8.5850000000000006E-3</v>
      </c>
      <c r="M70" s="301">
        <v>8.6809999999999995E-3</v>
      </c>
      <c r="N70" s="301">
        <v>1.1644E-2</v>
      </c>
      <c r="O70" s="301">
        <v>1.0817E-2</v>
      </c>
      <c r="P70" s="301">
        <v>1.0972000000000001E-2</v>
      </c>
      <c r="Q70" s="301">
        <v>1.0838E-2</v>
      </c>
      <c r="R70" s="301">
        <v>1.0076999999999999E-2</v>
      </c>
      <c r="S70" s="301">
        <v>9.7920000000000004E-3</v>
      </c>
      <c r="T70" s="301">
        <v>9.6439999999999998E-3</v>
      </c>
      <c r="U70" s="301">
        <v>9.7590000000000003E-3</v>
      </c>
      <c r="V70" s="301">
        <v>9.6989999999999993E-3</v>
      </c>
      <c r="W70" s="301">
        <v>8.9940000000000003E-3</v>
      </c>
      <c r="X70" s="301">
        <v>8.1569999999999993E-3</v>
      </c>
      <c r="Y70" s="301">
        <v>8.0759999999999998E-3</v>
      </c>
      <c r="Z70" s="301">
        <v>7.6210000000000002E-3</v>
      </c>
      <c r="AA70" s="301">
        <v>7.3119999999999999E-3</v>
      </c>
      <c r="AB70" s="301">
        <v>7.0029999999999997E-3</v>
      </c>
      <c r="AC70" s="301">
        <v>6.8640000000000003E-3</v>
      </c>
      <c r="AD70" s="301">
        <v>6.3340000000000002E-3</v>
      </c>
      <c r="AE70" s="301">
        <v>4.8659999999999997E-3</v>
      </c>
      <c r="AF70" s="301">
        <v>4.2440000000000004E-3</v>
      </c>
      <c r="AG70" s="301">
        <v>3.4610000000000001E-3</v>
      </c>
      <c r="AH70" s="301">
        <v>3.4610000000000001E-3</v>
      </c>
      <c r="AI70" s="296">
        <v>7.8879999999999992E-3</v>
      </c>
    </row>
    <row r="71" spans="1:35" ht="15" customHeight="1" x14ac:dyDescent="0.2">
      <c r="A71" s="299" t="s">
        <v>1276</v>
      </c>
      <c r="B71" s="298" t="s">
        <v>1277</v>
      </c>
      <c r="C71" s="301">
        <v>0.88004499999999997</v>
      </c>
      <c r="D71" s="325">
        <v>0.88896500000000001</v>
      </c>
      <c r="E71" s="301">
        <v>0.895285</v>
      </c>
      <c r="F71" s="301">
        <v>0.89939999999999998</v>
      </c>
      <c r="G71" s="301">
        <v>0.90052699999999997</v>
      </c>
      <c r="H71" s="301">
        <v>0.90567699999999995</v>
      </c>
      <c r="I71" s="301">
        <v>0.91344999999999998</v>
      </c>
      <c r="J71" s="301">
        <v>0.92100800000000005</v>
      </c>
      <c r="K71" s="301">
        <v>0.92910999999999999</v>
      </c>
      <c r="L71" s="301">
        <v>0.93794200000000005</v>
      </c>
      <c r="M71" s="301">
        <v>0.94659099999999996</v>
      </c>
      <c r="N71" s="301">
        <v>0.95571600000000001</v>
      </c>
      <c r="O71" s="301">
        <v>0.96462599999999998</v>
      </c>
      <c r="P71" s="301">
        <v>0.97395200000000004</v>
      </c>
      <c r="Q71" s="301">
        <v>0.98299700000000001</v>
      </c>
      <c r="R71" s="301">
        <v>0.99187999999999998</v>
      </c>
      <c r="S71" s="301">
        <v>1.0003899999999999</v>
      </c>
      <c r="T71" s="301">
        <v>1.0088330000000001</v>
      </c>
      <c r="U71" s="301">
        <v>1.0175289999999999</v>
      </c>
      <c r="V71" s="301">
        <v>1.026011</v>
      </c>
      <c r="W71" s="301">
        <v>1.0347759999999999</v>
      </c>
      <c r="X71" s="301">
        <v>1.044446</v>
      </c>
      <c r="Y71" s="301">
        <v>1.0543130000000001</v>
      </c>
      <c r="Z71" s="301">
        <v>1.0641050000000001</v>
      </c>
      <c r="AA71" s="301">
        <v>1.0744180000000001</v>
      </c>
      <c r="AB71" s="301">
        <v>1.0851150000000001</v>
      </c>
      <c r="AC71" s="301">
        <v>1.0965689999999999</v>
      </c>
      <c r="AD71" s="301">
        <v>1.1084560000000001</v>
      </c>
      <c r="AE71" s="301">
        <v>1.1206609999999999</v>
      </c>
      <c r="AF71" s="301">
        <v>1.1328229999999999</v>
      </c>
      <c r="AG71" s="301">
        <v>1.1451579999999999</v>
      </c>
      <c r="AH71" s="301">
        <v>1.1577109999999999</v>
      </c>
      <c r="AI71" s="296">
        <v>8.8850000000000005E-3</v>
      </c>
    </row>
    <row r="72" spans="1:35" ht="15" customHeight="1" x14ac:dyDescent="0.2">
      <c r="A72" s="299" t="s">
        <v>1278</v>
      </c>
      <c r="B72" s="298" t="s">
        <v>1279</v>
      </c>
      <c r="C72" s="301">
        <v>0.80837499999999995</v>
      </c>
      <c r="D72" s="325">
        <v>0.81907700000000006</v>
      </c>
      <c r="E72" s="301">
        <v>0.84656699999999996</v>
      </c>
      <c r="F72" s="301">
        <v>0.86580999999999997</v>
      </c>
      <c r="G72" s="301">
        <v>0.84173200000000004</v>
      </c>
      <c r="H72" s="301">
        <v>0.83561300000000005</v>
      </c>
      <c r="I72" s="301">
        <v>0.83003400000000005</v>
      </c>
      <c r="J72" s="301">
        <v>0.83219299999999996</v>
      </c>
      <c r="K72" s="301">
        <v>0.82772000000000001</v>
      </c>
      <c r="L72" s="301">
        <v>0.83011000000000001</v>
      </c>
      <c r="M72" s="301">
        <v>0.82362400000000002</v>
      </c>
      <c r="N72" s="301">
        <v>0.81416699999999997</v>
      </c>
      <c r="O72" s="301">
        <v>0.80933900000000003</v>
      </c>
      <c r="P72" s="301">
        <v>0.80400899999999997</v>
      </c>
      <c r="Q72" s="301">
        <v>0.79895700000000003</v>
      </c>
      <c r="R72" s="301">
        <v>0.79607300000000003</v>
      </c>
      <c r="S72" s="301">
        <v>0.79430299999999998</v>
      </c>
      <c r="T72" s="301">
        <v>0.797373</v>
      </c>
      <c r="U72" s="301">
        <v>0.79547699999999999</v>
      </c>
      <c r="V72" s="301">
        <v>0.79592300000000005</v>
      </c>
      <c r="W72" s="301">
        <v>0.79530500000000004</v>
      </c>
      <c r="X72" s="301">
        <v>0.79625199999999996</v>
      </c>
      <c r="Y72" s="301">
        <v>0.79629399999999995</v>
      </c>
      <c r="Z72" s="301">
        <v>0.79996999999999996</v>
      </c>
      <c r="AA72" s="301">
        <v>0.80291599999999996</v>
      </c>
      <c r="AB72" s="301">
        <v>0.80816100000000002</v>
      </c>
      <c r="AC72" s="301">
        <v>0.81167800000000001</v>
      </c>
      <c r="AD72" s="301">
        <v>0.81663399999999997</v>
      </c>
      <c r="AE72" s="301">
        <v>0.82206599999999996</v>
      </c>
      <c r="AF72" s="301">
        <v>0.82602500000000001</v>
      </c>
      <c r="AG72" s="301">
        <v>0.82998099999999997</v>
      </c>
      <c r="AH72" s="301">
        <v>0.83268699999999995</v>
      </c>
      <c r="AI72" s="296">
        <v>9.5600000000000004E-4</v>
      </c>
    </row>
    <row r="73" spans="1:35" ht="15" customHeight="1" x14ac:dyDescent="0.2">
      <c r="A73" s="299" t="s">
        <v>1280</v>
      </c>
      <c r="B73" s="298" t="s">
        <v>45</v>
      </c>
      <c r="C73" s="301">
        <v>0.21701000000000001</v>
      </c>
      <c r="D73" s="325">
        <v>0.20400399999999999</v>
      </c>
      <c r="E73" s="301">
        <v>0.21405199999999999</v>
      </c>
      <c r="F73" s="301">
        <v>0.17504500000000001</v>
      </c>
      <c r="G73" s="301">
        <v>0.22265799999999999</v>
      </c>
      <c r="H73" s="301">
        <v>0.22702800000000001</v>
      </c>
      <c r="I73" s="301">
        <v>0.229515</v>
      </c>
      <c r="J73" s="301">
        <v>0.21804999999999999</v>
      </c>
      <c r="K73" s="301">
        <v>0.213502</v>
      </c>
      <c r="L73" s="301">
        <v>0.196271</v>
      </c>
      <c r="M73" s="301">
        <v>0.19492200000000001</v>
      </c>
      <c r="N73" s="301">
        <v>0.212698</v>
      </c>
      <c r="O73" s="301">
        <v>0.21091799999999999</v>
      </c>
      <c r="P73" s="301">
        <v>0.20985400000000001</v>
      </c>
      <c r="Q73" s="301">
        <v>0.20777000000000001</v>
      </c>
      <c r="R73" s="301">
        <v>0.20658000000000001</v>
      </c>
      <c r="S73" s="301">
        <v>0.203761</v>
      </c>
      <c r="T73" s="301">
        <v>0.18708</v>
      </c>
      <c r="U73" s="301">
        <v>0.185335</v>
      </c>
      <c r="V73" s="301">
        <v>0.18020700000000001</v>
      </c>
      <c r="W73" s="301">
        <v>0.17753099999999999</v>
      </c>
      <c r="X73" s="301">
        <v>0.173011</v>
      </c>
      <c r="Y73" s="301">
        <v>0.17671799999999999</v>
      </c>
      <c r="Z73" s="301">
        <v>0.16774700000000001</v>
      </c>
      <c r="AA73" s="301">
        <v>0.16606799999999999</v>
      </c>
      <c r="AB73" s="301">
        <v>0.15937899999999999</v>
      </c>
      <c r="AC73" s="301">
        <v>0.16454199999999999</v>
      </c>
      <c r="AD73" s="301">
        <v>0.155559</v>
      </c>
      <c r="AE73" s="301">
        <v>0.15382199999999999</v>
      </c>
      <c r="AF73" s="301">
        <v>0.152395</v>
      </c>
      <c r="AG73" s="301">
        <v>0.150369</v>
      </c>
      <c r="AH73" s="301">
        <v>0.148198</v>
      </c>
      <c r="AI73" s="296">
        <v>-1.2227999999999999E-2</v>
      </c>
    </row>
    <row r="74" spans="1:35" ht="15" customHeight="1" x14ac:dyDescent="0.2">
      <c r="A74" s="299" t="s">
        <v>1281</v>
      </c>
      <c r="B74" s="298" t="s">
        <v>1282</v>
      </c>
      <c r="C74" s="301">
        <v>2.5433000000000001E-2</v>
      </c>
      <c r="D74" s="325">
        <v>2.5350999999999999E-2</v>
      </c>
      <c r="E74" s="301">
        <v>2.5277999999999998E-2</v>
      </c>
      <c r="F74" s="301">
        <v>2.5201000000000001E-2</v>
      </c>
      <c r="G74" s="301">
        <v>2.5132000000000002E-2</v>
      </c>
      <c r="H74" s="301">
        <v>2.5078E-2</v>
      </c>
      <c r="I74" s="301">
        <v>2.5016E-2</v>
      </c>
      <c r="J74" s="301">
        <v>2.4955999999999999E-2</v>
      </c>
      <c r="K74" s="301">
        <v>2.4905E-2</v>
      </c>
      <c r="L74" s="301">
        <v>2.4854999999999999E-2</v>
      </c>
      <c r="M74" s="301">
        <v>2.4813000000000002E-2</v>
      </c>
      <c r="N74" s="301">
        <v>2.4781000000000001E-2</v>
      </c>
      <c r="O74" s="301">
        <v>2.4745E-2</v>
      </c>
      <c r="P74" s="301">
        <v>2.4712999999999999E-2</v>
      </c>
      <c r="Q74" s="301">
        <v>2.4688000000000002E-2</v>
      </c>
      <c r="R74" s="301">
        <v>2.4674999999999999E-2</v>
      </c>
      <c r="S74" s="301">
        <v>2.4667999999999999E-2</v>
      </c>
      <c r="T74" s="301">
        <v>2.4667999999999999E-2</v>
      </c>
      <c r="U74" s="301">
        <v>2.4674999999999999E-2</v>
      </c>
      <c r="V74" s="301">
        <v>2.4683E-2</v>
      </c>
      <c r="W74" s="301">
        <v>2.4694000000000001E-2</v>
      </c>
      <c r="X74" s="301">
        <v>2.4715000000000001E-2</v>
      </c>
      <c r="Y74" s="301">
        <v>2.4736000000000001E-2</v>
      </c>
      <c r="Z74" s="301">
        <v>2.4764000000000001E-2</v>
      </c>
      <c r="AA74" s="301">
        <v>2.4788999999999999E-2</v>
      </c>
      <c r="AB74" s="301">
        <v>2.4813000000000002E-2</v>
      </c>
      <c r="AC74" s="301">
        <v>2.4844999999999999E-2</v>
      </c>
      <c r="AD74" s="301">
        <v>2.4881E-2</v>
      </c>
      <c r="AE74" s="301">
        <v>2.4908E-2</v>
      </c>
      <c r="AF74" s="301">
        <v>2.4929E-2</v>
      </c>
      <c r="AG74" s="301">
        <v>2.4948000000000001E-2</v>
      </c>
      <c r="AH74" s="301">
        <v>2.4967E-2</v>
      </c>
      <c r="AI74" s="296">
        <v>-5.9599999999999996E-4</v>
      </c>
    </row>
    <row r="75" spans="1:35" ht="15" customHeight="1" x14ac:dyDescent="0.2">
      <c r="A75" s="299" t="s">
        <v>1283</v>
      </c>
      <c r="B75" s="298" t="s">
        <v>1202</v>
      </c>
      <c r="C75" s="301">
        <v>4.302575</v>
      </c>
      <c r="D75" s="325">
        <v>4.3019189999999998</v>
      </c>
      <c r="E75" s="301">
        <v>4.3176030000000001</v>
      </c>
      <c r="F75" s="301">
        <v>4.2509430000000004</v>
      </c>
      <c r="G75" s="301">
        <v>4.196002</v>
      </c>
      <c r="H75" s="301">
        <v>4.0953970000000002</v>
      </c>
      <c r="I75" s="301">
        <v>3.9903629999999999</v>
      </c>
      <c r="J75" s="301">
        <v>3.9271980000000002</v>
      </c>
      <c r="K75" s="301">
        <v>3.8754270000000002</v>
      </c>
      <c r="L75" s="301">
        <v>3.8224140000000002</v>
      </c>
      <c r="M75" s="301">
        <v>3.7790400000000002</v>
      </c>
      <c r="N75" s="301">
        <v>3.754807</v>
      </c>
      <c r="O75" s="301">
        <v>3.71936</v>
      </c>
      <c r="P75" s="301">
        <v>3.684088</v>
      </c>
      <c r="Q75" s="301">
        <v>3.6493120000000001</v>
      </c>
      <c r="R75" s="301">
        <v>3.6186509999999998</v>
      </c>
      <c r="S75" s="301">
        <v>3.5874250000000001</v>
      </c>
      <c r="T75" s="301">
        <v>3.5712250000000001</v>
      </c>
      <c r="U75" s="301">
        <v>3.5667680000000002</v>
      </c>
      <c r="V75" s="301">
        <v>3.5627089999999999</v>
      </c>
      <c r="W75" s="301">
        <v>3.5623749999999998</v>
      </c>
      <c r="X75" s="301">
        <v>3.565099</v>
      </c>
      <c r="Y75" s="301">
        <v>3.5765570000000002</v>
      </c>
      <c r="Z75" s="301">
        <v>3.5806279999999999</v>
      </c>
      <c r="AA75" s="301">
        <v>3.5933130000000002</v>
      </c>
      <c r="AB75" s="301">
        <v>3.604908</v>
      </c>
      <c r="AC75" s="301">
        <v>3.6279210000000002</v>
      </c>
      <c r="AD75" s="301">
        <v>3.640514</v>
      </c>
      <c r="AE75" s="301">
        <v>3.6627589999999999</v>
      </c>
      <c r="AF75" s="301">
        <v>3.683745</v>
      </c>
      <c r="AG75" s="301">
        <v>3.705616</v>
      </c>
      <c r="AH75" s="301">
        <v>3.7264349999999999</v>
      </c>
      <c r="AI75" s="296">
        <v>-4.627E-3</v>
      </c>
    </row>
    <row r="76" spans="1:35" ht="15" customHeight="1" x14ac:dyDescent="0.2">
      <c r="A76" s="299" t="s">
        <v>1284</v>
      </c>
      <c r="B76" s="298" t="s">
        <v>1285</v>
      </c>
      <c r="C76" s="301">
        <v>4.4200999999999997E-2</v>
      </c>
      <c r="D76" s="325">
        <v>4.1947999999999999E-2</v>
      </c>
      <c r="E76" s="301">
        <v>4.2523999999999999E-2</v>
      </c>
      <c r="F76" s="301">
        <v>4.1401E-2</v>
      </c>
      <c r="G76" s="301">
        <v>4.0808999999999998E-2</v>
      </c>
      <c r="H76" s="301">
        <v>4.0957E-2</v>
      </c>
      <c r="I76" s="301">
        <v>4.1325000000000001E-2</v>
      </c>
      <c r="J76" s="301">
        <v>4.2004E-2</v>
      </c>
      <c r="K76" s="301">
        <v>4.1831E-2</v>
      </c>
      <c r="L76" s="301">
        <v>4.165E-2</v>
      </c>
      <c r="M76" s="301">
        <v>4.1692E-2</v>
      </c>
      <c r="N76" s="301">
        <v>4.0488000000000003E-2</v>
      </c>
      <c r="O76" s="301">
        <v>4.0613999999999997E-2</v>
      </c>
      <c r="P76" s="301">
        <v>4.0683999999999998E-2</v>
      </c>
      <c r="Q76" s="301">
        <v>4.0663999999999999E-2</v>
      </c>
      <c r="R76" s="301">
        <v>4.0799000000000002E-2</v>
      </c>
      <c r="S76" s="301">
        <v>4.1098999999999997E-2</v>
      </c>
      <c r="T76" s="301">
        <v>4.1730000000000003E-2</v>
      </c>
      <c r="U76" s="301">
        <v>4.2153000000000003E-2</v>
      </c>
      <c r="V76" s="301">
        <v>4.2575000000000002E-2</v>
      </c>
      <c r="W76" s="301">
        <v>4.3076000000000003E-2</v>
      </c>
      <c r="X76" s="301">
        <v>4.3477000000000002E-2</v>
      </c>
      <c r="Y76" s="301">
        <v>4.3816000000000001E-2</v>
      </c>
      <c r="Z76" s="301">
        <v>4.4327999999999999E-2</v>
      </c>
      <c r="AA76" s="301">
        <v>4.4757999999999999E-2</v>
      </c>
      <c r="AB76" s="301">
        <v>4.5303999999999997E-2</v>
      </c>
      <c r="AC76" s="301">
        <v>4.5620000000000001E-2</v>
      </c>
      <c r="AD76" s="301">
        <v>4.6193999999999999E-2</v>
      </c>
      <c r="AE76" s="301">
        <v>4.6677000000000003E-2</v>
      </c>
      <c r="AF76" s="301">
        <v>4.7162999999999997E-2</v>
      </c>
      <c r="AG76" s="301">
        <v>4.7857999999999998E-2</v>
      </c>
      <c r="AH76" s="301">
        <v>4.8430000000000001E-2</v>
      </c>
      <c r="AI76" s="296">
        <v>2.9520000000000002E-3</v>
      </c>
    </row>
    <row r="77" spans="1:35" ht="15" customHeight="1" x14ac:dyDescent="0.2">
      <c r="A77" s="299" t="s">
        <v>1286</v>
      </c>
      <c r="B77" s="298" t="s">
        <v>1287</v>
      </c>
      <c r="C77" s="301">
        <v>2.5381999999999998E-2</v>
      </c>
      <c r="D77" s="325">
        <v>2.6960000000000001E-2</v>
      </c>
      <c r="E77" s="301">
        <v>3.841E-2</v>
      </c>
      <c r="F77" s="301">
        <v>3.9149999999999997E-2</v>
      </c>
      <c r="G77" s="301">
        <v>3.6124999999999997E-2</v>
      </c>
      <c r="H77" s="301">
        <v>3.7779E-2</v>
      </c>
      <c r="I77" s="301">
        <v>3.8123999999999998E-2</v>
      </c>
      <c r="J77" s="301">
        <v>3.9389E-2</v>
      </c>
      <c r="K77" s="301">
        <v>4.0613000000000003E-2</v>
      </c>
      <c r="L77" s="301">
        <v>4.3605999999999999E-2</v>
      </c>
      <c r="M77" s="301">
        <v>4.5887999999999998E-2</v>
      </c>
      <c r="N77" s="301">
        <v>4.3089000000000002E-2</v>
      </c>
      <c r="O77" s="301">
        <v>4.5505999999999998E-2</v>
      </c>
      <c r="P77" s="301">
        <v>4.7608999999999999E-2</v>
      </c>
      <c r="Q77" s="301">
        <v>4.9652000000000002E-2</v>
      </c>
      <c r="R77" s="301">
        <v>5.1418999999999999E-2</v>
      </c>
      <c r="S77" s="301">
        <v>5.4174E-2</v>
      </c>
      <c r="T77" s="301">
        <v>5.9333999999999998E-2</v>
      </c>
      <c r="U77" s="301">
        <v>6.1934999999999997E-2</v>
      </c>
      <c r="V77" s="301">
        <v>6.5244999999999997E-2</v>
      </c>
      <c r="W77" s="301">
        <v>6.8645999999999999E-2</v>
      </c>
      <c r="X77" s="301">
        <v>7.2289999999999993E-2</v>
      </c>
      <c r="Y77" s="301">
        <v>7.4626999999999999E-2</v>
      </c>
      <c r="Z77" s="301">
        <v>7.9865000000000005E-2</v>
      </c>
      <c r="AA77" s="301">
        <v>8.3127999999999994E-2</v>
      </c>
      <c r="AB77" s="301">
        <v>8.7429000000000007E-2</v>
      </c>
      <c r="AC77" s="301">
        <v>8.9161000000000004E-2</v>
      </c>
      <c r="AD77" s="301">
        <v>9.4173999999999994E-2</v>
      </c>
      <c r="AE77" s="301">
        <v>9.6915000000000001E-2</v>
      </c>
      <c r="AF77" s="301">
        <v>0.100313</v>
      </c>
      <c r="AG77" s="301">
        <v>0.103991</v>
      </c>
      <c r="AH77" s="301">
        <v>0.10799</v>
      </c>
      <c r="AI77" s="296">
        <v>4.7816999999999998E-2</v>
      </c>
    </row>
    <row r="78" spans="1:35" ht="15" customHeight="1" x14ac:dyDescent="0.2">
      <c r="A78" s="299" t="s">
        <v>1288</v>
      </c>
      <c r="B78" s="298" t="s">
        <v>1289</v>
      </c>
      <c r="C78" s="301">
        <v>9.8999999999999994E-5</v>
      </c>
      <c r="D78" s="325">
        <v>1.13E-4</v>
      </c>
      <c r="E78" s="301">
        <v>1.21E-4</v>
      </c>
      <c r="F78" s="301">
        <v>1.2799999999999999E-4</v>
      </c>
      <c r="G78" s="301">
        <v>1.34E-4</v>
      </c>
      <c r="H78" s="301">
        <v>1.3799999999999999E-4</v>
      </c>
      <c r="I78" s="301">
        <v>1.4300000000000001E-4</v>
      </c>
      <c r="J78" s="301">
        <v>1.4899999999999999E-4</v>
      </c>
      <c r="K78" s="301">
        <v>1.56E-4</v>
      </c>
      <c r="L78" s="301">
        <v>1.63E-4</v>
      </c>
      <c r="M78" s="301">
        <v>1.7100000000000001E-4</v>
      </c>
      <c r="N78" s="301">
        <v>1.7799999999999999E-4</v>
      </c>
      <c r="O78" s="301">
        <v>1.8599999999999999E-4</v>
      </c>
      <c r="P78" s="301">
        <v>1.94E-4</v>
      </c>
      <c r="Q78" s="301">
        <v>2.02E-4</v>
      </c>
      <c r="R78" s="301">
        <v>2.1100000000000001E-4</v>
      </c>
      <c r="S78" s="301">
        <v>2.2100000000000001E-4</v>
      </c>
      <c r="T78" s="301">
        <v>2.33E-4</v>
      </c>
      <c r="U78" s="301">
        <v>2.4600000000000002E-4</v>
      </c>
      <c r="V78" s="301">
        <v>2.5999999999999998E-4</v>
      </c>
      <c r="W78" s="301">
        <v>2.7500000000000002E-4</v>
      </c>
      <c r="X78" s="301">
        <v>2.92E-4</v>
      </c>
      <c r="Y78" s="301">
        <v>3.1100000000000002E-4</v>
      </c>
      <c r="Z78" s="301">
        <v>3.3E-4</v>
      </c>
      <c r="AA78" s="301">
        <v>3.5E-4</v>
      </c>
      <c r="AB78" s="301">
        <v>3.6999999999999999E-4</v>
      </c>
      <c r="AC78" s="301">
        <v>3.9100000000000002E-4</v>
      </c>
      <c r="AD78" s="301">
        <v>4.1300000000000001E-4</v>
      </c>
      <c r="AE78" s="301">
        <v>4.3600000000000003E-4</v>
      </c>
      <c r="AF78" s="301">
        <v>4.6000000000000001E-4</v>
      </c>
      <c r="AG78" s="301">
        <v>4.86E-4</v>
      </c>
      <c r="AH78" s="301">
        <v>5.1199999999999998E-4</v>
      </c>
      <c r="AI78" s="296">
        <v>5.4447000000000002E-2</v>
      </c>
    </row>
    <row r="79" spans="1:35" ht="15" customHeight="1" x14ac:dyDescent="0.2">
      <c r="A79" s="299" t="s">
        <v>1290</v>
      </c>
      <c r="B79" s="298" t="s">
        <v>1549</v>
      </c>
      <c r="C79" s="301">
        <v>1.0625000000000001E-2</v>
      </c>
      <c r="D79" s="325">
        <v>1.1868999999999999E-2</v>
      </c>
      <c r="E79" s="301">
        <v>1.345E-2</v>
      </c>
      <c r="F79" s="301">
        <v>1.4968E-2</v>
      </c>
      <c r="G79" s="301">
        <v>1.6292999999999998E-2</v>
      </c>
      <c r="H79" s="301">
        <v>1.7496999999999999E-2</v>
      </c>
      <c r="I79" s="301">
        <v>1.8689999999999998E-2</v>
      </c>
      <c r="J79" s="301">
        <v>2.0154999999999999E-2</v>
      </c>
      <c r="K79" s="301">
        <v>2.1687000000000001E-2</v>
      </c>
      <c r="L79" s="301">
        <v>2.3289000000000001E-2</v>
      </c>
      <c r="M79" s="301">
        <v>2.5024000000000001E-2</v>
      </c>
      <c r="N79" s="301">
        <v>2.7123000000000001E-2</v>
      </c>
      <c r="O79" s="301">
        <v>2.9666000000000001E-2</v>
      </c>
      <c r="P79" s="301">
        <v>3.2715000000000001E-2</v>
      </c>
      <c r="Q79" s="301">
        <v>3.6831999999999997E-2</v>
      </c>
      <c r="R79" s="301">
        <v>4.0273000000000003E-2</v>
      </c>
      <c r="S79" s="301">
        <v>4.2091999999999997E-2</v>
      </c>
      <c r="T79" s="301">
        <v>4.4406000000000001E-2</v>
      </c>
      <c r="U79" s="301">
        <v>4.6788000000000003E-2</v>
      </c>
      <c r="V79" s="301">
        <v>4.9228000000000001E-2</v>
      </c>
      <c r="W79" s="301">
        <v>5.1720000000000002E-2</v>
      </c>
      <c r="X79" s="301">
        <v>5.4261999999999998E-2</v>
      </c>
      <c r="Y79" s="301">
        <v>5.6785000000000002E-2</v>
      </c>
      <c r="Z79" s="301">
        <v>5.9297999999999997E-2</v>
      </c>
      <c r="AA79" s="301">
        <v>6.1830999999999997E-2</v>
      </c>
      <c r="AB79" s="301">
        <v>6.4328999999999997E-2</v>
      </c>
      <c r="AC79" s="301">
        <v>6.6763000000000003E-2</v>
      </c>
      <c r="AD79" s="301">
        <v>6.9191000000000003E-2</v>
      </c>
      <c r="AE79" s="301">
        <v>7.1639999999999995E-2</v>
      </c>
      <c r="AF79" s="301">
        <v>7.4027999999999997E-2</v>
      </c>
      <c r="AG79" s="301">
        <v>7.6434000000000002E-2</v>
      </c>
      <c r="AH79" s="301">
        <v>7.8868999999999995E-2</v>
      </c>
      <c r="AI79" s="296">
        <v>6.6798999999999997E-2</v>
      </c>
    </row>
    <row r="80" spans="1:35" ht="15" customHeight="1" x14ac:dyDescent="0.2">
      <c r="A80" s="299" t="s">
        <v>1291</v>
      </c>
      <c r="B80" s="300" t="s">
        <v>1210</v>
      </c>
      <c r="C80" s="303">
        <v>4.3828820000000004</v>
      </c>
      <c r="D80" s="326">
        <v>4.3828100000000001</v>
      </c>
      <c r="E80" s="303">
        <v>4.4121090000000001</v>
      </c>
      <c r="F80" s="303">
        <v>4.3465910000000001</v>
      </c>
      <c r="G80" s="303">
        <v>4.2893619999999997</v>
      </c>
      <c r="H80" s="303">
        <v>4.1917689999999999</v>
      </c>
      <c r="I80" s="303">
        <v>4.0886449999999996</v>
      </c>
      <c r="J80" s="303">
        <v>4.0288950000000003</v>
      </c>
      <c r="K80" s="303">
        <v>3.979714</v>
      </c>
      <c r="L80" s="303">
        <v>3.9311229999999999</v>
      </c>
      <c r="M80" s="303">
        <v>3.891813</v>
      </c>
      <c r="N80" s="303">
        <v>3.865685</v>
      </c>
      <c r="O80" s="303">
        <v>3.8353320000000002</v>
      </c>
      <c r="P80" s="303">
        <v>3.8052890000000001</v>
      </c>
      <c r="Q80" s="303">
        <v>3.776662</v>
      </c>
      <c r="R80" s="303">
        <v>3.7513540000000001</v>
      </c>
      <c r="S80" s="303">
        <v>3.7250109999999999</v>
      </c>
      <c r="T80" s="303">
        <v>3.7169289999999999</v>
      </c>
      <c r="U80" s="303">
        <v>3.7178909999999998</v>
      </c>
      <c r="V80" s="303">
        <v>3.7200169999999999</v>
      </c>
      <c r="W80" s="303">
        <v>3.7260930000000001</v>
      </c>
      <c r="X80" s="303">
        <v>3.7354210000000001</v>
      </c>
      <c r="Y80" s="303">
        <v>3.7520950000000002</v>
      </c>
      <c r="Z80" s="303">
        <v>3.7644489999999999</v>
      </c>
      <c r="AA80" s="303">
        <v>3.7833800000000002</v>
      </c>
      <c r="AB80" s="303">
        <v>3.8023410000000002</v>
      </c>
      <c r="AC80" s="303">
        <v>3.8298559999999999</v>
      </c>
      <c r="AD80" s="303">
        <v>3.8504860000000001</v>
      </c>
      <c r="AE80" s="303">
        <v>3.878428</v>
      </c>
      <c r="AF80" s="303">
        <v>3.9057089999999999</v>
      </c>
      <c r="AG80" s="303">
        <v>3.9343849999999998</v>
      </c>
      <c r="AH80" s="303">
        <v>3.9622359999999999</v>
      </c>
      <c r="AI80" s="302">
        <v>-3.2490000000000002E-3</v>
      </c>
    </row>
    <row r="81" spans="1:35" ht="15" customHeight="1" x14ac:dyDescent="0.2">
      <c r="A81" s="299" t="s">
        <v>1292</v>
      </c>
      <c r="B81" s="298" t="s">
        <v>1212</v>
      </c>
      <c r="C81" s="301">
        <v>1.5786999999999999E-2</v>
      </c>
      <c r="D81" s="325">
        <v>1.7552999999999999E-2</v>
      </c>
      <c r="E81" s="301">
        <v>1.9581000000000001E-2</v>
      </c>
      <c r="F81" s="301">
        <v>2.1099E-2</v>
      </c>
      <c r="G81" s="301">
        <v>2.2003000000000002E-2</v>
      </c>
      <c r="H81" s="301">
        <v>2.2599000000000001E-2</v>
      </c>
      <c r="I81" s="301">
        <v>2.3236E-2</v>
      </c>
      <c r="J81" s="301">
        <v>2.3411999999999999E-2</v>
      </c>
      <c r="K81" s="301">
        <v>2.4473999999999999E-2</v>
      </c>
      <c r="L81" s="301">
        <v>2.6497E-2</v>
      </c>
      <c r="M81" s="301">
        <v>2.8289999999999999E-2</v>
      </c>
      <c r="N81" s="301">
        <v>3.0027999999999999E-2</v>
      </c>
      <c r="O81" s="301">
        <v>3.2375000000000001E-2</v>
      </c>
      <c r="P81" s="301">
        <v>3.5338000000000001E-2</v>
      </c>
      <c r="Q81" s="301">
        <v>3.9903000000000001E-2</v>
      </c>
      <c r="R81" s="301">
        <v>4.3808E-2</v>
      </c>
      <c r="S81" s="301">
        <v>4.5394999999999998E-2</v>
      </c>
      <c r="T81" s="301">
        <v>4.7996999999999998E-2</v>
      </c>
      <c r="U81" s="301">
        <v>5.0397999999999998E-2</v>
      </c>
      <c r="V81" s="301">
        <v>5.2944999999999999E-2</v>
      </c>
      <c r="W81" s="301">
        <v>5.6153000000000002E-2</v>
      </c>
      <c r="X81" s="301">
        <v>5.8273999999999999E-2</v>
      </c>
      <c r="Y81" s="301">
        <v>6.1452E-2</v>
      </c>
      <c r="Z81" s="301">
        <v>6.3991000000000006E-2</v>
      </c>
      <c r="AA81" s="301">
        <v>6.6436999999999996E-2</v>
      </c>
      <c r="AB81" s="301">
        <v>6.8689E-2</v>
      </c>
      <c r="AC81" s="301">
        <v>7.2474999999999998E-2</v>
      </c>
      <c r="AD81" s="301">
        <v>7.6647999999999994E-2</v>
      </c>
      <c r="AE81" s="301">
        <v>8.0818000000000001E-2</v>
      </c>
      <c r="AF81" s="301">
        <v>8.3472000000000005E-2</v>
      </c>
      <c r="AG81" s="301">
        <v>8.6743000000000001E-2</v>
      </c>
      <c r="AH81" s="301">
        <v>9.0132000000000004E-2</v>
      </c>
      <c r="AI81" s="296">
        <v>5.7805000000000002E-2</v>
      </c>
    </row>
    <row r="82" spans="1:35" ht="15" customHeight="1" x14ac:dyDescent="0.2">
      <c r="A82" s="299" t="s">
        <v>1293</v>
      </c>
      <c r="B82" s="300" t="s">
        <v>1214</v>
      </c>
      <c r="C82" s="303">
        <v>4.3986689999999999</v>
      </c>
      <c r="D82" s="326">
        <v>4.4003620000000003</v>
      </c>
      <c r="E82" s="303">
        <v>4.4316899999999997</v>
      </c>
      <c r="F82" s="303">
        <v>4.3676899999999996</v>
      </c>
      <c r="G82" s="303">
        <v>4.3113659999999996</v>
      </c>
      <c r="H82" s="303">
        <v>4.2143670000000002</v>
      </c>
      <c r="I82" s="303">
        <v>4.1118810000000003</v>
      </c>
      <c r="J82" s="303">
        <v>4.052308</v>
      </c>
      <c r="K82" s="303">
        <v>4.0041880000000001</v>
      </c>
      <c r="L82" s="303">
        <v>3.9576199999999999</v>
      </c>
      <c r="M82" s="303">
        <v>3.9201039999999998</v>
      </c>
      <c r="N82" s="303">
        <v>3.8957139999999999</v>
      </c>
      <c r="O82" s="303">
        <v>3.8677069999999998</v>
      </c>
      <c r="P82" s="303">
        <v>3.840627</v>
      </c>
      <c r="Q82" s="303">
        <v>3.8165659999999999</v>
      </c>
      <c r="R82" s="303">
        <v>3.7951619999999999</v>
      </c>
      <c r="S82" s="303">
        <v>3.7704059999999999</v>
      </c>
      <c r="T82" s="303">
        <v>3.764926</v>
      </c>
      <c r="U82" s="303">
        <v>3.7682890000000002</v>
      </c>
      <c r="V82" s="303">
        <v>3.7729620000000001</v>
      </c>
      <c r="W82" s="303">
        <v>3.7822460000000002</v>
      </c>
      <c r="X82" s="303">
        <v>3.793695</v>
      </c>
      <c r="Y82" s="303">
        <v>3.8135479999999999</v>
      </c>
      <c r="Z82" s="303">
        <v>3.8284400000000001</v>
      </c>
      <c r="AA82" s="303">
        <v>3.8498169999999998</v>
      </c>
      <c r="AB82" s="303">
        <v>3.8710300000000002</v>
      </c>
      <c r="AC82" s="303">
        <v>3.9023310000000002</v>
      </c>
      <c r="AD82" s="303">
        <v>3.9271340000000001</v>
      </c>
      <c r="AE82" s="303">
        <v>3.9592459999999998</v>
      </c>
      <c r="AF82" s="303">
        <v>3.989182</v>
      </c>
      <c r="AG82" s="303">
        <v>4.0211269999999999</v>
      </c>
      <c r="AH82" s="303">
        <v>4.0523680000000004</v>
      </c>
      <c r="AI82" s="302">
        <v>-2.6419999999999998E-3</v>
      </c>
    </row>
    <row r="84" spans="1:35" ht="15" customHeight="1" x14ac:dyDescent="0.2">
      <c r="B84" s="300" t="s">
        <v>1294</v>
      </c>
    </row>
    <row r="85" spans="1:35" ht="15" customHeight="1" x14ac:dyDescent="0.2">
      <c r="A85" s="299" t="s">
        <v>1295</v>
      </c>
      <c r="B85" s="300" t="s">
        <v>1214</v>
      </c>
      <c r="C85" s="303">
        <v>0.119398</v>
      </c>
      <c r="D85" s="326">
        <v>0.14685699999999999</v>
      </c>
      <c r="E85" s="303">
        <v>0.14388699999999999</v>
      </c>
      <c r="F85" s="303">
        <v>0.14147899999999999</v>
      </c>
      <c r="G85" s="303">
        <v>0.14252200000000001</v>
      </c>
      <c r="H85" s="303">
        <v>0.14349700000000001</v>
      </c>
      <c r="I85" s="303">
        <v>0.14494000000000001</v>
      </c>
      <c r="J85" s="303">
        <v>0.14613499999999999</v>
      </c>
      <c r="K85" s="303">
        <v>0.14774899999999999</v>
      </c>
      <c r="L85" s="303">
        <v>0.14921899999999999</v>
      </c>
      <c r="M85" s="303">
        <v>0.15104200000000001</v>
      </c>
      <c r="N85" s="303">
        <v>0.153083</v>
      </c>
      <c r="O85" s="303">
        <v>0.15490399999999999</v>
      </c>
      <c r="P85" s="303">
        <v>0.15682299999999999</v>
      </c>
      <c r="Q85" s="303">
        <v>0.15868099999999999</v>
      </c>
      <c r="R85" s="303">
        <v>0.16041900000000001</v>
      </c>
      <c r="S85" s="303">
        <v>0.16203699999999999</v>
      </c>
      <c r="T85" s="303">
        <v>0.163497</v>
      </c>
      <c r="U85" s="303">
        <v>0.16522300000000001</v>
      </c>
      <c r="V85" s="303">
        <v>0.16681199999999999</v>
      </c>
      <c r="W85" s="303">
        <v>0.16850799999999999</v>
      </c>
      <c r="X85" s="303">
        <v>0.170318</v>
      </c>
      <c r="Y85" s="303">
        <v>0.172205</v>
      </c>
      <c r="Z85" s="303">
        <v>0.173927</v>
      </c>
      <c r="AA85" s="303">
        <v>0.175785</v>
      </c>
      <c r="AB85" s="303">
        <v>0.17762</v>
      </c>
      <c r="AC85" s="303">
        <v>0.179676</v>
      </c>
      <c r="AD85" s="303">
        <v>0.181759</v>
      </c>
      <c r="AE85" s="303">
        <v>0.18389</v>
      </c>
      <c r="AF85" s="303">
        <v>0.18607299999999999</v>
      </c>
      <c r="AG85" s="303">
        <v>0.18829399999999999</v>
      </c>
      <c r="AH85" s="303">
        <v>0.190608</v>
      </c>
      <c r="AI85" s="302">
        <v>1.5203E-2</v>
      </c>
    </row>
    <row r="87" spans="1:35" ht="15" customHeight="1" x14ac:dyDescent="0.2">
      <c r="B87" s="300" t="s">
        <v>1296</v>
      </c>
    </row>
    <row r="88" spans="1:35" ht="15" customHeight="1" x14ac:dyDescent="0.2">
      <c r="A88" s="299" t="s">
        <v>1297</v>
      </c>
      <c r="B88" s="298" t="s">
        <v>1236</v>
      </c>
      <c r="C88" s="301">
        <v>0.104336</v>
      </c>
      <c r="D88" s="325">
        <v>0.10137699999999999</v>
      </c>
      <c r="E88" s="301">
        <v>7.8538999999999998E-2</v>
      </c>
      <c r="F88" s="301">
        <v>7.6707999999999998E-2</v>
      </c>
      <c r="G88" s="301">
        <v>7.6138999999999998E-2</v>
      </c>
      <c r="H88" s="301">
        <v>7.5647000000000006E-2</v>
      </c>
      <c r="I88" s="301">
        <v>7.5203000000000006E-2</v>
      </c>
      <c r="J88" s="301">
        <v>7.4878E-2</v>
      </c>
      <c r="K88" s="301">
        <v>7.4611999999999998E-2</v>
      </c>
      <c r="L88" s="301">
        <v>7.4485999999999997E-2</v>
      </c>
      <c r="M88" s="301">
        <v>7.4392E-2</v>
      </c>
      <c r="N88" s="301">
        <v>7.4270000000000003E-2</v>
      </c>
      <c r="O88" s="301">
        <v>7.4282000000000001E-2</v>
      </c>
      <c r="P88" s="301">
        <v>7.4334999999999998E-2</v>
      </c>
      <c r="Q88" s="301">
        <v>7.4392E-2</v>
      </c>
      <c r="R88" s="301">
        <v>7.4513999999999997E-2</v>
      </c>
      <c r="S88" s="301">
        <v>7.4640999999999999E-2</v>
      </c>
      <c r="T88" s="301">
        <v>7.4737999999999999E-2</v>
      </c>
      <c r="U88" s="301">
        <v>7.4824000000000002E-2</v>
      </c>
      <c r="V88" s="301">
        <v>7.4917999999999998E-2</v>
      </c>
      <c r="W88" s="301">
        <v>7.5008000000000005E-2</v>
      </c>
      <c r="X88" s="301">
        <v>7.5180999999999998E-2</v>
      </c>
      <c r="Y88" s="301">
        <v>7.5406000000000001E-2</v>
      </c>
      <c r="Z88" s="301">
        <v>7.5552999999999995E-2</v>
      </c>
      <c r="AA88" s="301">
        <v>7.5781000000000001E-2</v>
      </c>
      <c r="AB88" s="301">
        <v>7.6059000000000002E-2</v>
      </c>
      <c r="AC88" s="301">
        <v>7.6363E-2</v>
      </c>
      <c r="AD88" s="301">
        <v>7.6704999999999995E-2</v>
      </c>
      <c r="AE88" s="301">
        <v>7.7022999999999994E-2</v>
      </c>
      <c r="AF88" s="301">
        <v>7.7336000000000002E-2</v>
      </c>
      <c r="AG88" s="301">
        <v>7.7676999999999996E-2</v>
      </c>
      <c r="AH88" s="301">
        <v>7.8032000000000004E-2</v>
      </c>
      <c r="AI88" s="296">
        <v>-9.3270000000000002E-3</v>
      </c>
    </row>
    <row r="89" spans="1:35" ht="15" customHeight="1" x14ac:dyDescent="0.2">
      <c r="A89" s="299" t="s">
        <v>1298</v>
      </c>
      <c r="B89" s="298" t="s">
        <v>1218</v>
      </c>
      <c r="C89" s="301">
        <v>2.471797</v>
      </c>
      <c r="D89" s="325">
        <v>2.4790359999999998</v>
      </c>
      <c r="E89" s="301">
        <v>2.4501369999999998</v>
      </c>
      <c r="F89" s="301">
        <v>2.3984209999999999</v>
      </c>
      <c r="G89" s="301">
        <v>2.3192910000000002</v>
      </c>
      <c r="H89" s="301">
        <v>2.215802</v>
      </c>
      <c r="I89" s="301">
        <v>2.1066009999999999</v>
      </c>
      <c r="J89" s="301">
        <v>2.0457239999999999</v>
      </c>
      <c r="K89" s="301">
        <v>1.995331</v>
      </c>
      <c r="L89" s="301">
        <v>1.9488510000000001</v>
      </c>
      <c r="M89" s="301">
        <v>1.905186</v>
      </c>
      <c r="N89" s="301">
        <v>1.863767</v>
      </c>
      <c r="O89" s="301">
        <v>1.826622</v>
      </c>
      <c r="P89" s="301">
        <v>1.7888809999999999</v>
      </c>
      <c r="Q89" s="301">
        <v>1.752597</v>
      </c>
      <c r="R89" s="301">
        <v>1.717619</v>
      </c>
      <c r="S89" s="301">
        <v>1.6829160000000001</v>
      </c>
      <c r="T89" s="301">
        <v>1.672323</v>
      </c>
      <c r="U89" s="301">
        <v>1.663203</v>
      </c>
      <c r="V89" s="301">
        <v>1.655724</v>
      </c>
      <c r="W89" s="301">
        <v>1.650298</v>
      </c>
      <c r="X89" s="301">
        <v>1.6474310000000001</v>
      </c>
      <c r="Y89" s="301">
        <v>1.6457949999999999</v>
      </c>
      <c r="Z89" s="301">
        <v>1.645805</v>
      </c>
      <c r="AA89" s="301">
        <v>1.6474120000000001</v>
      </c>
      <c r="AB89" s="301">
        <v>1.6502829999999999</v>
      </c>
      <c r="AC89" s="301">
        <v>1.653713</v>
      </c>
      <c r="AD89" s="301">
        <v>1.6589929999999999</v>
      </c>
      <c r="AE89" s="301">
        <v>1.665896</v>
      </c>
      <c r="AF89" s="301">
        <v>1.672731</v>
      </c>
      <c r="AG89" s="301">
        <v>1.680898</v>
      </c>
      <c r="AH89" s="301">
        <v>1.6891430000000001</v>
      </c>
      <c r="AI89" s="296">
        <v>-1.2206E-2</v>
      </c>
    </row>
    <row r="90" spans="1:35" ht="15" customHeight="1" x14ac:dyDescent="0.2">
      <c r="A90" s="299" t="s">
        <v>1299</v>
      </c>
      <c r="B90" s="298" t="s">
        <v>1275</v>
      </c>
      <c r="C90" s="301">
        <v>2.7130000000000001E-3</v>
      </c>
      <c r="D90" s="325">
        <v>4.1609999999999998E-3</v>
      </c>
      <c r="E90" s="301">
        <v>6.3530000000000001E-3</v>
      </c>
      <c r="F90" s="301">
        <v>7.8820000000000001E-3</v>
      </c>
      <c r="G90" s="301">
        <v>7.7510000000000001E-3</v>
      </c>
      <c r="H90" s="301">
        <v>8.6029999999999995E-3</v>
      </c>
      <c r="I90" s="301">
        <v>8.2480000000000001E-3</v>
      </c>
      <c r="J90" s="301">
        <v>8.6960000000000006E-3</v>
      </c>
      <c r="K90" s="301">
        <v>8.9549999999999994E-3</v>
      </c>
      <c r="L90" s="301">
        <v>8.5850000000000006E-3</v>
      </c>
      <c r="M90" s="301">
        <v>8.6809999999999995E-3</v>
      </c>
      <c r="N90" s="301">
        <v>1.1644E-2</v>
      </c>
      <c r="O90" s="301">
        <v>1.0817E-2</v>
      </c>
      <c r="P90" s="301">
        <v>1.0972000000000001E-2</v>
      </c>
      <c r="Q90" s="301">
        <v>1.0838E-2</v>
      </c>
      <c r="R90" s="301">
        <v>1.0076999999999999E-2</v>
      </c>
      <c r="S90" s="301">
        <v>9.7920000000000004E-3</v>
      </c>
      <c r="T90" s="301">
        <v>9.6439999999999998E-3</v>
      </c>
      <c r="U90" s="301">
        <v>9.7590000000000003E-3</v>
      </c>
      <c r="V90" s="301">
        <v>9.6989999999999993E-3</v>
      </c>
      <c r="W90" s="301">
        <v>8.9940000000000003E-3</v>
      </c>
      <c r="X90" s="301">
        <v>8.1569999999999993E-3</v>
      </c>
      <c r="Y90" s="301">
        <v>8.0759999999999998E-3</v>
      </c>
      <c r="Z90" s="301">
        <v>7.6210000000000002E-3</v>
      </c>
      <c r="AA90" s="301">
        <v>7.3119999999999999E-3</v>
      </c>
      <c r="AB90" s="301">
        <v>7.0029999999999997E-3</v>
      </c>
      <c r="AC90" s="301">
        <v>6.8640000000000003E-3</v>
      </c>
      <c r="AD90" s="301">
        <v>6.3340000000000002E-3</v>
      </c>
      <c r="AE90" s="301">
        <v>4.8659999999999997E-3</v>
      </c>
      <c r="AF90" s="301">
        <v>4.2440000000000004E-3</v>
      </c>
      <c r="AG90" s="301">
        <v>3.4610000000000001E-3</v>
      </c>
      <c r="AH90" s="301">
        <v>3.4610000000000001E-3</v>
      </c>
      <c r="AI90" s="296">
        <v>7.8879999999999992E-3</v>
      </c>
    </row>
    <row r="91" spans="1:35" ht="15" customHeight="1" x14ac:dyDescent="0.2">
      <c r="A91" s="299" t="s">
        <v>1300</v>
      </c>
      <c r="B91" s="298" t="s">
        <v>1277</v>
      </c>
      <c r="C91" s="301">
        <v>1.065018</v>
      </c>
      <c r="D91" s="325">
        <v>1.0858699999999999</v>
      </c>
      <c r="E91" s="301">
        <v>1.0804009999999999</v>
      </c>
      <c r="F91" s="301">
        <v>1.0721179999999999</v>
      </c>
      <c r="G91" s="301">
        <v>1.073461</v>
      </c>
      <c r="H91" s="301">
        <v>1.079599</v>
      </c>
      <c r="I91" s="301">
        <v>1.088865</v>
      </c>
      <c r="J91" s="301">
        <v>1.0978749999999999</v>
      </c>
      <c r="K91" s="301">
        <v>1.107532</v>
      </c>
      <c r="L91" s="301">
        <v>1.118061</v>
      </c>
      <c r="M91" s="301">
        <v>1.128371</v>
      </c>
      <c r="N91" s="301">
        <v>1.139248</v>
      </c>
      <c r="O91" s="301">
        <v>1.1498679999999999</v>
      </c>
      <c r="P91" s="301">
        <v>1.1609860000000001</v>
      </c>
      <c r="Q91" s="301">
        <v>1.1717679999999999</v>
      </c>
      <c r="R91" s="301">
        <v>1.1823570000000001</v>
      </c>
      <c r="S91" s="301">
        <v>1.192501</v>
      </c>
      <c r="T91" s="301">
        <v>1.2025650000000001</v>
      </c>
      <c r="U91" s="301">
        <v>1.212931</v>
      </c>
      <c r="V91" s="301">
        <v>1.223042</v>
      </c>
      <c r="W91" s="301">
        <v>1.23349</v>
      </c>
      <c r="X91" s="301">
        <v>1.245017</v>
      </c>
      <c r="Y91" s="301">
        <v>1.2567790000000001</v>
      </c>
      <c r="Z91" s="301">
        <v>1.268451</v>
      </c>
      <c r="AA91" s="301">
        <v>1.280745</v>
      </c>
      <c r="AB91" s="301">
        <v>1.293496</v>
      </c>
      <c r="AC91" s="301">
        <v>1.30715</v>
      </c>
      <c r="AD91" s="301">
        <v>1.3213200000000001</v>
      </c>
      <c r="AE91" s="301">
        <v>1.335869</v>
      </c>
      <c r="AF91" s="301">
        <v>1.350366</v>
      </c>
      <c r="AG91" s="301">
        <v>1.36507</v>
      </c>
      <c r="AH91" s="301">
        <v>1.3800330000000001</v>
      </c>
      <c r="AI91" s="296">
        <v>8.3940000000000004E-3</v>
      </c>
    </row>
    <row r="92" spans="1:35" ht="15" customHeight="1" x14ac:dyDescent="0.2">
      <c r="A92" s="299" t="s">
        <v>1301</v>
      </c>
      <c r="B92" s="298" t="s">
        <v>1302</v>
      </c>
      <c r="C92" s="301">
        <v>9.2999999999999997E-5</v>
      </c>
      <c r="D92" s="325">
        <v>9.3999999999999994E-5</v>
      </c>
      <c r="E92" s="301">
        <v>1.3200000000000001E-4</v>
      </c>
      <c r="F92" s="301">
        <v>1.08E-4</v>
      </c>
      <c r="G92" s="301">
        <v>1.08E-4</v>
      </c>
      <c r="H92" s="301">
        <v>1.01E-4</v>
      </c>
      <c r="I92" s="301">
        <v>1.01E-4</v>
      </c>
      <c r="J92" s="301">
        <v>9.2E-5</v>
      </c>
      <c r="K92" s="301">
        <v>9.1000000000000003E-5</v>
      </c>
      <c r="L92" s="301">
        <v>8.1000000000000004E-5</v>
      </c>
      <c r="M92" s="301">
        <v>7.7000000000000001E-5</v>
      </c>
      <c r="N92" s="301">
        <v>2.6999999999999999E-5</v>
      </c>
      <c r="O92" s="301">
        <v>2.1999999999999999E-5</v>
      </c>
      <c r="P92" s="301">
        <v>2.0000000000000002E-5</v>
      </c>
      <c r="Q92" s="301">
        <v>9.0000000000000002E-6</v>
      </c>
      <c r="R92" s="301">
        <v>6.0000000000000002E-6</v>
      </c>
      <c r="S92" s="301">
        <v>1.9999999999999999E-6</v>
      </c>
      <c r="T92" s="301">
        <v>0</v>
      </c>
      <c r="U92" s="301">
        <v>0</v>
      </c>
      <c r="V92" s="301">
        <v>0</v>
      </c>
      <c r="W92" s="301">
        <v>0</v>
      </c>
      <c r="X92" s="301">
        <v>0</v>
      </c>
      <c r="Y92" s="301">
        <v>0</v>
      </c>
      <c r="Z92" s="301">
        <v>0</v>
      </c>
      <c r="AA92" s="301">
        <v>0</v>
      </c>
      <c r="AB92" s="301">
        <v>0</v>
      </c>
      <c r="AC92" s="301">
        <v>0</v>
      </c>
      <c r="AD92" s="301">
        <v>0</v>
      </c>
      <c r="AE92" s="301">
        <v>0</v>
      </c>
      <c r="AF92" s="301">
        <v>0</v>
      </c>
      <c r="AG92" s="301">
        <v>0</v>
      </c>
      <c r="AH92" s="301">
        <v>0</v>
      </c>
      <c r="AI92" s="296" t="s">
        <v>1221</v>
      </c>
    </row>
    <row r="93" spans="1:35" ht="15" customHeight="1" x14ac:dyDescent="0.2">
      <c r="A93" s="299" t="s">
        <v>1303</v>
      </c>
      <c r="B93" s="298" t="s">
        <v>1200</v>
      </c>
      <c r="C93" s="301">
        <v>0.933365</v>
      </c>
      <c r="D93" s="325">
        <v>0.94749899999999998</v>
      </c>
      <c r="E93" s="301">
        <v>0.98669300000000004</v>
      </c>
      <c r="F93" s="301">
        <v>1.019358</v>
      </c>
      <c r="G93" s="301">
        <v>0.99751900000000004</v>
      </c>
      <c r="H93" s="301">
        <v>0.99318300000000004</v>
      </c>
      <c r="I93" s="301">
        <v>0.989452</v>
      </c>
      <c r="J93" s="301">
        <v>0.99277000000000004</v>
      </c>
      <c r="K93" s="301">
        <v>0.98955700000000002</v>
      </c>
      <c r="L93" s="301">
        <v>0.99318200000000001</v>
      </c>
      <c r="M93" s="301">
        <v>0.98825300000000005</v>
      </c>
      <c r="N93" s="301">
        <v>0.98026999999999997</v>
      </c>
      <c r="O93" s="301">
        <v>0.97717600000000004</v>
      </c>
      <c r="P93" s="301">
        <v>0.97343100000000005</v>
      </c>
      <c r="Q93" s="301">
        <v>0.97009299999999998</v>
      </c>
      <c r="R93" s="301">
        <v>0.96918700000000002</v>
      </c>
      <c r="S93" s="301">
        <v>0.96934399999999998</v>
      </c>
      <c r="T93" s="301">
        <v>0.97392999999999996</v>
      </c>
      <c r="U93" s="301">
        <v>0.97361299999999995</v>
      </c>
      <c r="V93" s="301">
        <v>0.97563500000000003</v>
      </c>
      <c r="W93" s="301">
        <v>0.976634</v>
      </c>
      <c r="X93" s="301">
        <v>0.97958999999999996</v>
      </c>
      <c r="Y93" s="301">
        <v>0.98175599999999996</v>
      </c>
      <c r="Z93" s="301">
        <v>0.98726100000000006</v>
      </c>
      <c r="AA93" s="301">
        <v>0.99216700000000002</v>
      </c>
      <c r="AB93" s="301">
        <v>0.99948999999999999</v>
      </c>
      <c r="AC93" s="301">
        <v>1.0052589999999999</v>
      </c>
      <c r="AD93" s="301">
        <v>1.0126440000000001</v>
      </c>
      <c r="AE93" s="301">
        <v>1.0203009999999999</v>
      </c>
      <c r="AF93" s="301">
        <v>1.026518</v>
      </c>
      <c r="AG93" s="301">
        <v>1.0329379999999999</v>
      </c>
      <c r="AH93" s="301">
        <v>1.0378130000000001</v>
      </c>
      <c r="AI93" s="296">
        <v>3.4280000000000001E-3</v>
      </c>
    </row>
    <row r="94" spans="1:35" ht="15" customHeight="1" x14ac:dyDescent="0.2">
      <c r="A94" s="299" t="s">
        <v>1304</v>
      </c>
      <c r="B94" s="298" t="s">
        <v>45</v>
      </c>
      <c r="C94" s="301">
        <v>0.22050700000000001</v>
      </c>
      <c r="D94" s="325">
        <v>0.20774899999999999</v>
      </c>
      <c r="E94" s="301">
        <v>0.216447</v>
      </c>
      <c r="F94" s="301">
        <v>0.17758399999999999</v>
      </c>
      <c r="G94" s="301">
        <v>0.225217</v>
      </c>
      <c r="H94" s="301">
        <v>0.22961500000000001</v>
      </c>
      <c r="I94" s="301">
        <v>0.232154</v>
      </c>
      <c r="J94" s="301">
        <v>0.220804</v>
      </c>
      <c r="K94" s="301">
        <v>0.21630099999999999</v>
      </c>
      <c r="L94" s="301">
        <v>0.19912099999999999</v>
      </c>
      <c r="M94" s="301">
        <v>0.19780700000000001</v>
      </c>
      <c r="N94" s="301">
        <v>0.21562600000000001</v>
      </c>
      <c r="O94" s="301">
        <v>0.21384400000000001</v>
      </c>
      <c r="P94" s="301">
        <v>0.212787</v>
      </c>
      <c r="Q94" s="301">
        <v>0.210703</v>
      </c>
      <c r="R94" s="301">
        <v>0.20952000000000001</v>
      </c>
      <c r="S94" s="301">
        <v>0.20669799999999999</v>
      </c>
      <c r="T94" s="301">
        <v>0.19000900000000001</v>
      </c>
      <c r="U94" s="301">
        <v>0.188251</v>
      </c>
      <c r="V94" s="301">
        <v>0.183116</v>
      </c>
      <c r="W94" s="301">
        <v>0.18042900000000001</v>
      </c>
      <c r="X94" s="301">
        <v>0.17591499999999999</v>
      </c>
      <c r="Y94" s="301">
        <v>0.179623</v>
      </c>
      <c r="Z94" s="301">
        <v>0.17064599999999999</v>
      </c>
      <c r="AA94" s="301">
        <v>0.168965</v>
      </c>
      <c r="AB94" s="301">
        <v>0.16226599999999999</v>
      </c>
      <c r="AC94" s="301">
        <v>0.16741400000000001</v>
      </c>
      <c r="AD94" s="301">
        <v>0.158416</v>
      </c>
      <c r="AE94" s="301">
        <v>0.156669</v>
      </c>
      <c r="AF94" s="301">
        <v>0.15522900000000001</v>
      </c>
      <c r="AG94" s="301">
        <v>0.153195</v>
      </c>
      <c r="AH94" s="301">
        <v>0.151004</v>
      </c>
      <c r="AI94" s="296">
        <v>-1.2139E-2</v>
      </c>
    </row>
    <row r="95" spans="1:35" ht="15" customHeight="1" x14ac:dyDescent="0.2">
      <c r="A95" s="299" t="s">
        <v>1305</v>
      </c>
      <c r="B95" s="298" t="s">
        <v>47</v>
      </c>
      <c r="C95" s="301">
        <v>0</v>
      </c>
      <c r="D95" s="325">
        <v>0</v>
      </c>
      <c r="E95" s="301">
        <v>0</v>
      </c>
      <c r="F95" s="301">
        <v>0</v>
      </c>
      <c r="G95" s="301">
        <v>0</v>
      </c>
      <c r="H95" s="301">
        <v>0</v>
      </c>
      <c r="I95" s="301">
        <v>0</v>
      </c>
      <c r="J95" s="301">
        <v>0</v>
      </c>
      <c r="K95" s="301">
        <v>0</v>
      </c>
      <c r="L95" s="301">
        <v>0</v>
      </c>
      <c r="M95" s="301">
        <v>0</v>
      </c>
      <c r="N95" s="301">
        <v>0</v>
      </c>
      <c r="O95" s="301">
        <v>0</v>
      </c>
      <c r="P95" s="301">
        <v>0</v>
      </c>
      <c r="Q95" s="301">
        <v>0</v>
      </c>
      <c r="R95" s="301">
        <v>0</v>
      </c>
      <c r="S95" s="301">
        <v>0</v>
      </c>
      <c r="T95" s="301">
        <v>0</v>
      </c>
      <c r="U95" s="301">
        <v>0</v>
      </c>
      <c r="V95" s="301">
        <v>0</v>
      </c>
      <c r="W95" s="301">
        <v>0</v>
      </c>
      <c r="X95" s="301">
        <v>0</v>
      </c>
      <c r="Y95" s="301">
        <v>0</v>
      </c>
      <c r="Z95" s="301">
        <v>0</v>
      </c>
      <c r="AA95" s="301">
        <v>0</v>
      </c>
      <c r="AB95" s="301">
        <v>0</v>
      </c>
      <c r="AC95" s="301">
        <v>0</v>
      </c>
      <c r="AD95" s="301">
        <v>0</v>
      </c>
      <c r="AE95" s="301">
        <v>0</v>
      </c>
      <c r="AF95" s="301">
        <v>0</v>
      </c>
      <c r="AG95" s="301">
        <v>0</v>
      </c>
      <c r="AH95" s="301">
        <v>0</v>
      </c>
      <c r="AI95" s="296" t="s">
        <v>1221</v>
      </c>
    </row>
    <row r="96" spans="1:35" ht="15" customHeight="1" x14ac:dyDescent="0.2">
      <c r="A96" s="299" t="s">
        <v>1306</v>
      </c>
      <c r="B96" s="298" t="s">
        <v>1307</v>
      </c>
      <c r="C96" s="301">
        <v>0.55160500000000001</v>
      </c>
      <c r="D96" s="325">
        <v>0.53379799999999999</v>
      </c>
      <c r="E96" s="301">
        <v>0.439363</v>
      </c>
      <c r="F96" s="301">
        <v>0.44225799999999998</v>
      </c>
      <c r="G96" s="301">
        <v>0.44561499999999998</v>
      </c>
      <c r="H96" s="301">
        <v>0.43727500000000002</v>
      </c>
      <c r="I96" s="301">
        <v>0.43073400000000001</v>
      </c>
      <c r="J96" s="301">
        <v>0.44069599999999998</v>
      </c>
      <c r="K96" s="301">
        <v>0.426093</v>
      </c>
      <c r="L96" s="301">
        <v>0.43847399999999997</v>
      </c>
      <c r="M96" s="301">
        <v>0.44003399999999998</v>
      </c>
      <c r="N96" s="301">
        <v>0.43043599999999999</v>
      </c>
      <c r="O96" s="301">
        <v>0.42740400000000001</v>
      </c>
      <c r="P96" s="301">
        <v>0.43584899999999999</v>
      </c>
      <c r="Q96" s="301">
        <v>0.393428</v>
      </c>
      <c r="R96" s="301">
        <v>0.433753</v>
      </c>
      <c r="S96" s="301">
        <v>0.437838</v>
      </c>
      <c r="T96" s="301">
        <v>0.41460200000000003</v>
      </c>
      <c r="U96" s="301">
        <v>0.42024</v>
      </c>
      <c r="V96" s="301">
        <v>0.42213699999999998</v>
      </c>
      <c r="W96" s="301">
        <v>0.42706499999999997</v>
      </c>
      <c r="X96" s="301">
        <v>0.41967100000000002</v>
      </c>
      <c r="Y96" s="301">
        <v>0.42604500000000001</v>
      </c>
      <c r="Z96" s="301">
        <v>0.42819600000000002</v>
      </c>
      <c r="AA96" s="301">
        <v>0.43555100000000002</v>
      </c>
      <c r="AB96" s="301">
        <v>0.43969799999999998</v>
      </c>
      <c r="AC96" s="301">
        <v>0.46428199999999997</v>
      </c>
      <c r="AD96" s="301">
        <v>0.45591300000000001</v>
      </c>
      <c r="AE96" s="301">
        <v>0.48010700000000001</v>
      </c>
      <c r="AF96" s="301">
        <v>0.50038700000000003</v>
      </c>
      <c r="AG96" s="301">
        <v>0.506382</v>
      </c>
      <c r="AH96" s="301">
        <v>0.49988900000000003</v>
      </c>
      <c r="AI96" s="296">
        <v>-3.1710000000000002E-3</v>
      </c>
    </row>
    <row r="97" spans="1:35" ht="15" customHeight="1" x14ac:dyDescent="0.2">
      <c r="A97" s="299" t="s">
        <v>1308</v>
      </c>
      <c r="B97" s="298" t="s">
        <v>1202</v>
      </c>
      <c r="C97" s="301">
        <v>5.3467209999999996</v>
      </c>
      <c r="D97" s="325">
        <v>5.3554219999999999</v>
      </c>
      <c r="E97" s="301">
        <v>5.2517120000000004</v>
      </c>
      <c r="F97" s="301">
        <v>5.1865540000000001</v>
      </c>
      <c r="G97" s="301">
        <v>5.1373490000000004</v>
      </c>
      <c r="H97" s="301">
        <v>5.0312229999999998</v>
      </c>
      <c r="I97" s="301">
        <v>4.9231100000000003</v>
      </c>
      <c r="J97" s="301">
        <v>4.8728379999999998</v>
      </c>
      <c r="K97" s="301">
        <v>4.8095160000000003</v>
      </c>
      <c r="L97" s="301">
        <v>4.7722550000000004</v>
      </c>
      <c r="M97" s="301">
        <v>4.734121</v>
      </c>
      <c r="N97" s="301">
        <v>4.7036420000000003</v>
      </c>
      <c r="O97" s="301">
        <v>4.6692179999999999</v>
      </c>
      <c r="P97" s="301">
        <v>4.6462899999999996</v>
      </c>
      <c r="Q97" s="301">
        <v>4.5729899999999999</v>
      </c>
      <c r="R97" s="301">
        <v>4.5869549999999997</v>
      </c>
      <c r="S97" s="301">
        <v>4.5639409999999998</v>
      </c>
      <c r="T97" s="301">
        <v>4.5281669999999998</v>
      </c>
      <c r="U97" s="301">
        <v>4.533061</v>
      </c>
      <c r="V97" s="301">
        <v>4.5345719999999998</v>
      </c>
      <c r="W97" s="301">
        <v>4.5429250000000003</v>
      </c>
      <c r="X97" s="301">
        <v>4.5428059999999997</v>
      </c>
      <c r="Y97" s="301">
        <v>4.565404</v>
      </c>
      <c r="Z97" s="301">
        <v>4.5759119999999998</v>
      </c>
      <c r="AA97" s="301">
        <v>4.6006200000000002</v>
      </c>
      <c r="AB97" s="301">
        <v>4.6212929999999997</v>
      </c>
      <c r="AC97" s="301">
        <v>4.6741809999999999</v>
      </c>
      <c r="AD97" s="301">
        <v>4.6839909999999998</v>
      </c>
      <c r="AE97" s="301">
        <v>4.7358640000000003</v>
      </c>
      <c r="AF97" s="301">
        <v>4.7825670000000002</v>
      </c>
      <c r="AG97" s="301">
        <v>4.81616</v>
      </c>
      <c r="AH97" s="301">
        <v>4.835915</v>
      </c>
      <c r="AI97" s="296">
        <v>-3.2339999999999999E-3</v>
      </c>
    </row>
    <row r="98" spans="1:35" ht="15" customHeight="1" x14ac:dyDescent="0.2">
      <c r="A98" s="299" t="s">
        <v>1309</v>
      </c>
      <c r="B98" s="298" t="s">
        <v>1204</v>
      </c>
      <c r="C98" s="301">
        <v>2.1153080000000002</v>
      </c>
      <c r="D98" s="325">
        <v>2.1079659999999998</v>
      </c>
      <c r="E98" s="301">
        <v>2.2298680000000002</v>
      </c>
      <c r="F98" s="301">
        <v>2.2343410000000001</v>
      </c>
      <c r="G98" s="301">
        <v>2.2388539999999999</v>
      </c>
      <c r="H98" s="301">
        <v>2.2474949999999998</v>
      </c>
      <c r="I98" s="301">
        <v>2.2492380000000001</v>
      </c>
      <c r="J98" s="301">
        <v>2.251474</v>
      </c>
      <c r="K98" s="301">
        <v>2.2570350000000001</v>
      </c>
      <c r="L98" s="301">
        <v>2.2473200000000002</v>
      </c>
      <c r="M98" s="301">
        <v>2.2544650000000002</v>
      </c>
      <c r="N98" s="301">
        <v>2.1480869999999999</v>
      </c>
      <c r="O98" s="301">
        <v>2.1521710000000001</v>
      </c>
      <c r="P98" s="301">
        <v>2.1693509999999998</v>
      </c>
      <c r="Q98" s="301">
        <v>2.1773760000000002</v>
      </c>
      <c r="R98" s="301">
        <v>2.181889</v>
      </c>
      <c r="S98" s="301">
        <v>2.2013600000000002</v>
      </c>
      <c r="T98" s="301">
        <v>2.2233269999999998</v>
      </c>
      <c r="U98" s="301">
        <v>2.2259829999999998</v>
      </c>
      <c r="V98" s="301">
        <v>2.2417060000000002</v>
      </c>
      <c r="W98" s="301">
        <v>2.2578589999999998</v>
      </c>
      <c r="X98" s="301">
        <v>2.271439</v>
      </c>
      <c r="Y98" s="301">
        <v>2.2881800000000001</v>
      </c>
      <c r="Z98" s="301">
        <v>2.3149109999999999</v>
      </c>
      <c r="AA98" s="301">
        <v>2.336303</v>
      </c>
      <c r="AB98" s="301">
        <v>2.3598249999999998</v>
      </c>
      <c r="AC98" s="301">
        <v>2.3947569999999998</v>
      </c>
      <c r="AD98" s="301">
        <v>2.4126020000000001</v>
      </c>
      <c r="AE98" s="301">
        <v>2.4524629999999998</v>
      </c>
      <c r="AF98" s="301">
        <v>2.4886159999999999</v>
      </c>
      <c r="AG98" s="301">
        <v>2.5194839999999998</v>
      </c>
      <c r="AH98" s="301">
        <v>2.54277</v>
      </c>
      <c r="AI98" s="296">
        <v>5.9550000000000002E-3</v>
      </c>
    </row>
    <row r="99" spans="1:35" ht="15" customHeight="1" x14ac:dyDescent="0.2">
      <c r="A99" s="299" t="s">
        <v>1310</v>
      </c>
      <c r="B99" s="298" t="s">
        <v>1246</v>
      </c>
      <c r="C99" s="301">
        <v>0</v>
      </c>
      <c r="D99" s="325">
        <v>0</v>
      </c>
      <c r="E99" s="301">
        <v>0</v>
      </c>
      <c r="F99" s="301">
        <v>0</v>
      </c>
      <c r="G99" s="301">
        <v>0</v>
      </c>
      <c r="H99" s="301">
        <v>0</v>
      </c>
      <c r="I99" s="301">
        <v>0</v>
      </c>
      <c r="J99" s="301">
        <v>0</v>
      </c>
      <c r="K99" s="301">
        <v>0</v>
      </c>
      <c r="L99" s="301">
        <v>0</v>
      </c>
      <c r="M99" s="301">
        <v>0</v>
      </c>
      <c r="N99" s="301">
        <v>0</v>
      </c>
      <c r="O99" s="301">
        <v>0</v>
      </c>
      <c r="P99" s="301">
        <v>0</v>
      </c>
      <c r="Q99" s="301">
        <v>0</v>
      </c>
      <c r="R99" s="301">
        <v>0</v>
      </c>
      <c r="S99" s="301">
        <v>0</v>
      </c>
      <c r="T99" s="301">
        <v>0</v>
      </c>
      <c r="U99" s="301">
        <v>0</v>
      </c>
      <c r="V99" s="301">
        <v>0</v>
      </c>
      <c r="W99" s="301">
        <v>0</v>
      </c>
      <c r="X99" s="301">
        <v>0</v>
      </c>
      <c r="Y99" s="301">
        <v>0</v>
      </c>
      <c r="Z99" s="301">
        <v>0</v>
      </c>
      <c r="AA99" s="301">
        <v>0</v>
      </c>
      <c r="AB99" s="301">
        <v>0</v>
      </c>
      <c r="AC99" s="301">
        <v>0</v>
      </c>
      <c r="AD99" s="301">
        <v>0</v>
      </c>
      <c r="AE99" s="301">
        <v>0</v>
      </c>
      <c r="AF99" s="301">
        <v>0</v>
      </c>
      <c r="AG99" s="301">
        <v>0</v>
      </c>
      <c r="AH99" s="301">
        <v>0</v>
      </c>
      <c r="AI99" s="296" t="s">
        <v>1221</v>
      </c>
    </row>
    <row r="100" spans="1:35" ht="15" customHeight="1" x14ac:dyDescent="0.2">
      <c r="A100" s="299" t="s">
        <v>1311</v>
      </c>
      <c r="B100" s="298" t="s">
        <v>1248</v>
      </c>
      <c r="C100" s="301">
        <v>0.29870200000000002</v>
      </c>
      <c r="D100" s="325">
        <v>0.28575099999999998</v>
      </c>
      <c r="E100" s="301">
        <v>0.29113499999999998</v>
      </c>
      <c r="F100" s="301">
        <v>0.28687499999999999</v>
      </c>
      <c r="G100" s="301">
        <v>0.29264000000000001</v>
      </c>
      <c r="H100" s="301">
        <v>0.294622</v>
      </c>
      <c r="I100" s="301">
        <v>0.29584100000000002</v>
      </c>
      <c r="J100" s="301">
        <v>0.29971999999999999</v>
      </c>
      <c r="K100" s="301">
        <v>0.30315799999999998</v>
      </c>
      <c r="L100" s="301">
        <v>0.29817700000000003</v>
      </c>
      <c r="M100" s="301">
        <v>0.29558899999999999</v>
      </c>
      <c r="N100" s="301">
        <v>0.29330699999999998</v>
      </c>
      <c r="O100" s="301">
        <v>0.29701699999999998</v>
      </c>
      <c r="P100" s="301">
        <v>0.30740600000000001</v>
      </c>
      <c r="Q100" s="301">
        <v>0.31137300000000001</v>
      </c>
      <c r="R100" s="301">
        <v>0.31187599999999999</v>
      </c>
      <c r="S100" s="301">
        <v>0.30714900000000001</v>
      </c>
      <c r="T100" s="301">
        <v>0.30302299999999999</v>
      </c>
      <c r="U100" s="301">
        <v>0.29835</v>
      </c>
      <c r="V100" s="301">
        <v>0.30352400000000002</v>
      </c>
      <c r="W100" s="301">
        <v>0.306473</v>
      </c>
      <c r="X100" s="301">
        <v>0.33588800000000002</v>
      </c>
      <c r="Y100" s="301">
        <v>0.337426</v>
      </c>
      <c r="Z100" s="301">
        <v>0.33607599999999999</v>
      </c>
      <c r="AA100" s="301">
        <v>0.334453</v>
      </c>
      <c r="AB100" s="301">
        <v>0.328739</v>
      </c>
      <c r="AC100" s="301">
        <v>0.32385900000000001</v>
      </c>
      <c r="AD100" s="301">
        <v>0.327513</v>
      </c>
      <c r="AE100" s="301">
        <v>0.32184000000000001</v>
      </c>
      <c r="AF100" s="301">
        <v>0.31018600000000002</v>
      </c>
      <c r="AG100" s="301">
        <v>0.30153200000000002</v>
      </c>
      <c r="AH100" s="301">
        <v>0.29543900000000001</v>
      </c>
      <c r="AI100" s="296">
        <v>-3.5399999999999999E-4</v>
      </c>
    </row>
    <row r="101" spans="1:35" ht="15" customHeight="1" x14ac:dyDescent="0.2">
      <c r="A101" s="299" t="s">
        <v>1312</v>
      </c>
      <c r="B101" s="298" t="s">
        <v>1250</v>
      </c>
      <c r="C101" s="301">
        <v>0</v>
      </c>
      <c r="D101" s="325">
        <v>0</v>
      </c>
      <c r="E101" s="301">
        <v>0</v>
      </c>
      <c r="F101" s="301">
        <v>0</v>
      </c>
      <c r="G101" s="301">
        <v>0</v>
      </c>
      <c r="H101" s="301">
        <v>0</v>
      </c>
      <c r="I101" s="301">
        <v>0</v>
      </c>
      <c r="J101" s="301">
        <v>0</v>
      </c>
      <c r="K101" s="301">
        <v>0</v>
      </c>
      <c r="L101" s="301">
        <v>0</v>
      </c>
      <c r="M101" s="301">
        <v>0</v>
      </c>
      <c r="N101" s="301">
        <v>0</v>
      </c>
      <c r="O101" s="301">
        <v>0</v>
      </c>
      <c r="P101" s="301">
        <v>0</v>
      </c>
      <c r="Q101" s="301">
        <v>0</v>
      </c>
      <c r="R101" s="301">
        <v>0</v>
      </c>
      <c r="S101" s="301">
        <v>0</v>
      </c>
      <c r="T101" s="301">
        <v>0</v>
      </c>
      <c r="U101" s="301">
        <v>0</v>
      </c>
      <c r="V101" s="301">
        <v>0</v>
      </c>
      <c r="W101" s="301">
        <v>0</v>
      </c>
      <c r="X101" s="301">
        <v>0</v>
      </c>
      <c r="Y101" s="301">
        <v>0</v>
      </c>
      <c r="Z101" s="301">
        <v>0</v>
      </c>
      <c r="AA101" s="301">
        <v>0</v>
      </c>
      <c r="AB101" s="301">
        <v>0</v>
      </c>
      <c r="AC101" s="301">
        <v>0</v>
      </c>
      <c r="AD101" s="301">
        <v>0</v>
      </c>
      <c r="AE101" s="301">
        <v>0</v>
      </c>
      <c r="AF101" s="301">
        <v>0</v>
      </c>
      <c r="AG101" s="301">
        <v>0</v>
      </c>
      <c r="AH101" s="301">
        <v>0</v>
      </c>
      <c r="AI101" s="296" t="s">
        <v>1221</v>
      </c>
    </row>
    <row r="102" spans="1:35" ht="15" customHeight="1" x14ac:dyDescent="0.2">
      <c r="A102" s="299" t="s">
        <v>1313</v>
      </c>
      <c r="B102" s="298" t="s">
        <v>1285</v>
      </c>
      <c r="C102" s="301">
        <v>4.4200999999999997E-2</v>
      </c>
      <c r="D102" s="325">
        <v>4.1947999999999999E-2</v>
      </c>
      <c r="E102" s="301">
        <v>4.2523999999999999E-2</v>
      </c>
      <c r="F102" s="301">
        <v>4.1401E-2</v>
      </c>
      <c r="G102" s="301">
        <v>4.0808999999999998E-2</v>
      </c>
      <c r="H102" s="301">
        <v>4.0957E-2</v>
      </c>
      <c r="I102" s="301">
        <v>4.1325000000000001E-2</v>
      </c>
      <c r="J102" s="301">
        <v>4.2004E-2</v>
      </c>
      <c r="K102" s="301">
        <v>4.1831E-2</v>
      </c>
      <c r="L102" s="301">
        <v>4.165E-2</v>
      </c>
      <c r="M102" s="301">
        <v>4.1692E-2</v>
      </c>
      <c r="N102" s="301">
        <v>4.0488000000000003E-2</v>
      </c>
      <c r="O102" s="301">
        <v>4.0613999999999997E-2</v>
      </c>
      <c r="P102" s="301">
        <v>4.0683999999999998E-2</v>
      </c>
      <c r="Q102" s="301">
        <v>4.0663999999999999E-2</v>
      </c>
      <c r="R102" s="301">
        <v>4.0799000000000002E-2</v>
      </c>
      <c r="S102" s="301">
        <v>4.1098999999999997E-2</v>
      </c>
      <c r="T102" s="301">
        <v>4.1730000000000003E-2</v>
      </c>
      <c r="U102" s="301">
        <v>4.2153000000000003E-2</v>
      </c>
      <c r="V102" s="301">
        <v>4.2575000000000002E-2</v>
      </c>
      <c r="W102" s="301">
        <v>4.3076000000000003E-2</v>
      </c>
      <c r="X102" s="301">
        <v>4.3477000000000002E-2</v>
      </c>
      <c r="Y102" s="301">
        <v>4.3816000000000001E-2</v>
      </c>
      <c r="Z102" s="301">
        <v>4.4327999999999999E-2</v>
      </c>
      <c r="AA102" s="301">
        <v>4.4757999999999999E-2</v>
      </c>
      <c r="AB102" s="301">
        <v>4.5303999999999997E-2</v>
      </c>
      <c r="AC102" s="301">
        <v>4.5620000000000001E-2</v>
      </c>
      <c r="AD102" s="301">
        <v>4.6193999999999999E-2</v>
      </c>
      <c r="AE102" s="301">
        <v>4.6677000000000003E-2</v>
      </c>
      <c r="AF102" s="301">
        <v>4.7162999999999997E-2</v>
      </c>
      <c r="AG102" s="301">
        <v>4.7857999999999998E-2</v>
      </c>
      <c r="AH102" s="301">
        <v>4.8430000000000001E-2</v>
      </c>
      <c r="AI102" s="296">
        <v>2.9520000000000002E-3</v>
      </c>
    </row>
    <row r="103" spans="1:35" ht="15" customHeight="1" x14ac:dyDescent="0.2">
      <c r="A103" s="299" t="s">
        <v>1314</v>
      </c>
      <c r="B103" s="298" t="s">
        <v>1252</v>
      </c>
      <c r="C103" s="301">
        <v>2.4582099999999998</v>
      </c>
      <c r="D103" s="325">
        <v>2.4356650000000002</v>
      </c>
      <c r="E103" s="301">
        <v>2.5635279999999998</v>
      </c>
      <c r="F103" s="301">
        <v>2.5626159999999998</v>
      </c>
      <c r="G103" s="301">
        <v>2.5723039999999999</v>
      </c>
      <c r="H103" s="301">
        <v>2.5830739999999999</v>
      </c>
      <c r="I103" s="301">
        <v>2.5864039999999999</v>
      </c>
      <c r="J103" s="301">
        <v>2.5931980000000001</v>
      </c>
      <c r="K103" s="301">
        <v>2.6020240000000001</v>
      </c>
      <c r="L103" s="301">
        <v>2.5871469999999999</v>
      </c>
      <c r="M103" s="301">
        <v>2.591745</v>
      </c>
      <c r="N103" s="301">
        <v>2.4818820000000001</v>
      </c>
      <c r="O103" s="301">
        <v>2.4898020000000001</v>
      </c>
      <c r="P103" s="301">
        <v>2.5174409999999998</v>
      </c>
      <c r="Q103" s="301">
        <v>2.5294129999999999</v>
      </c>
      <c r="R103" s="301">
        <v>2.534564</v>
      </c>
      <c r="S103" s="301">
        <v>2.5496089999999998</v>
      </c>
      <c r="T103" s="301">
        <v>2.5680800000000001</v>
      </c>
      <c r="U103" s="301">
        <v>2.5664850000000001</v>
      </c>
      <c r="V103" s="301">
        <v>2.5878040000000002</v>
      </c>
      <c r="W103" s="301">
        <v>2.6074069999999998</v>
      </c>
      <c r="X103" s="301">
        <v>2.6508050000000001</v>
      </c>
      <c r="Y103" s="301">
        <v>2.669422</v>
      </c>
      <c r="Z103" s="301">
        <v>2.6953149999999999</v>
      </c>
      <c r="AA103" s="301">
        <v>2.7155130000000001</v>
      </c>
      <c r="AB103" s="301">
        <v>2.7338680000000002</v>
      </c>
      <c r="AC103" s="301">
        <v>2.7642370000000001</v>
      </c>
      <c r="AD103" s="301">
        <v>2.7863090000000001</v>
      </c>
      <c r="AE103" s="301">
        <v>2.82098</v>
      </c>
      <c r="AF103" s="301">
        <v>2.8459660000000002</v>
      </c>
      <c r="AG103" s="301">
        <v>2.8688750000000001</v>
      </c>
      <c r="AH103" s="301">
        <v>2.8866390000000002</v>
      </c>
      <c r="AI103" s="296">
        <v>5.1960000000000001E-3</v>
      </c>
    </row>
    <row r="104" spans="1:35" ht="15" customHeight="1" x14ac:dyDescent="0.2">
      <c r="A104" s="299" t="s">
        <v>1315</v>
      </c>
      <c r="B104" s="298" t="s">
        <v>1254</v>
      </c>
      <c r="C104" s="301">
        <v>0</v>
      </c>
      <c r="D104" s="325">
        <v>0</v>
      </c>
      <c r="E104" s="301">
        <v>0</v>
      </c>
      <c r="F104" s="301">
        <v>0</v>
      </c>
      <c r="G104" s="301">
        <v>0</v>
      </c>
      <c r="H104" s="301">
        <v>0</v>
      </c>
      <c r="I104" s="301">
        <v>0</v>
      </c>
      <c r="J104" s="301">
        <v>0</v>
      </c>
      <c r="K104" s="301">
        <v>0</v>
      </c>
      <c r="L104" s="301">
        <v>0</v>
      </c>
      <c r="M104" s="301">
        <v>0</v>
      </c>
      <c r="N104" s="301">
        <v>0</v>
      </c>
      <c r="O104" s="301">
        <v>0</v>
      </c>
      <c r="P104" s="301">
        <v>0</v>
      </c>
      <c r="Q104" s="301">
        <v>0</v>
      </c>
      <c r="R104" s="301">
        <v>0</v>
      </c>
      <c r="S104" s="301">
        <v>0</v>
      </c>
      <c r="T104" s="301">
        <v>0</v>
      </c>
      <c r="U104" s="301">
        <v>0</v>
      </c>
      <c r="V104" s="301">
        <v>0</v>
      </c>
      <c r="W104" s="301">
        <v>0</v>
      </c>
      <c r="X104" s="301">
        <v>0</v>
      </c>
      <c r="Y104" s="301">
        <v>0</v>
      </c>
      <c r="Z104" s="301">
        <v>0</v>
      </c>
      <c r="AA104" s="301">
        <v>0</v>
      </c>
      <c r="AB104" s="301">
        <v>0</v>
      </c>
      <c r="AC104" s="301">
        <v>0</v>
      </c>
      <c r="AD104" s="301">
        <v>0</v>
      </c>
      <c r="AE104" s="301">
        <v>0</v>
      </c>
      <c r="AF104" s="301">
        <v>0</v>
      </c>
      <c r="AG104" s="301">
        <v>0</v>
      </c>
      <c r="AH104" s="301">
        <v>0</v>
      </c>
      <c r="AI104" s="296" t="s">
        <v>1221</v>
      </c>
    </row>
    <row r="105" spans="1:35" ht="15" customHeight="1" x14ac:dyDescent="0.2">
      <c r="A105" s="299" t="s">
        <v>1316</v>
      </c>
      <c r="B105" s="298" t="s">
        <v>1317</v>
      </c>
      <c r="C105" s="301">
        <v>3.5930999999999998E-2</v>
      </c>
      <c r="D105" s="325">
        <v>3.2135999999999998E-2</v>
      </c>
      <c r="E105" s="301">
        <v>3.3397999999999997E-2</v>
      </c>
      <c r="F105" s="301">
        <v>3.4567000000000001E-2</v>
      </c>
      <c r="G105" s="301">
        <v>3.5077999999999998E-2</v>
      </c>
      <c r="H105" s="301">
        <v>3.5569999999999997E-2</v>
      </c>
      <c r="I105" s="301">
        <v>3.6032000000000002E-2</v>
      </c>
      <c r="J105" s="301">
        <v>3.6472999999999998E-2</v>
      </c>
      <c r="K105" s="301">
        <v>3.6464999999999997E-2</v>
      </c>
      <c r="L105" s="301">
        <v>3.6484999999999997E-2</v>
      </c>
      <c r="M105" s="301">
        <v>3.6512000000000003E-2</v>
      </c>
      <c r="N105" s="301">
        <v>3.6498000000000003E-2</v>
      </c>
      <c r="O105" s="301">
        <v>3.6188999999999999E-2</v>
      </c>
      <c r="P105" s="301">
        <v>3.5881000000000003E-2</v>
      </c>
      <c r="Q105" s="301">
        <v>3.5595000000000002E-2</v>
      </c>
      <c r="R105" s="301">
        <v>3.5365000000000001E-2</v>
      </c>
      <c r="S105" s="301">
        <v>3.5066E-2</v>
      </c>
      <c r="T105" s="301">
        <v>3.5047000000000002E-2</v>
      </c>
      <c r="U105" s="301">
        <v>3.5048999999999997E-2</v>
      </c>
      <c r="V105" s="301">
        <v>3.5103000000000002E-2</v>
      </c>
      <c r="W105" s="301">
        <v>3.5145000000000003E-2</v>
      </c>
      <c r="X105" s="301">
        <v>3.5236000000000003E-2</v>
      </c>
      <c r="Y105" s="301">
        <v>3.5354999999999998E-2</v>
      </c>
      <c r="Z105" s="301">
        <v>3.5473999999999999E-2</v>
      </c>
      <c r="AA105" s="301">
        <v>3.5621E-2</v>
      </c>
      <c r="AB105" s="301">
        <v>3.5795E-2</v>
      </c>
      <c r="AC105" s="301">
        <v>3.5991000000000002E-2</v>
      </c>
      <c r="AD105" s="301">
        <v>3.6206000000000002E-2</v>
      </c>
      <c r="AE105" s="301">
        <v>3.6438999999999999E-2</v>
      </c>
      <c r="AF105" s="301">
        <v>3.6655E-2</v>
      </c>
      <c r="AG105" s="301">
        <v>3.6867999999999998E-2</v>
      </c>
      <c r="AH105" s="301">
        <v>3.7094000000000002E-2</v>
      </c>
      <c r="AI105" s="296">
        <v>1.0280000000000001E-3</v>
      </c>
    </row>
    <row r="106" spans="1:35" ht="15" customHeight="1" x14ac:dyDescent="0.2">
      <c r="A106" s="299" t="s">
        <v>1318</v>
      </c>
      <c r="B106" s="298" t="s">
        <v>1258</v>
      </c>
      <c r="C106" s="301">
        <v>0</v>
      </c>
      <c r="D106" s="325">
        <v>0</v>
      </c>
      <c r="E106" s="301">
        <v>0</v>
      </c>
      <c r="F106" s="301">
        <v>0</v>
      </c>
      <c r="G106" s="301">
        <v>0</v>
      </c>
      <c r="H106" s="301">
        <v>0</v>
      </c>
      <c r="I106" s="301">
        <v>0</v>
      </c>
      <c r="J106" s="301">
        <v>0</v>
      </c>
      <c r="K106" s="301">
        <v>0</v>
      </c>
      <c r="L106" s="301">
        <v>0</v>
      </c>
      <c r="M106" s="301">
        <v>0</v>
      </c>
      <c r="N106" s="301">
        <v>0</v>
      </c>
      <c r="O106" s="301">
        <v>0</v>
      </c>
      <c r="P106" s="301">
        <v>0</v>
      </c>
      <c r="Q106" s="301">
        <v>0</v>
      </c>
      <c r="R106" s="301">
        <v>0</v>
      </c>
      <c r="S106" s="301">
        <v>0</v>
      </c>
      <c r="T106" s="301">
        <v>0</v>
      </c>
      <c r="U106" s="301">
        <v>0</v>
      </c>
      <c r="V106" s="301">
        <v>0</v>
      </c>
      <c r="W106" s="301">
        <v>0</v>
      </c>
      <c r="X106" s="301">
        <v>0</v>
      </c>
      <c r="Y106" s="301">
        <v>0</v>
      </c>
      <c r="Z106" s="301">
        <v>0</v>
      </c>
      <c r="AA106" s="301">
        <v>0</v>
      </c>
      <c r="AB106" s="301">
        <v>0</v>
      </c>
      <c r="AC106" s="301">
        <v>0</v>
      </c>
      <c r="AD106" s="301">
        <v>0</v>
      </c>
      <c r="AE106" s="301">
        <v>0</v>
      </c>
      <c r="AF106" s="301">
        <v>0</v>
      </c>
      <c r="AG106" s="301">
        <v>0</v>
      </c>
      <c r="AH106" s="301">
        <v>0</v>
      </c>
      <c r="AI106" s="296" t="s">
        <v>1221</v>
      </c>
    </row>
    <row r="107" spans="1:35" ht="15" customHeight="1" x14ac:dyDescent="0.2">
      <c r="A107" s="299" t="s">
        <v>1319</v>
      </c>
      <c r="B107" s="298" t="s">
        <v>1260</v>
      </c>
      <c r="C107" s="301">
        <v>0</v>
      </c>
      <c r="D107" s="325">
        <v>0</v>
      </c>
      <c r="E107" s="301">
        <v>0</v>
      </c>
      <c r="F107" s="301">
        <v>0</v>
      </c>
      <c r="G107" s="301">
        <v>0</v>
      </c>
      <c r="H107" s="301">
        <v>0</v>
      </c>
      <c r="I107" s="301">
        <v>0</v>
      </c>
      <c r="J107" s="301">
        <v>0</v>
      </c>
      <c r="K107" s="301">
        <v>0</v>
      </c>
      <c r="L107" s="301">
        <v>0</v>
      </c>
      <c r="M107" s="301">
        <v>0</v>
      </c>
      <c r="N107" s="301">
        <v>0</v>
      </c>
      <c r="O107" s="301">
        <v>0</v>
      </c>
      <c r="P107" s="301">
        <v>0</v>
      </c>
      <c r="Q107" s="301">
        <v>0</v>
      </c>
      <c r="R107" s="301">
        <v>0</v>
      </c>
      <c r="S107" s="301">
        <v>0</v>
      </c>
      <c r="T107" s="301">
        <v>0</v>
      </c>
      <c r="U107" s="301">
        <v>0</v>
      </c>
      <c r="V107" s="301">
        <v>0</v>
      </c>
      <c r="W107" s="301">
        <v>0</v>
      </c>
      <c r="X107" s="301">
        <v>0</v>
      </c>
      <c r="Y107" s="301">
        <v>0</v>
      </c>
      <c r="Z107" s="301">
        <v>0</v>
      </c>
      <c r="AA107" s="301">
        <v>0</v>
      </c>
      <c r="AB107" s="301">
        <v>0</v>
      </c>
      <c r="AC107" s="301">
        <v>0</v>
      </c>
      <c r="AD107" s="301">
        <v>0</v>
      </c>
      <c r="AE107" s="301">
        <v>0</v>
      </c>
      <c r="AF107" s="301">
        <v>0</v>
      </c>
      <c r="AG107" s="301">
        <v>0</v>
      </c>
      <c r="AH107" s="301">
        <v>0</v>
      </c>
      <c r="AI107" s="296" t="s">
        <v>1221</v>
      </c>
    </row>
    <row r="108" spans="1:35" ht="15" customHeight="1" x14ac:dyDescent="0.2">
      <c r="A108" s="299" t="s">
        <v>1320</v>
      </c>
      <c r="B108" s="298" t="s">
        <v>1262</v>
      </c>
      <c r="C108" s="301">
        <v>3.5930999999999998E-2</v>
      </c>
      <c r="D108" s="325">
        <v>3.2135999999999998E-2</v>
      </c>
      <c r="E108" s="301">
        <v>3.3397999999999997E-2</v>
      </c>
      <c r="F108" s="301">
        <v>3.4567000000000001E-2</v>
      </c>
      <c r="G108" s="301">
        <v>3.5077999999999998E-2</v>
      </c>
      <c r="H108" s="301">
        <v>3.5569999999999997E-2</v>
      </c>
      <c r="I108" s="301">
        <v>3.6032000000000002E-2</v>
      </c>
      <c r="J108" s="301">
        <v>3.6472999999999998E-2</v>
      </c>
      <c r="K108" s="301">
        <v>3.6464999999999997E-2</v>
      </c>
      <c r="L108" s="301">
        <v>3.6484999999999997E-2</v>
      </c>
      <c r="M108" s="301">
        <v>3.6512000000000003E-2</v>
      </c>
      <c r="N108" s="301">
        <v>3.6498000000000003E-2</v>
      </c>
      <c r="O108" s="301">
        <v>3.6188999999999999E-2</v>
      </c>
      <c r="P108" s="301">
        <v>3.5881000000000003E-2</v>
      </c>
      <c r="Q108" s="301">
        <v>3.5595000000000002E-2</v>
      </c>
      <c r="R108" s="301">
        <v>3.5365000000000001E-2</v>
      </c>
      <c r="S108" s="301">
        <v>3.5066E-2</v>
      </c>
      <c r="T108" s="301">
        <v>3.5047000000000002E-2</v>
      </c>
      <c r="U108" s="301">
        <v>3.5048999999999997E-2</v>
      </c>
      <c r="V108" s="301">
        <v>3.5103000000000002E-2</v>
      </c>
      <c r="W108" s="301">
        <v>3.5145000000000003E-2</v>
      </c>
      <c r="X108" s="301">
        <v>3.5236000000000003E-2</v>
      </c>
      <c r="Y108" s="301">
        <v>3.5354999999999998E-2</v>
      </c>
      <c r="Z108" s="301">
        <v>3.5473999999999999E-2</v>
      </c>
      <c r="AA108" s="301">
        <v>3.5621E-2</v>
      </c>
      <c r="AB108" s="301">
        <v>3.5795E-2</v>
      </c>
      <c r="AC108" s="301">
        <v>3.5991000000000002E-2</v>
      </c>
      <c r="AD108" s="301">
        <v>3.6206000000000002E-2</v>
      </c>
      <c r="AE108" s="301">
        <v>3.6438999999999999E-2</v>
      </c>
      <c r="AF108" s="301">
        <v>3.6655E-2</v>
      </c>
      <c r="AG108" s="301">
        <v>3.6867999999999998E-2</v>
      </c>
      <c r="AH108" s="301">
        <v>3.7094000000000002E-2</v>
      </c>
      <c r="AI108" s="296">
        <v>1.0280000000000001E-3</v>
      </c>
    </row>
    <row r="109" spans="1:35" ht="15" customHeight="1" x14ac:dyDescent="0.2">
      <c r="A109" s="299" t="s">
        <v>1321</v>
      </c>
      <c r="B109" s="298" t="s">
        <v>1264</v>
      </c>
      <c r="C109" s="301">
        <v>0.128689</v>
      </c>
      <c r="D109" s="325">
        <v>0.126806</v>
      </c>
      <c r="E109" s="301">
        <v>0.12398000000000001</v>
      </c>
      <c r="F109" s="301">
        <v>0.12221899999999999</v>
      </c>
      <c r="G109" s="301">
        <v>0.118682</v>
      </c>
      <c r="H109" s="301">
        <v>0.114547</v>
      </c>
      <c r="I109" s="301">
        <v>0.110081</v>
      </c>
      <c r="J109" s="301">
        <v>0.10752399999999999</v>
      </c>
      <c r="K109" s="301">
        <v>0.10560899999999999</v>
      </c>
      <c r="L109" s="301">
        <v>0.105255</v>
      </c>
      <c r="M109" s="301">
        <v>0.10385999999999999</v>
      </c>
      <c r="N109" s="301">
        <v>0.102212</v>
      </c>
      <c r="O109" s="301">
        <v>0.101061</v>
      </c>
      <c r="P109" s="301">
        <v>9.9858000000000002E-2</v>
      </c>
      <c r="Q109" s="301">
        <v>9.8739999999999994E-2</v>
      </c>
      <c r="R109" s="301">
        <v>9.7673999999999997E-2</v>
      </c>
      <c r="S109" s="301">
        <v>9.6507999999999997E-2</v>
      </c>
      <c r="T109" s="301">
        <v>9.6804000000000001E-2</v>
      </c>
      <c r="U109" s="301">
        <v>9.7110000000000002E-2</v>
      </c>
      <c r="V109" s="301">
        <v>9.7434000000000007E-2</v>
      </c>
      <c r="W109" s="301">
        <v>9.7902000000000003E-2</v>
      </c>
      <c r="X109" s="301">
        <v>9.8548999999999998E-2</v>
      </c>
      <c r="Y109" s="301">
        <v>9.9237000000000006E-2</v>
      </c>
      <c r="Z109" s="301">
        <v>0.100188</v>
      </c>
      <c r="AA109" s="301">
        <v>0.100975</v>
      </c>
      <c r="AB109" s="301">
        <v>0.102372</v>
      </c>
      <c r="AC109" s="301">
        <v>0.103662</v>
      </c>
      <c r="AD109" s="301">
        <v>0.103967</v>
      </c>
      <c r="AE109" s="301">
        <v>0.10491399999999999</v>
      </c>
      <c r="AF109" s="301">
        <v>0.105794</v>
      </c>
      <c r="AG109" s="301">
        <v>0.106737</v>
      </c>
      <c r="AH109" s="301">
        <v>0.107921</v>
      </c>
      <c r="AI109" s="296">
        <v>-5.6620000000000004E-3</v>
      </c>
    </row>
    <row r="110" spans="1:35" ht="15" customHeight="1" x14ac:dyDescent="0.2">
      <c r="A110" s="299" t="s">
        <v>1322</v>
      </c>
      <c r="B110" s="298" t="s">
        <v>1323</v>
      </c>
      <c r="C110" s="301">
        <v>0.26167200000000002</v>
      </c>
      <c r="D110" s="325">
        <v>0.244341</v>
      </c>
      <c r="E110" s="301">
        <v>0.242426</v>
      </c>
      <c r="F110" s="301">
        <v>0.24565999999999999</v>
      </c>
      <c r="G110" s="301">
        <v>0.24743499999999999</v>
      </c>
      <c r="H110" s="301">
        <v>0.250081</v>
      </c>
      <c r="I110" s="301">
        <v>0.25290800000000002</v>
      </c>
      <c r="J110" s="301">
        <v>0.25547900000000001</v>
      </c>
      <c r="K110" s="301">
        <v>0.25645099999999998</v>
      </c>
      <c r="L110" s="301">
        <v>0.25757000000000002</v>
      </c>
      <c r="M110" s="301">
        <v>0.25875100000000001</v>
      </c>
      <c r="N110" s="301">
        <v>0.25997799999999999</v>
      </c>
      <c r="O110" s="301">
        <v>0.26053399999999999</v>
      </c>
      <c r="P110" s="301">
        <v>0.26037300000000002</v>
      </c>
      <c r="Q110" s="301">
        <v>0.260241</v>
      </c>
      <c r="R110" s="301">
        <v>0.26086399999999998</v>
      </c>
      <c r="S110" s="301">
        <v>0.26164100000000001</v>
      </c>
      <c r="T110" s="301">
        <v>0.26186999999999999</v>
      </c>
      <c r="U110" s="301">
        <v>0.261575</v>
      </c>
      <c r="V110" s="301">
        <v>0.261847</v>
      </c>
      <c r="W110" s="301">
        <v>0.261878</v>
      </c>
      <c r="X110" s="301">
        <v>0.26232800000000001</v>
      </c>
      <c r="Y110" s="301">
        <v>0.26311400000000001</v>
      </c>
      <c r="Z110" s="301">
        <v>0.26373600000000003</v>
      </c>
      <c r="AA110" s="301">
        <v>0.26486199999999999</v>
      </c>
      <c r="AB110" s="301">
        <v>0.26646999999999998</v>
      </c>
      <c r="AC110" s="301">
        <v>0.26838899999999999</v>
      </c>
      <c r="AD110" s="301">
        <v>0.27032499999999998</v>
      </c>
      <c r="AE110" s="301">
        <v>0.27225100000000002</v>
      </c>
      <c r="AF110" s="301">
        <v>0.27383299999999999</v>
      </c>
      <c r="AG110" s="301">
        <v>0.27539000000000002</v>
      </c>
      <c r="AH110" s="301">
        <v>0.27684700000000001</v>
      </c>
      <c r="AI110" s="296">
        <v>1.82E-3</v>
      </c>
    </row>
    <row r="111" spans="1:35" ht="15" customHeight="1" x14ac:dyDescent="0.2">
      <c r="A111" s="299" t="s">
        <v>1324</v>
      </c>
      <c r="B111" s="298" t="s">
        <v>1289</v>
      </c>
      <c r="C111" s="301">
        <v>9.8999999999999994E-5</v>
      </c>
      <c r="D111" s="325">
        <v>1.13E-4</v>
      </c>
      <c r="E111" s="301">
        <v>1.21E-4</v>
      </c>
      <c r="F111" s="301">
        <v>1.2799999999999999E-4</v>
      </c>
      <c r="G111" s="301">
        <v>1.34E-4</v>
      </c>
      <c r="H111" s="301">
        <v>1.3799999999999999E-4</v>
      </c>
      <c r="I111" s="301">
        <v>1.4300000000000001E-4</v>
      </c>
      <c r="J111" s="301">
        <v>1.4899999999999999E-4</v>
      </c>
      <c r="K111" s="301">
        <v>1.56E-4</v>
      </c>
      <c r="L111" s="301">
        <v>1.63E-4</v>
      </c>
      <c r="M111" s="301">
        <v>1.7100000000000001E-4</v>
      </c>
      <c r="N111" s="301">
        <v>1.7799999999999999E-4</v>
      </c>
      <c r="O111" s="301">
        <v>1.8599999999999999E-4</v>
      </c>
      <c r="P111" s="301">
        <v>1.94E-4</v>
      </c>
      <c r="Q111" s="301">
        <v>2.02E-4</v>
      </c>
      <c r="R111" s="301">
        <v>2.1100000000000001E-4</v>
      </c>
      <c r="S111" s="301">
        <v>2.2100000000000001E-4</v>
      </c>
      <c r="T111" s="301">
        <v>2.33E-4</v>
      </c>
      <c r="U111" s="301">
        <v>2.4600000000000002E-4</v>
      </c>
      <c r="V111" s="301">
        <v>2.5999999999999998E-4</v>
      </c>
      <c r="W111" s="301">
        <v>2.7500000000000002E-4</v>
      </c>
      <c r="X111" s="301">
        <v>2.92E-4</v>
      </c>
      <c r="Y111" s="301">
        <v>3.1100000000000002E-4</v>
      </c>
      <c r="Z111" s="301">
        <v>3.3E-4</v>
      </c>
      <c r="AA111" s="301">
        <v>3.5E-4</v>
      </c>
      <c r="AB111" s="301">
        <v>3.6999999999999999E-4</v>
      </c>
      <c r="AC111" s="301">
        <v>3.9100000000000002E-4</v>
      </c>
      <c r="AD111" s="301">
        <v>4.1300000000000001E-4</v>
      </c>
      <c r="AE111" s="301">
        <v>4.3600000000000003E-4</v>
      </c>
      <c r="AF111" s="301">
        <v>4.6000000000000001E-4</v>
      </c>
      <c r="AG111" s="301">
        <v>4.86E-4</v>
      </c>
      <c r="AH111" s="301">
        <v>5.1199999999999998E-4</v>
      </c>
      <c r="AI111" s="296">
        <v>5.4447000000000002E-2</v>
      </c>
    </row>
    <row r="112" spans="1:35" ht="15" customHeight="1" x14ac:dyDescent="0.2">
      <c r="A112" s="299" t="s">
        <v>1325</v>
      </c>
      <c r="B112" s="298" t="s">
        <v>1549</v>
      </c>
      <c r="C112" s="301">
        <v>1.3741989999999999</v>
      </c>
      <c r="D112" s="325">
        <v>1.3684879999999999</v>
      </c>
      <c r="E112" s="301">
        <v>1.3921559999999999</v>
      </c>
      <c r="F112" s="301">
        <v>1.398919</v>
      </c>
      <c r="G112" s="301">
        <v>1.3988160000000001</v>
      </c>
      <c r="H112" s="301">
        <v>1.3994880000000001</v>
      </c>
      <c r="I112" s="301">
        <v>1.395967</v>
      </c>
      <c r="J112" s="301">
        <v>1.3951849999999999</v>
      </c>
      <c r="K112" s="301">
        <v>1.393964</v>
      </c>
      <c r="L112" s="301">
        <v>1.3969229999999999</v>
      </c>
      <c r="M112" s="301">
        <v>1.4022650000000001</v>
      </c>
      <c r="N112" s="301">
        <v>1.3976980000000001</v>
      </c>
      <c r="O112" s="301">
        <v>1.4008130000000001</v>
      </c>
      <c r="P112" s="301">
        <v>1.408037</v>
      </c>
      <c r="Q112" s="301">
        <v>1.4185410000000001</v>
      </c>
      <c r="R112" s="301">
        <v>1.4287350000000001</v>
      </c>
      <c r="S112" s="301">
        <v>1.4394039999999999</v>
      </c>
      <c r="T112" s="301">
        <v>1.45157</v>
      </c>
      <c r="U112" s="301">
        <v>1.4653099999999999</v>
      </c>
      <c r="V112" s="301">
        <v>1.478799</v>
      </c>
      <c r="W112" s="301">
        <v>1.4932030000000001</v>
      </c>
      <c r="X112" s="301">
        <v>1.509833</v>
      </c>
      <c r="Y112" s="301">
        <v>1.5259419999999999</v>
      </c>
      <c r="Z112" s="301">
        <v>1.5403210000000001</v>
      </c>
      <c r="AA112" s="301">
        <v>1.5573109999999999</v>
      </c>
      <c r="AB112" s="301">
        <v>1.5746899999999999</v>
      </c>
      <c r="AC112" s="301">
        <v>1.5930059999999999</v>
      </c>
      <c r="AD112" s="301">
        <v>1.611267</v>
      </c>
      <c r="AE112" s="301">
        <v>1.630911</v>
      </c>
      <c r="AF112" s="301">
        <v>1.6537249999999999</v>
      </c>
      <c r="AG112" s="301">
        <v>1.675179</v>
      </c>
      <c r="AH112" s="301">
        <v>1.6956880000000001</v>
      </c>
      <c r="AI112" s="296">
        <v>6.8040000000000002E-3</v>
      </c>
    </row>
    <row r="113" spans="1:35" ht="15" customHeight="1" x14ac:dyDescent="0.2">
      <c r="A113" s="299" t="s">
        <v>1326</v>
      </c>
      <c r="B113" s="300" t="s">
        <v>1210</v>
      </c>
      <c r="C113" s="303">
        <v>9.6055220000000006</v>
      </c>
      <c r="D113" s="326">
        <v>9.5629729999999995</v>
      </c>
      <c r="E113" s="303">
        <v>9.6073210000000007</v>
      </c>
      <c r="F113" s="303">
        <v>9.5506639999999994</v>
      </c>
      <c r="G113" s="303">
        <v>9.509798</v>
      </c>
      <c r="H113" s="303">
        <v>9.4141209999999997</v>
      </c>
      <c r="I113" s="303">
        <v>9.304646</v>
      </c>
      <c r="J113" s="303">
        <v>9.2608470000000001</v>
      </c>
      <c r="K113" s="303">
        <v>9.2041850000000007</v>
      </c>
      <c r="L113" s="303">
        <v>9.155799</v>
      </c>
      <c r="M113" s="303">
        <v>9.1274250000000006</v>
      </c>
      <c r="N113" s="303">
        <v>8.9820879999999992</v>
      </c>
      <c r="O113" s="303">
        <v>8.9578050000000005</v>
      </c>
      <c r="P113" s="303">
        <v>8.9680739999999997</v>
      </c>
      <c r="Q113" s="303">
        <v>8.9157229999999998</v>
      </c>
      <c r="R113" s="303">
        <v>8.944369</v>
      </c>
      <c r="S113" s="303">
        <v>8.9463889999999999</v>
      </c>
      <c r="T113" s="303">
        <v>8.9417720000000003</v>
      </c>
      <c r="U113" s="303">
        <v>8.9588359999999998</v>
      </c>
      <c r="V113" s="303">
        <v>8.9958189999999991</v>
      </c>
      <c r="W113" s="303">
        <v>9.0387350000000009</v>
      </c>
      <c r="X113" s="303">
        <v>9.09985</v>
      </c>
      <c r="Y113" s="303">
        <v>9.158785</v>
      </c>
      <c r="Z113" s="303">
        <v>9.2112770000000008</v>
      </c>
      <c r="AA113" s="303">
        <v>9.2752520000000001</v>
      </c>
      <c r="AB113" s="303">
        <v>9.3348580000000005</v>
      </c>
      <c r="AC113" s="303">
        <v>9.4398569999999999</v>
      </c>
      <c r="AD113" s="303">
        <v>9.4924780000000002</v>
      </c>
      <c r="AE113" s="303">
        <v>9.6017949999999992</v>
      </c>
      <c r="AF113" s="303">
        <v>9.6990010000000009</v>
      </c>
      <c r="AG113" s="303">
        <v>9.7796959999999995</v>
      </c>
      <c r="AH113" s="303">
        <v>9.8406140000000004</v>
      </c>
      <c r="AI113" s="302">
        <v>7.7999999999999999E-4</v>
      </c>
    </row>
    <row r="114" spans="1:35" ht="15" customHeight="1" x14ac:dyDescent="0.2">
      <c r="A114" s="299" t="s">
        <v>1327</v>
      </c>
      <c r="B114" s="298" t="s">
        <v>1212</v>
      </c>
      <c r="C114" s="301">
        <v>2.0417990000000001</v>
      </c>
      <c r="D114" s="325">
        <v>2.0237940000000001</v>
      </c>
      <c r="E114" s="301">
        <v>2.0267330000000001</v>
      </c>
      <c r="F114" s="301">
        <v>1.9718279999999999</v>
      </c>
      <c r="G114" s="301">
        <v>1.8890990000000001</v>
      </c>
      <c r="H114" s="301">
        <v>1.807579</v>
      </c>
      <c r="I114" s="301">
        <v>1.7355670000000001</v>
      </c>
      <c r="J114" s="301">
        <v>1.620655</v>
      </c>
      <c r="K114" s="301">
        <v>1.573113</v>
      </c>
      <c r="L114" s="301">
        <v>1.5893809999999999</v>
      </c>
      <c r="M114" s="301">
        <v>1.5853299999999999</v>
      </c>
      <c r="N114" s="301">
        <v>1.5474380000000001</v>
      </c>
      <c r="O114" s="301">
        <v>1.5286930000000001</v>
      </c>
      <c r="P114" s="301">
        <v>1.520937</v>
      </c>
      <c r="Q114" s="301">
        <v>1.5368470000000001</v>
      </c>
      <c r="R114" s="301">
        <v>1.5541229999999999</v>
      </c>
      <c r="S114" s="301">
        <v>1.5523400000000001</v>
      </c>
      <c r="T114" s="301">
        <v>1.56897</v>
      </c>
      <c r="U114" s="301">
        <v>1.5783700000000001</v>
      </c>
      <c r="V114" s="301">
        <v>1.5904590000000001</v>
      </c>
      <c r="W114" s="301">
        <v>1.621176</v>
      </c>
      <c r="X114" s="301">
        <v>1.6214660000000001</v>
      </c>
      <c r="Y114" s="301">
        <v>1.6513659999999999</v>
      </c>
      <c r="Z114" s="301">
        <v>1.662218</v>
      </c>
      <c r="AA114" s="301">
        <v>1.673322</v>
      </c>
      <c r="AB114" s="301">
        <v>1.6814119999999999</v>
      </c>
      <c r="AC114" s="301">
        <v>1.729295</v>
      </c>
      <c r="AD114" s="301">
        <v>1.7849170000000001</v>
      </c>
      <c r="AE114" s="301">
        <v>1.8398570000000001</v>
      </c>
      <c r="AF114" s="301">
        <v>1.864717</v>
      </c>
      <c r="AG114" s="301">
        <v>1.901114</v>
      </c>
      <c r="AH114" s="301">
        <v>1.9378610000000001</v>
      </c>
      <c r="AI114" s="296">
        <v>-1.684E-3</v>
      </c>
    </row>
    <row r="115" spans="1:35" ht="15" customHeight="1" x14ac:dyDescent="0.2">
      <c r="A115" s="299" t="s">
        <v>1328</v>
      </c>
      <c r="B115" s="300" t="s">
        <v>1214</v>
      </c>
      <c r="C115" s="303">
        <v>11.647321</v>
      </c>
      <c r="D115" s="326">
        <v>11.586767</v>
      </c>
      <c r="E115" s="303">
        <v>11.634054000000001</v>
      </c>
      <c r="F115" s="303">
        <v>11.522492</v>
      </c>
      <c r="G115" s="303">
        <v>11.398897</v>
      </c>
      <c r="H115" s="303">
        <v>11.2217</v>
      </c>
      <c r="I115" s="303">
        <v>11.040213</v>
      </c>
      <c r="J115" s="303">
        <v>10.881501999999999</v>
      </c>
      <c r="K115" s="303">
        <v>10.777297000000001</v>
      </c>
      <c r="L115" s="303">
        <v>10.74518</v>
      </c>
      <c r="M115" s="303">
        <v>10.712755</v>
      </c>
      <c r="N115" s="303">
        <v>10.529526000000001</v>
      </c>
      <c r="O115" s="303">
        <v>10.486497999999999</v>
      </c>
      <c r="P115" s="303">
        <v>10.489011</v>
      </c>
      <c r="Q115" s="303">
        <v>10.45257</v>
      </c>
      <c r="R115" s="303">
        <v>10.498492000000001</v>
      </c>
      <c r="S115" s="303">
        <v>10.49873</v>
      </c>
      <c r="T115" s="303">
        <v>10.510743</v>
      </c>
      <c r="U115" s="303">
        <v>10.537205999999999</v>
      </c>
      <c r="V115" s="303">
        <v>10.586278</v>
      </c>
      <c r="W115" s="303">
        <v>10.659912</v>
      </c>
      <c r="X115" s="303">
        <v>10.721315000000001</v>
      </c>
      <c r="Y115" s="303">
        <v>10.81015</v>
      </c>
      <c r="Z115" s="303">
        <v>10.873495</v>
      </c>
      <c r="AA115" s="303">
        <v>10.948574000000001</v>
      </c>
      <c r="AB115" s="303">
        <v>11.01627</v>
      </c>
      <c r="AC115" s="303">
        <v>11.169152</v>
      </c>
      <c r="AD115" s="303">
        <v>11.277395</v>
      </c>
      <c r="AE115" s="303">
        <v>11.441651999999999</v>
      </c>
      <c r="AF115" s="303">
        <v>11.563719000000001</v>
      </c>
      <c r="AG115" s="303">
        <v>11.680811</v>
      </c>
      <c r="AH115" s="303">
        <v>11.778475</v>
      </c>
      <c r="AI115" s="302">
        <v>3.6099999999999999E-4</v>
      </c>
    </row>
    <row r="118" spans="1:35" ht="15" customHeight="1" x14ac:dyDescent="0.2">
      <c r="B118" s="300" t="s">
        <v>1329</v>
      </c>
    </row>
    <row r="119" spans="1:35" ht="15" customHeight="1" x14ac:dyDescent="0.2">
      <c r="A119" s="299" t="s">
        <v>1330</v>
      </c>
      <c r="B119" s="298" t="s">
        <v>44</v>
      </c>
      <c r="C119" s="301">
        <v>1.7128999999999998E-2</v>
      </c>
      <c r="D119" s="325">
        <v>1.6296000000000001E-2</v>
      </c>
      <c r="E119" s="301">
        <v>1.6226999999999998E-2</v>
      </c>
      <c r="F119" s="301">
        <v>1.6053999999999999E-2</v>
      </c>
      <c r="G119" s="301">
        <v>1.5882E-2</v>
      </c>
      <c r="H119" s="301">
        <v>1.5613E-2</v>
      </c>
      <c r="I119" s="301">
        <v>1.5442000000000001E-2</v>
      </c>
      <c r="J119" s="301">
        <v>1.5117E-2</v>
      </c>
      <c r="K119" s="301">
        <v>1.495E-2</v>
      </c>
      <c r="L119" s="301">
        <v>1.4857E-2</v>
      </c>
      <c r="M119" s="301">
        <v>1.4754E-2</v>
      </c>
      <c r="N119" s="301">
        <v>1.4546E-2</v>
      </c>
      <c r="O119" s="301">
        <v>1.4492E-2</v>
      </c>
      <c r="P119" s="301">
        <v>1.4441000000000001E-2</v>
      </c>
      <c r="Q119" s="301">
        <v>1.4338999999999999E-2</v>
      </c>
      <c r="R119" s="301">
        <v>1.4303E-2</v>
      </c>
      <c r="S119" s="301">
        <v>1.4269E-2</v>
      </c>
      <c r="T119" s="301">
        <v>1.4151E-2</v>
      </c>
      <c r="U119" s="301">
        <v>1.4E-2</v>
      </c>
      <c r="V119" s="301">
        <v>1.3901999999999999E-2</v>
      </c>
      <c r="W119" s="301">
        <v>1.3792E-2</v>
      </c>
      <c r="X119" s="301">
        <v>1.3679E-2</v>
      </c>
      <c r="Y119" s="301">
        <v>1.3224E-2</v>
      </c>
      <c r="Z119" s="301">
        <v>1.2725999999999999E-2</v>
      </c>
      <c r="AA119" s="301">
        <v>1.2236E-2</v>
      </c>
      <c r="AB119" s="301">
        <v>1.1727E-2</v>
      </c>
      <c r="AC119" s="301">
        <v>1.1216E-2</v>
      </c>
      <c r="AD119" s="301">
        <v>1.1341E-2</v>
      </c>
      <c r="AE119" s="301">
        <v>1.1472E-2</v>
      </c>
      <c r="AF119" s="301">
        <v>1.163E-2</v>
      </c>
      <c r="AG119" s="301">
        <v>1.1771999999999999E-2</v>
      </c>
      <c r="AH119" s="301">
        <v>1.2E-2</v>
      </c>
      <c r="AI119" s="296">
        <v>-1.1414000000000001E-2</v>
      </c>
    </row>
    <row r="120" spans="1:35" ht="15" customHeight="1" x14ac:dyDescent="0.2">
      <c r="A120" s="299" t="s">
        <v>1331</v>
      </c>
      <c r="B120" s="298" t="s">
        <v>45</v>
      </c>
      <c r="C120" s="301">
        <v>3.7597999999999999E-2</v>
      </c>
      <c r="D120" s="325">
        <v>3.5056999999999998E-2</v>
      </c>
      <c r="E120" s="301">
        <v>3.4876999999999998E-2</v>
      </c>
      <c r="F120" s="301">
        <v>3.4261E-2</v>
      </c>
      <c r="G120" s="301">
        <v>3.3477E-2</v>
      </c>
      <c r="H120" s="301">
        <v>3.2705999999999999E-2</v>
      </c>
      <c r="I120" s="301">
        <v>3.1842000000000002E-2</v>
      </c>
      <c r="J120" s="301">
        <v>3.1036000000000001E-2</v>
      </c>
      <c r="K120" s="301">
        <v>3.0228999999999999E-2</v>
      </c>
      <c r="L120" s="301">
        <v>2.9506999999999999E-2</v>
      </c>
      <c r="M120" s="301">
        <v>2.8835E-2</v>
      </c>
      <c r="N120" s="301">
        <v>2.7951E-2</v>
      </c>
      <c r="O120" s="301">
        <v>2.7584000000000001E-2</v>
      </c>
      <c r="P120" s="301">
        <v>2.7290999999999999E-2</v>
      </c>
      <c r="Q120" s="301">
        <v>2.7059E-2</v>
      </c>
      <c r="R120" s="301">
        <v>2.6814000000000001E-2</v>
      </c>
      <c r="S120" s="301">
        <v>2.6572999999999999E-2</v>
      </c>
      <c r="T120" s="301">
        <v>2.5812999999999999E-2</v>
      </c>
      <c r="U120" s="301">
        <v>2.5072000000000001E-2</v>
      </c>
      <c r="V120" s="301">
        <v>2.4303000000000002E-2</v>
      </c>
      <c r="W120" s="301">
        <v>2.3529000000000001E-2</v>
      </c>
      <c r="X120" s="301">
        <v>2.2772000000000001E-2</v>
      </c>
      <c r="Y120" s="301">
        <v>2.0326E-2</v>
      </c>
      <c r="Z120" s="301">
        <v>1.7794999999999998E-2</v>
      </c>
      <c r="AA120" s="301">
        <v>1.5247E-2</v>
      </c>
      <c r="AB120" s="301">
        <v>1.2635E-2</v>
      </c>
      <c r="AC120" s="301">
        <v>9.9799999999999993E-3</v>
      </c>
      <c r="AD120" s="301">
        <v>1.0090999999999999E-2</v>
      </c>
      <c r="AE120" s="301">
        <v>1.0215999999999999E-2</v>
      </c>
      <c r="AF120" s="301">
        <v>1.0357E-2</v>
      </c>
      <c r="AG120" s="301">
        <v>1.0489999999999999E-2</v>
      </c>
      <c r="AH120" s="301">
        <v>1.0621E-2</v>
      </c>
      <c r="AI120" s="296">
        <v>-3.9956999999999999E-2</v>
      </c>
    </row>
    <row r="121" spans="1:35" ht="15" customHeight="1" x14ac:dyDescent="0.2">
      <c r="A121" s="299" t="s">
        <v>1332</v>
      </c>
      <c r="B121" s="298" t="s">
        <v>1202</v>
      </c>
      <c r="C121" s="301">
        <v>5.4725999999999997E-2</v>
      </c>
      <c r="D121" s="325">
        <v>5.1352000000000002E-2</v>
      </c>
      <c r="E121" s="301">
        <v>5.1103999999999997E-2</v>
      </c>
      <c r="F121" s="301">
        <v>5.0314999999999999E-2</v>
      </c>
      <c r="G121" s="301">
        <v>4.9359E-2</v>
      </c>
      <c r="H121" s="301">
        <v>4.8320000000000002E-2</v>
      </c>
      <c r="I121" s="301">
        <v>4.7284E-2</v>
      </c>
      <c r="J121" s="301">
        <v>4.6153E-2</v>
      </c>
      <c r="K121" s="301">
        <v>4.5178000000000003E-2</v>
      </c>
      <c r="L121" s="301">
        <v>4.4364000000000001E-2</v>
      </c>
      <c r="M121" s="301">
        <v>4.3589000000000003E-2</v>
      </c>
      <c r="N121" s="301">
        <v>4.2497E-2</v>
      </c>
      <c r="O121" s="301">
        <v>4.2076000000000002E-2</v>
      </c>
      <c r="P121" s="301">
        <v>4.1731999999999998E-2</v>
      </c>
      <c r="Q121" s="301">
        <v>4.1397000000000003E-2</v>
      </c>
      <c r="R121" s="301">
        <v>4.1116E-2</v>
      </c>
      <c r="S121" s="301">
        <v>4.0842999999999997E-2</v>
      </c>
      <c r="T121" s="301">
        <v>3.9962999999999999E-2</v>
      </c>
      <c r="U121" s="301">
        <v>3.9071000000000002E-2</v>
      </c>
      <c r="V121" s="301">
        <v>3.8205999999999997E-2</v>
      </c>
      <c r="W121" s="301">
        <v>3.7321E-2</v>
      </c>
      <c r="X121" s="301">
        <v>3.6450999999999997E-2</v>
      </c>
      <c r="Y121" s="301">
        <v>3.3550000000000003E-2</v>
      </c>
      <c r="Z121" s="301">
        <v>3.0521E-2</v>
      </c>
      <c r="AA121" s="301">
        <v>2.7483E-2</v>
      </c>
      <c r="AB121" s="301">
        <v>2.4362000000000002E-2</v>
      </c>
      <c r="AC121" s="301">
        <v>2.1196E-2</v>
      </c>
      <c r="AD121" s="301">
        <v>2.1432E-2</v>
      </c>
      <c r="AE121" s="301">
        <v>2.1687999999999999E-2</v>
      </c>
      <c r="AF121" s="301">
        <v>2.1987E-2</v>
      </c>
      <c r="AG121" s="301">
        <v>2.2262000000000001E-2</v>
      </c>
      <c r="AH121" s="301">
        <v>2.2620999999999999E-2</v>
      </c>
      <c r="AI121" s="296">
        <v>-2.8097E-2</v>
      </c>
    </row>
    <row r="122" spans="1:35" ht="15" customHeight="1" x14ac:dyDescent="0.2">
      <c r="A122" s="299" t="s">
        <v>1333</v>
      </c>
      <c r="B122" s="298" t="s">
        <v>1204</v>
      </c>
      <c r="C122" s="301">
        <v>0.83400300000000005</v>
      </c>
      <c r="D122" s="325">
        <v>0.73592500000000005</v>
      </c>
      <c r="E122" s="301">
        <v>0.790238</v>
      </c>
      <c r="F122" s="301">
        <v>0.77329700000000001</v>
      </c>
      <c r="G122" s="301">
        <v>0.72329900000000003</v>
      </c>
      <c r="H122" s="301">
        <v>0.66938699999999995</v>
      </c>
      <c r="I122" s="301">
        <v>0.69303300000000001</v>
      </c>
      <c r="J122" s="301">
        <v>0.74800699999999998</v>
      </c>
      <c r="K122" s="301">
        <v>0.69330099999999995</v>
      </c>
      <c r="L122" s="301">
        <v>0.69889599999999996</v>
      </c>
      <c r="M122" s="301">
        <v>0.65649299999999999</v>
      </c>
      <c r="N122" s="301">
        <v>0.58150900000000005</v>
      </c>
      <c r="O122" s="301">
        <v>0.55499799999999999</v>
      </c>
      <c r="P122" s="301">
        <v>0.54058499999999998</v>
      </c>
      <c r="Q122" s="301">
        <v>0.54008299999999998</v>
      </c>
      <c r="R122" s="301">
        <v>0.54901999999999995</v>
      </c>
      <c r="S122" s="301">
        <v>0.54795099999999997</v>
      </c>
      <c r="T122" s="301">
        <v>0.55518800000000001</v>
      </c>
      <c r="U122" s="301">
        <v>0.54962800000000001</v>
      </c>
      <c r="V122" s="301">
        <v>0.54758399999999996</v>
      </c>
      <c r="W122" s="301">
        <v>0.56743200000000005</v>
      </c>
      <c r="X122" s="301">
        <v>0.55697300000000005</v>
      </c>
      <c r="Y122" s="301">
        <v>0.56365100000000001</v>
      </c>
      <c r="Z122" s="301">
        <v>0.53064100000000003</v>
      </c>
      <c r="AA122" s="301">
        <v>0.52889600000000003</v>
      </c>
      <c r="AB122" s="301">
        <v>0.53172900000000001</v>
      </c>
      <c r="AC122" s="301">
        <v>0.53484399999999999</v>
      </c>
      <c r="AD122" s="301">
        <v>0.54242599999999996</v>
      </c>
      <c r="AE122" s="301">
        <v>0.54967699999999997</v>
      </c>
      <c r="AF122" s="301">
        <v>0.55855999999999995</v>
      </c>
      <c r="AG122" s="301">
        <v>0.56771899999999997</v>
      </c>
      <c r="AH122" s="301">
        <v>0.56447899999999995</v>
      </c>
      <c r="AI122" s="296">
        <v>-1.2513E-2</v>
      </c>
    </row>
    <row r="123" spans="1:35" ht="15" customHeight="1" x14ac:dyDescent="0.2">
      <c r="A123" s="299" t="s">
        <v>1334</v>
      </c>
      <c r="B123" s="298" t="s">
        <v>1335</v>
      </c>
      <c r="C123" s="301">
        <v>0.10713</v>
      </c>
      <c r="D123" s="325">
        <v>0.11367099999999999</v>
      </c>
      <c r="E123" s="301">
        <v>5.4925000000000002E-2</v>
      </c>
      <c r="F123" s="301">
        <v>5.1463000000000002E-2</v>
      </c>
      <c r="G123" s="301">
        <v>5.1935000000000002E-2</v>
      </c>
      <c r="H123" s="301">
        <v>5.2464999999999998E-2</v>
      </c>
      <c r="I123" s="301">
        <v>5.5495999999999997E-2</v>
      </c>
      <c r="J123" s="301">
        <v>1.8754E-2</v>
      </c>
      <c r="K123" s="301">
        <v>1.8532E-2</v>
      </c>
      <c r="L123" s="301">
        <v>1.8366E-2</v>
      </c>
      <c r="M123" s="301">
        <v>1.823E-2</v>
      </c>
      <c r="N123" s="301">
        <v>1.7961999999999999E-2</v>
      </c>
      <c r="O123" s="301">
        <v>1.789E-2</v>
      </c>
      <c r="P123" s="301">
        <v>1.7868999999999999E-2</v>
      </c>
      <c r="Q123" s="301">
        <v>1.7885999999999999E-2</v>
      </c>
      <c r="R123" s="301">
        <v>1.7899000000000002E-2</v>
      </c>
      <c r="S123" s="301">
        <v>1.7919000000000001E-2</v>
      </c>
      <c r="T123" s="301">
        <v>1.7808999999999998E-2</v>
      </c>
      <c r="U123" s="301">
        <v>1.7721000000000001E-2</v>
      </c>
      <c r="V123" s="301">
        <v>1.7621000000000001E-2</v>
      </c>
      <c r="W123" s="301">
        <v>1.7527000000000001E-2</v>
      </c>
      <c r="X123" s="301">
        <v>1.7454000000000001E-2</v>
      </c>
      <c r="Y123" s="301">
        <v>1.6933E-2</v>
      </c>
      <c r="Z123" s="301">
        <v>1.6376999999999999E-2</v>
      </c>
      <c r="AA123" s="301">
        <v>1.5837E-2</v>
      </c>
      <c r="AB123" s="301">
        <v>1.5283E-2</v>
      </c>
      <c r="AC123" s="301">
        <v>1.4723E-2</v>
      </c>
      <c r="AD123" s="301">
        <v>1.4892000000000001E-2</v>
      </c>
      <c r="AE123" s="301">
        <v>1.5076000000000001E-2</v>
      </c>
      <c r="AF123" s="301">
        <v>1.5285999999999999E-2</v>
      </c>
      <c r="AG123" s="301">
        <v>1.5481999999999999E-2</v>
      </c>
      <c r="AH123" s="301">
        <v>1.5675000000000001E-2</v>
      </c>
      <c r="AI123" s="296">
        <v>-6.0116999999999997E-2</v>
      </c>
    </row>
    <row r="124" spans="1:35" ht="15" customHeight="1" x14ac:dyDescent="0.2">
      <c r="A124" s="299" t="s">
        <v>1336</v>
      </c>
      <c r="B124" s="298" t="s">
        <v>1337</v>
      </c>
      <c r="C124" s="301">
        <v>0.28642200000000001</v>
      </c>
      <c r="D124" s="325">
        <v>0.28597699999999998</v>
      </c>
      <c r="E124" s="301">
        <v>0.28554000000000002</v>
      </c>
      <c r="F124" s="301">
        <v>0.28510200000000002</v>
      </c>
      <c r="G124" s="301">
        <v>0.28510200000000002</v>
      </c>
      <c r="H124" s="301">
        <v>0.28510200000000002</v>
      </c>
      <c r="I124" s="301">
        <v>0.19065199999999999</v>
      </c>
      <c r="J124" s="301">
        <v>9.5815999999999998E-2</v>
      </c>
      <c r="K124" s="301">
        <v>9.5815999999999998E-2</v>
      </c>
      <c r="L124" s="301">
        <v>9.5815999999999998E-2</v>
      </c>
      <c r="M124" s="301">
        <v>9.5815999999999998E-2</v>
      </c>
      <c r="N124" s="301">
        <v>9.5815999999999998E-2</v>
      </c>
      <c r="O124" s="301">
        <v>9.5815999999999998E-2</v>
      </c>
      <c r="P124" s="301">
        <v>9.5815999999999998E-2</v>
      </c>
      <c r="Q124" s="301">
        <v>9.5815999999999998E-2</v>
      </c>
      <c r="R124" s="301">
        <v>9.5815999999999998E-2</v>
      </c>
      <c r="S124" s="301">
        <v>9.5815999999999998E-2</v>
      </c>
      <c r="T124" s="301">
        <v>9.5815999999999998E-2</v>
      </c>
      <c r="U124" s="301">
        <v>9.5815999999999998E-2</v>
      </c>
      <c r="V124" s="301">
        <v>9.5815999999999998E-2</v>
      </c>
      <c r="W124" s="301">
        <v>9.5815999999999998E-2</v>
      </c>
      <c r="X124" s="301">
        <v>9.5815999999999998E-2</v>
      </c>
      <c r="Y124" s="301">
        <v>9.5815999999999998E-2</v>
      </c>
      <c r="Z124" s="301">
        <v>9.5815999999999998E-2</v>
      </c>
      <c r="AA124" s="301">
        <v>9.5815999999999998E-2</v>
      </c>
      <c r="AB124" s="301">
        <v>9.5815999999999998E-2</v>
      </c>
      <c r="AC124" s="301">
        <v>9.5815999999999998E-2</v>
      </c>
      <c r="AD124" s="301">
        <v>9.5815999999999998E-2</v>
      </c>
      <c r="AE124" s="301">
        <v>9.5815999999999998E-2</v>
      </c>
      <c r="AF124" s="301">
        <v>9.5815999999999998E-2</v>
      </c>
      <c r="AG124" s="301">
        <v>9.5815999999999998E-2</v>
      </c>
      <c r="AH124" s="301">
        <v>9.5815999999999998E-2</v>
      </c>
      <c r="AI124" s="296">
        <v>-3.4707000000000002E-2</v>
      </c>
    </row>
    <row r="125" spans="1:35" ht="15" customHeight="1" x14ac:dyDescent="0.2">
      <c r="A125" s="299" t="s">
        <v>1338</v>
      </c>
      <c r="B125" s="298" t="s">
        <v>1339</v>
      </c>
      <c r="C125" s="301">
        <v>2.1159949999999998</v>
      </c>
      <c r="D125" s="325">
        <v>2.1845270000000001</v>
      </c>
      <c r="E125" s="301">
        <v>2.2174</v>
      </c>
      <c r="F125" s="301">
        <v>2.1920410000000001</v>
      </c>
      <c r="G125" s="301">
        <v>2.1601620000000001</v>
      </c>
      <c r="H125" s="301">
        <v>2.1331669999999998</v>
      </c>
      <c r="I125" s="301">
        <v>2.1273200000000001</v>
      </c>
      <c r="J125" s="301">
        <v>2.089013</v>
      </c>
      <c r="K125" s="301">
        <v>2.0951810000000002</v>
      </c>
      <c r="L125" s="301">
        <v>2.1093060000000001</v>
      </c>
      <c r="M125" s="301">
        <v>2.154134</v>
      </c>
      <c r="N125" s="301">
        <v>2.1873580000000001</v>
      </c>
      <c r="O125" s="301">
        <v>2.1993429999999998</v>
      </c>
      <c r="P125" s="301">
        <v>2.2130070000000002</v>
      </c>
      <c r="Q125" s="301">
        <v>2.24024</v>
      </c>
      <c r="R125" s="301">
        <v>2.2583769999999999</v>
      </c>
      <c r="S125" s="301">
        <v>2.2687300000000001</v>
      </c>
      <c r="T125" s="301">
        <v>2.2916349999999999</v>
      </c>
      <c r="U125" s="301">
        <v>2.321402</v>
      </c>
      <c r="V125" s="301">
        <v>2.3500860000000001</v>
      </c>
      <c r="W125" s="301">
        <v>2.3762660000000002</v>
      </c>
      <c r="X125" s="301">
        <v>2.404639</v>
      </c>
      <c r="Y125" s="301">
        <v>2.4472700000000001</v>
      </c>
      <c r="Z125" s="301">
        <v>2.5092020000000002</v>
      </c>
      <c r="AA125" s="301">
        <v>2.5427240000000002</v>
      </c>
      <c r="AB125" s="301">
        <v>2.5691440000000001</v>
      </c>
      <c r="AC125" s="301">
        <v>2.6360260000000002</v>
      </c>
      <c r="AD125" s="301">
        <v>2.7022529999999998</v>
      </c>
      <c r="AE125" s="301">
        <v>2.769307</v>
      </c>
      <c r="AF125" s="301">
        <v>2.807788</v>
      </c>
      <c r="AG125" s="301">
        <v>2.856115</v>
      </c>
      <c r="AH125" s="301">
        <v>2.9161679999999999</v>
      </c>
      <c r="AI125" s="296">
        <v>1.04E-2</v>
      </c>
    </row>
    <row r="126" spans="1:35" ht="15" customHeight="1" x14ac:dyDescent="0.2">
      <c r="A126" s="299" t="s">
        <v>1340</v>
      </c>
      <c r="B126" s="298" t="s">
        <v>1341</v>
      </c>
      <c r="C126" s="301">
        <v>5.2700000000000004E-3</v>
      </c>
      <c r="D126" s="325">
        <v>5.2700000000000004E-3</v>
      </c>
      <c r="E126" s="301">
        <v>5.2700000000000004E-3</v>
      </c>
      <c r="F126" s="301">
        <v>5.2700000000000004E-3</v>
      </c>
      <c r="G126" s="301">
        <v>5.2700000000000004E-3</v>
      </c>
      <c r="H126" s="301">
        <v>5.2700000000000004E-3</v>
      </c>
      <c r="I126" s="301">
        <v>5.2700000000000004E-3</v>
      </c>
      <c r="J126" s="301">
        <v>5.2700000000000004E-3</v>
      </c>
      <c r="K126" s="301">
        <v>5.2700000000000004E-3</v>
      </c>
      <c r="L126" s="301">
        <v>5.2700000000000004E-3</v>
      </c>
      <c r="M126" s="301">
        <v>5.2700000000000004E-3</v>
      </c>
      <c r="N126" s="301">
        <v>5.2700000000000004E-3</v>
      </c>
      <c r="O126" s="301">
        <v>5.2700000000000004E-3</v>
      </c>
      <c r="P126" s="301">
        <v>5.2700000000000004E-3</v>
      </c>
      <c r="Q126" s="301">
        <v>5.2700000000000004E-3</v>
      </c>
      <c r="R126" s="301">
        <v>5.2700000000000004E-3</v>
      </c>
      <c r="S126" s="301">
        <v>5.2700000000000004E-3</v>
      </c>
      <c r="T126" s="301">
        <v>5.2700000000000004E-3</v>
      </c>
      <c r="U126" s="301">
        <v>5.2700000000000004E-3</v>
      </c>
      <c r="V126" s="301">
        <v>5.2700000000000004E-3</v>
      </c>
      <c r="W126" s="301">
        <v>5.2700000000000004E-3</v>
      </c>
      <c r="X126" s="301">
        <v>5.2700000000000004E-3</v>
      </c>
      <c r="Y126" s="301">
        <v>5.2700000000000004E-3</v>
      </c>
      <c r="Z126" s="301">
        <v>5.2700000000000004E-3</v>
      </c>
      <c r="AA126" s="301">
        <v>5.2700000000000004E-3</v>
      </c>
      <c r="AB126" s="301">
        <v>5.2700000000000004E-3</v>
      </c>
      <c r="AC126" s="301">
        <v>5.2700000000000004E-3</v>
      </c>
      <c r="AD126" s="301">
        <v>5.2700000000000004E-3</v>
      </c>
      <c r="AE126" s="301">
        <v>5.2700000000000004E-3</v>
      </c>
      <c r="AF126" s="301">
        <v>5.2700000000000004E-3</v>
      </c>
      <c r="AG126" s="301">
        <v>5.2700000000000004E-3</v>
      </c>
      <c r="AH126" s="301">
        <v>5.2700000000000004E-3</v>
      </c>
      <c r="AI126" s="296">
        <v>0</v>
      </c>
    </row>
    <row r="127" spans="1:35" ht="15" customHeight="1" x14ac:dyDescent="0.2">
      <c r="A127" s="299" t="s">
        <v>1342</v>
      </c>
      <c r="B127" s="298" t="s">
        <v>1343</v>
      </c>
      <c r="C127" s="301">
        <v>1.2452E-2</v>
      </c>
      <c r="D127" s="325">
        <v>1.5561E-2</v>
      </c>
      <c r="E127" s="301">
        <v>1.4413E-2</v>
      </c>
      <c r="F127" s="301">
        <v>1.3258000000000001E-2</v>
      </c>
      <c r="G127" s="301">
        <v>1.2787E-2</v>
      </c>
      <c r="H127" s="301">
        <v>1.3355000000000001E-2</v>
      </c>
      <c r="I127" s="301">
        <v>1.248E-2</v>
      </c>
      <c r="J127" s="301">
        <v>1.2828000000000001E-2</v>
      </c>
      <c r="K127" s="301">
        <v>1.3797E-2</v>
      </c>
      <c r="L127" s="301">
        <v>1.4286E-2</v>
      </c>
      <c r="M127" s="301">
        <v>1.4063000000000001E-2</v>
      </c>
      <c r="N127" s="301">
        <v>1.4723E-2</v>
      </c>
      <c r="O127" s="301">
        <v>1.4113000000000001E-2</v>
      </c>
      <c r="P127" s="301">
        <v>1.4696000000000001E-2</v>
      </c>
      <c r="Q127" s="301">
        <v>1.4696000000000001E-2</v>
      </c>
      <c r="R127" s="301">
        <v>1.5358999999999999E-2</v>
      </c>
      <c r="S127" s="301">
        <v>1.5216E-2</v>
      </c>
      <c r="T127" s="301">
        <v>1.4859000000000001E-2</v>
      </c>
      <c r="U127" s="301">
        <v>1.4772E-2</v>
      </c>
      <c r="V127" s="301">
        <v>1.4674E-2</v>
      </c>
      <c r="W127" s="301">
        <v>1.4748000000000001E-2</v>
      </c>
      <c r="X127" s="301">
        <v>1.4695E-2</v>
      </c>
      <c r="Y127" s="301">
        <v>1.4818E-2</v>
      </c>
      <c r="Z127" s="301">
        <v>1.4713E-2</v>
      </c>
      <c r="AA127" s="301">
        <v>1.4607E-2</v>
      </c>
      <c r="AB127" s="301">
        <v>1.4498E-2</v>
      </c>
      <c r="AC127" s="301">
        <v>1.4426E-2</v>
      </c>
      <c r="AD127" s="301">
        <v>1.4095999999999999E-2</v>
      </c>
      <c r="AE127" s="301">
        <v>1.3932999999999999E-2</v>
      </c>
      <c r="AF127" s="301">
        <v>1.3735000000000001E-2</v>
      </c>
      <c r="AG127" s="301">
        <v>1.3629E-2</v>
      </c>
      <c r="AH127" s="301">
        <v>1.3520000000000001E-2</v>
      </c>
      <c r="AI127" s="296">
        <v>2.6589999999999999E-3</v>
      </c>
    </row>
    <row r="128" spans="1:35" ht="15" customHeight="1" x14ac:dyDescent="0.2">
      <c r="A128" s="299" t="s">
        <v>1344</v>
      </c>
      <c r="B128" s="300" t="s">
        <v>1214</v>
      </c>
      <c r="C128" s="303">
        <v>3.4159980000000001</v>
      </c>
      <c r="D128" s="326">
        <v>3.3922819999999998</v>
      </c>
      <c r="E128" s="303">
        <v>3.4188890000000001</v>
      </c>
      <c r="F128" s="303">
        <v>3.3707470000000002</v>
      </c>
      <c r="G128" s="303">
        <v>3.2879139999999998</v>
      </c>
      <c r="H128" s="303">
        <v>3.2070669999999999</v>
      </c>
      <c r="I128" s="303">
        <v>3.1315339999999998</v>
      </c>
      <c r="J128" s="303">
        <v>3.0158399999999999</v>
      </c>
      <c r="K128" s="303">
        <v>2.9670770000000002</v>
      </c>
      <c r="L128" s="303">
        <v>2.9863050000000002</v>
      </c>
      <c r="M128" s="303">
        <v>2.9875949999999998</v>
      </c>
      <c r="N128" s="303">
        <v>2.9451360000000002</v>
      </c>
      <c r="O128" s="303">
        <v>2.9295070000000001</v>
      </c>
      <c r="P128" s="303">
        <v>2.9289740000000002</v>
      </c>
      <c r="Q128" s="303">
        <v>2.9553880000000001</v>
      </c>
      <c r="R128" s="303">
        <v>2.9828579999999998</v>
      </c>
      <c r="S128" s="303">
        <v>2.9917440000000002</v>
      </c>
      <c r="T128" s="303">
        <v>3.02054</v>
      </c>
      <c r="U128" s="303">
        <v>3.0436800000000002</v>
      </c>
      <c r="V128" s="303">
        <v>3.069258</v>
      </c>
      <c r="W128" s="303">
        <v>3.1143800000000001</v>
      </c>
      <c r="X128" s="303">
        <v>3.1312989999999998</v>
      </c>
      <c r="Y128" s="303">
        <v>3.177308</v>
      </c>
      <c r="Z128" s="303">
        <v>3.2025399999999999</v>
      </c>
      <c r="AA128" s="303">
        <v>3.2306330000000001</v>
      </c>
      <c r="AB128" s="303">
        <v>3.2561019999999998</v>
      </c>
      <c r="AC128" s="303">
        <v>3.3223020000000001</v>
      </c>
      <c r="AD128" s="303">
        <v>3.3961839999999999</v>
      </c>
      <c r="AE128" s="303">
        <v>3.4707669999999999</v>
      </c>
      <c r="AF128" s="303">
        <v>3.5184419999999998</v>
      </c>
      <c r="AG128" s="303">
        <v>3.5762930000000002</v>
      </c>
      <c r="AH128" s="303">
        <v>3.6335489999999999</v>
      </c>
      <c r="AI128" s="302">
        <v>1.9940000000000001E-3</v>
      </c>
    </row>
    <row r="130" spans="1:35" ht="15" customHeight="1" x14ac:dyDescent="0.2">
      <c r="B130" s="300" t="s">
        <v>1345</v>
      </c>
    </row>
    <row r="131" spans="1:35" ht="15" customHeight="1" x14ac:dyDescent="0.2">
      <c r="A131" s="299" t="s">
        <v>1346</v>
      </c>
      <c r="B131" s="298" t="s">
        <v>1236</v>
      </c>
      <c r="C131" s="301">
        <v>0.104336</v>
      </c>
      <c r="D131" s="325">
        <v>0.10137699999999999</v>
      </c>
      <c r="E131" s="301">
        <v>7.8538999999999998E-2</v>
      </c>
      <c r="F131" s="301">
        <v>7.6707999999999998E-2</v>
      </c>
      <c r="G131" s="301">
        <v>7.6138999999999998E-2</v>
      </c>
      <c r="H131" s="301">
        <v>7.5647000000000006E-2</v>
      </c>
      <c r="I131" s="301">
        <v>7.5203000000000006E-2</v>
      </c>
      <c r="J131" s="301">
        <v>7.4878E-2</v>
      </c>
      <c r="K131" s="301">
        <v>7.4611999999999998E-2</v>
      </c>
      <c r="L131" s="301">
        <v>7.4485999999999997E-2</v>
      </c>
      <c r="M131" s="301">
        <v>7.4392E-2</v>
      </c>
      <c r="N131" s="301">
        <v>7.4270000000000003E-2</v>
      </c>
      <c r="O131" s="301">
        <v>7.4282000000000001E-2</v>
      </c>
      <c r="P131" s="301">
        <v>7.4334999999999998E-2</v>
      </c>
      <c r="Q131" s="301">
        <v>7.4392E-2</v>
      </c>
      <c r="R131" s="301">
        <v>7.4513999999999997E-2</v>
      </c>
      <c r="S131" s="301">
        <v>7.4640999999999999E-2</v>
      </c>
      <c r="T131" s="301">
        <v>7.4737999999999999E-2</v>
      </c>
      <c r="U131" s="301">
        <v>7.4824000000000002E-2</v>
      </c>
      <c r="V131" s="301">
        <v>7.4917999999999998E-2</v>
      </c>
      <c r="W131" s="301">
        <v>7.5008000000000005E-2</v>
      </c>
      <c r="X131" s="301">
        <v>7.5180999999999998E-2</v>
      </c>
      <c r="Y131" s="301">
        <v>7.5406000000000001E-2</v>
      </c>
      <c r="Z131" s="301">
        <v>7.5552999999999995E-2</v>
      </c>
      <c r="AA131" s="301">
        <v>7.5781000000000001E-2</v>
      </c>
      <c r="AB131" s="301">
        <v>7.6059000000000002E-2</v>
      </c>
      <c r="AC131" s="301">
        <v>7.6363E-2</v>
      </c>
      <c r="AD131" s="301">
        <v>7.6704999999999995E-2</v>
      </c>
      <c r="AE131" s="301">
        <v>7.7022999999999994E-2</v>
      </c>
      <c r="AF131" s="301">
        <v>7.7336000000000002E-2</v>
      </c>
      <c r="AG131" s="301">
        <v>7.7676999999999996E-2</v>
      </c>
      <c r="AH131" s="301">
        <v>7.8032000000000004E-2</v>
      </c>
      <c r="AI131" s="296">
        <v>-9.3270000000000002E-3</v>
      </c>
    </row>
    <row r="132" spans="1:35" ht="15" customHeight="1" x14ac:dyDescent="0.2">
      <c r="A132" s="299" t="s">
        <v>1347</v>
      </c>
      <c r="B132" s="298" t="s">
        <v>1218</v>
      </c>
      <c r="C132" s="301">
        <v>2.471797</v>
      </c>
      <c r="D132" s="325">
        <v>2.4790359999999998</v>
      </c>
      <c r="E132" s="301">
        <v>2.4501369999999998</v>
      </c>
      <c r="F132" s="301">
        <v>2.3984209999999999</v>
      </c>
      <c r="G132" s="301">
        <v>2.3192910000000002</v>
      </c>
      <c r="H132" s="301">
        <v>2.215802</v>
      </c>
      <c r="I132" s="301">
        <v>2.1066009999999999</v>
      </c>
      <c r="J132" s="301">
        <v>2.0457239999999999</v>
      </c>
      <c r="K132" s="301">
        <v>1.995331</v>
      </c>
      <c r="L132" s="301">
        <v>1.9488510000000001</v>
      </c>
      <c r="M132" s="301">
        <v>1.905186</v>
      </c>
      <c r="N132" s="301">
        <v>1.863767</v>
      </c>
      <c r="O132" s="301">
        <v>1.826622</v>
      </c>
      <c r="P132" s="301">
        <v>1.7888809999999999</v>
      </c>
      <c r="Q132" s="301">
        <v>1.752597</v>
      </c>
      <c r="R132" s="301">
        <v>1.717619</v>
      </c>
      <c r="S132" s="301">
        <v>1.6829160000000001</v>
      </c>
      <c r="T132" s="301">
        <v>1.672323</v>
      </c>
      <c r="U132" s="301">
        <v>1.663203</v>
      </c>
      <c r="V132" s="301">
        <v>1.655724</v>
      </c>
      <c r="W132" s="301">
        <v>1.650298</v>
      </c>
      <c r="X132" s="301">
        <v>1.6474310000000001</v>
      </c>
      <c r="Y132" s="301">
        <v>1.6457949999999999</v>
      </c>
      <c r="Z132" s="301">
        <v>1.645805</v>
      </c>
      <c r="AA132" s="301">
        <v>1.6474120000000001</v>
      </c>
      <c r="AB132" s="301">
        <v>1.6502829999999999</v>
      </c>
      <c r="AC132" s="301">
        <v>1.653713</v>
      </c>
      <c r="AD132" s="301">
        <v>1.6589929999999999</v>
      </c>
      <c r="AE132" s="301">
        <v>1.665896</v>
      </c>
      <c r="AF132" s="301">
        <v>1.672731</v>
      </c>
      <c r="AG132" s="301">
        <v>1.680898</v>
      </c>
      <c r="AH132" s="301">
        <v>1.6891430000000001</v>
      </c>
      <c r="AI132" s="296">
        <v>-1.2206E-2</v>
      </c>
    </row>
    <row r="133" spans="1:35" ht="15" customHeight="1" x14ac:dyDescent="0.2">
      <c r="A133" s="299" t="s">
        <v>1348</v>
      </c>
      <c r="B133" s="298" t="s">
        <v>1275</v>
      </c>
      <c r="C133" s="301">
        <v>2.7130000000000001E-3</v>
      </c>
      <c r="D133" s="325">
        <v>4.1609999999999998E-3</v>
      </c>
      <c r="E133" s="301">
        <v>6.3530000000000001E-3</v>
      </c>
      <c r="F133" s="301">
        <v>7.8820000000000001E-3</v>
      </c>
      <c r="G133" s="301">
        <v>7.7510000000000001E-3</v>
      </c>
      <c r="H133" s="301">
        <v>8.6029999999999995E-3</v>
      </c>
      <c r="I133" s="301">
        <v>8.2480000000000001E-3</v>
      </c>
      <c r="J133" s="301">
        <v>8.6960000000000006E-3</v>
      </c>
      <c r="K133" s="301">
        <v>8.9549999999999994E-3</v>
      </c>
      <c r="L133" s="301">
        <v>8.5850000000000006E-3</v>
      </c>
      <c r="M133" s="301">
        <v>8.6809999999999995E-3</v>
      </c>
      <c r="N133" s="301">
        <v>1.1644E-2</v>
      </c>
      <c r="O133" s="301">
        <v>1.0817E-2</v>
      </c>
      <c r="P133" s="301">
        <v>1.0972000000000001E-2</v>
      </c>
      <c r="Q133" s="301">
        <v>1.0838E-2</v>
      </c>
      <c r="R133" s="301">
        <v>1.0076999999999999E-2</v>
      </c>
      <c r="S133" s="301">
        <v>9.7920000000000004E-3</v>
      </c>
      <c r="T133" s="301">
        <v>9.6439999999999998E-3</v>
      </c>
      <c r="U133" s="301">
        <v>9.7590000000000003E-3</v>
      </c>
      <c r="V133" s="301">
        <v>9.6989999999999993E-3</v>
      </c>
      <c r="W133" s="301">
        <v>8.9940000000000003E-3</v>
      </c>
      <c r="X133" s="301">
        <v>8.1569999999999993E-3</v>
      </c>
      <c r="Y133" s="301">
        <v>8.0759999999999998E-3</v>
      </c>
      <c r="Z133" s="301">
        <v>7.6210000000000002E-3</v>
      </c>
      <c r="AA133" s="301">
        <v>7.3119999999999999E-3</v>
      </c>
      <c r="AB133" s="301">
        <v>7.0029999999999997E-3</v>
      </c>
      <c r="AC133" s="301">
        <v>6.8640000000000003E-3</v>
      </c>
      <c r="AD133" s="301">
        <v>6.3340000000000002E-3</v>
      </c>
      <c r="AE133" s="301">
        <v>4.8659999999999997E-3</v>
      </c>
      <c r="AF133" s="301">
        <v>4.2440000000000004E-3</v>
      </c>
      <c r="AG133" s="301">
        <v>3.4610000000000001E-3</v>
      </c>
      <c r="AH133" s="301">
        <v>3.4610000000000001E-3</v>
      </c>
      <c r="AI133" s="296">
        <v>7.8879999999999992E-3</v>
      </c>
    </row>
    <row r="134" spans="1:35" ht="15" customHeight="1" x14ac:dyDescent="0.2">
      <c r="A134" s="299" t="s">
        <v>1349</v>
      </c>
      <c r="B134" s="298" t="s">
        <v>1277</v>
      </c>
      <c r="C134" s="301">
        <v>1.065018</v>
      </c>
      <c r="D134" s="325">
        <v>1.0858699999999999</v>
      </c>
      <c r="E134" s="301">
        <v>1.0804009999999999</v>
      </c>
      <c r="F134" s="301">
        <v>1.0721179999999999</v>
      </c>
      <c r="G134" s="301">
        <v>1.073461</v>
      </c>
      <c r="H134" s="301">
        <v>1.079599</v>
      </c>
      <c r="I134" s="301">
        <v>1.088865</v>
      </c>
      <c r="J134" s="301">
        <v>1.0978749999999999</v>
      </c>
      <c r="K134" s="301">
        <v>1.107532</v>
      </c>
      <c r="L134" s="301">
        <v>1.118061</v>
      </c>
      <c r="M134" s="301">
        <v>1.128371</v>
      </c>
      <c r="N134" s="301">
        <v>1.139248</v>
      </c>
      <c r="O134" s="301">
        <v>1.1498679999999999</v>
      </c>
      <c r="P134" s="301">
        <v>1.1609860000000001</v>
      </c>
      <c r="Q134" s="301">
        <v>1.1717679999999999</v>
      </c>
      <c r="R134" s="301">
        <v>1.1823570000000001</v>
      </c>
      <c r="S134" s="301">
        <v>1.192501</v>
      </c>
      <c r="T134" s="301">
        <v>1.2025650000000001</v>
      </c>
      <c r="U134" s="301">
        <v>1.212931</v>
      </c>
      <c r="V134" s="301">
        <v>1.223042</v>
      </c>
      <c r="W134" s="301">
        <v>1.23349</v>
      </c>
      <c r="X134" s="301">
        <v>1.245017</v>
      </c>
      <c r="Y134" s="301">
        <v>1.2567790000000001</v>
      </c>
      <c r="Z134" s="301">
        <v>1.268451</v>
      </c>
      <c r="AA134" s="301">
        <v>1.280745</v>
      </c>
      <c r="AB134" s="301">
        <v>1.293496</v>
      </c>
      <c r="AC134" s="301">
        <v>1.30715</v>
      </c>
      <c r="AD134" s="301">
        <v>1.3213200000000001</v>
      </c>
      <c r="AE134" s="301">
        <v>1.335869</v>
      </c>
      <c r="AF134" s="301">
        <v>1.350366</v>
      </c>
      <c r="AG134" s="301">
        <v>1.36507</v>
      </c>
      <c r="AH134" s="301">
        <v>1.3800330000000001</v>
      </c>
      <c r="AI134" s="296">
        <v>8.3940000000000004E-3</v>
      </c>
    </row>
    <row r="135" spans="1:35" ht="15" customHeight="1" x14ac:dyDescent="0.2">
      <c r="A135" s="299" t="s">
        <v>1350</v>
      </c>
      <c r="B135" s="298" t="s">
        <v>1302</v>
      </c>
      <c r="C135" s="301">
        <v>9.2999999999999997E-5</v>
      </c>
      <c r="D135" s="325">
        <v>9.3999999999999994E-5</v>
      </c>
      <c r="E135" s="301">
        <v>1.3200000000000001E-4</v>
      </c>
      <c r="F135" s="301">
        <v>1.08E-4</v>
      </c>
      <c r="G135" s="301">
        <v>1.08E-4</v>
      </c>
      <c r="H135" s="301">
        <v>1.01E-4</v>
      </c>
      <c r="I135" s="301">
        <v>1.01E-4</v>
      </c>
      <c r="J135" s="301">
        <v>9.2E-5</v>
      </c>
      <c r="K135" s="301">
        <v>9.1000000000000003E-5</v>
      </c>
      <c r="L135" s="301">
        <v>8.1000000000000004E-5</v>
      </c>
      <c r="M135" s="301">
        <v>7.7000000000000001E-5</v>
      </c>
      <c r="N135" s="301">
        <v>2.6999999999999999E-5</v>
      </c>
      <c r="O135" s="301">
        <v>2.1999999999999999E-5</v>
      </c>
      <c r="P135" s="301">
        <v>2.0000000000000002E-5</v>
      </c>
      <c r="Q135" s="301">
        <v>9.0000000000000002E-6</v>
      </c>
      <c r="R135" s="301">
        <v>6.0000000000000002E-6</v>
      </c>
      <c r="S135" s="301">
        <v>1.9999999999999999E-6</v>
      </c>
      <c r="T135" s="301">
        <v>0</v>
      </c>
      <c r="U135" s="301">
        <v>0</v>
      </c>
      <c r="V135" s="301">
        <v>0</v>
      </c>
      <c r="W135" s="301">
        <v>0</v>
      </c>
      <c r="X135" s="301">
        <v>0</v>
      </c>
      <c r="Y135" s="301">
        <v>0</v>
      </c>
      <c r="Z135" s="301">
        <v>0</v>
      </c>
      <c r="AA135" s="301">
        <v>0</v>
      </c>
      <c r="AB135" s="301">
        <v>0</v>
      </c>
      <c r="AC135" s="301">
        <v>0</v>
      </c>
      <c r="AD135" s="301">
        <v>0</v>
      </c>
      <c r="AE135" s="301">
        <v>0</v>
      </c>
      <c r="AF135" s="301">
        <v>0</v>
      </c>
      <c r="AG135" s="301">
        <v>0</v>
      </c>
      <c r="AH135" s="301">
        <v>0</v>
      </c>
      <c r="AI135" s="296" t="s">
        <v>1221</v>
      </c>
    </row>
    <row r="136" spans="1:35" ht="15" customHeight="1" x14ac:dyDescent="0.2">
      <c r="A136" s="299" t="s">
        <v>1351</v>
      </c>
      <c r="B136" s="298" t="s">
        <v>1200</v>
      </c>
      <c r="C136" s="301">
        <v>0.95049399999999995</v>
      </c>
      <c r="D136" s="325">
        <v>0.96379499999999996</v>
      </c>
      <c r="E136" s="301">
        <v>1.00292</v>
      </c>
      <c r="F136" s="301">
        <v>1.035412</v>
      </c>
      <c r="G136" s="301">
        <v>1.0134000000000001</v>
      </c>
      <c r="H136" s="301">
        <v>1.008796</v>
      </c>
      <c r="I136" s="301">
        <v>1.004894</v>
      </c>
      <c r="J136" s="301">
        <v>1.007887</v>
      </c>
      <c r="K136" s="301">
        <v>1.0045059999999999</v>
      </c>
      <c r="L136" s="301">
        <v>1.008038</v>
      </c>
      <c r="M136" s="301">
        <v>1.003007</v>
      </c>
      <c r="N136" s="301">
        <v>0.99481600000000003</v>
      </c>
      <c r="O136" s="301">
        <v>0.99166799999999999</v>
      </c>
      <c r="P136" s="301">
        <v>0.98787199999999997</v>
      </c>
      <c r="Q136" s="301">
        <v>0.98443199999999997</v>
      </c>
      <c r="R136" s="301">
        <v>0.98348999999999998</v>
      </c>
      <c r="S136" s="301">
        <v>0.98361399999999999</v>
      </c>
      <c r="T136" s="301">
        <v>0.98808099999999999</v>
      </c>
      <c r="U136" s="301">
        <v>0.98761200000000005</v>
      </c>
      <c r="V136" s="301">
        <v>0.989537</v>
      </c>
      <c r="W136" s="301">
        <v>0.99042600000000003</v>
      </c>
      <c r="X136" s="301">
        <v>0.99326899999999996</v>
      </c>
      <c r="Y136" s="301">
        <v>0.99497999999999998</v>
      </c>
      <c r="Z136" s="301">
        <v>0.99998699999999996</v>
      </c>
      <c r="AA136" s="301">
        <v>1.0044029999999999</v>
      </c>
      <c r="AB136" s="301">
        <v>1.011218</v>
      </c>
      <c r="AC136" s="301">
        <v>1.016475</v>
      </c>
      <c r="AD136" s="301">
        <v>1.0239849999999999</v>
      </c>
      <c r="AE136" s="301">
        <v>1.0317730000000001</v>
      </c>
      <c r="AF136" s="301">
        <v>1.0381469999999999</v>
      </c>
      <c r="AG136" s="301">
        <v>1.04471</v>
      </c>
      <c r="AH136" s="301">
        <v>1.0498130000000001</v>
      </c>
      <c r="AI136" s="296">
        <v>3.2109999999999999E-3</v>
      </c>
    </row>
    <row r="137" spans="1:35" ht="15" customHeight="1" x14ac:dyDescent="0.2">
      <c r="A137" s="299" t="s">
        <v>1352</v>
      </c>
      <c r="B137" s="298" t="s">
        <v>45</v>
      </c>
      <c r="C137" s="301">
        <v>0.25810499999999997</v>
      </c>
      <c r="D137" s="325">
        <v>0.24280499999999999</v>
      </c>
      <c r="E137" s="301">
        <v>0.25132500000000002</v>
      </c>
      <c r="F137" s="301">
        <v>0.21184500000000001</v>
      </c>
      <c r="G137" s="301">
        <v>0.25869399999999998</v>
      </c>
      <c r="H137" s="301">
        <v>0.262322</v>
      </c>
      <c r="I137" s="301">
        <v>0.26399600000000001</v>
      </c>
      <c r="J137" s="301">
        <v>0.25183899999999998</v>
      </c>
      <c r="K137" s="301">
        <v>0.246529</v>
      </c>
      <c r="L137" s="301">
        <v>0.228628</v>
      </c>
      <c r="M137" s="301">
        <v>0.22664200000000001</v>
      </c>
      <c r="N137" s="301">
        <v>0.24357699999999999</v>
      </c>
      <c r="O137" s="301">
        <v>0.241428</v>
      </c>
      <c r="P137" s="301">
        <v>0.24007800000000001</v>
      </c>
      <c r="Q137" s="301">
        <v>0.237762</v>
      </c>
      <c r="R137" s="301">
        <v>0.23633399999999999</v>
      </c>
      <c r="S137" s="301">
        <v>0.23327100000000001</v>
      </c>
      <c r="T137" s="301">
        <v>0.21582200000000001</v>
      </c>
      <c r="U137" s="301">
        <v>0.21332300000000001</v>
      </c>
      <c r="V137" s="301">
        <v>0.20741899999999999</v>
      </c>
      <c r="W137" s="301">
        <v>0.203958</v>
      </c>
      <c r="X137" s="301">
        <v>0.198687</v>
      </c>
      <c r="Y137" s="301">
        <v>0.19994899999999999</v>
      </c>
      <c r="Z137" s="301">
        <v>0.188442</v>
      </c>
      <c r="AA137" s="301">
        <v>0.18421199999999999</v>
      </c>
      <c r="AB137" s="301">
        <v>0.1749</v>
      </c>
      <c r="AC137" s="301">
        <v>0.177394</v>
      </c>
      <c r="AD137" s="301">
        <v>0.16850699999999999</v>
      </c>
      <c r="AE137" s="301">
        <v>0.166884</v>
      </c>
      <c r="AF137" s="301">
        <v>0.16558700000000001</v>
      </c>
      <c r="AG137" s="301">
        <v>0.163686</v>
      </c>
      <c r="AH137" s="301">
        <v>0.16162499999999999</v>
      </c>
      <c r="AI137" s="296">
        <v>-1.4985999999999999E-2</v>
      </c>
    </row>
    <row r="138" spans="1:35" ht="15" customHeight="1" x14ac:dyDescent="0.2">
      <c r="A138" s="299" t="s">
        <v>1353</v>
      </c>
      <c r="B138" s="298" t="s">
        <v>47</v>
      </c>
      <c r="C138" s="301">
        <v>0</v>
      </c>
      <c r="D138" s="325">
        <v>0</v>
      </c>
      <c r="E138" s="301">
        <v>0</v>
      </c>
      <c r="F138" s="301">
        <v>0</v>
      </c>
      <c r="G138" s="301">
        <v>0</v>
      </c>
      <c r="H138" s="301">
        <v>0</v>
      </c>
      <c r="I138" s="301">
        <v>0</v>
      </c>
      <c r="J138" s="301">
        <v>0</v>
      </c>
      <c r="K138" s="301">
        <v>0</v>
      </c>
      <c r="L138" s="301">
        <v>0</v>
      </c>
      <c r="M138" s="301">
        <v>0</v>
      </c>
      <c r="N138" s="301">
        <v>0</v>
      </c>
      <c r="O138" s="301">
        <v>0</v>
      </c>
      <c r="P138" s="301">
        <v>0</v>
      </c>
      <c r="Q138" s="301">
        <v>0</v>
      </c>
      <c r="R138" s="301">
        <v>0</v>
      </c>
      <c r="S138" s="301">
        <v>0</v>
      </c>
      <c r="T138" s="301">
        <v>0</v>
      </c>
      <c r="U138" s="301">
        <v>0</v>
      </c>
      <c r="V138" s="301">
        <v>0</v>
      </c>
      <c r="W138" s="301">
        <v>0</v>
      </c>
      <c r="X138" s="301">
        <v>0</v>
      </c>
      <c r="Y138" s="301">
        <v>0</v>
      </c>
      <c r="Z138" s="301">
        <v>0</v>
      </c>
      <c r="AA138" s="301">
        <v>0</v>
      </c>
      <c r="AB138" s="301">
        <v>0</v>
      </c>
      <c r="AC138" s="301">
        <v>0</v>
      </c>
      <c r="AD138" s="301">
        <v>0</v>
      </c>
      <c r="AE138" s="301">
        <v>0</v>
      </c>
      <c r="AF138" s="301">
        <v>0</v>
      </c>
      <c r="AG138" s="301">
        <v>0</v>
      </c>
      <c r="AH138" s="301">
        <v>0</v>
      </c>
      <c r="AI138" s="296" t="s">
        <v>1221</v>
      </c>
    </row>
    <row r="139" spans="1:35" ht="15" customHeight="1" x14ac:dyDescent="0.2">
      <c r="A139" s="299" t="s">
        <v>1354</v>
      </c>
      <c r="B139" s="298" t="s">
        <v>1307</v>
      </c>
      <c r="C139" s="301">
        <v>0.55160500000000001</v>
      </c>
      <c r="D139" s="325">
        <v>0.53379799999999999</v>
      </c>
      <c r="E139" s="301">
        <v>0.439363</v>
      </c>
      <c r="F139" s="301">
        <v>0.44225799999999998</v>
      </c>
      <c r="G139" s="301">
        <v>0.44561499999999998</v>
      </c>
      <c r="H139" s="301">
        <v>0.43727500000000002</v>
      </c>
      <c r="I139" s="301">
        <v>0.43073400000000001</v>
      </c>
      <c r="J139" s="301">
        <v>0.44069599999999998</v>
      </c>
      <c r="K139" s="301">
        <v>0.426093</v>
      </c>
      <c r="L139" s="301">
        <v>0.43847399999999997</v>
      </c>
      <c r="M139" s="301">
        <v>0.44003399999999998</v>
      </c>
      <c r="N139" s="301">
        <v>0.43043599999999999</v>
      </c>
      <c r="O139" s="301">
        <v>0.42740400000000001</v>
      </c>
      <c r="P139" s="301">
        <v>0.43584899999999999</v>
      </c>
      <c r="Q139" s="301">
        <v>0.393428</v>
      </c>
      <c r="R139" s="301">
        <v>0.433753</v>
      </c>
      <c r="S139" s="301">
        <v>0.437838</v>
      </c>
      <c r="T139" s="301">
        <v>0.41460200000000003</v>
      </c>
      <c r="U139" s="301">
        <v>0.42024</v>
      </c>
      <c r="V139" s="301">
        <v>0.42213699999999998</v>
      </c>
      <c r="W139" s="301">
        <v>0.42706499999999997</v>
      </c>
      <c r="X139" s="301">
        <v>0.41967100000000002</v>
      </c>
      <c r="Y139" s="301">
        <v>0.42604500000000001</v>
      </c>
      <c r="Z139" s="301">
        <v>0.42819600000000002</v>
      </c>
      <c r="AA139" s="301">
        <v>0.43555100000000002</v>
      </c>
      <c r="AB139" s="301">
        <v>0.43969799999999998</v>
      </c>
      <c r="AC139" s="301">
        <v>0.46428199999999997</v>
      </c>
      <c r="AD139" s="301">
        <v>0.45591300000000001</v>
      </c>
      <c r="AE139" s="301">
        <v>0.48010700000000001</v>
      </c>
      <c r="AF139" s="301">
        <v>0.50038700000000003</v>
      </c>
      <c r="AG139" s="301">
        <v>0.506382</v>
      </c>
      <c r="AH139" s="301">
        <v>0.49988900000000003</v>
      </c>
      <c r="AI139" s="296">
        <v>-3.1710000000000002E-3</v>
      </c>
    </row>
    <row r="140" spans="1:35" ht="15" customHeight="1" x14ac:dyDescent="0.2">
      <c r="A140" s="299" t="s">
        <v>1355</v>
      </c>
      <c r="B140" s="298" t="s">
        <v>1202</v>
      </c>
      <c r="C140" s="301">
        <v>5.4014470000000001</v>
      </c>
      <c r="D140" s="325">
        <v>5.4067749999999997</v>
      </c>
      <c r="E140" s="301">
        <v>5.302816</v>
      </c>
      <c r="F140" s="301">
        <v>5.2368690000000004</v>
      </c>
      <c r="G140" s="301">
        <v>5.1867080000000003</v>
      </c>
      <c r="H140" s="301">
        <v>5.0795430000000001</v>
      </c>
      <c r="I140" s="301">
        <v>4.9703939999999998</v>
      </c>
      <c r="J140" s="301">
        <v>4.9189910000000001</v>
      </c>
      <c r="K140" s="301">
        <v>4.8546950000000004</v>
      </c>
      <c r="L140" s="301">
        <v>4.8166190000000002</v>
      </c>
      <c r="M140" s="301">
        <v>4.7777099999999999</v>
      </c>
      <c r="N140" s="301">
        <v>4.7461399999999996</v>
      </c>
      <c r="O140" s="301">
        <v>4.7112939999999996</v>
      </c>
      <c r="P140" s="301">
        <v>4.688021</v>
      </c>
      <c r="Q140" s="301">
        <v>4.6143869999999998</v>
      </c>
      <c r="R140" s="301">
        <v>4.6280710000000003</v>
      </c>
      <c r="S140" s="301">
        <v>4.6047830000000003</v>
      </c>
      <c r="T140" s="301">
        <v>4.56813</v>
      </c>
      <c r="U140" s="301">
        <v>4.572133</v>
      </c>
      <c r="V140" s="301">
        <v>4.5727779999999996</v>
      </c>
      <c r="W140" s="301">
        <v>4.5802459999999998</v>
      </c>
      <c r="X140" s="301">
        <v>4.5792570000000001</v>
      </c>
      <c r="Y140" s="301">
        <v>4.598954</v>
      </c>
      <c r="Z140" s="301">
        <v>4.6064340000000001</v>
      </c>
      <c r="AA140" s="301">
        <v>4.6281030000000003</v>
      </c>
      <c r="AB140" s="301">
        <v>4.6456540000000004</v>
      </c>
      <c r="AC140" s="301">
        <v>4.6953760000000004</v>
      </c>
      <c r="AD140" s="301">
        <v>4.7054229999999997</v>
      </c>
      <c r="AE140" s="301">
        <v>4.7575519999999996</v>
      </c>
      <c r="AF140" s="301">
        <v>4.8045540000000004</v>
      </c>
      <c r="AG140" s="301">
        <v>4.8384219999999996</v>
      </c>
      <c r="AH140" s="301">
        <v>4.8585349999999998</v>
      </c>
      <c r="AI140" s="296">
        <v>-3.411E-3</v>
      </c>
    </row>
    <row r="141" spans="1:35" ht="15" customHeight="1" x14ac:dyDescent="0.2">
      <c r="A141" s="299" t="s">
        <v>1356</v>
      </c>
      <c r="B141" s="298" t="s">
        <v>1204</v>
      </c>
      <c r="C141" s="301">
        <v>2.9493109999999998</v>
      </c>
      <c r="D141" s="325">
        <v>2.8438910000000002</v>
      </c>
      <c r="E141" s="301">
        <v>3.0201060000000002</v>
      </c>
      <c r="F141" s="301">
        <v>3.007638</v>
      </c>
      <c r="G141" s="301">
        <v>2.9621529999999998</v>
      </c>
      <c r="H141" s="301">
        <v>2.9168820000000002</v>
      </c>
      <c r="I141" s="301">
        <v>2.9422709999999999</v>
      </c>
      <c r="J141" s="301">
        <v>2.9994809999999998</v>
      </c>
      <c r="K141" s="301">
        <v>2.9503360000000001</v>
      </c>
      <c r="L141" s="301">
        <v>2.9462160000000002</v>
      </c>
      <c r="M141" s="301">
        <v>2.9109579999999999</v>
      </c>
      <c r="N141" s="301">
        <v>2.7295959999999999</v>
      </c>
      <c r="O141" s="301">
        <v>2.7071689999999999</v>
      </c>
      <c r="P141" s="301">
        <v>2.7099350000000002</v>
      </c>
      <c r="Q141" s="301">
        <v>2.7174589999999998</v>
      </c>
      <c r="R141" s="301">
        <v>2.730909</v>
      </c>
      <c r="S141" s="301">
        <v>2.7493110000000001</v>
      </c>
      <c r="T141" s="301">
        <v>2.7785150000000001</v>
      </c>
      <c r="U141" s="301">
        <v>2.7756099999999999</v>
      </c>
      <c r="V141" s="301">
        <v>2.7892899999999998</v>
      </c>
      <c r="W141" s="301">
        <v>2.825291</v>
      </c>
      <c r="X141" s="301">
        <v>2.8284120000000001</v>
      </c>
      <c r="Y141" s="301">
        <v>2.8518309999999998</v>
      </c>
      <c r="Z141" s="301">
        <v>2.8455520000000001</v>
      </c>
      <c r="AA141" s="301">
        <v>2.8651990000000001</v>
      </c>
      <c r="AB141" s="301">
        <v>2.8915540000000002</v>
      </c>
      <c r="AC141" s="301">
        <v>2.9296009999999999</v>
      </c>
      <c r="AD141" s="301">
        <v>2.955028</v>
      </c>
      <c r="AE141" s="301">
        <v>3.0021399999999998</v>
      </c>
      <c r="AF141" s="301">
        <v>3.047177</v>
      </c>
      <c r="AG141" s="301">
        <v>3.0872030000000001</v>
      </c>
      <c r="AH141" s="301">
        <v>3.1072489999999999</v>
      </c>
      <c r="AI141" s="296">
        <v>1.684E-3</v>
      </c>
    </row>
    <row r="142" spans="1:35" ht="15" customHeight="1" x14ac:dyDescent="0.2">
      <c r="A142" s="299" t="s">
        <v>1357</v>
      </c>
      <c r="B142" s="298" t="s">
        <v>1246</v>
      </c>
      <c r="C142" s="301">
        <v>0</v>
      </c>
      <c r="D142" s="325">
        <v>0</v>
      </c>
      <c r="E142" s="301">
        <v>0</v>
      </c>
      <c r="F142" s="301">
        <v>0</v>
      </c>
      <c r="G142" s="301">
        <v>0</v>
      </c>
      <c r="H142" s="301">
        <v>0</v>
      </c>
      <c r="I142" s="301">
        <v>0</v>
      </c>
      <c r="J142" s="301">
        <v>0</v>
      </c>
      <c r="K142" s="301">
        <v>0</v>
      </c>
      <c r="L142" s="301">
        <v>0</v>
      </c>
      <c r="M142" s="301">
        <v>0</v>
      </c>
      <c r="N142" s="301">
        <v>0</v>
      </c>
      <c r="O142" s="301">
        <v>0</v>
      </c>
      <c r="P142" s="301">
        <v>0</v>
      </c>
      <c r="Q142" s="301">
        <v>0</v>
      </c>
      <c r="R142" s="301">
        <v>0</v>
      </c>
      <c r="S142" s="301">
        <v>0</v>
      </c>
      <c r="T142" s="301">
        <v>0</v>
      </c>
      <c r="U142" s="301">
        <v>0</v>
      </c>
      <c r="V142" s="301">
        <v>0</v>
      </c>
      <c r="W142" s="301">
        <v>0</v>
      </c>
      <c r="X142" s="301">
        <v>0</v>
      </c>
      <c r="Y142" s="301">
        <v>0</v>
      </c>
      <c r="Z142" s="301">
        <v>0</v>
      </c>
      <c r="AA142" s="301">
        <v>0</v>
      </c>
      <c r="AB142" s="301">
        <v>0</v>
      </c>
      <c r="AC142" s="301">
        <v>0</v>
      </c>
      <c r="AD142" s="301">
        <v>0</v>
      </c>
      <c r="AE142" s="301">
        <v>0</v>
      </c>
      <c r="AF142" s="301">
        <v>0</v>
      </c>
      <c r="AG142" s="301">
        <v>0</v>
      </c>
      <c r="AH142" s="301">
        <v>0</v>
      </c>
      <c r="AI142" s="296" t="s">
        <v>1221</v>
      </c>
    </row>
    <row r="143" spans="1:35" ht="15" customHeight="1" x14ac:dyDescent="0.2">
      <c r="A143" s="299" t="s">
        <v>1358</v>
      </c>
      <c r="B143" s="298" t="s">
        <v>1248</v>
      </c>
      <c r="C143" s="301">
        <v>0.29870200000000002</v>
      </c>
      <c r="D143" s="325">
        <v>0.28575099999999998</v>
      </c>
      <c r="E143" s="301">
        <v>0.29113499999999998</v>
      </c>
      <c r="F143" s="301">
        <v>0.28687499999999999</v>
      </c>
      <c r="G143" s="301">
        <v>0.29264000000000001</v>
      </c>
      <c r="H143" s="301">
        <v>0.294622</v>
      </c>
      <c r="I143" s="301">
        <v>0.29584100000000002</v>
      </c>
      <c r="J143" s="301">
        <v>0.29971999999999999</v>
      </c>
      <c r="K143" s="301">
        <v>0.30315799999999998</v>
      </c>
      <c r="L143" s="301">
        <v>0.29817700000000003</v>
      </c>
      <c r="M143" s="301">
        <v>0.29558899999999999</v>
      </c>
      <c r="N143" s="301">
        <v>0.29330699999999998</v>
      </c>
      <c r="O143" s="301">
        <v>0.29701699999999998</v>
      </c>
      <c r="P143" s="301">
        <v>0.30740600000000001</v>
      </c>
      <c r="Q143" s="301">
        <v>0.31137300000000001</v>
      </c>
      <c r="R143" s="301">
        <v>0.31187599999999999</v>
      </c>
      <c r="S143" s="301">
        <v>0.30714900000000001</v>
      </c>
      <c r="T143" s="301">
        <v>0.30302299999999999</v>
      </c>
      <c r="U143" s="301">
        <v>0.29835</v>
      </c>
      <c r="V143" s="301">
        <v>0.30352400000000002</v>
      </c>
      <c r="W143" s="301">
        <v>0.306473</v>
      </c>
      <c r="X143" s="301">
        <v>0.33588800000000002</v>
      </c>
      <c r="Y143" s="301">
        <v>0.337426</v>
      </c>
      <c r="Z143" s="301">
        <v>0.33607599999999999</v>
      </c>
      <c r="AA143" s="301">
        <v>0.334453</v>
      </c>
      <c r="AB143" s="301">
        <v>0.328739</v>
      </c>
      <c r="AC143" s="301">
        <v>0.32385900000000001</v>
      </c>
      <c r="AD143" s="301">
        <v>0.327513</v>
      </c>
      <c r="AE143" s="301">
        <v>0.32184000000000001</v>
      </c>
      <c r="AF143" s="301">
        <v>0.31018600000000002</v>
      </c>
      <c r="AG143" s="301">
        <v>0.30153200000000002</v>
      </c>
      <c r="AH143" s="301">
        <v>0.29543900000000001</v>
      </c>
      <c r="AI143" s="296">
        <v>-3.5399999999999999E-4</v>
      </c>
    </row>
    <row r="144" spans="1:35" ht="15" customHeight="1" x14ac:dyDescent="0.2">
      <c r="A144" s="299" t="s">
        <v>1359</v>
      </c>
      <c r="B144" s="298" t="s">
        <v>1250</v>
      </c>
      <c r="C144" s="301">
        <v>0</v>
      </c>
      <c r="D144" s="325">
        <v>0</v>
      </c>
      <c r="E144" s="301">
        <v>0</v>
      </c>
      <c r="F144" s="301">
        <v>0</v>
      </c>
      <c r="G144" s="301">
        <v>0</v>
      </c>
      <c r="H144" s="301">
        <v>0</v>
      </c>
      <c r="I144" s="301">
        <v>0</v>
      </c>
      <c r="J144" s="301">
        <v>0</v>
      </c>
      <c r="K144" s="301">
        <v>0</v>
      </c>
      <c r="L144" s="301">
        <v>0</v>
      </c>
      <c r="M144" s="301">
        <v>0</v>
      </c>
      <c r="N144" s="301">
        <v>0</v>
      </c>
      <c r="O144" s="301">
        <v>0</v>
      </c>
      <c r="P144" s="301">
        <v>0</v>
      </c>
      <c r="Q144" s="301">
        <v>0</v>
      </c>
      <c r="R144" s="301">
        <v>0</v>
      </c>
      <c r="S144" s="301">
        <v>0</v>
      </c>
      <c r="T144" s="301">
        <v>0</v>
      </c>
      <c r="U144" s="301">
        <v>0</v>
      </c>
      <c r="V144" s="301">
        <v>0</v>
      </c>
      <c r="W144" s="301">
        <v>0</v>
      </c>
      <c r="X144" s="301">
        <v>0</v>
      </c>
      <c r="Y144" s="301">
        <v>0</v>
      </c>
      <c r="Z144" s="301">
        <v>0</v>
      </c>
      <c r="AA144" s="301">
        <v>0</v>
      </c>
      <c r="AB144" s="301">
        <v>0</v>
      </c>
      <c r="AC144" s="301">
        <v>0</v>
      </c>
      <c r="AD144" s="301">
        <v>0</v>
      </c>
      <c r="AE144" s="301">
        <v>0</v>
      </c>
      <c r="AF144" s="301">
        <v>0</v>
      </c>
      <c r="AG144" s="301">
        <v>0</v>
      </c>
      <c r="AH144" s="301">
        <v>0</v>
      </c>
      <c r="AI144" s="296" t="s">
        <v>1221</v>
      </c>
    </row>
    <row r="145" spans="1:35" ht="15" customHeight="1" x14ac:dyDescent="0.2">
      <c r="A145" s="299" t="s">
        <v>1360</v>
      </c>
      <c r="B145" s="298" t="s">
        <v>1285</v>
      </c>
      <c r="C145" s="301">
        <v>4.4200999999999997E-2</v>
      </c>
      <c r="D145" s="325">
        <v>4.1947999999999999E-2</v>
      </c>
      <c r="E145" s="301">
        <v>4.2523999999999999E-2</v>
      </c>
      <c r="F145" s="301">
        <v>4.1401E-2</v>
      </c>
      <c r="G145" s="301">
        <v>4.0808999999999998E-2</v>
      </c>
      <c r="H145" s="301">
        <v>4.0957E-2</v>
      </c>
      <c r="I145" s="301">
        <v>4.1325000000000001E-2</v>
      </c>
      <c r="J145" s="301">
        <v>4.2004E-2</v>
      </c>
      <c r="K145" s="301">
        <v>4.1831E-2</v>
      </c>
      <c r="L145" s="301">
        <v>4.165E-2</v>
      </c>
      <c r="M145" s="301">
        <v>4.1692E-2</v>
      </c>
      <c r="N145" s="301">
        <v>4.0488000000000003E-2</v>
      </c>
      <c r="O145" s="301">
        <v>4.0613999999999997E-2</v>
      </c>
      <c r="P145" s="301">
        <v>4.0683999999999998E-2</v>
      </c>
      <c r="Q145" s="301">
        <v>4.0663999999999999E-2</v>
      </c>
      <c r="R145" s="301">
        <v>4.0799000000000002E-2</v>
      </c>
      <c r="S145" s="301">
        <v>4.1098999999999997E-2</v>
      </c>
      <c r="T145" s="301">
        <v>4.1730000000000003E-2</v>
      </c>
      <c r="U145" s="301">
        <v>4.2153000000000003E-2</v>
      </c>
      <c r="V145" s="301">
        <v>4.2575000000000002E-2</v>
      </c>
      <c r="W145" s="301">
        <v>4.3076000000000003E-2</v>
      </c>
      <c r="X145" s="301">
        <v>4.3477000000000002E-2</v>
      </c>
      <c r="Y145" s="301">
        <v>4.3816000000000001E-2</v>
      </c>
      <c r="Z145" s="301">
        <v>4.4327999999999999E-2</v>
      </c>
      <c r="AA145" s="301">
        <v>4.4757999999999999E-2</v>
      </c>
      <c r="AB145" s="301">
        <v>4.5303999999999997E-2</v>
      </c>
      <c r="AC145" s="301">
        <v>4.5620000000000001E-2</v>
      </c>
      <c r="AD145" s="301">
        <v>4.6193999999999999E-2</v>
      </c>
      <c r="AE145" s="301">
        <v>4.6677000000000003E-2</v>
      </c>
      <c r="AF145" s="301">
        <v>4.7162999999999997E-2</v>
      </c>
      <c r="AG145" s="301">
        <v>4.7857999999999998E-2</v>
      </c>
      <c r="AH145" s="301">
        <v>4.8430000000000001E-2</v>
      </c>
      <c r="AI145" s="296">
        <v>2.9520000000000002E-3</v>
      </c>
    </row>
    <row r="146" spans="1:35" ht="15" customHeight="1" x14ac:dyDescent="0.2">
      <c r="A146" s="299" t="s">
        <v>1361</v>
      </c>
      <c r="B146" s="298" t="s">
        <v>1252</v>
      </c>
      <c r="C146" s="301">
        <v>3.2922129999999998</v>
      </c>
      <c r="D146" s="325">
        <v>3.1715909999999998</v>
      </c>
      <c r="E146" s="301">
        <v>3.3537650000000001</v>
      </c>
      <c r="F146" s="301">
        <v>3.3359139999999998</v>
      </c>
      <c r="G146" s="301">
        <v>3.2956020000000001</v>
      </c>
      <c r="H146" s="301">
        <v>3.2524609999999998</v>
      </c>
      <c r="I146" s="301">
        <v>3.2794370000000002</v>
      </c>
      <c r="J146" s="301">
        <v>3.341205</v>
      </c>
      <c r="K146" s="301">
        <v>3.2953250000000001</v>
      </c>
      <c r="L146" s="301">
        <v>3.286044</v>
      </c>
      <c r="M146" s="301">
        <v>3.2482389999999999</v>
      </c>
      <c r="N146" s="301">
        <v>3.0633910000000002</v>
      </c>
      <c r="O146" s="301">
        <v>3.0448010000000001</v>
      </c>
      <c r="P146" s="301">
        <v>3.0580250000000002</v>
      </c>
      <c r="Q146" s="301">
        <v>3.069496</v>
      </c>
      <c r="R146" s="301">
        <v>3.0835840000000001</v>
      </c>
      <c r="S146" s="301">
        <v>3.097559</v>
      </c>
      <c r="T146" s="301">
        <v>3.1232679999999999</v>
      </c>
      <c r="U146" s="301">
        <v>3.1161129999999999</v>
      </c>
      <c r="V146" s="301">
        <v>3.1353879999999998</v>
      </c>
      <c r="W146" s="301">
        <v>3.174839</v>
      </c>
      <c r="X146" s="301">
        <v>3.2077779999999998</v>
      </c>
      <c r="Y146" s="301">
        <v>3.2330730000000001</v>
      </c>
      <c r="Z146" s="301">
        <v>3.225956</v>
      </c>
      <c r="AA146" s="301">
        <v>3.2444099999999998</v>
      </c>
      <c r="AB146" s="301">
        <v>3.2655970000000001</v>
      </c>
      <c r="AC146" s="301">
        <v>3.2990810000000002</v>
      </c>
      <c r="AD146" s="301">
        <v>3.328735</v>
      </c>
      <c r="AE146" s="301">
        <v>3.370657</v>
      </c>
      <c r="AF146" s="301">
        <v>3.4045260000000002</v>
      </c>
      <c r="AG146" s="301">
        <v>3.4365939999999999</v>
      </c>
      <c r="AH146" s="301">
        <v>3.4511180000000001</v>
      </c>
      <c r="AI146" s="296">
        <v>1.5219999999999999E-3</v>
      </c>
    </row>
    <row r="147" spans="1:35" ht="15" customHeight="1" x14ac:dyDescent="0.2">
      <c r="A147" s="299" t="s">
        <v>1362</v>
      </c>
      <c r="B147" s="298" t="s">
        <v>1254</v>
      </c>
      <c r="C147" s="301">
        <v>0</v>
      </c>
      <c r="D147" s="325">
        <v>0</v>
      </c>
      <c r="E147" s="301">
        <v>0</v>
      </c>
      <c r="F147" s="301">
        <v>0</v>
      </c>
      <c r="G147" s="301">
        <v>0</v>
      </c>
      <c r="H147" s="301">
        <v>0</v>
      </c>
      <c r="I147" s="301">
        <v>0</v>
      </c>
      <c r="J147" s="301">
        <v>0</v>
      </c>
      <c r="K147" s="301">
        <v>0</v>
      </c>
      <c r="L147" s="301">
        <v>0</v>
      </c>
      <c r="M147" s="301">
        <v>0</v>
      </c>
      <c r="N147" s="301">
        <v>0</v>
      </c>
      <c r="O147" s="301">
        <v>0</v>
      </c>
      <c r="P147" s="301">
        <v>0</v>
      </c>
      <c r="Q147" s="301">
        <v>0</v>
      </c>
      <c r="R147" s="301">
        <v>0</v>
      </c>
      <c r="S147" s="301">
        <v>0</v>
      </c>
      <c r="T147" s="301">
        <v>0</v>
      </c>
      <c r="U147" s="301">
        <v>0</v>
      </c>
      <c r="V147" s="301">
        <v>0</v>
      </c>
      <c r="W147" s="301">
        <v>0</v>
      </c>
      <c r="X147" s="301">
        <v>0</v>
      </c>
      <c r="Y147" s="301">
        <v>0</v>
      </c>
      <c r="Z147" s="301">
        <v>0</v>
      </c>
      <c r="AA147" s="301">
        <v>0</v>
      </c>
      <c r="AB147" s="301">
        <v>0</v>
      </c>
      <c r="AC147" s="301">
        <v>0</v>
      </c>
      <c r="AD147" s="301">
        <v>0</v>
      </c>
      <c r="AE147" s="301">
        <v>0</v>
      </c>
      <c r="AF147" s="301">
        <v>0</v>
      </c>
      <c r="AG147" s="301">
        <v>0</v>
      </c>
      <c r="AH147" s="301">
        <v>0</v>
      </c>
      <c r="AI147" s="296" t="s">
        <v>1221</v>
      </c>
    </row>
    <row r="148" spans="1:35" ht="15" customHeight="1" x14ac:dyDescent="0.2">
      <c r="A148" s="299" t="s">
        <v>1363</v>
      </c>
      <c r="B148" s="298" t="s">
        <v>1317</v>
      </c>
      <c r="C148" s="301">
        <v>0.14306099999999999</v>
      </c>
      <c r="D148" s="325">
        <v>0.14580699999999999</v>
      </c>
      <c r="E148" s="301">
        <v>8.8322999999999999E-2</v>
      </c>
      <c r="F148" s="301">
        <v>8.6029999999999995E-2</v>
      </c>
      <c r="G148" s="301">
        <v>8.7013999999999994E-2</v>
      </c>
      <c r="H148" s="301">
        <v>8.8035000000000002E-2</v>
      </c>
      <c r="I148" s="301">
        <v>9.1527999999999998E-2</v>
      </c>
      <c r="J148" s="301">
        <v>5.5226999999999998E-2</v>
      </c>
      <c r="K148" s="301">
        <v>5.4996999999999997E-2</v>
      </c>
      <c r="L148" s="301">
        <v>5.4850999999999997E-2</v>
      </c>
      <c r="M148" s="301">
        <v>5.4740999999999998E-2</v>
      </c>
      <c r="N148" s="301">
        <v>5.4460000000000001E-2</v>
      </c>
      <c r="O148" s="301">
        <v>5.4080000000000003E-2</v>
      </c>
      <c r="P148" s="301">
        <v>5.3749999999999999E-2</v>
      </c>
      <c r="Q148" s="301">
        <v>5.3481000000000001E-2</v>
      </c>
      <c r="R148" s="301">
        <v>5.3265E-2</v>
      </c>
      <c r="S148" s="301">
        <v>5.2984999999999997E-2</v>
      </c>
      <c r="T148" s="301">
        <v>5.2856E-2</v>
      </c>
      <c r="U148" s="301">
        <v>5.2769999999999997E-2</v>
      </c>
      <c r="V148" s="301">
        <v>5.2724E-2</v>
      </c>
      <c r="W148" s="301">
        <v>5.2671000000000003E-2</v>
      </c>
      <c r="X148" s="301">
        <v>5.2690000000000001E-2</v>
      </c>
      <c r="Y148" s="301">
        <v>5.2288000000000001E-2</v>
      </c>
      <c r="Z148" s="301">
        <v>5.1851000000000001E-2</v>
      </c>
      <c r="AA148" s="301">
        <v>5.1457000000000003E-2</v>
      </c>
      <c r="AB148" s="301">
        <v>5.1077999999999998E-2</v>
      </c>
      <c r="AC148" s="301">
        <v>5.0714000000000002E-2</v>
      </c>
      <c r="AD148" s="301">
        <v>5.1097999999999998E-2</v>
      </c>
      <c r="AE148" s="301">
        <v>5.1514999999999998E-2</v>
      </c>
      <c r="AF148" s="301">
        <v>5.1941000000000001E-2</v>
      </c>
      <c r="AG148" s="301">
        <v>5.2350000000000001E-2</v>
      </c>
      <c r="AH148" s="301">
        <v>5.2768000000000002E-2</v>
      </c>
      <c r="AI148" s="296">
        <v>-3.1661000000000002E-2</v>
      </c>
    </row>
    <row r="149" spans="1:35" ht="15" customHeight="1" x14ac:dyDescent="0.2">
      <c r="A149" s="299" t="s">
        <v>1364</v>
      </c>
      <c r="B149" s="298" t="s">
        <v>1258</v>
      </c>
      <c r="C149" s="301">
        <v>0</v>
      </c>
      <c r="D149" s="325">
        <v>0</v>
      </c>
      <c r="E149" s="301">
        <v>0</v>
      </c>
      <c r="F149" s="301">
        <v>0</v>
      </c>
      <c r="G149" s="301">
        <v>0</v>
      </c>
      <c r="H149" s="301">
        <v>0</v>
      </c>
      <c r="I149" s="301">
        <v>0</v>
      </c>
      <c r="J149" s="301">
        <v>0</v>
      </c>
      <c r="K149" s="301">
        <v>0</v>
      </c>
      <c r="L149" s="301">
        <v>0</v>
      </c>
      <c r="M149" s="301">
        <v>0</v>
      </c>
      <c r="N149" s="301">
        <v>0</v>
      </c>
      <c r="O149" s="301">
        <v>0</v>
      </c>
      <c r="P149" s="301">
        <v>0</v>
      </c>
      <c r="Q149" s="301">
        <v>0</v>
      </c>
      <c r="R149" s="301">
        <v>0</v>
      </c>
      <c r="S149" s="301">
        <v>0</v>
      </c>
      <c r="T149" s="301">
        <v>0</v>
      </c>
      <c r="U149" s="301">
        <v>0</v>
      </c>
      <c r="V149" s="301">
        <v>0</v>
      </c>
      <c r="W149" s="301">
        <v>0</v>
      </c>
      <c r="X149" s="301">
        <v>0</v>
      </c>
      <c r="Y149" s="301">
        <v>0</v>
      </c>
      <c r="Z149" s="301">
        <v>0</v>
      </c>
      <c r="AA149" s="301">
        <v>0</v>
      </c>
      <c r="AB149" s="301">
        <v>0</v>
      </c>
      <c r="AC149" s="301">
        <v>0</v>
      </c>
      <c r="AD149" s="301">
        <v>0</v>
      </c>
      <c r="AE149" s="301">
        <v>0</v>
      </c>
      <c r="AF149" s="301">
        <v>0</v>
      </c>
      <c r="AG149" s="301">
        <v>0</v>
      </c>
      <c r="AH149" s="301">
        <v>0</v>
      </c>
      <c r="AI149" s="296" t="s">
        <v>1221</v>
      </c>
    </row>
    <row r="150" spans="1:35" ht="15" customHeight="1" x14ac:dyDescent="0.2">
      <c r="A150" s="299" t="s">
        <v>1365</v>
      </c>
      <c r="B150" s="298" t="s">
        <v>1260</v>
      </c>
      <c r="C150" s="301">
        <v>0</v>
      </c>
      <c r="D150" s="325">
        <v>0</v>
      </c>
      <c r="E150" s="301">
        <v>0</v>
      </c>
      <c r="F150" s="301">
        <v>0</v>
      </c>
      <c r="G150" s="301">
        <v>0</v>
      </c>
      <c r="H150" s="301">
        <v>0</v>
      </c>
      <c r="I150" s="301">
        <v>0</v>
      </c>
      <c r="J150" s="301">
        <v>0</v>
      </c>
      <c r="K150" s="301">
        <v>0</v>
      </c>
      <c r="L150" s="301">
        <v>0</v>
      </c>
      <c r="M150" s="301">
        <v>0</v>
      </c>
      <c r="N150" s="301">
        <v>0</v>
      </c>
      <c r="O150" s="301">
        <v>0</v>
      </c>
      <c r="P150" s="301">
        <v>0</v>
      </c>
      <c r="Q150" s="301">
        <v>0</v>
      </c>
      <c r="R150" s="301">
        <v>0</v>
      </c>
      <c r="S150" s="301">
        <v>0</v>
      </c>
      <c r="T150" s="301">
        <v>0</v>
      </c>
      <c r="U150" s="301">
        <v>0</v>
      </c>
      <c r="V150" s="301">
        <v>0</v>
      </c>
      <c r="W150" s="301">
        <v>0</v>
      </c>
      <c r="X150" s="301">
        <v>0</v>
      </c>
      <c r="Y150" s="301">
        <v>0</v>
      </c>
      <c r="Z150" s="301">
        <v>0</v>
      </c>
      <c r="AA150" s="301">
        <v>0</v>
      </c>
      <c r="AB150" s="301">
        <v>0</v>
      </c>
      <c r="AC150" s="301">
        <v>0</v>
      </c>
      <c r="AD150" s="301">
        <v>0</v>
      </c>
      <c r="AE150" s="301">
        <v>0</v>
      </c>
      <c r="AF150" s="301">
        <v>0</v>
      </c>
      <c r="AG150" s="301">
        <v>0</v>
      </c>
      <c r="AH150" s="301">
        <v>0</v>
      </c>
      <c r="AI150" s="296" t="s">
        <v>1221</v>
      </c>
    </row>
    <row r="151" spans="1:35" ht="15" customHeight="1" x14ac:dyDescent="0.2">
      <c r="A151" s="299" t="s">
        <v>1366</v>
      </c>
      <c r="B151" s="298" t="s">
        <v>1262</v>
      </c>
      <c r="C151" s="301">
        <v>0.14306099999999999</v>
      </c>
      <c r="D151" s="325">
        <v>0.14580699999999999</v>
      </c>
      <c r="E151" s="301">
        <v>8.8322999999999999E-2</v>
      </c>
      <c r="F151" s="301">
        <v>8.6029999999999995E-2</v>
      </c>
      <c r="G151" s="301">
        <v>8.7013999999999994E-2</v>
      </c>
      <c r="H151" s="301">
        <v>8.8035000000000002E-2</v>
      </c>
      <c r="I151" s="301">
        <v>9.1527999999999998E-2</v>
      </c>
      <c r="J151" s="301">
        <v>5.5226999999999998E-2</v>
      </c>
      <c r="K151" s="301">
        <v>5.4996999999999997E-2</v>
      </c>
      <c r="L151" s="301">
        <v>5.4850999999999997E-2</v>
      </c>
      <c r="M151" s="301">
        <v>5.4740999999999998E-2</v>
      </c>
      <c r="N151" s="301">
        <v>5.4460000000000001E-2</v>
      </c>
      <c r="O151" s="301">
        <v>5.4080000000000003E-2</v>
      </c>
      <c r="P151" s="301">
        <v>5.3749999999999999E-2</v>
      </c>
      <c r="Q151" s="301">
        <v>5.3481000000000001E-2</v>
      </c>
      <c r="R151" s="301">
        <v>5.3265E-2</v>
      </c>
      <c r="S151" s="301">
        <v>5.2984999999999997E-2</v>
      </c>
      <c r="T151" s="301">
        <v>5.2856E-2</v>
      </c>
      <c r="U151" s="301">
        <v>5.2769999999999997E-2</v>
      </c>
      <c r="V151" s="301">
        <v>5.2724E-2</v>
      </c>
      <c r="W151" s="301">
        <v>5.2671000000000003E-2</v>
      </c>
      <c r="X151" s="301">
        <v>5.2690000000000001E-2</v>
      </c>
      <c r="Y151" s="301">
        <v>5.2288000000000001E-2</v>
      </c>
      <c r="Z151" s="301">
        <v>5.1851000000000001E-2</v>
      </c>
      <c r="AA151" s="301">
        <v>5.1457000000000003E-2</v>
      </c>
      <c r="AB151" s="301">
        <v>5.1077999999999998E-2</v>
      </c>
      <c r="AC151" s="301">
        <v>5.0714000000000002E-2</v>
      </c>
      <c r="AD151" s="301">
        <v>5.1097999999999998E-2</v>
      </c>
      <c r="AE151" s="301">
        <v>5.1514999999999998E-2</v>
      </c>
      <c r="AF151" s="301">
        <v>5.1941000000000001E-2</v>
      </c>
      <c r="AG151" s="301">
        <v>5.2350000000000001E-2</v>
      </c>
      <c r="AH151" s="301">
        <v>5.2768000000000002E-2</v>
      </c>
      <c r="AI151" s="296">
        <v>-3.1661000000000002E-2</v>
      </c>
    </row>
    <row r="152" spans="1:35" ht="15" customHeight="1" x14ac:dyDescent="0.2">
      <c r="A152" s="299" t="s">
        <v>1367</v>
      </c>
      <c r="B152" s="298" t="s">
        <v>1337</v>
      </c>
      <c r="C152" s="301">
        <v>0.28642200000000001</v>
      </c>
      <c r="D152" s="325">
        <v>0.28597699999999998</v>
      </c>
      <c r="E152" s="301">
        <v>0.28554000000000002</v>
      </c>
      <c r="F152" s="301">
        <v>0.28510200000000002</v>
      </c>
      <c r="G152" s="301">
        <v>0.28510200000000002</v>
      </c>
      <c r="H152" s="301">
        <v>0.28510200000000002</v>
      </c>
      <c r="I152" s="301">
        <v>0.19065199999999999</v>
      </c>
      <c r="J152" s="301">
        <v>9.5815999999999998E-2</v>
      </c>
      <c r="K152" s="301">
        <v>9.5815999999999998E-2</v>
      </c>
      <c r="L152" s="301">
        <v>9.5815999999999998E-2</v>
      </c>
      <c r="M152" s="301">
        <v>9.5815999999999998E-2</v>
      </c>
      <c r="N152" s="301">
        <v>9.5815999999999998E-2</v>
      </c>
      <c r="O152" s="301">
        <v>9.5815999999999998E-2</v>
      </c>
      <c r="P152" s="301">
        <v>9.5815999999999998E-2</v>
      </c>
      <c r="Q152" s="301">
        <v>9.5815999999999998E-2</v>
      </c>
      <c r="R152" s="301">
        <v>9.5815999999999998E-2</v>
      </c>
      <c r="S152" s="301">
        <v>9.5815999999999998E-2</v>
      </c>
      <c r="T152" s="301">
        <v>9.5815999999999998E-2</v>
      </c>
      <c r="U152" s="301">
        <v>9.5815999999999998E-2</v>
      </c>
      <c r="V152" s="301">
        <v>9.5815999999999998E-2</v>
      </c>
      <c r="W152" s="301">
        <v>9.5815999999999998E-2</v>
      </c>
      <c r="X152" s="301">
        <v>9.5815999999999998E-2</v>
      </c>
      <c r="Y152" s="301">
        <v>9.5815999999999998E-2</v>
      </c>
      <c r="Z152" s="301">
        <v>9.5815999999999998E-2</v>
      </c>
      <c r="AA152" s="301">
        <v>9.5815999999999998E-2</v>
      </c>
      <c r="AB152" s="301">
        <v>9.5815999999999998E-2</v>
      </c>
      <c r="AC152" s="301">
        <v>9.5815999999999998E-2</v>
      </c>
      <c r="AD152" s="301">
        <v>9.5815999999999998E-2</v>
      </c>
      <c r="AE152" s="301">
        <v>9.5815999999999998E-2</v>
      </c>
      <c r="AF152" s="301">
        <v>9.5815999999999998E-2</v>
      </c>
      <c r="AG152" s="301">
        <v>9.5815999999999998E-2</v>
      </c>
      <c r="AH152" s="301">
        <v>9.5815999999999998E-2</v>
      </c>
      <c r="AI152" s="296">
        <v>-3.4707000000000002E-2</v>
      </c>
    </row>
    <row r="153" spans="1:35" ht="15" customHeight="1" x14ac:dyDescent="0.2">
      <c r="A153" s="299" t="s">
        <v>1368</v>
      </c>
      <c r="B153" s="298" t="s">
        <v>1264</v>
      </c>
      <c r="C153" s="301">
        <v>0.128689</v>
      </c>
      <c r="D153" s="325">
        <v>0.126806</v>
      </c>
      <c r="E153" s="301">
        <v>0.12398000000000001</v>
      </c>
      <c r="F153" s="301">
        <v>0.12221899999999999</v>
      </c>
      <c r="G153" s="301">
        <v>0.118682</v>
      </c>
      <c r="H153" s="301">
        <v>0.114547</v>
      </c>
      <c r="I153" s="301">
        <v>0.110081</v>
      </c>
      <c r="J153" s="301">
        <v>0.10752399999999999</v>
      </c>
      <c r="K153" s="301">
        <v>0.10560899999999999</v>
      </c>
      <c r="L153" s="301">
        <v>0.105255</v>
      </c>
      <c r="M153" s="301">
        <v>0.10385999999999999</v>
      </c>
      <c r="N153" s="301">
        <v>0.102212</v>
      </c>
      <c r="O153" s="301">
        <v>0.101061</v>
      </c>
      <c r="P153" s="301">
        <v>9.9858000000000002E-2</v>
      </c>
      <c r="Q153" s="301">
        <v>9.8739999999999994E-2</v>
      </c>
      <c r="R153" s="301">
        <v>9.7673999999999997E-2</v>
      </c>
      <c r="S153" s="301">
        <v>9.6507999999999997E-2</v>
      </c>
      <c r="T153" s="301">
        <v>9.6804000000000001E-2</v>
      </c>
      <c r="U153" s="301">
        <v>9.7110000000000002E-2</v>
      </c>
      <c r="V153" s="301">
        <v>9.7434000000000007E-2</v>
      </c>
      <c r="W153" s="301">
        <v>9.7902000000000003E-2</v>
      </c>
      <c r="X153" s="301">
        <v>9.8548999999999998E-2</v>
      </c>
      <c r="Y153" s="301">
        <v>9.9237000000000006E-2</v>
      </c>
      <c r="Z153" s="301">
        <v>0.100188</v>
      </c>
      <c r="AA153" s="301">
        <v>0.100975</v>
      </c>
      <c r="AB153" s="301">
        <v>0.102372</v>
      </c>
      <c r="AC153" s="301">
        <v>0.103662</v>
      </c>
      <c r="AD153" s="301">
        <v>0.103967</v>
      </c>
      <c r="AE153" s="301">
        <v>0.10491399999999999</v>
      </c>
      <c r="AF153" s="301">
        <v>0.105794</v>
      </c>
      <c r="AG153" s="301">
        <v>0.106737</v>
      </c>
      <c r="AH153" s="301">
        <v>0.107921</v>
      </c>
      <c r="AI153" s="296">
        <v>-5.6620000000000004E-3</v>
      </c>
    </row>
    <row r="154" spans="1:35" ht="15" customHeight="1" x14ac:dyDescent="0.2">
      <c r="A154" s="299" t="s">
        <v>1369</v>
      </c>
      <c r="B154" s="298" t="s">
        <v>1370</v>
      </c>
      <c r="C154" s="301">
        <v>2.3776670000000002</v>
      </c>
      <c r="D154" s="325">
        <v>2.428868</v>
      </c>
      <c r="E154" s="301">
        <v>2.4598249999999999</v>
      </c>
      <c r="F154" s="301">
        <v>2.4377010000000001</v>
      </c>
      <c r="G154" s="301">
        <v>2.407597</v>
      </c>
      <c r="H154" s="301">
        <v>2.3832490000000002</v>
      </c>
      <c r="I154" s="301">
        <v>2.3802279999999998</v>
      </c>
      <c r="J154" s="301">
        <v>2.3444919999999998</v>
      </c>
      <c r="K154" s="301">
        <v>2.3516319999999999</v>
      </c>
      <c r="L154" s="301">
        <v>2.366876</v>
      </c>
      <c r="M154" s="301">
        <v>2.412884</v>
      </c>
      <c r="N154" s="301">
        <v>2.447336</v>
      </c>
      <c r="O154" s="301">
        <v>2.4598770000000001</v>
      </c>
      <c r="P154" s="301">
        <v>2.4733809999999998</v>
      </c>
      <c r="Q154" s="301">
        <v>2.5004819999999999</v>
      </c>
      <c r="R154" s="301">
        <v>2.5192410000000001</v>
      </c>
      <c r="S154" s="301">
        <v>2.53037</v>
      </c>
      <c r="T154" s="301">
        <v>2.5535049999999999</v>
      </c>
      <c r="U154" s="301">
        <v>2.5829780000000002</v>
      </c>
      <c r="V154" s="301">
        <v>2.6119330000000001</v>
      </c>
      <c r="W154" s="301">
        <v>2.638144</v>
      </c>
      <c r="X154" s="301">
        <v>2.6669679999999998</v>
      </c>
      <c r="Y154" s="301">
        <v>2.7103839999999999</v>
      </c>
      <c r="Z154" s="301">
        <v>2.7729379999999999</v>
      </c>
      <c r="AA154" s="301">
        <v>2.8075860000000001</v>
      </c>
      <c r="AB154" s="301">
        <v>2.8356140000000001</v>
      </c>
      <c r="AC154" s="301">
        <v>2.9044150000000002</v>
      </c>
      <c r="AD154" s="301">
        <v>2.9725769999999998</v>
      </c>
      <c r="AE154" s="301">
        <v>3.0415580000000002</v>
      </c>
      <c r="AF154" s="301">
        <v>3.0816210000000002</v>
      </c>
      <c r="AG154" s="301">
        <v>3.1315050000000002</v>
      </c>
      <c r="AH154" s="301">
        <v>3.1930160000000001</v>
      </c>
      <c r="AI154" s="296">
        <v>9.5569999999999995E-3</v>
      </c>
    </row>
    <row r="155" spans="1:35" ht="15" customHeight="1" x14ac:dyDescent="0.2">
      <c r="A155" s="299" t="s">
        <v>1371</v>
      </c>
      <c r="B155" s="298" t="s">
        <v>1289</v>
      </c>
      <c r="C155" s="301">
        <v>9.8999999999999994E-5</v>
      </c>
      <c r="D155" s="325">
        <v>1.13E-4</v>
      </c>
      <c r="E155" s="301">
        <v>1.21E-4</v>
      </c>
      <c r="F155" s="301">
        <v>1.2799999999999999E-4</v>
      </c>
      <c r="G155" s="301">
        <v>1.34E-4</v>
      </c>
      <c r="H155" s="301">
        <v>1.3799999999999999E-4</v>
      </c>
      <c r="I155" s="301">
        <v>1.4300000000000001E-4</v>
      </c>
      <c r="J155" s="301">
        <v>1.4899999999999999E-4</v>
      </c>
      <c r="K155" s="301">
        <v>1.56E-4</v>
      </c>
      <c r="L155" s="301">
        <v>1.63E-4</v>
      </c>
      <c r="M155" s="301">
        <v>1.7100000000000001E-4</v>
      </c>
      <c r="N155" s="301">
        <v>1.7799999999999999E-4</v>
      </c>
      <c r="O155" s="301">
        <v>1.8599999999999999E-4</v>
      </c>
      <c r="P155" s="301">
        <v>1.94E-4</v>
      </c>
      <c r="Q155" s="301">
        <v>2.02E-4</v>
      </c>
      <c r="R155" s="301">
        <v>2.1100000000000001E-4</v>
      </c>
      <c r="S155" s="301">
        <v>2.2100000000000001E-4</v>
      </c>
      <c r="T155" s="301">
        <v>2.33E-4</v>
      </c>
      <c r="U155" s="301">
        <v>2.4600000000000002E-4</v>
      </c>
      <c r="V155" s="301">
        <v>2.5999999999999998E-4</v>
      </c>
      <c r="W155" s="301">
        <v>2.7500000000000002E-4</v>
      </c>
      <c r="X155" s="301">
        <v>2.92E-4</v>
      </c>
      <c r="Y155" s="301">
        <v>3.1100000000000002E-4</v>
      </c>
      <c r="Z155" s="301">
        <v>3.3E-4</v>
      </c>
      <c r="AA155" s="301">
        <v>3.5E-4</v>
      </c>
      <c r="AB155" s="301">
        <v>3.6999999999999999E-4</v>
      </c>
      <c r="AC155" s="301">
        <v>3.9100000000000002E-4</v>
      </c>
      <c r="AD155" s="301">
        <v>4.1300000000000001E-4</v>
      </c>
      <c r="AE155" s="301">
        <v>4.3600000000000003E-4</v>
      </c>
      <c r="AF155" s="301">
        <v>4.6000000000000001E-4</v>
      </c>
      <c r="AG155" s="301">
        <v>4.86E-4</v>
      </c>
      <c r="AH155" s="301">
        <v>5.1199999999999998E-4</v>
      </c>
      <c r="AI155" s="296">
        <v>5.4447000000000002E-2</v>
      </c>
    </row>
    <row r="156" spans="1:35" ht="15" customHeight="1" x14ac:dyDescent="0.2">
      <c r="A156" s="299" t="s">
        <v>1372</v>
      </c>
      <c r="B156" s="298" t="s">
        <v>1341</v>
      </c>
      <c r="C156" s="301">
        <v>5.2700000000000004E-3</v>
      </c>
      <c r="D156" s="325">
        <v>5.2700000000000004E-3</v>
      </c>
      <c r="E156" s="301">
        <v>5.2700000000000004E-3</v>
      </c>
      <c r="F156" s="301">
        <v>5.2700000000000004E-3</v>
      </c>
      <c r="G156" s="301">
        <v>5.2700000000000004E-3</v>
      </c>
      <c r="H156" s="301">
        <v>5.2700000000000004E-3</v>
      </c>
      <c r="I156" s="301">
        <v>5.2700000000000004E-3</v>
      </c>
      <c r="J156" s="301">
        <v>5.2700000000000004E-3</v>
      </c>
      <c r="K156" s="301">
        <v>5.2700000000000004E-3</v>
      </c>
      <c r="L156" s="301">
        <v>5.2700000000000004E-3</v>
      </c>
      <c r="M156" s="301">
        <v>5.2700000000000004E-3</v>
      </c>
      <c r="N156" s="301">
        <v>5.2700000000000004E-3</v>
      </c>
      <c r="O156" s="301">
        <v>5.2700000000000004E-3</v>
      </c>
      <c r="P156" s="301">
        <v>5.2700000000000004E-3</v>
      </c>
      <c r="Q156" s="301">
        <v>5.2700000000000004E-3</v>
      </c>
      <c r="R156" s="301">
        <v>5.2700000000000004E-3</v>
      </c>
      <c r="S156" s="301">
        <v>5.2700000000000004E-3</v>
      </c>
      <c r="T156" s="301">
        <v>5.2700000000000004E-3</v>
      </c>
      <c r="U156" s="301">
        <v>5.2700000000000004E-3</v>
      </c>
      <c r="V156" s="301">
        <v>5.2700000000000004E-3</v>
      </c>
      <c r="W156" s="301">
        <v>5.2700000000000004E-3</v>
      </c>
      <c r="X156" s="301">
        <v>5.2700000000000004E-3</v>
      </c>
      <c r="Y156" s="301">
        <v>5.2700000000000004E-3</v>
      </c>
      <c r="Z156" s="301">
        <v>5.2700000000000004E-3</v>
      </c>
      <c r="AA156" s="301">
        <v>5.2700000000000004E-3</v>
      </c>
      <c r="AB156" s="301">
        <v>5.2700000000000004E-3</v>
      </c>
      <c r="AC156" s="301">
        <v>5.2700000000000004E-3</v>
      </c>
      <c r="AD156" s="301">
        <v>5.2700000000000004E-3</v>
      </c>
      <c r="AE156" s="301">
        <v>5.2700000000000004E-3</v>
      </c>
      <c r="AF156" s="301">
        <v>5.2700000000000004E-3</v>
      </c>
      <c r="AG156" s="301">
        <v>5.2700000000000004E-3</v>
      </c>
      <c r="AH156" s="301">
        <v>5.2700000000000004E-3</v>
      </c>
      <c r="AI156" s="296">
        <v>0</v>
      </c>
    </row>
    <row r="157" spans="1:35" ht="15" customHeight="1" x14ac:dyDescent="0.2">
      <c r="A157" s="299" t="s">
        <v>1373</v>
      </c>
      <c r="B157" s="298" t="s">
        <v>1343</v>
      </c>
      <c r="C157" s="301">
        <v>1.2452E-2</v>
      </c>
      <c r="D157" s="325">
        <v>1.5561E-2</v>
      </c>
      <c r="E157" s="301">
        <v>1.4413E-2</v>
      </c>
      <c r="F157" s="301">
        <v>1.3258000000000001E-2</v>
      </c>
      <c r="G157" s="301">
        <v>1.2787E-2</v>
      </c>
      <c r="H157" s="301">
        <v>1.3355000000000001E-2</v>
      </c>
      <c r="I157" s="301">
        <v>1.248E-2</v>
      </c>
      <c r="J157" s="301">
        <v>1.2828000000000001E-2</v>
      </c>
      <c r="K157" s="301">
        <v>1.3797E-2</v>
      </c>
      <c r="L157" s="301">
        <v>1.4286E-2</v>
      </c>
      <c r="M157" s="301">
        <v>1.4063000000000001E-2</v>
      </c>
      <c r="N157" s="301">
        <v>1.4723E-2</v>
      </c>
      <c r="O157" s="301">
        <v>1.4113000000000001E-2</v>
      </c>
      <c r="P157" s="301">
        <v>1.4696000000000001E-2</v>
      </c>
      <c r="Q157" s="301">
        <v>1.4696000000000001E-2</v>
      </c>
      <c r="R157" s="301">
        <v>1.5358999999999999E-2</v>
      </c>
      <c r="S157" s="301">
        <v>1.5216E-2</v>
      </c>
      <c r="T157" s="301">
        <v>1.4859000000000001E-2</v>
      </c>
      <c r="U157" s="301">
        <v>1.4772E-2</v>
      </c>
      <c r="V157" s="301">
        <v>1.4674E-2</v>
      </c>
      <c r="W157" s="301">
        <v>1.4748000000000001E-2</v>
      </c>
      <c r="X157" s="301">
        <v>1.4695E-2</v>
      </c>
      <c r="Y157" s="301">
        <v>1.4818E-2</v>
      </c>
      <c r="Z157" s="301">
        <v>1.4713E-2</v>
      </c>
      <c r="AA157" s="301">
        <v>1.4607E-2</v>
      </c>
      <c r="AB157" s="301">
        <v>1.4498E-2</v>
      </c>
      <c r="AC157" s="301">
        <v>1.4426E-2</v>
      </c>
      <c r="AD157" s="301">
        <v>1.4095999999999999E-2</v>
      </c>
      <c r="AE157" s="301">
        <v>1.3932999999999999E-2</v>
      </c>
      <c r="AF157" s="301">
        <v>1.3735000000000001E-2</v>
      </c>
      <c r="AG157" s="301">
        <v>1.3629E-2</v>
      </c>
      <c r="AH157" s="301">
        <v>1.3520000000000001E-2</v>
      </c>
      <c r="AI157" s="296">
        <v>2.6589999999999999E-3</v>
      </c>
    </row>
    <row r="158" spans="1:35" ht="15" customHeight="1" x14ac:dyDescent="0.2">
      <c r="A158" s="299" t="s">
        <v>1374</v>
      </c>
      <c r="B158" s="300" t="s">
        <v>1214</v>
      </c>
      <c r="C158" s="303">
        <v>11.647322000000001</v>
      </c>
      <c r="D158" s="326">
        <v>11.586767</v>
      </c>
      <c r="E158" s="303">
        <v>11.634054000000001</v>
      </c>
      <c r="F158" s="303">
        <v>11.522492</v>
      </c>
      <c r="G158" s="303">
        <v>11.398896000000001</v>
      </c>
      <c r="H158" s="303">
        <v>11.2217</v>
      </c>
      <c r="I158" s="303">
        <v>11.040212</v>
      </c>
      <c r="J158" s="303">
        <v>10.881501</v>
      </c>
      <c r="K158" s="303">
        <v>10.777297000000001</v>
      </c>
      <c r="L158" s="303">
        <v>10.745181000000001</v>
      </c>
      <c r="M158" s="303">
        <v>10.712754</v>
      </c>
      <c r="N158" s="303">
        <v>10.529527</v>
      </c>
      <c r="O158" s="303">
        <v>10.486497999999999</v>
      </c>
      <c r="P158" s="303">
        <v>10.489011</v>
      </c>
      <c r="Q158" s="303">
        <v>10.452571000000001</v>
      </c>
      <c r="R158" s="303">
        <v>10.498492000000001</v>
      </c>
      <c r="S158" s="303">
        <v>10.498728</v>
      </c>
      <c r="T158" s="303">
        <v>10.510742</v>
      </c>
      <c r="U158" s="303">
        <v>10.537207</v>
      </c>
      <c r="V158" s="303">
        <v>10.586278</v>
      </c>
      <c r="W158" s="303">
        <v>10.659912</v>
      </c>
      <c r="X158" s="303">
        <v>10.721314</v>
      </c>
      <c r="Y158" s="303">
        <v>10.810150999999999</v>
      </c>
      <c r="Z158" s="303">
        <v>10.873495999999999</v>
      </c>
      <c r="AA158" s="303">
        <v>10.948574000000001</v>
      </c>
      <c r="AB158" s="303">
        <v>11.01627</v>
      </c>
      <c r="AC158" s="303">
        <v>11.169152</v>
      </c>
      <c r="AD158" s="303">
        <v>11.277395</v>
      </c>
      <c r="AE158" s="303">
        <v>11.441649999999999</v>
      </c>
      <c r="AF158" s="303">
        <v>11.563718</v>
      </c>
      <c r="AG158" s="303">
        <v>11.680809999999999</v>
      </c>
      <c r="AH158" s="303">
        <v>11.778476</v>
      </c>
      <c r="AI158" s="302">
        <v>3.6099999999999999E-4</v>
      </c>
    </row>
    <row r="160" spans="1:35" ht="15" customHeight="1" x14ac:dyDescent="0.2">
      <c r="B160" s="300" t="s">
        <v>1375</v>
      </c>
    </row>
    <row r="161" spans="1:35" ht="15" customHeight="1" x14ac:dyDescent="0.2">
      <c r="A161" s="299" t="s">
        <v>1376</v>
      </c>
      <c r="B161" s="298" t="s">
        <v>1377</v>
      </c>
      <c r="C161" s="301">
        <v>9.6055220000000006</v>
      </c>
      <c r="D161" s="325">
        <v>9.5629729999999995</v>
      </c>
      <c r="E161" s="301">
        <v>9.6073210000000007</v>
      </c>
      <c r="F161" s="301">
        <v>9.5506639999999994</v>
      </c>
      <c r="G161" s="301">
        <v>9.509798</v>
      </c>
      <c r="H161" s="301">
        <v>9.4141209999999997</v>
      </c>
      <c r="I161" s="301">
        <v>9.304646</v>
      </c>
      <c r="J161" s="301">
        <v>9.2608470000000001</v>
      </c>
      <c r="K161" s="301">
        <v>9.2041850000000007</v>
      </c>
      <c r="L161" s="301">
        <v>9.155799</v>
      </c>
      <c r="M161" s="301">
        <v>9.1274250000000006</v>
      </c>
      <c r="N161" s="301">
        <v>8.9820879999999992</v>
      </c>
      <c r="O161" s="301">
        <v>8.9578050000000005</v>
      </c>
      <c r="P161" s="301">
        <v>8.9680739999999997</v>
      </c>
      <c r="Q161" s="301">
        <v>8.9157229999999998</v>
      </c>
      <c r="R161" s="301">
        <v>8.944369</v>
      </c>
      <c r="S161" s="301">
        <v>8.9463889999999999</v>
      </c>
      <c r="T161" s="301">
        <v>8.9417720000000003</v>
      </c>
      <c r="U161" s="301">
        <v>8.9588359999999998</v>
      </c>
      <c r="V161" s="301">
        <v>8.9958189999999991</v>
      </c>
      <c r="W161" s="301">
        <v>9.0387350000000009</v>
      </c>
      <c r="X161" s="301">
        <v>9.09985</v>
      </c>
      <c r="Y161" s="301">
        <v>9.158785</v>
      </c>
      <c r="Z161" s="301">
        <v>9.2112770000000008</v>
      </c>
      <c r="AA161" s="301">
        <v>9.2752520000000001</v>
      </c>
      <c r="AB161" s="301">
        <v>9.3348580000000005</v>
      </c>
      <c r="AC161" s="301">
        <v>9.4398569999999999</v>
      </c>
      <c r="AD161" s="301">
        <v>9.4924780000000002</v>
      </c>
      <c r="AE161" s="301">
        <v>9.6017949999999992</v>
      </c>
      <c r="AF161" s="301">
        <v>9.6990010000000009</v>
      </c>
      <c r="AG161" s="301">
        <v>9.7796959999999995</v>
      </c>
      <c r="AH161" s="301">
        <v>9.8406140000000004</v>
      </c>
      <c r="AI161" s="296">
        <v>7.7999999999999999E-4</v>
      </c>
    </row>
    <row r="162" spans="1:35" ht="15" customHeight="1" x14ac:dyDescent="0.2">
      <c r="A162" s="299" t="s">
        <v>1378</v>
      </c>
      <c r="B162" s="298" t="s">
        <v>1379</v>
      </c>
      <c r="C162" s="301">
        <v>11.647322000000001</v>
      </c>
      <c r="D162" s="325">
        <v>11.586767</v>
      </c>
      <c r="E162" s="301">
        <v>11.634054000000001</v>
      </c>
      <c r="F162" s="301">
        <v>11.522492</v>
      </c>
      <c r="G162" s="301">
        <v>11.398896000000001</v>
      </c>
      <c r="H162" s="301">
        <v>11.2217</v>
      </c>
      <c r="I162" s="301">
        <v>11.040212</v>
      </c>
      <c r="J162" s="301">
        <v>10.881501</v>
      </c>
      <c r="K162" s="301">
        <v>10.777297000000001</v>
      </c>
      <c r="L162" s="301">
        <v>10.745181000000001</v>
      </c>
      <c r="M162" s="301">
        <v>10.712754</v>
      </c>
      <c r="N162" s="301">
        <v>10.529527</v>
      </c>
      <c r="O162" s="301">
        <v>10.486497999999999</v>
      </c>
      <c r="P162" s="301">
        <v>10.489011</v>
      </c>
      <c r="Q162" s="301">
        <v>10.452571000000001</v>
      </c>
      <c r="R162" s="301">
        <v>10.498492000000001</v>
      </c>
      <c r="S162" s="301">
        <v>10.498728</v>
      </c>
      <c r="T162" s="301">
        <v>10.510742</v>
      </c>
      <c r="U162" s="301">
        <v>10.537207</v>
      </c>
      <c r="V162" s="301">
        <v>10.586278</v>
      </c>
      <c r="W162" s="301">
        <v>10.659912</v>
      </c>
      <c r="X162" s="301">
        <v>10.721314</v>
      </c>
      <c r="Y162" s="301">
        <v>10.810150999999999</v>
      </c>
      <c r="Z162" s="301">
        <v>10.873495999999999</v>
      </c>
      <c r="AA162" s="301">
        <v>10.948574000000001</v>
      </c>
      <c r="AB162" s="301">
        <v>11.01627</v>
      </c>
      <c r="AC162" s="301">
        <v>11.169152</v>
      </c>
      <c r="AD162" s="301">
        <v>11.277395</v>
      </c>
      <c r="AE162" s="301">
        <v>11.441649999999999</v>
      </c>
      <c r="AF162" s="301">
        <v>11.563718</v>
      </c>
      <c r="AG162" s="301">
        <v>11.680809999999999</v>
      </c>
      <c r="AH162" s="301">
        <v>11.778476</v>
      </c>
      <c r="AI162" s="296">
        <v>3.6099999999999999E-4</v>
      </c>
    </row>
    <row r="163" spans="1:35" ht="15" customHeight="1" x14ac:dyDescent="0.2">
      <c r="A163" s="299" t="s">
        <v>1380</v>
      </c>
      <c r="B163" s="298" t="s">
        <v>1381</v>
      </c>
      <c r="C163" s="301">
        <v>0.176757</v>
      </c>
      <c r="D163" s="325">
        <v>0.17727299999999999</v>
      </c>
      <c r="E163" s="301">
        <v>0.17632300000000001</v>
      </c>
      <c r="F163" s="301">
        <v>0.17355000000000001</v>
      </c>
      <c r="G163" s="301">
        <v>0.16778799999999999</v>
      </c>
      <c r="H163" s="301">
        <v>0.160908</v>
      </c>
      <c r="I163" s="301">
        <v>0.15291099999999999</v>
      </c>
      <c r="J163" s="301">
        <v>0.14890100000000001</v>
      </c>
      <c r="K163" s="301">
        <v>0.14552000000000001</v>
      </c>
      <c r="L163" s="301">
        <v>0.142042</v>
      </c>
      <c r="M163" s="301">
        <v>0.13904</v>
      </c>
      <c r="N163" s="301">
        <v>0.137799</v>
      </c>
      <c r="O163" s="301">
        <v>0.13472799999999999</v>
      </c>
      <c r="P163" s="301">
        <v>0.13215199999999999</v>
      </c>
      <c r="Q163" s="301">
        <v>0.129527</v>
      </c>
      <c r="R163" s="301">
        <v>0.12665599999999999</v>
      </c>
      <c r="S163" s="301">
        <v>0.124057</v>
      </c>
      <c r="T163" s="301">
        <v>0.12323099999999999</v>
      </c>
      <c r="U163" s="301">
        <v>0.122641</v>
      </c>
      <c r="V163" s="301">
        <v>0.122124</v>
      </c>
      <c r="W163" s="301">
        <v>0.12130100000000001</v>
      </c>
      <c r="X163" s="301">
        <v>0.12062</v>
      </c>
      <c r="Y163" s="301">
        <v>0.12048</v>
      </c>
      <c r="Z163" s="301">
        <v>0.12020400000000001</v>
      </c>
      <c r="AA163" s="301">
        <v>0.12013500000000001</v>
      </c>
      <c r="AB163" s="301">
        <v>0.120169</v>
      </c>
      <c r="AC163" s="301">
        <v>0.120333</v>
      </c>
      <c r="AD163" s="301">
        <v>0.120391</v>
      </c>
      <c r="AE163" s="301">
        <v>0.12003800000000001</v>
      </c>
      <c r="AF163" s="301">
        <v>0.120159</v>
      </c>
      <c r="AG163" s="301">
        <v>0.12028800000000001</v>
      </c>
      <c r="AH163" s="301">
        <v>0.12087199999999999</v>
      </c>
      <c r="AI163" s="296">
        <v>-1.2185E-2</v>
      </c>
    </row>
    <row r="164" spans="1:35" ht="15" customHeight="1" x14ac:dyDescent="0.2">
      <c r="A164" s="299" t="s">
        <v>1382</v>
      </c>
      <c r="B164" s="298" t="s">
        <v>1383</v>
      </c>
      <c r="C164" s="301">
        <v>54.506439</v>
      </c>
      <c r="D164" s="325">
        <v>54.987380999999999</v>
      </c>
      <c r="E164" s="301">
        <v>55.45834</v>
      </c>
      <c r="F164" s="301">
        <v>55.918948999999998</v>
      </c>
      <c r="G164" s="301">
        <v>56.369919000000003</v>
      </c>
      <c r="H164" s="301">
        <v>56.811584000000003</v>
      </c>
      <c r="I164" s="301">
        <v>57.244788999999997</v>
      </c>
      <c r="J164" s="301">
        <v>57.670814999999997</v>
      </c>
      <c r="K164" s="301">
        <v>58.089970000000001</v>
      </c>
      <c r="L164" s="301">
        <v>58.501472</v>
      </c>
      <c r="M164" s="301">
        <v>58.908133999999997</v>
      </c>
      <c r="N164" s="301">
        <v>59.307845999999998</v>
      </c>
      <c r="O164" s="301">
        <v>59.696877000000001</v>
      </c>
      <c r="P164" s="301">
        <v>60.076714000000003</v>
      </c>
      <c r="Q164" s="301">
        <v>60.447024999999996</v>
      </c>
      <c r="R164" s="301">
        <v>60.807709000000003</v>
      </c>
      <c r="S164" s="301">
        <v>61.159331999999999</v>
      </c>
      <c r="T164" s="301">
        <v>61.503712</v>
      </c>
      <c r="U164" s="301">
        <v>61.843173999999998</v>
      </c>
      <c r="V164" s="301">
        <v>62.178359999999998</v>
      </c>
      <c r="W164" s="301">
        <v>62.510081999999997</v>
      </c>
      <c r="X164" s="301">
        <v>62.839503999999998</v>
      </c>
      <c r="Y164" s="301">
        <v>63.167107000000001</v>
      </c>
      <c r="Z164" s="301">
        <v>63.493381999999997</v>
      </c>
      <c r="AA164" s="301">
        <v>63.818759999999997</v>
      </c>
      <c r="AB164" s="301">
        <v>64.143944000000005</v>
      </c>
      <c r="AC164" s="301">
        <v>64.469299000000007</v>
      </c>
      <c r="AD164" s="301">
        <v>64.792357999999993</v>
      </c>
      <c r="AE164" s="301">
        <v>65.108315000000005</v>
      </c>
      <c r="AF164" s="301">
        <v>65.418273999999997</v>
      </c>
      <c r="AG164" s="301">
        <v>65.730614000000003</v>
      </c>
      <c r="AH164" s="301">
        <v>66.048714000000004</v>
      </c>
      <c r="AI164" s="296">
        <v>6.215E-3</v>
      </c>
    </row>
    <row r="165" spans="1:35" ht="15" customHeight="1" x14ac:dyDescent="0.2">
      <c r="A165" s="299" t="s">
        <v>1384</v>
      </c>
      <c r="B165" s="298" t="s">
        <v>1385</v>
      </c>
      <c r="C165" s="297">
        <v>19061.34375</v>
      </c>
      <c r="D165" s="327">
        <v>19432.189452999999</v>
      </c>
      <c r="E165" s="297">
        <v>19772.775390999999</v>
      </c>
      <c r="F165" s="297">
        <v>20104.107422000001</v>
      </c>
      <c r="G165" s="297">
        <v>20391.568359000001</v>
      </c>
      <c r="H165" s="297">
        <v>20761.357422000001</v>
      </c>
      <c r="I165" s="297">
        <v>21173.669922000001</v>
      </c>
      <c r="J165" s="297">
        <v>21592.767577999999</v>
      </c>
      <c r="K165" s="297">
        <v>22032.205077999999</v>
      </c>
      <c r="L165" s="297">
        <v>22498.564452999999</v>
      </c>
      <c r="M165" s="297">
        <v>22986.494140999999</v>
      </c>
      <c r="N165" s="297">
        <v>23482.892577999999</v>
      </c>
      <c r="O165" s="297">
        <v>23967.220702999999</v>
      </c>
      <c r="P165" s="297">
        <v>24447.822265999999</v>
      </c>
      <c r="Q165" s="297">
        <v>24910.955077999999</v>
      </c>
      <c r="R165" s="297">
        <v>25369.457031000002</v>
      </c>
      <c r="S165" s="297">
        <v>25815.714843999998</v>
      </c>
      <c r="T165" s="297">
        <v>26262.140625</v>
      </c>
      <c r="U165" s="297">
        <v>26715.667968999998</v>
      </c>
      <c r="V165" s="297">
        <v>27174.589843999998</v>
      </c>
      <c r="W165" s="297">
        <v>27651.148438</v>
      </c>
      <c r="X165" s="297">
        <v>28162.882812</v>
      </c>
      <c r="Y165" s="297">
        <v>28685.140625</v>
      </c>
      <c r="Z165" s="297">
        <v>29216.587890999999</v>
      </c>
      <c r="AA165" s="297">
        <v>29769.355468999998</v>
      </c>
      <c r="AB165" s="297">
        <v>30318.931640999999</v>
      </c>
      <c r="AC165" s="297">
        <v>30876.527343999998</v>
      </c>
      <c r="AD165" s="297">
        <v>31438.802734000001</v>
      </c>
      <c r="AE165" s="297">
        <v>32015.296875</v>
      </c>
      <c r="AF165" s="297">
        <v>32595.296875</v>
      </c>
      <c r="AG165" s="297">
        <v>33181.980469000002</v>
      </c>
      <c r="AH165" s="297">
        <v>33758.839844000002</v>
      </c>
      <c r="AI165" s="296">
        <v>1.8609000000000001E-2</v>
      </c>
    </row>
    <row r="166" spans="1:35" ht="15" customHeight="1" x14ac:dyDescent="0.2">
      <c r="B166" s="300" t="s">
        <v>1386</v>
      </c>
    </row>
    <row r="167" spans="1:35" ht="15" customHeight="1" thickBot="1" x14ac:dyDescent="0.25">
      <c r="A167" s="299" t="s">
        <v>1387</v>
      </c>
      <c r="B167" s="298" t="s">
        <v>1388</v>
      </c>
      <c r="C167" s="297">
        <v>552.03271500000005</v>
      </c>
      <c r="D167" s="327">
        <v>532.16955600000006</v>
      </c>
      <c r="E167" s="297">
        <v>527.41479500000003</v>
      </c>
      <c r="F167" s="297">
        <v>525.618652</v>
      </c>
      <c r="G167" s="297">
        <v>522.00622599999997</v>
      </c>
      <c r="H167" s="297">
        <v>511.91629</v>
      </c>
      <c r="I167" s="297">
        <v>505.86328099999997</v>
      </c>
      <c r="J167" s="297">
        <v>500.92965700000002</v>
      </c>
      <c r="K167" s="297">
        <v>493.90322900000001</v>
      </c>
      <c r="L167" s="297">
        <v>489.05029300000001</v>
      </c>
      <c r="M167" s="297">
        <v>484.468323</v>
      </c>
      <c r="N167" s="297">
        <v>473.13421599999998</v>
      </c>
      <c r="O167" s="297">
        <v>469.60327100000001</v>
      </c>
      <c r="P167" s="297">
        <v>468.68847699999998</v>
      </c>
      <c r="Q167" s="297">
        <v>464.220642</v>
      </c>
      <c r="R167" s="297">
        <v>465.496826</v>
      </c>
      <c r="S167" s="297">
        <v>464.60674999999998</v>
      </c>
      <c r="T167" s="297">
        <v>462.48315400000001</v>
      </c>
      <c r="U167" s="297">
        <v>462.35641500000003</v>
      </c>
      <c r="V167" s="297">
        <v>463.17312600000002</v>
      </c>
      <c r="W167" s="297">
        <v>465.934845</v>
      </c>
      <c r="X167" s="297">
        <v>467.96807899999999</v>
      </c>
      <c r="Y167" s="297">
        <v>471.19103999999999</v>
      </c>
      <c r="Z167" s="297">
        <v>470.738586</v>
      </c>
      <c r="AA167" s="297">
        <v>473.28066999999999</v>
      </c>
      <c r="AB167" s="297">
        <v>475.18447900000001</v>
      </c>
      <c r="AC167" s="297">
        <v>480.38501000000002</v>
      </c>
      <c r="AD167" s="297">
        <v>482.65963699999998</v>
      </c>
      <c r="AE167" s="297">
        <v>488.13793900000002</v>
      </c>
      <c r="AF167" s="297">
        <v>493.16296399999999</v>
      </c>
      <c r="AG167" s="297">
        <v>497.255493</v>
      </c>
      <c r="AH167" s="297">
        <v>499.66000400000001</v>
      </c>
      <c r="AI167" s="296">
        <v>-3.2100000000000002E-3</v>
      </c>
    </row>
    <row r="168" spans="1:35" ht="15" customHeight="1" x14ac:dyDescent="0.2">
      <c r="B168" s="320" t="s">
        <v>1548</v>
      </c>
      <c r="C168" s="320"/>
      <c r="D168" s="328"/>
      <c r="E168" s="320"/>
      <c r="F168" s="320"/>
      <c r="G168" s="320"/>
      <c r="H168" s="320"/>
      <c r="I168" s="320"/>
      <c r="J168" s="320"/>
      <c r="K168" s="320"/>
      <c r="L168" s="320"/>
      <c r="M168" s="320"/>
      <c r="N168" s="320"/>
      <c r="O168" s="320"/>
      <c r="P168" s="320"/>
      <c r="Q168" s="320"/>
      <c r="R168" s="320"/>
      <c r="S168" s="320"/>
      <c r="T168" s="320"/>
      <c r="U168" s="320"/>
      <c r="V168" s="320"/>
      <c r="W168" s="320"/>
      <c r="X168" s="320"/>
      <c r="Y168" s="320"/>
      <c r="Z168" s="320"/>
      <c r="AA168" s="320"/>
      <c r="AB168" s="320"/>
      <c r="AC168" s="320"/>
      <c r="AD168" s="320"/>
      <c r="AE168" s="320"/>
      <c r="AF168" s="320"/>
      <c r="AG168" s="320"/>
      <c r="AH168" s="320"/>
      <c r="AI168" s="320"/>
    </row>
    <row r="169" spans="1:35" ht="15" customHeight="1" x14ac:dyDescent="0.2">
      <c r="B169" s="295" t="s">
        <v>1547</v>
      </c>
    </row>
    <row r="170" spans="1:35" ht="15" customHeight="1" x14ac:dyDescent="0.2">
      <c r="B170" s="295" t="s">
        <v>1391</v>
      </c>
    </row>
    <row r="171" spans="1:35" ht="15" customHeight="1" x14ac:dyDescent="0.2">
      <c r="B171" s="295" t="s">
        <v>1546</v>
      </c>
    </row>
    <row r="172" spans="1:35" ht="15" customHeight="1" x14ac:dyDescent="0.2">
      <c r="B172" s="295" t="s">
        <v>1545</v>
      </c>
    </row>
    <row r="173" spans="1:35" ht="15" customHeight="1" x14ac:dyDescent="0.2">
      <c r="B173" s="295" t="s">
        <v>1394</v>
      </c>
    </row>
    <row r="174" spans="1:35" ht="15" customHeight="1" x14ac:dyDescent="0.2">
      <c r="B174" s="295" t="s">
        <v>1395</v>
      </c>
    </row>
    <row r="175" spans="1:35" ht="15" customHeight="1" x14ac:dyDescent="0.2">
      <c r="B175" s="295" t="s">
        <v>1544</v>
      </c>
    </row>
    <row r="176" spans="1:35" ht="15" customHeight="1" x14ac:dyDescent="0.2">
      <c r="B176" s="295" t="s">
        <v>1543</v>
      </c>
    </row>
    <row r="177" spans="2:2" ht="15" customHeight="1" x14ac:dyDescent="0.2">
      <c r="B177" s="295" t="s">
        <v>1542</v>
      </c>
    </row>
    <row r="178" spans="2:2" ht="15" customHeight="1" x14ac:dyDescent="0.2">
      <c r="B178" s="295" t="s">
        <v>1541</v>
      </c>
    </row>
    <row r="179" spans="2:2" ht="15" customHeight="1" x14ac:dyDescent="0.2">
      <c r="B179" s="295" t="s">
        <v>1540</v>
      </c>
    </row>
    <row r="180" spans="2:2" ht="15" customHeight="1" x14ac:dyDescent="0.2">
      <c r="B180" s="295" t="s">
        <v>1539</v>
      </c>
    </row>
    <row r="181" spans="2:2" ht="15" customHeight="1" x14ac:dyDescent="0.2">
      <c r="B181" s="295" t="s">
        <v>1402</v>
      </c>
    </row>
    <row r="182" spans="2:2" ht="15" customHeight="1" x14ac:dyDescent="0.2">
      <c r="B182" s="295" t="s">
        <v>1538</v>
      </c>
    </row>
    <row r="183" spans="2:2" ht="15" customHeight="1" x14ac:dyDescent="0.2">
      <c r="B183" s="295" t="s">
        <v>1404</v>
      </c>
    </row>
    <row r="184" spans="2:2" ht="15" customHeight="1" x14ac:dyDescent="0.2">
      <c r="B184" s="295" t="s">
        <v>1537</v>
      </c>
    </row>
    <row r="185" spans="2:2" ht="15" customHeight="1" x14ac:dyDescent="0.2">
      <c r="B185" s="295" t="s">
        <v>1536</v>
      </c>
    </row>
    <row r="186" spans="2:2" ht="15" customHeight="1" x14ac:dyDescent="0.2">
      <c r="B186" s="295" t="s">
        <v>1535</v>
      </c>
    </row>
    <row r="187" spans="2:2" ht="15" customHeight="1" x14ac:dyDescent="0.2">
      <c r="B187" s="295" t="s">
        <v>1534</v>
      </c>
    </row>
    <row r="188" spans="2:2" ht="15" customHeight="1" x14ac:dyDescent="0.2">
      <c r="B188" s="295" t="s">
        <v>1533</v>
      </c>
    </row>
    <row r="189" spans="2:2" ht="15" customHeight="1" x14ac:dyDescent="0.2">
      <c r="B189" s="295" t="s">
        <v>1532</v>
      </c>
    </row>
    <row r="190" spans="2:2" ht="15" customHeight="1" x14ac:dyDescent="0.2">
      <c r="B190" s="295" t="s">
        <v>1531</v>
      </c>
    </row>
    <row r="191" spans="2:2" ht="15" customHeight="1" x14ac:dyDescent="0.2">
      <c r="B191" s="295" t="s">
        <v>1412</v>
      </c>
    </row>
    <row r="192" spans="2:2" ht="15" customHeight="1" x14ac:dyDescent="0.2">
      <c r="B192" s="295" t="s">
        <v>1413</v>
      </c>
    </row>
    <row r="193" spans="2:2" ht="15" customHeight="1" x14ac:dyDescent="0.2">
      <c r="B193" s="295" t="s">
        <v>1530</v>
      </c>
    </row>
    <row r="194" spans="2:2" ht="15" customHeight="1" x14ac:dyDescent="0.2">
      <c r="B194" s="295" t="s">
        <v>1529</v>
      </c>
    </row>
    <row r="195" spans="2:2" ht="15" customHeight="1" x14ac:dyDescent="0.2">
      <c r="B195" s="295" t="s">
        <v>1416</v>
      </c>
    </row>
    <row r="196" spans="2:2" ht="15" customHeight="1" x14ac:dyDescent="0.2">
      <c r="B196" s="295" t="s">
        <v>1528</v>
      </c>
    </row>
    <row r="197" spans="2:2" ht="15" customHeight="1" x14ac:dyDescent="0.2">
      <c r="B197" s="295" t="s">
        <v>1418</v>
      </c>
    </row>
    <row r="198" spans="2:2" ht="15" customHeight="1" x14ac:dyDescent="0.2">
      <c r="B198" s="295" t="s">
        <v>1527</v>
      </c>
    </row>
    <row r="199" spans="2:2" ht="15" customHeight="1" x14ac:dyDescent="0.2">
      <c r="B199" s="295" t="s">
        <v>1420</v>
      </c>
    </row>
    <row r="200" spans="2:2" ht="15" customHeight="1" x14ac:dyDescent="0.2">
      <c r="B200" s="295" t="s">
        <v>1421</v>
      </c>
    </row>
    <row r="201" spans="2:2" ht="15" customHeight="1" x14ac:dyDescent="0.2">
      <c r="B201" s="295" t="s">
        <v>1526</v>
      </c>
    </row>
    <row r="202" spans="2:2" ht="15" customHeight="1" x14ac:dyDescent="0.2">
      <c r="B202" s="295" t="s">
        <v>1525</v>
      </c>
    </row>
    <row r="203" spans="2:2" ht="15" customHeight="1" x14ac:dyDescent="0.2">
      <c r="B203" s="295" t="s">
        <v>1524</v>
      </c>
    </row>
    <row r="204" spans="2:2" ht="15" customHeight="1" x14ac:dyDescent="0.2">
      <c r="B204" s="295" t="s">
        <v>1523</v>
      </c>
    </row>
    <row r="205" spans="2:2" ht="15" customHeight="1" x14ac:dyDescent="0.2">
      <c r="B205" s="295" t="s">
        <v>1522</v>
      </c>
    </row>
    <row r="206" spans="2:2" ht="15" customHeight="1" x14ac:dyDescent="0.2">
      <c r="B206" s="295" t="s">
        <v>1521</v>
      </c>
    </row>
  </sheetData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FE4C2-47EB-4018-A9F1-7A8F95827EE1}">
  <sheetPr>
    <tabColor rgb="FF00B0F0"/>
  </sheetPr>
  <dimension ref="A1:AH28"/>
  <sheetViews>
    <sheetView workbookViewId="0">
      <selection activeCell="N36" sqref="N36"/>
    </sheetView>
  </sheetViews>
  <sheetFormatPr defaultRowHeight="14.25" x14ac:dyDescent="0.2"/>
  <cols>
    <col min="1" max="1" width="16.25" customWidth="1"/>
    <col min="2" max="2" width="32" customWidth="1"/>
    <col min="3" max="3" width="11.875" style="330" customWidth="1"/>
    <col min="5" max="5" width="18.375" bestFit="1" customWidth="1"/>
  </cols>
  <sheetData>
    <row r="1" spans="1:34" ht="15" x14ac:dyDescent="0.25">
      <c r="A1" s="2" t="s">
        <v>1427</v>
      </c>
      <c r="C1" s="334" t="s">
        <v>1559</v>
      </c>
    </row>
    <row r="2" spans="1:34" s="29" customFormat="1" ht="15" x14ac:dyDescent="0.25">
      <c r="A2" s="46"/>
      <c r="C2" s="329"/>
    </row>
    <row r="3" spans="1:34" s="29" customFormat="1" ht="15" x14ac:dyDescent="0.25">
      <c r="A3" s="46"/>
      <c r="C3" s="329"/>
    </row>
    <row r="4" spans="1:34" s="29" customFormat="1" ht="15" x14ac:dyDescent="0.25">
      <c r="A4" s="46"/>
      <c r="C4" s="333" t="s">
        <v>1557</v>
      </c>
      <c r="D4" s="46" t="s">
        <v>1558</v>
      </c>
    </row>
    <row r="5" spans="1:34" ht="15" thickBot="1" x14ac:dyDescent="0.25">
      <c r="B5" s="171" t="s">
        <v>1234</v>
      </c>
      <c r="C5" s="155">
        <v>2020</v>
      </c>
      <c r="D5" s="155">
        <v>2021</v>
      </c>
      <c r="E5" s="155">
        <v>2022</v>
      </c>
      <c r="F5" s="155">
        <v>2023</v>
      </c>
      <c r="G5" s="155">
        <v>2024</v>
      </c>
      <c r="H5" s="155">
        <v>2025</v>
      </c>
      <c r="I5" s="155">
        <v>2026</v>
      </c>
      <c r="J5" s="155">
        <v>2027</v>
      </c>
      <c r="K5" s="155">
        <v>2028</v>
      </c>
      <c r="L5" s="155">
        <v>2029</v>
      </c>
      <c r="M5" s="155">
        <v>2030</v>
      </c>
      <c r="N5" s="155">
        <v>2031</v>
      </c>
      <c r="O5" s="155">
        <v>2032</v>
      </c>
      <c r="P5" s="155">
        <v>2033</v>
      </c>
      <c r="Q5" s="155">
        <v>2034</v>
      </c>
      <c r="R5" s="155">
        <v>2035</v>
      </c>
      <c r="S5" s="155">
        <v>2036</v>
      </c>
      <c r="T5" s="155">
        <v>2037</v>
      </c>
      <c r="U5" s="155">
        <v>2038</v>
      </c>
      <c r="V5" s="155">
        <v>2039</v>
      </c>
      <c r="W5" s="155">
        <v>2040</v>
      </c>
      <c r="X5" s="155">
        <v>2041</v>
      </c>
      <c r="Y5" s="155">
        <v>2042</v>
      </c>
      <c r="Z5" s="155">
        <v>2043</v>
      </c>
      <c r="AA5" s="155">
        <v>2044</v>
      </c>
      <c r="AB5" s="155">
        <v>2045</v>
      </c>
      <c r="AC5" s="155">
        <v>2046</v>
      </c>
      <c r="AD5" s="155">
        <v>2047</v>
      </c>
      <c r="AE5" s="155">
        <v>2048</v>
      </c>
      <c r="AF5" s="155">
        <v>2049</v>
      </c>
      <c r="AG5" s="155">
        <v>2050</v>
      </c>
      <c r="AH5" s="161"/>
    </row>
    <row r="6" spans="1:34" ht="15.75" thickTop="1" x14ac:dyDescent="0.25">
      <c r="B6" s="331" t="s">
        <v>1236</v>
      </c>
      <c r="C6" s="332">
        <v>0</v>
      </c>
      <c r="D6" s="332">
        <f>('AEO 2021 2.9'!D42-'AEO 2021 2.9'!$C42)/'AEO 2021 2.9'!$C42</f>
        <v>-0.11894074211798461</v>
      </c>
      <c r="E6" s="332">
        <f>('AEO 2021 2.9'!E42-'AEO 2021 2.9'!$C42)/'AEO 2021 2.9'!$C42</f>
        <v>-0.22406969640627911</v>
      </c>
      <c r="F6" s="332">
        <f>('AEO 2021 2.9'!F42-'AEO 2021 2.9'!$C42)/'AEO 2021 2.9'!$C42</f>
        <v>-0.20770804005418472</v>
      </c>
      <c r="G6" s="332">
        <f>('AEO 2021 2.9'!G42-'AEO 2021 2.9'!$C42)/'AEO 2021 2.9'!$C42</f>
        <v>-0.2103907142287976</v>
      </c>
      <c r="H6" s="332">
        <f>('AEO 2021 2.9'!H42-'AEO 2021 2.9'!$C42)/'AEO 2021 2.9'!$C42</f>
        <v>-0.20372387048792803</v>
      </c>
      <c r="I6" s="332">
        <f>('AEO 2021 2.9'!I42-'AEO 2021 2.9'!$C42)/'AEO 2021 2.9'!$C42</f>
        <v>-0.19904911153018673</v>
      </c>
      <c r="J6" s="332">
        <f>('AEO 2021 2.9'!J42-'AEO 2021 2.9'!$C42)/'AEO 2021 2.9'!$C42</f>
        <v>-0.19283380700682626</v>
      </c>
      <c r="K6" s="332">
        <f>('AEO 2021 2.9'!K42-'AEO 2021 2.9'!$C42)/'AEO 2021 2.9'!$C42</f>
        <v>-0.18866370952747752</v>
      </c>
      <c r="L6" s="332">
        <f>('AEO 2021 2.9'!L42-'AEO 2021 2.9'!$C42)/'AEO 2021 2.9'!$C42</f>
        <v>-0.18215623256925823</v>
      </c>
      <c r="M6" s="332">
        <f>('AEO 2021 2.9'!M42-'AEO 2021 2.9'!$C42)/'AEO 2021 2.9'!$C42</f>
        <v>-0.17158490265345694</v>
      </c>
      <c r="N6" s="332">
        <f>('AEO 2021 2.9'!N42-'AEO 2021 2.9'!$C42)/'AEO 2021 2.9'!$C42</f>
        <v>-0.16417434726021937</v>
      </c>
      <c r="O6" s="332">
        <f>('AEO 2021 2.9'!O42-'AEO 2021 2.9'!$C42)/'AEO 2021 2.9'!$C42</f>
        <v>-0.15604664134505578</v>
      </c>
      <c r="P6" s="332">
        <f>('AEO 2021 2.9'!P42-'AEO 2021 2.9'!$C42)/'AEO 2021 2.9'!$C42</f>
        <v>-0.14706897925575713</v>
      </c>
      <c r="Q6" s="332">
        <f>('AEO 2021 2.9'!Q42-'AEO 2021 2.9'!$C42)/'AEO 2021 2.9'!$C42</f>
        <v>-0.13724136099232395</v>
      </c>
      <c r="R6" s="332">
        <f>('AEO 2021 2.9'!R42-'AEO 2021 2.9'!$C42)/'AEO 2021 2.9'!$C42</f>
        <v>-0.12767935403330763</v>
      </c>
      <c r="S6" s="332">
        <f>('AEO 2021 2.9'!S42-'AEO 2021 2.9'!$C42)/'AEO 2021 2.9'!$C42</f>
        <v>-0.11992350394432801</v>
      </c>
      <c r="T6" s="332">
        <f>('AEO 2021 2.9'!T42-'AEO 2021 2.9'!$C42)/'AEO 2021 2.9'!$C42</f>
        <v>-0.11259263194241545</v>
      </c>
      <c r="U6" s="332">
        <f>('AEO 2021 2.9'!U42-'AEO 2021 2.9'!$C42)/'AEO 2021 2.9'!$C42</f>
        <v>-0.10459773167946038</v>
      </c>
      <c r="V6" s="332">
        <f>('AEO 2021 2.9'!V42-'AEO 2021 2.9'!$C42)/'AEO 2021 2.9'!$C42</f>
        <v>-9.710749289489759E-2</v>
      </c>
      <c r="W6" s="332">
        <f>('AEO 2021 2.9'!W42-'AEO 2021 2.9'!$C42)/'AEO 2021 2.9'!$C42</f>
        <v>-9.2060878110972494E-2</v>
      </c>
      <c r="X6" s="332">
        <f>('AEO 2021 2.9'!X42-'AEO 2021 2.9'!$C42)/'AEO 2021 2.9'!$C42</f>
        <v>-8.388004993492526E-2</v>
      </c>
      <c r="Y6" s="332">
        <f>('AEO 2021 2.9'!Y42-'AEO 2021 2.9'!$C42)/'AEO 2021 2.9'!$C42</f>
        <v>-7.3494647932215953E-2</v>
      </c>
      <c r="Z6" s="332">
        <f>('AEO 2021 2.9'!Z42-'AEO 2021 2.9'!$C42)/'AEO 2021 2.9'!$C42</f>
        <v>-6.3401418364365594E-2</v>
      </c>
      <c r="AA6" s="332">
        <f>('AEO 2021 2.9'!AA42-'AEO 2021 2.9'!$C42)/'AEO 2021 2.9'!$C42</f>
        <v>-5.3201944274748454E-2</v>
      </c>
      <c r="AB6" s="332">
        <f>('AEO 2021 2.9'!AB42-'AEO 2021 2.9'!$C42)/'AEO 2021 2.9'!$C42</f>
        <v>-4.159473027172049E-2</v>
      </c>
      <c r="AC6" s="332">
        <f>('AEO 2021 2.9'!AC42-'AEO 2021 2.9'!$C42)/'AEO 2021 2.9'!$C42</f>
        <v>-3.2165528964912843E-2</v>
      </c>
      <c r="AD6" s="332">
        <f>('AEO 2021 2.9'!AD42-'AEO 2021 2.9'!$C42)/'AEO 2021 2.9'!$C42</f>
        <v>-2.2205105049270986E-2</v>
      </c>
      <c r="AE6" s="332">
        <f>('AEO 2021 2.9'!AE42-'AEO 2021 2.9'!$C42)/'AEO 2021 2.9'!$C42</f>
        <v>-1.1102552524635493E-2</v>
      </c>
      <c r="AF6" s="332">
        <f>('AEO 2021 2.9'!AF42-'AEO 2021 2.9'!$C42)/'AEO 2021 2.9'!$C42</f>
        <v>2.5498685224042833E-3</v>
      </c>
      <c r="AG6" s="332">
        <f>('AEO 2021 2.9'!AG42-'AEO 2021 2.9'!$C42)/'AEO 2021 2.9'!$C42</f>
        <v>1.5910117134585126E-2</v>
      </c>
    </row>
    <row r="7" spans="1:34" ht="15" x14ac:dyDescent="0.25">
      <c r="B7" s="172" t="s">
        <v>1218</v>
      </c>
      <c r="C7" s="44">
        <v>0</v>
      </c>
      <c r="D7" s="44">
        <f>('AEO 2021 2.9'!D43-'AEO 2021 2.9'!$C43)/'AEO 2021 2.9'!$C43</f>
        <v>0.10423381589729583</v>
      </c>
      <c r="E7" s="44">
        <f>('AEO 2021 2.9'!E43-'AEO 2021 2.9'!$C43)/'AEO 2021 2.9'!$C43</f>
        <v>0.13692980060092882</v>
      </c>
      <c r="F7" s="44">
        <f>('AEO 2021 2.9'!F43-'AEO 2021 2.9'!$C43)/'AEO 2021 2.9'!$C43</f>
        <v>0.16555585905490317</v>
      </c>
      <c r="G7" s="44">
        <f>('AEO 2021 2.9'!G43-'AEO 2021 2.9'!$C43)/'AEO 2021 2.9'!$C43</f>
        <v>0.18983884184649019</v>
      </c>
      <c r="H7" s="44">
        <f>('AEO 2021 2.9'!H43-'AEO 2021 2.9'!$C43)/'AEO 2021 2.9'!$C43</f>
        <v>0.21401256487298559</v>
      </c>
      <c r="I7" s="44">
        <f>('AEO 2021 2.9'!I43-'AEO 2021 2.9'!$C43)/'AEO 2021 2.9'!$C43</f>
        <v>0.23294181917508883</v>
      </c>
      <c r="J7" s="44">
        <f>('AEO 2021 2.9'!J43-'AEO 2021 2.9'!$C43)/'AEO 2021 2.9'!$C43</f>
        <v>0.24911226440863163</v>
      </c>
      <c r="K7" s="44">
        <f>('AEO 2021 2.9'!K43-'AEO 2021 2.9'!$C43)/'AEO 2021 2.9'!$C43</f>
        <v>0.2639989074023491</v>
      </c>
      <c r="L7" s="44">
        <f>('AEO 2021 2.9'!L43-'AEO 2021 2.9'!$C43)/'AEO 2021 2.9'!$C43</f>
        <v>0.27825730674679056</v>
      </c>
      <c r="M7" s="44">
        <f>('AEO 2021 2.9'!M43-'AEO 2021 2.9'!$C43)/'AEO 2021 2.9'!$C43</f>
        <v>0.29423654739142324</v>
      </c>
      <c r="N7" s="44">
        <f>('AEO 2021 2.9'!N43-'AEO 2021 2.9'!$C43)/'AEO 2021 2.9'!$C43</f>
        <v>0.3115815350996996</v>
      </c>
      <c r="O7" s="44">
        <f>('AEO 2021 2.9'!O43-'AEO 2021 2.9'!$C43)/'AEO 2021 2.9'!$C43</f>
        <v>0.32750614586178645</v>
      </c>
      <c r="P7" s="44">
        <f>('AEO 2021 2.9'!P43-'AEO 2021 2.9'!$C43)/'AEO 2021 2.9'!$C43</f>
        <v>0.34479650368751719</v>
      </c>
      <c r="Q7" s="44">
        <f>('AEO 2021 2.9'!Q43-'AEO 2021 2.9'!$C43)/'AEO 2021 2.9'!$C43</f>
        <v>0.36350723845943733</v>
      </c>
      <c r="R7" s="44">
        <f>('AEO 2021 2.9'!R43-'AEO 2021 2.9'!$C43)/'AEO 2021 2.9'!$C43</f>
        <v>0.38164435946462733</v>
      </c>
      <c r="S7" s="44">
        <f>('AEO 2021 2.9'!S43-'AEO 2021 2.9'!$C43)/'AEO 2021 2.9'!$C43</f>
        <v>0.39819721387599022</v>
      </c>
      <c r="T7" s="44">
        <f>('AEO 2021 2.9'!T43-'AEO 2021 2.9'!$C43)/'AEO 2021 2.9'!$C43</f>
        <v>0.41387599016662135</v>
      </c>
      <c r="U7" s="44">
        <f>('AEO 2021 2.9'!U43-'AEO 2021 2.9'!$C43)/'AEO 2021 2.9'!$C43</f>
        <v>0.43064736410816729</v>
      </c>
      <c r="V7" s="44">
        <f>('AEO 2021 2.9'!V43-'AEO 2021 2.9'!$C43)/'AEO 2021 2.9'!$C43</f>
        <v>0.44793772193389797</v>
      </c>
      <c r="W7" s="44">
        <f>('AEO 2021 2.9'!W43-'AEO 2021 2.9'!$C43)/'AEO 2021 2.9'!$C43</f>
        <v>0.46757716470909594</v>
      </c>
      <c r="X7" s="44">
        <f>('AEO 2021 2.9'!X43-'AEO 2021 2.9'!$C43)/'AEO 2021 2.9'!$C43</f>
        <v>0.48839114995902766</v>
      </c>
      <c r="Y7" s="44">
        <f>('AEO 2021 2.9'!Y43-'AEO 2021 2.9'!$C43)/'AEO 2021 2.9'!$C43</f>
        <v>0.50871346626604763</v>
      </c>
      <c r="Z7" s="44">
        <f>('AEO 2021 2.9'!Z43-'AEO 2021 2.9'!$C43)/'AEO 2021 2.9'!$C43</f>
        <v>0.53048347446053001</v>
      </c>
      <c r="AA7" s="44">
        <f>('AEO 2021 2.9'!AA43-'AEO 2021 2.9'!$C43)/'AEO 2021 2.9'!$C43</f>
        <v>0.55282709642174277</v>
      </c>
      <c r="AB7" s="44">
        <f>('AEO 2021 2.9'!AB43-'AEO 2021 2.9'!$C43)/'AEO 2021 2.9'!$C43</f>
        <v>0.57476099426386251</v>
      </c>
      <c r="AC7" s="44">
        <f>('AEO 2021 2.9'!AC43-'AEO 2021 2.9'!$C43)/'AEO 2021 2.9'!$C43</f>
        <v>0.59694072657743802</v>
      </c>
      <c r="AD7" s="44">
        <f>('AEO 2021 2.9'!AD43-'AEO 2021 2.9'!$C43)/'AEO 2021 2.9'!$C43</f>
        <v>0.61895656924337639</v>
      </c>
      <c r="AE7" s="44">
        <f>('AEO 2021 2.9'!AE43-'AEO 2021 2.9'!$C43)/'AEO 2021 2.9'!$C43</f>
        <v>0.64187380497131952</v>
      </c>
      <c r="AF7" s="44">
        <f>('AEO 2021 2.9'!AF43-'AEO 2021 2.9'!$C43)/'AEO 2021 2.9'!$C43</f>
        <v>0.66582900846763193</v>
      </c>
      <c r="AG7" s="44">
        <f>('AEO 2021 2.9'!AG43-'AEO 2021 2.9'!$C43)/'AEO 2021 2.9'!$C43</f>
        <v>0.69030319584812905</v>
      </c>
    </row>
    <row r="8" spans="1:34" ht="15" x14ac:dyDescent="0.25">
      <c r="B8" s="331" t="s">
        <v>44</v>
      </c>
      <c r="C8" s="332">
        <v>0</v>
      </c>
      <c r="D8" s="332">
        <f>('AEO 2021 2.9'!D44-'AEO 2021 2.9'!$C44)/'AEO 2021 2.9'!$C44</f>
        <v>6.3661098798133267E-2</v>
      </c>
      <c r="E8" s="332">
        <f>('AEO 2021 2.9'!E44-'AEO 2021 2.9'!$C44)/'AEO 2021 2.9'!$C44</f>
        <v>8.5238841739193216E-2</v>
      </c>
      <c r="F8" s="332">
        <f>('AEO 2021 2.9'!F44-'AEO 2021 2.9'!$C44)/'AEO 2021 2.9'!$C44</f>
        <v>0.10541110330288125</v>
      </c>
      <c r="G8" s="332">
        <f>('AEO 2021 2.9'!G44-'AEO 2021 2.9'!$C44)/'AEO 2021 2.9'!$C44</f>
        <v>0.12839432762131286</v>
      </c>
      <c r="H8" s="332">
        <f>('AEO 2021 2.9'!H44-'AEO 2021 2.9'!$C44)/'AEO 2021 2.9'!$C44</f>
        <v>0.15364794493396039</v>
      </c>
      <c r="I8" s="332">
        <f>('AEO 2021 2.9'!I44-'AEO 2021 2.9'!$C44)/'AEO 2021 2.9'!$C44</f>
        <v>0.17431572877813231</v>
      </c>
      <c r="J8" s="332">
        <f>('AEO 2021 2.9'!J44-'AEO 2021 2.9'!$C44)/'AEO 2021 2.9'!$C44</f>
        <v>0.19119051480260199</v>
      </c>
      <c r="K8" s="332">
        <f>('AEO 2021 2.9'!K44-'AEO 2021 2.9'!$C44)/'AEO 2021 2.9'!$C44</f>
        <v>0.20699317080202542</v>
      </c>
      <c r="L8" s="332">
        <f>('AEO 2021 2.9'!L44-'AEO 2021 2.9'!$C44)/'AEO 2021 2.9'!$C44</f>
        <v>0.2233093680739501</v>
      </c>
      <c r="M8" s="332">
        <f>('AEO 2021 2.9'!M44-'AEO 2021 2.9'!$C44)/'AEO 2021 2.9'!$C44</f>
        <v>0.24315728778132151</v>
      </c>
      <c r="N8" s="332">
        <f>('AEO 2021 2.9'!N44-'AEO 2021 2.9'!$C44)/'AEO 2021 2.9'!$C44</f>
        <v>0.26289709353658758</v>
      </c>
      <c r="O8" s="332">
        <f>('AEO 2021 2.9'!O44-'AEO 2021 2.9'!$C44)/'AEO 2021 2.9'!$C44</f>
        <v>0.2804656107537345</v>
      </c>
      <c r="P8" s="332">
        <f>('AEO 2021 2.9'!P44-'AEO 2021 2.9'!$C44)/'AEO 2021 2.9'!$C44</f>
        <v>0.29934050489215652</v>
      </c>
      <c r="Q8" s="332">
        <f>('AEO 2021 2.9'!Q44-'AEO 2021 2.9'!$C44)/'AEO 2021 2.9'!$C44</f>
        <v>0.32061192496891716</v>
      </c>
      <c r="R8" s="332">
        <f>('AEO 2021 2.9'!R44-'AEO 2021 2.9'!$C44)/'AEO 2021 2.9'!$C44</f>
        <v>0.34200046849379256</v>
      </c>
      <c r="S8" s="332">
        <f>('AEO 2021 2.9'!S44-'AEO 2021 2.9'!$C44)/'AEO 2021 2.9'!$C44</f>
        <v>0.36051498279186273</v>
      </c>
      <c r="T8" s="332">
        <f>('AEO 2021 2.9'!T44-'AEO 2021 2.9'!$C44)/'AEO 2021 2.9'!$C44</f>
        <v>0.37781321512874583</v>
      </c>
      <c r="U8" s="332">
        <f>('AEO 2021 2.9'!U44-'AEO 2021 2.9'!$C44)/'AEO 2021 2.9'!$C44</f>
        <v>0.39710254608357226</v>
      </c>
      <c r="V8" s="332">
        <f>('AEO 2021 2.9'!V44-'AEO 2021 2.9'!$C44)/'AEO 2021 2.9'!$C44</f>
        <v>0.41582427878984463</v>
      </c>
      <c r="W8" s="332">
        <f>('AEO 2021 2.9'!W44-'AEO 2021 2.9'!$C44)/'AEO 2021 2.9'!$C44</f>
        <v>0.43538389462493465</v>
      </c>
      <c r="X8" s="332">
        <f>('AEO 2021 2.9'!X44-'AEO 2021 2.9'!$C44)/'AEO 2021 2.9'!$C44</f>
        <v>0.45772744472674204</v>
      </c>
      <c r="Y8" s="332">
        <f>('AEO 2021 2.9'!Y44-'AEO 2021 2.9'!$C44)/'AEO 2021 2.9'!$C44</f>
        <v>0.48148548570192989</v>
      </c>
      <c r="Z8" s="332">
        <f>('AEO 2021 2.9'!Z44-'AEO 2021 2.9'!$C44)/'AEO 2021 2.9'!$C44</f>
        <v>0.50627961871812899</v>
      </c>
      <c r="AA8" s="332">
        <f>('AEO 2021 2.9'!AA44-'AEO 2021 2.9'!$C44)/'AEO 2021 2.9'!$C44</f>
        <v>0.53081247635007311</v>
      </c>
      <c r="AB8" s="332">
        <f>('AEO 2021 2.9'!AB44-'AEO 2021 2.9'!$C44)/'AEO 2021 2.9'!$C44</f>
        <v>0.55601203668666777</v>
      </c>
      <c r="AC8" s="332">
        <f>('AEO 2021 2.9'!AC44-'AEO 2021 2.9'!$C44)/'AEO 2021 2.9'!$C44</f>
        <v>0.58055390381462069</v>
      </c>
      <c r="AD8" s="332">
        <f>('AEO 2021 2.9'!AD44-'AEO 2021 2.9'!$C44)/'AEO 2021 2.9'!$C44</f>
        <v>0.60532100834279345</v>
      </c>
      <c r="AE8" s="332">
        <f>('AEO 2021 2.9'!AE44-'AEO 2021 2.9'!$C44)/'AEO 2021 2.9'!$C44</f>
        <v>0.63139448979224122</v>
      </c>
      <c r="AF8" s="332">
        <f>('AEO 2021 2.9'!AF44-'AEO 2021 2.9'!$C44)/'AEO 2021 2.9'!$C44</f>
        <v>0.66138710200551398</v>
      </c>
      <c r="AG8" s="332">
        <f>('AEO 2021 2.9'!AG44-'AEO 2021 2.9'!$C44)/'AEO 2021 2.9'!$C44</f>
        <v>0.69137070472277795</v>
      </c>
    </row>
    <row r="9" spans="1:34" ht="15" x14ac:dyDescent="0.25">
      <c r="B9" s="331" t="s">
        <v>45</v>
      </c>
      <c r="C9" s="332">
        <v>0</v>
      </c>
      <c r="D9" s="332">
        <f>('AEO 2021 2.9'!D45-'AEO 2021 2.9'!$C45)/'AEO 2021 2.9'!$C45</f>
        <v>-4.1699449252557121E-2</v>
      </c>
      <c r="E9" s="332">
        <f>('AEO 2021 2.9'!E45-'AEO 2021 2.9'!$C45)/'AEO 2021 2.9'!$C45</f>
        <v>3.77655389457121E-2</v>
      </c>
      <c r="F9" s="332">
        <f>('AEO 2021 2.9'!F45-'AEO 2021 2.9'!$C45)/'AEO 2021 2.9'!$C45</f>
        <v>0.12903225806451621</v>
      </c>
      <c r="G9" s="332">
        <f>('AEO 2021 2.9'!G45-'AEO 2021 2.9'!$C45)/'AEO 2021 2.9'!$C45</f>
        <v>0.17466561762391816</v>
      </c>
      <c r="H9" s="332">
        <f>('AEO 2021 2.9'!H45-'AEO 2021 2.9'!$C45)/'AEO 2021 2.9'!$C45</f>
        <v>0.22187254130605816</v>
      </c>
      <c r="I9" s="332">
        <f>('AEO 2021 2.9'!I45-'AEO 2021 2.9'!$C45)/'AEO 2021 2.9'!$C45</f>
        <v>0.25413060582218722</v>
      </c>
      <c r="J9" s="332">
        <f>('AEO 2021 2.9'!J45-'AEO 2021 2.9'!$C45)/'AEO 2021 2.9'!$C45</f>
        <v>0.27616050354051924</v>
      </c>
      <c r="K9" s="332">
        <f>('AEO 2021 2.9'!K45-'AEO 2021 2.9'!$C45)/'AEO 2021 2.9'!$C45</f>
        <v>0.28717545239968534</v>
      </c>
      <c r="L9" s="332">
        <f>('AEO 2021 2.9'!L45-'AEO 2021 2.9'!$C45)/'AEO 2021 2.9'!$C45</f>
        <v>0.30055074744295829</v>
      </c>
      <c r="M9" s="332">
        <f>('AEO 2021 2.9'!M45-'AEO 2021 2.9'!$C45)/'AEO 2021 2.9'!$C45</f>
        <v>0.31707317073170727</v>
      </c>
      <c r="N9" s="332">
        <f>('AEO 2021 2.9'!N45-'AEO 2021 2.9'!$C45)/'AEO 2021 2.9'!$C45</f>
        <v>0.33123524783634928</v>
      </c>
      <c r="O9" s="332">
        <f>('AEO 2021 2.9'!O45-'AEO 2021 2.9'!$C45)/'AEO 2021 2.9'!$C45</f>
        <v>0.32887490165224231</v>
      </c>
      <c r="P9" s="332">
        <f>('AEO 2021 2.9'!P45-'AEO 2021 2.9'!$C45)/'AEO 2021 2.9'!$C45</f>
        <v>0.3320220298977184</v>
      </c>
      <c r="Q9" s="332">
        <f>('AEO 2021 2.9'!Q45-'AEO 2021 2.9'!$C45)/'AEO 2021 2.9'!$C45</f>
        <v>0.33280881195908735</v>
      </c>
      <c r="R9" s="332">
        <f>('AEO 2021 2.9'!R45-'AEO 2021 2.9'!$C45)/'AEO 2021 2.9'!$C45</f>
        <v>0.32730133752950424</v>
      </c>
      <c r="S9" s="332">
        <f>('AEO 2021 2.9'!S45-'AEO 2021 2.9'!$C45)/'AEO 2021 2.9'!$C45</f>
        <v>0.3210070810385523</v>
      </c>
      <c r="T9" s="332">
        <f>('AEO 2021 2.9'!T45-'AEO 2021 2.9'!$C45)/'AEO 2021 2.9'!$C45</f>
        <v>0.31864673485444528</v>
      </c>
      <c r="U9" s="332">
        <f>('AEO 2021 2.9'!U45-'AEO 2021 2.9'!$C45)/'AEO 2021 2.9'!$C45</f>
        <v>0.3147128245476003</v>
      </c>
      <c r="V9" s="332">
        <f>('AEO 2021 2.9'!V45-'AEO 2021 2.9'!$C45)/'AEO 2021 2.9'!$C45</f>
        <v>0.31235247836349334</v>
      </c>
      <c r="W9" s="332">
        <f>('AEO 2021 2.9'!W45-'AEO 2021 2.9'!$C45)/'AEO 2021 2.9'!$C45</f>
        <v>0.30763178599527935</v>
      </c>
      <c r="X9" s="332">
        <f>('AEO 2021 2.9'!X45-'AEO 2021 2.9'!$C45)/'AEO 2021 2.9'!$C45</f>
        <v>0.30448465774980327</v>
      </c>
      <c r="Y9" s="332">
        <f>('AEO 2021 2.9'!Y45-'AEO 2021 2.9'!$C45)/'AEO 2021 2.9'!$C45</f>
        <v>0.30920535011801725</v>
      </c>
      <c r="Z9" s="332">
        <f>('AEO 2021 2.9'!Z45-'AEO 2021 2.9'!$C45)/'AEO 2021 2.9'!$C45</f>
        <v>0.31549960660896942</v>
      </c>
      <c r="AA9" s="332">
        <f>('AEO 2021 2.9'!AA45-'AEO 2021 2.9'!$C45)/'AEO 2021 2.9'!$C45</f>
        <v>0.31785995279307638</v>
      </c>
      <c r="AB9" s="332">
        <f>('AEO 2021 2.9'!AB45-'AEO 2021 2.9'!$C45)/'AEO 2021 2.9'!$C45</f>
        <v>0.31313926042486223</v>
      </c>
      <c r="AC9" s="332">
        <f>('AEO 2021 2.9'!AC45-'AEO 2021 2.9'!$C45)/'AEO 2021 2.9'!$C45</f>
        <v>0.31313926042486223</v>
      </c>
      <c r="AD9" s="332">
        <f>('AEO 2021 2.9'!AD45-'AEO 2021 2.9'!$C45)/'AEO 2021 2.9'!$C45</f>
        <v>0.31313926042486223</v>
      </c>
      <c r="AE9" s="332">
        <f>('AEO 2021 2.9'!AE45-'AEO 2021 2.9'!$C45)/'AEO 2021 2.9'!$C45</f>
        <v>0.30999213217938631</v>
      </c>
      <c r="AF9" s="332">
        <f>('AEO 2021 2.9'!AF45-'AEO 2021 2.9'!$C45)/'AEO 2021 2.9'!$C45</f>
        <v>0.3084185680566483</v>
      </c>
      <c r="AG9" s="332">
        <f>('AEO 2021 2.9'!AG45-'AEO 2021 2.9'!$C45)/'AEO 2021 2.9'!$C45</f>
        <v>0.3021243115656963</v>
      </c>
    </row>
    <row r="10" spans="1:34" ht="15" x14ac:dyDescent="0.25">
      <c r="B10" s="172" t="s">
        <v>47</v>
      </c>
      <c r="C10" s="44">
        <v>0</v>
      </c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34" ht="15" x14ac:dyDescent="0.25">
      <c r="B11" s="172" t="s">
        <v>1242</v>
      </c>
      <c r="C11" s="44">
        <v>0</v>
      </c>
      <c r="D11" s="44">
        <f>('AEO 2021 2.9'!D47-'AEO 2021 2.9'!$C47)/'AEO 2021 2.9'!$C47</f>
        <v>4.8379063123281732E-2</v>
      </c>
      <c r="E11" s="44">
        <f>('AEO 2021 2.9'!E47-'AEO 2021 2.9'!$C47)/'AEO 2021 2.9'!$C47</f>
        <v>-0.17125545792679639</v>
      </c>
      <c r="F11" s="44">
        <f>('AEO 2021 2.9'!F47-'AEO 2021 2.9'!$C47)/'AEO 2021 2.9'!$C47</f>
        <v>-0.19032936229852843</v>
      </c>
      <c r="G11" s="44">
        <f>('AEO 2021 2.9'!G47-'AEO 2021 2.9'!$C47)/'AEO 2021 2.9'!$C47</f>
        <v>-0.21001778879844757</v>
      </c>
      <c r="H11" s="44">
        <f>('AEO 2021 2.9'!H47-'AEO 2021 2.9'!$C47)/'AEO 2021 2.9'!$C47</f>
        <v>-0.20344563635383542</v>
      </c>
      <c r="I11" s="44">
        <f>('AEO 2021 2.9'!I47-'AEO 2021 2.9'!$C47)/'AEO 2021 2.9'!$C47</f>
        <v>-0.17806695056870253</v>
      </c>
      <c r="J11" s="44">
        <f>('AEO 2021 2.9'!J47-'AEO 2021 2.9'!$C47)/'AEO 2021 2.9'!$C47</f>
        <v>-0.17919680879736938</v>
      </c>
      <c r="K11" s="44">
        <f>('AEO 2021 2.9'!K47-'AEO 2021 2.9'!$C47)/'AEO 2021 2.9'!$C47</f>
        <v>-0.15852083445636347</v>
      </c>
      <c r="L11" s="44">
        <f>('AEO 2021 2.9'!L47-'AEO 2021 2.9'!$C47)/'AEO 2021 2.9'!$C47</f>
        <v>-0.14802220904533453</v>
      </c>
      <c r="M11" s="44">
        <f>('AEO 2021 2.9'!M47-'AEO 2021 2.9'!$C47)/'AEO 2021 2.9'!$C47</f>
        <v>-0.16661312058649125</v>
      </c>
      <c r="N11" s="44">
        <f>('AEO 2021 2.9'!N47-'AEO 2021 2.9'!$C47)/'AEO 2021 2.9'!$C47</f>
        <v>-0.15411136865937147</v>
      </c>
      <c r="O11" s="44">
        <f>('AEO 2021 2.9'!O47-'AEO 2021 2.9'!$C47)/'AEO 2021 2.9'!$C47</f>
        <v>-0.15848849118645891</v>
      </c>
      <c r="P11" s="44">
        <f>('AEO 2021 2.9'!P47-'AEO 2021 2.9'!$C47)/'AEO 2021 2.9'!$C47</f>
        <v>-0.15909007600668432</v>
      </c>
      <c r="Q11" s="44">
        <f>('AEO 2021 2.9'!Q47-'AEO 2021 2.9'!$C47)/'AEO 2021 2.9'!$C47</f>
        <v>-0.14216376475661688</v>
      </c>
      <c r="R11" s="44">
        <f>('AEO 2021 2.9'!R47-'AEO 2021 2.9'!$C47)/'AEO 2021 2.9'!$C47</f>
        <v>-0.13382566977521423</v>
      </c>
      <c r="S11" s="44">
        <f>('AEO 2021 2.9'!S47-'AEO 2021 2.9'!$C47)/'AEO 2021 2.9'!$C47</f>
        <v>-9.582017141933051E-2</v>
      </c>
      <c r="T11" s="44">
        <f>('AEO 2021 2.9'!T47-'AEO 2021 2.9'!$C47)/'AEO 2021 2.9'!$C47</f>
        <v>-6.5749555280038799E-2</v>
      </c>
      <c r="U11" s="44">
        <f>('AEO 2021 2.9'!U47-'AEO 2021 2.9'!$C47)/'AEO 2021 2.9'!$C47</f>
        <v>-6.5050940650099726E-2</v>
      </c>
      <c r="V11" s="44">
        <f>('AEO 2021 2.9'!V47-'AEO 2021 2.9'!$C47)/'AEO 2021 2.9'!$C47</f>
        <v>-5.01299121341168E-2</v>
      </c>
      <c r="W11" s="44">
        <f>('AEO 2021 2.9'!W47-'AEO 2021 2.9'!$C47)/'AEO 2021 2.9'!$C47</f>
        <v>-5.3338364508651842E-2</v>
      </c>
      <c r="X11" s="44">
        <f>('AEO 2021 2.9'!X47-'AEO 2021 2.9'!$C47)/'AEO 2021 2.9'!$C47</f>
        <v>-5.0714247210392943E-2</v>
      </c>
      <c r="Y11" s="44">
        <f>('AEO 2021 2.9'!Y47-'AEO 2021 2.9'!$C47)/'AEO 2021 2.9'!$C47</f>
        <v>-5.0970837151635959E-2</v>
      </c>
      <c r="Z11" s="44">
        <f>('AEO 2021 2.9'!Z47-'AEO 2021 2.9'!$C47)/'AEO 2021 2.9'!$C47</f>
        <v>-8.4631556250336928E-2</v>
      </c>
      <c r="AA11" s="44">
        <f>('AEO 2021 2.9'!AA47-'AEO 2021 2.9'!$C47)/'AEO 2021 2.9'!$C47</f>
        <v>-9.0873807341922241E-2</v>
      </c>
      <c r="AB11" s="44">
        <f>('AEO 2021 2.9'!AB47-'AEO 2021 2.9'!$C47)/'AEO 2021 2.9'!$C47</f>
        <v>-8.5839038326774864E-2</v>
      </c>
      <c r="AC11" s="44">
        <f>('AEO 2021 2.9'!AC47-'AEO 2021 2.9'!$C47)/'AEO 2021 2.9'!$C47</f>
        <v>-7.4997574254757116E-2</v>
      </c>
      <c r="AD11" s="44">
        <f>('AEO 2021 2.9'!AD47-'AEO 2021 2.9'!$C47)/'AEO 2021 2.9'!$C47</f>
        <v>-5.8726753274756044E-2</v>
      </c>
      <c r="AE11" s="44">
        <f>('AEO 2021 2.9'!AE47-'AEO 2021 2.9'!$C47)/'AEO 2021 2.9'!$C47</f>
        <v>-4.5733383645086535E-2</v>
      </c>
      <c r="AF11" s="44">
        <f>('AEO 2021 2.9'!AF47-'AEO 2021 2.9'!$C47)/'AEO 2021 2.9'!$C47</f>
        <v>-4.0733114117837296E-2</v>
      </c>
      <c r="AG11" s="44">
        <f>('AEO 2021 2.9'!AG47-'AEO 2021 2.9'!$C47)/'AEO 2021 2.9'!$C47</f>
        <v>-1.9983828365047702E-2</v>
      </c>
    </row>
    <row r="12" spans="1:34" ht="15" x14ac:dyDescent="0.25">
      <c r="B12" s="172" t="s">
        <v>1202</v>
      </c>
      <c r="C12" s="44">
        <v>0</v>
      </c>
      <c r="D12" s="44">
        <f>('AEO 2021 2.9'!D48-'AEO 2021 2.9'!$C48)/'AEO 2021 2.9'!$C48</f>
        <v>4.4268867090369257E-2</v>
      </c>
      <c r="E12" s="44">
        <f>('AEO 2021 2.9'!E48-'AEO 2021 2.9'!$C48)/'AEO 2021 2.9'!$C48</f>
        <v>-0.11277581543259334</v>
      </c>
      <c r="F12" s="44">
        <f>('AEO 2021 2.9'!F48-'AEO 2021 2.9'!$C48)/'AEO 2021 2.9'!$C48</f>
        <v>-0.12020009257280106</v>
      </c>
      <c r="G12" s="44">
        <f>('AEO 2021 2.9'!G48-'AEO 2021 2.9'!$C48)/'AEO 2021 2.9'!$C48</f>
        <v>-0.12901603723825494</v>
      </c>
      <c r="H12" s="44">
        <f>('AEO 2021 2.9'!H48-'AEO 2021 2.9'!$C48)/'AEO 2021 2.9'!$C48</f>
        <v>-0.11817948359139399</v>
      </c>
      <c r="I12" s="44">
        <f>('AEO 2021 2.9'!I48-'AEO 2021 2.9'!$C48)/'AEO 2021 2.9'!$C48</f>
        <v>-9.5151614872543186E-2</v>
      </c>
      <c r="J12" s="44">
        <f>('AEO 2021 2.9'!J48-'AEO 2021 2.9'!$C48)/'AEO 2021 2.9'!$C48</f>
        <v>-9.1767017940977844E-2</v>
      </c>
      <c r="K12" s="44">
        <f>('AEO 2021 2.9'!K48-'AEO 2021 2.9'!$C48)/'AEO 2021 2.9'!$C48</f>
        <v>-7.3221702632173813E-2</v>
      </c>
      <c r="L12" s="44">
        <f>('AEO 2021 2.9'!L48-'AEO 2021 2.9'!$C48)/'AEO 2021 2.9'!$C48</f>
        <v>-6.1743905495779586E-2</v>
      </c>
      <c r="M12" s="44">
        <f>('AEO 2021 2.9'!M48-'AEO 2021 2.9'!$C48)/'AEO 2021 2.9'!$C48</f>
        <v>-7.0070844334682844E-2</v>
      </c>
      <c r="N12" s="44">
        <f>('AEO 2021 2.9'!N48-'AEO 2021 2.9'!$C48)/'AEO 2021 2.9'!$C48</f>
        <v>-5.63540771245227E-2</v>
      </c>
      <c r="O12" s="44">
        <f>('AEO 2021 2.9'!O48-'AEO 2021 2.9'!$C48)/'AEO 2021 2.9'!$C48</f>
        <v>-5.5113109508087794E-2</v>
      </c>
      <c r="P12" s="44">
        <f>('AEO 2021 2.9'!P48-'AEO 2021 2.9'!$C48)/'AEO 2021 2.9'!$C48</f>
        <v>-5.082277536948375E-2</v>
      </c>
      <c r="Q12" s="44">
        <f>('AEO 2021 2.9'!Q48-'AEO 2021 2.9'!$C48)/'AEO 2021 2.9'!$C48</f>
        <v>-3.3493823610369906E-2</v>
      </c>
      <c r="R12" s="44">
        <f>('AEO 2021 2.9'!R48-'AEO 2021 2.9'!$C48)/'AEO 2021 2.9'!$C48</f>
        <v>-2.2332803833313528E-2</v>
      </c>
      <c r="S12" s="44">
        <f>('AEO 2021 2.9'!S48-'AEO 2021 2.9'!$C48)/'AEO 2021 2.9'!$C48</f>
        <v>9.2987994753183142E-3</v>
      </c>
      <c r="T12" s="44">
        <f>('AEO 2021 2.9'!T48-'AEO 2021 2.9'!$C48)/'AEO 2021 2.9'!$C48</f>
        <v>3.4997747190138824E-2</v>
      </c>
      <c r="U12" s="44">
        <f>('AEO 2021 2.9'!U48-'AEO 2021 2.9'!$C48)/'AEO 2021 2.9'!$C48</f>
        <v>4.0189205273266637E-2</v>
      </c>
      <c r="V12" s="44">
        <f>('AEO 2021 2.9'!V48-'AEO 2021 2.9'!$C48)/'AEO 2021 2.9'!$C48</f>
        <v>5.5429886867425636E-2</v>
      </c>
      <c r="W12" s="44">
        <f>('AEO 2021 2.9'!W48-'AEO 2021 2.9'!$C48)/'AEO 2021 2.9'!$C48</f>
        <v>5.7867227229320792E-2</v>
      </c>
      <c r="X12" s="44">
        <f>('AEO 2021 2.9'!X48-'AEO 2021 2.9'!$C48)/'AEO 2021 2.9'!$C48</f>
        <v>6.5191550348378272E-2</v>
      </c>
      <c r="Y12" s="44">
        <f>('AEO 2021 2.9'!Y48-'AEO 2021 2.9'!$C48)/'AEO 2021 2.9'!$C48</f>
        <v>7.0819730616224291E-2</v>
      </c>
      <c r="Z12" s="44">
        <f>('AEO 2021 2.9'!Z48-'AEO 2021 2.9'!$C48)/'AEO 2021 2.9'!$C48</f>
        <v>5.2866450663464112E-2</v>
      </c>
      <c r="AA12" s="44">
        <f>('AEO 2021 2.9'!AA48-'AEO 2021 2.9'!$C48)/'AEO 2021 2.9'!$C48</f>
        <v>5.4456488476839163E-2</v>
      </c>
      <c r="AB12" s="44">
        <f>('AEO 2021 2.9'!AB48-'AEO 2021 2.9'!$C48)/'AEO 2021 2.9'!$C48</f>
        <v>6.4244293778708092E-2</v>
      </c>
      <c r="AC12" s="44">
        <f>('AEO 2021 2.9'!AC48-'AEO 2021 2.9'!$C48)/'AEO 2021 2.9'!$C48</f>
        <v>7.7959523234696654E-2</v>
      </c>
      <c r="AD12" s="44">
        <f>('AEO 2021 2.9'!AD48-'AEO 2021 2.9'!$C48)/'AEO 2021 2.9'!$C48</f>
        <v>9.5605252353148332E-2</v>
      </c>
      <c r="AE12" s="44">
        <f>('AEO 2021 2.9'!AE48-'AEO 2021 2.9'!$C48)/'AEO 2021 2.9'!$C48</f>
        <v>0.11125036329442306</v>
      </c>
      <c r="AF12" s="44">
        <f>('AEO 2021 2.9'!AF48-'AEO 2021 2.9'!$C48)/'AEO 2021 2.9'!$C48</f>
        <v>0.12207307715374008</v>
      </c>
      <c r="AG12" s="44">
        <f>('AEO 2021 2.9'!AG48-'AEO 2021 2.9'!$C48)/'AEO 2021 2.9'!$C48</f>
        <v>0.14412600972783299</v>
      </c>
    </row>
    <row r="13" spans="1:34" ht="15" x14ac:dyDescent="0.25">
      <c r="B13" s="331" t="s">
        <v>1204</v>
      </c>
      <c r="C13" s="332">
        <v>0</v>
      </c>
      <c r="D13" s="332">
        <f>('AEO 2021 2.9'!D49-'AEO 2021 2.9'!$C49)/'AEO 2021 2.9'!$C49</f>
        <v>2.1545577943044361E-2</v>
      </c>
      <c r="E13" s="332">
        <f>('AEO 2021 2.9'!E49-'AEO 2021 2.9'!$C49)/'AEO 2021 2.9'!$C49</f>
        <v>0.12032539576212831</v>
      </c>
      <c r="F13" s="332">
        <f>('AEO 2021 2.9'!F49-'AEO 2021 2.9'!$C49)/'AEO 2021 2.9'!$C49</f>
        <v>0.12973146437439836</v>
      </c>
      <c r="G13" s="332">
        <f>('AEO 2021 2.9'!G49-'AEO 2021 2.9'!$C49)/'AEO 2021 2.9'!$C49</f>
        <v>0.14332285445155143</v>
      </c>
      <c r="H13" s="332">
        <f>('AEO 2021 2.9'!H49-'AEO 2021 2.9'!$C49)/'AEO 2021 2.9'!$C49</f>
        <v>0.15515391701431835</v>
      </c>
      <c r="I13" s="332">
        <f>('AEO 2021 2.9'!I49-'AEO 2021 2.9'!$C49)/'AEO 2021 2.9'!$C49</f>
        <v>0.16517999478652268</v>
      </c>
      <c r="J13" s="332">
        <f>('AEO 2021 2.9'!J49-'AEO 2021 2.9'!$C49)/'AEO 2021 2.9'!$C49</f>
        <v>0.16110268161750724</v>
      </c>
      <c r="K13" s="332">
        <f>('AEO 2021 2.9'!K49-'AEO 2021 2.9'!$C49)/'AEO 2021 2.9'!$C49</f>
        <v>0.17449363322252109</v>
      </c>
      <c r="L13" s="332">
        <f>('AEO 2021 2.9'!L49-'AEO 2021 2.9'!$C49)/'AEO 2021 2.9'!$C49</f>
        <v>0.18620318645243641</v>
      </c>
      <c r="M13" s="332">
        <f>('AEO 2021 2.9'!M49-'AEO 2021 2.9'!$C49)/'AEO 2021 2.9'!$C49</f>
        <v>0.10905929967005543</v>
      </c>
      <c r="N13" s="332">
        <f>('AEO 2021 2.9'!N49-'AEO 2021 2.9'!$C49)/'AEO 2021 2.9'!$C49</f>
        <v>0.11371611888805452</v>
      </c>
      <c r="O13" s="332">
        <f>('AEO 2021 2.9'!O49-'AEO 2021 2.9'!$C49)/'AEO 2021 2.9'!$C49</f>
        <v>0.11685147509214461</v>
      </c>
      <c r="P13" s="332">
        <f>('AEO 2021 2.9'!P49-'AEO 2021 2.9'!$C49)/'AEO 2021 2.9'!$C49</f>
        <v>0.12525535134371668</v>
      </c>
      <c r="Q13" s="332">
        <f>('AEO 2021 2.9'!Q49-'AEO 2021 2.9'!$C49)/'AEO 2021 2.9'!$C49</f>
        <v>0.14056241165908021</v>
      </c>
      <c r="R13" s="332">
        <f>('AEO 2021 2.9'!R49-'AEO 2021 2.9'!$C49)/'AEO 2021 2.9'!$C49</f>
        <v>0.14896421082803937</v>
      </c>
      <c r="S13" s="332">
        <f>('AEO 2021 2.9'!S49-'AEO 2021 2.9'!$C49)/'AEO 2021 2.9'!$C49</f>
        <v>0.16847944051702743</v>
      </c>
      <c r="T13" s="332">
        <f>('AEO 2021 2.9'!T49-'AEO 2021 2.9'!$C49)/'AEO 2021 2.9'!$C49</f>
        <v>0.18089312475269748</v>
      </c>
      <c r="U13" s="332">
        <f>('AEO 2021 2.9'!U49-'AEO 2021 2.9'!$C49)/'AEO 2021 2.9'!$C49</f>
        <v>0.19304821220306811</v>
      </c>
      <c r="V13" s="332">
        <f>('AEO 2021 2.9'!V49-'AEO 2021 2.9'!$C49)/'AEO 2021 2.9'!$C49</f>
        <v>0.19791689384757752</v>
      </c>
      <c r="W13" s="332">
        <f>('AEO 2021 2.9'!W49-'AEO 2021 2.9'!$C49)/'AEO 2021 2.9'!$C49</f>
        <v>0.20665518039981762</v>
      </c>
      <c r="X13" s="332">
        <f>('AEO 2021 2.9'!X49-'AEO 2021 2.9'!$C49)/'AEO 2021 2.9'!$C49</f>
        <v>0.21975637898033942</v>
      </c>
      <c r="Y13" s="332">
        <f>('AEO 2021 2.9'!Y49-'AEO 2021 2.9'!$C49)/'AEO 2021 2.9'!$C49</f>
        <v>0.23237569439468106</v>
      </c>
      <c r="Z13" s="332">
        <f>('AEO 2021 2.9'!Z49-'AEO 2021 2.9'!$C49)/'AEO 2021 2.9'!$C49</f>
        <v>0.24608755526337919</v>
      </c>
      <c r="AA13" s="332">
        <f>('AEO 2021 2.9'!AA49-'AEO 2021 2.9'!$C49)/'AEO 2021 2.9'!$C49</f>
        <v>0.25457970752599729</v>
      </c>
      <c r="AB13" s="332">
        <f>('AEO 2021 2.9'!AB49-'AEO 2021 2.9'!$C49)/'AEO 2021 2.9'!$C49</f>
        <v>0.26193154143416331</v>
      </c>
      <c r="AC13" s="332">
        <f>('AEO 2021 2.9'!AC49-'AEO 2021 2.9'!$C49)/'AEO 2021 2.9'!$C49</f>
        <v>0.27492265463620413</v>
      </c>
      <c r="AD13" s="332">
        <f>('AEO 2021 2.9'!AD49-'AEO 2021 2.9'!$C49)/'AEO 2021 2.9'!$C49</f>
        <v>0.28784418557071484</v>
      </c>
      <c r="AE13" s="332">
        <f>('AEO 2021 2.9'!AE49-'AEO 2021 2.9'!$C49)/'AEO 2021 2.9'!$C49</f>
        <v>0.29875094637076549</v>
      </c>
      <c r="AF13" s="332">
        <f>('AEO 2021 2.9'!AF49-'AEO 2021 2.9'!$C49)/'AEO 2021 2.9'!$C49</f>
        <v>0.30840314927265755</v>
      </c>
      <c r="AG13" s="332">
        <f>('AEO 2021 2.9'!AG49-'AEO 2021 2.9'!$C49)/'AEO 2021 2.9'!$C49</f>
        <v>0.32013762749392727</v>
      </c>
    </row>
    <row r="14" spans="1:34" ht="15" x14ac:dyDescent="0.25">
      <c r="B14" s="172" t="s">
        <v>1246</v>
      </c>
      <c r="C14" s="44">
        <v>0</v>
      </c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34" ht="15" x14ac:dyDescent="0.25">
      <c r="B15" s="172" t="s">
        <v>1248</v>
      </c>
      <c r="C15" s="44">
        <v>0</v>
      </c>
      <c r="D15" s="44">
        <f>('AEO 2021 2.9'!D51-'AEO 2021 2.9'!$C51)/'AEO 2021 2.9'!$C51</f>
        <v>-2.1689589066832611E-2</v>
      </c>
      <c r="E15" s="44">
        <f>('AEO 2021 2.9'!E51-'AEO 2021 2.9'!$C51)/'AEO 2021 2.9'!$C51</f>
        <v>-2.7259854080627869E-2</v>
      </c>
      <c r="F15" s="44">
        <f>('AEO 2021 2.9'!F51-'AEO 2021 2.9'!$C51)/'AEO 2021 2.9'!$C51</f>
        <v>5.222340903002342E-3</v>
      </c>
      <c r="G15" s="44">
        <f>('AEO 2021 2.9'!G51-'AEO 2021 2.9'!$C51)/'AEO 2021 2.9'!$C51</f>
        <v>-1.4588457965548564E-2</v>
      </c>
      <c r="H15" s="44">
        <f>('AEO 2021 2.9'!H51-'AEO 2021 2.9'!$C51)/'AEO 2021 2.9'!$C51</f>
        <v>-1.4028300147171831E-2</v>
      </c>
      <c r="I15" s="44">
        <f>('AEO 2021 2.9'!I51-'AEO 2021 2.9'!$C51)/'AEO 2021 2.9'!$C51</f>
        <v>-8.2597183902246799E-3</v>
      </c>
      <c r="J15" s="44">
        <f>('AEO 2021 2.9'!J51-'AEO 2021 2.9'!$C51)/'AEO 2021 2.9'!$C51</f>
        <v>2.8147060563150114E-3</v>
      </c>
      <c r="K15" s="44">
        <f>('AEO 2021 2.9'!K51-'AEO 2021 2.9'!$C51)/'AEO 2021 2.9'!$C51</f>
        <v>2.432337458553549E-2</v>
      </c>
      <c r="L15" s="44">
        <f>('AEO 2021 2.9'!L51-'AEO 2021 2.9'!$C51)/'AEO 2021 2.9'!$C51</f>
        <v>2.3944137304771081E-2</v>
      </c>
      <c r="M15" s="44">
        <f>('AEO 2021 2.9'!M51-'AEO 2021 2.9'!$C51)/'AEO 2021 2.9'!$C51</f>
        <v>4.7070652949178775E-2</v>
      </c>
      <c r="N15" s="44">
        <f>('AEO 2021 2.9'!N51-'AEO 2021 2.9'!$C51)/'AEO 2021 2.9'!$C51</f>
        <v>8.2753749752104075E-2</v>
      </c>
      <c r="O15" s="44">
        <f>('AEO 2021 2.9'!O51-'AEO 2021 2.9'!$C51)/'AEO 2021 2.9'!$C51</f>
        <v>0.10953694780094581</v>
      </c>
      <c r="P15" s="44">
        <f>('AEO 2021 2.9'!P51-'AEO 2021 2.9'!$C51)/'AEO 2021 2.9'!$C51</f>
        <v>0.15007358594943274</v>
      </c>
      <c r="Q15" s="44">
        <f>('AEO 2021 2.9'!Q51-'AEO 2021 2.9'!$C51)/'AEO 2021 2.9'!$C51</f>
        <v>0.16716361827158274</v>
      </c>
      <c r="R15" s="44">
        <f>('AEO 2021 2.9'!R51-'AEO 2021 2.9'!$C51)/'AEO 2021 2.9'!$C51</f>
        <v>0.15754003736704966</v>
      </c>
      <c r="S15" s="44">
        <f>('AEO 2021 2.9'!S51-'AEO 2021 2.9'!$C51)/'AEO 2021 2.9'!$C51</f>
        <v>0.13841812823786892</v>
      </c>
      <c r="T15" s="44">
        <f>('AEO 2021 2.9'!T51-'AEO 2021 2.9'!$C51)/'AEO 2021 2.9'!$C51</f>
        <v>0.14798952052578307</v>
      </c>
      <c r="U15" s="44">
        <f>('AEO 2021 2.9'!U51-'AEO 2021 2.9'!$C51)/'AEO 2021 2.9'!$C51</f>
        <v>0.12280329414548098</v>
      </c>
      <c r="V15" s="44">
        <f>('AEO 2021 2.9'!V51-'AEO 2021 2.9'!$C51)/'AEO 2021 2.9'!$C51</f>
        <v>0.1295982520292675</v>
      </c>
      <c r="W15" s="44">
        <f>('AEO 2021 2.9'!W51-'AEO 2021 2.9'!$C51)/'AEO 2021 2.9'!$C51</f>
        <v>0.13904787087840412</v>
      </c>
      <c r="X15" s="44">
        <f>('AEO 2021 2.9'!X51-'AEO 2021 2.9'!$C51)/'AEO 2021 2.9'!$C51</f>
        <v>0.15452353532647473</v>
      </c>
      <c r="Y15" s="44">
        <f>('AEO 2021 2.9'!Y51-'AEO 2021 2.9'!$C51)/'AEO 2021 2.9'!$C51</f>
        <v>0.15694856637870164</v>
      </c>
      <c r="Z15" s="44">
        <f>('AEO 2021 2.9'!Z51-'AEO 2021 2.9'!$C51)/'AEO 2021 2.9'!$C51</f>
        <v>0.21661059289747733</v>
      </c>
      <c r="AA15" s="44">
        <f>('AEO 2021 2.9'!AA51-'AEO 2021 2.9'!$C51)/'AEO 2021 2.9'!$C51</f>
        <v>0.21428298059627238</v>
      </c>
      <c r="AB15" s="44">
        <f>('AEO 2021 2.9'!AB51-'AEO 2021 2.9'!$C51)/'AEO 2021 2.9'!$C51</f>
        <v>0.17249729489003873</v>
      </c>
      <c r="AC15" s="44">
        <f>('AEO 2021 2.9'!AC51-'AEO 2021 2.9'!$C51)/'AEO 2021 2.9'!$C51</f>
        <v>0.20669127649877025</v>
      </c>
      <c r="AD15" s="44">
        <f>('AEO 2021 2.9'!AD51-'AEO 2021 2.9'!$C51)/'AEO 2021 2.9'!$C51</f>
        <v>0.19444434779885819</v>
      </c>
      <c r="AE15" s="44">
        <f>('AEO 2021 2.9'!AE51-'AEO 2021 2.9'!$C51)/'AEO 2021 2.9'!$C51</f>
        <v>0.19258991228833172</v>
      </c>
      <c r="AF15" s="44">
        <f>('AEO 2021 2.9'!AF51-'AEO 2021 2.9'!$C51)/'AEO 2021 2.9'!$C51</f>
        <v>0.16398359189893505</v>
      </c>
      <c r="AG15" s="44">
        <f>('AEO 2021 2.9'!AG51-'AEO 2021 2.9'!$C51)/'AEO 2021 2.9'!$C51</f>
        <v>0.12594852810704935</v>
      </c>
    </row>
    <row r="16" spans="1:34" ht="15" x14ac:dyDescent="0.25">
      <c r="B16" s="172" t="s">
        <v>1250</v>
      </c>
      <c r="C16" s="44">
        <v>0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2:33" ht="15" x14ac:dyDescent="0.25">
      <c r="B17" s="172" t="s">
        <v>1252</v>
      </c>
      <c r="C17" s="44">
        <v>0</v>
      </c>
      <c r="D17" s="44">
        <f>('AEO 2021 2.9'!D53-'AEO 2021 2.9'!$C53)/'AEO 2021 2.9'!$C53</f>
        <v>1.1605131211564521E-2</v>
      </c>
      <c r="E17" s="44">
        <f>('AEO 2021 2.9'!E53-'AEO 2021 2.9'!$C53)/'AEO 2021 2.9'!$C53</f>
        <v>8.6397842453345641E-2</v>
      </c>
      <c r="F17" s="44">
        <f>('AEO 2021 2.9'!F53-'AEO 2021 2.9'!$C53)/'AEO 2021 2.9'!$C53</f>
        <v>0.10110940575489751</v>
      </c>
      <c r="G17" s="44">
        <f>('AEO 2021 2.9'!G53-'AEO 2021 2.9'!$C53)/'AEO 2021 2.9'!$C53</f>
        <v>0.10702154427425557</v>
      </c>
      <c r="H17" s="44">
        <f>('AEO 2021 2.9'!H53-'AEO 2021 2.9'!$C53)/'AEO 2021 2.9'!$C53</f>
        <v>0.11626166011761904</v>
      </c>
      <c r="I17" s="44">
        <f>('AEO 2021 2.9'!I53-'AEO 2021 2.9'!$C53)/'AEO 2021 2.9'!$C53</f>
        <v>0.12530902360936388</v>
      </c>
      <c r="J17" s="44">
        <f>('AEO 2021 2.9'!J53-'AEO 2021 2.9'!$C53)/'AEO 2021 2.9'!$C53</f>
        <v>0.12471397070644141</v>
      </c>
      <c r="K17" s="44">
        <f>('AEO 2021 2.9'!K53-'AEO 2021 2.9'!$C53)/'AEO 2021 2.9'!$C53</f>
        <v>0.13997099916900554</v>
      </c>
      <c r="L17" s="44">
        <f>('AEO 2021 2.9'!L53-'AEO 2021 2.9'!$C53)/'AEO 2021 2.9'!$C53</f>
        <v>0.14890239132886357</v>
      </c>
      <c r="M17" s="44">
        <f>('AEO 2021 2.9'!M53-'AEO 2021 2.9'!$C53)/'AEO 2021 2.9'!$C53</f>
        <v>9.4808563323146591E-2</v>
      </c>
      <c r="N17" s="44">
        <f>('AEO 2021 2.9'!N53-'AEO 2021 2.9'!$C53)/'AEO 2021 2.9'!$C53</f>
        <v>0.10659764906115214</v>
      </c>
      <c r="O17" s="44">
        <f>('AEO 2021 2.9'!O53-'AEO 2021 2.9'!$C53)/'AEO 2021 2.9'!$C53</f>
        <v>0.11516913019101692</v>
      </c>
      <c r="P17" s="44">
        <f>('AEO 2021 2.9'!P53-'AEO 2021 2.9'!$C53)/'AEO 2021 2.9'!$C53</f>
        <v>0.13095962678025994</v>
      </c>
      <c r="Q17" s="44">
        <f>('AEO 2021 2.9'!Q53-'AEO 2021 2.9'!$C53)/'AEO 2021 2.9'!$C53</f>
        <v>0.1466765415589267</v>
      </c>
      <c r="R17" s="44">
        <f>('AEO 2021 2.9'!R53-'AEO 2021 2.9'!$C53)/'AEO 2021 2.9'!$C53</f>
        <v>0.15093468894489298</v>
      </c>
      <c r="S17" s="44">
        <f>('AEO 2021 2.9'!S53-'AEO 2021 2.9'!$C53)/'AEO 2021 2.9'!$C53</f>
        <v>0.16156806037547522</v>
      </c>
      <c r="T17" s="44">
        <f>('AEO 2021 2.9'!T53-'AEO 2021 2.9'!$C53)/'AEO 2021 2.9'!$C53</f>
        <v>0.17332915303337035</v>
      </c>
      <c r="U17" s="44">
        <f>('AEO 2021 2.9'!U53-'AEO 2021 2.9'!$C53)/'AEO 2021 2.9'!$C53</f>
        <v>0.17689947045090457</v>
      </c>
      <c r="V17" s="44">
        <f>('AEO 2021 2.9'!V53-'AEO 2021 2.9'!$C53)/'AEO 2021 2.9'!$C53</f>
        <v>0.18221095745131816</v>
      </c>
      <c r="W17" s="44">
        <f>('AEO 2021 2.9'!W53-'AEO 2021 2.9'!$C53)/'AEO 2021 2.9'!$C53</f>
        <v>0.19111275692648796</v>
      </c>
      <c r="X17" s="44">
        <f>('AEO 2021 2.9'!X53-'AEO 2021 2.9'!$C53)/'AEO 2021 2.9'!$C53</f>
        <v>0.20475978338154813</v>
      </c>
      <c r="Y17" s="44">
        <f>('AEO 2021 2.9'!Y53-'AEO 2021 2.9'!$C53)/'AEO 2021 2.9'!$C53</f>
        <v>0.21503484338671491</v>
      </c>
      <c r="Z17" s="44">
        <f>('AEO 2021 2.9'!Z53-'AEO 2021 2.9'!$C53)/'AEO 2021 2.9'!$C53</f>
        <v>0.23931044245862426</v>
      </c>
      <c r="AA17" s="44">
        <f>('AEO 2021 2.9'!AA53-'AEO 2021 2.9'!$C53)/'AEO 2021 2.9'!$C53</f>
        <v>0.24531615784578056</v>
      </c>
      <c r="AB17" s="44">
        <f>('AEO 2021 2.9'!AB53-'AEO 2021 2.9'!$C53)/'AEO 2021 2.9'!$C53</f>
        <v>0.2413715329570531</v>
      </c>
      <c r="AC17" s="44">
        <f>('AEO 2021 2.9'!AC53-'AEO 2021 2.9'!$C53)/'AEO 2021 2.9'!$C53</f>
        <v>0.25923671668363596</v>
      </c>
      <c r="AD17" s="44">
        <f>('AEO 2021 2.9'!AD53-'AEO 2021 2.9'!$C53)/'AEO 2021 2.9'!$C53</f>
        <v>0.26637255270497134</v>
      </c>
      <c r="AE17" s="44">
        <f>('AEO 2021 2.9'!AE53-'AEO 2021 2.9'!$C53)/'AEO 2021 2.9'!$C53</f>
        <v>0.2743465815250471</v>
      </c>
      <c r="AF17" s="44">
        <f>('AEO 2021 2.9'!AF53-'AEO 2021 2.9'!$C53)/'AEO 2021 2.9'!$C53</f>
        <v>0.27520316977643139</v>
      </c>
      <c r="AG17" s="44">
        <f>('AEO 2021 2.9'!AG53-'AEO 2021 2.9'!$C53)/'AEO 2021 2.9'!$C53</f>
        <v>0.27549589741415936</v>
      </c>
    </row>
    <row r="18" spans="2:33" ht="15" x14ac:dyDescent="0.25">
      <c r="B18" s="172" t="s">
        <v>1254</v>
      </c>
      <c r="C18" s="44">
        <v>0</v>
      </c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2:33" ht="15" x14ac:dyDescent="0.25">
      <c r="B19" s="172" t="s">
        <v>1256</v>
      </c>
      <c r="C19" s="44">
        <v>0</v>
      </c>
      <c r="D19" s="44">
        <f>('AEO 2021 2.9'!D55-'AEO 2021 2.9'!$C55)/'AEO 2021 2.9'!$C55</f>
        <v>-1.0102393753638578E-2</v>
      </c>
      <c r="E19" s="44">
        <f>('AEO 2021 2.9'!E55-'AEO 2021 2.9'!$C55)/'AEO 2021 2.9'!$C55</f>
        <v>-8.5613506386770025E-4</v>
      </c>
      <c r="F19" s="44">
        <f>('AEO 2021 2.9'!F55-'AEO 2021 2.9'!$C55)/'AEO 2021 2.9'!$C55</f>
        <v>-5.4450190061985163E-3</v>
      </c>
      <c r="G19" s="44">
        <f>('AEO 2021 2.9'!G55-'AEO 2021 2.9'!$C55)/'AEO 2021 2.9'!$C55</f>
        <v>-1.7944590938666488E-2</v>
      </c>
      <c r="H19" s="44">
        <f>('AEO 2021 2.9'!H55-'AEO 2021 2.9'!$C55)/'AEO 2021 2.9'!$C55</f>
        <v>-3.0615389883908169E-2</v>
      </c>
      <c r="I19" s="44">
        <f>('AEO 2021 2.9'!I55-'AEO 2021 2.9'!$C55)/'AEO 2021 2.9'!$C55</f>
        <v>-4.4519023321119226E-2</v>
      </c>
      <c r="J19" s="44">
        <f>('AEO 2021 2.9'!J55-'AEO 2021 2.9'!$C55)/'AEO 2021 2.9'!$C55</f>
        <v>-6.0511626314167365E-2</v>
      </c>
      <c r="K19" s="44">
        <f>('AEO 2021 2.9'!K55-'AEO 2021 2.9'!$C55)/'AEO 2021 2.9'!$C55</f>
        <v>-7.7805554604294364E-2</v>
      </c>
      <c r="L19" s="44">
        <f>('AEO 2021 2.9'!L55-'AEO 2021 2.9'!$C55)/'AEO 2021 2.9'!$C55</f>
        <v>-9.2942022533474916E-2</v>
      </c>
      <c r="M19" s="44">
        <f>('AEO 2021 2.9'!M55-'AEO 2021 2.9'!$C55)/'AEO 2021 2.9'!$C55</f>
        <v>-0.10852368069586664</v>
      </c>
      <c r="N19" s="44">
        <f>('AEO 2021 2.9'!N55-'AEO 2021 2.9'!$C55)/'AEO 2021 2.9'!$C55</f>
        <v>-0.12136570665388179</v>
      </c>
      <c r="O19" s="44">
        <f>('AEO 2021 2.9'!O55-'AEO 2021 2.9'!$C55)/'AEO 2021 2.9'!$C55</f>
        <v>-0.13615972055751516</v>
      </c>
      <c r="P19" s="44">
        <f>('AEO 2021 2.9'!P55-'AEO 2021 2.9'!$C55)/'AEO 2021 2.9'!$C55</f>
        <v>-0.15006335399472623</v>
      </c>
      <c r="Q19" s="44">
        <f>('AEO 2021 2.9'!Q55-'AEO 2021 2.9'!$C55)/'AEO 2021 2.9'!$C55</f>
        <v>-0.16317934317317906</v>
      </c>
      <c r="R19" s="44">
        <f>('AEO 2021 2.9'!R55-'AEO 2021 2.9'!$C55)/'AEO 2021 2.9'!$C55</f>
        <v>-0.16609020239032909</v>
      </c>
      <c r="S19" s="44">
        <f>('AEO 2021 2.9'!S55-'AEO 2021 2.9'!$C55)/'AEO 2021 2.9'!$C55</f>
        <v>-0.16954898804835453</v>
      </c>
      <c r="T19" s="44">
        <f>('AEO 2021 2.9'!T55-'AEO 2021 2.9'!$C55)/'AEO 2021 2.9'!$C55</f>
        <v>-0.17259682887572353</v>
      </c>
      <c r="U19" s="44">
        <f>('AEO 2021 2.9'!U55-'AEO 2021 2.9'!$C55)/'AEO 2021 2.9'!$C55</f>
        <v>-0.16985719667134697</v>
      </c>
      <c r="V19" s="44">
        <f>('AEO 2021 2.9'!V55-'AEO 2021 2.9'!$C55)/'AEO 2021 2.9'!$C55</f>
        <v>-0.17146673059141812</v>
      </c>
      <c r="W19" s="44">
        <f>('AEO 2021 2.9'!W55-'AEO 2021 2.9'!$C55)/'AEO 2021 2.9'!$C55</f>
        <v>-0.17252833807061405</v>
      </c>
      <c r="X19" s="44">
        <f>('AEO 2021 2.9'!X55-'AEO 2021 2.9'!$C55)/'AEO 2021 2.9'!$C55</f>
        <v>-0.17232286565528582</v>
      </c>
      <c r="Y19" s="44">
        <f>('AEO 2021 2.9'!Y55-'AEO 2021 2.9'!$C55)/'AEO 2021 2.9'!$C55</f>
        <v>-0.17102154035820696</v>
      </c>
      <c r="Z19" s="44">
        <f>('AEO 2021 2.9'!Z55-'AEO 2021 2.9'!$C55)/'AEO 2021 2.9'!$C55</f>
        <v>-0.169035307010034</v>
      </c>
      <c r="AA19" s="44">
        <f>('AEO 2021 2.9'!AA55-'AEO 2021 2.9'!$C55)/'AEO 2021 2.9'!$C55</f>
        <v>-0.16722030067463448</v>
      </c>
      <c r="AB19" s="44">
        <f>('AEO 2021 2.9'!AB55-'AEO 2021 2.9'!$C55)/'AEO 2021 2.9'!$C55</f>
        <v>-0.16526831272901613</v>
      </c>
      <c r="AC19" s="44">
        <f>('AEO 2021 2.9'!AC55-'AEO 2021 2.9'!$C55)/'AEO 2021 2.9'!$C55</f>
        <v>-0.16246018971953019</v>
      </c>
      <c r="AD19" s="44">
        <f>('AEO 2021 2.9'!AD55-'AEO 2021 2.9'!$C55)/'AEO 2021 2.9'!$C55</f>
        <v>-0.15992602993048186</v>
      </c>
      <c r="AE19" s="44">
        <f>('AEO 2021 2.9'!AE55-'AEO 2021 2.9'!$C55)/'AEO 2021 2.9'!$C55</f>
        <v>-0.15756309715420708</v>
      </c>
      <c r="AF19" s="44">
        <f>('AEO 2021 2.9'!AF55-'AEO 2021 2.9'!$C55)/'AEO 2021 2.9'!$C55</f>
        <v>-0.1506112804356016</v>
      </c>
      <c r="AG19" s="44">
        <f>('AEO 2021 2.9'!AG55-'AEO 2021 2.9'!$C55)/'AEO 2021 2.9'!$C55</f>
        <v>-0.14739221259545912</v>
      </c>
    </row>
    <row r="20" spans="2:33" ht="15" x14ac:dyDescent="0.25">
      <c r="B20" s="172" t="s">
        <v>1258</v>
      </c>
      <c r="C20" s="44">
        <v>0</v>
      </c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2:33" ht="15" x14ac:dyDescent="0.25">
      <c r="B21" s="172" t="s">
        <v>1260</v>
      </c>
      <c r="C21" s="44">
        <v>0</v>
      </c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2:33" ht="15" x14ac:dyDescent="0.25">
      <c r="B22" s="331" t="s">
        <v>1262</v>
      </c>
      <c r="C22" s="332">
        <v>0</v>
      </c>
      <c r="D22" s="332">
        <f>('AEO 2021 2.9'!D58-'AEO 2021 2.9'!$C58)/'AEO 2021 2.9'!$C58</f>
        <v>-1.0102393753638578E-2</v>
      </c>
      <c r="E22" s="332">
        <f>('AEO 2021 2.9'!E58-'AEO 2021 2.9'!$C58)/'AEO 2021 2.9'!$C58</f>
        <v>-8.5613506386770025E-4</v>
      </c>
      <c r="F22" s="332">
        <f>('AEO 2021 2.9'!F58-'AEO 2021 2.9'!$C58)/'AEO 2021 2.9'!$C58</f>
        <v>-5.4450190061985163E-3</v>
      </c>
      <c r="G22" s="332">
        <f>('AEO 2021 2.9'!G58-'AEO 2021 2.9'!$C58)/'AEO 2021 2.9'!$C58</f>
        <v>-1.7944590938666488E-2</v>
      </c>
      <c r="H22" s="332">
        <f>('AEO 2021 2.9'!H58-'AEO 2021 2.9'!$C58)/'AEO 2021 2.9'!$C58</f>
        <v>-3.0615389883908169E-2</v>
      </c>
      <c r="I22" s="332">
        <f>('AEO 2021 2.9'!I58-'AEO 2021 2.9'!$C58)/'AEO 2021 2.9'!$C58</f>
        <v>-4.4519023321119226E-2</v>
      </c>
      <c r="J22" s="332">
        <f>('AEO 2021 2.9'!J58-'AEO 2021 2.9'!$C58)/'AEO 2021 2.9'!$C58</f>
        <v>-6.0511626314167365E-2</v>
      </c>
      <c r="K22" s="332">
        <f>('AEO 2021 2.9'!K58-'AEO 2021 2.9'!$C58)/'AEO 2021 2.9'!$C58</f>
        <v>-7.7805554604294364E-2</v>
      </c>
      <c r="L22" s="332">
        <f>('AEO 2021 2.9'!L58-'AEO 2021 2.9'!$C58)/'AEO 2021 2.9'!$C58</f>
        <v>-9.2942022533474916E-2</v>
      </c>
      <c r="M22" s="332">
        <f>('AEO 2021 2.9'!M58-'AEO 2021 2.9'!$C58)/'AEO 2021 2.9'!$C58</f>
        <v>-0.10852368069586664</v>
      </c>
      <c r="N22" s="332">
        <f>('AEO 2021 2.9'!N58-'AEO 2021 2.9'!$C58)/'AEO 2021 2.9'!$C58</f>
        <v>-0.12136570665388179</v>
      </c>
      <c r="O22" s="332">
        <f>('AEO 2021 2.9'!O58-'AEO 2021 2.9'!$C58)/'AEO 2021 2.9'!$C58</f>
        <v>-0.13615972055751516</v>
      </c>
      <c r="P22" s="332">
        <f>('AEO 2021 2.9'!P58-'AEO 2021 2.9'!$C58)/'AEO 2021 2.9'!$C58</f>
        <v>-0.15006335399472623</v>
      </c>
      <c r="Q22" s="332">
        <f>('AEO 2021 2.9'!Q58-'AEO 2021 2.9'!$C58)/'AEO 2021 2.9'!$C58</f>
        <v>-0.16317934317317906</v>
      </c>
      <c r="R22" s="332">
        <f>('AEO 2021 2.9'!R58-'AEO 2021 2.9'!$C58)/'AEO 2021 2.9'!$C58</f>
        <v>-0.16609020239032909</v>
      </c>
      <c r="S22" s="332">
        <f>('AEO 2021 2.9'!S58-'AEO 2021 2.9'!$C58)/'AEO 2021 2.9'!$C58</f>
        <v>-0.16954898804835453</v>
      </c>
      <c r="T22" s="332">
        <f>('AEO 2021 2.9'!T58-'AEO 2021 2.9'!$C58)/'AEO 2021 2.9'!$C58</f>
        <v>-0.17259682887572353</v>
      </c>
      <c r="U22" s="332">
        <f>('AEO 2021 2.9'!U58-'AEO 2021 2.9'!$C58)/'AEO 2021 2.9'!$C58</f>
        <v>-0.16985719667134697</v>
      </c>
      <c r="V22" s="332">
        <f>('AEO 2021 2.9'!V58-'AEO 2021 2.9'!$C58)/'AEO 2021 2.9'!$C58</f>
        <v>-0.17146673059141812</v>
      </c>
      <c r="W22" s="332">
        <f>('AEO 2021 2.9'!W58-'AEO 2021 2.9'!$C58)/'AEO 2021 2.9'!$C58</f>
        <v>-0.17252833807061405</v>
      </c>
      <c r="X22" s="332">
        <f>('AEO 2021 2.9'!X58-'AEO 2021 2.9'!$C58)/'AEO 2021 2.9'!$C58</f>
        <v>-0.17232286565528582</v>
      </c>
      <c r="Y22" s="332">
        <f>('AEO 2021 2.9'!Y58-'AEO 2021 2.9'!$C58)/'AEO 2021 2.9'!$C58</f>
        <v>-0.17102154035820696</v>
      </c>
      <c r="Z22" s="332">
        <f>('AEO 2021 2.9'!Z58-'AEO 2021 2.9'!$C58)/'AEO 2021 2.9'!$C58</f>
        <v>-0.169035307010034</v>
      </c>
      <c r="AA22" s="332">
        <f>('AEO 2021 2.9'!AA58-'AEO 2021 2.9'!$C58)/'AEO 2021 2.9'!$C58</f>
        <v>-0.16722030067463448</v>
      </c>
      <c r="AB22" s="332">
        <f>('AEO 2021 2.9'!AB58-'AEO 2021 2.9'!$C58)/'AEO 2021 2.9'!$C58</f>
        <v>-0.16526831272901613</v>
      </c>
      <c r="AC22" s="332">
        <f>('AEO 2021 2.9'!AC58-'AEO 2021 2.9'!$C58)/'AEO 2021 2.9'!$C58</f>
        <v>-0.16246018971953019</v>
      </c>
      <c r="AD22" s="332">
        <f>('AEO 2021 2.9'!AD58-'AEO 2021 2.9'!$C58)/'AEO 2021 2.9'!$C58</f>
        <v>-0.15992602993048186</v>
      </c>
      <c r="AE22" s="332">
        <f>('AEO 2021 2.9'!AE58-'AEO 2021 2.9'!$C58)/'AEO 2021 2.9'!$C58</f>
        <v>-0.15756309715420708</v>
      </c>
      <c r="AF22" s="332">
        <f>('AEO 2021 2.9'!AF58-'AEO 2021 2.9'!$C58)/'AEO 2021 2.9'!$C58</f>
        <v>-0.1506112804356016</v>
      </c>
      <c r="AG22" s="332">
        <f>('AEO 2021 2.9'!AG58-'AEO 2021 2.9'!$C58)/'AEO 2021 2.9'!$C58</f>
        <v>-0.14739221259545912</v>
      </c>
    </row>
    <row r="23" spans="2:33" ht="15" x14ac:dyDescent="0.25">
      <c r="B23" s="175" t="s">
        <v>1264</v>
      </c>
      <c r="C23" s="44">
        <v>0</v>
      </c>
      <c r="D23" s="44">
        <f>('AEO 2021 2.9'!D59-'AEO 2021 2.9'!$C59)/'AEO 2021 2.9'!$C59</f>
        <v>-2.4390808678805435E-2</v>
      </c>
      <c r="E23" s="44">
        <f>('AEO 2021 2.9'!E59-'AEO 2021 2.9'!$C59)/'AEO 2021 2.9'!$C59</f>
        <v>-3.4888118743101465E-2</v>
      </c>
      <c r="F23" s="44">
        <f>('AEO 2021 2.9'!F59-'AEO 2021 2.9'!$C59)/'AEO 2021 2.9'!$C59</f>
        <v>-3.3907855229744495E-2</v>
      </c>
      <c r="G23" s="44">
        <f>('AEO 2021 2.9'!G59-'AEO 2021 2.9'!$C59)/'AEO 2021 2.9'!$C59</f>
        <v>-3.1453337141181065E-2</v>
      </c>
      <c r="H23" s="44">
        <f>('AEO 2021 2.9'!H59-'AEO 2021 2.9'!$C59)/'AEO 2021 2.9'!$C59</f>
        <v>-2.530160469909E-2</v>
      </c>
      <c r="I23" s="44">
        <f>('AEO 2021 2.9'!I59-'AEO 2021 2.9'!$C59)/'AEO 2021 2.9'!$C59</f>
        <v>-2.2862523831209368E-2</v>
      </c>
      <c r="J23" s="44">
        <f>('AEO 2021 2.9'!J59-'AEO 2021 2.9'!$C59)/'AEO 2021 2.9'!$C59</f>
        <v>-1.9859984408407048E-2</v>
      </c>
      <c r="K23" s="44">
        <f>('AEO 2021 2.9'!K59-'AEO 2021 2.9'!$C59)/'AEO 2021 2.9'!$C59</f>
        <v>-1.7297405775064202E-2</v>
      </c>
      <c r="L23" s="44">
        <f>('AEO 2021 2.9'!L59-'AEO 2021 2.9'!$C59)/'AEO 2021 2.9'!$C59</f>
        <v>-1.4734827141721358E-2</v>
      </c>
      <c r="M23" s="44">
        <f>('AEO 2021 2.9'!M59-'AEO 2021 2.9'!$C59)/'AEO 2021 2.9'!$C59</f>
        <v>-1.15238852397014E-2</v>
      </c>
      <c r="N23" s="44">
        <f>('AEO 2021 2.9'!N59-'AEO 2021 2.9'!$C59)/'AEO 2021 2.9'!$C59</f>
        <v>-1.6054709510100861E-3</v>
      </c>
      <c r="O23" s="44">
        <f>('AEO 2021 2.9'!O59-'AEO 2021 2.9'!$C59)/'AEO 2021 2.9'!$C59</f>
        <v>1.752124547496507E-3</v>
      </c>
      <c r="P23" s="44">
        <f>('AEO 2021 2.9'!P59-'AEO 2021 2.9'!$C59)/'AEO 2021 2.9'!$C59</f>
        <v>6.0591091179944571E-3</v>
      </c>
      <c r="Q23" s="44">
        <f>('AEO 2021 2.9'!Q59-'AEO 2021 2.9'!$C59)/'AEO 2021 2.9'!$C59</f>
        <v>1.1354075812190773E-2</v>
      </c>
      <c r="R23" s="44">
        <f>('AEO 2021 2.9'!R59-'AEO 2021 2.9'!$C59)/'AEO 2021 2.9'!$C59</f>
        <v>1.6317142261707239E-2</v>
      </c>
      <c r="S23" s="44">
        <f>('AEO 2021 2.9'!S59-'AEO 2021 2.9'!$C59)/'AEO 2021 2.9'!$C59</f>
        <v>2.0353975470256337E-2</v>
      </c>
      <c r="T23" s="44">
        <f>('AEO 2021 2.9'!T59-'AEO 2021 2.9'!$C59)/'AEO 2021 2.9'!$C59</f>
        <v>2.4614648378705875E-2</v>
      </c>
      <c r="U23" s="44">
        <f>('AEO 2021 2.9'!U59-'AEO 2021 2.9'!$C59)/'AEO 2021 2.9'!$C59</f>
        <v>2.9106879597397255E-2</v>
      </c>
      <c r="V23" s="44">
        <f>('AEO 2021 2.9'!V59-'AEO 2021 2.9'!$C59)/'AEO 2021 2.9'!$C59</f>
        <v>3.4355534629545159E-2</v>
      </c>
      <c r="W23" s="44">
        <f>('AEO 2021 2.9'!W59-'AEO 2021 2.9'!$C59)/'AEO 2021 2.9'!$C59</f>
        <v>4.0051869061494161E-2</v>
      </c>
      <c r="X23" s="44">
        <f>('AEO 2021 2.9'!X59-'AEO 2021 2.9'!$C59)/'AEO 2021 2.9'!$C59</f>
        <v>4.5717329052077336E-2</v>
      </c>
      <c r="Y23" s="44">
        <f>('AEO 2021 2.9'!Y59-'AEO 2021 2.9'!$C59)/'AEO 2021 2.9'!$C59</f>
        <v>5.2687234190356355E-2</v>
      </c>
      <c r="Z23" s="44">
        <f>('AEO 2021 2.9'!Z59-'AEO 2021 2.9'!$C59)/'AEO 2021 2.9'!$C59</f>
        <v>6.1100519462476022E-2</v>
      </c>
      <c r="AA23" s="44">
        <f>('AEO 2021 2.9'!AA59-'AEO 2021 2.9'!$C59)/'AEO 2021 2.9'!$C59</f>
        <v>6.9320839476060644E-2</v>
      </c>
      <c r="AB23" s="44">
        <f>('AEO 2021 2.9'!AB59-'AEO 2021 2.9'!$C59)/'AEO 2021 2.9'!$C59</f>
        <v>8.2511944549503349E-2</v>
      </c>
      <c r="AC23" s="44">
        <f>('AEO 2021 2.9'!AC59-'AEO 2021 2.9'!$C59)/'AEO 2021 2.9'!$C59</f>
        <v>8.5807791165278507E-2</v>
      </c>
      <c r="AD23" s="44">
        <f>('AEO 2021 2.9'!AD59-'AEO 2021 2.9'!$C59)/'AEO 2021 2.9'!$C59</f>
        <v>0.10247227089234839</v>
      </c>
      <c r="AE23" s="44">
        <f>('AEO 2021 2.9'!AE59-'AEO 2021 2.9'!$C59)/'AEO 2021 2.9'!$C59</f>
        <v>0.11002107180623191</v>
      </c>
      <c r="AF23" s="44">
        <f>('AEO 2021 2.9'!AF59-'AEO 2021 2.9'!$C59)/'AEO 2021 2.9'!$C59</f>
        <v>0.11899009702293187</v>
      </c>
      <c r="AG23" s="44">
        <f>('AEO 2021 2.9'!AG59-'AEO 2021 2.9'!$C59)/'AEO 2021 2.9'!$C59</f>
        <v>0.12813665027748408</v>
      </c>
    </row>
    <row r="24" spans="2:33" ht="15" x14ac:dyDescent="0.25">
      <c r="B24" s="331" t="s">
        <v>1266</v>
      </c>
      <c r="C24" s="332">
        <v>0</v>
      </c>
      <c r="D24" s="332">
        <f>('AEO 2021 2.9'!D60-'AEO 2021 2.9'!$C60)/'AEO 2021 2.9'!$C60</f>
        <v>7.1371474249243478E-5</v>
      </c>
      <c r="E24" s="332">
        <f>('AEO 2021 2.9'!E60-'AEO 2021 2.9'!$C60)/'AEO 2021 2.9'!$C60</f>
        <v>3.5707148566860851E-2</v>
      </c>
      <c r="F24" s="332">
        <f>('AEO 2021 2.9'!F60-'AEO 2021 2.9'!$C60)/'AEO 2021 2.9'!$C60</f>
        <v>4.5156731757451378E-2</v>
      </c>
      <c r="G24" s="332">
        <f>('AEO 2021 2.9'!G60-'AEO 2021 2.9'!$C60)/'AEO 2021 2.9'!$C60</f>
        <v>5.6676087701267586E-2</v>
      </c>
      <c r="H24" s="332">
        <f>('AEO 2021 2.9'!H60-'AEO 2021 2.9'!$C60)/'AEO 2021 2.9'!$C60</f>
        <v>7.0657759506680518E-2</v>
      </c>
      <c r="I24" s="332">
        <f>('AEO 2021 2.9'!I60-'AEO 2021 2.9'!$C60)/'AEO 2021 2.9'!$C60</f>
        <v>7.9664839556925937E-2</v>
      </c>
      <c r="J24" s="332">
        <f>('AEO 2021 2.9'!J60-'AEO 2021 2.9'!$C60)/'AEO 2021 2.9'!$C60</f>
        <v>8.5410243233984287E-2</v>
      </c>
      <c r="K24" s="332">
        <f>('AEO 2021 2.9'!K60-'AEO 2021 2.9'!$C60)/'AEO 2021 2.9'!$C60</f>
        <v>8.7394370218111278E-2</v>
      </c>
      <c r="L24" s="332">
        <f>('AEO 2021 2.9'!L60-'AEO 2021 2.9'!$C60)/'AEO 2021 2.9'!$C60</f>
        <v>9.1062863994518822E-2</v>
      </c>
      <c r="M24" s="332">
        <f>('AEO 2021 2.9'!M60-'AEO 2021 2.9'!$C60)/'AEO 2021 2.9'!$C60</f>
        <v>9.9227760648624153E-2</v>
      </c>
      <c r="N24" s="332">
        <f>('AEO 2021 2.9'!N60-'AEO 2021 2.9'!$C60)/'AEO 2021 2.9'!$C60</f>
        <v>0.10803500057097189</v>
      </c>
      <c r="O24" s="332">
        <f>('AEO 2021 2.9'!O60-'AEO 2021 2.9'!$C60)/'AEO 2021 2.9'!$C60</f>
        <v>0.11257422633321922</v>
      </c>
      <c r="P24" s="332">
        <f>('AEO 2021 2.9'!P60-'AEO 2021 2.9'!$C60)/'AEO 2021 2.9'!$C60</f>
        <v>0.11393028434395346</v>
      </c>
      <c r="Q24" s="332">
        <f>('AEO 2021 2.9'!Q60-'AEO 2021 2.9'!$C60)/'AEO 2021 2.9'!$C60</f>
        <v>0.11526493091241312</v>
      </c>
      <c r="R24" s="332">
        <f>('AEO 2021 2.9'!R60-'AEO 2021 2.9'!$C60)/'AEO 2021 2.9'!$C60</f>
        <v>0.12244490122187969</v>
      </c>
      <c r="S24" s="332">
        <f>('AEO 2021 2.9'!S60-'AEO 2021 2.9'!$C60)/'AEO 2021 2.9'!$C60</f>
        <v>0.1286756309238325</v>
      </c>
      <c r="T24" s="332">
        <f>('AEO 2021 2.9'!T60-'AEO 2021 2.9'!$C60)/'AEO 2021 2.9'!$C60</f>
        <v>0.13491349777321004</v>
      </c>
      <c r="U24" s="332">
        <f>('AEO 2021 2.9'!U60-'AEO 2021 2.9'!$C60)/'AEO 2021 2.9'!$C60</f>
        <v>0.14644712801187629</v>
      </c>
      <c r="V24" s="332">
        <f>('AEO 2021 2.9'!V60-'AEO 2021 2.9'!$C60)/'AEO 2021 2.9'!$C60</f>
        <v>0.15708147767500288</v>
      </c>
      <c r="W24" s="332">
        <f>('AEO 2021 2.9'!W60-'AEO 2021 2.9'!$C60)/'AEO 2021 2.9'!$C60</f>
        <v>0.16638118076967018</v>
      </c>
      <c r="X24" s="332">
        <f>('AEO 2021 2.9'!X60-'AEO 2021 2.9'!$C60)/'AEO 2021 2.9'!$C60</f>
        <v>0.1797419207491151</v>
      </c>
      <c r="Y24" s="332">
        <f>('AEO 2021 2.9'!Y60-'AEO 2021 2.9'!$C60)/'AEO 2021 2.9'!$C60</f>
        <v>0.1945086787712689</v>
      </c>
      <c r="Z24" s="332">
        <f>('AEO 2021 2.9'!Z60-'AEO 2021 2.9'!$C60)/'AEO 2021 2.9'!$C60</f>
        <v>0.21077423775265505</v>
      </c>
      <c r="AA24" s="332">
        <f>('AEO 2021 2.9'!AA60-'AEO 2021 2.9'!$C60)/'AEO 2021 2.9'!$C60</f>
        <v>0.22711830535571556</v>
      </c>
      <c r="AB24" s="332">
        <f>('AEO 2021 2.9'!AB60-'AEO 2021 2.9'!$C60)/'AEO 2021 2.9'!$C60</f>
        <v>0.24443302500856459</v>
      </c>
      <c r="AC24" s="332">
        <f>('AEO 2021 2.9'!AC60-'AEO 2021 2.9'!$C60)/'AEO 2021 2.9'!$C60</f>
        <v>0.26174774466141382</v>
      </c>
      <c r="AD24" s="332">
        <f>('AEO 2021 2.9'!AD60-'AEO 2021 2.9'!$C60)/'AEO 2021 2.9'!$C60</f>
        <v>0.28008307639602609</v>
      </c>
      <c r="AE24" s="332">
        <f>('AEO 2021 2.9'!AE60-'AEO 2021 2.9'!$C60)/'AEO 2021 2.9'!$C60</f>
        <v>0.29828280232956511</v>
      </c>
      <c r="AF24" s="332">
        <f>('AEO 2021 2.9'!AF60-'AEO 2021 2.9'!$C60)/'AEO 2021 2.9'!$C60</f>
        <v>0.31815975790795942</v>
      </c>
      <c r="AG24" s="332">
        <f>('AEO 2021 2.9'!AG60-'AEO 2021 2.9'!$C60)/'AEO 2021 2.9'!$C60</f>
        <v>0.33850776521639853</v>
      </c>
    </row>
    <row r="25" spans="2:33" ht="15" x14ac:dyDescent="0.25">
      <c r="B25" s="331" t="s">
        <v>1208</v>
      </c>
      <c r="C25" s="332">
        <v>0</v>
      </c>
      <c r="D25" s="332">
        <f>('AEO 2021 2.9'!D61-'AEO 2021 2.9'!$C61)/'AEO 2021 2.9'!$C61</f>
        <v>4.4606801185459125E-3</v>
      </c>
      <c r="E25" s="332">
        <f>('AEO 2021 2.9'!E61-'AEO 2021 2.9'!$C61)/'AEO 2021 2.9'!$C61</f>
        <v>3.5215717814672302E-2</v>
      </c>
      <c r="F25" s="332">
        <f>('AEO 2021 2.9'!F61-'AEO 2021 2.9'!$C61)/'AEO 2021 2.9'!$C61</f>
        <v>6.103697295543721E-2</v>
      </c>
      <c r="G25" s="332">
        <f>('AEO 2021 2.9'!G61-'AEO 2021 2.9'!$C61)/'AEO 2021 2.9'!$C61</f>
        <v>7.9197347922911387E-2</v>
      </c>
      <c r="H25" s="332">
        <f>('AEO 2021 2.9'!H61-'AEO 2021 2.9'!$C61)/'AEO 2021 2.9'!$C61</f>
        <v>0.10066606064497383</v>
      </c>
      <c r="I25" s="332">
        <f>('AEO 2021 2.9'!I61-'AEO 2021 2.9'!$C61)/'AEO 2021 2.9'!$C61</f>
        <v>0.12141836110557287</v>
      </c>
      <c r="J25" s="332">
        <f>('AEO 2021 2.9'!J61-'AEO 2021 2.9'!$C61)/'AEO 2021 2.9'!$C61</f>
        <v>0.13259371652377855</v>
      </c>
      <c r="K25" s="332">
        <f>('AEO 2021 2.9'!K61-'AEO 2021 2.9'!$C61)/'AEO 2021 2.9'!$C61</f>
        <v>0.14903064689999629</v>
      </c>
      <c r="L25" s="332">
        <f>('AEO 2021 2.9'!L61-'AEO 2021 2.9'!$C61)/'AEO 2021 2.9'!$C61</f>
        <v>0.16295337575485189</v>
      </c>
      <c r="M25" s="332">
        <f>('AEO 2021 2.9'!M61-'AEO 2021 2.9'!$C61)/'AEO 2021 2.9'!$C61</f>
        <v>0.16907667300849219</v>
      </c>
      <c r="N25" s="332">
        <f>('AEO 2021 2.9'!N61-'AEO 2021 2.9'!$C61)/'AEO 2021 2.9'!$C61</f>
        <v>0.18204981768659678</v>
      </c>
      <c r="O25" s="332">
        <f>('AEO 2021 2.9'!O61-'AEO 2021 2.9'!$C61)/'AEO 2021 2.9'!$C61</f>
        <v>0.19378275811962059</v>
      </c>
      <c r="P25" s="332">
        <f>('AEO 2021 2.9'!P61-'AEO 2021 2.9'!$C61)/'AEO 2021 2.9'!$C61</f>
        <v>0.20608680077994321</v>
      </c>
      <c r="Q25" s="332">
        <f>('AEO 2021 2.9'!Q61-'AEO 2021 2.9'!$C61)/'AEO 2021 2.9'!$C61</f>
        <v>0.22304752313977816</v>
      </c>
      <c r="R25" s="332">
        <f>('AEO 2021 2.9'!R61-'AEO 2021 2.9'!$C61)/'AEO 2021 2.9'!$C61</f>
        <v>0.23635859812989377</v>
      </c>
      <c r="S25" s="332">
        <f>('AEO 2021 2.9'!S61-'AEO 2021 2.9'!$C61)/'AEO 2021 2.9'!$C61</f>
        <v>0.25500559274666379</v>
      </c>
      <c r="T25" s="332">
        <f>('AEO 2021 2.9'!T61-'AEO 2021 2.9'!$C61)/'AEO 2021 2.9'!$C61</f>
        <v>0.26732653192258704</v>
      </c>
      <c r="U25" s="332">
        <f>('AEO 2021 2.9'!U61-'AEO 2021 2.9'!$C61)/'AEO 2021 2.9'!$C61</f>
        <v>0.28262125784420744</v>
      </c>
      <c r="V25" s="332">
        <f>('AEO 2021 2.9'!V61-'AEO 2021 2.9'!$C61)/'AEO 2021 2.9'!$C61</f>
        <v>0.29893991261122127</v>
      </c>
      <c r="W25" s="332">
        <f>('AEO 2021 2.9'!W61-'AEO 2021 2.9'!$C61)/'AEO 2021 2.9'!$C61</f>
        <v>0.31346753672457678</v>
      </c>
      <c r="X25" s="332">
        <f>('AEO 2021 2.9'!X61-'AEO 2021 2.9'!$C61)/'AEO 2021 2.9'!$C61</f>
        <v>0.3325808751719222</v>
      </c>
      <c r="Y25" s="332">
        <f>('AEO 2021 2.9'!Y61-'AEO 2021 2.9'!$C61)/'AEO 2021 2.9'!$C61</f>
        <v>0.35242752239633141</v>
      </c>
      <c r="Z25" s="332">
        <f>('AEO 2021 2.9'!Z61-'AEO 2021 2.9'!$C61)/'AEO 2021 2.9'!$C61</f>
        <v>0.37136513708143104</v>
      </c>
      <c r="AA25" s="332">
        <f>('AEO 2021 2.9'!AA61-'AEO 2021 2.9'!$C61)/'AEO 2021 2.9'!$C61</f>
        <v>0.38905240961208981</v>
      </c>
      <c r="AB25" s="332">
        <f>('AEO 2021 2.9'!AB61-'AEO 2021 2.9'!$C61)/'AEO 2021 2.9'!$C61</f>
        <v>0.40687485426755299</v>
      </c>
      <c r="AC25" s="332">
        <f>('AEO 2021 2.9'!AC61-'AEO 2021 2.9'!$C61)/'AEO 2021 2.9'!$C61</f>
        <v>0.42680936337308523</v>
      </c>
      <c r="AD25" s="332">
        <f>('AEO 2021 2.9'!AD61-'AEO 2021 2.9'!$C61)/'AEO 2021 2.9'!$C61</f>
        <v>0.44794352508625684</v>
      </c>
      <c r="AE25" s="332">
        <f>('AEO 2021 2.9'!AE61-'AEO 2021 2.9'!$C61)/'AEO 2021 2.9'!$C61</f>
        <v>0.4679354823448309</v>
      </c>
      <c r="AF25" s="332">
        <f>('AEO 2021 2.9'!AF61-'AEO 2021 2.9'!$C61)/'AEO 2021 2.9'!$C61</f>
        <v>0.48814033569997206</v>
      </c>
      <c r="AG25" s="332">
        <f>('AEO 2021 2.9'!AG61-'AEO 2021 2.9'!$C61)/'AEO 2021 2.9'!$C61</f>
        <v>0.51127842416336911</v>
      </c>
    </row>
    <row r="26" spans="2:33" x14ac:dyDescent="0.2">
      <c r="B26" s="171" t="s">
        <v>1210</v>
      </c>
      <c r="C26" s="44">
        <v>0</v>
      </c>
      <c r="D26" s="44">
        <f>('AEO 2021 2.9'!D62-'AEO 2021 2.9'!$C62)/'AEO 2021 2.9'!$C62</f>
        <v>1.6499572412897713E-2</v>
      </c>
      <c r="E26" s="44">
        <f>('AEO 2021 2.9'!E62-'AEO 2021 2.9'!$C62)/'AEO 2021 2.9'!$C62</f>
        <v>1.825961229431149E-2</v>
      </c>
      <c r="F26" s="44">
        <f>('AEO 2021 2.9'!F62-'AEO 2021 2.9'!$C62)/'AEO 2021 2.9'!$C62</f>
        <v>2.7285427014047608E-2</v>
      </c>
      <c r="G26" s="44">
        <f>('AEO 2021 2.9'!G62-'AEO 2021 2.9'!$C62)/'AEO 2021 2.9'!$C62</f>
        <v>3.0731771044138177E-2</v>
      </c>
      <c r="H26" s="44">
        <f>('AEO 2021 2.9'!H62-'AEO 2021 2.9'!$C62)/'AEO 2021 2.9'!$C62</f>
        <v>4.1687538420725E-2</v>
      </c>
      <c r="I26" s="44">
        <f>('AEO 2021 2.9'!I62-'AEO 2021 2.9'!$C62)/'AEO 2021 2.9'!$C62</f>
        <v>5.5152324398753297E-2</v>
      </c>
      <c r="J26" s="44">
        <f>('AEO 2021 2.9'!J62-'AEO 2021 2.9'!$C62)/'AEO 2021 2.9'!$C62</f>
        <v>5.7353175725876199E-2</v>
      </c>
      <c r="K26" s="44">
        <f>('AEO 2021 2.9'!K62-'AEO 2021 2.9'!$C62)/'AEO 2021 2.9'!$C62</f>
        <v>7.1821408849410143E-2</v>
      </c>
      <c r="L26" s="44">
        <f>('AEO 2021 2.9'!L62-'AEO 2021 2.9'!$C62)/'AEO 2021 2.9'!$C62</f>
        <v>8.1100890519267915E-2</v>
      </c>
      <c r="M26" s="44">
        <f>('AEO 2021 2.9'!M62-'AEO 2021 2.9'!$C62)/'AEO 2021 2.9'!$C62</f>
        <v>5.299595495387923E-2</v>
      </c>
      <c r="N26" s="44">
        <f>('AEO 2021 2.9'!N62-'AEO 2021 2.9'!$C62)/'AEO 2021 2.9'!$C62</f>
        <v>6.4875021940388036E-2</v>
      </c>
      <c r="O26" s="44">
        <f>('AEO 2021 2.9'!O62-'AEO 2021 2.9'!$C62)/'AEO 2021 2.9'!$C62</f>
        <v>7.1140956272306127E-2</v>
      </c>
      <c r="P26" s="44">
        <f>('AEO 2021 2.9'!P62-'AEO 2021 2.9'!$C62)/'AEO 2021 2.9'!$C62</f>
        <v>8.1766515802288858E-2</v>
      </c>
      <c r="Q26" s="44">
        <f>('AEO 2021 2.9'!Q62-'AEO 2021 2.9'!$C62)/'AEO 2021 2.9'!$C62</f>
        <v>9.6364587933468082E-2</v>
      </c>
      <c r="R26" s="44">
        <f>('AEO 2021 2.9'!R62-'AEO 2021 2.9'!$C62)/'AEO 2021 2.9'!$C62</f>
        <v>0.10361232957628411</v>
      </c>
      <c r="S26" s="44">
        <f>('AEO 2021 2.9'!S62-'AEO 2021 2.9'!$C62)/'AEO 2021 2.9'!$C62</f>
        <v>0.11991353683861268</v>
      </c>
      <c r="T26" s="44">
        <f>('AEO 2021 2.9'!T62-'AEO 2021 2.9'!$C62)/'AEO 2021 2.9'!$C62</f>
        <v>0.13450078905248786</v>
      </c>
      <c r="U26" s="44">
        <f>('AEO 2021 2.9'!U62-'AEO 2021 2.9'!$C62)/'AEO 2021 2.9'!$C62</f>
        <v>0.14036879087023396</v>
      </c>
      <c r="V26" s="44">
        <f>('AEO 2021 2.9'!V62-'AEO 2021 2.9'!$C62)/'AEO 2021 2.9'!$C62</f>
        <v>0.14978772925200712</v>
      </c>
      <c r="W26" s="44">
        <f>('AEO 2021 2.9'!W62-'AEO 2021 2.9'!$C62)/'AEO 2021 2.9'!$C62</f>
        <v>0.15741136283670998</v>
      </c>
      <c r="X26" s="44">
        <f>('AEO 2021 2.9'!X62-'AEO 2021 2.9'!$C62)/'AEO 2021 2.9'!$C62</f>
        <v>0.16947036104060362</v>
      </c>
      <c r="Y26" s="44">
        <f>('AEO 2021 2.9'!Y62-'AEO 2021 2.9'!$C62)/'AEO 2021 2.9'!$C62</f>
        <v>0.17964589215828508</v>
      </c>
      <c r="Z26" s="44">
        <f>('AEO 2021 2.9'!Z62-'AEO 2021 2.9'!$C62)/'AEO 2021 2.9'!$C62</f>
        <v>0.1907495317380235</v>
      </c>
      <c r="AA26" s="44">
        <f>('AEO 2021 2.9'!AA62-'AEO 2021 2.9'!$C62)/'AEO 2021 2.9'!$C62</f>
        <v>0.19763620873303592</v>
      </c>
      <c r="AB26" s="44">
        <f>('AEO 2021 2.9'!AB62-'AEO 2021 2.9'!$C62)/'AEO 2021 2.9'!$C62</f>
        <v>0.20200384868465876</v>
      </c>
      <c r="AC26" s="44">
        <f>('AEO 2021 2.9'!AC62-'AEO 2021 2.9'!$C62)/'AEO 2021 2.9'!$C62</f>
        <v>0.21806902145469387</v>
      </c>
      <c r="AD26" s="44">
        <f>('AEO 2021 2.9'!AD62-'AEO 2021 2.9'!$C62)/'AEO 2021 2.9'!$C62</f>
        <v>0.23067382437591127</v>
      </c>
      <c r="AE26" s="44">
        <f>('AEO 2021 2.9'!AE62-'AEO 2021 2.9'!$C62)/'AEO 2021 2.9'!$C62</f>
        <v>0.24255890242758879</v>
      </c>
      <c r="AF26" s="44">
        <f>('AEO 2021 2.9'!AF62-'AEO 2021 2.9'!$C62)/'AEO 2021 2.9'!$C62</f>
        <v>0.24986755619744844</v>
      </c>
      <c r="AG26" s="44">
        <f>('AEO 2021 2.9'!AG62-'AEO 2021 2.9'!$C62)/'AEO 2021 2.9'!$C62</f>
        <v>0.2601597019794038</v>
      </c>
    </row>
    <row r="27" spans="2:33" ht="15" x14ac:dyDescent="0.25">
      <c r="B27" s="172" t="s">
        <v>1212</v>
      </c>
      <c r="C27" s="44">
        <v>0</v>
      </c>
      <c r="D27" s="44">
        <f>('AEO 2021 2.9'!D63-'AEO 2021 2.9'!$C63)/'AEO 2021 2.9'!$C63</f>
        <v>-1.4594099374436441E-2</v>
      </c>
      <c r="E27" s="44">
        <f>('AEO 2021 2.9'!E63-'AEO 2021 2.9'!$C63)/'AEO 2021 2.9'!$C63</f>
        <v>7.1674993200395123E-2</v>
      </c>
      <c r="F27" s="44">
        <f>('AEO 2021 2.9'!F63-'AEO 2021 2.9'!$C63)/'AEO 2021 2.9'!$C63</f>
        <v>9.189009929808982E-2</v>
      </c>
      <c r="G27" s="44">
        <f>('AEO 2021 2.9'!G63-'AEO 2021 2.9'!$C63)/'AEO 2021 2.9'!$C63</f>
        <v>6.7783710532468622E-2</v>
      </c>
      <c r="H27" s="44">
        <f>('AEO 2021 2.9'!H63-'AEO 2021 2.9'!$C63)/'AEO 2021 2.9'!$C63</f>
        <v>5.946672010917535E-2</v>
      </c>
      <c r="I27" s="44">
        <f>('AEO 2021 2.9'!I63-'AEO 2021 2.9'!$C63)/'AEO 2021 2.9'!$C63</f>
        <v>8.7798407222368423E-4</v>
      </c>
      <c r="J27" s="44">
        <f>('AEO 2021 2.9'!J63-'AEO 2021 2.9'!$C63)/'AEO 2021 2.9'!$C63</f>
        <v>1.2456399024674157E-2</v>
      </c>
      <c r="K27" s="44">
        <f>('AEO 2021 2.9'!K63-'AEO 2021 2.9'!$C63)/'AEO 2021 2.9'!$C63</f>
        <v>2.6244089115383354E-2</v>
      </c>
      <c r="L27" s="44">
        <f>('AEO 2021 2.9'!L63-'AEO 2021 2.9'!$C63)/'AEO 2021 2.9'!$C63</f>
        <v>4.8062470475399667E-2</v>
      </c>
      <c r="M27" s="44">
        <f>('AEO 2021 2.9'!M63-'AEO 2021 2.9'!$C63)/'AEO 2021 2.9'!$C63</f>
        <v>2.282758587781698E-2</v>
      </c>
      <c r="N27" s="44">
        <f>('AEO 2021 2.9'!N63-'AEO 2021 2.9'!$C63)/'AEO 2021 2.9'!$C63</f>
        <v>-1.0678958443677883E-2</v>
      </c>
      <c r="O27" s="44">
        <f>('AEO 2021 2.9'!O63-'AEO 2021 2.9'!$C63)/'AEO 2021 2.9'!$C63</f>
        <v>-2.6182057632019789E-2</v>
      </c>
      <c r="P27" s="44">
        <f>('AEO 2021 2.9'!P63-'AEO 2021 2.9'!$C63)/'AEO 2021 2.9'!$C63</f>
        <v>-2.09451689403592E-2</v>
      </c>
      <c r="Q27" s="44">
        <f>('AEO 2021 2.9'!Q63-'AEO 2021 2.9'!$C63)/'AEO 2021 2.9'!$C63</f>
        <v>-9.1138564018876413E-3</v>
      </c>
      <c r="R27" s="44">
        <f>('AEO 2021 2.9'!R63-'AEO 2021 2.9'!$C63)/'AEO 2021 2.9'!$C63</f>
        <v>4.7430226510347083E-3</v>
      </c>
      <c r="S27" s="44">
        <f>('AEO 2021 2.9'!S63-'AEO 2021 2.9'!$C63)/'AEO 2021 2.9'!$C63</f>
        <v>1.6894035911457224E-2</v>
      </c>
      <c r="T27" s="44">
        <f>('AEO 2021 2.9'!T63-'AEO 2021 2.9'!$C63)/'AEO 2021 2.9'!$C63</f>
        <v>1.4584556069303433E-2</v>
      </c>
      <c r="U27" s="44">
        <f>('AEO 2021 2.9'!U63-'AEO 2021 2.9'!$C63)/'AEO 2021 2.9'!$C63</f>
        <v>1.7144547671194894E-2</v>
      </c>
      <c r="V27" s="44">
        <f>('AEO 2021 2.9'!V63-'AEO 2021 2.9'!$C63)/'AEO 2021 2.9'!$C63</f>
        <v>2.0272365928491957E-2</v>
      </c>
      <c r="W27" s="44">
        <f>('AEO 2021 2.9'!W63-'AEO 2021 2.9'!$C63)/'AEO 2021 2.9'!$C63</f>
        <v>3.5889984778428245E-2</v>
      </c>
      <c r="X27" s="44">
        <f>('AEO 2021 2.9'!X63-'AEO 2021 2.9'!$C63)/'AEO 2021 2.9'!$C63</f>
        <v>5.0367178664987022E-2</v>
      </c>
      <c r="Y27" s="44">
        <f>('AEO 2021 2.9'!Y63-'AEO 2021 2.9'!$C63)/'AEO 2021 2.9'!$C63</f>
        <v>5.8813003707573988E-2</v>
      </c>
      <c r="Z27" s="44">
        <f>('AEO 2021 2.9'!Z63-'AEO 2021 2.9'!$C63)/'AEO 2021 2.9'!$C63</f>
        <v>7.114772559180417E-2</v>
      </c>
      <c r="AA27" s="44">
        <f>('AEO 2021 2.9'!AA63-'AEO 2021 2.9'!$C63)/'AEO 2021 2.9'!$C63</f>
        <v>9.8732649078355314E-2</v>
      </c>
      <c r="AB27" s="44">
        <f>('AEO 2021 2.9'!AB63-'AEO 2021 2.9'!$C63)/'AEO 2021 2.9'!$C63</f>
        <v>0.14823377280253466</v>
      </c>
      <c r="AC27" s="44">
        <f>('AEO 2021 2.9'!AC63-'AEO 2021 2.9'!$C63)/'AEO 2021 2.9'!$C63</f>
        <v>0.18200275801518337</v>
      </c>
      <c r="AD27" s="44">
        <f>('AEO 2021 2.9'!AD63-'AEO 2021 2.9'!$C63)/'AEO 2021 2.9'!$C63</f>
        <v>0.18102934089163092</v>
      </c>
      <c r="AE27" s="44">
        <f>('AEO 2021 2.9'!AE63-'AEO 2021 2.9'!$C63)/'AEO 2021 2.9'!$C63</f>
        <v>0.18846357559013407</v>
      </c>
      <c r="AF27" s="44">
        <f>('AEO 2021 2.9'!AF63-'AEO 2021 2.9'!$C63)/'AEO 2021 2.9'!$C63</f>
        <v>0.20257096640279437</v>
      </c>
      <c r="AG27" s="44">
        <f>('AEO 2021 2.9'!AG63-'AEO 2021 2.9'!$C63)/'AEO 2021 2.9'!$C63</f>
        <v>0.21635627066722013</v>
      </c>
    </row>
    <row r="28" spans="2:33" x14ac:dyDescent="0.2">
      <c r="B28" s="171" t="s">
        <v>1214</v>
      </c>
      <c r="C28" s="44">
        <v>0</v>
      </c>
      <c r="D28" s="44">
        <f>('AEO 2021 2.9'!D64-'AEO 2021 2.9'!$C64)/'AEO 2021 2.9'!$C64</f>
        <v>1.2027627001173369E-2</v>
      </c>
      <c r="E28" s="44">
        <f>('AEO 2021 2.9'!E64-'AEO 2021 2.9'!$C64)/'AEO 2021 2.9'!$C64</f>
        <v>2.5941314924481994E-2</v>
      </c>
      <c r="F28" s="44">
        <f>('AEO 2021 2.9'!F64-'AEO 2021 2.9'!$C64)/'AEO 2021 2.9'!$C64</f>
        <v>3.6576269325519557E-2</v>
      </c>
      <c r="G28" s="44">
        <f>('AEO 2021 2.9'!G64-'AEO 2021 2.9'!$C64)/'AEO 2021 2.9'!$C64</f>
        <v>3.6060235920591259E-2</v>
      </c>
      <c r="H28" s="44">
        <f>('AEO 2021 2.9'!H64-'AEO 2021 2.9'!$C64)/'AEO 2021 2.9'!$C64</f>
        <v>4.4244374755536019E-2</v>
      </c>
      <c r="I28" s="44">
        <f>('AEO 2021 2.9'!I64-'AEO 2021 2.9'!$C64)/'AEO 2021 2.9'!$C64</f>
        <v>4.7347094224131456E-2</v>
      </c>
      <c r="J28" s="44">
        <f>('AEO 2021 2.9'!J64-'AEO 2021 2.9'!$C64)/'AEO 2021 2.9'!$C64</f>
        <v>5.0896539419599554E-2</v>
      </c>
      <c r="K28" s="44">
        <f>('AEO 2021 2.9'!K64-'AEO 2021 2.9'!$C64)/'AEO 2021 2.9'!$C64</f>
        <v>6.526724628929427E-2</v>
      </c>
      <c r="L28" s="44">
        <f>('AEO 2021 2.9'!L64-'AEO 2021 2.9'!$C64)/'AEO 2021 2.9'!$C64</f>
        <v>7.6349612631838967E-2</v>
      </c>
      <c r="M28" s="44">
        <f>('AEO 2021 2.9'!M64-'AEO 2021 2.9'!$C64)/'AEO 2021 2.9'!$C64</f>
        <v>4.8657764175478735E-2</v>
      </c>
      <c r="N28" s="44">
        <f>('AEO 2021 2.9'!N64-'AEO 2021 2.9'!$C64)/'AEO 2021 2.9'!$C64</f>
        <v>5.4009552107708254E-2</v>
      </c>
      <c r="O28" s="44">
        <f>('AEO 2021 2.9'!O64-'AEO 2021 2.9'!$C64)/'AEO 2021 2.9'!$C64</f>
        <v>5.714452366411165E-2</v>
      </c>
      <c r="P28" s="44">
        <f>('AEO 2021 2.9'!P64-'AEO 2021 2.9'!$C64)/'AEO 2021 2.9'!$C64</f>
        <v>6.6995820952877649E-2</v>
      </c>
      <c r="Q28" s="44">
        <f>('AEO 2021 2.9'!Q64-'AEO 2021 2.9'!$C64)/'AEO 2021 2.9'!$C64</f>
        <v>8.1195660378653139E-2</v>
      </c>
      <c r="R28" s="44">
        <f>('AEO 2021 2.9'!R64-'AEO 2021 2.9'!$C64)/'AEO 2021 2.9'!$C64</f>
        <v>8.939386661359941E-2</v>
      </c>
      <c r="S28" s="44">
        <f>('AEO 2021 2.9'!S64-'AEO 2021 2.9'!$C64)/'AEO 2021 2.9'!$C64</f>
        <v>0.10509823162488757</v>
      </c>
      <c r="T28" s="44">
        <f>('AEO 2021 2.9'!T64-'AEO 2021 2.9'!$C64)/'AEO 2021 2.9'!$C64</f>
        <v>0.11725555319192725</v>
      </c>
      <c r="U28" s="44">
        <f>('AEO 2021 2.9'!U64-'AEO 2021 2.9'!$C64)/'AEO 2021 2.9'!$C64</f>
        <v>0.12264782778757538</v>
      </c>
      <c r="V28" s="44">
        <f>('AEO 2021 2.9'!V64-'AEO 2021 2.9'!$C64)/'AEO 2021 2.9'!$C64</f>
        <v>0.13116237896889385</v>
      </c>
      <c r="W28" s="44">
        <f>('AEO 2021 2.9'!W64-'AEO 2021 2.9'!$C64)/'AEO 2021 2.9'!$C64</f>
        <v>0.13993528995999363</v>
      </c>
      <c r="X28" s="44">
        <f>('AEO 2021 2.9'!X64-'AEO 2021 2.9'!$C64)/'AEO 2021 2.9'!$C64</f>
        <v>0.15234205054656996</v>
      </c>
      <c r="Y28" s="44">
        <f>('AEO 2021 2.9'!Y64-'AEO 2021 2.9'!$C64)/'AEO 2021 2.9'!$C64</f>
        <v>0.16226883144509932</v>
      </c>
      <c r="Z28" s="44">
        <f>('AEO 2021 2.9'!Z64-'AEO 2021 2.9'!$C64)/'AEO 2021 2.9'!$C64</f>
        <v>0.17354917070961448</v>
      </c>
      <c r="AA28" s="44">
        <f>('AEO 2021 2.9'!AA64-'AEO 2021 2.9'!$C64)/'AEO 2021 2.9'!$C64</f>
        <v>0.18341281986179639</v>
      </c>
      <c r="AB28" s="44">
        <f>('AEO 2021 2.9'!AB64-'AEO 2021 2.9'!$C64)/'AEO 2021 2.9'!$C64</f>
        <v>0.19427113712627037</v>
      </c>
      <c r="AC28" s="44">
        <f>('AEO 2021 2.9'!AC64-'AEO 2021 2.9'!$C64)/'AEO 2021 2.9'!$C64</f>
        <v>0.21288265043540308</v>
      </c>
      <c r="AD28" s="44">
        <f>('AEO 2021 2.9'!AD64-'AEO 2021 2.9'!$C64)/'AEO 2021 2.9'!$C64</f>
        <v>0.22353476020229596</v>
      </c>
      <c r="AE28" s="44">
        <f>('AEO 2021 2.9'!AE64-'AEO 2021 2.9'!$C64)/'AEO 2021 2.9'!$C64</f>
        <v>0.23477941630583207</v>
      </c>
      <c r="AF28" s="44">
        <f>('AEO 2021 2.9'!AF64-'AEO 2021 2.9'!$C64)/'AEO 2021 2.9'!$C64</f>
        <v>0.24306545801395757</v>
      </c>
      <c r="AG28" s="44">
        <f>('AEO 2021 2.9'!AG64-'AEO 2021 2.9'!$C64)/'AEO 2021 2.9'!$C64</f>
        <v>0.25386064353208393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AABC8-0079-4A3B-851F-733E38D81A97}">
  <sheetPr>
    <tabColor theme="9" tint="-0.499984740745262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2ACC5-666F-4AEC-BC2C-39DB1C79EF89}">
  <sheetPr>
    <tabColor theme="9" tint="0.59999389629810485"/>
  </sheetPr>
  <dimension ref="A1:AE10"/>
  <sheetViews>
    <sheetView workbookViewId="0">
      <selection activeCell="P10" sqref="P9:P10"/>
    </sheetView>
  </sheetViews>
  <sheetFormatPr defaultRowHeight="14.25" x14ac:dyDescent="0.2"/>
  <cols>
    <col min="1" max="1" width="24.875" style="4" customWidth="1"/>
    <col min="2" max="16384" width="9" style="4"/>
  </cols>
  <sheetData>
    <row r="1" spans="1:31" x14ac:dyDescent="0.2">
      <c r="A1" s="241" t="s">
        <v>1619</v>
      </c>
    </row>
    <row r="2" spans="1:31" x14ac:dyDescent="0.2">
      <c r="A2" s="4" t="s">
        <v>1620</v>
      </c>
    </row>
    <row r="4" spans="1:31" x14ac:dyDescent="0.2">
      <c r="A4" s="241" t="s">
        <v>1621</v>
      </c>
    </row>
    <row r="5" spans="1:31" x14ac:dyDescent="0.2">
      <c r="A5" s="241" t="s">
        <v>1622</v>
      </c>
      <c r="B5" s="4">
        <f>40/15</f>
        <v>2.6666666666666665</v>
      </c>
    </row>
    <row r="7" spans="1:31" x14ac:dyDescent="0.2">
      <c r="A7" s="241" t="s">
        <v>1623</v>
      </c>
    </row>
    <row r="9" spans="1:31" x14ac:dyDescent="0.2">
      <c r="A9" s="4">
        <v>2020</v>
      </c>
      <c r="B9" s="4">
        <f>A9+1</f>
        <v>2021</v>
      </c>
      <c r="C9" s="4">
        <f t="shared" ref="C9:O9" si="0">B9+1</f>
        <v>2022</v>
      </c>
      <c r="D9" s="4">
        <f t="shared" si="0"/>
        <v>2023</v>
      </c>
      <c r="E9" s="4">
        <f t="shared" si="0"/>
        <v>2024</v>
      </c>
      <c r="F9" s="4">
        <f t="shared" si="0"/>
        <v>2025</v>
      </c>
      <c r="G9" s="4">
        <f t="shared" si="0"/>
        <v>2026</v>
      </c>
      <c r="H9" s="4">
        <f t="shared" si="0"/>
        <v>2027</v>
      </c>
      <c r="I9" s="4">
        <f t="shared" si="0"/>
        <v>2028</v>
      </c>
      <c r="J9" s="4">
        <f t="shared" si="0"/>
        <v>2029</v>
      </c>
      <c r="K9" s="4">
        <f t="shared" si="0"/>
        <v>2030</v>
      </c>
      <c r="L9" s="4">
        <f t="shared" si="0"/>
        <v>2031</v>
      </c>
      <c r="M9" s="4">
        <f t="shared" si="0"/>
        <v>2032</v>
      </c>
      <c r="N9" s="4">
        <f t="shared" si="0"/>
        <v>2033</v>
      </c>
      <c r="O9" s="4">
        <f t="shared" si="0"/>
        <v>2034</v>
      </c>
      <c r="P9" s="4">
        <f>O9+1</f>
        <v>2035</v>
      </c>
      <c r="Q9" s="4">
        <f t="shared" ref="Q9:R9" si="1">P9+1</f>
        <v>2036</v>
      </c>
      <c r="R9" s="4">
        <f t="shared" si="1"/>
        <v>2037</v>
      </c>
      <c r="S9" s="4">
        <f t="shared" ref="S9:T9" si="2">R9+1</f>
        <v>2038</v>
      </c>
      <c r="T9" s="4">
        <f t="shared" si="2"/>
        <v>2039</v>
      </c>
      <c r="U9" s="4">
        <f t="shared" ref="U9:V9" si="3">T9+1</f>
        <v>2040</v>
      </c>
      <c r="V9" s="4">
        <f t="shared" si="3"/>
        <v>2041</v>
      </c>
      <c r="W9" s="4">
        <f t="shared" ref="W9:X9" si="4">V9+1</f>
        <v>2042</v>
      </c>
      <c r="X9" s="4">
        <f t="shared" si="4"/>
        <v>2043</v>
      </c>
      <c r="Y9" s="4">
        <f t="shared" ref="Y9:Z9" si="5">X9+1</f>
        <v>2044</v>
      </c>
      <c r="Z9" s="4">
        <f t="shared" si="5"/>
        <v>2045</v>
      </c>
      <c r="AA9" s="4">
        <f t="shared" ref="AA9:AB9" si="6">Z9+1</f>
        <v>2046</v>
      </c>
      <c r="AB9" s="4">
        <f t="shared" si="6"/>
        <v>2047</v>
      </c>
      <c r="AC9" s="4">
        <f t="shared" ref="AC9:AD9" si="7">AB9+1</f>
        <v>2048</v>
      </c>
      <c r="AD9" s="4">
        <f t="shared" si="7"/>
        <v>2049</v>
      </c>
      <c r="AE9" s="4">
        <f t="shared" ref="AE9" si="8">AD9+1</f>
        <v>2050</v>
      </c>
    </row>
    <row r="10" spans="1:31" x14ac:dyDescent="0.2">
      <c r="A10" s="4">
        <v>1</v>
      </c>
      <c r="B10" s="4">
        <f>A10-$B$5/100</f>
        <v>0.97333333333333338</v>
      </c>
      <c r="C10" s="4">
        <f t="shared" ref="C10:O10" si="9">B10-$B$5/100</f>
        <v>0.94666666666666677</v>
      </c>
      <c r="D10" s="4">
        <f t="shared" si="9"/>
        <v>0.92000000000000015</v>
      </c>
      <c r="E10" s="4">
        <f t="shared" si="9"/>
        <v>0.89333333333333353</v>
      </c>
      <c r="F10" s="4">
        <f t="shared" si="9"/>
        <v>0.86666666666666692</v>
      </c>
      <c r="G10" s="4">
        <f t="shared" si="9"/>
        <v>0.8400000000000003</v>
      </c>
      <c r="H10" s="4">
        <f t="shared" si="9"/>
        <v>0.81333333333333369</v>
      </c>
      <c r="I10" s="4">
        <f t="shared" si="9"/>
        <v>0.78666666666666707</v>
      </c>
      <c r="J10" s="4">
        <f t="shared" si="9"/>
        <v>0.76000000000000045</v>
      </c>
      <c r="K10" s="4">
        <f t="shared" si="9"/>
        <v>0.73333333333333384</v>
      </c>
      <c r="L10" s="4">
        <f t="shared" si="9"/>
        <v>0.70666666666666722</v>
      </c>
      <c r="M10" s="4">
        <f t="shared" si="9"/>
        <v>0.6800000000000006</v>
      </c>
      <c r="N10" s="4">
        <f t="shared" si="9"/>
        <v>0.65333333333333399</v>
      </c>
      <c r="O10" s="4">
        <f t="shared" si="9"/>
        <v>0.62666666666666737</v>
      </c>
      <c r="P10" s="4">
        <f>O10-$B$5/100</f>
        <v>0.60000000000000075</v>
      </c>
      <c r="Q10" s="4">
        <f>P10</f>
        <v>0.60000000000000075</v>
      </c>
      <c r="R10" s="4">
        <f t="shared" ref="R10:AE10" si="10">Q10</f>
        <v>0.60000000000000075</v>
      </c>
      <c r="S10" s="4">
        <f t="shared" si="10"/>
        <v>0.60000000000000075</v>
      </c>
      <c r="T10" s="4">
        <f t="shared" si="10"/>
        <v>0.60000000000000075</v>
      </c>
      <c r="U10" s="4">
        <f t="shared" si="10"/>
        <v>0.60000000000000075</v>
      </c>
      <c r="V10" s="4">
        <f t="shared" si="10"/>
        <v>0.60000000000000075</v>
      </c>
      <c r="W10" s="4">
        <f t="shared" si="10"/>
        <v>0.60000000000000075</v>
      </c>
      <c r="X10" s="4">
        <f t="shared" si="10"/>
        <v>0.60000000000000075</v>
      </c>
      <c r="Y10" s="4">
        <f t="shared" si="10"/>
        <v>0.60000000000000075</v>
      </c>
      <c r="Z10" s="4">
        <f t="shared" si="10"/>
        <v>0.60000000000000075</v>
      </c>
      <c r="AA10" s="4">
        <f t="shared" si="10"/>
        <v>0.60000000000000075</v>
      </c>
      <c r="AB10" s="4">
        <f t="shared" si="10"/>
        <v>0.60000000000000075</v>
      </c>
      <c r="AC10" s="4">
        <f t="shared" si="10"/>
        <v>0.60000000000000075</v>
      </c>
      <c r="AD10" s="4">
        <f t="shared" si="10"/>
        <v>0.60000000000000075</v>
      </c>
      <c r="AE10" s="4">
        <f t="shared" si="10"/>
        <v>0.60000000000000075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C488F-5A85-4071-9DD9-2C80A6D1D828}">
  <sheetPr>
    <tabColor theme="9" tint="0.59999389629810485"/>
  </sheetPr>
  <dimension ref="A1:AH273"/>
  <sheetViews>
    <sheetView workbookViewId="0">
      <selection activeCell="I36" sqref="I36:J36"/>
    </sheetView>
  </sheetViews>
  <sheetFormatPr defaultRowHeight="14.25" x14ac:dyDescent="0.2"/>
  <cols>
    <col min="1" max="1" width="11.625" style="4" customWidth="1"/>
    <col min="2" max="2" width="17.875" style="4" customWidth="1"/>
    <col min="3" max="3" width="39.25" style="4" customWidth="1"/>
    <col min="4" max="16384" width="9" style="4"/>
  </cols>
  <sheetData>
    <row r="1" spans="1:34" ht="18.75" x14ac:dyDescent="0.3">
      <c r="A1" s="475" t="s">
        <v>1626</v>
      </c>
      <c r="B1" s="475" t="s">
        <v>1627</v>
      </c>
    </row>
    <row r="2" spans="1:34" ht="18.75" x14ac:dyDescent="0.3">
      <c r="A2" s="475" t="s">
        <v>1628</v>
      </c>
      <c r="B2" s="475" t="s">
        <v>1629</v>
      </c>
    </row>
    <row r="4" spans="1:34" ht="15" x14ac:dyDescent="0.2">
      <c r="A4" s="476" t="s">
        <v>1180</v>
      </c>
      <c r="B4" s="476" t="s">
        <v>1630</v>
      </c>
      <c r="C4" s="476" t="s">
        <v>1631</v>
      </c>
      <c r="D4" s="476">
        <v>2015</v>
      </c>
      <c r="E4" s="476">
        <v>2016</v>
      </c>
      <c r="F4" s="476">
        <v>2017</v>
      </c>
      <c r="G4" s="476">
        <v>2018</v>
      </c>
      <c r="H4" s="476">
        <v>2019</v>
      </c>
      <c r="I4" s="476">
        <v>2020</v>
      </c>
      <c r="J4" s="476">
        <v>2021</v>
      </c>
      <c r="K4" s="476">
        <v>2022</v>
      </c>
      <c r="L4" s="476">
        <v>2023</v>
      </c>
      <c r="M4" s="476">
        <v>2024</v>
      </c>
      <c r="N4" s="476">
        <v>2025</v>
      </c>
      <c r="O4" s="476">
        <v>2026</v>
      </c>
      <c r="P4" s="476">
        <v>2027</v>
      </c>
      <c r="Q4" s="476">
        <v>2028</v>
      </c>
      <c r="R4" s="476">
        <v>2029</v>
      </c>
      <c r="S4" s="476">
        <v>2030</v>
      </c>
      <c r="T4" s="476">
        <v>2031</v>
      </c>
      <c r="U4" s="476">
        <v>2032</v>
      </c>
      <c r="V4" s="476">
        <v>2033</v>
      </c>
      <c r="W4" s="476">
        <v>2034</v>
      </c>
      <c r="X4" s="476">
        <v>2035</v>
      </c>
      <c r="Y4" s="476">
        <v>2036</v>
      </c>
      <c r="Z4" s="476">
        <v>2037</v>
      </c>
      <c r="AA4" s="476">
        <v>2038</v>
      </c>
      <c r="AB4" s="476">
        <v>2039</v>
      </c>
      <c r="AC4" s="476">
        <v>2040</v>
      </c>
      <c r="AD4" s="476">
        <v>2041</v>
      </c>
      <c r="AE4" s="476">
        <v>2042</v>
      </c>
      <c r="AF4" s="476">
        <v>2043</v>
      </c>
      <c r="AG4" s="476">
        <v>2044</v>
      </c>
      <c r="AH4" s="476">
        <v>2045</v>
      </c>
    </row>
    <row r="5" spans="1:34" ht="15" x14ac:dyDescent="0.2">
      <c r="A5" s="524" t="s">
        <v>1632</v>
      </c>
      <c r="B5" s="524" t="s">
        <v>158</v>
      </c>
      <c r="C5" s="476" t="s">
        <v>1633</v>
      </c>
      <c r="D5" s="4">
        <v>4.46992530698129E-2</v>
      </c>
      <c r="E5" s="4">
        <v>3.8794711558269503E-2</v>
      </c>
      <c r="F5" s="4">
        <v>3.48650935646986E-2</v>
      </c>
      <c r="G5" s="4">
        <v>3.5798760969339302E-2</v>
      </c>
      <c r="H5" s="4">
        <v>3.5418914743162298E-2</v>
      </c>
      <c r="I5" s="4">
        <v>3.5039068516985301E-2</v>
      </c>
      <c r="J5" s="4">
        <v>3.4659222290808298E-2</v>
      </c>
      <c r="K5" s="4">
        <v>3.4279376064631203E-2</v>
      </c>
      <c r="L5" s="4">
        <v>3.38995298384542E-2</v>
      </c>
      <c r="M5" s="4">
        <v>3.3519683612277203E-2</v>
      </c>
      <c r="N5" s="4">
        <v>3.3139837386100199E-2</v>
      </c>
      <c r="O5" s="4">
        <v>3.2759991159923202E-2</v>
      </c>
      <c r="P5" s="4">
        <v>3.2380144933746198E-2</v>
      </c>
      <c r="Q5" s="4">
        <v>3.2000298707569201E-2</v>
      </c>
      <c r="R5" s="4">
        <v>3.1620452481392197E-2</v>
      </c>
      <c r="S5" s="4">
        <v>3.12406062552151E-2</v>
      </c>
      <c r="T5" s="4">
        <v>3.0860760029038099E-2</v>
      </c>
      <c r="U5" s="4">
        <v>3.0480913802861099E-2</v>
      </c>
      <c r="V5" s="4">
        <v>3.0101067576684098E-2</v>
      </c>
      <c r="W5" s="4">
        <v>2.9721221350507102E-2</v>
      </c>
      <c r="X5" s="4">
        <v>2.9341375124330101E-2</v>
      </c>
      <c r="Y5" s="4">
        <v>2.8961528898153101E-2</v>
      </c>
      <c r="Z5" s="4">
        <v>2.85816826719761E-2</v>
      </c>
      <c r="AA5" s="4">
        <v>2.82018364457991E-2</v>
      </c>
      <c r="AB5" s="4">
        <v>2.7821990219621999E-2</v>
      </c>
      <c r="AC5" s="4">
        <v>2.7442143993444999E-2</v>
      </c>
      <c r="AD5" s="4">
        <v>2.7062297767268002E-2</v>
      </c>
      <c r="AE5" s="4">
        <v>2.6682451541091001E-2</v>
      </c>
      <c r="AF5" s="4">
        <v>2.6302605314914001E-2</v>
      </c>
      <c r="AG5" s="4">
        <v>2.5922759088737E-2</v>
      </c>
      <c r="AH5" s="4">
        <v>2.554291286256E-2</v>
      </c>
    </row>
    <row r="6" spans="1:34" ht="15" x14ac:dyDescent="0.2">
      <c r="A6" s="524"/>
      <c r="B6" s="524"/>
      <c r="C6" s="476" t="s">
        <v>1634</v>
      </c>
      <c r="D6" s="4">
        <v>1.90706167593433E-3</v>
      </c>
      <c r="E6" s="4">
        <v>1.88161538329055E-3</v>
      </c>
      <c r="F6" s="4">
        <v>2.33554359750523E-3</v>
      </c>
      <c r="G6" s="4">
        <v>2.6546425499634398E-3</v>
      </c>
      <c r="H6" s="4">
        <v>2.41720219627634E-3</v>
      </c>
      <c r="I6" s="4">
        <v>2.1797618425892398E-3</v>
      </c>
      <c r="J6" s="4">
        <v>1.94232148890214E-3</v>
      </c>
      <c r="K6" s="4">
        <v>1.70488113521504E-3</v>
      </c>
      <c r="L6" s="4">
        <v>1.46744078152794E-3</v>
      </c>
      <c r="M6" s="4">
        <v>1.23000042784084E-3</v>
      </c>
      <c r="N6" s="4">
        <v>9.9256007415374496E-4</v>
      </c>
      <c r="O6" s="4">
        <v>7.5511972046664604E-4</v>
      </c>
      <c r="P6" s="4">
        <v>5.17679366779547E-4</v>
      </c>
      <c r="Q6" s="4">
        <v>2.8342513043041199E-4</v>
      </c>
      <c r="R6" s="4">
        <v>7.4595364207005104E-5</v>
      </c>
      <c r="S6" s="4">
        <v>4.3501324528201096E-6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ht="15" x14ac:dyDescent="0.2">
      <c r="A7" s="524"/>
      <c r="B7" s="524"/>
      <c r="C7" s="476" t="s">
        <v>1635</v>
      </c>
      <c r="D7" s="4">
        <v>7.9159413887999894E-2</v>
      </c>
      <c r="E7" s="4">
        <v>7.9968293598315698E-2</v>
      </c>
      <c r="F7" s="4">
        <v>8.0692614810947305E-2</v>
      </c>
      <c r="G7" s="4">
        <v>8.1340827445894701E-2</v>
      </c>
      <c r="H7" s="4">
        <v>8.2247666930526306E-2</v>
      </c>
      <c r="I7" s="4">
        <v>8.31545064151578E-2</v>
      </c>
      <c r="J7" s="4">
        <v>8.4061345899789405E-2</v>
      </c>
      <c r="K7" s="4">
        <v>8.4968185384420997E-2</v>
      </c>
      <c r="L7" s="4">
        <v>8.5875024869052602E-2</v>
      </c>
      <c r="M7" s="4">
        <v>8.6781864353684193E-2</v>
      </c>
      <c r="N7" s="4">
        <v>8.7688703838315701E-2</v>
      </c>
      <c r="O7" s="4">
        <v>8.8595543322947307E-2</v>
      </c>
      <c r="P7" s="4">
        <v>8.9502382807578898E-2</v>
      </c>
      <c r="Q7" s="4">
        <v>9.0409222292210503E-2</v>
      </c>
      <c r="R7" s="4">
        <v>9.1316061776842095E-2</v>
      </c>
      <c r="S7" s="4">
        <v>9.2222901261473603E-2</v>
      </c>
      <c r="T7" s="4">
        <v>9.3129740746105194E-2</v>
      </c>
      <c r="U7" s="4">
        <v>9.4036580230736799E-2</v>
      </c>
      <c r="V7" s="4">
        <v>9.4943419715368405E-2</v>
      </c>
      <c r="W7" s="4">
        <v>9.5850259199999996E-2</v>
      </c>
      <c r="X7" s="4">
        <v>9.6757098684631504E-2</v>
      </c>
      <c r="Y7" s="4">
        <v>9.7663938169263095E-2</v>
      </c>
      <c r="Z7" s="4">
        <v>9.8570777653894701E-2</v>
      </c>
      <c r="AA7" s="4">
        <v>9.9477617138526306E-2</v>
      </c>
      <c r="AB7" s="4">
        <v>0.100384456623157</v>
      </c>
      <c r="AC7" s="4">
        <v>0.101291296107789</v>
      </c>
      <c r="AD7" s="4">
        <v>0.102198135592421</v>
      </c>
      <c r="AE7" s="4">
        <v>0.10310497507705201</v>
      </c>
      <c r="AF7" s="4">
        <v>0.104011814561684</v>
      </c>
      <c r="AG7" s="4">
        <v>0.10491865404631499</v>
      </c>
      <c r="AH7" s="4">
        <v>0.105825493530947</v>
      </c>
    </row>
    <row r="8" spans="1:34" ht="15" x14ac:dyDescent="0.2">
      <c r="A8" s="524"/>
      <c r="B8" s="524"/>
      <c r="C8" s="476" t="s">
        <v>652</v>
      </c>
      <c r="D8" s="4">
        <v>1.19986136076489E-2</v>
      </c>
      <c r="E8" s="4">
        <v>1.24691962331229E-2</v>
      </c>
      <c r="F8" s="4">
        <v>1.16939986837689E-2</v>
      </c>
      <c r="G8" s="4">
        <v>1.1202761916051801E-2</v>
      </c>
      <c r="H8" s="4">
        <v>1.08462480048689E-2</v>
      </c>
      <c r="I8" s="4">
        <v>1.0489734093686099E-2</v>
      </c>
      <c r="J8" s="4">
        <v>1.01332201825032E-2</v>
      </c>
      <c r="K8" s="4">
        <v>9.7767062713203495E-3</v>
      </c>
      <c r="L8" s="4">
        <v>9.4201923601374693E-3</v>
      </c>
      <c r="M8" s="4">
        <v>9.0636784489545891E-3</v>
      </c>
      <c r="N8" s="4">
        <v>8.7071645377717107E-3</v>
      </c>
      <c r="O8" s="4">
        <v>8.3506506265888392E-3</v>
      </c>
      <c r="P8" s="4">
        <v>7.9941367154059608E-3</v>
      </c>
      <c r="Q8" s="4">
        <v>7.6376228042230702E-3</v>
      </c>
      <c r="R8" s="4">
        <v>7.2811088930401996E-3</v>
      </c>
      <c r="S8" s="4">
        <v>6.9245949818573203E-3</v>
      </c>
      <c r="T8" s="4">
        <v>6.5680810706744402E-3</v>
      </c>
      <c r="U8" s="4">
        <v>6.21156715949156E-3</v>
      </c>
      <c r="V8" s="4">
        <v>5.8550532483086799E-3</v>
      </c>
      <c r="W8" s="4">
        <v>5.4985393371258101E-3</v>
      </c>
      <c r="X8" s="4">
        <v>5.14202542594293E-3</v>
      </c>
      <c r="Y8" s="4">
        <v>4.7855115147600498E-3</v>
      </c>
      <c r="Z8" s="4">
        <v>4.4289976035771696E-3</v>
      </c>
      <c r="AA8" s="4">
        <v>4.0724836923942903E-3</v>
      </c>
      <c r="AB8" s="4">
        <v>3.7159697812114102E-3</v>
      </c>
      <c r="AC8" s="4">
        <v>3.35945587002853E-3</v>
      </c>
      <c r="AD8" s="4">
        <v>3.0029419588456499E-3</v>
      </c>
      <c r="AE8" s="4">
        <v>2.6464280476627701E-3</v>
      </c>
      <c r="AF8" s="4">
        <v>2.2899141364799E-3</v>
      </c>
      <c r="AG8" s="4">
        <v>1.93551699366316E-3</v>
      </c>
      <c r="AH8" s="4">
        <v>1.6022511427284201E-3</v>
      </c>
    </row>
    <row r="9" spans="1:34" ht="15" x14ac:dyDescent="0.2">
      <c r="A9" s="524"/>
      <c r="B9" s="524"/>
      <c r="C9" s="476" t="s">
        <v>1099</v>
      </c>
      <c r="D9" s="4">
        <v>1.8612799487999899E-3</v>
      </c>
      <c r="E9" s="4">
        <v>1.8612799487999999E-3</v>
      </c>
      <c r="F9" s="4">
        <v>1.8612799487999999E-3</v>
      </c>
      <c r="G9" s="4">
        <v>1.8612799487999899E-3</v>
      </c>
      <c r="H9" s="4">
        <v>1.8612799487999999E-3</v>
      </c>
      <c r="I9" s="4">
        <v>1.8612799487999899E-3</v>
      </c>
      <c r="J9" s="4">
        <v>1.8612799487999999E-3</v>
      </c>
      <c r="K9" s="4">
        <v>1.8612799487999899E-3</v>
      </c>
      <c r="L9" s="4">
        <v>1.8612799487999899E-3</v>
      </c>
      <c r="M9" s="4">
        <v>1.8612799487999899E-3</v>
      </c>
      <c r="N9" s="4">
        <v>1.8612799487999999E-3</v>
      </c>
      <c r="O9" s="4">
        <v>1.8612799487999899E-3</v>
      </c>
      <c r="P9" s="4">
        <v>1.8612799487999899E-3</v>
      </c>
      <c r="Q9" s="4">
        <v>1.8612799487999999E-3</v>
      </c>
      <c r="R9" s="4">
        <v>1.8612799487999899E-3</v>
      </c>
      <c r="S9" s="4">
        <v>1.8612799487999899E-3</v>
      </c>
      <c r="T9" s="4">
        <v>1.8612799487999899E-3</v>
      </c>
      <c r="U9" s="4">
        <v>1.8612799487999899E-3</v>
      </c>
      <c r="V9" s="4">
        <v>1.8612799487999899E-3</v>
      </c>
      <c r="W9" s="4">
        <v>1.8612799487999899E-3</v>
      </c>
      <c r="X9" s="4">
        <v>1.8612799487999999E-3</v>
      </c>
      <c r="Y9" s="4">
        <v>1.8612799487999899E-3</v>
      </c>
      <c r="Z9" s="4">
        <v>1.8612799487999999E-3</v>
      </c>
      <c r="AA9" s="4">
        <v>1.8612799487999999E-3</v>
      </c>
      <c r="AB9" s="4">
        <v>1.8612799487999899E-3</v>
      </c>
      <c r="AC9" s="4">
        <v>1.8612799487999999E-3</v>
      </c>
      <c r="AD9" s="4">
        <v>1.8612799487999999E-3</v>
      </c>
      <c r="AE9" s="4">
        <v>1.8612799487999999E-3</v>
      </c>
      <c r="AF9" s="4">
        <v>1.8612799487999899E-3</v>
      </c>
      <c r="AG9" s="4">
        <v>1.8612799487999999E-3</v>
      </c>
      <c r="AH9" s="4">
        <v>1.8612799487999899E-3</v>
      </c>
    </row>
    <row r="10" spans="1:34" ht="15" x14ac:dyDescent="0.2">
      <c r="A10" s="524"/>
      <c r="B10" s="524" t="s">
        <v>194</v>
      </c>
      <c r="C10" s="476" t="s">
        <v>1633</v>
      </c>
      <c r="D10" s="4">
        <v>1.9815497733595901E-2</v>
      </c>
      <c r="E10" s="4">
        <v>1.9244666700224101E-2</v>
      </c>
      <c r="F10" s="4">
        <v>1.8781003483940701E-2</v>
      </c>
      <c r="G10" s="4">
        <v>2.0575191497537101E-2</v>
      </c>
      <c r="H10" s="4">
        <v>2.1109673755772801E-2</v>
      </c>
      <c r="I10" s="4">
        <v>1.9924850144209399E-2</v>
      </c>
      <c r="J10" s="4">
        <v>1.99818918062835E-2</v>
      </c>
      <c r="K10" s="4">
        <v>2.1622204415034801E-2</v>
      </c>
      <c r="L10" s="4">
        <v>2.2878766167453098E-2</v>
      </c>
      <c r="M10" s="4">
        <v>2.3980490425451799E-2</v>
      </c>
      <c r="N10" s="4">
        <v>2.5138566930553E-2</v>
      </c>
      <c r="O10" s="4">
        <v>2.5577279828794899E-2</v>
      </c>
      <c r="P10" s="4">
        <v>2.65390321303135E-2</v>
      </c>
      <c r="Q10" s="4">
        <v>2.72670364964425E-2</v>
      </c>
      <c r="R10" s="4">
        <v>2.82905544387826E-2</v>
      </c>
      <c r="S10" s="4">
        <v>2.8785044213423101E-2</v>
      </c>
      <c r="T10" s="4">
        <v>2.8923642949651999E-2</v>
      </c>
      <c r="U10" s="4">
        <v>2.9634735346043599E-2</v>
      </c>
      <c r="V10" s="4">
        <v>3.0050380502759402E-2</v>
      </c>
      <c r="W10" s="4">
        <v>3.0770394870191401E-2</v>
      </c>
      <c r="X10" s="4">
        <v>3.1498441914385999E-2</v>
      </c>
      <c r="Y10" s="4">
        <v>3.22345324548503E-2</v>
      </c>
      <c r="Z10" s="4">
        <v>3.2645559358454E-2</v>
      </c>
      <c r="AA10" s="4">
        <v>3.3390171269256197E-2</v>
      </c>
      <c r="AB10" s="4">
        <v>3.3794381870165001E-2</v>
      </c>
      <c r="AC10" s="4">
        <v>3.4547231909553403E-2</v>
      </c>
      <c r="AD10" s="4">
        <v>3.5308015954992999E-2</v>
      </c>
      <c r="AE10" s="4">
        <v>3.5704819405276401E-2</v>
      </c>
      <c r="AF10" s="4">
        <v>3.6473496215504803E-2</v>
      </c>
      <c r="AG10" s="4">
        <v>3.7638078136929001E-2</v>
      </c>
      <c r="AH10" s="4">
        <v>3.84307042158838E-2</v>
      </c>
    </row>
    <row r="11" spans="1:34" ht="15" x14ac:dyDescent="0.2">
      <c r="A11" s="524"/>
      <c r="B11" s="524"/>
      <c r="C11" s="476" t="s">
        <v>1635</v>
      </c>
      <c r="D11" s="4">
        <v>0.37912485007093699</v>
      </c>
      <c r="E11" s="4">
        <v>0.37836092844054803</v>
      </c>
      <c r="F11" s="4">
        <v>0.37753126970935302</v>
      </c>
      <c r="G11" s="4">
        <v>0.37709891864492601</v>
      </c>
      <c r="H11" s="4">
        <v>0.37641001799184898</v>
      </c>
      <c r="I11" s="4">
        <v>0.34545189466709297</v>
      </c>
      <c r="J11" s="4">
        <v>0.33653270404048002</v>
      </c>
      <c r="K11" s="4">
        <v>0.35269102055171397</v>
      </c>
      <c r="L11" s="4">
        <v>0.36269894245027601</v>
      </c>
      <c r="M11" s="4">
        <v>0.36934431646718802</v>
      </c>
      <c r="N11" s="4">
        <v>0.37689498193216903</v>
      </c>
      <c r="O11" s="4">
        <v>0.37309475425126198</v>
      </c>
      <c r="P11" s="4">
        <v>0.37595343959547101</v>
      </c>
      <c r="Q11" s="4">
        <v>0.37408745263906401</v>
      </c>
      <c r="R11" s="4">
        <v>0.37493746457536897</v>
      </c>
      <c r="S11" s="4">
        <v>0.36831645239706601</v>
      </c>
      <c r="T11" s="4">
        <v>0.35857774922567298</v>
      </c>
      <c r="U11" s="4">
        <v>0.35706013438680201</v>
      </c>
      <c r="V11" s="4">
        <v>0.35303167193846202</v>
      </c>
      <c r="W11" s="4">
        <v>0.35350462207293898</v>
      </c>
      <c r="X11" s="4">
        <v>0.35472434506219502</v>
      </c>
      <c r="Y11" s="4">
        <v>0.35657293228364301</v>
      </c>
      <c r="Z11" s="4">
        <v>0.35527083491693701</v>
      </c>
      <c r="AA11" s="4">
        <v>0.35791579260441098</v>
      </c>
      <c r="AB11" s="4">
        <v>0.35712305855050502</v>
      </c>
      <c r="AC11" s="4">
        <v>0.36014279750567402</v>
      </c>
      <c r="AD11" s="4">
        <v>0.36327826743539698</v>
      </c>
      <c r="AE11" s="4">
        <v>0.36270228577907898</v>
      </c>
      <c r="AF11" s="4">
        <v>0.365901126033367</v>
      </c>
      <c r="AG11" s="4">
        <v>0.37532739132339699</v>
      </c>
      <c r="AH11" s="4">
        <v>0.378838124176476</v>
      </c>
    </row>
    <row r="12" spans="1:34" ht="15" x14ac:dyDescent="0.2">
      <c r="A12" s="524"/>
      <c r="B12" s="524"/>
      <c r="C12" s="476" t="s">
        <v>652</v>
      </c>
      <c r="D12" s="4">
        <v>0.211581004317413</v>
      </c>
      <c r="E12" s="4">
        <v>0.211299778812402</v>
      </c>
      <c r="F12" s="4">
        <v>0.21113820024123001</v>
      </c>
      <c r="G12" s="4">
        <v>0.21137073514044899</v>
      </c>
      <c r="H12" s="4">
        <v>0.21122106134624499</v>
      </c>
      <c r="I12" s="4">
        <v>0.194257911826446</v>
      </c>
      <c r="J12" s="4">
        <v>0.190132889074144</v>
      </c>
      <c r="K12" s="4">
        <v>0.19789055360251301</v>
      </c>
      <c r="L12" s="4">
        <v>0.20234011951456399</v>
      </c>
      <c r="M12" s="4">
        <v>0.20495988461999101</v>
      </c>
      <c r="N12" s="4">
        <v>0.20927436886386699</v>
      </c>
      <c r="O12" s="4">
        <v>0.20711370401903201</v>
      </c>
      <c r="P12" s="4">
        <v>0.20858242068162999</v>
      </c>
      <c r="Q12" s="4">
        <v>0.20768963994016601</v>
      </c>
      <c r="R12" s="4">
        <v>0.208734402446944</v>
      </c>
      <c r="S12" s="4">
        <v>0.205711769145907</v>
      </c>
      <c r="T12" s="4">
        <v>0.20036022144345</v>
      </c>
      <c r="U12" s="4">
        <v>0.19904008735145301</v>
      </c>
      <c r="V12" s="4">
        <v>0.19574039938004201</v>
      </c>
      <c r="W12" s="4">
        <v>0.19443041873570399</v>
      </c>
      <c r="X12" s="4">
        <v>0.19312353543226199</v>
      </c>
      <c r="Y12" s="4">
        <v>0.19182512452914899</v>
      </c>
      <c r="Z12" s="4">
        <v>0.18861686927716201</v>
      </c>
      <c r="AA12" s="4">
        <v>0.187367019722051</v>
      </c>
      <c r="AB12" s="4">
        <v>0.18424302155481401</v>
      </c>
      <c r="AC12" s="4">
        <v>0.183058046179152</v>
      </c>
      <c r="AD12" s="4">
        <v>0.181655416701093</v>
      </c>
      <c r="AE12" s="4">
        <v>0.17841855343092</v>
      </c>
      <c r="AF12" s="4">
        <v>0.177074931561257</v>
      </c>
      <c r="AG12" s="4">
        <v>0.17374355616523901</v>
      </c>
      <c r="AH12" s="4">
        <v>0.17205815555880799</v>
      </c>
    </row>
    <row r="13" spans="1:34" ht="15" x14ac:dyDescent="0.2">
      <c r="A13" s="524"/>
      <c r="B13" s="524"/>
      <c r="C13" s="476" t="s">
        <v>1099</v>
      </c>
      <c r="D13" s="4">
        <v>7.9941973800959996E-3</v>
      </c>
      <c r="E13" s="4">
        <v>7.9941973800959996E-3</v>
      </c>
      <c r="F13" s="4">
        <v>7.9941973800959996E-3</v>
      </c>
      <c r="G13" s="4">
        <v>7.9941973800959996E-3</v>
      </c>
      <c r="H13" s="4">
        <v>7.9941973800959892E-3</v>
      </c>
      <c r="I13" s="4">
        <v>7.3546615896883201E-3</v>
      </c>
      <c r="J13" s="4">
        <v>6.9681421463606702E-3</v>
      </c>
      <c r="K13" s="4">
        <v>7.1160347978924503E-3</v>
      </c>
      <c r="L13" s="4">
        <v>5.6446228281119802E-3</v>
      </c>
      <c r="M13" s="4">
        <v>4.0290754795683798E-3</v>
      </c>
      <c r="N13" s="4">
        <v>3.8528034273372599E-3</v>
      </c>
      <c r="O13" s="4">
        <v>3.5606954550685501E-3</v>
      </c>
      <c r="P13" s="4">
        <v>3.3390963036922898E-3</v>
      </c>
      <c r="Q13" s="4">
        <v>3.0822427418698102E-3</v>
      </c>
      <c r="R13" s="4">
        <v>2.8530890739693602E-3</v>
      </c>
      <c r="S13" s="4">
        <v>2.5685356182248401E-3</v>
      </c>
      <c r="T13" s="4">
        <v>2.2663549572572101E-3</v>
      </c>
      <c r="U13" s="4">
        <v>2.0145377397841899E-3</v>
      </c>
      <c r="V13" s="4">
        <v>1.7450933170880499E-3</v>
      </c>
      <c r="W13" s="4">
        <v>1.4957942717897599E-3</v>
      </c>
      <c r="X13" s="4">
        <v>1.2464952264914599E-3</v>
      </c>
      <c r="Y13" s="4">
        <v>9.9719618119317407E-4</v>
      </c>
      <c r="Z13" s="4">
        <v>7.4034261937069E-4</v>
      </c>
      <c r="AA13" s="4">
        <v>4.9356174624712703E-4</v>
      </c>
      <c r="AB13" s="4">
        <v>2.4426270094883199E-4</v>
      </c>
      <c r="AC13" s="4">
        <v>0</v>
      </c>
      <c r="AD13" s="4">
        <v>0</v>
      </c>
      <c r="AE13" s="4">
        <v>0</v>
      </c>
      <c r="AF13" s="4">
        <v>0</v>
      </c>
      <c r="AG13" s="7">
        <v>-2.6291902682773401E-20</v>
      </c>
      <c r="AH13" s="7">
        <v>1.31459513413867E-20</v>
      </c>
    </row>
    <row r="14" spans="1:34" ht="15" x14ac:dyDescent="0.2">
      <c r="A14" s="524"/>
      <c r="B14" s="524" t="s">
        <v>334</v>
      </c>
      <c r="C14" s="476" t="s">
        <v>241</v>
      </c>
      <c r="D14" s="4">
        <v>2.0744305075984602E-2</v>
      </c>
      <c r="E14" s="4">
        <v>1.9582243376629501E-2</v>
      </c>
      <c r="F14" s="4">
        <v>2.21959013360888E-2</v>
      </c>
      <c r="G14" s="4">
        <v>2.1940250214892001E-2</v>
      </c>
      <c r="H14" s="4">
        <v>1.9325756608925201E-2</v>
      </c>
      <c r="I14" s="4">
        <v>1.8607773967243401E-2</v>
      </c>
      <c r="J14" s="4">
        <v>1.70807148541916E-2</v>
      </c>
      <c r="K14" s="4">
        <v>1.67081386801173E-2</v>
      </c>
      <c r="L14" s="4">
        <v>1.6155671625173399E-2</v>
      </c>
      <c r="M14" s="4">
        <v>1.52545691618866E-2</v>
      </c>
      <c r="N14" s="4">
        <v>1.43943727572224E-2</v>
      </c>
      <c r="O14" s="4">
        <v>1.34854454950286E-2</v>
      </c>
      <c r="P14" s="4">
        <v>1.2604910537075501E-2</v>
      </c>
      <c r="Q14" s="4">
        <v>1.1664607810760501E-2</v>
      </c>
      <c r="R14" s="4">
        <v>1.0775491324062201E-2</v>
      </c>
      <c r="S14" s="4">
        <v>9.9679659540261398E-3</v>
      </c>
      <c r="T14" s="4">
        <v>9.2916319835007598E-3</v>
      </c>
      <c r="U14" s="4">
        <v>8.5613209220523501E-3</v>
      </c>
      <c r="V14" s="4">
        <v>7.8869611932453603E-3</v>
      </c>
      <c r="W14" s="4">
        <v>7.0780060243041901E-3</v>
      </c>
      <c r="X14" s="4">
        <v>7.1355733459521203E-3</v>
      </c>
      <c r="Y14" s="4">
        <v>6.9089503108905499E-3</v>
      </c>
      <c r="Z14" s="4">
        <v>6.6668865092521902E-3</v>
      </c>
      <c r="AA14" s="4">
        <v>6.4728403124673598E-3</v>
      </c>
      <c r="AB14" s="4">
        <v>6.29663196388175E-3</v>
      </c>
      <c r="AC14" s="4">
        <v>6.1553287429570898E-3</v>
      </c>
      <c r="AD14" s="4">
        <v>6.0354740983650399E-3</v>
      </c>
      <c r="AE14" s="4">
        <v>5.9133662922842703E-3</v>
      </c>
      <c r="AF14" s="4">
        <v>5.8084161820986697E-3</v>
      </c>
      <c r="AG14" s="4">
        <v>5.7158284732873798E-3</v>
      </c>
      <c r="AH14" s="4">
        <v>5.6246150264480299E-3</v>
      </c>
    </row>
    <row r="15" spans="1:34" ht="15" x14ac:dyDescent="0.2">
      <c r="A15" s="524"/>
      <c r="B15" s="524"/>
      <c r="C15" s="476" t="s">
        <v>1633</v>
      </c>
      <c r="D15" s="4">
        <v>4.3600031769315699E-2</v>
      </c>
      <c r="E15" s="4">
        <v>4.23959610888517E-2</v>
      </c>
      <c r="F15" s="4">
        <v>4.4587991219456898E-2</v>
      </c>
      <c r="G15" s="4">
        <v>4.5303473830045099E-2</v>
      </c>
      <c r="H15" s="4">
        <v>5.0166931787853697E-2</v>
      </c>
      <c r="I15" s="4">
        <v>4.2591513278236799E-2</v>
      </c>
      <c r="J15" s="4">
        <v>3.9994510751120801E-2</v>
      </c>
      <c r="K15" s="4">
        <v>4.1371868190884897E-2</v>
      </c>
      <c r="L15" s="4">
        <v>4.29778836721268E-2</v>
      </c>
      <c r="M15" s="4">
        <v>4.3751120565769699E-2</v>
      </c>
      <c r="N15" s="4">
        <v>4.48510677794451E-2</v>
      </c>
      <c r="O15" s="4">
        <v>4.5520278115808603E-2</v>
      </c>
      <c r="P15" s="4">
        <v>4.59350322687333E-2</v>
      </c>
      <c r="Q15" s="4">
        <v>4.6283126900831098E-2</v>
      </c>
      <c r="R15" s="4">
        <v>4.6693608076038902E-2</v>
      </c>
      <c r="S15" s="4">
        <v>4.73155611112775E-2</v>
      </c>
      <c r="T15" s="4">
        <v>4.7872260561573801E-2</v>
      </c>
      <c r="U15" s="4">
        <v>4.8349603060404298E-2</v>
      </c>
      <c r="V15" s="4">
        <v>4.9063191658867002E-2</v>
      </c>
      <c r="W15" s="4">
        <v>4.9611637425150297E-2</v>
      </c>
      <c r="X15" s="4">
        <v>4.9905291854555299E-2</v>
      </c>
      <c r="Y15" s="4">
        <v>5.0088677794851898E-2</v>
      </c>
      <c r="Z15" s="4">
        <v>5.04858715683646E-2</v>
      </c>
      <c r="AA15" s="4">
        <v>5.0925901767534698E-2</v>
      </c>
      <c r="AB15" s="4">
        <v>5.14220755157445E-2</v>
      </c>
      <c r="AC15" s="4">
        <v>5.1765254690545701E-2</v>
      </c>
      <c r="AD15" s="4">
        <v>5.2326085214751301E-2</v>
      </c>
      <c r="AE15" s="4">
        <v>5.3158154396309998E-2</v>
      </c>
      <c r="AF15" s="4">
        <v>5.4273221790838003E-2</v>
      </c>
      <c r="AG15" s="4">
        <v>5.5185179127552601E-2</v>
      </c>
      <c r="AH15" s="4">
        <v>5.5780642010818303E-2</v>
      </c>
    </row>
    <row r="16" spans="1:34" ht="15" x14ac:dyDescent="0.2">
      <c r="A16" s="524"/>
      <c r="B16" s="524"/>
      <c r="C16" s="476" t="s">
        <v>1634</v>
      </c>
      <c r="D16" s="4">
        <v>2.2238305177916601E-2</v>
      </c>
      <c r="E16" s="4">
        <v>9.8673927381081102E-3</v>
      </c>
      <c r="F16" s="4">
        <v>1.03513161079929E-2</v>
      </c>
      <c r="G16" s="4">
        <v>1.9814201411719901E-3</v>
      </c>
      <c r="H16" s="4">
        <v>2.10409776099576E-3</v>
      </c>
      <c r="I16" s="4">
        <v>1.85061300914559E-3</v>
      </c>
      <c r="J16" s="4">
        <v>1.82729434199394E-3</v>
      </c>
      <c r="K16" s="4">
        <v>1.90968051691644E-3</v>
      </c>
      <c r="L16" s="4">
        <v>1.96532807422637E-3</v>
      </c>
      <c r="M16" s="4">
        <v>2.0131872811786499E-3</v>
      </c>
      <c r="N16" s="4">
        <v>2.0589377028110601E-3</v>
      </c>
      <c r="O16" s="4">
        <v>2.0811082496857E-3</v>
      </c>
      <c r="P16" s="4">
        <v>2.09789224279547E-3</v>
      </c>
      <c r="Q16" s="4">
        <v>2.1049475205346998E-3</v>
      </c>
      <c r="R16" s="4">
        <v>2.1181238738792701E-3</v>
      </c>
      <c r="S16" s="4">
        <v>2.1409196106692298E-3</v>
      </c>
      <c r="T16" s="4">
        <v>2.16333852099981E-3</v>
      </c>
      <c r="U16" s="4">
        <v>2.17309055032891E-3</v>
      </c>
      <c r="V16" s="4">
        <v>2.1899377531963801E-3</v>
      </c>
      <c r="W16" s="4">
        <v>2.2050119361797598E-3</v>
      </c>
      <c r="X16" s="4">
        <v>2.2229731147350301E-3</v>
      </c>
      <c r="Y16" s="4">
        <v>2.2377265789594101E-3</v>
      </c>
      <c r="Z16" s="4">
        <v>2.2492780535808398E-3</v>
      </c>
      <c r="AA16" s="4">
        <v>2.2683250413704898E-3</v>
      </c>
      <c r="AB16" s="4">
        <v>2.2824103564949602E-3</v>
      </c>
      <c r="AC16" s="4">
        <v>2.2904690242234798E-3</v>
      </c>
      <c r="AD16" s="4">
        <v>2.3050588935026898E-3</v>
      </c>
      <c r="AE16" s="4">
        <v>2.3336158341887101E-3</v>
      </c>
      <c r="AF16" s="4">
        <v>2.36474463108277E-3</v>
      </c>
      <c r="AG16" s="4">
        <v>2.3836069202176498E-3</v>
      </c>
      <c r="AH16" s="4">
        <v>2.3998009466393399E-3</v>
      </c>
    </row>
    <row r="17" spans="1:34" ht="15" x14ac:dyDescent="0.2">
      <c r="A17" s="524"/>
      <c r="B17" s="524"/>
      <c r="C17" s="476" t="s">
        <v>1635</v>
      </c>
      <c r="D17" s="4">
        <v>0.119396386332</v>
      </c>
      <c r="E17" s="4">
        <v>0.119955903768</v>
      </c>
      <c r="F17" s="4">
        <v>0.120180688956</v>
      </c>
      <c r="G17" s="4">
        <v>0.12013075321199899</v>
      </c>
      <c r="H17" s="4">
        <v>0.12679998456613401</v>
      </c>
      <c r="I17" s="4">
        <v>0.109524573599613</v>
      </c>
      <c r="J17" s="4">
        <v>0.108934156519569</v>
      </c>
      <c r="K17" s="4">
        <v>0.11483169737632801</v>
      </c>
      <c r="L17" s="4">
        <v>0.117266433372172</v>
      </c>
      <c r="M17" s="4">
        <v>0.119643603660068</v>
      </c>
      <c r="N17" s="4">
        <v>0.121707133084134</v>
      </c>
      <c r="O17" s="4">
        <v>0.12283225072022699</v>
      </c>
      <c r="P17" s="4">
        <v>0.12339857375223701</v>
      </c>
      <c r="Q17" s="4">
        <v>0.123529285770428</v>
      </c>
      <c r="R17" s="4">
        <v>0.123647149624406</v>
      </c>
      <c r="S17" s="4">
        <v>0.123976552046956</v>
      </c>
      <c r="T17" s="4">
        <v>0.124436019946928</v>
      </c>
      <c r="U17" s="4">
        <v>0.12457297755883499</v>
      </c>
      <c r="V17" s="4">
        <v>0.124881199539487</v>
      </c>
      <c r="W17" s="4">
        <v>0.12555531758643801</v>
      </c>
      <c r="X17" s="4">
        <v>0.12649529983126301</v>
      </c>
      <c r="Y17" s="4">
        <v>0.12716700601638301</v>
      </c>
      <c r="Z17" s="4">
        <v>0.127912298406789</v>
      </c>
      <c r="AA17" s="4">
        <v>0.128944750504876</v>
      </c>
      <c r="AB17" s="4">
        <v>0.12977230381400801</v>
      </c>
      <c r="AC17" s="4">
        <v>0.13036033795389099</v>
      </c>
      <c r="AD17" s="4">
        <v>0.13133749619433899</v>
      </c>
      <c r="AE17" s="4">
        <v>0.13296264838584401</v>
      </c>
      <c r="AF17" s="4">
        <v>0.13463907614623399</v>
      </c>
      <c r="AG17" s="4">
        <v>0.13587286657970099</v>
      </c>
      <c r="AH17" s="4">
        <v>0.13703650867327899</v>
      </c>
    </row>
    <row r="18" spans="1:34" ht="15" x14ac:dyDescent="0.2">
      <c r="A18" s="524"/>
      <c r="B18" s="524"/>
      <c r="C18" s="476" t="s">
        <v>247</v>
      </c>
      <c r="D18" s="4">
        <v>2.5145771148565099E-2</v>
      </c>
      <c r="E18" s="4">
        <v>2.4415676454538099E-2</v>
      </c>
      <c r="F18" s="4">
        <v>2.33282884722485E-2</v>
      </c>
      <c r="G18" s="4">
        <v>2.2342054282794802E-2</v>
      </c>
      <c r="H18" s="4">
        <v>2.3605717360056001E-2</v>
      </c>
      <c r="I18" s="4">
        <v>2.06065355187636E-2</v>
      </c>
      <c r="J18" s="4">
        <v>2.0407490155615798E-2</v>
      </c>
      <c r="K18" s="4">
        <v>2.1427428605171599E-2</v>
      </c>
      <c r="L18" s="4">
        <v>2.2039629497559599E-2</v>
      </c>
      <c r="M18" s="4">
        <v>2.2550485887350501E-2</v>
      </c>
      <c r="N18" s="4">
        <v>2.3042780760097002E-2</v>
      </c>
      <c r="O18" s="4">
        <v>2.32521817526899E-2</v>
      </c>
      <c r="P18" s="4">
        <v>2.3406135640877301E-2</v>
      </c>
      <c r="Q18" s="4">
        <v>2.34649133278911E-2</v>
      </c>
      <c r="R18" s="4">
        <v>2.3605928717096901E-2</v>
      </c>
      <c r="S18" s="4">
        <v>2.3891146944682601E-2</v>
      </c>
      <c r="T18" s="4">
        <v>2.4154892593969898E-2</v>
      </c>
      <c r="U18" s="4">
        <v>2.42254369648662E-2</v>
      </c>
      <c r="V18" s="4">
        <v>2.4404747335806901E-2</v>
      </c>
      <c r="W18" s="4">
        <v>2.4550211067289902E-2</v>
      </c>
      <c r="X18" s="4">
        <v>2.4732853680113201E-2</v>
      </c>
      <c r="Y18" s="4">
        <v>2.4889958032308899E-2</v>
      </c>
      <c r="Z18" s="4">
        <v>2.5008615110598199E-2</v>
      </c>
      <c r="AA18" s="4">
        <v>2.5197119455728799E-2</v>
      </c>
      <c r="AB18" s="4">
        <v>2.53361432646508E-2</v>
      </c>
      <c r="AC18" s="4">
        <v>2.5377587234396801E-2</v>
      </c>
      <c r="AD18" s="4">
        <v>2.5497676880114901E-2</v>
      </c>
      <c r="AE18" s="4">
        <v>2.5800401151534799E-2</v>
      </c>
      <c r="AF18" s="4">
        <v>2.6122838116799801E-2</v>
      </c>
      <c r="AG18" s="4">
        <v>2.6269419500227001E-2</v>
      </c>
      <c r="AH18" s="4">
        <v>2.6384726906672401E-2</v>
      </c>
    </row>
    <row r="19" spans="1:34" ht="15" x14ac:dyDescent="0.2">
      <c r="A19" s="524"/>
      <c r="B19" s="524"/>
      <c r="C19" s="476" t="s">
        <v>652</v>
      </c>
      <c r="D19" s="4">
        <v>0.149701212571487</v>
      </c>
      <c r="E19" s="4">
        <v>0.15679859612864799</v>
      </c>
      <c r="F19" s="4">
        <v>0.15352376784124999</v>
      </c>
      <c r="G19" s="4">
        <v>0.154724755050727</v>
      </c>
      <c r="H19" s="4">
        <v>0.16017635651766601</v>
      </c>
      <c r="I19" s="4">
        <v>0.14298712120609999</v>
      </c>
      <c r="J19" s="4">
        <v>0.14274727773264301</v>
      </c>
      <c r="K19" s="4">
        <v>0.149484084988455</v>
      </c>
      <c r="L19" s="4">
        <v>0.15357206367885401</v>
      </c>
      <c r="M19" s="4">
        <v>0.15656112297496999</v>
      </c>
      <c r="N19" s="4">
        <v>0.15895495447022401</v>
      </c>
      <c r="O19" s="4">
        <v>0.16019371749903599</v>
      </c>
      <c r="P19" s="4">
        <v>0.160979746263125</v>
      </c>
      <c r="Q19" s="4">
        <v>0.161120029394659</v>
      </c>
      <c r="R19" s="4">
        <v>0.16133484981195301</v>
      </c>
      <c r="S19" s="4">
        <v>0.16171573845383599</v>
      </c>
      <c r="T19" s="4">
        <v>0.16208745892877599</v>
      </c>
      <c r="U19" s="4">
        <v>0.161869438948851</v>
      </c>
      <c r="V19" s="4">
        <v>0.16212407173176899</v>
      </c>
      <c r="W19" s="4">
        <v>0.162810788241146</v>
      </c>
      <c r="X19" s="4">
        <v>0.164068345319725</v>
      </c>
      <c r="Y19" s="4">
        <v>0.16506818962994901</v>
      </c>
      <c r="Z19" s="4">
        <v>0.16610148698400001</v>
      </c>
      <c r="AA19" s="4">
        <v>0.16743442434179501</v>
      </c>
      <c r="AB19" s="4">
        <v>0.16859352086177601</v>
      </c>
      <c r="AC19" s="4">
        <v>0.169354469024589</v>
      </c>
      <c r="AD19" s="4">
        <v>0.170566642943038</v>
      </c>
      <c r="AE19" s="4">
        <v>0.17256728106909</v>
      </c>
      <c r="AF19" s="4">
        <v>0.174641419870778</v>
      </c>
      <c r="AG19" s="4">
        <v>0.17602885996460499</v>
      </c>
      <c r="AH19" s="4">
        <v>0.177331640772629</v>
      </c>
    </row>
    <row r="20" spans="1:34" ht="15" x14ac:dyDescent="0.2">
      <c r="A20" s="524"/>
      <c r="B20" s="524"/>
      <c r="C20" s="476" t="s">
        <v>1099</v>
      </c>
      <c r="D20" s="4">
        <v>1.8045380540275199E-2</v>
      </c>
      <c r="E20" s="4">
        <v>1.8045380540275199E-2</v>
      </c>
      <c r="F20" s="4">
        <v>1.8045380540275099E-2</v>
      </c>
      <c r="G20" s="4">
        <v>1.8045380540275199E-2</v>
      </c>
      <c r="H20" s="4">
        <v>1.8045380540275199E-2</v>
      </c>
      <c r="I20" s="4">
        <v>1.6698666577026199E-2</v>
      </c>
      <c r="J20" s="4">
        <v>1.6345330278843901E-2</v>
      </c>
      <c r="K20" s="4">
        <v>1.68201068057269E-2</v>
      </c>
      <c r="L20" s="4">
        <v>1.7011919846047101E-2</v>
      </c>
      <c r="M20" s="4">
        <v>1.7093836005440299E-2</v>
      </c>
      <c r="N20" s="4">
        <v>1.71362637418664E-2</v>
      </c>
      <c r="O20" s="4">
        <v>1.7112638537497799E-2</v>
      </c>
      <c r="P20" s="4">
        <v>1.7074238143111702E-2</v>
      </c>
      <c r="Q20" s="4">
        <v>1.6971160996330101E-2</v>
      </c>
      <c r="R20" s="4">
        <v>1.68902256362022E-2</v>
      </c>
      <c r="S20" s="4">
        <v>1.6899050168359801E-2</v>
      </c>
      <c r="T20" s="4">
        <v>1.6825722085067399E-2</v>
      </c>
      <c r="U20" s="4">
        <v>1.6723242747825599E-2</v>
      </c>
      <c r="V20" s="4">
        <v>1.6634809501254399E-2</v>
      </c>
      <c r="W20" s="4">
        <v>1.6582992662230001E-2</v>
      </c>
      <c r="X20" s="4">
        <v>1.6554808587152098E-2</v>
      </c>
      <c r="Y20" s="4">
        <v>1.6510896559749098E-2</v>
      </c>
      <c r="Z20" s="4">
        <v>1.6514156310521999E-2</v>
      </c>
      <c r="AA20" s="4">
        <v>1.65528018717227E-2</v>
      </c>
      <c r="AB20" s="4">
        <v>1.6570434154044501E-2</v>
      </c>
      <c r="AC20" s="4">
        <v>1.64862251604538E-2</v>
      </c>
      <c r="AD20" s="4">
        <v>1.6499387960537699E-2</v>
      </c>
      <c r="AE20" s="4">
        <v>1.6596811990771999E-2</v>
      </c>
      <c r="AF20" s="4">
        <v>1.6688119565909699E-2</v>
      </c>
      <c r="AG20" s="4">
        <v>1.6652633593800498E-2</v>
      </c>
      <c r="AH20" s="4">
        <v>1.6640207132501399E-2</v>
      </c>
    </row>
    <row r="21" spans="1:34" ht="15" x14ac:dyDescent="0.2">
      <c r="A21" s="524"/>
      <c r="B21" s="524" t="s">
        <v>1636</v>
      </c>
      <c r="C21" s="476" t="s">
        <v>1633</v>
      </c>
      <c r="D21" s="4">
        <v>1.2959935839407901E-3</v>
      </c>
      <c r="E21" s="4">
        <v>8.6581200312437997E-4</v>
      </c>
      <c r="F21" s="4">
        <v>8.0551273567464499E-4</v>
      </c>
      <c r="G21" s="4">
        <v>8.0551273567464499E-4</v>
      </c>
      <c r="H21" s="4">
        <v>8.0551273567464499E-4</v>
      </c>
      <c r="I21" s="4">
        <v>6.9940175397853704E-4</v>
      </c>
      <c r="J21" s="4">
        <v>6.3989325025534205E-4</v>
      </c>
      <c r="K21" s="4">
        <v>6.3605405069047595E-4</v>
      </c>
      <c r="L21" s="4">
        <v>6.5481000880890903E-4</v>
      </c>
      <c r="M21" s="4">
        <v>6.5854313350806803E-4</v>
      </c>
      <c r="N21" s="4">
        <v>6.7017541798506199E-4</v>
      </c>
      <c r="O21" s="4">
        <v>6.6570596381787495E-4</v>
      </c>
      <c r="P21" s="4">
        <v>6.5564674216926297E-4</v>
      </c>
      <c r="Q21" s="4">
        <v>6.5205936187612799E-4</v>
      </c>
      <c r="R21" s="4">
        <v>6.3660407027985001E-4</v>
      </c>
      <c r="S21" s="4">
        <v>6.18881830346565E-4</v>
      </c>
      <c r="T21" s="4">
        <v>6.0937132999960202E-4</v>
      </c>
      <c r="U21" s="4">
        <v>5.9628579216163002E-4</v>
      </c>
      <c r="V21" s="4">
        <v>5.93195635835632E-4</v>
      </c>
      <c r="W21" s="4">
        <v>5.9064021795575796E-4</v>
      </c>
      <c r="X21" s="4">
        <v>5.8111900728897005E-4</v>
      </c>
      <c r="Y21" s="4">
        <v>5.6985912162045799E-4</v>
      </c>
      <c r="Z21" s="4">
        <v>5.6481311893558604E-4</v>
      </c>
      <c r="AA21" s="4">
        <v>5.61303515976952E-4</v>
      </c>
      <c r="AB21" s="4">
        <v>5.5615678410554897E-4</v>
      </c>
      <c r="AC21" s="4">
        <v>5.4453985205728099E-4</v>
      </c>
      <c r="AD21" s="4">
        <v>5.3186253839144799E-4</v>
      </c>
      <c r="AE21" s="4">
        <v>5.2248412291391996E-4</v>
      </c>
      <c r="AF21" s="4">
        <v>5.1634700843770096E-4</v>
      </c>
      <c r="AG21" s="4">
        <v>5.1293620634518895E-4</v>
      </c>
      <c r="AH21" s="4">
        <v>5.08783543670185E-4</v>
      </c>
    </row>
    <row r="22" spans="1:34" ht="15" x14ac:dyDescent="0.2">
      <c r="A22" s="524"/>
      <c r="B22" s="524"/>
      <c r="C22" s="476" t="s">
        <v>1635</v>
      </c>
      <c r="D22" s="4">
        <v>2.1358676842105202E-2</v>
      </c>
      <c r="E22" s="4">
        <v>2.13486347368421E-2</v>
      </c>
      <c r="F22" s="4">
        <v>2.1336944210526301E-2</v>
      </c>
      <c r="G22" s="4">
        <v>2.1326305263157801E-2</v>
      </c>
      <c r="H22" s="4">
        <v>2.1698747368420999E-2</v>
      </c>
      <c r="I22" s="4">
        <v>1.9163730064874301E-2</v>
      </c>
      <c r="J22" s="4">
        <v>1.78290518852663E-2</v>
      </c>
      <c r="K22" s="4">
        <v>1.80161721161862E-2</v>
      </c>
      <c r="L22" s="4">
        <v>1.8850195106665298E-2</v>
      </c>
      <c r="M22" s="4">
        <v>1.9262149874584501E-2</v>
      </c>
      <c r="N22" s="4">
        <v>1.9912256676326699E-2</v>
      </c>
      <c r="O22" s="4">
        <v>2.0087260360368502E-2</v>
      </c>
      <c r="P22" s="4">
        <v>2.0086878739921099E-2</v>
      </c>
      <c r="Q22" s="4">
        <v>2.0278463508496099E-2</v>
      </c>
      <c r="R22" s="4">
        <v>2.0092162146508E-2</v>
      </c>
      <c r="S22" s="4">
        <v>1.98189723767218E-2</v>
      </c>
      <c r="T22" s="4">
        <v>1.9796162530254E-2</v>
      </c>
      <c r="U22" s="4">
        <v>1.96467656284352E-2</v>
      </c>
      <c r="V22" s="4">
        <v>1.9819223179489399E-2</v>
      </c>
      <c r="W22" s="4">
        <v>2.0006936519732999E-2</v>
      </c>
      <c r="X22" s="4">
        <v>1.9953111604647598E-2</v>
      </c>
      <c r="Y22" s="4">
        <v>1.9829979632252401E-2</v>
      </c>
      <c r="Z22" s="4">
        <v>1.9915539302375398E-2</v>
      </c>
      <c r="AA22" s="4">
        <v>2.00513172235844E-2</v>
      </c>
      <c r="AB22" s="4">
        <v>2.0124609963535801E-2</v>
      </c>
      <c r="AC22" s="4">
        <v>1.99560266607864E-2</v>
      </c>
      <c r="AD22" s="4">
        <v>1.9737350172580499E-2</v>
      </c>
      <c r="AE22" s="4">
        <v>1.96308975401648E-2</v>
      </c>
      <c r="AF22" s="4">
        <v>1.9639053977381402E-2</v>
      </c>
      <c r="AG22" s="4">
        <v>1.9746489989635199E-2</v>
      </c>
      <c r="AH22" s="4">
        <v>1.9821869524209002E-2</v>
      </c>
    </row>
    <row r="23" spans="1:34" ht="15" x14ac:dyDescent="0.2">
      <c r="A23" s="524"/>
      <c r="B23" s="524"/>
      <c r="C23" s="476" t="s">
        <v>652</v>
      </c>
      <c r="D23" s="4">
        <v>0.30155905035694602</v>
      </c>
      <c r="E23" s="4">
        <v>0.26731575288766701</v>
      </c>
      <c r="F23" s="4">
        <v>0.26596321007893398</v>
      </c>
      <c r="G23" s="4">
        <v>0.26189708064759498</v>
      </c>
      <c r="H23" s="4">
        <v>0.26189708064759498</v>
      </c>
      <c r="I23" s="4">
        <v>0.22739712167725601</v>
      </c>
      <c r="J23" s="4">
        <v>0.208402181484866</v>
      </c>
      <c r="K23" s="4">
        <v>0.20751743984423099</v>
      </c>
      <c r="L23" s="4">
        <v>0.21402913068797799</v>
      </c>
      <c r="M23" s="4">
        <v>0.215661141945347</v>
      </c>
      <c r="N23" s="4">
        <v>0.21990822203201801</v>
      </c>
      <c r="O23" s="4">
        <v>0.21889619473029601</v>
      </c>
      <c r="P23" s="4">
        <v>0.21605705278644599</v>
      </c>
      <c r="Q23" s="4">
        <v>0.21536303076563701</v>
      </c>
      <c r="R23" s="4">
        <v>0.210758250935943</v>
      </c>
      <c r="S23" s="4">
        <v>0.20540120703152701</v>
      </c>
      <c r="T23" s="4">
        <v>0.20250547497357699</v>
      </c>
      <c r="U23" s="4">
        <v>0.19841856507196701</v>
      </c>
      <c r="V23" s="4">
        <v>0.19765735624374201</v>
      </c>
      <c r="W23" s="4">
        <v>0.19707878240010199</v>
      </c>
      <c r="X23" s="4">
        <v>0.19417751430622701</v>
      </c>
      <c r="Y23" s="4">
        <v>0.19069272620524699</v>
      </c>
      <c r="Z23" s="4">
        <v>0.18928689300891499</v>
      </c>
      <c r="AA23" s="4">
        <v>0.18839947832284101</v>
      </c>
      <c r="AB23" s="4">
        <v>0.186966173641815</v>
      </c>
      <c r="AC23" s="4">
        <v>0.18335710989381299</v>
      </c>
      <c r="AD23" s="4">
        <v>0.179386165003072</v>
      </c>
      <c r="AE23" s="4">
        <v>0.176524125370811</v>
      </c>
      <c r="AF23" s="4">
        <v>0.17475711816234099</v>
      </c>
      <c r="AG23" s="4">
        <v>0.17391638697377501</v>
      </c>
      <c r="AH23" s="4">
        <v>0.17282906794792799</v>
      </c>
    </row>
    <row r="24" spans="1:34" ht="15" x14ac:dyDescent="0.2">
      <c r="A24" s="524"/>
      <c r="B24" s="524"/>
      <c r="C24" s="476" t="s">
        <v>1099</v>
      </c>
      <c r="D24" s="4">
        <v>2.1780853067519899E-2</v>
      </c>
      <c r="E24" s="4">
        <v>2.1780853067519999E-2</v>
      </c>
      <c r="F24" s="4">
        <v>2.1780853067519999E-2</v>
      </c>
      <c r="G24" s="4">
        <v>2.1780853067519899E-2</v>
      </c>
      <c r="H24" s="4">
        <v>2.1780853067519899E-2</v>
      </c>
      <c r="I24" s="4">
        <v>1.8911639957887898E-2</v>
      </c>
      <c r="J24" s="4">
        <v>1.7302545627706702E-2</v>
      </c>
      <c r="K24" s="4">
        <v>1.71987346785859E-2</v>
      </c>
      <c r="L24" s="4">
        <v>1.7705890865975099E-2</v>
      </c>
      <c r="M24" s="4">
        <v>1.7806833578553002E-2</v>
      </c>
      <c r="N24" s="4">
        <v>1.81213674993865E-2</v>
      </c>
      <c r="O24" s="4">
        <v>1.8000514631149701E-2</v>
      </c>
      <c r="P24" s="4">
        <v>1.7728515916544001E-2</v>
      </c>
      <c r="Q24" s="4">
        <v>1.7631514094472701E-2</v>
      </c>
      <c r="R24" s="4">
        <v>1.7213607063999398E-2</v>
      </c>
      <c r="S24" s="4">
        <v>1.67344023451678E-2</v>
      </c>
      <c r="T24" s="4">
        <v>1.6477240910616101E-2</v>
      </c>
      <c r="U24" s="4">
        <v>1.6123411400124701E-2</v>
      </c>
      <c r="V24" s="4">
        <v>1.6039854383691099E-2</v>
      </c>
      <c r="W24" s="4">
        <v>1.5970756554566101E-2</v>
      </c>
      <c r="X24" s="4">
        <v>1.5713305515775801E-2</v>
      </c>
      <c r="Y24" s="4">
        <v>1.5408841161034701E-2</v>
      </c>
      <c r="Z24" s="4">
        <v>1.52723985721222E-2</v>
      </c>
      <c r="AA24" s="4">
        <v>1.51774998287729E-2</v>
      </c>
      <c r="AB24" s="4">
        <v>1.5038333549080201E-2</v>
      </c>
      <c r="AC24" s="4">
        <v>1.47242147538922E-2</v>
      </c>
      <c r="AD24" s="4">
        <v>1.43814235179286E-2</v>
      </c>
      <c r="AE24" s="4">
        <v>1.41278336235973E-2</v>
      </c>
      <c r="AF24" s="4">
        <v>1.3961887658071199E-2</v>
      </c>
      <c r="AG24" s="4">
        <v>1.3869660464224101E-2</v>
      </c>
      <c r="AH24" s="4">
        <v>1.37573735548341E-2</v>
      </c>
    </row>
    <row r="25" spans="1:34" ht="15" x14ac:dyDescent="0.2">
      <c r="A25" s="524"/>
      <c r="B25" s="524" t="s">
        <v>1637</v>
      </c>
      <c r="C25" s="476" t="s">
        <v>1638</v>
      </c>
      <c r="D25" s="4">
        <v>5.6939172594160599E-2</v>
      </c>
      <c r="E25" s="4">
        <v>6.2844510531658099E-2</v>
      </c>
      <c r="F25" s="4">
        <v>6.3289305134302296E-2</v>
      </c>
      <c r="G25" s="4">
        <v>6.3146217069617303E-2</v>
      </c>
      <c r="H25" s="4">
        <v>6.3329052065701594E-2</v>
      </c>
      <c r="I25" s="4">
        <v>5.92297992734949E-2</v>
      </c>
      <c r="J25" s="4">
        <v>6.3499923615406406E-2</v>
      </c>
      <c r="K25" s="4">
        <v>5.9570661217340899E-2</v>
      </c>
      <c r="L25" s="4">
        <v>6.0862158763023602E-2</v>
      </c>
      <c r="M25" s="4">
        <v>6.0476698305105103E-2</v>
      </c>
      <c r="N25" s="4">
        <v>6.0007124572408803E-2</v>
      </c>
      <c r="O25" s="4">
        <v>5.88219314445469E-2</v>
      </c>
      <c r="P25" s="4">
        <v>5.8593331803664703E-2</v>
      </c>
      <c r="Q25" s="4">
        <v>5.6374783257884302E-2</v>
      </c>
      <c r="R25" s="4">
        <v>5.5248178848953097E-2</v>
      </c>
      <c r="S25" s="4">
        <v>5.4139350631629002E-2</v>
      </c>
      <c r="T25" s="4">
        <v>5.3345584791338697E-2</v>
      </c>
      <c r="U25" s="4">
        <v>5.2055588769109498E-2</v>
      </c>
      <c r="V25" s="4">
        <v>5.18665599994831E-2</v>
      </c>
      <c r="W25" s="4">
        <v>5.0326459473804402E-2</v>
      </c>
      <c r="X25" s="4">
        <v>4.9460408618954801E-2</v>
      </c>
      <c r="Y25" s="4">
        <v>4.9752328530518003E-2</v>
      </c>
      <c r="Z25" s="4">
        <v>4.8516669642321798E-2</v>
      </c>
      <c r="AA25" s="4">
        <v>4.7993347362271198E-2</v>
      </c>
      <c r="AB25" s="4">
        <v>4.7973521751929003E-2</v>
      </c>
      <c r="AC25" s="4">
        <v>4.7926911862216898E-2</v>
      </c>
      <c r="AD25" s="4">
        <v>4.73574808702735E-2</v>
      </c>
      <c r="AE25" s="4">
        <v>4.7149747984175497E-2</v>
      </c>
      <c r="AF25" s="4">
        <v>4.7041871676904198E-2</v>
      </c>
      <c r="AG25" s="4">
        <v>4.6999609660759299E-2</v>
      </c>
      <c r="AH25" s="4">
        <v>4.6761792089025901E-2</v>
      </c>
    </row>
    <row r="26" spans="1:34" ht="15" x14ac:dyDescent="0.2">
      <c r="A26" s="524"/>
      <c r="B26" s="524"/>
      <c r="C26" s="476" t="s">
        <v>1635</v>
      </c>
      <c r="D26" s="4">
        <v>2.6936939516129001E-2</v>
      </c>
      <c r="E26" s="4">
        <v>2.6947790806451599E-2</v>
      </c>
      <c r="F26" s="4">
        <v>2.6940753870967699E-2</v>
      </c>
      <c r="G26" s="4">
        <v>2.6928428709677401E-2</v>
      </c>
      <c r="H26" s="4">
        <v>2.6914415322580602E-2</v>
      </c>
      <c r="I26" s="4">
        <v>2.5088510430601198E-2</v>
      </c>
      <c r="J26" s="4">
        <v>2.6829344766751501E-2</v>
      </c>
      <c r="K26" s="4">
        <v>2.5105857402856702E-2</v>
      </c>
      <c r="L26" s="4">
        <v>2.5585815810583602E-2</v>
      </c>
      <c r="M26" s="4">
        <v>2.5360204690666001E-2</v>
      </c>
      <c r="N26" s="4">
        <v>2.51005783704163E-2</v>
      </c>
      <c r="O26" s="4">
        <v>2.4543690662597401E-2</v>
      </c>
      <c r="P26" s="4">
        <v>2.4387758398143701E-2</v>
      </c>
      <c r="Q26" s="4">
        <v>2.3406424826235599E-2</v>
      </c>
      <c r="R26" s="4">
        <v>2.2882214898921598E-2</v>
      </c>
      <c r="S26" s="4">
        <v>2.23679610658385E-2</v>
      </c>
      <c r="T26" s="4">
        <v>2.1986112576291201E-2</v>
      </c>
      <c r="U26" s="4">
        <v>2.14021434579886E-2</v>
      </c>
      <c r="V26" s="4">
        <v>2.12726014986E-2</v>
      </c>
      <c r="W26" s="4">
        <v>2.0590935687634999E-2</v>
      </c>
      <c r="X26" s="4">
        <v>2.0187717639933E-2</v>
      </c>
      <c r="Y26" s="4">
        <v>2.0257973881849401E-2</v>
      </c>
      <c r="Z26" s="4">
        <v>1.97074252461709E-2</v>
      </c>
      <c r="AA26" s="4">
        <v>1.9448202953694298E-2</v>
      </c>
      <c r="AB26" s="4">
        <v>1.9393793621811001E-2</v>
      </c>
      <c r="AC26" s="4">
        <v>1.93288729153024E-2</v>
      </c>
      <c r="AD26" s="4">
        <v>1.9053938487487501E-2</v>
      </c>
      <c r="AE26" s="4">
        <v>1.8925517910386502E-2</v>
      </c>
      <c r="AF26" s="4">
        <v>1.8837720674033401E-2</v>
      </c>
      <c r="AG26" s="4">
        <v>1.8776579838545301E-2</v>
      </c>
      <c r="AH26" s="4">
        <v>1.86378133633683E-2</v>
      </c>
    </row>
    <row r="27" spans="1:34" ht="15" x14ac:dyDescent="0.2">
      <c r="A27" s="524"/>
      <c r="B27" s="524"/>
      <c r="C27" s="476" t="s">
        <v>652</v>
      </c>
      <c r="D27" s="4">
        <v>0.21700648486167101</v>
      </c>
      <c r="E27" s="4">
        <v>0.21700648486167101</v>
      </c>
      <c r="F27" s="4">
        <v>0.21700648486167101</v>
      </c>
      <c r="G27" s="4">
        <v>0.21700648486167101</v>
      </c>
      <c r="H27" s="4">
        <v>0.21700648486167101</v>
      </c>
      <c r="I27" s="4">
        <v>0.20237551006632101</v>
      </c>
      <c r="J27" s="4">
        <v>0.21634281095134</v>
      </c>
      <c r="K27" s="4">
        <v>0.20237498720781599</v>
      </c>
      <c r="L27" s="4">
        <v>0.20617237440476599</v>
      </c>
      <c r="M27" s="4">
        <v>0.20428356915832399</v>
      </c>
      <c r="N27" s="4">
        <v>0.20212216543025299</v>
      </c>
      <c r="O27" s="4">
        <v>0.197569393082039</v>
      </c>
      <c r="P27" s="4">
        <v>0.196246227285614</v>
      </c>
      <c r="Q27" s="4">
        <v>0.188284341223802</v>
      </c>
      <c r="R27" s="4">
        <v>0.184003853961763</v>
      </c>
      <c r="S27" s="4">
        <v>0.17980635988808</v>
      </c>
      <c r="T27" s="4">
        <v>0.17667574919491599</v>
      </c>
      <c r="U27" s="4">
        <v>0.17192366484865701</v>
      </c>
      <c r="V27" s="4">
        <v>0.17082402127962701</v>
      </c>
      <c r="W27" s="4">
        <v>0.16529298316569799</v>
      </c>
      <c r="X27" s="4">
        <v>0.16200022141509701</v>
      </c>
      <c r="Y27" s="4">
        <v>0.16250790656980801</v>
      </c>
      <c r="Z27" s="4">
        <v>0.158036910507416</v>
      </c>
      <c r="AA27" s="4">
        <v>0.15590438377395099</v>
      </c>
      <c r="AB27" s="4">
        <v>0.15541462195992201</v>
      </c>
      <c r="AC27" s="4">
        <v>0.154840992502253</v>
      </c>
      <c r="AD27" s="4">
        <v>0.15258594627268901</v>
      </c>
      <c r="AE27" s="4">
        <v>0.15150534751348599</v>
      </c>
      <c r="AF27" s="4">
        <v>0.15075058477379999</v>
      </c>
      <c r="AG27" s="4">
        <v>0.15020958840187401</v>
      </c>
      <c r="AH27" s="4">
        <v>0.14904818539020701</v>
      </c>
    </row>
    <row r="28" spans="1:34" ht="15" x14ac:dyDescent="0.2">
      <c r="A28" s="524"/>
      <c r="B28" s="524"/>
      <c r="C28" s="476" t="s">
        <v>1639</v>
      </c>
      <c r="D28" s="4">
        <v>0.34473241496512602</v>
      </c>
      <c r="E28" s="4">
        <v>0.34473241496512602</v>
      </c>
      <c r="F28" s="4">
        <v>0.34473241496512602</v>
      </c>
      <c r="G28" s="4">
        <v>0.34473241496512602</v>
      </c>
      <c r="H28" s="4">
        <v>0.34473241496512602</v>
      </c>
      <c r="I28" s="4">
        <v>0.32148992395058301</v>
      </c>
      <c r="J28" s="4">
        <v>0.343678115090154</v>
      </c>
      <c r="K28" s="4">
        <v>0.32148909334740999</v>
      </c>
      <c r="L28" s="4">
        <v>0.32752155113223802</v>
      </c>
      <c r="M28" s="4">
        <v>0.324521030689636</v>
      </c>
      <c r="N28" s="4">
        <v>0.32108746543296901</v>
      </c>
      <c r="O28" s="4">
        <v>0.31385501702302099</v>
      </c>
      <c r="P28" s="4">
        <v>0.31175306075802001</v>
      </c>
      <c r="Q28" s="4">
        <v>0.29910495850653601</v>
      </c>
      <c r="R28" s="4">
        <v>0.29230505705653498</v>
      </c>
      <c r="S28" s="4">
        <v>0.28563699702254602</v>
      </c>
      <c r="T28" s="4">
        <v>0.28066376783421998</v>
      </c>
      <c r="U28" s="4">
        <v>0.27311469613782302</v>
      </c>
      <c r="V28" s="4">
        <v>0.27136782307366503</v>
      </c>
      <c r="W28" s="4">
        <v>0.26258132009199497</v>
      </c>
      <c r="X28" s="4">
        <v>0.25735050078761701</v>
      </c>
      <c r="Y28" s="4">
        <v>0.25815699986314999</v>
      </c>
      <c r="Z28" s="4">
        <v>0.25105445972076401</v>
      </c>
      <c r="AA28" s="4">
        <v>0.247666767913887</v>
      </c>
      <c r="AB28" s="4">
        <v>0.24688874151981199</v>
      </c>
      <c r="AC28" s="4">
        <v>0.24597748456653101</v>
      </c>
      <c r="AD28" s="4">
        <v>0.24239516059556199</v>
      </c>
      <c r="AE28" s="4">
        <v>0.24067854175762299</v>
      </c>
      <c r="AF28" s="4">
        <v>0.23947953988381401</v>
      </c>
      <c r="AG28" s="4">
        <v>0.23862012323596499</v>
      </c>
      <c r="AH28" s="4">
        <v>0.23677514028435001</v>
      </c>
    </row>
    <row r="29" spans="1:34" ht="15" x14ac:dyDescent="0.2">
      <c r="A29" s="524"/>
      <c r="B29" s="524"/>
      <c r="C29" s="476" t="s">
        <v>1099</v>
      </c>
      <c r="D29" s="4">
        <v>1.0023961940927899E-2</v>
      </c>
      <c r="E29" s="4">
        <v>1.0023961940928E-2</v>
      </c>
      <c r="F29" s="4">
        <v>1.0023961940928E-2</v>
      </c>
      <c r="G29" s="4">
        <v>1.0023961940927899E-2</v>
      </c>
      <c r="H29" s="4">
        <v>1.0023961940927899E-2</v>
      </c>
      <c r="I29" s="4">
        <v>9.3481280615821498E-3</v>
      </c>
      <c r="J29" s="4">
        <v>9.9933055205791294E-3</v>
      </c>
      <c r="K29" s="4">
        <v>9.3481039097059893E-3</v>
      </c>
      <c r="L29" s="4">
        <v>9.5235127909725995E-3</v>
      </c>
      <c r="M29" s="4">
        <v>9.4362651130231595E-3</v>
      </c>
      <c r="N29" s="4">
        <v>9.3364255680299501E-3</v>
      </c>
      <c r="O29" s="4">
        <v>9.1261239414527802E-3</v>
      </c>
      <c r="P29" s="4">
        <v>9.0650042767876603E-3</v>
      </c>
      <c r="Q29" s="4">
        <v>8.6972288948101006E-3</v>
      </c>
      <c r="R29" s="4">
        <v>8.4995046589161106E-3</v>
      </c>
      <c r="S29" s="4">
        <v>8.3056140437637992E-3</v>
      </c>
      <c r="T29" s="4">
        <v>8.1610048978198908E-3</v>
      </c>
      <c r="U29" s="4">
        <v>7.9414966529057305E-3</v>
      </c>
      <c r="V29" s="4">
        <v>7.8907019253123493E-3</v>
      </c>
      <c r="W29" s="4">
        <v>7.6352122537332503E-3</v>
      </c>
      <c r="X29" s="4">
        <v>7.4831130273455603E-3</v>
      </c>
      <c r="Y29" s="4">
        <v>7.5065640162505602E-3</v>
      </c>
      <c r="Z29" s="4">
        <v>7.3000397992621499E-3</v>
      </c>
      <c r="AA29" s="4">
        <v>7.2015341401898501E-3</v>
      </c>
      <c r="AB29" s="4">
        <v>7.1789110661048799E-3</v>
      </c>
      <c r="AC29" s="4">
        <v>7.15241397844627E-3</v>
      </c>
      <c r="AD29" s="4">
        <v>7.0482488997178896E-3</v>
      </c>
      <c r="AE29" s="4">
        <v>6.9983338898389402E-3</v>
      </c>
      <c r="AF29" s="4">
        <v>6.9634698949593904E-3</v>
      </c>
      <c r="AG29" s="4">
        <v>6.9384801945556497E-3</v>
      </c>
      <c r="AH29" s="4">
        <v>6.8848326752455596E-3</v>
      </c>
    </row>
    <row r="30" spans="1:34" ht="15" x14ac:dyDescent="0.2">
      <c r="A30" s="524"/>
      <c r="B30" s="524" t="s">
        <v>480</v>
      </c>
      <c r="C30" s="476" t="s">
        <v>1635</v>
      </c>
      <c r="D30" s="4">
        <v>0.32009621272549699</v>
      </c>
      <c r="E30" s="4">
        <v>0.318988762919166</v>
      </c>
      <c r="F30" s="4">
        <v>0.31769685763767702</v>
      </c>
      <c r="G30" s="4">
        <v>0.31565268571275901</v>
      </c>
      <c r="H30" s="4">
        <v>0.31315112117560301</v>
      </c>
      <c r="I30" s="4">
        <v>0.32835579658490599</v>
      </c>
      <c r="J30" s="4">
        <v>0.31838567972847398</v>
      </c>
      <c r="K30" s="4">
        <v>0.30203421922658402</v>
      </c>
      <c r="L30" s="4">
        <v>0.31453699636433902</v>
      </c>
      <c r="M30" s="4">
        <v>0.324468773845145</v>
      </c>
      <c r="N30" s="4">
        <v>0.33553342561469102</v>
      </c>
      <c r="O30" s="4">
        <v>0.34354276131283001</v>
      </c>
      <c r="P30" s="4">
        <v>0.34761543490205199</v>
      </c>
      <c r="Q30" s="4">
        <v>0.345466163027003</v>
      </c>
      <c r="R30" s="4">
        <v>0.34370118317793102</v>
      </c>
      <c r="S30" s="4">
        <v>0.34224636247831203</v>
      </c>
      <c r="T30" s="4">
        <v>0.33744457295299402</v>
      </c>
      <c r="U30" s="4">
        <v>0.33290838685130703</v>
      </c>
      <c r="V30" s="4">
        <v>0.33177837647421299</v>
      </c>
      <c r="W30" s="4">
        <v>0.33080680530505902</v>
      </c>
      <c r="X30" s="4">
        <v>0.32996672408495797</v>
      </c>
      <c r="Y30" s="4">
        <v>0.329244510056384</v>
      </c>
      <c r="Z30" s="4">
        <v>0.328632729636397</v>
      </c>
      <c r="AA30" s="4">
        <v>0.328116576459974</v>
      </c>
      <c r="AB30" s="4">
        <v>0.32452725099490598</v>
      </c>
      <c r="AC30" s="4">
        <v>0.32418026349451001</v>
      </c>
      <c r="AD30" s="4">
        <v>0.32402483216489097</v>
      </c>
      <c r="AE30" s="4">
        <v>0.32391562679582903</v>
      </c>
      <c r="AF30" s="4">
        <v>0.32383766269791098</v>
      </c>
      <c r="AG30" s="4">
        <v>0.323787408998788</v>
      </c>
      <c r="AH30" s="4">
        <v>0.32689845369325299</v>
      </c>
    </row>
    <row r="31" spans="1:34" ht="15" x14ac:dyDescent="0.2">
      <c r="A31" s="524"/>
      <c r="B31" s="524"/>
      <c r="C31" s="476" t="s">
        <v>1640</v>
      </c>
      <c r="D31" s="4">
        <v>7.9373295641285496E-4</v>
      </c>
      <c r="E31" s="4">
        <v>7.6311209468235596E-4</v>
      </c>
      <c r="F31" s="4">
        <v>7.3182826019540799E-4</v>
      </c>
      <c r="G31" s="4">
        <v>6.9917749600508395E-4</v>
      </c>
      <c r="H31" s="4">
        <v>6.6471707903234599E-4</v>
      </c>
      <c r="I31" s="4">
        <v>6.6672364688548499E-4</v>
      </c>
      <c r="J31" s="4">
        <v>6.5699438042146098E-4</v>
      </c>
      <c r="K31" s="4">
        <v>6.3486344834500603E-4</v>
      </c>
      <c r="L31" s="4">
        <v>6.5101651804879302E-4</v>
      </c>
      <c r="M31" s="4">
        <v>6.6108065520077903E-4</v>
      </c>
      <c r="N31" s="4">
        <v>6.7144132217414397E-4</v>
      </c>
      <c r="O31" s="4">
        <v>6.7517356986737404E-4</v>
      </c>
      <c r="P31" s="4">
        <v>6.9188514294289704E-4</v>
      </c>
      <c r="Q31" s="4">
        <v>6.9552776127037403E-4</v>
      </c>
      <c r="R31" s="4">
        <v>6.9905874001090803E-4</v>
      </c>
      <c r="S31" s="4">
        <v>7.02510752158716E-4</v>
      </c>
      <c r="T31" s="4">
        <v>6.9914577602989505E-4</v>
      </c>
      <c r="U31" s="4">
        <v>6.9555936766510799E-4</v>
      </c>
      <c r="V31" s="4">
        <v>6.9848121405036503E-4</v>
      </c>
      <c r="W31" s="4">
        <v>7.0124838688520499E-4</v>
      </c>
      <c r="X31" s="4">
        <v>7.0385827217996002E-4</v>
      </c>
      <c r="Y31" s="4">
        <v>7.0632160842710404E-4</v>
      </c>
      <c r="Z31" s="4">
        <v>7.0865374474343896E-4</v>
      </c>
      <c r="AA31" s="4">
        <v>7.1084586635153E-4</v>
      </c>
      <c r="AB31" s="4">
        <v>7.0601391847783601E-4</v>
      </c>
      <c r="AC31" s="4">
        <v>7.0789770878158798E-4</v>
      </c>
      <c r="AD31" s="4">
        <v>7.0963301234564305E-4</v>
      </c>
      <c r="AE31" s="4">
        <v>7.11250996440046E-4</v>
      </c>
      <c r="AF31" s="4">
        <v>7.1274232136923801E-4</v>
      </c>
      <c r="AG31" s="4">
        <v>7.1411644313206402E-4</v>
      </c>
      <c r="AH31" s="4">
        <v>7.2232042493251196E-4</v>
      </c>
    </row>
    <row r="32" spans="1:34" ht="15" x14ac:dyDescent="0.2">
      <c r="A32" s="524"/>
      <c r="B32" s="524"/>
      <c r="C32" s="476" t="s">
        <v>190</v>
      </c>
      <c r="D32" s="4">
        <v>1.30291805927996E-3</v>
      </c>
      <c r="E32" s="4">
        <v>1.3268584255005701E-3</v>
      </c>
      <c r="F32" s="4">
        <v>1.3506213704662E-3</v>
      </c>
      <c r="G32" s="4">
        <v>1.37274348561529E-3</v>
      </c>
      <c r="H32" s="4">
        <v>1.3919408212481801E-3</v>
      </c>
      <c r="I32" s="4">
        <v>1.4932975750578501E-3</v>
      </c>
      <c r="J32" s="4">
        <v>1.4715394970703599E-3</v>
      </c>
      <c r="K32" s="4">
        <v>1.42197809202022E-3</v>
      </c>
      <c r="L32" s="4">
        <v>1.4581659571706099E-3</v>
      </c>
      <c r="M32" s="4">
        <v>1.4807160007001201E-3</v>
      </c>
      <c r="N32" s="4">
        <v>1.5039305971051901E-3</v>
      </c>
      <c r="O32" s="4">
        <v>1.51229875732982E-3</v>
      </c>
      <c r="P32" s="4">
        <v>1.5497390877354301E-3</v>
      </c>
      <c r="Q32" s="4">
        <v>1.55790646241497E-3</v>
      </c>
      <c r="R32" s="4">
        <v>1.5658244773277699E-3</v>
      </c>
      <c r="S32" s="4">
        <v>1.57356473529353E-3</v>
      </c>
      <c r="T32" s="4">
        <v>1.5660359425967701E-3</v>
      </c>
      <c r="U32" s="4">
        <v>1.55801094759027E-3</v>
      </c>
      <c r="V32" s="4">
        <v>1.5645631147216299E-3</v>
      </c>
      <c r="W32" s="4">
        <v>1.5707692537967001E-3</v>
      </c>
      <c r="X32" s="4">
        <v>1.57662287211113E-3</v>
      </c>
      <c r="Y32" s="4">
        <v>1.58214785527415E-3</v>
      </c>
      <c r="Z32" s="4">
        <v>1.5873784535059699E-3</v>
      </c>
      <c r="AA32" s="4">
        <v>1.5922951405999699E-3</v>
      </c>
      <c r="AB32" s="4">
        <v>1.5814776458568599E-3</v>
      </c>
      <c r="AC32" s="4">
        <v>1.5857030798069401E-3</v>
      </c>
      <c r="AD32" s="4">
        <v>1.5895957119103599E-3</v>
      </c>
      <c r="AE32" s="4">
        <v>1.59322577661361E-3</v>
      </c>
      <c r="AF32" s="4">
        <v>1.59657134727146E-3</v>
      </c>
      <c r="AG32" s="4">
        <v>1.59965425636468E-3</v>
      </c>
      <c r="AH32" s="4">
        <v>1.6180363320269901E-3</v>
      </c>
    </row>
    <row r="33" spans="1:34" ht="15" x14ac:dyDescent="0.2">
      <c r="A33" s="524"/>
      <c r="B33" s="524"/>
      <c r="C33" s="476" t="s">
        <v>247</v>
      </c>
      <c r="D33" s="4">
        <v>1.54798653961454E-2</v>
      </c>
      <c r="E33" s="4">
        <v>1.5370525233166199E-2</v>
      </c>
      <c r="F33" s="4">
        <v>1.5244537476428E-2</v>
      </c>
      <c r="G33" s="4">
        <v>1.50734028987651E-2</v>
      </c>
      <c r="H33" s="4">
        <v>1.48951997175265E-2</v>
      </c>
      <c r="I33" s="4">
        <v>1.55635036233204E-2</v>
      </c>
      <c r="J33" s="4">
        <v>1.5080453919386E-2</v>
      </c>
      <c r="K33" s="4">
        <v>1.4315420729663599E-2</v>
      </c>
      <c r="L33" s="4">
        <v>1.44220402132159E-2</v>
      </c>
      <c r="M33" s="4">
        <v>1.43846935996675E-2</v>
      </c>
      <c r="N33" s="4">
        <v>1.4337660147066699E-2</v>
      </c>
      <c r="O33" s="4">
        <v>1.4117853715624301E-2</v>
      </c>
      <c r="P33" s="4">
        <v>1.4120610635231999E-2</v>
      </c>
      <c r="Q33" s="4">
        <v>1.3824698894511199E-2</v>
      </c>
      <c r="R33" s="4">
        <v>1.35253107996102E-2</v>
      </c>
      <c r="S33" s="4">
        <v>1.323147566861E-2</v>
      </c>
      <c r="T33" s="4">
        <v>1.28276704311609E-2</v>
      </c>
      <c r="U33" s="4">
        <v>1.2440938112334101E-2</v>
      </c>
      <c r="V33" s="4">
        <v>1.21880281642948E-2</v>
      </c>
      <c r="W33" s="4">
        <v>1.19470568550134E-2</v>
      </c>
      <c r="X33" s="4">
        <v>1.1718240034663201E-2</v>
      </c>
      <c r="Y33" s="4">
        <v>1.15012020068183E-2</v>
      </c>
      <c r="Z33" s="4">
        <v>1.12956238072058E-2</v>
      </c>
      <c r="AA33" s="4">
        <v>1.11000826883163E-2</v>
      </c>
      <c r="AB33" s="4">
        <v>1.0808137593755899E-2</v>
      </c>
      <c r="AC33" s="4">
        <v>1.0630249648515E-2</v>
      </c>
      <c r="AD33" s="4">
        <v>1.04576254721192E-2</v>
      </c>
      <c r="AE33" s="4">
        <v>1.0289251572236599E-2</v>
      </c>
      <c r="AF33" s="4">
        <v>1.01234333152287E-2</v>
      </c>
      <c r="AG33" s="4">
        <v>9.95992832287413E-3</v>
      </c>
      <c r="AH33" s="4">
        <v>9.8934245617042105E-3</v>
      </c>
    </row>
    <row r="34" spans="1:34" ht="15" x14ac:dyDescent="0.2">
      <c r="A34" s="524"/>
      <c r="B34" s="524"/>
      <c r="C34" s="476" t="s">
        <v>652</v>
      </c>
      <c r="D34" s="4">
        <v>0.424375936674528</v>
      </c>
      <c r="E34" s="4">
        <v>0.421542374101114</v>
      </c>
      <c r="F34" s="4">
        <v>0.41769828754011401</v>
      </c>
      <c r="G34" s="4">
        <v>0.41207733811736003</v>
      </c>
      <c r="H34" s="4">
        <v>0.40581375433821698</v>
      </c>
      <c r="I34" s="4">
        <v>0.42257086913575398</v>
      </c>
      <c r="J34" s="4">
        <v>0.40771950741822499</v>
      </c>
      <c r="K34" s="4">
        <v>0.38530598264000998</v>
      </c>
      <c r="L34" s="4">
        <v>0.38639857455670601</v>
      </c>
      <c r="M34" s="4">
        <v>0.38366089025214001</v>
      </c>
      <c r="N34" s="4">
        <v>0.38082870026411197</v>
      </c>
      <c r="O34" s="4">
        <v>0.373803646510591</v>
      </c>
      <c r="P34" s="4">
        <v>0.37319577986491898</v>
      </c>
      <c r="Q34" s="4">
        <v>0.36506975445749101</v>
      </c>
      <c r="R34" s="4">
        <v>0.35701574280694898</v>
      </c>
      <c r="S34" s="4">
        <v>0.34920744395772302</v>
      </c>
      <c r="T34" s="4">
        <v>0.33835663510444802</v>
      </c>
      <c r="U34" s="4">
        <v>0.32798253675268002</v>
      </c>
      <c r="V34" s="4">
        <v>0.32116871178436002</v>
      </c>
      <c r="W34" s="4">
        <v>0.314687099326104</v>
      </c>
      <c r="X34" s="4">
        <v>0.30853070162803198</v>
      </c>
      <c r="Y34" s="4">
        <v>0.30267777778854099</v>
      </c>
      <c r="Z34" s="4">
        <v>0.29710640143720202</v>
      </c>
      <c r="AA34" s="4">
        <v>0.29177742191116401</v>
      </c>
      <c r="AB34" s="4">
        <v>0.28388932159777502</v>
      </c>
      <c r="AC34" s="4">
        <v>0.27898183138765997</v>
      </c>
      <c r="AD34" s="4">
        <v>0.27439765938867899</v>
      </c>
      <c r="AE34" s="4">
        <v>0.26994733318325798</v>
      </c>
      <c r="AF34" s="4">
        <v>0.26560554806563003</v>
      </c>
      <c r="AG34" s="4">
        <v>0.26136187684712198</v>
      </c>
      <c r="AH34" s="4">
        <v>0.259702430432739</v>
      </c>
    </row>
    <row r="35" spans="1:34" ht="15" x14ac:dyDescent="0.2">
      <c r="A35" s="524"/>
      <c r="B35" s="524"/>
      <c r="C35" s="476" t="s">
        <v>1641</v>
      </c>
      <c r="D35" s="4">
        <v>4.0803903063141899E-3</v>
      </c>
      <c r="E35" s="4">
        <v>4.0742423967784699E-3</v>
      </c>
      <c r="F35" s="4">
        <v>4.0643966575214701E-3</v>
      </c>
      <c r="G35" s="4">
        <v>4.0435333666031803E-3</v>
      </c>
      <c r="H35" s="4">
        <v>4.0210934774286399E-3</v>
      </c>
      <c r="I35" s="4">
        <v>4.2320729093371203E-3</v>
      </c>
      <c r="J35" s="4">
        <v>4.1310783884494703E-3</v>
      </c>
      <c r="K35" s="4">
        <v>3.9528248557952599E-3</v>
      </c>
      <c r="L35" s="4">
        <v>4.0150460223467802E-3</v>
      </c>
      <c r="M35" s="4">
        <v>4.03799201587802E-3</v>
      </c>
      <c r="N35" s="4">
        <v>4.0612263159399802E-3</v>
      </c>
      <c r="O35" s="4">
        <v>4.0434695323966702E-3</v>
      </c>
      <c r="P35" s="4">
        <v>4.1023496017181197E-3</v>
      </c>
      <c r="Q35" s="4">
        <v>4.08256826431686E-3</v>
      </c>
      <c r="R35" s="4">
        <v>4.0618178435402096E-3</v>
      </c>
      <c r="S35" s="4">
        <v>4.0402213374060598E-3</v>
      </c>
      <c r="T35" s="4">
        <v>3.9798463869169199E-3</v>
      </c>
      <c r="U35" s="4">
        <v>3.9187929680278601E-3</v>
      </c>
      <c r="V35" s="4">
        <v>3.8945782626649498E-3</v>
      </c>
      <c r="W35" s="4">
        <v>3.8692957471106099E-3</v>
      </c>
      <c r="X35" s="4">
        <v>3.8432094719238899E-3</v>
      </c>
      <c r="Y35" s="4">
        <v>3.8161417418431198E-3</v>
      </c>
      <c r="Z35" s="4">
        <v>3.7881979412008201E-3</v>
      </c>
      <c r="AA35" s="4">
        <v>3.7593532155498302E-3</v>
      </c>
      <c r="AB35" s="4">
        <v>3.6937339868977201E-3</v>
      </c>
      <c r="AC35" s="4">
        <v>3.6635862753476699E-3</v>
      </c>
      <c r="AD35" s="4">
        <v>3.6325864567589498E-3</v>
      </c>
      <c r="AE35" s="4">
        <v>3.6010195508503502E-3</v>
      </c>
      <c r="AF35" s="4">
        <v>3.56885597703737E-3</v>
      </c>
      <c r="AG35" s="4">
        <v>3.5362524164742602E-3</v>
      </c>
      <c r="AH35" s="4">
        <v>3.5372775439255402E-3</v>
      </c>
    </row>
    <row r="36" spans="1:34" ht="15" x14ac:dyDescent="0.2">
      <c r="A36" s="524"/>
      <c r="B36" s="524" t="s">
        <v>1489</v>
      </c>
      <c r="C36" s="476" t="s">
        <v>1635</v>
      </c>
      <c r="D36" s="4">
        <v>5.99754560995822E-2</v>
      </c>
      <c r="E36" s="4">
        <v>6.0725408464735502E-2</v>
      </c>
      <c r="F36" s="4">
        <v>6.1429150450001802E-2</v>
      </c>
      <c r="G36" s="4">
        <v>6.1987059833223002E-2</v>
      </c>
      <c r="H36" s="4">
        <v>6.2610302399992199E-2</v>
      </c>
      <c r="I36" s="4">
        <v>6.3315240742555901E-2</v>
      </c>
      <c r="J36" s="4">
        <v>6.4264050017076302E-2</v>
      </c>
      <c r="K36" s="4">
        <v>6.5374795949551603E-2</v>
      </c>
      <c r="L36" s="4">
        <v>6.6474437899662106E-2</v>
      </c>
      <c r="M36" s="4">
        <v>6.7609220941220502E-2</v>
      </c>
      <c r="N36" s="4">
        <v>6.8772315654719404E-2</v>
      </c>
      <c r="O36" s="4">
        <v>6.9976242747580006E-2</v>
      </c>
      <c r="P36" s="4">
        <v>7.12210455516986E-2</v>
      </c>
      <c r="Q36" s="4">
        <v>7.2506816856782993E-2</v>
      </c>
      <c r="R36" s="4">
        <v>7.3833700715552897E-2</v>
      </c>
      <c r="S36" s="4">
        <v>7.5201899169789005E-2</v>
      </c>
      <c r="T36" s="4">
        <v>7.6174146443408697E-2</v>
      </c>
      <c r="U36" s="4">
        <v>7.7144354901155704E-2</v>
      </c>
      <c r="V36" s="4">
        <v>7.8112524381536902E-2</v>
      </c>
      <c r="W36" s="4">
        <v>7.9078654724780206E-2</v>
      </c>
      <c r="X36" s="4">
        <v>8.0042745772795604E-2</v>
      </c>
      <c r="Y36" s="4">
        <v>8.1004797369066295E-2</v>
      </c>
      <c r="Z36" s="4">
        <v>8.1964809358719595E-2</v>
      </c>
      <c r="AA36" s="4">
        <v>8.2922781588417399E-2</v>
      </c>
      <c r="AB36" s="4">
        <v>8.3878713906291896E-2</v>
      </c>
      <c r="AC36" s="4">
        <v>8.4832606162111801E-2</v>
      </c>
      <c r="AD36" s="4">
        <v>8.5789597375054594E-2</v>
      </c>
      <c r="AE36" s="4">
        <v>8.6744505037175595E-2</v>
      </c>
      <c r="AF36" s="4">
        <v>8.7697329063971097E-2</v>
      </c>
      <c r="AG36" s="4">
        <v>8.8648069371717E-2</v>
      </c>
      <c r="AH36" s="4">
        <v>8.9596725877529801E-2</v>
      </c>
    </row>
    <row r="37" spans="1:34" ht="15" x14ac:dyDescent="0.2">
      <c r="A37" s="524"/>
      <c r="B37" s="524"/>
      <c r="C37" s="476" t="s">
        <v>652</v>
      </c>
      <c r="D37" s="4">
        <v>1.39933545098039E-2</v>
      </c>
      <c r="E37" s="4">
        <v>1.4375660504201601E-2</v>
      </c>
      <c r="F37" s="4">
        <v>1.4429367983193201E-2</v>
      </c>
      <c r="G37" s="4">
        <v>1.4439326946778699E-2</v>
      </c>
      <c r="H37" s="4">
        <v>1.4511037394957901E-2</v>
      </c>
      <c r="I37" s="4">
        <v>1.44123993277311E-2</v>
      </c>
      <c r="J37" s="4">
        <v>1.4333312745098E-2</v>
      </c>
      <c r="K37" s="4">
        <v>1.41260776470588E-2</v>
      </c>
      <c r="L37" s="4">
        <v>1.3885644033613399E-2</v>
      </c>
      <c r="M37" s="4">
        <v>1.3580361904761799E-2</v>
      </c>
      <c r="N37" s="4">
        <v>1.3361619327731E-2</v>
      </c>
      <c r="O37" s="4">
        <v>1.3142876750700199E-2</v>
      </c>
      <c r="P37" s="4">
        <v>1.29241341736694E-2</v>
      </c>
      <c r="Q37" s="4">
        <v>1.27053915966386E-2</v>
      </c>
      <c r="R37" s="4">
        <v>1.24866490196078E-2</v>
      </c>
      <c r="S37" s="4">
        <v>1.2267906442577E-2</v>
      </c>
      <c r="T37" s="4">
        <v>1.2049163865546201E-2</v>
      </c>
      <c r="U37" s="4">
        <v>1.1830421288515299E-2</v>
      </c>
      <c r="V37" s="4">
        <v>1.16116787114845E-2</v>
      </c>
      <c r="W37" s="4">
        <v>1.1392936134453699E-2</v>
      </c>
      <c r="X37" s="4">
        <v>1.11741935574229E-2</v>
      </c>
      <c r="Y37" s="4">
        <v>1.0955450980392099E-2</v>
      </c>
      <c r="Z37" s="4">
        <v>1.07367084033613E-2</v>
      </c>
      <c r="AA37" s="4">
        <v>1.0517965826330499E-2</v>
      </c>
      <c r="AB37" s="4">
        <v>1.02992232492997E-2</v>
      </c>
      <c r="AC37" s="4">
        <v>1.0080480672268801E-2</v>
      </c>
      <c r="AD37" s="4">
        <v>9.8617380952380606E-3</v>
      </c>
      <c r="AE37" s="4">
        <v>9.6429955182072494E-3</v>
      </c>
      <c r="AF37" s="4">
        <v>9.4242529411764503E-3</v>
      </c>
      <c r="AG37" s="4">
        <v>9.2055103641456304E-3</v>
      </c>
      <c r="AH37" s="4">
        <v>8.9867677871148296E-3</v>
      </c>
    </row>
    <row r="38" spans="1:34" ht="15" x14ac:dyDescent="0.2">
      <c r="A38" s="524"/>
      <c r="B38" s="524"/>
      <c r="C38" s="476" t="s">
        <v>1099</v>
      </c>
      <c r="D38" s="4">
        <v>1.05278647103999E-2</v>
      </c>
      <c r="E38" s="4">
        <v>1.0527864710400001E-2</v>
      </c>
      <c r="F38" s="4">
        <v>1.0527864710400001E-2</v>
      </c>
      <c r="G38" s="4">
        <v>1.05278647103999E-2</v>
      </c>
      <c r="H38" s="4">
        <v>1.0527864710400001E-2</v>
      </c>
      <c r="I38" s="4">
        <v>1.05278647103999E-2</v>
      </c>
      <c r="J38" s="4">
        <v>1.0527864710400001E-2</v>
      </c>
      <c r="K38" s="4">
        <v>1.05278647103999E-2</v>
      </c>
      <c r="L38" s="4">
        <v>1.05278647103999E-2</v>
      </c>
      <c r="M38" s="4">
        <v>1.05278647103999E-2</v>
      </c>
      <c r="N38" s="4">
        <v>1.0527864710400001E-2</v>
      </c>
      <c r="O38" s="4">
        <v>1.05278647103999E-2</v>
      </c>
      <c r="P38" s="4">
        <v>1.05278647103999E-2</v>
      </c>
      <c r="Q38" s="4">
        <v>1.0527864710400001E-2</v>
      </c>
      <c r="R38" s="4">
        <v>1.05278647103999E-2</v>
      </c>
      <c r="S38" s="4">
        <v>1.05278647103999E-2</v>
      </c>
      <c r="T38" s="4">
        <v>1.05278647103999E-2</v>
      </c>
      <c r="U38" s="4">
        <v>1.05278647103999E-2</v>
      </c>
      <c r="V38" s="4">
        <v>1.05278647103999E-2</v>
      </c>
      <c r="W38" s="4">
        <v>1.05278647103999E-2</v>
      </c>
      <c r="X38" s="4">
        <v>1.0527864710400001E-2</v>
      </c>
      <c r="Y38" s="4">
        <v>1.05278647103999E-2</v>
      </c>
      <c r="Z38" s="4">
        <v>1.0527864710400001E-2</v>
      </c>
      <c r="AA38" s="4">
        <v>1.0527864710400001E-2</v>
      </c>
      <c r="AB38" s="4">
        <v>1.05278647103999E-2</v>
      </c>
      <c r="AC38" s="4">
        <v>1.0527864710400001E-2</v>
      </c>
      <c r="AD38" s="4">
        <v>1.0527864710400001E-2</v>
      </c>
      <c r="AE38" s="4">
        <v>1.0527864710400001E-2</v>
      </c>
      <c r="AF38" s="4">
        <v>1.05278647103999E-2</v>
      </c>
      <c r="AG38" s="4">
        <v>1.0527864710400001E-2</v>
      </c>
      <c r="AH38" s="4">
        <v>1.05278647103999E-2</v>
      </c>
    </row>
    <row r="39" spans="1:34" ht="15" x14ac:dyDescent="0.2">
      <c r="A39" s="524"/>
      <c r="B39" s="524" t="s">
        <v>266</v>
      </c>
      <c r="C39" s="476" t="s">
        <v>688</v>
      </c>
      <c r="D39" s="4">
        <v>0</v>
      </c>
      <c r="E39" s="4">
        <v>4.4037505931251502E-3</v>
      </c>
      <c r="F39" s="4">
        <v>8.8762600677661108E-3</v>
      </c>
      <c r="G39" s="4">
        <v>1.3576941526345801E-2</v>
      </c>
      <c r="H39" s="4">
        <v>1.8073259450545699E-2</v>
      </c>
      <c r="I39" s="4">
        <v>2.2470161162651901E-2</v>
      </c>
      <c r="J39" s="4">
        <v>2.1554152200415601E-2</v>
      </c>
      <c r="K39" s="4">
        <v>2.03277278864081E-2</v>
      </c>
      <c r="L39" s="4">
        <v>1.94937007390075E-2</v>
      </c>
      <c r="M39" s="4">
        <v>1.8855899507228598E-2</v>
      </c>
      <c r="N39" s="4">
        <v>1.8203155227357899E-2</v>
      </c>
      <c r="O39" s="4">
        <v>1.73297241335197E-2</v>
      </c>
      <c r="P39" s="4">
        <v>1.6367876495181E-2</v>
      </c>
      <c r="Q39" s="4">
        <v>1.5507692121046201E-2</v>
      </c>
      <c r="R39" s="4">
        <v>1.4627805479610999E-2</v>
      </c>
      <c r="S39" s="4">
        <v>1.37908690717022E-2</v>
      </c>
      <c r="T39" s="4">
        <v>1.31797326722435E-2</v>
      </c>
      <c r="U39" s="4">
        <v>1.25114540901138E-2</v>
      </c>
      <c r="V39" s="4">
        <v>1.2419341592371401E-2</v>
      </c>
      <c r="W39" s="4">
        <v>1.2029483822355001E-2</v>
      </c>
      <c r="X39" s="4">
        <v>1.18086147380814E-2</v>
      </c>
      <c r="Y39" s="4">
        <v>1.16320537471176E-2</v>
      </c>
      <c r="Z39" s="4">
        <v>1.1518006015147301E-2</v>
      </c>
      <c r="AA39" s="4">
        <v>1.1669065589323501E-2</v>
      </c>
      <c r="AB39" s="4">
        <v>1.13679425597971E-2</v>
      </c>
      <c r="AC39" s="4">
        <v>1.1526438491987701E-2</v>
      </c>
      <c r="AD39" s="4">
        <v>1.15680473854546E-2</v>
      </c>
      <c r="AE39" s="4">
        <v>1.16481799069297E-2</v>
      </c>
      <c r="AF39" s="4">
        <v>1.1759774635107001E-2</v>
      </c>
      <c r="AG39" s="4">
        <v>1.1895944290275099E-2</v>
      </c>
      <c r="AH39" s="4">
        <v>1.20507265046932E-2</v>
      </c>
    </row>
    <row r="40" spans="1:34" ht="15" x14ac:dyDescent="0.2">
      <c r="A40" s="524"/>
      <c r="B40" s="524"/>
      <c r="C40" s="476" t="s">
        <v>1633</v>
      </c>
      <c r="D40" s="4">
        <v>0.49102346286687998</v>
      </c>
      <c r="E40" s="4">
        <v>0.49825381332059199</v>
      </c>
      <c r="F40" s="4">
        <v>0.50087577951822604</v>
      </c>
      <c r="G40" s="4">
        <v>0.46296596547523799</v>
      </c>
      <c r="H40" s="4">
        <v>0.43778532591922498</v>
      </c>
      <c r="I40" s="4">
        <v>0.410513699934898</v>
      </c>
      <c r="J40" s="4">
        <v>0.41910118541057501</v>
      </c>
      <c r="K40" s="4">
        <v>0.415647535169547</v>
      </c>
      <c r="L40" s="4">
        <v>0.41045850171406401</v>
      </c>
      <c r="M40" s="4">
        <v>0.40456082906714602</v>
      </c>
      <c r="N40" s="4">
        <v>0.39739097342868901</v>
      </c>
      <c r="O40" s="4">
        <v>0.38899558152524999</v>
      </c>
      <c r="P40" s="4">
        <v>0.38009270561396902</v>
      </c>
      <c r="Q40" s="4">
        <v>0.36997032659670498</v>
      </c>
      <c r="R40" s="4">
        <v>0.36017881165945997</v>
      </c>
      <c r="S40" s="4">
        <v>0.35006385966918102</v>
      </c>
      <c r="T40" s="4">
        <v>0.34951408510696902</v>
      </c>
      <c r="U40" s="4">
        <v>0.349134375945792</v>
      </c>
      <c r="V40" s="4">
        <v>0.348740096872176</v>
      </c>
      <c r="W40" s="4">
        <v>0.348376371149824</v>
      </c>
      <c r="X40" s="4">
        <v>0.34811148618384802</v>
      </c>
      <c r="Y40" s="4">
        <v>0.3474291345469</v>
      </c>
      <c r="Z40" s="4">
        <v>0.34681630589392698</v>
      </c>
      <c r="AA40" s="4">
        <v>0.34635740415871502</v>
      </c>
      <c r="AB40" s="4">
        <v>0.34613823773798902</v>
      </c>
      <c r="AC40" s="4">
        <v>0.34613510151079302</v>
      </c>
      <c r="AD40" s="4">
        <v>0.35180543651569102</v>
      </c>
      <c r="AE40" s="4">
        <v>0.35767856590357699</v>
      </c>
      <c r="AF40" s="4">
        <v>0.36396138047555698</v>
      </c>
      <c r="AG40" s="4">
        <v>0.370418824707067</v>
      </c>
      <c r="AH40" s="4">
        <v>0.37724444006859298</v>
      </c>
    </row>
    <row r="41" spans="1:34" ht="15" x14ac:dyDescent="0.2">
      <c r="A41" s="524"/>
      <c r="B41" s="524"/>
      <c r="C41" s="476" t="s">
        <v>1634</v>
      </c>
      <c r="D41" s="4">
        <v>1.96288373554018</v>
      </c>
      <c r="E41" s="4">
        <v>1.9719169042243201</v>
      </c>
      <c r="F41" s="4">
        <v>1.95743600302226</v>
      </c>
      <c r="G41" s="4">
        <v>1.9380354978982299</v>
      </c>
      <c r="H41" s="4">
        <v>1.90388617691998</v>
      </c>
      <c r="I41" s="4">
        <v>1.62762568888416</v>
      </c>
      <c r="J41" s="4">
        <v>1.8159662335079101</v>
      </c>
      <c r="K41" s="4">
        <v>1.7553145139280399</v>
      </c>
      <c r="L41" s="4">
        <v>1.69396718997609</v>
      </c>
      <c r="M41" s="4">
        <v>1.6320805170416599</v>
      </c>
      <c r="N41" s="4">
        <v>1.5686923693194901</v>
      </c>
      <c r="O41" s="4">
        <v>1.5088100200000401</v>
      </c>
      <c r="P41" s="4">
        <v>1.44979748991484</v>
      </c>
      <c r="Q41" s="4">
        <v>1.3916748381399</v>
      </c>
      <c r="R41" s="4">
        <v>1.33541574367727</v>
      </c>
      <c r="S41" s="4">
        <v>1.2807995843081801</v>
      </c>
      <c r="T41" s="4">
        <v>1.22963065563062</v>
      </c>
      <c r="U41" s="4">
        <v>1.1813922206201599</v>
      </c>
      <c r="V41" s="4">
        <v>1.1362255831201999</v>
      </c>
      <c r="W41" s="4">
        <v>1.09451126277001</v>
      </c>
      <c r="X41" s="4">
        <v>1.0560883798201699</v>
      </c>
      <c r="Y41" s="4">
        <v>1.0244431202206501</v>
      </c>
      <c r="Z41" s="4">
        <v>0.99618680715013297</v>
      </c>
      <c r="AA41" s="4">
        <v>0.97125794681719402</v>
      </c>
      <c r="AB41" s="4">
        <v>0.94952350476627201</v>
      </c>
      <c r="AC41" s="4">
        <v>0.93080077498323499</v>
      </c>
      <c r="AD41" s="4">
        <v>0.91425859833878498</v>
      </c>
      <c r="AE41" s="4">
        <v>0.90036752740307102</v>
      </c>
      <c r="AF41" s="4">
        <v>0.88891251657425396</v>
      </c>
      <c r="AG41" s="4">
        <v>0.87978005185372099</v>
      </c>
      <c r="AH41" s="4">
        <v>0.87273846165223501</v>
      </c>
    </row>
    <row r="42" spans="1:34" ht="15" x14ac:dyDescent="0.2">
      <c r="A42" s="524"/>
      <c r="B42" s="524"/>
      <c r="C42" s="476" t="s">
        <v>1642</v>
      </c>
      <c r="D42" s="4">
        <v>6.0150516227656298E-2</v>
      </c>
      <c r="E42" s="4">
        <v>6.1896026029093797E-2</v>
      </c>
      <c r="F42" s="4">
        <v>6.3766936358945397E-2</v>
      </c>
      <c r="G42" s="4">
        <v>6.5627582420568001E-2</v>
      </c>
      <c r="H42" s="4">
        <v>6.74902359831554E-2</v>
      </c>
      <c r="I42" s="4">
        <v>5.0902978587875999E-2</v>
      </c>
      <c r="J42" s="4">
        <v>6.24181670693447E-2</v>
      </c>
      <c r="K42" s="4">
        <v>6.6805282970887905E-2</v>
      </c>
      <c r="L42" s="4">
        <v>6.8191432092625501E-2</v>
      </c>
      <c r="M42" s="4">
        <v>6.8871265321358704E-2</v>
      </c>
      <c r="N42" s="4">
        <v>6.9176326490820797E-2</v>
      </c>
      <c r="O42" s="4">
        <v>6.8654498802893094E-2</v>
      </c>
      <c r="P42" s="4">
        <v>6.7999324291698304E-2</v>
      </c>
      <c r="Q42" s="4">
        <v>6.7172794071734904E-2</v>
      </c>
      <c r="R42" s="4">
        <v>6.6170354166347894E-2</v>
      </c>
      <c r="S42" s="4">
        <v>6.5092899269815901E-2</v>
      </c>
      <c r="T42" s="4">
        <v>6.6209842297306795E-2</v>
      </c>
      <c r="U42" s="4">
        <v>6.7318675211634593E-2</v>
      </c>
      <c r="V42" s="4">
        <v>6.8420055190873005E-2</v>
      </c>
      <c r="W42" s="4">
        <v>6.9513115557815294E-2</v>
      </c>
      <c r="X42" s="4">
        <v>7.0596942904645396E-2</v>
      </c>
      <c r="Y42" s="4">
        <v>7.16719250630172E-2</v>
      </c>
      <c r="Z42" s="4">
        <v>7.2739338311483298E-2</v>
      </c>
      <c r="AA42" s="4">
        <v>7.3797275517503605E-2</v>
      </c>
      <c r="AB42" s="4">
        <v>7.4842795656952094E-2</v>
      </c>
      <c r="AC42" s="4">
        <v>7.5880025866570805E-2</v>
      </c>
      <c r="AD42" s="4">
        <v>7.69060808005263E-2</v>
      </c>
      <c r="AE42" s="4">
        <v>7.7923203919239598E-2</v>
      </c>
      <c r="AF42" s="4">
        <v>7.8929899287045205E-2</v>
      </c>
      <c r="AG42" s="4">
        <v>7.9926971857971499E-2</v>
      </c>
      <c r="AH42" s="4">
        <v>8.0914370411564102E-2</v>
      </c>
    </row>
    <row r="43" spans="1:34" ht="15" x14ac:dyDescent="0.2">
      <c r="A43" s="524"/>
      <c r="B43" s="524"/>
      <c r="C43" s="476" t="s">
        <v>1635</v>
      </c>
      <c r="D43" s="4">
        <v>3.3889819742916999E-3</v>
      </c>
      <c r="E43" s="4">
        <v>4.5733665902269304E-3</v>
      </c>
      <c r="F43" s="4">
        <v>6.5725496751010103E-3</v>
      </c>
      <c r="G43" s="4">
        <v>8.61924012768993E-3</v>
      </c>
      <c r="H43" s="4">
        <v>1.1017410284786699E-2</v>
      </c>
      <c r="I43" s="4">
        <v>1.18723064914119E-2</v>
      </c>
      <c r="J43" s="4">
        <v>1.52498172675002E-2</v>
      </c>
      <c r="K43" s="4">
        <v>1.8112050634887099E-2</v>
      </c>
      <c r="L43" s="4">
        <v>2.1921557120623901E-2</v>
      </c>
      <c r="M43" s="4">
        <v>2.60063914229927E-2</v>
      </c>
      <c r="N43" s="4">
        <v>3.06004154386278E-2</v>
      </c>
      <c r="O43" s="4">
        <v>3.6349610006178701E-2</v>
      </c>
      <c r="P43" s="4">
        <v>4.3503425265663601E-2</v>
      </c>
      <c r="Q43" s="4">
        <v>5.1570203019028302E-2</v>
      </c>
      <c r="R43" s="4">
        <v>5.9952990390619298E-2</v>
      </c>
      <c r="S43" s="4">
        <v>6.8522263295271904E-2</v>
      </c>
      <c r="T43" s="4">
        <v>7.5719473831851694E-2</v>
      </c>
      <c r="U43" s="4">
        <v>8.2638378611875493E-2</v>
      </c>
      <c r="V43" s="4">
        <v>8.9299949325720301E-2</v>
      </c>
      <c r="W43" s="4">
        <v>9.5687295231452002E-2</v>
      </c>
      <c r="X43" s="4">
        <v>0.101805524310962</v>
      </c>
      <c r="Y43" s="4">
        <v>0.10799330096585499</v>
      </c>
      <c r="Z43" s="4">
        <v>0.113892460273315</v>
      </c>
      <c r="AA43" s="4">
        <v>0.11947740534121901</v>
      </c>
      <c r="AB43" s="4">
        <v>0.12473764272221199</v>
      </c>
      <c r="AC43" s="4">
        <v>0.129654810120232</v>
      </c>
      <c r="AD43" s="4">
        <v>0.134311804747557</v>
      </c>
      <c r="AE43" s="4">
        <v>0.13855509490005999</v>
      </c>
      <c r="AF43" s="4">
        <v>0.14235311748902699</v>
      </c>
      <c r="AG43" s="4">
        <v>0.145679176441806</v>
      </c>
      <c r="AH43" s="4">
        <v>0.148531778928258</v>
      </c>
    </row>
    <row r="44" spans="1:34" ht="15" x14ac:dyDescent="0.2">
      <c r="A44" s="524"/>
      <c r="B44" s="524"/>
      <c r="C44" s="476" t="s">
        <v>1643</v>
      </c>
      <c r="D44" s="4">
        <v>1.3839447729409001E-4</v>
      </c>
      <c r="E44" s="4">
        <v>1.37661990346827E-4</v>
      </c>
      <c r="F44" s="4">
        <v>1.35361115963144E-4</v>
      </c>
      <c r="G44" s="4">
        <v>1.3468429951878999E-4</v>
      </c>
      <c r="H44" s="4">
        <v>1.3525688496693E-4</v>
      </c>
      <c r="I44" s="4">
        <v>1.1720000159545799E-4</v>
      </c>
      <c r="J44" s="4">
        <v>1.34436931246141E-4</v>
      </c>
      <c r="K44" s="4">
        <v>1.33497349596727E-4</v>
      </c>
      <c r="L44" s="4">
        <v>2.1715735994578501E-4</v>
      </c>
      <c r="M44" s="4">
        <v>3.8986473222234202E-4</v>
      </c>
      <c r="N44" s="4">
        <v>6.9322939204656498E-4</v>
      </c>
      <c r="O44" s="4">
        <v>1.2216011526749401E-3</v>
      </c>
      <c r="P44" s="4">
        <v>2.02577319315415E-3</v>
      </c>
      <c r="Q44" s="4">
        <v>3.0186941229530802E-3</v>
      </c>
      <c r="R44" s="4">
        <v>4.0835970017242497E-3</v>
      </c>
      <c r="S44" s="4">
        <v>5.1944761344068198E-3</v>
      </c>
      <c r="T44" s="4">
        <v>6.2509057974554499E-3</v>
      </c>
      <c r="U44" s="4">
        <v>7.2377821122602201E-3</v>
      </c>
      <c r="V44" s="4">
        <v>8.1620110829808308E-3</v>
      </c>
      <c r="W44" s="4">
        <v>9.0236534219152696E-3</v>
      </c>
      <c r="X44" s="4">
        <v>9.8357112735194801E-3</v>
      </c>
      <c r="Y44" s="4">
        <v>1.0640088166875001E-2</v>
      </c>
      <c r="Z44" s="4">
        <v>1.13986673033007E-2</v>
      </c>
      <c r="AA44" s="4">
        <v>1.2111323121258699E-2</v>
      </c>
      <c r="AB44" s="4">
        <v>1.27823584908972E-2</v>
      </c>
      <c r="AC44" s="4">
        <v>1.3413341747027E-2</v>
      </c>
      <c r="AD44" s="4">
        <v>1.4010168265759199E-2</v>
      </c>
      <c r="AE44" s="4">
        <v>1.45831326139725E-2</v>
      </c>
      <c r="AF44" s="4">
        <v>1.51385616765152E-2</v>
      </c>
      <c r="AG44" s="4">
        <v>1.5677768624384698E-2</v>
      </c>
      <c r="AH44" s="4">
        <v>1.62046813846972E-2</v>
      </c>
    </row>
    <row r="45" spans="1:34" ht="15" x14ac:dyDescent="0.2">
      <c r="A45" s="524"/>
      <c r="B45" s="524"/>
      <c r="C45" s="476" t="s">
        <v>652</v>
      </c>
      <c r="D45" s="4">
        <v>2.6842697917374699E-2</v>
      </c>
      <c r="E45" s="4">
        <v>2.2319008687884199E-2</v>
      </c>
      <c r="F45" s="4">
        <v>1.7752520135532201E-2</v>
      </c>
      <c r="G45" s="4">
        <v>1.0981349763956099E-2</v>
      </c>
      <c r="H45" s="4">
        <v>6.1248268137960504E-3</v>
      </c>
      <c r="I45" s="4">
        <v>0</v>
      </c>
      <c r="J45" s="4">
        <v>0</v>
      </c>
      <c r="K45" s="4">
        <v>1.99291449866746E-4</v>
      </c>
      <c r="L45" s="4">
        <v>1.9891531366334199E-4</v>
      </c>
      <c r="M45" s="4">
        <v>0</v>
      </c>
      <c r="N45" s="4">
        <v>0</v>
      </c>
      <c r="O45" s="4">
        <v>0</v>
      </c>
      <c r="P45" s="4">
        <v>1.0041642021583399E-4</v>
      </c>
      <c r="Q45" s="4">
        <v>0</v>
      </c>
      <c r="R45" s="4">
        <v>0</v>
      </c>
      <c r="S45" s="4">
        <v>0</v>
      </c>
      <c r="T45" s="4">
        <v>0</v>
      </c>
      <c r="U45" s="4">
        <v>2.0018326544182099E-4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1.00601261591124E-4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ht="15" x14ac:dyDescent="0.2">
      <c r="A46" s="524"/>
      <c r="B46" s="524"/>
      <c r="C46" s="476" t="s">
        <v>520</v>
      </c>
      <c r="D46" s="4">
        <v>0</v>
      </c>
      <c r="E46" s="4">
        <v>1.7360931803416E-2</v>
      </c>
      <c r="F46" s="4">
        <v>3.4721863606832E-2</v>
      </c>
      <c r="G46" s="4">
        <v>5.2082795410248003E-2</v>
      </c>
      <c r="H46" s="4">
        <v>6.9443727213664E-2</v>
      </c>
      <c r="I46" s="4">
        <v>8.6804659017079996E-2</v>
      </c>
      <c r="J46" s="4">
        <v>0.10045441189575301</v>
      </c>
      <c r="K46" s="4">
        <v>0.114104164774426</v>
      </c>
      <c r="L46" s="4">
        <v>0.12775391765309899</v>
      </c>
      <c r="M46" s="4">
        <v>0.141403670531772</v>
      </c>
      <c r="N46" s="4">
        <v>0.15505342341044501</v>
      </c>
      <c r="O46" s="4">
        <v>0.16870317628911799</v>
      </c>
      <c r="P46" s="4">
        <v>0.182352929167791</v>
      </c>
      <c r="Q46" s="4">
        <v>0.19600268204646301</v>
      </c>
      <c r="R46" s="4">
        <v>0.20965243492513699</v>
      </c>
      <c r="S46" s="4">
        <v>0.22330218780381</v>
      </c>
      <c r="T46" s="4">
        <v>0.235223722517615</v>
      </c>
      <c r="U46" s="4">
        <v>0.247145257231421</v>
      </c>
      <c r="V46" s="4">
        <v>0.25906679194522703</v>
      </c>
      <c r="W46" s="4">
        <v>0.270988326659034</v>
      </c>
      <c r="X46" s="4">
        <v>0.28290986137284002</v>
      </c>
      <c r="Y46" s="4">
        <v>0.29483139608664599</v>
      </c>
      <c r="Z46" s="4">
        <v>0.30675293080045102</v>
      </c>
      <c r="AA46" s="4">
        <v>0.31867446551425799</v>
      </c>
      <c r="AB46" s="4">
        <v>0.33059600022806401</v>
      </c>
      <c r="AC46" s="4">
        <v>0.34251753494186898</v>
      </c>
      <c r="AD46" s="4">
        <v>0.34641894549310798</v>
      </c>
      <c r="AE46" s="4">
        <v>0.35032035604434603</v>
      </c>
      <c r="AF46" s="4">
        <v>0.35422176659558302</v>
      </c>
      <c r="AG46" s="4">
        <v>0.35812317714682101</v>
      </c>
      <c r="AH46" s="4">
        <v>0.36202458769806001</v>
      </c>
    </row>
    <row r="47" spans="1:34" ht="15" x14ac:dyDescent="0.2">
      <c r="A47" s="524" t="s">
        <v>1644</v>
      </c>
      <c r="B47" s="524" t="s">
        <v>158</v>
      </c>
      <c r="C47" s="476" t="s">
        <v>1633</v>
      </c>
      <c r="D47" s="4">
        <v>4.46992530698129E-2</v>
      </c>
      <c r="E47" s="4">
        <v>3.8794711558269503E-2</v>
      </c>
      <c r="F47" s="4">
        <v>3.48650935646986E-2</v>
      </c>
      <c r="G47" s="4">
        <v>3.5798760969339302E-2</v>
      </c>
      <c r="H47" s="4">
        <v>3.5418914743162298E-2</v>
      </c>
      <c r="I47" s="4">
        <v>3.5039068516985301E-2</v>
      </c>
      <c r="J47" s="4">
        <v>3.4659222290808298E-2</v>
      </c>
      <c r="K47" s="4">
        <v>3.4050846890867001E-2</v>
      </c>
      <c r="L47" s="4">
        <v>3.1357065100570201E-2</v>
      </c>
      <c r="M47" s="4">
        <v>2.8743128697527699E-2</v>
      </c>
      <c r="N47" s="4">
        <v>2.6208088066174199E-2</v>
      </c>
      <c r="O47" s="4">
        <v>2.3750993590944298E-2</v>
      </c>
      <c r="P47" s="4">
        <v>2.1370895656272499E-2</v>
      </c>
      <c r="Q47" s="4">
        <v>1.9066844646593299E-2</v>
      </c>
      <c r="R47" s="4">
        <v>1.6837890946341302E-2</v>
      </c>
      <c r="S47" s="4">
        <v>1.46830849399511E-2</v>
      </c>
      <c r="T47" s="4">
        <v>1.1603645770918301E-2</v>
      </c>
      <c r="U47" s="4">
        <v>8.5956176924068504E-3</v>
      </c>
      <c r="V47" s="4">
        <v>5.6590007044166196E-3</v>
      </c>
      <c r="W47" s="4">
        <v>2.7937948069476702E-3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ht="15" x14ac:dyDescent="0.2">
      <c r="A48" s="524"/>
      <c r="B48" s="524"/>
      <c r="C48" s="476" t="s">
        <v>1634</v>
      </c>
      <c r="D48" s="4">
        <v>1.90706167593433E-3</v>
      </c>
      <c r="E48" s="4">
        <v>1.88161538329055E-3</v>
      </c>
      <c r="F48" s="4">
        <v>2.33554359750523E-3</v>
      </c>
      <c r="G48" s="4">
        <v>2.6546425499634398E-3</v>
      </c>
      <c r="H48" s="4">
        <v>2.41720219627634E-3</v>
      </c>
      <c r="I48" s="4">
        <v>2.1797618425892398E-3</v>
      </c>
      <c r="J48" s="4">
        <v>1.94232148890214E-3</v>
      </c>
      <c r="K48" s="4">
        <v>1.69351526098027E-3</v>
      </c>
      <c r="L48" s="4">
        <v>1.3573827229133399E-3</v>
      </c>
      <c r="M48" s="4">
        <v>1.0547253668735199E-3</v>
      </c>
      <c r="N48" s="4">
        <v>7.8494959197658695E-4</v>
      </c>
      <c r="O48" s="4">
        <v>5.4746179733831902E-4</v>
      </c>
      <c r="P48" s="4">
        <v>3.4166838207450099E-4</v>
      </c>
      <c r="Q48" s="4">
        <v>1.68874140214787E-4</v>
      </c>
      <c r="R48" s="4">
        <v>3.9722031440230197E-5</v>
      </c>
      <c r="S48" s="4">
        <v>2.0445622528254499E-6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ht="15" x14ac:dyDescent="0.2">
      <c r="A49" s="524"/>
      <c r="B49" s="524"/>
      <c r="C49" s="476" t="s">
        <v>1635</v>
      </c>
      <c r="D49" s="4">
        <v>7.9159413887999894E-2</v>
      </c>
      <c r="E49" s="4">
        <v>7.9968293598315698E-2</v>
      </c>
      <c r="F49" s="4">
        <v>8.0692614810947305E-2</v>
      </c>
      <c r="G49" s="4">
        <v>8.1340827445894701E-2</v>
      </c>
      <c r="H49" s="4">
        <v>8.2247666930526306E-2</v>
      </c>
      <c r="I49" s="4">
        <v>8.31545064151578E-2</v>
      </c>
      <c r="J49" s="4">
        <v>8.4061345899789405E-2</v>
      </c>
      <c r="K49" s="4">
        <v>8.4401730815191506E-2</v>
      </c>
      <c r="L49" s="4">
        <v>8.7608229584705904E-2</v>
      </c>
      <c r="M49" s="4">
        <v>9.0646023965121905E-2</v>
      </c>
      <c r="N49" s="4">
        <v>9.3517548457666994E-2</v>
      </c>
      <c r="O49" s="4">
        <v>9.6225237563568905E-2</v>
      </c>
      <c r="P49" s="4">
        <v>9.8771525784055306E-2</v>
      </c>
      <c r="Q49" s="4">
        <v>0.101159986657301</v>
      </c>
      <c r="R49" s="4">
        <v>0.10340280670893</v>
      </c>
      <c r="S49" s="4">
        <v>0.105559856303862</v>
      </c>
      <c r="T49" s="4">
        <v>0.10976859065085599</v>
      </c>
      <c r="U49" s="4">
        <v>0.11384093385428</v>
      </c>
      <c r="V49" s="4">
        <v>0.11777484135188</v>
      </c>
      <c r="W49" s="4">
        <v>0.121570313143657</v>
      </c>
      <c r="X49" s="4">
        <v>0.12522734922961001</v>
      </c>
      <c r="Y49" s="4">
        <v>0.125387599816045</v>
      </c>
      <c r="Z49" s="4">
        <v>0.12554785040248101</v>
      </c>
      <c r="AA49" s="4">
        <v>0.12570810098891599</v>
      </c>
      <c r="AB49" s="4">
        <v>0.12586835157535101</v>
      </c>
      <c r="AC49" s="4">
        <v>0.12602860216178699</v>
      </c>
      <c r="AD49" s="4">
        <v>0.126188852748222</v>
      </c>
      <c r="AE49" s="4">
        <v>0.12634910333465799</v>
      </c>
      <c r="AF49" s="4">
        <v>0.126509353921093</v>
      </c>
      <c r="AG49" s="4">
        <v>0.12667159426979299</v>
      </c>
      <c r="AH49" s="4">
        <v>0.12685369803286101</v>
      </c>
    </row>
    <row r="50" spans="1:34" ht="15" x14ac:dyDescent="0.2">
      <c r="A50" s="524"/>
      <c r="B50" s="524"/>
      <c r="C50" s="476" t="s">
        <v>652</v>
      </c>
      <c r="D50" s="4">
        <v>1.19986136076489E-2</v>
      </c>
      <c r="E50" s="4">
        <v>1.24691962331229E-2</v>
      </c>
      <c r="F50" s="4">
        <v>1.16939986837689E-2</v>
      </c>
      <c r="G50" s="4">
        <v>1.1202761916051801E-2</v>
      </c>
      <c r="H50" s="4">
        <v>1.08462480048689E-2</v>
      </c>
      <c r="I50" s="4">
        <v>1.0489734093686099E-2</v>
      </c>
      <c r="J50" s="4">
        <v>1.01332201825032E-2</v>
      </c>
      <c r="K50" s="4">
        <v>9.7239367625035506E-3</v>
      </c>
      <c r="L50" s="4">
        <v>8.7369439324871592E-3</v>
      </c>
      <c r="M50" s="4">
        <v>7.8046766690825602E-3</v>
      </c>
      <c r="N50" s="4">
        <v>6.92624368751179E-3</v>
      </c>
      <c r="O50" s="4">
        <v>6.1007537029968998E-3</v>
      </c>
      <c r="P50" s="4">
        <v>5.3273154307599303E-3</v>
      </c>
      <c r="Q50" s="4">
        <v>4.6050375860229101E-3</v>
      </c>
      <c r="R50" s="4">
        <v>3.9330288840078997E-3</v>
      </c>
      <c r="S50" s="4">
        <v>3.31039803993694E-3</v>
      </c>
      <c r="T50" s="4">
        <v>2.5142692013447902E-3</v>
      </c>
      <c r="U50" s="4">
        <v>1.7851649780550199E-3</v>
      </c>
      <c r="V50" s="4">
        <v>1.12308537006763E-3</v>
      </c>
      <c r="W50" s="4">
        <v>5.2803037738262501E-4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ht="15" x14ac:dyDescent="0.2">
      <c r="A51" s="524"/>
      <c r="B51" s="524"/>
      <c r="C51" s="476" t="s">
        <v>1099</v>
      </c>
      <c r="D51" s="4">
        <v>1.8612799487999899E-3</v>
      </c>
      <c r="E51" s="4">
        <v>1.8612799487999999E-3</v>
      </c>
      <c r="F51" s="4">
        <v>1.8612799487999999E-3</v>
      </c>
      <c r="G51" s="4">
        <v>1.8612799487999899E-3</v>
      </c>
      <c r="H51" s="4">
        <v>1.8612799487999999E-3</v>
      </c>
      <c r="I51" s="4">
        <v>1.8612799487999899E-3</v>
      </c>
      <c r="J51" s="4">
        <v>1.8612799487999999E-3</v>
      </c>
      <c r="K51" s="4">
        <v>1.84887141580799E-3</v>
      </c>
      <c r="L51" s="4">
        <v>1.72168395263999E-3</v>
      </c>
      <c r="M51" s="4">
        <v>1.59604755609599E-3</v>
      </c>
      <c r="N51" s="4">
        <v>1.4719622261760001E-3</v>
      </c>
      <c r="O51" s="4">
        <v>1.34942796287999E-3</v>
      </c>
      <c r="P51" s="4">
        <v>1.22844476620799E-3</v>
      </c>
      <c r="Q51" s="4">
        <v>1.10901263616E-3</v>
      </c>
      <c r="R51" s="4">
        <v>9.9113157273599895E-4</v>
      </c>
      <c r="S51" s="4">
        <v>8.7480157593599803E-4</v>
      </c>
      <c r="T51" s="4">
        <v>6.9984126074879895E-4</v>
      </c>
      <c r="U51" s="4">
        <v>5.2488094556159899E-4</v>
      </c>
      <c r="V51" s="4">
        <v>3.4992063037439899E-4</v>
      </c>
      <c r="W51" s="4">
        <v>1.74960315187199E-4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ht="15" x14ac:dyDescent="0.2">
      <c r="A52" s="524"/>
      <c r="B52" s="524" t="s">
        <v>194</v>
      </c>
      <c r="C52" s="476" t="s">
        <v>1633</v>
      </c>
      <c r="D52" s="4">
        <v>1.9815497733595901E-2</v>
      </c>
      <c r="E52" s="4">
        <v>1.9244666700224101E-2</v>
      </c>
      <c r="F52" s="4">
        <v>1.8781003483940701E-2</v>
      </c>
      <c r="G52" s="4">
        <v>2.0575191497537101E-2</v>
      </c>
      <c r="H52" s="4">
        <v>2.1109673755772801E-2</v>
      </c>
      <c r="I52" s="4">
        <v>1.9924850144209399E-2</v>
      </c>
      <c r="J52" s="4">
        <v>1.99818918062835E-2</v>
      </c>
      <c r="K52" s="4">
        <v>2.1622204415034801E-2</v>
      </c>
      <c r="L52" s="4">
        <v>2.2878766167453098E-2</v>
      </c>
      <c r="M52" s="4">
        <v>2.3980490425451799E-2</v>
      </c>
      <c r="N52" s="4">
        <v>2.5138566930553E-2</v>
      </c>
      <c r="O52" s="4">
        <v>2.5577279828794899E-2</v>
      </c>
      <c r="P52" s="4">
        <v>2.65390321303135E-2</v>
      </c>
      <c r="Q52" s="4">
        <v>2.72670364964425E-2</v>
      </c>
      <c r="R52" s="4">
        <v>2.82905544387826E-2</v>
      </c>
      <c r="S52" s="4">
        <v>2.8785044213423101E-2</v>
      </c>
      <c r="T52" s="4">
        <v>2.8923642949651999E-2</v>
      </c>
      <c r="U52" s="4">
        <v>2.9634735346043599E-2</v>
      </c>
      <c r="V52" s="4">
        <v>3.0050380502759402E-2</v>
      </c>
      <c r="W52" s="4">
        <v>3.0770394870191401E-2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ht="15" x14ac:dyDescent="0.2">
      <c r="A53" s="524"/>
      <c r="B53" s="524"/>
      <c r="C53" s="476" t="s">
        <v>1635</v>
      </c>
      <c r="D53" s="4">
        <v>0.37912485007093699</v>
      </c>
      <c r="E53" s="4">
        <v>0.37838614623235101</v>
      </c>
      <c r="F53" s="4">
        <v>0.37762362999053301</v>
      </c>
      <c r="G53" s="4">
        <v>0.37736708989252599</v>
      </c>
      <c r="H53" s="4">
        <v>0.37707905789178697</v>
      </c>
      <c r="I53" s="4">
        <v>0.34681406476742099</v>
      </c>
      <c r="J53" s="4">
        <v>0.33902521412799103</v>
      </c>
      <c r="K53" s="4">
        <v>0.35688526022739497</v>
      </c>
      <c r="L53" s="4">
        <v>0.36948589106581697</v>
      </c>
      <c r="M53" s="4">
        <v>0.37881662118321802</v>
      </c>
      <c r="N53" s="4">
        <v>0.39019377517288401</v>
      </c>
      <c r="O53" s="4">
        <v>0.39015854386942</v>
      </c>
      <c r="P53" s="4">
        <v>0.397231334382742</v>
      </c>
      <c r="Q53" s="4">
        <v>0.39976998140539999</v>
      </c>
      <c r="R53" s="4">
        <v>0.40579892621659203</v>
      </c>
      <c r="S53" s="4">
        <v>0.40400552886060298</v>
      </c>
      <c r="T53" s="4">
        <v>0.40444786053071302</v>
      </c>
      <c r="U53" s="4">
        <v>0.42171700409079399</v>
      </c>
      <c r="V53" s="4">
        <v>0.43166332314954098</v>
      </c>
      <c r="W53" s="4">
        <v>0.43652592807179003</v>
      </c>
      <c r="X53" s="4">
        <v>0.43921779259187999</v>
      </c>
      <c r="Y53" s="4">
        <v>0.44091677473074098</v>
      </c>
      <c r="Z53" s="4">
        <v>0.438655412890334</v>
      </c>
      <c r="AA53" s="4">
        <v>0.44123543839659102</v>
      </c>
      <c r="AB53" s="4">
        <v>0.43956404094984602</v>
      </c>
      <c r="AC53" s="4">
        <v>0.44258206393368799</v>
      </c>
      <c r="AD53" s="4">
        <v>0.44573329597967798</v>
      </c>
      <c r="AE53" s="4">
        <v>0.44433143151966298</v>
      </c>
      <c r="AF53" s="4">
        <v>0.44755725121480999</v>
      </c>
      <c r="AG53" s="4">
        <v>0.453005359140218</v>
      </c>
      <c r="AH53" s="4">
        <v>0.45631039396929401</v>
      </c>
    </row>
    <row r="54" spans="1:34" ht="15" x14ac:dyDescent="0.2">
      <c r="A54" s="524"/>
      <c r="B54" s="524"/>
      <c r="C54" s="476" t="s">
        <v>652</v>
      </c>
      <c r="D54" s="4">
        <v>0.211581004317413</v>
      </c>
      <c r="E54" s="4">
        <v>0.211299778812402</v>
      </c>
      <c r="F54" s="4">
        <v>0.21113820024123001</v>
      </c>
      <c r="G54" s="4">
        <v>0.21137073514044899</v>
      </c>
      <c r="H54" s="4">
        <v>0.21122106134624499</v>
      </c>
      <c r="I54" s="4">
        <v>0.194257911826446</v>
      </c>
      <c r="J54" s="4">
        <v>0.18990625357841801</v>
      </c>
      <c r="K54" s="4">
        <v>0.19741210088931399</v>
      </c>
      <c r="L54" s="4">
        <v>0.20006661074819199</v>
      </c>
      <c r="M54" s="4">
        <v>0.196558251970849</v>
      </c>
      <c r="N54" s="4">
        <v>0.19143830710198301</v>
      </c>
      <c r="O54" s="4">
        <v>0.18047868281867099</v>
      </c>
      <c r="P54" s="4">
        <v>0.17279745790805001</v>
      </c>
      <c r="Q54" s="4">
        <v>0.16231945744850601</v>
      </c>
      <c r="R54" s="4">
        <v>0.152214653343757</v>
      </c>
      <c r="S54" s="4">
        <v>0.138654875137696</v>
      </c>
      <c r="T54" s="4">
        <v>0.101956878626102</v>
      </c>
      <c r="U54" s="4">
        <v>5.2197419908201301E-2</v>
      </c>
      <c r="V54" s="4">
        <v>1.8381778309573001E-2</v>
      </c>
      <c r="W54" s="4">
        <v>9.56980166456807E-3</v>
      </c>
      <c r="X54" s="4">
        <v>7.2003801244749496E-3</v>
      </c>
      <c r="Y54" s="4">
        <v>6.6723899972668697E-3</v>
      </c>
      <c r="Z54" s="4">
        <v>6.0875997364205903E-3</v>
      </c>
      <c r="AA54" s="4">
        <v>5.57582026169E-3</v>
      </c>
      <c r="AB54" s="4">
        <v>5.0182680352315904E-3</v>
      </c>
      <c r="AC54" s="4">
        <v>4.52385922908959E-3</v>
      </c>
      <c r="AD54" s="4">
        <v>4.0360445397694096E-3</v>
      </c>
      <c r="AE54" s="4">
        <v>3.5185201971232802E-3</v>
      </c>
      <c r="AF54" s="4">
        <v>3.0498191500184799E-3</v>
      </c>
      <c r="AG54" s="4">
        <v>3.6351675608278099E-3</v>
      </c>
      <c r="AH54" s="4">
        <v>3.0473488479875201E-3</v>
      </c>
    </row>
    <row r="55" spans="1:34" ht="15" x14ac:dyDescent="0.2">
      <c r="A55" s="524"/>
      <c r="B55" s="524"/>
      <c r="C55" s="476" t="s">
        <v>1099</v>
      </c>
      <c r="D55" s="4">
        <v>7.9941973800959996E-3</v>
      </c>
      <c r="E55" s="4">
        <v>7.9941973800959996E-3</v>
      </c>
      <c r="F55" s="4">
        <v>7.9941973800959996E-3</v>
      </c>
      <c r="G55" s="4">
        <v>7.9941973800959996E-3</v>
      </c>
      <c r="H55" s="4">
        <v>7.9941973800959892E-3</v>
      </c>
      <c r="I55" s="4">
        <v>7.3546615896883201E-3</v>
      </c>
      <c r="J55" s="4">
        <v>7.1947776420864E-3</v>
      </c>
      <c r="K55" s="4">
        <v>7.5944875110911898E-3</v>
      </c>
      <c r="L55" s="4">
        <v>7.3446688429631996E-3</v>
      </c>
      <c r="M55" s="4">
        <v>6.9949227075839998E-3</v>
      </c>
      <c r="N55" s="4">
        <v>6.6251910787545496E-3</v>
      </c>
      <c r="O55" s="4">
        <v>6.0556045154227097E-3</v>
      </c>
      <c r="P55" s="4">
        <v>5.6059309127923099E-3</v>
      </c>
      <c r="Q55" s="4">
        <v>5.0963008298111996E-3</v>
      </c>
      <c r="R55" s="4">
        <v>4.6316381070931204E-3</v>
      </c>
      <c r="S55" s="4">
        <v>4.0770406638489503E-3</v>
      </c>
      <c r="T55" s="4">
        <v>3.1976789520383902E-3</v>
      </c>
      <c r="U55" s="4">
        <v>2.3982592140288001E-3</v>
      </c>
      <c r="V55" s="4">
        <v>1.5828510812590001E-3</v>
      </c>
      <c r="W55" s="4">
        <v>7.9142554062950298E-4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ht="15" x14ac:dyDescent="0.2">
      <c r="A56" s="524"/>
      <c r="B56" s="524" t="s">
        <v>334</v>
      </c>
      <c r="C56" s="476" t="s">
        <v>688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9.0029817771113802E-4</v>
      </c>
      <c r="K56" s="4">
        <v>1.5018494807949199E-3</v>
      </c>
      <c r="L56" s="4">
        <v>2.2998116928715602E-3</v>
      </c>
      <c r="M56" s="4">
        <v>2.9003608703690401E-3</v>
      </c>
      <c r="N56" s="4">
        <v>3.7998005183755802E-3</v>
      </c>
      <c r="O56" s="4">
        <v>4.5968910811485103E-3</v>
      </c>
      <c r="P56" s="4">
        <v>5.2996351924860198E-3</v>
      </c>
      <c r="Q56" s="4">
        <v>5.99247604065355E-3</v>
      </c>
      <c r="R56" s="4">
        <v>6.7995648298664899E-3</v>
      </c>
      <c r="S56" s="4">
        <v>7.4998772121824602E-3</v>
      </c>
      <c r="T56" s="4">
        <v>7.4957429868657798E-3</v>
      </c>
      <c r="U56" s="4">
        <v>7.71009685911623E-3</v>
      </c>
      <c r="V56" s="4">
        <v>7.8266594694418705E-3</v>
      </c>
      <c r="W56" s="4">
        <v>7.87319365204865E-3</v>
      </c>
      <c r="X56" s="4">
        <v>7.7514836008412604E-3</v>
      </c>
      <c r="Y56" s="4">
        <v>7.7440877234897596E-3</v>
      </c>
      <c r="Z56" s="4">
        <v>8.0314934226710707E-3</v>
      </c>
      <c r="AA56" s="4">
        <v>8.0459839020628702E-3</v>
      </c>
      <c r="AB56" s="4">
        <v>7.9517441839649407E-3</v>
      </c>
      <c r="AC56" s="4">
        <v>8.1264589149692007E-3</v>
      </c>
      <c r="AD56" s="4">
        <v>8.0327325593872699E-3</v>
      </c>
      <c r="AE56" s="4">
        <v>7.9797219209078504E-3</v>
      </c>
      <c r="AF56" s="4">
        <v>7.9261149136138007E-3</v>
      </c>
      <c r="AG56" s="4">
        <v>7.8324983152905092E-3</v>
      </c>
      <c r="AH56" s="4">
        <v>7.7359028692630897E-3</v>
      </c>
    </row>
    <row r="57" spans="1:34" ht="15" x14ac:dyDescent="0.2">
      <c r="A57" s="524"/>
      <c r="B57" s="524"/>
      <c r="C57" s="476" t="s">
        <v>241</v>
      </c>
      <c r="D57" s="4">
        <v>2.0744305075984602E-2</v>
      </c>
      <c r="E57" s="4">
        <v>1.9582243376629501E-2</v>
      </c>
      <c r="F57" s="4">
        <v>2.21959013360888E-2</v>
      </c>
      <c r="G57" s="4">
        <v>2.1940250214892001E-2</v>
      </c>
      <c r="H57" s="4">
        <v>1.9325756608925201E-2</v>
      </c>
      <c r="I57" s="4">
        <v>1.8607773967243401E-2</v>
      </c>
      <c r="J57" s="4">
        <v>1.70807148541916E-2</v>
      </c>
      <c r="K57" s="4">
        <v>1.67081386801173E-2</v>
      </c>
      <c r="L57" s="4">
        <v>1.60345040879846E-2</v>
      </c>
      <c r="M57" s="4">
        <v>1.50257506244583E-2</v>
      </c>
      <c r="N57" s="4">
        <v>1.40704993701849E-2</v>
      </c>
      <c r="O57" s="4">
        <v>1.30808821301777E-2</v>
      </c>
      <c r="P57" s="4">
        <v>1.2132226391935201E-2</v>
      </c>
      <c r="Q57" s="4">
        <v>1.11397004592763E-2</v>
      </c>
      <c r="R57" s="4">
        <v>1.0209778029548901E-2</v>
      </c>
      <c r="S57" s="4">
        <v>9.3698879967845702E-3</v>
      </c>
      <c r="T57" s="4">
        <v>8.7341340644907107E-3</v>
      </c>
      <c r="U57" s="4">
        <v>8.0476416667292095E-3</v>
      </c>
      <c r="V57" s="4">
        <v>7.4137435216506398E-3</v>
      </c>
      <c r="W57" s="4">
        <v>6.6533256628459299E-3</v>
      </c>
      <c r="X57" s="4">
        <v>6.707438945195E-3</v>
      </c>
      <c r="Y57" s="4">
        <v>6.4944132922371096E-3</v>
      </c>
      <c r="Z57" s="4">
        <v>6.2668733186970497E-3</v>
      </c>
      <c r="AA57" s="4">
        <v>6.0844698937193202E-3</v>
      </c>
      <c r="AB57" s="4">
        <v>5.9188340460488396E-3</v>
      </c>
      <c r="AC57" s="4">
        <v>5.7860090183796597E-3</v>
      </c>
      <c r="AD57" s="4">
        <v>5.6733456524631397E-3</v>
      </c>
      <c r="AE57" s="4">
        <v>5.5585643147472103E-3</v>
      </c>
      <c r="AF57" s="4">
        <v>5.4599112111727499E-3</v>
      </c>
      <c r="AG57" s="4">
        <v>5.3728787648901297E-3</v>
      </c>
      <c r="AH57" s="4">
        <v>5.2871381248611503E-3</v>
      </c>
    </row>
    <row r="58" spans="1:34" ht="15" x14ac:dyDescent="0.2">
      <c r="A58" s="524"/>
      <c r="B58" s="524"/>
      <c r="C58" s="476" t="s">
        <v>1633</v>
      </c>
      <c r="D58" s="4">
        <v>4.3600031769315699E-2</v>
      </c>
      <c r="E58" s="4">
        <v>4.23959610888517E-2</v>
      </c>
      <c r="F58" s="4">
        <v>4.4587991219456898E-2</v>
      </c>
      <c r="G58" s="4">
        <v>4.5303473830045099E-2</v>
      </c>
      <c r="H58" s="4">
        <v>5.0166931787853697E-2</v>
      </c>
      <c r="I58" s="4">
        <v>4.2591513278236799E-2</v>
      </c>
      <c r="J58" s="4">
        <v>3.9994510751120801E-2</v>
      </c>
      <c r="K58" s="4">
        <v>4.1371868190884897E-2</v>
      </c>
      <c r="L58" s="4">
        <v>4.0576091504287301E-2</v>
      </c>
      <c r="M58" s="4">
        <v>3.8893105515947997E-2</v>
      </c>
      <c r="N58" s="4">
        <v>3.74300381365755E-2</v>
      </c>
      <c r="O58" s="4">
        <v>3.5544509166729202E-2</v>
      </c>
      <c r="P58" s="4">
        <v>3.3435679347483399E-2</v>
      </c>
      <c r="Q58" s="4">
        <v>3.1271773229632802E-2</v>
      </c>
      <c r="R58" s="4">
        <v>2.9144545068285899E-2</v>
      </c>
      <c r="S58" s="4">
        <v>2.7130742741206498E-2</v>
      </c>
      <c r="T58" s="4">
        <v>2.29499617132185E-2</v>
      </c>
      <c r="U58" s="4">
        <v>1.8633937019479799E-2</v>
      </c>
      <c r="V58" s="4">
        <v>1.42970140493938E-2</v>
      </c>
      <c r="W58" s="4">
        <v>9.7933372277246595E-3</v>
      </c>
      <c r="X58" s="4">
        <v>5.1602071777610203E-3</v>
      </c>
      <c r="Y58" s="4">
        <v>5.0850025697333602E-3</v>
      </c>
      <c r="Z58" s="4">
        <v>5.0304122430718497E-3</v>
      </c>
      <c r="AA58" s="4">
        <v>4.9785161567941997E-3</v>
      </c>
      <c r="AB58" s="4">
        <v>4.9303486004495904E-3</v>
      </c>
      <c r="AC58" s="4">
        <v>4.8659339409112901E-3</v>
      </c>
      <c r="AD58" s="4">
        <v>4.8202789699828899E-3</v>
      </c>
      <c r="AE58" s="4">
        <v>4.7969918527230098E-3</v>
      </c>
      <c r="AF58" s="4">
        <v>4.7955818774384502E-3</v>
      </c>
      <c r="AG58" s="4">
        <v>4.7724142909507496E-3</v>
      </c>
      <c r="AH58" s="4">
        <v>4.71904231411523E-3</v>
      </c>
    </row>
    <row r="59" spans="1:34" ht="15" x14ac:dyDescent="0.2">
      <c r="A59" s="524"/>
      <c r="B59" s="524"/>
      <c r="C59" s="476" t="s">
        <v>1634</v>
      </c>
      <c r="D59" s="4">
        <v>2.2238305177916601E-2</v>
      </c>
      <c r="E59" s="4">
        <v>9.8673927381081102E-3</v>
      </c>
      <c r="F59" s="4">
        <v>1.03513161079929E-2</v>
      </c>
      <c r="G59" s="4">
        <v>1.9814201411719901E-3</v>
      </c>
      <c r="H59" s="4">
        <v>2.10409776099576E-3</v>
      </c>
      <c r="I59" s="4">
        <v>1.85061300914559E-3</v>
      </c>
      <c r="J59" s="4">
        <v>1.82729434199394E-3</v>
      </c>
      <c r="K59" s="4">
        <v>1.90968051691644E-3</v>
      </c>
      <c r="L59" s="4">
        <v>1.9505881136696701E-3</v>
      </c>
      <c r="M59" s="4">
        <v>1.98298947196097E-3</v>
      </c>
      <c r="N59" s="4">
        <v>2.01261160449781E-3</v>
      </c>
      <c r="O59" s="4">
        <v>2.0186750021951301E-3</v>
      </c>
      <c r="P59" s="4">
        <v>2.0192212836906399E-3</v>
      </c>
      <c r="Q59" s="4">
        <v>2.0102248821106399E-3</v>
      </c>
      <c r="R59" s="4">
        <v>2.0069223705006102E-3</v>
      </c>
      <c r="S59" s="4">
        <v>2.0124644340290799E-3</v>
      </c>
      <c r="T59" s="4">
        <v>2.0335382097398302E-3</v>
      </c>
      <c r="U59" s="4">
        <v>2.0427051173091699E-3</v>
      </c>
      <c r="V59" s="4">
        <v>2.0585414880045999E-3</v>
      </c>
      <c r="W59" s="4">
        <v>2.0727112200089699E-3</v>
      </c>
      <c r="X59" s="4">
        <v>2.0895947278509299E-3</v>
      </c>
      <c r="Y59" s="4">
        <v>2.1034629842218498E-3</v>
      </c>
      <c r="Z59" s="4">
        <v>2.1143213703659902E-3</v>
      </c>
      <c r="AA59" s="4">
        <v>2.1322255388882601E-3</v>
      </c>
      <c r="AB59" s="4">
        <v>2.1454657351052701E-3</v>
      </c>
      <c r="AC59" s="4">
        <v>2.1530408827700699E-3</v>
      </c>
      <c r="AD59" s="4">
        <v>2.1667553598925301E-3</v>
      </c>
      <c r="AE59" s="4">
        <v>2.1935988841373798E-3</v>
      </c>
      <c r="AF59" s="4">
        <v>2.2228599532178E-3</v>
      </c>
      <c r="AG59" s="4">
        <v>2.24059050500459E-3</v>
      </c>
      <c r="AH59" s="4">
        <v>2.2558128898409798E-3</v>
      </c>
    </row>
    <row r="60" spans="1:34" ht="15" x14ac:dyDescent="0.2">
      <c r="A60" s="524"/>
      <c r="B60" s="524"/>
      <c r="C60" s="476" t="s">
        <v>1635</v>
      </c>
      <c r="D60" s="4">
        <v>0.119396386332</v>
      </c>
      <c r="E60" s="4">
        <v>0.119955903768</v>
      </c>
      <c r="F60" s="4">
        <v>0.120180688956</v>
      </c>
      <c r="G60" s="4">
        <v>0.12013075321199899</v>
      </c>
      <c r="H60" s="4">
        <v>0.12679998456613401</v>
      </c>
      <c r="I60" s="4">
        <v>0.109524573599613</v>
      </c>
      <c r="J60" s="4">
        <v>0.108934156519569</v>
      </c>
      <c r="K60" s="4">
        <v>0.11483169737632801</v>
      </c>
      <c r="L60" s="4">
        <v>0.12975781713305001</v>
      </c>
      <c r="M60" s="4">
        <v>0.14490613025340199</v>
      </c>
      <c r="N60" s="4">
        <v>0.15995333403611101</v>
      </c>
      <c r="O60" s="4">
        <v>0.173879459996889</v>
      </c>
      <c r="P60" s="4">
        <v>0.18707778026439001</v>
      </c>
      <c r="Q60" s="4">
        <v>0.19951287958599201</v>
      </c>
      <c r="R60" s="4">
        <v>0.2118804513882</v>
      </c>
      <c r="S60" s="4">
        <v>0.224581629581313</v>
      </c>
      <c r="T60" s="4">
        <v>0.24837888353371099</v>
      </c>
      <c r="U60" s="4">
        <v>0.27151330215692898</v>
      </c>
      <c r="V60" s="4">
        <v>0.29542905879993903</v>
      </c>
      <c r="W60" s="4">
        <v>0.32009708956168997</v>
      </c>
      <c r="X60" s="4">
        <v>0.34557342144993802</v>
      </c>
      <c r="Y60" s="4">
        <v>0.34760061123306502</v>
      </c>
      <c r="Z60" s="4">
        <v>0.34991828975513301</v>
      </c>
      <c r="AA60" s="4">
        <v>0.35290493587651001</v>
      </c>
      <c r="AB60" s="4">
        <v>0.355530432318165</v>
      </c>
      <c r="AC60" s="4">
        <v>0.35726292363378498</v>
      </c>
      <c r="AD60" s="4">
        <v>0.36011124726413002</v>
      </c>
      <c r="AE60" s="4">
        <v>0.36475422657810402</v>
      </c>
      <c r="AF60" s="4">
        <v>0.36977127598743298</v>
      </c>
      <c r="AG60" s="4">
        <v>0.37330880156271601</v>
      </c>
      <c r="AH60" s="4">
        <v>0.37643073634487301</v>
      </c>
    </row>
    <row r="61" spans="1:34" ht="15" x14ac:dyDescent="0.2">
      <c r="A61" s="524"/>
      <c r="B61" s="524"/>
      <c r="C61" s="476" t="s">
        <v>247</v>
      </c>
      <c r="D61" s="4">
        <v>2.5145771148565099E-2</v>
      </c>
      <c r="E61" s="4">
        <v>2.4415676454538099E-2</v>
      </c>
      <c r="F61" s="4">
        <v>2.33282884722485E-2</v>
      </c>
      <c r="G61" s="4">
        <v>2.2342054282794802E-2</v>
      </c>
      <c r="H61" s="4">
        <v>2.3605717360056001E-2</v>
      </c>
      <c r="I61" s="4">
        <v>2.06065355187636E-2</v>
      </c>
      <c r="J61" s="4">
        <v>2.0407490155615798E-2</v>
      </c>
      <c r="K61" s="4">
        <v>2.1427428605171599E-2</v>
      </c>
      <c r="L61" s="4">
        <v>2.0397814847675801E-2</v>
      </c>
      <c r="M61" s="4">
        <v>1.9213577738169799E-2</v>
      </c>
      <c r="N61" s="4">
        <v>1.7963143758913402E-2</v>
      </c>
      <c r="O61" s="4">
        <v>1.64648698990797E-2</v>
      </c>
      <c r="P61" s="4">
        <v>1.4925068679753101E-2</v>
      </c>
      <c r="Q61" s="4">
        <v>1.3333350375740899E-2</v>
      </c>
      <c r="R61" s="4">
        <v>1.17983907098595E-2</v>
      </c>
      <c r="S61" s="4">
        <v>1.0330531938880699E-2</v>
      </c>
      <c r="T61" s="4">
        <v>8.4464828422594201E-3</v>
      </c>
      <c r="U61" s="4">
        <v>6.4672226521406903E-3</v>
      </c>
      <c r="V61" s="4">
        <v>4.4963306491490598E-3</v>
      </c>
      <c r="W61" s="4">
        <v>2.4923374275512698E-3</v>
      </c>
      <c r="X61" s="4">
        <v>4.6497764918612699E-4</v>
      </c>
      <c r="Y61" s="4">
        <v>4.6793121100740799E-4</v>
      </c>
      <c r="Z61" s="4">
        <v>4.7016196407924702E-4</v>
      </c>
      <c r="AA61" s="4">
        <v>4.7370584576769898E-4</v>
      </c>
      <c r="AB61" s="4">
        <v>4.7631949337543199E-4</v>
      </c>
      <c r="AC61" s="4">
        <v>4.7709864000665999E-4</v>
      </c>
      <c r="AD61" s="4">
        <v>4.7935632534615801E-4</v>
      </c>
      <c r="AE61" s="4">
        <v>4.85047541648853E-4</v>
      </c>
      <c r="AF61" s="4">
        <v>4.9110935659583597E-4</v>
      </c>
      <c r="AG61" s="4">
        <v>4.9386508660426696E-4</v>
      </c>
      <c r="AH61" s="4">
        <v>4.9603286584544003E-4</v>
      </c>
    </row>
    <row r="62" spans="1:34" ht="15" x14ac:dyDescent="0.2">
      <c r="A62" s="524"/>
      <c r="B62" s="524"/>
      <c r="C62" s="476" t="s">
        <v>652</v>
      </c>
      <c r="D62" s="4">
        <v>0.149701212571487</v>
      </c>
      <c r="E62" s="4">
        <v>0.15679859612864799</v>
      </c>
      <c r="F62" s="4">
        <v>0.15352376784124999</v>
      </c>
      <c r="G62" s="4">
        <v>0.154724755050727</v>
      </c>
      <c r="H62" s="4">
        <v>0.16017635651766601</v>
      </c>
      <c r="I62" s="4">
        <v>0.14298712120609999</v>
      </c>
      <c r="J62" s="4">
        <v>0.141846979554932</v>
      </c>
      <c r="K62" s="4">
        <v>0.14798223550765999</v>
      </c>
      <c r="L62" s="4">
        <v>0.14148841501796799</v>
      </c>
      <c r="M62" s="4">
        <v>0.13381664981219901</v>
      </c>
      <c r="N62" s="4">
        <v>0.12509343285494301</v>
      </c>
      <c r="O62" s="4">
        <v>0.11542193910275</v>
      </c>
      <c r="P62" s="4">
        <v>0.105492738265523</v>
      </c>
      <c r="Q62" s="4">
        <v>9.5180494445713901E-2</v>
      </c>
      <c r="R62" s="4">
        <v>8.4894566772891894E-2</v>
      </c>
      <c r="S62" s="4">
        <v>7.4898773758995493E-2</v>
      </c>
      <c r="T62" s="4">
        <v>6.02657736144009E-2</v>
      </c>
      <c r="U62" s="4">
        <v>4.51591387462522E-2</v>
      </c>
      <c r="V62" s="4">
        <v>3.0303219997069801E-2</v>
      </c>
      <c r="W62" s="4">
        <v>1.55445105437883E-2</v>
      </c>
      <c r="X62" s="4">
        <v>8.9440195394322201E-4</v>
      </c>
      <c r="Y62" s="4">
        <v>7.9426540753741099E-4</v>
      </c>
      <c r="Z62" s="4">
        <v>4.01574671133553E-4</v>
      </c>
      <c r="AA62" s="4">
        <v>3.0172439632735701E-4</v>
      </c>
      <c r="AB62" s="4">
        <v>2.9819040689868498E-4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ht="15" x14ac:dyDescent="0.2">
      <c r="A63" s="524"/>
      <c r="B63" s="524"/>
      <c r="C63" s="476" t="s">
        <v>1099</v>
      </c>
      <c r="D63" s="4">
        <v>1.8045380540275199E-2</v>
      </c>
      <c r="E63" s="4">
        <v>1.8045380540275199E-2</v>
      </c>
      <c r="F63" s="4">
        <v>1.8045380540275099E-2</v>
      </c>
      <c r="G63" s="4">
        <v>1.8045380540275199E-2</v>
      </c>
      <c r="H63" s="4">
        <v>1.8045380540275199E-2</v>
      </c>
      <c r="I63" s="4">
        <v>1.6698666577026199E-2</v>
      </c>
      <c r="J63" s="4">
        <v>1.6345330278843901E-2</v>
      </c>
      <c r="K63" s="4">
        <v>1.68201068057269E-2</v>
      </c>
      <c r="L63" s="4">
        <v>1.5829059794251601E-2</v>
      </c>
      <c r="M63" s="4">
        <v>1.47327499071889E-2</v>
      </c>
      <c r="N63" s="4">
        <v>1.36099419687355E-2</v>
      </c>
      <c r="O63" s="4">
        <v>1.24494445360296E-2</v>
      </c>
      <c r="P63" s="4">
        <v>1.12983435212621E-2</v>
      </c>
      <c r="Q63" s="4">
        <v>1.0129661719684499E-2</v>
      </c>
      <c r="R63" s="4">
        <v>9.0019624445446499E-3</v>
      </c>
      <c r="S63" s="4">
        <v>7.9425535791291194E-3</v>
      </c>
      <c r="T63" s="4">
        <v>6.3264715039853597E-3</v>
      </c>
      <c r="U63" s="4">
        <v>4.7159544548868301E-3</v>
      </c>
      <c r="V63" s="4">
        <v>3.12734418623582E-3</v>
      </c>
      <c r="W63" s="4">
        <v>1.5588013102496199E-3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ht="15" x14ac:dyDescent="0.2">
      <c r="A64" s="524"/>
      <c r="B64" s="524" t="s">
        <v>1636</v>
      </c>
      <c r="C64" s="476" t="s">
        <v>1633</v>
      </c>
      <c r="D64" s="4">
        <v>1.2959935839407901E-3</v>
      </c>
      <c r="E64" s="4">
        <v>8.6581200312437997E-4</v>
      </c>
      <c r="F64" s="4">
        <v>8.0551273567464499E-4</v>
      </c>
      <c r="G64" s="4">
        <v>8.0551273567464499E-4</v>
      </c>
      <c r="H64" s="4">
        <v>8.0551273567464499E-4</v>
      </c>
      <c r="I64" s="4">
        <v>6.9940175397853704E-4</v>
      </c>
      <c r="J64" s="4">
        <v>6.5295229617891998E-4</v>
      </c>
      <c r="K64" s="4">
        <v>6.6255630280257904E-4</v>
      </c>
      <c r="L64" s="4">
        <v>6.9660639234990301E-4</v>
      </c>
      <c r="M64" s="4">
        <v>6.3706890089367397E-4</v>
      </c>
      <c r="N64" s="4">
        <v>5.8081869558705397E-4</v>
      </c>
      <c r="O64" s="4">
        <v>5.2953883485512695E-4</v>
      </c>
      <c r="P64" s="4">
        <v>4.7267555830807299E-4</v>
      </c>
      <c r="Q64" s="4">
        <v>4.1918101834894001E-4</v>
      </c>
      <c r="R64" s="4">
        <v>3.57119356498452E-4</v>
      </c>
      <c r="S64" s="4">
        <v>2.9396886941461802E-4</v>
      </c>
      <c r="T64" s="4">
        <v>2.34492258632758E-4</v>
      </c>
      <c r="U64" s="4">
        <v>1.7429892386263001E-4</v>
      </c>
      <c r="V64" s="4">
        <v>1.17098359281839E-4</v>
      </c>
      <c r="W64" s="4">
        <v>5.9064021795575702E-5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ht="15" x14ac:dyDescent="0.2">
      <c r="A65" s="524"/>
      <c r="B65" s="524"/>
      <c r="C65" s="476" t="s">
        <v>1635</v>
      </c>
      <c r="D65" s="4">
        <v>2.1358676842105202E-2</v>
      </c>
      <c r="E65" s="4">
        <v>2.13486347368421E-2</v>
      </c>
      <c r="F65" s="4">
        <v>2.1336944210526301E-2</v>
      </c>
      <c r="G65" s="4">
        <v>2.1326305263157801E-2</v>
      </c>
      <c r="H65" s="4">
        <v>2.1698747368420999E-2</v>
      </c>
      <c r="I65" s="4">
        <v>1.9163730064874301E-2</v>
      </c>
      <c r="J65" s="4">
        <v>1.8192910087006402E-2</v>
      </c>
      <c r="K65" s="4">
        <v>1.8766845954360699E-2</v>
      </c>
      <c r="L65" s="4">
        <v>2.1230652431690099E-2</v>
      </c>
      <c r="M65" s="4">
        <v>2.0787308286950301E-2</v>
      </c>
      <c r="N65" s="4">
        <v>2.0202011338133499E-2</v>
      </c>
      <c r="O65" s="4">
        <v>1.95581503553513E-2</v>
      </c>
      <c r="P65" s="4">
        <v>1.84753078809087E-2</v>
      </c>
      <c r="Q65" s="4">
        <v>1.7286609403236501E-2</v>
      </c>
      <c r="R65" s="4">
        <v>1.5495893913443399E-2</v>
      </c>
      <c r="S65" s="4">
        <v>1.33884324359202E-2</v>
      </c>
      <c r="T65" s="4">
        <v>1.1422129305434899E-2</v>
      </c>
      <c r="U65" s="4">
        <v>9.0419987471065996E-3</v>
      </c>
      <c r="V65" s="4">
        <v>6.4454132679730297E-3</v>
      </c>
      <c r="W65" s="4">
        <v>3.4380617418842498E-3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ht="15" x14ac:dyDescent="0.2">
      <c r="A66" s="524"/>
      <c r="B66" s="524"/>
      <c r="C66" s="476" t="s">
        <v>652</v>
      </c>
      <c r="D66" s="4">
        <v>0.30155905035694602</v>
      </c>
      <c r="E66" s="4">
        <v>0.26731575288766701</v>
      </c>
      <c r="F66" s="4">
        <v>0.26596321007893398</v>
      </c>
      <c r="G66" s="4">
        <v>0.26189708064759498</v>
      </c>
      <c r="H66" s="4">
        <v>0.26189708064759498</v>
      </c>
      <c r="I66" s="4">
        <v>0.22739712167725601</v>
      </c>
      <c r="J66" s="4">
        <v>0.21229496766203099</v>
      </c>
      <c r="K66" s="4">
        <v>0.215417526978427</v>
      </c>
      <c r="L66" s="4">
        <v>0.226488263235334</v>
      </c>
      <c r="M66" s="4">
        <v>0.20925986298701099</v>
      </c>
      <c r="N66" s="4">
        <v>0.19327177279802801</v>
      </c>
      <c r="O66" s="4">
        <v>0.17830597699828199</v>
      </c>
      <c r="P66" s="4">
        <v>0.16151495993199499</v>
      </c>
      <c r="Q66" s="4">
        <v>0.14594405468202201</v>
      </c>
      <c r="R66" s="4">
        <v>0.127446327775249</v>
      </c>
      <c r="S66" s="4">
        <v>0.108547524878992</v>
      </c>
      <c r="T66" s="4">
        <v>9.0757336888661902E-2</v>
      </c>
      <c r="U66" s="4">
        <v>7.2628009048763306E-2</v>
      </c>
      <c r="V66" s="4">
        <v>5.5736965734337597E-2</v>
      </c>
      <c r="W66" s="4">
        <v>3.8620616265154298E-2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ht="15" x14ac:dyDescent="0.2">
      <c r="A67" s="524"/>
      <c r="B67" s="524"/>
      <c r="C67" s="476" t="s">
        <v>1099</v>
      </c>
      <c r="D67" s="4">
        <v>2.1780853067519899E-2</v>
      </c>
      <c r="E67" s="4">
        <v>2.1780853067519999E-2</v>
      </c>
      <c r="F67" s="4">
        <v>2.1780853067519999E-2</v>
      </c>
      <c r="G67" s="4">
        <v>2.1780853067519899E-2</v>
      </c>
      <c r="H67" s="4">
        <v>2.1780853067519899E-2</v>
      </c>
      <c r="I67" s="4">
        <v>1.8911639957887898E-2</v>
      </c>
      <c r="J67" s="4">
        <v>1.7655658803782299E-2</v>
      </c>
      <c r="K67" s="4">
        <v>1.7915348623526998E-2</v>
      </c>
      <c r="L67" s="4">
        <v>1.7658800730693199E-2</v>
      </c>
      <c r="M67" s="4">
        <v>1.5072903966628399E-2</v>
      </c>
      <c r="N67" s="4">
        <v>1.27604629474846E-2</v>
      </c>
      <c r="O67" s="4">
        <v>1.07389433879018E-2</v>
      </c>
      <c r="P67" s="4">
        <v>8.7869533830545292E-3</v>
      </c>
      <c r="Q67" s="4">
        <v>7.0840904843863699E-3</v>
      </c>
      <c r="R67" s="4">
        <v>5.4317327168412798E-3</v>
      </c>
      <c r="S67" s="4">
        <v>3.9744205569773603E-3</v>
      </c>
      <c r="T67" s="4">
        <v>2.53624366421635E-3</v>
      </c>
      <c r="U67" s="4">
        <v>1.4138991535493999E-3</v>
      </c>
      <c r="V67" s="4">
        <v>6.3326178346001397E-4</v>
      </c>
      <c r="W67" s="4">
        <v>1.5970756554566101E-4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ht="15" x14ac:dyDescent="0.2">
      <c r="A68" s="524"/>
      <c r="B68" s="524" t="s">
        <v>1637</v>
      </c>
      <c r="C68" s="476" t="s">
        <v>1638</v>
      </c>
      <c r="D68" s="4">
        <v>5.6939172594160599E-2</v>
      </c>
      <c r="E68" s="4">
        <v>6.2844510531658099E-2</v>
      </c>
      <c r="F68" s="4">
        <v>6.3289305134302296E-2</v>
      </c>
      <c r="G68" s="4">
        <v>6.3146217069617303E-2</v>
      </c>
      <c r="H68" s="4">
        <v>6.3329052065701594E-2</v>
      </c>
      <c r="I68" s="4">
        <v>5.92297992734949E-2</v>
      </c>
      <c r="J68" s="4">
        <v>6.3499923615406406E-2</v>
      </c>
      <c r="K68" s="4">
        <v>5.9570661217340899E-2</v>
      </c>
      <c r="L68" s="4">
        <v>6.0862158763023602E-2</v>
      </c>
      <c r="M68" s="4">
        <v>5.8193092043450897E-2</v>
      </c>
      <c r="N68" s="4">
        <v>5.5297203439376399E-2</v>
      </c>
      <c r="O68" s="4">
        <v>5.1496388229034802E-2</v>
      </c>
      <c r="P68" s="4">
        <v>4.82575664457843E-2</v>
      </c>
      <c r="Q68" s="4">
        <v>4.3211810166594603E-2</v>
      </c>
      <c r="R68" s="4">
        <v>3.9011323551237098E-2</v>
      </c>
      <c r="S68" s="4">
        <v>3.4801700262710497E-2</v>
      </c>
      <c r="T68" s="4">
        <v>2.2752349745097801E-2</v>
      </c>
      <c r="U68" s="4">
        <v>1.36037300051839E-2</v>
      </c>
      <c r="V68" s="4">
        <v>8.6866009797735497E-3</v>
      </c>
      <c r="W68" s="4">
        <v>4.3285214090799896E-3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ht="15" x14ac:dyDescent="0.2">
      <c r="A69" s="524"/>
      <c r="B69" s="524"/>
      <c r="C69" s="476" t="s">
        <v>1635</v>
      </c>
      <c r="D69" s="4">
        <v>2.6936939516129001E-2</v>
      </c>
      <c r="E69" s="4">
        <v>2.6947790806451599E-2</v>
      </c>
      <c r="F69" s="4">
        <v>2.6940753870967699E-2</v>
      </c>
      <c r="G69" s="4">
        <v>2.6928428709677401E-2</v>
      </c>
      <c r="H69" s="4">
        <v>2.6914415322580602E-2</v>
      </c>
      <c r="I69" s="4">
        <v>2.5088510430601198E-2</v>
      </c>
      <c r="J69" s="4">
        <v>2.6829344766751501E-2</v>
      </c>
      <c r="K69" s="4">
        <v>2.5105857402856702E-2</v>
      </c>
      <c r="L69" s="4">
        <v>2.6181035360019402E-2</v>
      </c>
      <c r="M69" s="4">
        <v>2.55375946376338E-2</v>
      </c>
      <c r="N69" s="4">
        <v>2.4743627797216901E-2</v>
      </c>
      <c r="O69" s="4">
        <v>2.34844724474166E-2</v>
      </c>
      <c r="P69" s="4">
        <v>2.24189089930408E-2</v>
      </c>
      <c r="Q69" s="4">
        <v>2.0441189236865501E-2</v>
      </c>
      <c r="R69" s="4">
        <v>1.8783069702132001E-2</v>
      </c>
      <c r="S69" s="4">
        <v>1.7048003179899501E-2</v>
      </c>
      <c r="T69" s="4">
        <v>1.1465708884574301E-2</v>
      </c>
      <c r="U69" s="4">
        <v>7.0457903410475102E-3</v>
      </c>
      <c r="V69" s="4">
        <v>4.6199575272174399E-3</v>
      </c>
      <c r="W69" s="4">
        <v>2.3620292174860902E-3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ht="15" x14ac:dyDescent="0.2">
      <c r="A70" s="524"/>
      <c r="B70" s="524"/>
      <c r="C70" s="476" t="s">
        <v>652</v>
      </c>
      <c r="D70" s="4">
        <v>0.21700648486167101</v>
      </c>
      <c r="E70" s="4">
        <v>0.21700648486167101</v>
      </c>
      <c r="F70" s="4">
        <v>0.21700648486167101</v>
      </c>
      <c r="G70" s="4">
        <v>0.21700648486167101</v>
      </c>
      <c r="H70" s="4">
        <v>0.21700648486167101</v>
      </c>
      <c r="I70" s="4">
        <v>0.20237551006632101</v>
      </c>
      <c r="J70" s="4">
        <v>0.21634281095134</v>
      </c>
      <c r="K70" s="4">
        <v>0.20237498720781599</v>
      </c>
      <c r="L70" s="4">
        <v>0.20617237440476599</v>
      </c>
      <c r="M70" s="4">
        <v>0.19656980086810599</v>
      </c>
      <c r="N70" s="4">
        <v>0.18625772491260301</v>
      </c>
      <c r="O70" s="4">
        <v>0.172964571520725</v>
      </c>
      <c r="P70" s="4">
        <v>0.161628722270026</v>
      </c>
      <c r="Q70" s="4">
        <v>0.14432174706706999</v>
      </c>
      <c r="R70" s="4">
        <v>0.12992706784420899</v>
      </c>
      <c r="S70" s="4">
        <v>0.11558260247211501</v>
      </c>
      <c r="T70" s="4">
        <v>7.5353723328431405E-2</v>
      </c>
      <c r="U70" s="4">
        <v>4.4928953324810901E-2</v>
      </c>
      <c r="V70" s="4">
        <v>2.86095725382839E-2</v>
      </c>
      <c r="W70" s="4">
        <v>1.42166610543274E-2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ht="15" x14ac:dyDescent="0.2">
      <c r="A71" s="524"/>
      <c r="B71" s="524"/>
      <c r="C71" s="476" t="s">
        <v>1639</v>
      </c>
      <c r="D71" s="4">
        <v>0.34473241496512602</v>
      </c>
      <c r="E71" s="4">
        <v>0.34473241496512602</v>
      </c>
      <c r="F71" s="4">
        <v>0.34473241496512602</v>
      </c>
      <c r="G71" s="4">
        <v>0.34473241496512602</v>
      </c>
      <c r="H71" s="4">
        <v>0.34473241496512602</v>
      </c>
      <c r="I71" s="4">
        <v>0.32148992395058301</v>
      </c>
      <c r="J71" s="4">
        <v>0.343678115090154</v>
      </c>
      <c r="K71" s="4">
        <v>0.32148909334740999</v>
      </c>
      <c r="L71" s="4">
        <v>0.32752155113223802</v>
      </c>
      <c r="M71" s="4">
        <v>0.31226708365729999</v>
      </c>
      <c r="N71" s="4">
        <v>0.29588551400185698</v>
      </c>
      <c r="O71" s="4">
        <v>0.27476826087366002</v>
      </c>
      <c r="P71" s="4">
        <v>0.25676034424220701</v>
      </c>
      <c r="Q71" s="4">
        <v>0.22926680937729299</v>
      </c>
      <c r="R71" s="4">
        <v>0.20639969305904801</v>
      </c>
      <c r="S71" s="4">
        <v>0.18361234551845401</v>
      </c>
      <c r="T71" s="4">
        <v>0.119705505741834</v>
      </c>
      <c r="U71" s="4">
        <v>7.1373289104196505E-2</v>
      </c>
      <c r="V71" s="4">
        <v>4.5448628129843301E-2</v>
      </c>
      <c r="W71" s="4">
        <v>2.2584320008330699E-2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ht="15" x14ac:dyDescent="0.2">
      <c r="A72" s="524"/>
      <c r="B72" s="524"/>
      <c r="C72" s="476" t="s">
        <v>1099</v>
      </c>
      <c r="D72" s="4">
        <v>1.0023961940927899E-2</v>
      </c>
      <c r="E72" s="4">
        <v>1.0023961940928E-2</v>
      </c>
      <c r="F72" s="4">
        <v>1.0023961940928E-2</v>
      </c>
      <c r="G72" s="4">
        <v>1.0023961940927899E-2</v>
      </c>
      <c r="H72" s="4">
        <v>1.0023961940927899E-2</v>
      </c>
      <c r="I72" s="4">
        <v>9.3481280615821498E-3</v>
      </c>
      <c r="J72" s="4">
        <v>9.9933055205791294E-3</v>
      </c>
      <c r="K72" s="4">
        <v>9.3481039097059893E-3</v>
      </c>
      <c r="L72" s="4">
        <v>8.92829324153681E-3</v>
      </c>
      <c r="M72" s="4">
        <v>7.9449569371486499E-3</v>
      </c>
      <c r="N72" s="4">
        <v>6.99043755245743E-3</v>
      </c>
      <c r="O72" s="4">
        <v>5.9921836546423402E-3</v>
      </c>
      <c r="P72" s="4">
        <v>5.1328425098423804E-3</v>
      </c>
      <c r="Q72" s="4">
        <v>4.1665681695258897E-3</v>
      </c>
      <c r="R72" s="4">
        <v>3.3758944623164702E-3</v>
      </c>
      <c r="S72" s="4">
        <v>2.6694953585198701E-3</v>
      </c>
      <c r="T72" s="4">
        <v>1.3922954518762801E-3</v>
      </c>
      <c r="U72" s="4">
        <v>6.2260736373023502E-4</v>
      </c>
      <c r="V72" s="4">
        <v>2.6430663254398303E-4</v>
      </c>
      <c r="W72" s="4">
        <v>6.5669590209016694E-5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ht="15" x14ac:dyDescent="0.2">
      <c r="A73" s="524"/>
      <c r="B73" s="524" t="s">
        <v>480</v>
      </c>
      <c r="C73" s="476" t="s">
        <v>1635</v>
      </c>
      <c r="D73" s="4">
        <v>0.32009621272549699</v>
      </c>
      <c r="E73" s="4">
        <v>0.318988762919166</v>
      </c>
      <c r="F73" s="4">
        <v>0.31769685763767702</v>
      </c>
      <c r="G73" s="4">
        <v>0.31565268571275901</v>
      </c>
      <c r="H73" s="4">
        <v>0.31315112117560301</v>
      </c>
      <c r="I73" s="4">
        <v>0.32835579658490599</v>
      </c>
      <c r="J73" s="4">
        <v>0.31838567972847398</v>
      </c>
      <c r="K73" s="4">
        <v>0.301912695301437</v>
      </c>
      <c r="L73" s="4">
        <v>0.31572650128137902</v>
      </c>
      <c r="M73" s="4">
        <v>0.32659629382475402</v>
      </c>
      <c r="N73" s="4">
        <v>0.341663117487846</v>
      </c>
      <c r="O73" s="4">
        <v>0.35473571174267898</v>
      </c>
      <c r="P73" s="4">
        <v>0.36288777919372001</v>
      </c>
      <c r="Q73" s="4">
        <v>0.36470239194868298</v>
      </c>
      <c r="R73" s="4">
        <v>0.36690189975510701</v>
      </c>
      <c r="S73" s="4">
        <v>0.36920621234227902</v>
      </c>
      <c r="T73" s="4">
        <v>0.38159757702610902</v>
      </c>
      <c r="U73" s="4">
        <v>0.396269776746069</v>
      </c>
      <c r="V73" s="4">
        <v>0.40452868093208899</v>
      </c>
      <c r="W73" s="4">
        <v>0.40480788195343398</v>
      </c>
      <c r="X73" s="4">
        <v>0.40409713844557998</v>
      </c>
      <c r="Y73" s="4">
        <v>0.40236230880502999</v>
      </c>
      <c r="Z73" s="4">
        <v>0.400761034139408</v>
      </c>
      <c r="AA73" s="4">
        <v>0.39927451103075701</v>
      </c>
      <c r="AB73" s="4">
        <v>0.39405301498169398</v>
      </c>
      <c r="AC73" s="4">
        <v>0.39277242758245601</v>
      </c>
      <c r="AD73" s="4">
        <v>0.39169391822079902</v>
      </c>
      <c r="AE73" s="4">
        <v>0.390676005826817</v>
      </c>
      <c r="AF73" s="4">
        <v>0.38970551267841003</v>
      </c>
      <c r="AG73" s="4">
        <v>0.38878363846477398</v>
      </c>
      <c r="AH73" s="4">
        <v>0.39166987811012899</v>
      </c>
    </row>
    <row r="74" spans="1:34" ht="15" x14ac:dyDescent="0.2">
      <c r="A74" s="524"/>
      <c r="B74" s="524"/>
      <c r="C74" s="476" t="s">
        <v>1640</v>
      </c>
      <c r="D74" s="4">
        <v>7.9373295641285496E-4</v>
      </c>
      <c r="E74" s="4">
        <v>7.6311209468235596E-4</v>
      </c>
      <c r="F74" s="4">
        <v>7.3182826019540799E-4</v>
      </c>
      <c r="G74" s="4">
        <v>6.9917749600508395E-4</v>
      </c>
      <c r="H74" s="4">
        <v>6.6471707903234599E-4</v>
      </c>
      <c r="I74" s="4">
        <v>6.6672364688548499E-4</v>
      </c>
      <c r="J74" s="4">
        <v>6.5699438042146098E-4</v>
      </c>
      <c r="K74" s="4">
        <v>6.3486344834500603E-4</v>
      </c>
      <c r="L74" s="4">
        <v>6.5101651804879302E-4</v>
      </c>
      <c r="M74" s="4">
        <v>6.6108065520077903E-4</v>
      </c>
      <c r="N74" s="4">
        <v>6.7144132217414397E-4</v>
      </c>
      <c r="O74" s="4">
        <v>6.7517356986737404E-4</v>
      </c>
      <c r="P74" s="4">
        <v>6.9188514294289704E-4</v>
      </c>
      <c r="Q74" s="4">
        <v>6.9552776127037403E-4</v>
      </c>
      <c r="R74" s="4">
        <v>6.9905874001090803E-4</v>
      </c>
      <c r="S74" s="4">
        <v>7.02510752158716E-4</v>
      </c>
      <c r="T74" s="4">
        <v>6.9914577602989505E-4</v>
      </c>
      <c r="U74" s="4">
        <v>6.9555936766510799E-4</v>
      </c>
      <c r="V74" s="4">
        <v>6.9848121405036503E-4</v>
      </c>
      <c r="W74" s="4">
        <v>7.0124838688520499E-4</v>
      </c>
      <c r="X74" s="4">
        <v>7.0385827217996002E-4</v>
      </c>
      <c r="Y74" s="4">
        <v>7.0632160842710404E-4</v>
      </c>
      <c r="Z74" s="4">
        <v>7.0865374474343896E-4</v>
      </c>
      <c r="AA74" s="4">
        <v>7.1084586635153E-4</v>
      </c>
      <c r="AB74" s="4">
        <v>7.0601391847783601E-4</v>
      </c>
      <c r="AC74" s="4">
        <v>7.0789770878158798E-4</v>
      </c>
      <c r="AD74" s="4">
        <v>7.0963301234564305E-4</v>
      </c>
      <c r="AE74" s="4">
        <v>7.11250996440046E-4</v>
      </c>
      <c r="AF74" s="4">
        <v>7.1274232136923801E-4</v>
      </c>
      <c r="AG74" s="4">
        <v>7.1411644313206402E-4</v>
      </c>
      <c r="AH74" s="4">
        <v>7.2232042493251196E-4</v>
      </c>
    </row>
    <row r="75" spans="1:34" ht="15" x14ac:dyDescent="0.2">
      <c r="A75" s="524"/>
      <c r="B75" s="524"/>
      <c r="C75" s="476" t="s">
        <v>190</v>
      </c>
      <c r="D75" s="4">
        <v>1.30291805927996E-3</v>
      </c>
      <c r="E75" s="4">
        <v>1.3268584255005701E-3</v>
      </c>
      <c r="F75" s="4">
        <v>1.3506213704662E-3</v>
      </c>
      <c r="G75" s="4">
        <v>1.37274348561529E-3</v>
      </c>
      <c r="H75" s="4">
        <v>1.3919408212481801E-3</v>
      </c>
      <c r="I75" s="4">
        <v>1.4932975750578501E-3</v>
      </c>
      <c r="J75" s="4">
        <v>1.4715394970703599E-3</v>
      </c>
      <c r="K75" s="4">
        <v>1.42197809202022E-3</v>
      </c>
      <c r="L75" s="4">
        <v>1.4581659571706099E-3</v>
      </c>
      <c r="M75" s="4">
        <v>1.4807160007001201E-3</v>
      </c>
      <c r="N75" s="4">
        <v>1.5039305971051901E-3</v>
      </c>
      <c r="O75" s="4">
        <v>1.51229875732982E-3</v>
      </c>
      <c r="P75" s="4">
        <v>1.5497390877354301E-3</v>
      </c>
      <c r="Q75" s="4">
        <v>1.55790646241497E-3</v>
      </c>
      <c r="R75" s="4">
        <v>1.5658244773277699E-3</v>
      </c>
      <c r="S75" s="4">
        <v>1.57356473529353E-3</v>
      </c>
      <c r="T75" s="4">
        <v>1.5660359425967701E-3</v>
      </c>
      <c r="U75" s="4">
        <v>1.55801094759027E-3</v>
      </c>
      <c r="V75" s="4">
        <v>1.5645631147216299E-3</v>
      </c>
      <c r="W75" s="4">
        <v>1.5707692537967001E-3</v>
      </c>
      <c r="X75" s="4">
        <v>1.57662287211113E-3</v>
      </c>
      <c r="Y75" s="4">
        <v>1.58214785527415E-3</v>
      </c>
      <c r="Z75" s="4">
        <v>1.5873784535059699E-3</v>
      </c>
      <c r="AA75" s="4">
        <v>1.5922951405999699E-3</v>
      </c>
      <c r="AB75" s="4">
        <v>1.5814776458568599E-3</v>
      </c>
      <c r="AC75" s="4">
        <v>1.5857030798069401E-3</v>
      </c>
      <c r="AD75" s="4">
        <v>1.5895957119103599E-3</v>
      </c>
      <c r="AE75" s="4">
        <v>1.59322577661361E-3</v>
      </c>
      <c r="AF75" s="4">
        <v>1.59657134727146E-3</v>
      </c>
      <c r="AG75" s="4">
        <v>1.59965425636468E-3</v>
      </c>
      <c r="AH75" s="4">
        <v>1.6180363320269901E-3</v>
      </c>
    </row>
    <row r="76" spans="1:34" ht="15" x14ac:dyDescent="0.2">
      <c r="A76" s="524"/>
      <c r="B76" s="524"/>
      <c r="C76" s="476" t="s">
        <v>247</v>
      </c>
      <c r="D76" s="4">
        <v>1.54798653961454E-2</v>
      </c>
      <c r="E76" s="4">
        <v>1.5370525233166199E-2</v>
      </c>
      <c r="F76" s="4">
        <v>1.5244537476428E-2</v>
      </c>
      <c r="G76" s="4">
        <v>1.50734028987651E-2</v>
      </c>
      <c r="H76" s="4">
        <v>1.48951997175265E-2</v>
      </c>
      <c r="I76" s="4">
        <v>1.55635036233204E-2</v>
      </c>
      <c r="J76" s="4">
        <v>1.5080453919386E-2</v>
      </c>
      <c r="K76" s="4">
        <v>1.42647145437123E-2</v>
      </c>
      <c r="L76" s="4">
        <v>1.43109047769946E-2</v>
      </c>
      <c r="M76" s="4">
        <v>1.3782472085858701E-2</v>
      </c>
      <c r="N76" s="4">
        <v>1.2863415156927901E-2</v>
      </c>
      <c r="O76" s="4">
        <v>1.1840516427940701E-2</v>
      </c>
      <c r="P76" s="4">
        <v>1.10415614672106E-2</v>
      </c>
      <c r="Q76" s="4">
        <v>9.9720290870408106E-3</v>
      </c>
      <c r="R76" s="4">
        <v>8.8656390858162706E-3</v>
      </c>
      <c r="S76" s="4">
        <v>7.7877651032093398E-3</v>
      </c>
      <c r="T76" s="4">
        <v>6.7036406668623504E-3</v>
      </c>
      <c r="U76" s="4">
        <v>5.7081327834738599E-3</v>
      </c>
      <c r="V76" s="4">
        <v>4.8584178320322099E-3</v>
      </c>
      <c r="W76" s="4">
        <v>4.09987967373377E-3</v>
      </c>
      <c r="X76" s="4">
        <v>5.7336873217079501E-4</v>
      </c>
      <c r="Y76" s="4">
        <v>5.1601235069082701E-4</v>
      </c>
      <c r="Z76" s="4">
        <v>4.5996725442127797E-4</v>
      </c>
      <c r="AA76" s="4">
        <v>4.0554610086688799E-4</v>
      </c>
      <c r="AB76" s="4">
        <v>3.4971922868278898E-4</v>
      </c>
      <c r="AC76" s="4">
        <v>3.00239334544836E-4</v>
      </c>
      <c r="AD76" s="4">
        <v>2.5378974082973797E-4</v>
      </c>
      <c r="AE76" s="4">
        <v>2.10892097066264E-4</v>
      </c>
      <c r="AF76" s="4">
        <v>1.7203980415902699E-4</v>
      </c>
      <c r="AG76" s="4">
        <v>1.3761169303226501E-4</v>
      </c>
      <c r="AH76" s="4">
        <v>1.08894685676835E-4</v>
      </c>
    </row>
    <row r="77" spans="1:34" ht="15" x14ac:dyDescent="0.2">
      <c r="A77" s="524"/>
      <c r="B77" s="524"/>
      <c r="C77" s="476" t="s">
        <v>652</v>
      </c>
      <c r="D77" s="4">
        <v>0.424375936674528</v>
      </c>
      <c r="E77" s="4">
        <v>0.421542374101114</v>
      </c>
      <c r="F77" s="4">
        <v>0.41769828754011401</v>
      </c>
      <c r="G77" s="4">
        <v>0.41207733811736003</v>
      </c>
      <c r="H77" s="4">
        <v>0.40581375433821698</v>
      </c>
      <c r="I77" s="4">
        <v>0.42257086913575398</v>
      </c>
      <c r="J77" s="4">
        <v>0.40771950741822499</v>
      </c>
      <c r="K77" s="4">
        <v>0.38384994101623499</v>
      </c>
      <c r="L77" s="4">
        <v>0.38328720149253598</v>
      </c>
      <c r="M77" s="4">
        <v>0.37122877425876999</v>
      </c>
      <c r="N77" s="4">
        <v>0.35278330095452098</v>
      </c>
      <c r="O77" s="4">
        <v>0.331337063633248</v>
      </c>
      <c r="P77" s="4">
        <v>0.316233369398501</v>
      </c>
      <c r="Q77" s="4">
        <v>0.29410103962634199</v>
      </c>
      <c r="R77" s="4">
        <v>0.27138533986256802</v>
      </c>
      <c r="S77" s="4">
        <v>0.24914410837578399</v>
      </c>
      <c r="T77" s="4">
        <v>0.159995093394382</v>
      </c>
      <c r="U77" s="4">
        <v>6.6744643874768694E-2</v>
      </c>
      <c r="V77" s="4">
        <v>2.2059165366489001E-2</v>
      </c>
      <c r="W77" s="4">
        <v>1.2686650315308299E-2</v>
      </c>
      <c r="X77" s="4">
        <v>1.0662521262971601E-2</v>
      </c>
      <c r="Y77" s="4">
        <v>1.0524700733223801E-2</v>
      </c>
      <c r="Z77" s="4">
        <v>1.03838347383671E-2</v>
      </c>
      <c r="AA77" s="4">
        <v>1.02398104522088E-2</v>
      </c>
      <c r="AB77" s="4">
        <v>9.9953739457714994E-3</v>
      </c>
      <c r="AC77" s="4">
        <v>9.8467744799513608E-3</v>
      </c>
      <c r="AD77" s="4">
        <v>9.8695315259157406E-3</v>
      </c>
      <c r="AE77" s="4">
        <v>9.8906555272121003E-3</v>
      </c>
      <c r="AF77" s="4">
        <v>9.9099947966197408E-3</v>
      </c>
      <c r="AG77" s="4">
        <v>9.9277054476682204E-3</v>
      </c>
      <c r="AH77" s="4">
        <v>1.0040377348834E-2</v>
      </c>
    </row>
    <row r="78" spans="1:34" ht="15" x14ac:dyDescent="0.2">
      <c r="A78" s="524"/>
      <c r="B78" s="524"/>
      <c r="C78" s="476" t="s">
        <v>1641</v>
      </c>
      <c r="D78" s="4">
        <v>4.0803903063141899E-3</v>
      </c>
      <c r="E78" s="4">
        <v>4.0742423967784699E-3</v>
      </c>
      <c r="F78" s="4">
        <v>4.0643966575214701E-3</v>
      </c>
      <c r="G78" s="4">
        <v>4.0435333666031803E-3</v>
      </c>
      <c r="H78" s="4">
        <v>4.0210934774286399E-3</v>
      </c>
      <c r="I78" s="4">
        <v>4.2320729093371203E-3</v>
      </c>
      <c r="J78" s="4">
        <v>4.1310783884494703E-3</v>
      </c>
      <c r="K78" s="4">
        <v>3.9106613906667699E-3</v>
      </c>
      <c r="L78" s="4">
        <v>3.92939170720338E-3</v>
      </c>
      <c r="M78" s="4">
        <v>3.9087762713699197E-3</v>
      </c>
      <c r="N78" s="4">
        <v>3.9312670738299096E-3</v>
      </c>
      <c r="O78" s="4">
        <v>3.9140785073599697E-3</v>
      </c>
      <c r="P78" s="4">
        <v>3.9710744144631398E-3</v>
      </c>
      <c r="Q78" s="4">
        <v>3.95192607985872E-3</v>
      </c>
      <c r="R78" s="4">
        <v>3.9318396725469204E-3</v>
      </c>
      <c r="S78" s="4">
        <v>3.91093425460906E-3</v>
      </c>
      <c r="T78" s="4">
        <v>3.8524913025398799E-3</v>
      </c>
      <c r="U78" s="4">
        <v>3.7932415681727E-3</v>
      </c>
      <c r="V78" s="4">
        <v>3.7694836367978802E-3</v>
      </c>
      <c r="W78" s="4">
        <v>3.7446308981556099E-3</v>
      </c>
      <c r="X78" s="4">
        <v>3.7189446359223101E-3</v>
      </c>
      <c r="Y78" s="4">
        <v>3.6922040274957098E-3</v>
      </c>
      <c r="Z78" s="4">
        <v>3.66460659894017E-3</v>
      </c>
      <c r="AA78" s="4">
        <v>3.6361364204219901E-3</v>
      </c>
      <c r="AB78" s="4">
        <v>3.5721226092503902E-3</v>
      </c>
      <c r="AC78" s="4">
        <v>3.5424717737962599E-3</v>
      </c>
      <c r="AD78" s="4">
        <v>3.51207700391245E-3</v>
      </c>
      <c r="AE78" s="4">
        <v>3.48121321153856E-3</v>
      </c>
      <c r="AF78" s="4">
        <v>3.4498557289123202E-3</v>
      </c>
      <c r="AG78" s="4">
        <v>3.4181606285228201E-3</v>
      </c>
      <c r="AH78" s="4">
        <v>3.4190716249266999E-3</v>
      </c>
    </row>
    <row r="79" spans="1:34" ht="15" x14ac:dyDescent="0.2">
      <c r="A79" s="524"/>
      <c r="B79" s="524" t="s">
        <v>1489</v>
      </c>
      <c r="C79" s="476" t="s">
        <v>1635</v>
      </c>
      <c r="D79" s="4">
        <v>5.99754560995822E-2</v>
      </c>
      <c r="E79" s="4">
        <v>6.0683779522765699E-2</v>
      </c>
      <c r="F79" s="4">
        <v>6.1345675272551602E-2</v>
      </c>
      <c r="G79" s="4">
        <v>6.1861628638097903E-2</v>
      </c>
      <c r="H79" s="4">
        <v>6.2442912916313903E-2</v>
      </c>
      <c r="I79" s="4">
        <v>6.3105998210762404E-2</v>
      </c>
      <c r="J79" s="4">
        <v>6.4013167188921694E-2</v>
      </c>
      <c r="K79" s="4">
        <v>6.5082593088106294E-2</v>
      </c>
      <c r="L79" s="4">
        <v>6.6951178526266295E-2</v>
      </c>
      <c r="M79" s="4">
        <v>6.8855440341577104E-2</v>
      </c>
      <c r="N79" s="4">
        <v>7.0788667980238806E-2</v>
      </c>
      <c r="O79" s="4">
        <v>7.2763086369316096E-2</v>
      </c>
      <c r="P79" s="4">
        <v>7.4778738840705503E-2</v>
      </c>
      <c r="Q79" s="4">
        <v>7.6835718184114707E-2</v>
      </c>
      <c r="R79" s="4">
        <v>7.8934168452263406E-2</v>
      </c>
      <c r="S79" s="4">
        <v>8.1074291686932407E-2</v>
      </c>
      <c r="T79" s="4">
        <v>8.2818822112038906E-2</v>
      </c>
      <c r="U79" s="4">
        <v>8.4561672092326803E-2</v>
      </c>
      <c r="V79" s="4">
        <v>8.6302841466302904E-2</v>
      </c>
      <c r="W79" s="4">
        <v>8.8042330074195096E-2</v>
      </c>
      <c r="X79" s="4">
        <v>8.9780137757913506E-2</v>
      </c>
      <c r="Y79" s="4">
        <v>9.0706428613987297E-2</v>
      </c>
      <c r="Z79" s="4">
        <v>9.1631038234497794E-2</v>
      </c>
      <c r="AA79" s="4">
        <v>9.2553966466106696E-2</v>
      </c>
      <c r="AB79" s="4">
        <v>9.3475213156946305E-2</v>
      </c>
      <c r="AC79" s="4">
        <v>9.43947781567855E-2</v>
      </c>
      <c r="AD79" s="4">
        <v>9.5452370315658702E-2</v>
      </c>
      <c r="AE79" s="4">
        <v>9.6506982996075005E-2</v>
      </c>
      <c r="AF79" s="4">
        <v>9.75586161135307E-2</v>
      </c>
      <c r="AG79" s="4">
        <v>9.8607269584301896E-2</v>
      </c>
      <c r="AH79" s="4">
        <v>9.9652943325504798E-2</v>
      </c>
    </row>
    <row r="80" spans="1:34" ht="15" x14ac:dyDescent="0.2">
      <c r="A80" s="524"/>
      <c r="B80" s="524"/>
      <c r="C80" s="476" t="s">
        <v>652</v>
      </c>
      <c r="D80" s="4">
        <v>1.39933545098039E-2</v>
      </c>
      <c r="E80" s="4">
        <v>1.4375660504201601E-2</v>
      </c>
      <c r="F80" s="4">
        <v>1.4429367983193201E-2</v>
      </c>
      <c r="G80" s="4">
        <v>1.4439326946778699E-2</v>
      </c>
      <c r="H80" s="4">
        <v>1.4511037394957901E-2</v>
      </c>
      <c r="I80" s="4">
        <v>1.44123993277311E-2</v>
      </c>
      <c r="J80" s="4">
        <v>1.4333312745098E-2</v>
      </c>
      <c r="K80" s="4">
        <v>1.41260776470588E-2</v>
      </c>
      <c r="L80" s="4">
        <v>1.3885644033613399E-2</v>
      </c>
      <c r="M80" s="4">
        <v>1.3580361904761799E-2</v>
      </c>
      <c r="N80" s="4">
        <v>1.3361619327731E-2</v>
      </c>
      <c r="O80" s="4">
        <v>1.3142876750700199E-2</v>
      </c>
      <c r="P80" s="4">
        <v>1.29241341736694E-2</v>
      </c>
      <c r="Q80" s="4">
        <v>1.27053915966386E-2</v>
      </c>
      <c r="R80" s="4">
        <v>1.24866490196078E-2</v>
      </c>
      <c r="S80" s="4">
        <v>1.2267906442577E-2</v>
      </c>
      <c r="T80" s="4">
        <v>1.2049163865546201E-2</v>
      </c>
      <c r="U80" s="4">
        <v>1.1830421288515299E-2</v>
      </c>
      <c r="V80" s="4">
        <v>1.16116787114845E-2</v>
      </c>
      <c r="W80" s="4">
        <v>1.1392936134453699E-2</v>
      </c>
      <c r="X80" s="4">
        <v>1.11741935574229E-2</v>
      </c>
      <c r="Y80" s="4">
        <v>1.0955450980392099E-2</v>
      </c>
      <c r="Z80" s="4">
        <v>1.07367084033613E-2</v>
      </c>
      <c r="AA80" s="4">
        <v>1.0517965826330499E-2</v>
      </c>
      <c r="AB80" s="4">
        <v>1.02992232492997E-2</v>
      </c>
      <c r="AC80" s="4">
        <v>1.0080480672268801E-2</v>
      </c>
      <c r="AD80" s="4">
        <v>9.8617380952380606E-3</v>
      </c>
      <c r="AE80" s="4">
        <v>9.6429955182072494E-3</v>
      </c>
      <c r="AF80" s="4">
        <v>9.4242529411764503E-3</v>
      </c>
      <c r="AG80" s="4">
        <v>9.2055103641456304E-3</v>
      </c>
      <c r="AH80" s="4">
        <v>0</v>
      </c>
    </row>
    <row r="81" spans="1:34" ht="15" x14ac:dyDescent="0.2">
      <c r="A81" s="524"/>
      <c r="B81" s="524"/>
      <c r="C81" s="476" t="s">
        <v>1099</v>
      </c>
      <c r="D81" s="4">
        <v>1.05278647103999E-2</v>
      </c>
      <c r="E81" s="4">
        <v>1.0527864710400001E-2</v>
      </c>
      <c r="F81" s="4">
        <v>1.0527864710400001E-2</v>
      </c>
      <c r="G81" s="4">
        <v>1.05278647103999E-2</v>
      </c>
      <c r="H81" s="4">
        <v>1.0527864710400001E-2</v>
      </c>
      <c r="I81" s="4">
        <v>1.05278647103999E-2</v>
      </c>
      <c r="J81" s="4">
        <v>1.0527864710400001E-2</v>
      </c>
      <c r="K81" s="4">
        <v>1.05278647103999E-2</v>
      </c>
      <c r="L81" s="4">
        <v>9.7180289634461407E-3</v>
      </c>
      <c r="M81" s="4">
        <v>8.9081932164922998E-3</v>
      </c>
      <c r="N81" s="4">
        <v>8.0983574695384693E-3</v>
      </c>
      <c r="O81" s="4">
        <v>7.2885217225846103E-3</v>
      </c>
      <c r="P81" s="4">
        <v>6.4786859756307599E-3</v>
      </c>
      <c r="Q81" s="4">
        <v>5.6688502286769303E-3</v>
      </c>
      <c r="R81" s="4">
        <v>4.8590144817230703E-3</v>
      </c>
      <c r="S81" s="4">
        <v>4.0491787347692199E-3</v>
      </c>
      <c r="T81" s="4">
        <v>3.2393429878153799E-3</v>
      </c>
      <c r="U81" s="4">
        <v>2.42950724086153E-3</v>
      </c>
      <c r="V81" s="4">
        <v>1.61967149390769E-3</v>
      </c>
      <c r="W81" s="4">
        <v>8.0983574695384498E-4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ht="15" x14ac:dyDescent="0.2">
      <c r="A82" s="524"/>
      <c r="B82" s="524" t="s">
        <v>266</v>
      </c>
      <c r="C82" s="476" t="s">
        <v>688</v>
      </c>
      <c r="D82" s="4">
        <v>0</v>
      </c>
      <c r="E82" s="4">
        <v>4.4037505931251502E-3</v>
      </c>
      <c r="F82" s="4">
        <v>8.8762600677661108E-3</v>
      </c>
      <c r="G82" s="4">
        <v>1.3576941526345801E-2</v>
      </c>
      <c r="H82" s="4">
        <v>1.8073259450545699E-2</v>
      </c>
      <c r="I82" s="4">
        <v>2.2470161162651901E-2</v>
      </c>
      <c r="J82" s="4">
        <v>2.11550012337412E-2</v>
      </c>
      <c r="K82" s="4">
        <v>1.9729853536807899E-2</v>
      </c>
      <c r="L82" s="4">
        <v>1.85975054413158E-2</v>
      </c>
      <c r="M82" s="4">
        <v>1.7264759982721801E-2</v>
      </c>
      <c r="N82" s="4">
        <v>1.6033035394860101E-2</v>
      </c>
      <c r="O82" s="4">
        <v>1.4682207424580099E-2</v>
      </c>
      <c r="P82" s="4">
        <v>1.31618403823796E-2</v>
      </c>
      <c r="Q82" s="4">
        <v>1.2192380540265699E-2</v>
      </c>
      <c r="R82" s="4">
        <v>1.0581044492972799E-2</v>
      </c>
      <c r="S82" s="4">
        <v>9.4885529420076793E-3</v>
      </c>
      <c r="T82" s="4">
        <v>7.2115113643015701E-3</v>
      </c>
      <c r="U82" s="4">
        <v>4.2217132338160804E-3</v>
      </c>
      <c r="V82" s="4">
        <v>2.7587956890053299E-3</v>
      </c>
      <c r="W82" s="4">
        <v>1.8305403672754001E-3</v>
      </c>
      <c r="X82" s="4">
        <v>1.16388076569097E-3</v>
      </c>
      <c r="Y82" s="4">
        <v>9.1643105646173795E-4</v>
      </c>
      <c r="Z82" s="4">
        <v>9.1741236123380799E-4</v>
      </c>
      <c r="AA82" s="4">
        <v>7.1439470367756601E-4</v>
      </c>
      <c r="AB82" s="4">
        <v>4.4715326696776402E-4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ht="15" x14ac:dyDescent="0.2">
      <c r="A83" s="524"/>
      <c r="B83" s="524"/>
      <c r="C83" s="476" t="s">
        <v>1633</v>
      </c>
      <c r="D83" s="4">
        <v>0.49102346286687998</v>
      </c>
      <c r="E83" s="4">
        <v>0.49346992590984801</v>
      </c>
      <c r="F83" s="4">
        <v>0.49544615054643698</v>
      </c>
      <c r="G83" s="4">
        <v>0.458501102631868</v>
      </c>
      <c r="H83" s="4">
        <v>0.429327857223056</v>
      </c>
      <c r="I83" s="4">
        <v>0.39676134425367798</v>
      </c>
      <c r="J83" s="4">
        <v>0.39786261220011099</v>
      </c>
      <c r="K83" s="4">
        <v>0.38670661795008199</v>
      </c>
      <c r="L83" s="4">
        <v>0.36421357290909401</v>
      </c>
      <c r="M83" s="4">
        <v>0.33574445115802198</v>
      </c>
      <c r="N83" s="4">
        <v>0.30159135903920398</v>
      </c>
      <c r="O83" s="4">
        <v>0.26085190967231903</v>
      </c>
      <c r="P83" s="4">
        <v>0.213654111118703</v>
      </c>
      <c r="Q83" s="4">
        <v>0.15982515548225901</v>
      </c>
      <c r="R83" s="4">
        <v>0.102938022502954</v>
      </c>
      <c r="S83" s="4">
        <v>4.2336882539153603E-2</v>
      </c>
      <c r="T83" s="7">
        <v>-2.7755575615628901E-17</v>
      </c>
      <c r="U83" s="4">
        <v>0</v>
      </c>
      <c r="V83" s="7">
        <v>-1.38777878078144E-17</v>
      </c>
      <c r="W83" s="4">
        <v>0</v>
      </c>
      <c r="X83" s="4">
        <v>0</v>
      </c>
      <c r="Y83" s="4">
        <v>0</v>
      </c>
      <c r="Z83" s="7">
        <v>-4.33680868994201E-19</v>
      </c>
      <c r="AA83" s="7">
        <v>4.33680868994201E-19</v>
      </c>
      <c r="AB83" s="7">
        <v>2.168404344971E-19</v>
      </c>
      <c r="AC83" s="4">
        <v>1.48781448775331E-3</v>
      </c>
      <c r="AD83" s="4">
        <v>1.4038432972878E-3</v>
      </c>
      <c r="AE83" s="4">
        <v>1.30969347210248E-3</v>
      </c>
      <c r="AF83" s="4">
        <v>1.2058788117241201E-3</v>
      </c>
      <c r="AG83" s="4">
        <v>1.0930166115732901E-3</v>
      </c>
      <c r="AH83" s="4">
        <v>9.7197601810025496E-4</v>
      </c>
    </row>
    <row r="84" spans="1:34" ht="15" x14ac:dyDescent="0.2">
      <c r="A84" s="524"/>
      <c r="B84" s="524"/>
      <c r="C84" s="476" t="s">
        <v>1634</v>
      </c>
      <c r="D84" s="4">
        <v>1.9575870354201499</v>
      </c>
      <c r="E84" s="4">
        <v>1.9661278722601301</v>
      </c>
      <c r="F84" s="4">
        <v>1.9500405858266601</v>
      </c>
      <c r="G84" s="4">
        <v>1.92941128424158</v>
      </c>
      <c r="H84" s="4">
        <v>1.8942870929709701</v>
      </c>
      <c r="I84" s="4">
        <v>1.61862431855885</v>
      </c>
      <c r="J84" s="4">
        <v>1.80391013215528</v>
      </c>
      <c r="K84" s="4">
        <v>1.7418695638858199</v>
      </c>
      <c r="L84" s="4">
        <v>1.67122352599737</v>
      </c>
      <c r="M84" s="4">
        <v>1.53804820458489</v>
      </c>
      <c r="N84" s="4">
        <v>1.40475773081401</v>
      </c>
      <c r="O84" s="4">
        <v>1.2737318593662501</v>
      </c>
      <c r="P84" s="4">
        <v>1.1438755915874801</v>
      </c>
      <c r="Q84" s="4">
        <v>1.0160610024051999</v>
      </c>
      <c r="R84" s="4">
        <v>0.89214271162368797</v>
      </c>
      <c r="S84" s="4">
        <v>0.77268036110079397</v>
      </c>
      <c r="T84" s="4">
        <v>0.44167239250482199</v>
      </c>
      <c r="U84" s="4">
        <v>0.22763325611410001</v>
      </c>
      <c r="V84" s="4">
        <v>0.130057272089841</v>
      </c>
      <c r="W84" s="4">
        <v>4.9598478835120703E-2</v>
      </c>
      <c r="X84" s="4">
        <v>6.0044148211280297E-3</v>
      </c>
      <c r="Y84" s="4">
        <v>5.9747124342110899E-3</v>
      </c>
      <c r="Z84" s="4">
        <v>5.9557067372677398E-3</v>
      </c>
      <c r="AA84" s="4">
        <v>5.9481940126163702E-3</v>
      </c>
      <c r="AB84" s="4">
        <v>5.9521102178253403E-3</v>
      </c>
      <c r="AC84" s="4">
        <v>5.9807490251280997E-3</v>
      </c>
      <c r="AD84" s="4">
        <v>6.0376554712282E-3</v>
      </c>
      <c r="AE84" s="4">
        <v>6.1020132545284199E-3</v>
      </c>
      <c r="AF84" s="4">
        <v>6.17614954001117E-3</v>
      </c>
      <c r="AG84" s="4">
        <v>6.2417964316553104E-3</v>
      </c>
      <c r="AH84" s="4">
        <v>6.2923965124551604E-3</v>
      </c>
    </row>
    <row r="85" spans="1:34" ht="15" x14ac:dyDescent="0.2">
      <c r="A85" s="524"/>
      <c r="B85" s="524"/>
      <c r="C85" s="476" t="s">
        <v>1642</v>
      </c>
      <c r="D85" s="4">
        <v>6.0150516227656298E-2</v>
      </c>
      <c r="E85" s="4">
        <v>6.1896026029093797E-2</v>
      </c>
      <c r="F85" s="4">
        <v>6.3766936358945397E-2</v>
      </c>
      <c r="G85" s="4">
        <v>6.5627582420568001E-2</v>
      </c>
      <c r="H85" s="4">
        <v>6.74902359831554E-2</v>
      </c>
      <c r="I85" s="4">
        <v>5.0902978587875999E-2</v>
      </c>
      <c r="J85" s="4">
        <v>6.24181670693447E-2</v>
      </c>
      <c r="K85" s="4">
        <v>6.6805282970887905E-2</v>
      </c>
      <c r="L85" s="4">
        <v>6.5863183703487593E-2</v>
      </c>
      <c r="M85" s="4">
        <v>6.4056929285930805E-2</v>
      </c>
      <c r="N85" s="4">
        <v>6.1746823606665502E-2</v>
      </c>
      <c r="O85" s="4">
        <v>5.8578723815810398E-2</v>
      </c>
      <c r="P85" s="4">
        <v>5.52066536889885E-2</v>
      </c>
      <c r="Q85" s="4">
        <v>5.1611310552364599E-2</v>
      </c>
      <c r="R85" s="4">
        <v>4.7805600450918299E-2</v>
      </c>
      <c r="S85" s="4">
        <v>4.3876178516942303E-2</v>
      </c>
      <c r="T85" s="4">
        <v>3.76729026764566E-2</v>
      </c>
      <c r="U85" s="4">
        <v>3.1319592650914697E-2</v>
      </c>
      <c r="V85" s="4">
        <v>2.48181489635598E-2</v>
      </c>
      <c r="W85" s="4">
        <v>1.8169670967180501E-2</v>
      </c>
      <c r="X85" s="4">
        <v>1.1375467738644399E-2</v>
      </c>
      <c r="Y85" s="4">
        <v>9.1096792592250397E-3</v>
      </c>
      <c r="Z85" s="4">
        <v>6.8412559702295296E-3</v>
      </c>
      <c r="AA85" s="4">
        <v>4.5695339806694499E-3</v>
      </c>
      <c r="AB85" s="4">
        <v>2.2934894920550401E-3</v>
      </c>
      <c r="AC85" s="4">
        <v>1.4559199966641199E-5</v>
      </c>
      <c r="AD85" s="4">
        <v>1.8326197864053999E-5</v>
      </c>
      <c r="AE85" s="4">
        <v>1.8983945866197999E-5</v>
      </c>
      <c r="AF85" s="4">
        <v>1.6011694530221302E-5</v>
      </c>
      <c r="AG85" s="4">
        <v>9.6896560146213195E-6</v>
      </c>
      <c r="AH85" s="4">
        <v>0</v>
      </c>
    </row>
    <row r="86" spans="1:34" ht="15" x14ac:dyDescent="0.2">
      <c r="A86" s="524"/>
      <c r="B86" s="524"/>
      <c r="C86" s="476" t="s">
        <v>1635</v>
      </c>
      <c r="D86" s="4">
        <v>3.4974054823917501E-3</v>
      </c>
      <c r="E86" s="4">
        <v>4.7832531519366901E-3</v>
      </c>
      <c r="F86" s="4">
        <v>7.1358450232779898E-3</v>
      </c>
      <c r="G86" s="4">
        <v>9.4532009528223993E-3</v>
      </c>
      <c r="H86" s="4">
        <v>1.21919575871208E-2</v>
      </c>
      <c r="I86" s="4">
        <v>1.31264188643901E-2</v>
      </c>
      <c r="J86" s="4">
        <v>1.7054192103036901E-2</v>
      </c>
      <c r="K86" s="4">
        <v>2.0384636674278301E-2</v>
      </c>
      <c r="L86" s="4">
        <v>3.08605865057303E-2</v>
      </c>
      <c r="M86" s="4">
        <v>4.3275268487223101E-2</v>
      </c>
      <c r="N86" s="4">
        <v>5.7691698925215897E-2</v>
      </c>
      <c r="O86" s="4">
        <v>7.4452837341022496E-2</v>
      </c>
      <c r="P86" s="4">
        <v>9.3624413605523898E-2</v>
      </c>
      <c r="Q86" s="4">
        <v>0.114669759213058</v>
      </c>
      <c r="R86" s="4">
        <v>0.13671313228710499</v>
      </c>
      <c r="S86" s="4">
        <v>0.159462076290384</v>
      </c>
      <c r="T86" s="4">
        <v>0.22875577062038899</v>
      </c>
      <c r="U86" s="4">
        <v>0.28085693146740898</v>
      </c>
      <c r="V86" s="4">
        <v>0.30711814175476099</v>
      </c>
      <c r="W86" s="4">
        <v>0.32920039743308299</v>
      </c>
      <c r="X86" s="4">
        <v>0.341380468591574</v>
      </c>
      <c r="Y86" s="4">
        <v>0.344302349155923</v>
      </c>
      <c r="Z86" s="4">
        <v>0.34720014630447299</v>
      </c>
      <c r="AA86" s="4">
        <v>0.35007947544448598</v>
      </c>
      <c r="AB86" s="4">
        <v>0.35295922567736698</v>
      </c>
      <c r="AC86" s="4">
        <v>0.35581593083254298</v>
      </c>
      <c r="AD86" s="4">
        <v>0.358087887888829</v>
      </c>
      <c r="AE86" s="4">
        <v>0.360300454329821</v>
      </c>
      <c r="AF86" s="4">
        <v>0.36245670965820598</v>
      </c>
      <c r="AG86" s="4">
        <v>0.36447366913379597</v>
      </c>
      <c r="AH86" s="4">
        <v>0.36634856119009601</v>
      </c>
    </row>
    <row r="87" spans="1:34" ht="15" x14ac:dyDescent="0.2">
      <c r="A87" s="524"/>
      <c r="B87" s="524"/>
      <c r="C87" s="476" t="s">
        <v>1643</v>
      </c>
      <c r="D87" s="4">
        <v>1.3839447729409001E-4</v>
      </c>
      <c r="E87" s="4">
        <v>1.37661990346827E-4</v>
      </c>
      <c r="F87" s="4">
        <v>1.35361115963144E-4</v>
      </c>
      <c r="G87" s="4">
        <v>1.3468429951878999E-4</v>
      </c>
      <c r="H87" s="4">
        <v>1.3525688496693E-4</v>
      </c>
      <c r="I87" s="4">
        <v>1.1720000159545799E-4</v>
      </c>
      <c r="J87" s="4">
        <v>1.34436931246141E-4</v>
      </c>
      <c r="K87" s="4">
        <v>1.33497349596727E-4</v>
      </c>
      <c r="L87" s="4">
        <v>4.6364951844190504E-3</v>
      </c>
      <c r="M87" s="4">
        <v>1.15407426846803E-2</v>
      </c>
      <c r="N87" s="4">
        <v>2.0181894831291E-2</v>
      </c>
      <c r="O87" s="4">
        <v>3.0769908148882599E-2</v>
      </c>
      <c r="P87" s="4">
        <v>4.3365905556226103E-2</v>
      </c>
      <c r="Q87" s="4">
        <v>5.7826787493651E-2</v>
      </c>
      <c r="R87" s="4">
        <v>7.3655500417570505E-2</v>
      </c>
      <c r="S87" s="4">
        <v>9.07453923197762E-2</v>
      </c>
      <c r="T87" s="4">
        <v>0.14200799634566899</v>
      </c>
      <c r="U87" s="4">
        <v>0.18633550611758801</v>
      </c>
      <c r="V87" s="4">
        <v>0.21398009437832</v>
      </c>
      <c r="W87" s="4">
        <v>0.23723082856675101</v>
      </c>
      <c r="X87" s="4">
        <v>0.25498137056395098</v>
      </c>
      <c r="Y87" s="4">
        <v>0.25944950780460002</v>
      </c>
      <c r="Z87" s="4">
        <v>0.26408052148295702</v>
      </c>
      <c r="AA87" s="4">
        <v>0.26887512534254299</v>
      </c>
      <c r="AB87" s="4">
        <v>0.27382691320882802</v>
      </c>
      <c r="AC87" s="4">
        <v>0.27892256009194299</v>
      </c>
      <c r="AD87" s="4">
        <v>0.283239605552082</v>
      </c>
      <c r="AE87" s="4">
        <v>0.28766906705041201</v>
      </c>
      <c r="AF87" s="4">
        <v>0.29220998340807502</v>
      </c>
      <c r="AG87" s="4">
        <v>0.29683403381947399</v>
      </c>
      <c r="AH87" s="4">
        <v>0.30159031665873298</v>
      </c>
    </row>
    <row r="88" spans="1:34" ht="15" x14ac:dyDescent="0.2">
      <c r="A88" s="524"/>
      <c r="B88" s="524"/>
      <c r="C88" s="476" t="s">
        <v>652</v>
      </c>
      <c r="D88" s="4">
        <v>2.6842697917374699E-2</v>
      </c>
      <c r="E88" s="4">
        <v>2.2319008687884199E-2</v>
      </c>
      <c r="F88" s="4">
        <v>1.7752520135532201E-2</v>
      </c>
      <c r="G88" s="4">
        <v>1.0981349763956099E-2</v>
      </c>
      <c r="H88" s="4">
        <v>6.1248268137960504E-3</v>
      </c>
      <c r="I88" s="4">
        <v>0</v>
      </c>
      <c r="J88" s="4">
        <v>3.9915096667436401E-4</v>
      </c>
      <c r="K88" s="4">
        <v>7.9716579946698704E-4</v>
      </c>
      <c r="L88" s="4">
        <v>9.9986588394171102E-4</v>
      </c>
      <c r="M88" s="4">
        <v>1.3048946498568799E-3</v>
      </c>
      <c r="N88" s="4">
        <v>1.50309706826813E-3</v>
      </c>
      <c r="O88" s="4">
        <v>1.69794235522355E-3</v>
      </c>
      <c r="P88" s="4">
        <v>1.88026291176852E-3</v>
      </c>
      <c r="Q88" s="4">
        <v>1.30992518201201E-3</v>
      </c>
      <c r="R88" s="4">
        <v>1.38443572805252E-3</v>
      </c>
      <c r="S88" s="4">
        <v>8.9891554187441201E-4</v>
      </c>
      <c r="T88" s="4">
        <v>0</v>
      </c>
      <c r="U88" s="4">
        <v>1.0051698175752501E-4</v>
      </c>
      <c r="V88" s="4">
        <v>0</v>
      </c>
      <c r="W88" s="4">
        <v>0</v>
      </c>
      <c r="X88" s="4">
        <v>9.6990063807581104E-5</v>
      </c>
      <c r="Y88" s="4">
        <v>1.01825672940193E-4</v>
      </c>
      <c r="Z88" s="4">
        <v>0</v>
      </c>
      <c r="AA88" s="4">
        <v>0</v>
      </c>
      <c r="AB88" s="4">
        <v>0</v>
      </c>
      <c r="AC88" s="4">
        <v>3.12827659694683E-4</v>
      </c>
      <c r="AD88" s="4">
        <v>2.1048705166974699E-4</v>
      </c>
      <c r="AE88" s="4">
        <v>1.3579472358878501E-4</v>
      </c>
      <c r="AF88" s="4">
        <v>0</v>
      </c>
      <c r="AG88" s="4">
        <v>0</v>
      </c>
      <c r="AH88" s="4">
        <v>0</v>
      </c>
    </row>
    <row r="89" spans="1:34" ht="15" x14ac:dyDescent="0.2">
      <c r="A89" s="524"/>
      <c r="B89" s="524"/>
      <c r="C89" s="476" t="s">
        <v>520</v>
      </c>
      <c r="D89" s="4">
        <v>0</v>
      </c>
      <c r="E89" s="4">
        <v>2.2144819214159998E-2</v>
      </c>
      <c r="F89" s="4">
        <v>4.4289638428319997E-2</v>
      </c>
      <c r="G89" s="4">
        <v>6.6434457642480002E-2</v>
      </c>
      <c r="H89" s="4">
        <v>8.8579276856639994E-2</v>
      </c>
      <c r="I89" s="4">
        <v>0.110724096070799</v>
      </c>
      <c r="J89" s="4">
        <v>0.13125168646372101</v>
      </c>
      <c r="K89" s="4">
        <v>0.151779276856642</v>
      </c>
      <c r="L89" s="4">
        <v>0.17230686724956301</v>
      </c>
      <c r="M89" s="4">
        <v>0.192834457642484</v>
      </c>
      <c r="N89" s="4">
        <v>0.21336204803540501</v>
      </c>
      <c r="O89" s="4">
        <v>0.233889638428326</v>
      </c>
      <c r="P89" s="4">
        <v>0.25441722882124701</v>
      </c>
      <c r="Q89" s="4">
        <v>0.27494481921416802</v>
      </c>
      <c r="R89" s="4">
        <v>0.29547240960708898</v>
      </c>
      <c r="S89" s="4">
        <v>0.31600000000001</v>
      </c>
      <c r="T89" s="4">
        <v>0.24524710569428201</v>
      </c>
      <c r="U89" s="4">
        <v>0.142354782957786</v>
      </c>
      <c r="V89" s="4">
        <v>7.83734845842015E-2</v>
      </c>
      <c r="W89" s="4">
        <v>2.7177680450443699E-2</v>
      </c>
      <c r="X89" s="4">
        <v>1.79976008512612E-3</v>
      </c>
      <c r="Y89" s="4">
        <v>1.75644627980653E-3</v>
      </c>
      <c r="Z89" s="4">
        <v>1.7030731925401601E-3</v>
      </c>
      <c r="AA89" s="4">
        <v>1.6402568676540401E-3</v>
      </c>
      <c r="AB89" s="4">
        <v>1.56836172180868E-3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</row>
    <row r="90" spans="1:34" ht="15" x14ac:dyDescent="0.2">
      <c r="A90" s="524"/>
      <c r="B90" s="524"/>
      <c r="C90" s="476" t="s">
        <v>1645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2.64E-3</v>
      </c>
      <c r="U90" s="4">
        <v>5.28E-3</v>
      </c>
      <c r="V90" s="4">
        <v>7.92E-3</v>
      </c>
      <c r="W90" s="4">
        <v>1.056E-2</v>
      </c>
      <c r="X90" s="4">
        <v>1.32E-2</v>
      </c>
      <c r="Y90" s="4">
        <v>1.584E-2</v>
      </c>
      <c r="Z90" s="4">
        <v>1.848E-2</v>
      </c>
      <c r="AA90" s="4">
        <v>2.112E-2</v>
      </c>
      <c r="AB90" s="4">
        <v>2.376E-2</v>
      </c>
      <c r="AC90" s="4">
        <v>2.64E-2</v>
      </c>
      <c r="AD90" s="4">
        <v>2.6753412490194001E-2</v>
      </c>
      <c r="AE90" s="4">
        <v>2.7106824980388002E-2</v>
      </c>
      <c r="AF90" s="4">
        <v>2.7460237470581999E-2</v>
      </c>
      <c r="AG90" s="4">
        <v>2.7813649960776E-2</v>
      </c>
      <c r="AH90" s="4">
        <v>2.8167062450961702E-2</v>
      </c>
    </row>
    <row r="91" spans="1:34" ht="15" x14ac:dyDescent="0.2">
      <c r="A91" s="524" t="s">
        <v>1646</v>
      </c>
      <c r="B91" s="524" t="s">
        <v>158</v>
      </c>
      <c r="C91" s="476" t="s">
        <v>688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9.8982279632539694E-5</v>
      </c>
      <c r="N91" s="4">
        <v>2.9679426493804998E-4</v>
      </c>
      <c r="O91" s="4">
        <v>3.00954764786037E-4</v>
      </c>
      <c r="P91" s="4">
        <v>3.0299505150755898E-4</v>
      </c>
      <c r="Q91" s="4">
        <v>3.0220850748320302E-4</v>
      </c>
      <c r="R91" s="4">
        <v>2.9791171832057602E-4</v>
      </c>
      <c r="S91" s="4">
        <v>3.9988556309878998E-4</v>
      </c>
      <c r="T91" s="4">
        <v>3.9985509831132399E-4</v>
      </c>
      <c r="U91" s="4">
        <v>4.9220544601067198E-4</v>
      </c>
      <c r="V91" s="4">
        <v>4.7605203850587099E-4</v>
      </c>
      <c r="W91" s="4">
        <v>5.9313480731414397E-4</v>
      </c>
      <c r="X91" s="4">
        <v>5.9304259055939295E-4</v>
      </c>
      <c r="Y91" s="4">
        <v>6.09843021528442E-4</v>
      </c>
      <c r="Z91" s="4">
        <v>6.1110340448023305E-4</v>
      </c>
      <c r="AA91" s="4">
        <v>6.1243580931498302E-4</v>
      </c>
      <c r="AB91" s="4">
        <v>6.1384659090471798E-4</v>
      </c>
      <c r="AC91" s="4">
        <v>7.1790002014381397E-4</v>
      </c>
      <c r="AD91" s="4">
        <v>6.2261114922453997E-4</v>
      </c>
      <c r="AE91" s="4">
        <v>3.0492627327375E-4</v>
      </c>
      <c r="AF91" s="4">
        <v>2.8817011944815501E-4</v>
      </c>
      <c r="AG91" s="4">
        <v>1.04428251436834E-4</v>
      </c>
      <c r="AH91" s="4">
        <v>0</v>
      </c>
    </row>
    <row r="92" spans="1:34" ht="15" x14ac:dyDescent="0.2">
      <c r="A92" s="524"/>
      <c r="B92" s="524"/>
      <c r="C92" s="476" t="s">
        <v>1633</v>
      </c>
      <c r="D92" s="4">
        <v>4.46992530698129E-2</v>
      </c>
      <c r="E92" s="4">
        <v>3.8794711558269503E-2</v>
      </c>
      <c r="F92" s="4">
        <v>3.48650935646986E-2</v>
      </c>
      <c r="G92" s="4">
        <v>3.5798760969339302E-2</v>
      </c>
      <c r="H92" s="4">
        <v>3.5418914743162298E-2</v>
      </c>
      <c r="I92" s="4">
        <v>3.5039068516985301E-2</v>
      </c>
      <c r="J92" s="4">
        <v>3.4525218939652297E-2</v>
      </c>
      <c r="K92" s="4">
        <v>3.3782840188554999E-2</v>
      </c>
      <c r="L92" s="4">
        <v>3.1759082357373201E-2</v>
      </c>
      <c r="M92" s="4">
        <v>2.97864080784822E-2</v>
      </c>
      <c r="N92" s="4">
        <v>2.78642329730724E-2</v>
      </c>
      <c r="O92" s="4">
        <v>2.5991972662334498E-2</v>
      </c>
      <c r="P92" s="4">
        <v>2.41690427674589E-2</v>
      </c>
      <c r="Q92" s="4">
        <v>2.2394858909635999E-2</v>
      </c>
      <c r="R92" s="4">
        <v>2.0668836710056499E-2</v>
      </c>
      <c r="S92" s="4">
        <v>1.8990391789910799E-2</v>
      </c>
      <c r="T92" s="4">
        <v>1.64716869666733E-2</v>
      </c>
      <c r="U92" s="4">
        <v>1.3980447947482599E-2</v>
      </c>
      <c r="V92" s="4">
        <v>1.1516674732338399E-2</v>
      </c>
      <c r="W92" s="4">
        <v>9.0803673212409997E-3</v>
      </c>
      <c r="X92" s="4">
        <v>6.6715257141901603E-3</v>
      </c>
      <c r="Y92" s="4">
        <v>5.3372205713499597E-3</v>
      </c>
      <c r="Z92" s="4">
        <v>4.0029154285097703E-3</v>
      </c>
      <c r="AA92" s="4">
        <v>2.6686102856695701E-3</v>
      </c>
      <c r="AB92" s="4">
        <v>1.3343051428293699E-3</v>
      </c>
      <c r="AC92" s="7">
        <v>-1.7347234759768E-18</v>
      </c>
      <c r="AD92" s="4">
        <v>0</v>
      </c>
      <c r="AE92" s="4">
        <v>0</v>
      </c>
      <c r="AF92" s="7">
        <v>-1.7347234759768E-18</v>
      </c>
      <c r="AG92" s="7">
        <v>4.04190569902596E-16</v>
      </c>
      <c r="AH92" s="7">
        <v>3.20923843055709E-15</v>
      </c>
    </row>
    <row r="93" spans="1:34" ht="15" x14ac:dyDescent="0.2">
      <c r="A93" s="524"/>
      <c r="B93" s="524"/>
      <c r="C93" s="476" t="s">
        <v>1634</v>
      </c>
      <c r="D93" s="4">
        <v>1.90706167593433E-3</v>
      </c>
      <c r="E93" s="4">
        <v>1.88161538329055E-3</v>
      </c>
      <c r="F93" s="4">
        <v>2.33554359750523E-3</v>
      </c>
      <c r="G93" s="4">
        <v>2.6546425499634398E-3</v>
      </c>
      <c r="H93" s="4">
        <v>2.41720219627634E-3</v>
      </c>
      <c r="I93" s="4">
        <v>2.1797618425892398E-3</v>
      </c>
      <c r="J93" s="4">
        <v>1.94232148890214E-3</v>
      </c>
      <c r="K93" s="4">
        <v>1.69351526098027E-3</v>
      </c>
      <c r="L93" s="4">
        <v>1.39218740811625E-3</v>
      </c>
      <c r="M93" s="4">
        <v>1.1126773101083299E-3</v>
      </c>
      <c r="N93" s="4">
        <v>8.5461967410468596E-4</v>
      </c>
      <c r="O93" s="4">
        <v>6.1764920725348798E-4</v>
      </c>
      <c r="P93" s="4">
        <v>4.0140061670290998E-4</v>
      </c>
      <c r="Q93" s="4">
        <v>2.0784509564896901E-4</v>
      </c>
      <c r="R93" s="4">
        <v>5.1604690418076798E-5</v>
      </c>
      <c r="S93" s="4">
        <v>2.8309323500660098E-6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</row>
    <row r="94" spans="1:34" ht="15" x14ac:dyDescent="0.2">
      <c r="A94" s="524"/>
      <c r="B94" s="524"/>
      <c r="C94" s="476" t="s">
        <v>1635</v>
      </c>
      <c r="D94" s="4">
        <v>7.9159413887999894E-2</v>
      </c>
      <c r="E94" s="4">
        <v>7.9968293598315698E-2</v>
      </c>
      <c r="F94" s="4">
        <v>8.0692614810947305E-2</v>
      </c>
      <c r="G94" s="4">
        <v>8.1340827445894701E-2</v>
      </c>
      <c r="H94" s="4">
        <v>8.2247666930526306E-2</v>
      </c>
      <c r="I94" s="4">
        <v>8.31545064151578E-2</v>
      </c>
      <c r="J94" s="4">
        <v>8.4061345899789405E-2</v>
      </c>
      <c r="K94" s="4">
        <v>8.4401730815191506E-2</v>
      </c>
      <c r="L94" s="4">
        <v>8.6430594455658899E-2</v>
      </c>
      <c r="M94" s="4">
        <v>8.8351944054169504E-2</v>
      </c>
      <c r="N94" s="4">
        <v>9.0167277765325002E-2</v>
      </c>
      <c r="O94" s="4">
        <v>9.1878093743726894E-2</v>
      </c>
      <c r="P94" s="4">
        <v>9.3485890143976999E-2</v>
      </c>
      <c r="Q94" s="4">
        <v>9.49928660664911E-2</v>
      </c>
      <c r="R94" s="4">
        <v>9.6406520911651597E-2</v>
      </c>
      <c r="S94" s="4">
        <v>9.7763697980948805E-2</v>
      </c>
      <c r="T94" s="4">
        <v>9.9759382719643505E-2</v>
      </c>
      <c r="U94" s="4">
        <v>0.10170308114825399</v>
      </c>
      <c r="V94" s="4">
        <v>0.103593535074624</v>
      </c>
      <c r="W94" s="4">
        <v>0.105430744498755</v>
      </c>
      <c r="X94" s="4">
        <v>0.107214709420646</v>
      </c>
      <c r="Y94" s="4">
        <v>0.10772104927164</v>
      </c>
      <c r="Z94" s="4">
        <v>0.10822738912263501</v>
      </c>
      <c r="AA94" s="4">
        <v>0.108733728973629</v>
      </c>
      <c r="AB94" s="4">
        <v>0.109240068824624</v>
      </c>
      <c r="AC94" s="4">
        <v>0.109746408675618</v>
      </c>
      <c r="AD94" s="4">
        <v>0.110252748526613</v>
      </c>
      <c r="AE94" s="4">
        <v>0.11075908837760701</v>
      </c>
      <c r="AF94" s="4">
        <v>0.111265428228602</v>
      </c>
      <c r="AG94" s="4">
        <v>0.11177276296072799</v>
      </c>
      <c r="AH94" s="4">
        <v>0.11229002940004</v>
      </c>
    </row>
    <row r="95" spans="1:34" ht="15" x14ac:dyDescent="0.2">
      <c r="A95" s="524"/>
      <c r="B95" s="524"/>
      <c r="C95" s="476" t="s">
        <v>1643</v>
      </c>
      <c r="D95" s="4">
        <v>9.9162095930983098E-5</v>
      </c>
      <c r="E95" s="4">
        <v>1.9950713972996599E-4</v>
      </c>
      <c r="F95" s="4">
        <v>2.99846120096639E-4</v>
      </c>
      <c r="G95" s="4">
        <v>3.0007397989424602E-4</v>
      </c>
      <c r="H95" s="4">
        <v>2.9852058728997201E-4</v>
      </c>
      <c r="I95" s="4">
        <v>2.9970668839103098E-4</v>
      </c>
      <c r="J95" s="4">
        <v>3.0098673809415502E-4</v>
      </c>
      <c r="K95" s="4">
        <v>2.9767153354602702E-4</v>
      </c>
      <c r="L95" s="4">
        <v>2.96831290506549E-4</v>
      </c>
      <c r="M95" s="4">
        <v>2.9694683889761899E-4</v>
      </c>
      <c r="N95" s="4">
        <v>2.9679426493804998E-4</v>
      </c>
      <c r="O95" s="4">
        <v>3.00954764786037E-4</v>
      </c>
      <c r="P95" s="4">
        <v>3.0299505150755898E-4</v>
      </c>
      <c r="Q95" s="4">
        <v>3.0220850748320302E-4</v>
      </c>
      <c r="R95" s="4">
        <v>2.9791171832057602E-4</v>
      </c>
      <c r="S95" s="4">
        <v>2.9991417232409198E-4</v>
      </c>
      <c r="T95" s="4">
        <v>2.9989132373349302E-4</v>
      </c>
      <c r="U95" s="4">
        <v>1.9688217840426801E-4</v>
      </c>
      <c r="V95" s="4">
        <v>1.90420815402348E-4</v>
      </c>
      <c r="W95" s="4">
        <v>1.9771160243804801E-4</v>
      </c>
      <c r="X95" s="4">
        <v>1.97680863519797E-4</v>
      </c>
      <c r="Y95" s="4">
        <v>2.03281007176147E-4</v>
      </c>
      <c r="Z95" s="4">
        <v>2.0370113482674399E-4</v>
      </c>
      <c r="AA95" s="4">
        <v>2.0414526977166099E-4</v>
      </c>
      <c r="AB95" s="4">
        <v>2.04615530301572E-4</v>
      </c>
      <c r="AC95" s="4">
        <v>2.0511429146966099E-4</v>
      </c>
      <c r="AD95" s="4">
        <v>2.0753704974151301E-4</v>
      </c>
      <c r="AE95" s="4">
        <v>2.0328418218249999E-4</v>
      </c>
      <c r="AF95" s="4">
        <v>1.9211341296543601E-4</v>
      </c>
      <c r="AG95" s="4">
        <v>2.0885650287366799E-4</v>
      </c>
      <c r="AH95" s="4">
        <v>0</v>
      </c>
    </row>
    <row r="96" spans="1:34" ht="15" x14ac:dyDescent="0.2">
      <c r="A96" s="524"/>
      <c r="B96" s="524"/>
      <c r="C96" s="476" t="s">
        <v>652</v>
      </c>
      <c r="D96" s="4">
        <v>1.1899451511717901E-2</v>
      </c>
      <c r="E96" s="4">
        <v>1.22696890933929E-2</v>
      </c>
      <c r="F96" s="4">
        <v>1.13941525636722E-2</v>
      </c>
      <c r="G96" s="4">
        <v>1.0902687936157601E-2</v>
      </c>
      <c r="H96" s="4">
        <v>1.0547727417579001E-2</v>
      </c>
      <c r="I96" s="4">
        <v>1.0190027405295E-2</v>
      </c>
      <c r="J96" s="4">
        <v>9.8322334444090696E-3</v>
      </c>
      <c r="K96" s="4">
        <v>9.4262652289575193E-3</v>
      </c>
      <c r="L96" s="4">
        <v>9.0038824786986792E-3</v>
      </c>
      <c r="M96" s="4">
        <v>8.51247604839841E-3</v>
      </c>
      <c r="N96" s="4">
        <v>7.6177194667432797E-3</v>
      </c>
      <c r="O96" s="4">
        <v>7.02227784500754E-3</v>
      </c>
      <c r="P96" s="4">
        <v>6.4638944321612603E-3</v>
      </c>
      <c r="Q96" s="4">
        <v>5.9434339805029901E-3</v>
      </c>
      <c r="R96" s="4">
        <v>5.4617148358772297E-3</v>
      </c>
      <c r="S96" s="4">
        <v>4.8985981479601802E-3</v>
      </c>
      <c r="T96" s="4">
        <v>4.49836985600239E-3</v>
      </c>
      <c r="U96" s="4">
        <v>4.1345257464896496E-3</v>
      </c>
      <c r="V96" s="4">
        <v>3.8084163080469601E-3</v>
      </c>
      <c r="W96" s="4">
        <v>3.36109724144681E-3</v>
      </c>
      <c r="X96" s="4">
        <v>3.0640533845568601E-3</v>
      </c>
      <c r="Y96" s="4">
        <v>2.9475746040541302E-3</v>
      </c>
      <c r="Z96" s="4">
        <v>2.8518158875744199E-3</v>
      </c>
      <c r="AA96" s="4">
        <v>2.75596114191742E-3</v>
      </c>
      <c r="AB96" s="4">
        <v>2.6600018939204398E-3</v>
      </c>
      <c r="AC96" s="4">
        <v>2.4613714976359298E-3</v>
      </c>
      <c r="AD96" s="4">
        <v>2.3866760720274E-3</v>
      </c>
      <c r="AE96" s="4">
        <v>2.5410522772812499E-3</v>
      </c>
      <c r="AF96" s="4">
        <v>2.4014176620679598E-3</v>
      </c>
      <c r="AG96" s="4">
        <v>2.4018497830471798E-3</v>
      </c>
      <c r="AH96" s="4">
        <v>0</v>
      </c>
    </row>
    <row r="97" spans="1:34" ht="15" x14ac:dyDescent="0.2">
      <c r="A97" s="524"/>
      <c r="B97" s="524"/>
      <c r="C97" s="476" t="s">
        <v>520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1.34003351156E-4</v>
      </c>
      <c r="K97" s="4">
        <v>2.68006702312E-4</v>
      </c>
      <c r="L97" s="4">
        <v>4.0201005346799903E-4</v>
      </c>
      <c r="M97" s="4">
        <v>5.36013404624E-4</v>
      </c>
      <c r="N97" s="4">
        <v>6.7001675577999995E-4</v>
      </c>
      <c r="O97" s="4">
        <v>8.0402010693599903E-4</v>
      </c>
      <c r="P97" s="4">
        <v>9.3802345809199995E-4</v>
      </c>
      <c r="Q97" s="4">
        <v>1.072026809248E-3</v>
      </c>
      <c r="R97" s="4">
        <v>1.2060301604040001E-3</v>
      </c>
      <c r="S97" s="4">
        <v>1.3400335115599999E-3</v>
      </c>
      <c r="T97" s="4">
        <v>2.4958109280970001E-3</v>
      </c>
      <c r="U97" s="4">
        <v>3.651588344634E-3</v>
      </c>
      <c r="V97" s="4">
        <v>4.8073657611709996E-3</v>
      </c>
      <c r="W97" s="4">
        <v>5.963143177708E-3</v>
      </c>
      <c r="X97" s="4">
        <v>7.1189205942450004E-3</v>
      </c>
      <c r="Y97" s="4">
        <v>8.2746980107819904E-3</v>
      </c>
      <c r="Z97" s="4">
        <v>9.4304754273190003E-3</v>
      </c>
      <c r="AA97" s="4">
        <v>1.0586252843856E-2</v>
      </c>
      <c r="AB97" s="4">
        <v>1.1742030260392999E-2</v>
      </c>
      <c r="AC97" s="4">
        <v>1.28978076769191E-2</v>
      </c>
      <c r="AD97" s="4">
        <v>1.27192799506159E-2</v>
      </c>
      <c r="AE97" s="4">
        <v>1.2540752224312701E-2</v>
      </c>
      <c r="AF97" s="4">
        <v>1.23622244980096E-2</v>
      </c>
      <c r="AG97" s="4">
        <v>1.21836967717059E-2</v>
      </c>
      <c r="AH97" s="4">
        <v>1.2005169045399999E-2</v>
      </c>
    </row>
    <row r="98" spans="1:34" ht="15" x14ac:dyDescent="0.2">
      <c r="A98" s="524"/>
      <c r="B98" s="524"/>
      <c r="C98" s="476" t="s">
        <v>1099</v>
      </c>
      <c r="D98" s="4">
        <v>1.8612799487999899E-3</v>
      </c>
      <c r="E98" s="4">
        <v>1.8612799487999999E-3</v>
      </c>
      <c r="F98" s="4">
        <v>1.8612799487999999E-3</v>
      </c>
      <c r="G98" s="4">
        <v>1.8612799487999899E-3</v>
      </c>
      <c r="H98" s="4">
        <v>1.8612799487999999E-3</v>
      </c>
      <c r="I98" s="4">
        <v>1.8612799487999899E-3</v>
      </c>
      <c r="J98" s="4">
        <v>1.8612799487999999E-3</v>
      </c>
      <c r="K98" s="4">
        <v>1.84887141580799E-3</v>
      </c>
      <c r="L98" s="4">
        <v>1.4967172494950299E-3</v>
      </c>
      <c r="M98" s="4">
        <v>1.14915424038911E-3</v>
      </c>
      <c r="N98" s="4">
        <v>1.1413368646041599E-3</v>
      </c>
      <c r="O98" s="4">
        <v>1.05795152289791E-3</v>
      </c>
      <c r="P98" s="4">
        <v>9.7560849796300697E-4</v>
      </c>
      <c r="Q98" s="4">
        <v>8.9430778979942497E-4</v>
      </c>
      <c r="R98" s="4">
        <v>8.1404939840716702E-4</v>
      </c>
      <c r="S98" s="4">
        <v>7.3483332378623898E-4</v>
      </c>
      <c r="T98" s="4">
        <v>6.6134999140761495E-4</v>
      </c>
      <c r="U98" s="4">
        <v>5.8786665902899103E-4</v>
      </c>
      <c r="V98" s="4">
        <v>5.14383326650367E-4</v>
      </c>
      <c r="W98" s="4">
        <v>4.4089999427174298E-4</v>
      </c>
      <c r="X98" s="4">
        <v>3.6741666189311998E-4</v>
      </c>
      <c r="Y98" s="4">
        <v>2.9393332951449497E-4</v>
      </c>
      <c r="Z98" s="4">
        <v>2.20449997135872E-4</v>
      </c>
      <c r="AA98" s="4">
        <v>1.46966664757247E-4</v>
      </c>
      <c r="AB98" s="4">
        <v>7.3483332378623798E-5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</row>
    <row r="99" spans="1:34" ht="15" x14ac:dyDescent="0.2">
      <c r="A99" s="524"/>
      <c r="B99" s="524" t="s">
        <v>194</v>
      </c>
      <c r="C99" s="476" t="s">
        <v>688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1.39930923689361E-3</v>
      </c>
      <c r="K99" s="4">
        <v>2.8001716438200599E-3</v>
      </c>
      <c r="L99" s="4">
        <v>4.30034055857457E-3</v>
      </c>
      <c r="M99" s="4">
        <v>5.6020511098852799E-3</v>
      </c>
      <c r="N99" s="4">
        <v>7.0985420169152498E-3</v>
      </c>
      <c r="O99" s="4">
        <v>8.4017082656245197E-3</v>
      </c>
      <c r="P99" s="4">
        <v>9.7981334321017993E-3</v>
      </c>
      <c r="Q99" s="4">
        <v>1.12966487912471E-2</v>
      </c>
      <c r="R99" s="4">
        <v>1.27990900409667E-2</v>
      </c>
      <c r="S99" s="4">
        <v>1.4201511315254199E-2</v>
      </c>
      <c r="T99" s="4">
        <v>1.4503108331533201E-2</v>
      </c>
      <c r="U99" s="4">
        <v>1.45993623559582E-2</v>
      </c>
      <c r="V99" s="4">
        <v>1.46934484384012E-2</v>
      </c>
      <c r="W99" s="4">
        <v>1.5104679821806801E-2</v>
      </c>
      <c r="X99" s="4">
        <v>1.5288765684728299E-2</v>
      </c>
      <c r="Y99" s="4">
        <v>1.55125426740415E-2</v>
      </c>
      <c r="Z99" s="4">
        <v>1.56019959193116E-2</v>
      </c>
      <c r="AA99" s="4">
        <v>1.5797586577399301E-2</v>
      </c>
      <c r="AB99" s="4">
        <v>1.6093445085427899E-2</v>
      </c>
      <c r="AC99" s="4">
        <v>1.6308510388010001E-2</v>
      </c>
      <c r="AD99" s="4">
        <v>1.58198424397153E-2</v>
      </c>
      <c r="AE99" s="4">
        <v>1.55927795572242E-2</v>
      </c>
      <c r="AF99" s="4">
        <v>1.51026692524971E-2</v>
      </c>
      <c r="AG99" s="4">
        <v>1.4608143939635099E-2</v>
      </c>
      <c r="AH99" s="4">
        <v>1.43160858323172E-2</v>
      </c>
    </row>
    <row r="100" spans="1:34" ht="15" x14ac:dyDescent="0.2">
      <c r="A100" s="524"/>
      <c r="B100" s="524"/>
      <c r="C100" s="476" t="s">
        <v>1633</v>
      </c>
      <c r="D100" s="4">
        <v>1.9815497733595901E-2</v>
      </c>
      <c r="E100" s="4">
        <v>1.9244666700224101E-2</v>
      </c>
      <c r="F100" s="4">
        <v>1.8781003483940701E-2</v>
      </c>
      <c r="G100" s="4">
        <v>2.0575191497537101E-2</v>
      </c>
      <c r="H100" s="4">
        <v>2.1109673755772801E-2</v>
      </c>
      <c r="I100" s="4">
        <v>1.9924850144209399E-2</v>
      </c>
      <c r="J100" s="4">
        <v>1.9792161767164501E-2</v>
      </c>
      <c r="K100" s="4">
        <v>2.12427443367968E-2</v>
      </c>
      <c r="L100" s="4">
        <v>2.2309576050096099E-2</v>
      </c>
      <c r="M100" s="4">
        <v>2.32215702689758E-2</v>
      </c>
      <c r="N100" s="4">
        <v>2.4189916734958E-2</v>
      </c>
      <c r="O100" s="4">
        <v>2.4438899594080899E-2</v>
      </c>
      <c r="P100" s="4">
        <v>2.5210921856480498E-2</v>
      </c>
      <c r="Q100" s="4">
        <v>2.5749196183490499E-2</v>
      </c>
      <c r="R100" s="4">
        <v>2.65829840867116E-2</v>
      </c>
      <c r="S100" s="4">
        <v>2.68877438222331E-2</v>
      </c>
      <c r="T100" s="4">
        <v>2.7216072597580999E-2</v>
      </c>
      <c r="U100" s="4">
        <v>2.8116895033091598E-2</v>
      </c>
      <c r="V100" s="4">
        <v>2.87222702289264E-2</v>
      </c>
      <c r="W100" s="4">
        <v>2.9632014635477402E-2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</row>
    <row r="101" spans="1:34" ht="15" x14ac:dyDescent="0.2">
      <c r="A101" s="524"/>
      <c r="B101" s="524"/>
      <c r="C101" s="476" t="s">
        <v>1635</v>
      </c>
      <c r="D101" s="4">
        <v>0.37912485007093699</v>
      </c>
      <c r="E101" s="4">
        <v>0.37838614623235101</v>
      </c>
      <c r="F101" s="4">
        <v>0.37762362999053301</v>
      </c>
      <c r="G101" s="4">
        <v>0.37736708989252599</v>
      </c>
      <c r="H101" s="4">
        <v>0.37707905789178697</v>
      </c>
      <c r="I101" s="4">
        <v>0.34681406476742099</v>
      </c>
      <c r="J101" s="4">
        <v>0.33902521412799103</v>
      </c>
      <c r="K101" s="4">
        <v>0.35688526022739497</v>
      </c>
      <c r="L101" s="4">
        <v>0.36899624647628698</v>
      </c>
      <c r="M101" s="4">
        <v>0.37680499735212802</v>
      </c>
      <c r="N101" s="4">
        <v>0.384668716460834</v>
      </c>
      <c r="O101" s="4">
        <v>0.38159007676113899</v>
      </c>
      <c r="P101" s="4">
        <v>0.38636230764104501</v>
      </c>
      <c r="Q101" s="4">
        <v>0.38711654267672602</v>
      </c>
      <c r="R101" s="4">
        <v>0.39114800763378799</v>
      </c>
      <c r="S101" s="4">
        <v>0.38762241479693499</v>
      </c>
      <c r="T101" s="4">
        <v>0.38066295898432101</v>
      </c>
      <c r="U101" s="4">
        <v>0.38236306707950901</v>
      </c>
      <c r="V101" s="4">
        <v>0.381349217058088</v>
      </c>
      <c r="W101" s="4">
        <v>0.385194051725186</v>
      </c>
      <c r="X101" s="4">
        <v>0.389897039449706</v>
      </c>
      <c r="Y101" s="4">
        <v>0.395323967957737</v>
      </c>
      <c r="Z101" s="4">
        <v>0.39723030392348302</v>
      </c>
      <c r="AA101" s="4">
        <v>0.403468918347267</v>
      </c>
      <c r="AB101" s="4">
        <v>0.40567576142342998</v>
      </c>
      <c r="AC101" s="4">
        <v>0.41197909183848502</v>
      </c>
      <c r="AD101" s="4">
        <v>0.41815368413617598</v>
      </c>
      <c r="AE101" s="4">
        <v>0.419748328693547</v>
      </c>
      <c r="AF101" s="4">
        <v>0.42541207359273803</v>
      </c>
      <c r="AG101" s="4">
        <v>0.43768959628245202</v>
      </c>
      <c r="AH101" s="4">
        <v>0.44319724057533799</v>
      </c>
    </row>
    <row r="102" spans="1:34" ht="15" x14ac:dyDescent="0.2">
      <c r="A102" s="524"/>
      <c r="B102" s="524"/>
      <c r="C102" s="476" t="s">
        <v>1643</v>
      </c>
      <c r="D102" s="4">
        <v>3.2997037535324302E-3</v>
      </c>
      <c r="E102" s="4">
        <v>3.6017007752113901E-3</v>
      </c>
      <c r="F102" s="4">
        <v>3.9007057363372802E-3</v>
      </c>
      <c r="G102" s="4">
        <v>4.3014394751724099E-3</v>
      </c>
      <c r="H102" s="4">
        <v>4.7004686947317896E-3</v>
      </c>
      <c r="I102" s="4">
        <v>4.7014015735545797E-3</v>
      </c>
      <c r="J102" s="4">
        <v>4.9975329889057601E-3</v>
      </c>
      <c r="K102" s="4">
        <v>5.5003371575036899E-3</v>
      </c>
      <c r="L102" s="4">
        <v>6.1004831179778804E-3</v>
      </c>
      <c r="M102" s="4">
        <v>6.4023441255831801E-3</v>
      </c>
      <c r="N102" s="4">
        <v>6.9985625518882702E-3</v>
      </c>
      <c r="O102" s="4">
        <v>7.0014235546870997E-3</v>
      </c>
      <c r="P102" s="4">
        <v>7.3985905507707502E-3</v>
      </c>
      <c r="Q102" s="4">
        <v>7.3978054031175796E-3</v>
      </c>
      <c r="R102" s="4">
        <v>7.5994597118239898E-3</v>
      </c>
      <c r="S102" s="4">
        <v>7.4007875868226302E-3</v>
      </c>
      <c r="T102" s="4">
        <v>7.1015220106128204E-3</v>
      </c>
      <c r="U102" s="4">
        <v>7.0996899128290096E-3</v>
      </c>
      <c r="V102" s="4">
        <v>6.7969693456549898E-3</v>
      </c>
      <c r="W102" s="4">
        <v>6.60204548502814E-3</v>
      </c>
      <c r="X102" s="4">
        <v>6.3953006785791499E-3</v>
      </c>
      <c r="Y102" s="4">
        <v>6.10493614913892E-3</v>
      </c>
      <c r="Z102" s="4">
        <v>5.7007292782100399E-3</v>
      </c>
      <c r="AA102" s="4">
        <v>5.3991751593643203E-3</v>
      </c>
      <c r="AB102" s="4">
        <v>4.9979643122446899E-3</v>
      </c>
      <c r="AC102" s="4">
        <v>4.5023494936224E-3</v>
      </c>
      <c r="AD102" s="4">
        <v>4.2052745725825397E-3</v>
      </c>
      <c r="AE102" s="4">
        <v>3.69828745908525E-3</v>
      </c>
      <c r="AF102" s="4">
        <v>3.5006187009099399E-3</v>
      </c>
      <c r="AG102" s="4">
        <v>2.8015618514368799E-3</v>
      </c>
      <c r="AH102" s="4">
        <v>2.3860143053861999E-3</v>
      </c>
    </row>
    <row r="103" spans="1:34" ht="15" x14ac:dyDescent="0.2">
      <c r="A103" s="524"/>
      <c r="B103" s="524"/>
      <c r="C103" s="476" t="s">
        <v>652</v>
      </c>
      <c r="D103" s="4">
        <v>0.20828130056388</v>
      </c>
      <c r="E103" s="4">
        <v>0.20769807803719001</v>
      </c>
      <c r="F103" s="4">
        <v>0.20723749450489301</v>
      </c>
      <c r="G103" s="4">
        <v>0.20706929566527599</v>
      </c>
      <c r="H103" s="4">
        <v>0.20652059265151301</v>
      </c>
      <c r="I103" s="4">
        <v>0.189556510252892</v>
      </c>
      <c r="J103" s="4">
        <v>0.183509411352619</v>
      </c>
      <c r="K103" s="4">
        <v>0.18911159208799</v>
      </c>
      <c r="L103" s="4">
        <v>0.19111513505665101</v>
      </c>
      <c r="M103" s="4">
        <v>0.19157014063268399</v>
      </c>
      <c r="N103" s="4">
        <v>0.19286038803703501</v>
      </c>
      <c r="O103" s="4">
        <v>0.186938008910145</v>
      </c>
      <c r="P103" s="4">
        <v>0.18176537326082701</v>
      </c>
      <c r="Q103" s="4">
        <v>0.172848723540409</v>
      </c>
      <c r="R103" s="4">
        <v>0.16458829849555601</v>
      </c>
      <c r="S103" s="4">
        <v>0.152716251960515</v>
      </c>
      <c r="T103" s="4">
        <v>0.14033007578717999</v>
      </c>
      <c r="U103" s="4">
        <v>0.13109427430589901</v>
      </c>
      <c r="V103" s="4">
        <v>0.120546250453822</v>
      </c>
      <c r="W103" s="4">
        <v>0.110934370346912</v>
      </c>
      <c r="X103" s="4">
        <v>0.101425471699341</v>
      </c>
      <c r="Y103" s="4">
        <v>9.1874284998517006E-2</v>
      </c>
      <c r="Z103" s="4">
        <v>8.1510427398968105E-2</v>
      </c>
      <c r="AA103" s="4">
        <v>7.21889715752045E-2</v>
      </c>
      <c r="AB103" s="4">
        <v>6.22746353305689E-2</v>
      </c>
      <c r="AC103" s="4">
        <v>5.3928141712499399E-2</v>
      </c>
      <c r="AD103" s="4">
        <v>4.6358145883469502E-2</v>
      </c>
      <c r="AE103" s="4">
        <v>3.8782041462839902E-2</v>
      </c>
      <c r="AF103" s="4">
        <v>3.2505745079878003E-2</v>
      </c>
      <c r="AG103" s="4">
        <v>2.40133872980304E-2</v>
      </c>
      <c r="AH103" s="4">
        <v>1.8591028129467502E-2</v>
      </c>
    </row>
    <row r="104" spans="1:34" ht="15" x14ac:dyDescent="0.2">
      <c r="A104" s="524"/>
      <c r="B104" s="524"/>
      <c r="C104" s="476" t="s">
        <v>520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1.8973003911899999E-4</v>
      </c>
      <c r="K104" s="4">
        <v>3.7946007823799998E-4</v>
      </c>
      <c r="L104" s="4">
        <v>5.69190117357E-4</v>
      </c>
      <c r="M104" s="4">
        <v>7.5892015647599997E-4</v>
      </c>
      <c r="N104" s="4">
        <v>9.4865019559500004E-4</v>
      </c>
      <c r="O104" s="4">
        <v>1.138380234714E-3</v>
      </c>
      <c r="P104" s="4">
        <v>1.3281102738330001E-3</v>
      </c>
      <c r="Q104" s="4">
        <v>1.5178403129519999E-3</v>
      </c>
      <c r="R104" s="4">
        <v>1.707570352071E-3</v>
      </c>
      <c r="S104" s="4">
        <v>1.8973003911899901E-3</v>
      </c>
      <c r="T104" s="4">
        <v>1.707570352071E-3</v>
      </c>
      <c r="U104" s="4">
        <v>1.5178403129519999E-3</v>
      </c>
      <c r="V104" s="4">
        <v>1.3281102738330001E-3</v>
      </c>
      <c r="W104" s="4">
        <v>1.138380234714E-3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</row>
    <row r="105" spans="1:34" ht="15" x14ac:dyDescent="0.2">
      <c r="A105" s="524"/>
      <c r="B105" s="524"/>
      <c r="C105" s="476" t="s">
        <v>1099</v>
      </c>
      <c r="D105" s="4">
        <v>7.9941973800959996E-3</v>
      </c>
      <c r="E105" s="4">
        <v>7.9941973800959996E-3</v>
      </c>
      <c r="F105" s="4">
        <v>7.9941973800959996E-3</v>
      </c>
      <c r="G105" s="4">
        <v>7.9941973800959996E-3</v>
      </c>
      <c r="H105" s="4">
        <v>7.9941973800959892E-3</v>
      </c>
      <c r="I105" s="4">
        <v>7.3546615896883201E-3</v>
      </c>
      <c r="J105" s="4">
        <v>7.1947776420864E-3</v>
      </c>
      <c r="K105" s="4">
        <v>7.5944875110911898E-3</v>
      </c>
      <c r="L105" s="4">
        <v>6.3849654474826701E-3</v>
      </c>
      <c r="M105" s="4">
        <v>5.0363443494604804E-3</v>
      </c>
      <c r="N105" s="4">
        <v>4.81600428417158E-3</v>
      </c>
      <c r="O105" s="4">
        <v>4.4508693188356901E-3</v>
      </c>
      <c r="P105" s="4">
        <v>4.1738703796153701E-3</v>
      </c>
      <c r="Q105" s="4">
        <v>3.8528034273372599E-3</v>
      </c>
      <c r="R105" s="4">
        <v>3.5663613424617002E-3</v>
      </c>
      <c r="S105" s="4">
        <v>3.21066952278105E-3</v>
      </c>
      <c r="T105" s="4">
        <v>2.8329436965715102E-3</v>
      </c>
      <c r="U105" s="4">
        <v>2.5181721747302298E-3</v>
      </c>
      <c r="V105" s="4">
        <v>2.1813666463600702E-3</v>
      </c>
      <c r="W105" s="4">
        <v>1.8697428397372001E-3</v>
      </c>
      <c r="X105" s="4">
        <v>1.55811903311433E-3</v>
      </c>
      <c r="Y105" s="4">
        <v>1.2464952264914599E-3</v>
      </c>
      <c r="Z105" s="4">
        <v>9.2542827421336301E-4</v>
      </c>
      <c r="AA105" s="4">
        <v>6.1695218280890802E-4</v>
      </c>
      <c r="AB105" s="4">
        <v>3.0532837618604098E-4</v>
      </c>
      <c r="AC105" s="4">
        <v>0</v>
      </c>
      <c r="AD105" s="4">
        <v>0</v>
      </c>
      <c r="AE105" s="4">
        <v>0</v>
      </c>
      <c r="AF105" s="4">
        <v>0</v>
      </c>
      <c r="AG105" s="7">
        <v>-2.6291902682773401E-20</v>
      </c>
      <c r="AH105" s="7">
        <v>1.31459513413867E-20</v>
      </c>
    </row>
    <row r="106" spans="1:34" ht="15" x14ac:dyDescent="0.2">
      <c r="A106" s="524"/>
      <c r="B106" s="524" t="s">
        <v>334</v>
      </c>
      <c r="C106" s="476" t="s">
        <v>688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9.0029817771113802E-4</v>
      </c>
      <c r="K106" s="4">
        <v>1.9023426756735701E-3</v>
      </c>
      <c r="L106" s="4">
        <v>2.7981447801101399E-3</v>
      </c>
      <c r="M106" s="4">
        <v>3.7986925728749599E-3</v>
      </c>
      <c r="N106" s="4">
        <v>4.6967919374591403E-3</v>
      </c>
      <c r="O106" s="4">
        <v>5.7007049377317499E-3</v>
      </c>
      <c r="P106" s="4">
        <v>6.6049044680787502E-3</v>
      </c>
      <c r="Q106" s="4">
        <v>7.4960444211538699E-3</v>
      </c>
      <c r="R106" s="4">
        <v>8.6036378720389592E-3</v>
      </c>
      <c r="S106" s="4">
        <v>9.4918549714636102E-3</v>
      </c>
      <c r="T106" s="4">
        <v>9.7876679560708994E-3</v>
      </c>
      <c r="U106" s="4">
        <v>9.8878203300706204E-3</v>
      </c>
      <c r="V106" s="4">
        <v>1.02038535880556E-2</v>
      </c>
      <c r="W106" s="4">
        <v>1.0597849675619799E-2</v>
      </c>
      <c r="X106" s="4">
        <v>1.07044867922589E-2</v>
      </c>
      <c r="Y106" s="4">
        <v>1.09903373303426E-2</v>
      </c>
      <c r="Z106" s="4">
        <v>1.1304247048887E-2</v>
      </c>
      <c r="AA106" s="4">
        <v>1.1523446306739101E-2</v>
      </c>
      <c r="AB106" s="4">
        <v>1.16898307465264E-2</v>
      </c>
      <c r="AC106" s="4">
        <v>1.19712538647438E-2</v>
      </c>
      <c r="AD106" s="4">
        <v>1.41045511542364E-2</v>
      </c>
      <c r="AE106" s="4">
        <v>1.61996957955917E-2</v>
      </c>
      <c r="AF106" s="4">
        <v>1.82677740676532E-2</v>
      </c>
      <c r="AG106" s="4">
        <v>2.05174432614251E-2</v>
      </c>
      <c r="AH106" s="4">
        <v>2.2468782481645098E-2</v>
      </c>
    </row>
    <row r="107" spans="1:34" ht="15" x14ac:dyDescent="0.2">
      <c r="A107" s="524"/>
      <c r="B107" s="524"/>
      <c r="C107" s="476" t="s">
        <v>241</v>
      </c>
      <c r="D107" s="4">
        <v>2.0744305075984602E-2</v>
      </c>
      <c r="E107" s="4">
        <v>1.9582243376629501E-2</v>
      </c>
      <c r="F107" s="4">
        <v>2.21959013360888E-2</v>
      </c>
      <c r="G107" s="4">
        <v>2.1940250214892001E-2</v>
      </c>
      <c r="H107" s="4">
        <v>1.9325756608925201E-2</v>
      </c>
      <c r="I107" s="4">
        <v>1.8607773967243401E-2</v>
      </c>
      <c r="J107" s="4">
        <v>1.70807148541916E-2</v>
      </c>
      <c r="K107" s="4">
        <v>1.67081386801173E-2</v>
      </c>
      <c r="L107" s="4">
        <v>1.60345040879846E-2</v>
      </c>
      <c r="M107" s="4">
        <v>1.50257506244583E-2</v>
      </c>
      <c r="N107" s="4">
        <v>1.40704993701849E-2</v>
      </c>
      <c r="O107" s="4">
        <v>1.30808821301777E-2</v>
      </c>
      <c r="P107" s="4">
        <v>1.2132226391935201E-2</v>
      </c>
      <c r="Q107" s="4">
        <v>1.11397004592763E-2</v>
      </c>
      <c r="R107" s="4">
        <v>1.0209778029548901E-2</v>
      </c>
      <c r="S107" s="4">
        <v>9.3698879967845702E-3</v>
      </c>
      <c r="T107" s="4">
        <v>8.7341340644907107E-3</v>
      </c>
      <c r="U107" s="4">
        <v>8.0476416667292095E-3</v>
      </c>
      <c r="V107" s="4">
        <v>7.4137435216506398E-3</v>
      </c>
      <c r="W107" s="4">
        <v>6.6533256628459299E-3</v>
      </c>
      <c r="X107" s="4">
        <v>6.707438945195E-3</v>
      </c>
      <c r="Y107" s="4">
        <v>6.4944132922371096E-3</v>
      </c>
      <c r="Z107" s="4">
        <v>6.2668733186970497E-3</v>
      </c>
      <c r="AA107" s="4">
        <v>6.0844698937193202E-3</v>
      </c>
      <c r="AB107" s="4">
        <v>5.9188340460488396E-3</v>
      </c>
      <c r="AC107" s="4">
        <v>5.7860090183796597E-3</v>
      </c>
      <c r="AD107" s="4">
        <v>5.6733456524631397E-3</v>
      </c>
      <c r="AE107" s="4">
        <v>5.5585643147472103E-3</v>
      </c>
      <c r="AF107" s="4">
        <v>5.4599112111727499E-3</v>
      </c>
      <c r="AG107" s="4">
        <v>5.3728787648901297E-3</v>
      </c>
      <c r="AH107" s="4">
        <v>5.2871381248611503E-3</v>
      </c>
    </row>
    <row r="108" spans="1:34" ht="15" x14ac:dyDescent="0.2">
      <c r="A108" s="524"/>
      <c r="B108" s="524"/>
      <c r="C108" s="476" t="s">
        <v>1633</v>
      </c>
      <c r="D108" s="4">
        <v>4.3600031769315699E-2</v>
      </c>
      <c r="E108" s="4">
        <v>4.23959610888517E-2</v>
      </c>
      <c r="F108" s="4">
        <v>4.4587991219456898E-2</v>
      </c>
      <c r="G108" s="4">
        <v>4.5303473830045099E-2</v>
      </c>
      <c r="H108" s="4">
        <v>5.0166931787853697E-2</v>
      </c>
      <c r="I108" s="4">
        <v>4.2591513278236799E-2</v>
      </c>
      <c r="J108" s="4">
        <v>3.9757053157380803E-2</v>
      </c>
      <c r="K108" s="4">
        <v>4.0896953003404797E-2</v>
      </c>
      <c r="L108" s="4">
        <v>4.0930107461681901E-2</v>
      </c>
      <c r="M108" s="4">
        <v>4.0098017828852202E-2</v>
      </c>
      <c r="N108" s="4">
        <v>3.9530894074456098E-2</v>
      </c>
      <c r="O108" s="4">
        <v>3.8535230581522598E-2</v>
      </c>
      <c r="P108" s="4">
        <v>3.7300034761135401E-2</v>
      </c>
      <c r="Q108" s="4">
        <v>3.6002170408256901E-2</v>
      </c>
      <c r="R108" s="4">
        <v>3.4749810613734097E-2</v>
      </c>
      <c r="S108" s="4">
        <v>3.3651492292726702E-2</v>
      </c>
      <c r="T108" s="4">
        <v>2.8683772256433399E-2</v>
      </c>
      <c r="U108" s="4">
        <v>2.3580247909878699E-2</v>
      </c>
      <c r="V108" s="4">
        <v>1.85252574400879E-2</v>
      </c>
      <c r="W108" s="4">
        <v>1.32839960185219E-2</v>
      </c>
      <c r="X108" s="4">
        <v>7.8627175374449895E-3</v>
      </c>
      <c r="Y108" s="4">
        <v>6.2241828050963802E-3</v>
      </c>
      <c r="Z108" s="4">
        <v>4.6625365758164198E-3</v>
      </c>
      <c r="AA108" s="4">
        <v>3.1148591341533501E-3</v>
      </c>
      <c r="AB108" s="4">
        <v>1.58568720453055E-3</v>
      </c>
      <c r="AC108" s="7">
        <v>3.46944695195361E-18</v>
      </c>
      <c r="AD108" s="7">
        <v>3.46944695195361E-18</v>
      </c>
      <c r="AE108" s="7">
        <v>3.46944695195361E-18</v>
      </c>
      <c r="AF108" s="4">
        <v>4.3769887783023203E-5</v>
      </c>
      <c r="AG108" s="4">
        <v>7.8637809140622003E-5</v>
      </c>
      <c r="AH108" s="7">
        <v>2.63331023653279E-15</v>
      </c>
    </row>
    <row r="109" spans="1:34" ht="15" x14ac:dyDescent="0.2">
      <c r="A109" s="524"/>
      <c r="B109" s="524"/>
      <c r="C109" s="476" t="s">
        <v>1634</v>
      </c>
      <c r="D109" s="4">
        <v>2.2238305177916601E-2</v>
      </c>
      <c r="E109" s="4">
        <v>9.8673927381081102E-3</v>
      </c>
      <c r="F109" s="4">
        <v>1.03513161079929E-2</v>
      </c>
      <c r="G109" s="4">
        <v>1.9814201411719901E-3</v>
      </c>
      <c r="H109" s="4">
        <v>2.10409776099576E-3</v>
      </c>
      <c r="I109" s="4">
        <v>1.85061300914559E-3</v>
      </c>
      <c r="J109" s="4">
        <v>1.82729434199394E-3</v>
      </c>
      <c r="K109" s="4">
        <v>1.90968051691644E-3</v>
      </c>
      <c r="L109" s="4">
        <v>1.9505881136696701E-3</v>
      </c>
      <c r="M109" s="4">
        <v>1.98298947196097E-3</v>
      </c>
      <c r="N109" s="4">
        <v>2.01261160449781E-3</v>
      </c>
      <c r="O109" s="4">
        <v>2.0186750021951301E-3</v>
      </c>
      <c r="P109" s="4">
        <v>2.0192212836906399E-3</v>
      </c>
      <c r="Q109" s="4">
        <v>2.0102248821106399E-3</v>
      </c>
      <c r="R109" s="4">
        <v>2.0069223705006102E-3</v>
      </c>
      <c r="S109" s="4">
        <v>2.0124644340290799E-3</v>
      </c>
      <c r="T109" s="4">
        <v>2.0335382097398302E-3</v>
      </c>
      <c r="U109" s="4">
        <v>2.0427051173091699E-3</v>
      </c>
      <c r="V109" s="4">
        <v>2.0585414880045999E-3</v>
      </c>
      <c r="W109" s="4">
        <v>2.0727112200089699E-3</v>
      </c>
      <c r="X109" s="4">
        <v>2.0895947278509299E-3</v>
      </c>
      <c r="Y109" s="4">
        <v>2.1034629842218498E-3</v>
      </c>
      <c r="Z109" s="4">
        <v>2.1143213703659902E-3</v>
      </c>
      <c r="AA109" s="4">
        <v>2.1322255388882601E-3</v>
      </c>
      <c r="AB109" s="4">
        <v>2.1454657351052701E-3</v>
      </c>
      <c r="AC109" s="4">
        <v>2.1530408827700699E-3</v>
      </c>
      <c r="AD109" s="4">
        <v>2.1667553598925301E-3</v>
      </c>
      <c r="AE109" s="4">
        <v>2.1935988841373798E-3</v>
      </c>
      <c r="AF109" s="4">
        <v>2.2228599532178E-3</v>
      </c>
      <c r="AG109" s="4">
        <v>2.24059050500459E-3</v>
      </c>
      <c r="AH109" s="4">
        <v>2.2558128898409798E-3</v>
      </c>
    </row>
    <row r="110" spans="1:34" ht="15" x14ac:dyDescent="0.2">
      <c r="A110" s="524"/>
      <c r="B110" s="524"/>
      <c r="C110" s="476" t="s">
        <v>1635</v>
      </c>
      <c r="D110" s="4">
        <v>0.119396386332</v>
      </c>
      <c r="E110" s="4">
        <v>0.119955903768</v>
      </c>
      <c r="F110" s="4">
        <v>0.120180688956</v>
      </c>
      <c r="G110" s="4">
        <v>0.12013075321199899</v>
      </c>
      <c r="H110" s="4">
        <v>0.12679998456613401</v>
      </c>
      <c r="I110" s="4">
        <v>0.109524573599613</v>
      </c>
      <c r="J110" s="4">
        <v>0.108934156519569</v>
      </c>
      <c r="K110" s="4">
        <v>0.11483169737632801</v>
      </c>
      <c r="L110" s="4">
        <v>0.122110358580826</v>
      </c>
      <c r="M110" s="4">
        <v>0.129450638967161</v>
      </c>
      <c r="N110" s="4">
        <v>0.13656208314134399</v>
      </c>
      <c r="O110" s="4">
        <v>0.142675485415722</v>
      </c>
      <c r="P110" s="4">
        <v>0.148174355806378</v>
      </c>
      <c r="Q110" s="4">
        <v>0.153122854622155</v>
      </c>
      <c r="R110" s="4">
        <v>0.15802929876810101</v>
      </c>
      <c r="S110" s="4">
        <v>0.16314313393848201</v>
      </c>
      <c r="T110" s="4">
        <v>0.18483544814831299</v>
      </c>
      <c r="U110" s="4">
        <v>0.206143528096708</v>
      </c>
      <c r="V110" s="4">
        <v>0.22805955630177499</v>
      </c>
      <c r="W110" s="4">
        <v>0.250683613664343</v>
      </c>
      <c r="X110" s="4">
        <v>0.27401694877133398</v>
      </c>
      <c r="Y110" s="4">
        <v>0.27580915161686398</v>
      </c>
      <c r="Z110" s="4">
        <v>0.27779061187339898</v>
      </c>
      <c r="AA110" s="4">
        <v>0.28030022398846099</v>
      </c>
      <c r="AB110" s="4">
        <v>0.28251020596985499</v>
      </c>
      <c r="AC110" s="4">
        <v>0.28409272387053103</v>
      </c>
      <c r="AD110" s="4">
        <v>0.28650143036449699</v>
      </c>
      <c r="AE110" s="4">
        <v>0.29031068588025899</v>
      </c>
      <c r="AF110" s="4">
        <v>0.29440077400945702</v>
      </c>
      <c r="AG110" s="4">
        <v>0.29740276174619701</v>
      </c>
      <c r="AH110" s="4">
        <v>0.30007913552184101</v>
      </c>
    </row>
    <row r="111" spans="1:34" ht="15" x14ac:dyDescent="0.2">
      <c r="A111" s="524"/>
      <c r="B111" s="524"/>
      <c r="C111" s="476" t="s">
        <v>1643</v>
      </c>
      <c r="D111" s="4">
        <v>5.5000445500546597E-3</v>
      </c>
      <c r="E111" s="4">
        <v>6.3999426991285004E-3</v>
      </c>
      <c r="F111" s="4">
        <v>6.9055671323639597E-3</v>
      </c>
      <c r="G111" s="4">
        <v>7.7962085878273604E-3</v>
      </c>
      <c r="H111" s="4">
        <v>8.7041492923404292E-3</v>
      </c>
      <c r="I111" s="4">
        <v>8.2992524895848692E-3</v>
      </c>
      <c r="J111" s="4">
        <v>8.9029486462545906E-3</v>
      </c>
      <c r="K111" s="4">
        <v>1.00123298719661E-2</v>
      </c>
      <c r="L111" s="4">
        <v>1.06929104097066E-2</v>
      </c>
      <c r="M111" s="4">
        <v>1.13960777186249E-2</v>
      </c>
      <c r="N111" s="4">
        <v>1.16920139719727E-2</v>
      </c>
      <c r="O111" s="4">
        <v>1.20014840794352E-2</v>
      </c>
      <c r="P111" s="4">
        <v>1.2409214455178201E-2</v>
      </c>
      <c r="Q111" s="4">
        <v>1.24934073685897E-2</v>
      </c>
      <c r="R111" s="4">
        <v>1.2605329905545399E-2</v>
      </c>
      <c r="S111" s="4">
        <v>1.2689111382903901E-2</v>
      </c>
      <c r="T111" s="4">
        <v>1.1785151212411899E-2</v>
      </c>
      <c r="U111" s="4">
        <v>1.07867130873497E-2</v>
      </c>
      <c r="V111" s="4">
        <v>9.6036269064053402E-3</v>
      </c>
      <c r="W111" s="4">
        <v>8.2983162554382105E-3</v>
      </c>
      <c r="X111" s="4">
        <v>6.9028933520174302E-3</v>
      </c>
      <c r="Y111" s="4">
        <v>7.3934996585941501E-3</v>
      </c>
      <c r="Z111" s="4">
        <v>7.8029315912671298E-3</v>
      </c>
      <c r="AA111" s="4">
        <v>8.0163104742533402E-3</v>
      </c>
      <c r="AB111" s="4">
        <v>8.5925251641134504E-3</v>
      </c>
      <c r="AC111" s="4">
        <v>8.8786799496850203E-3</v>
      </c>
      <c r="AD111" s="4">
        <v>9.2029695474450599E-3</v>
      </c>
      <c r="AE111" s="4">
        <v>9.5998197307210105E-3</v>
      </c>
      <c r="AF111" s="4">
        <v>9.8825662988943595E-3</v>
      </c>
      <c r="AG111" s="4">
        <v>1.02086790861725E-2</v>
      </c>
      <c r="AH111" s="4">
        <v>1.05852930802417E-2</v>
      </c>
    </row>
    <row r="112" spans="1:34" ht="15" x14ac:dyDescent="0.2">
      <c r="A112" s="524"/>
      <c r="B112" s="524"/>
      <c r="C112" s="476" t="s">
        <v>247</v>
      </c>
      <c r="D112" s="4">
        <v>2.5145771148565099E-2</v>
      </c>
      <c r="E112" s="4">
        <v>2.4415676454538099E-2</v>
      </c>
      <c r="F112" s="4">
        <v>2.33282884722485E-2</v>
      </c>
      <c r="G112" s="4">
        <v>2.2342054282794802E-2</v>
      </c>
      <c r="H112" s="4">
        <v>2.3605717360056001E-2</v>
      </c>
      <c r="I112" s="4">
        <v>2.06065355187636E-2</v>
      </c>
      <c r="J112" s="4">
        <v>2.0407490155615798E-2</v>
      </c>
      <c r="K112" s="4">
        <v>2.1427428605171599E-2</v>
      </c>
      <c r="L112" s="4">
        <v>2.14915314614922E-2</v>
      </c>
      <c r="M112" s="4">
        <v>2.14348005980739E-2</v>
      </c>
      <c r="N112" s="4">
        <v>2.13417914878626E-2</v>
      </c>
      <c r="O112" s="4">
        <v>2.0975793159101599E-2</v>
      </c>
      <c r="P112" s="4">
        <v>2.0557170068339198E-2</v>
      </c>
      <c r="Q112" s="4">
        <v>2.00560480441817E-2</v>
      </c>
      <c r="R112" s="4">
        <v>1.9626706820666698E-2</v>
      </c>
      <c r="S112" s="4">
        <v>1.9313603190081401E-2</v>
      </c>
      <c r="T112" s="4">
        <v>1.70291992787488E-2</v>
      </c>
      <c r="U112" s="4">
        <v>1.4574022878063499E-2</v>
      </c>
      <c r="V112" s="4">
        <v>1.2158445122699001E-2</v>
      </c>
      <c r="W112" s="4">
        <v>9.6924233293660799E-3</v>
      </c>
      <c r="X112" s="4">
        <v>7.2071535623849901E-3</v>
      </c>
      <c r="Y112" s="4">
        <v>7.2529337706148302E-3</v>
      </c>
      <c r="Z112" s="4">
        <v>7.2875104432283304E-3</v>
      </c>
      <c r="AA112" s="4">
        <v>7.3424406093993699E-3</v>
      </c>
      <c r="AB112" s="4">
        <v>7.3829521473192401E-3</v>
      </c>
      <c r="AC112" s="4">
        <v>7.3950289201032398E-3</v>
      </c>
      <c r="AD112" s="4">
        <v>7.4300230428654803E-3</v>
      </c>
      <c r="AE112" s="4">
        <v>7.5182368955572397E-3</v>
      </c>
      <c r="AF112" s="4">
        <v>7.6121950272354704E-3</v>
      </c>
      <c r="AG112" s="4">
        <v>7.6549088423661597E-3</v>
      </c>
      <c r="AH112" s="4">
        <v>7.6885094206043496E-3</v>
      </c>
    </row>
    <row r="113" spans="1:34" ht="15" x14ac:dyDescent="0.2">
      <c r="A113" s="524"/>
      <c r="B113" s="524"/>
      <c r="C113" s="476" t="s">
        <v>652</v>
      </c>
      <c r="D113" s="4">
        <v>0.14420116802143301</v>
      </c>
      <c r="E113" s="4">
        <v>0.150398653429519</v>
      </c>
      <c r="F113" s="4">
        <v>0.14661820070888601</v>
      </c>
      <c r="G113" s="4">
        <v>0.14692854646289999</v>
      </c>
      <c r="H113" s="4">
        <v>0.15147220722532601</v>
      </c>
      <c r="I113" s="4">
        <v>0.134687868716515</v>
      </c>
      <c r="J113" s="4">
        <v>0.13294403090867801</v>
      </c>
      <c r="K113" s="4">
        <v>0.137569412440815</v>
      </c>
      <c r="L113" s="4">
        <v>0.13551015435104799</v>
      </c>
      <c r="M113" s="4">
        <v>0.13205454970441599</v>
      </c>
      <c r="N113" s="4">
        <v>0.128412290205</v>
      </c>
      <c r="O113" s="4">
        <v>0.123515273650854</v>
      </c>
      <c r="P113" s="4">
        <v>0.11818776025456</v>
      </c>
      <c r="Q113" s="4">
        <v>0.112640560835205</v>
      </c>
      <c r="R113" s="4">
        <v>0.10694521959546099</v>
      </c>
      <c r="S113" s="4">
        <v>0.101712719588946</v>
      </c>
      <c r="T113" s="4">
        <v>8.8788130744357402E-2</v>
      </c>
      <c r="U113" s="4">
        <v>7.5706745557510405E-2</v>
      </c>
      <c r="V113" s="4">
        <v>6.2823726012734907E-2</v>
      </c>
      <c r="W113" s="4">
        <v>5.0089836674392103E-2</v>
      </c>
      <c r="X113" s="4">
        <v>3.7815850537138901E-2</v>
      </c>
      <c r="Y113" s="4">
        <v>3.8066532026004997E-2</v>
      </c>
      <c r="Z113" s="4">
        <v>3.8414432449315097E-2</v>
      </c>
      <c r="AA113" s="4">
        <v>3.9179717442913202E-2</v>
      </c>
      <c r="AB113" s="4">
        <v>3.9565580988243303E-2</v>
      </c>
      <c r="AC113" s="4">
        <v>3.9904179549146102E-2</v>
      </c>
      <c r="AD113" s="4">
        <v>3.7612136411297202E-2</v>
      </c>
      <c r="AE113" s="4">
        <v>3.5599331501423699E-2</v>
      </c>
      <c r="AF113" s="4">
        <v>3.3740478879053397E-2</v>
      </c>
      <c r="AG113" s="4">
        <v>3.1326632882078403E-2</v>
      </c>
      <c r="AH113" s="4">
        <v>2.9159486598401702E-2</v>
      </c>
    </row>
    <row r="114" spans="1:34" ht="15" x14ac:dyDescent="0.2">
      <c r="A114" s="524"/>
      <c r="B114" s="524"/>
      <c r="C114" s="476" t="s">
        <v>520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2.3745759374000001E-4</v>
      </c>
      <c r="K114" s="4">
        <v>4.7491518747999899E-4</v>
      </c>
      <c r="L114" s="4">
        <v>7.1237278122E-4</v>
      </c>
      <c r="M114" s="4">
        <v>9.4983037496000004E-4</v>
      </c>
      <c r="N114" s="4">
        <v>1.1872879687E-3</v>
      </c>
      <c r="O114" s="4">
        <v>1.42474556244E-3</v>
      </c>
      <c r="P114" s="4">
        <v>1.66220315618E-3</v>
      </c>
      <c r="Q114" s="4">
        <v>1.8996607499199901E-3</v>
      </c>
      <c r="R114" s="4">
        <v>2.1371183436600001E-3</v>
      </c>
      <c r="S114" s="4">
        <v>2.3745759373999999E-3</v>
      </c>
      <c r="T114" s="4">
        <v>3.9861732412069997E-3</v>
      </c>
      <c r="U114" s="4">
        <v>5.5977705450139898E-3</v>
      </c>
      <c r="V114" s="4">
        <v>7.209367848821E-3</v>
      </c>
      <c r="W114" s="4">
        <v>8.8209651526280006E-3</v>
      </c>
      <c r="X114" s="4">
        <v>1.0432562456435E-2</v>
      </c>
      <c r="Y114" s="4">
        <v>1.2044159760242E-2</v>
      </c>
      <c r="Z114" s="4">
        <v>1.3655757064048899E-2</v>
      </c>
      <c r="AA114" s="4">
        <v>1.5267354367855999E-2</v>
      </c>
      <c r="AB114" s="4">
        <v>1.6878951671662999E-2</v>
      </c>
      <c r="AC114" s="4">
        <v>1.84905489754629E-2</v>
      </c>
      <c r="AD114" s="4">
        <v>1.8592504598505401E-2</v>
      </c>
      <c r="AE114" s="4">
        <v>1.8788218089831801E-2</v>
      </c>
      <c r="AF114" s="4">
        <v>1.9036523965004E-2</v>
      </c>
      <c r="AG114" s="4">
        <v>1.9218515628182001E-2</v>
      </c>
      <c r="AH114" s="4">
        <v>1.9400507291359899E-2</v>
      </c>
    </row>
    <row r="115" spans="1:34" ht="15" x14ac:dyDescent="0.2">
      <c r="A115" s="524"/>
      <c r="B115" s="524"/>
      <c r="C115" s="476" t="s">
        <v>1099</v>
      </c>
      <c r="D115" s="4">
        <v>1.8045380540275199E-2</v>
      </c>
      <c r="E115" s="4">
        <v>1.8045380540275199E-2</v>
      </c>
      <c r="F115" s="4">
        <v>1.8045380540275099E-2</v>
      </c>
      <c r="G115" s="4">
        <v>1.8045380540275199E-2</v>
      </c>
      <c r="H115" s="4">
        <v>1.8045380540275199E-2</v>
      </c>
      <c r="I115" s="4">
        <v>1.6698666577026199E-2</v>
      </c>
      <c r="J115" s="4">
        <v>1.6345330278843901E-2</v>
      </c>
      <c r="K115" s="4">
        <v>1.68201068057269E-2</v>
      </c>
      <c r="L115" s="4">
        <v>1.6103430164018599E-2</v>
      </c>
      <c r="M115" s="4">
        <v>1.5279966332313001E-2</v>
      </c>
      <c r="N115" s="4">
        <v>1.44265384868596E-2</v>
      </c>
      <c r="O115" s="4">
        <v>1.3528396395818799E-2</v>
      </c>
      <c r="P115" s="4">
        <v>1.26336023010477E-2</v>
      </c>
      <c r="Q115" s="4">
        <v>1.1709888947955299E-2</v>
      </c>
      <c r="R115" s="4">
        <v>1.08223592944414E-2</v>
      </c>
      <c r="S115" s="4">
        <v>1.0007617509702599E-2</v>
      </c>
      <c r="T115" s="4">
        <v>8.9677733568992498E-3</v>
      </c>
      <c r="U115" s="4">
        <v>7.9228034842098692E-3</v>
      </c>
      <c r="V115" s="4">
        <v>6.8957939306499997E-3</v>
      </c>
      <c r="W115" s="4">
        <v>5.8922689527435897E-3</v>
      </c>
      <c r="X115" s="4">
        <v>4.9018788226557596E-3</v>
      </c>
      <c r="Y115" s="4">
        <v>3.9111011770733596E-3</v>
      </c>
      <c r="Z115" s="4">
        <v>2.93390501012734E-3</v>
      </c>
      <c r="AA115" s="4">
        <v>1.9605138536868401E-3</v>
      </c>
      <c r="AB115" s="4">
        <v>9.8130111060251994E-4</v>
      </c>
      <c r="AC115" s="7">
        <v>1.6814135313875299E-19</v>
      </c>
      <c r="AD115" s="7">
        <v>4.3126566905613198E-20</v>
      </c>
      <c r="AE115" s="7">
        <v>-1.6696911083389501E-19</v>
      </c>
      <c r="AF115" s="7">
        <v>6.7048966287938498E-21</v>
      </c>
      <c r="AG115" s="7">
        <v>-1.20151418282473E-20</v>
      </c>
      <c r="AH115" s="4">
        <v>0</v>
      </c>
    </row>
    <row r="116" spans="1:34" ht="15" x14ac:dyDescent="0.2">
      <c r="A116" s="524"/>
      <c r="B116" s="524" t="s">
        <v>1636</v>
      </c>
      <c r="C116" s="476" t="s">
        <v>688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1.10049229231024E-3</v>
      </c>
      <c r="K116" s="4">
        <v>2.0001627388897599E-3</v>
      </c>
      <c r="L116" s="4">
        <v>3.20101516480127E-3</v>
      </c>
      <c r="M116" s="4">
        <v>4.2987947012198399E-3</v>
      </c>
      <c r="N116" s="4">
        <v>5.4001412851504699E-3</v>
      </c>
      <c r="O116" s="4">
        <v>6.3990609642335296E-3</v>
      </c>
      <c r="P116" s="4">
        <v>7.3977689312195996E-3</v>
      </c>
      <c r="Q116" s="4">
        <v>8.6024365766873608E-3</v>
      </c>
      <c r="R116" s="4">
        <v>9.7078722119218995E-3</v>
      </c>
      <c r="S116" s="4">
        <v>1.0591592933887801E-2</v>
      </c>
      <c r="T116" s="4">
        <v>1.0301519064691801E-2</v>
      </c>
      <c r="U116" s="4">
        <v>9.9080315872850308E-3</v>
      </c>
      <c r="V116" s="4">
        <v>9.7052727480823695E-3</v>
      </c>
      <c r="W116" s="4">
        <v>9.4048235564847694E-3</v>
      </c>
      <c r="X116" s="4">
        <v>9.0012839610699395E-3</v>
      </c>
      <c r="Y116" s="4">
        <v>8.6040096400467198E-3</v>
      </c>
      <c r="Z116" s="4">
        <v>8.2137494749356197E-3</v>
      </c>
      <c r="AA116" s="4">
        <v>7.8965616556596497E-3</v>
      </c>
      <c r="AB116" s="4">
        <v>7.71646754667921E-3</v>
      </c>
      <c r="AC116" s="4">
        <v>7.3957812662736903E-3</v>
      </c>
      <c r="AD116" s="4">
        <v>6.4911011066599196E-3</v>
      </c>
      <c r="AE116" s="4">
        <v>5.7936270850385699E-3</v>
      </c>
      <c r="AF116" s="4">
        <v>5.0090057837139899E-3</v>
      </c>
      <c r="AG116" s="4">
        <v>4.1795035065091196E-3</v>
      </c>
      <c r="AH116" s="4">
        <v>3.4754911210315002E-3</v>
      </c>
    </row>
    <row r="117" spans="1:34" ht="15" x14ac:dyDescent="0.2">
      <c r="A117" s="524"/>
      <c r="B117" s="524"/>
      <c r="C117" s="476" t="s">
        <v>1633</v>
      </c>
      <c r="D117" s="4">
        <v>1.2959935839407901E-3</v>
      </c>
      <c r="E117" s="4">
        <v>8.6581200312437997E-4</v>
      </c>
      <c r="F117" s="4">
        <v>8.0551273567464499E-4</v>
      </c>
      <c r="G117" s="4">
        <v>8.0551273567464499E-4</v>
      </c>
      <c r="H117" s="4">
        <v>8.0551273567464499E-4</v>
      </c>
      <c r="I117" s="4">
        <v>6.9940175397853704E-4</v>
      </c>
      <c r="J117" s="4">
        <v>6.5065773598691997E-4</v>
      </c>
      <c r="K117" s="4">
        <v>6.5796718241857902E-4</v>
      </c>
      <c r="L117" s="4">
        <v>6.8972271177390298E-4</v>
      </c>
      <c r="M117" s="4">
        <v>6.3504873766380497E-4</v>
      </c>
      <c r="N117" s="4">
        <v>5.8423868169338799E-4</v>
      </c>
      <c r="O117" s="4">
        <v>5.3846599519691903E-4</v>
      </c>
      <c r="P117" s="4">
        <v>4.8710883427427102E-4</v>
      </c>
      <c r="Q117" s="4">
        <v>4.3963759406747099E-4</v>
      </c>
      <c r="R117" s="4">
        <v>3.83049100400685E-4</v>
      </c>
      <c r="S117" s="4">
        <v>3.2517542764994202E-4</v>
      </c>
      <c r="T117" s="4">
        <v>2.84001833469419E-4</v>
      </c>
      <c r="U117" s="4">
        <v>2.4142851522842399E-4</v>
      </c>
      <c r="V117" s="4">
        <v>2.0338455033310301E-4</v>
      </c>
      <c r="W117" s="4">
        <v>1.6496390274018299E-4</v>
      </c>
      <c r="X117" s="4">
        <v>1.2404441579039199E-4</v>
      </c>
      <c r="Y117" s="4">
        <v>9.8397918993888895E-5</v>
      </c>
      <c r="Z117" s="4">
        <v>7.42096509994274E-5</v>
      </c>
      <c r="AA117" s="4">
        <v>5.0049020469812099E-5</v>
      </c>
      <c r="AB117" s="4">
        <v>2.53648595986534E-5</v>
      </c>
      <c r="AC117" s="4">
        <v>0</v>
      </c>
      <c r="AD117" s="4">
        <v>0</v>
      </c>
      <c r="AE117" s="7">
        <v>1.0460788516943099E-9</v>
      </c>
      <c r="AF117" s="4" t="s">
        <v>1647</v>
      </c>
      <c r="AG117" s="4" t="s">
        <v>1647</v>
      </c>
      <c r="AH117" s="4" t="s">
        <v>1647</v>
      </c>
    </row>
    <row r="118" spans="1:34" ht="15" x14ac:dyDescent="0.2">
      <c r="A118" s="524"/>
      <c r="B118" s="524"/>
      <c r="C118" s="476" t="s">
        <v>1635</v>
      </c>
      <c r="D118" s="4">
        <v>2.1358676842105202E-2</v>
      </c>
      <c r="E118" s="4">
        <v>2.13486347368421E-2</v>
      </c>
      <c r="F118" s="4">
        <v>2.1336944210526301E-2</v>
      </c>
      <c r="G118" s="4">
        <v>2.1326305263157801E-2</v>
      </c>
      <c r="H118" s="4">
        <v>2.1698747368420999E-2</v>
      </c>
      <c r="I118" s="4">
        <v>1.9163730064874301E-2</v>
      </c>
      <c r="J118" s="4">
        <v>1.8192910087006402E-2</v>
      </c>
      <c r="K118" s="4">
        <v>1.8766845954360699E-2</v>
      </c>
      <c r="L118" s="4">
        <v>2.00533990496439E-2</v>
      </c>
      <c r="M118" s="4">
        <v>1.8843407486006599E-2</v>
      </c>
      <c r="N118" s="4">
        <v>1.76997837122904E-2</v>
      </c>
      <c r="O118" s="4">
        <v>1.6663295526214698E-2</v>
      </c>
      <c r="P118" s="4">
        <v>1.54155115911022E-2</v>
      </c>
      <c r="Q118" s="4">
        <v>1.42432065119199E-2</v>
      </c>
      <c r="R118" s="4">
        <v>1.2741371117297701E-2</v>
      </c>
      <c r="S118" s="4">
        <v>1.1148171961905999E-2</v>
      </c>
      <c r="T118" s="4">
        <v>1.002337343304E-2</v>
      </c>
      <c r="U118" s="4">
        <v>8.8158563717337692E-3</v>
      </c>
      <c r="V118" s="4">
        <v>7.7217752647361299E-3</v>
      </c>
      <c r="W118" s="4">
        <v>6.58122911833324E-3</v>
      </c>
      <c r="X118" s="4">
        <v>5.3208297612393702E-3</v>
      </c>
      <c r="Y118" s="4">
        <v>4.5555358614634001E-3</v>
      </c>
      <c r="Z118" s="4">
        <v>3.8194184963459801E-3</v>
      </c>
      <c r="AA118" s="4">
        <v>3.0633956869365099E-3</v>
      </c>
      <c r="AB118" s="4">
        <v>2.2675616860322002E-3</v>
      </c>
      <c r="AC118" s="4">
        <v>1.42543047577046E-3</v>
      </c>
      <c r="AD118" s="4">
        <v>8.58145659677413E-4</v>
      </c>
      <c r="AE118" s="4">
        <v>2.8868966970830299E-4</v>
      </c>
      <c r="AF118" s="4">
        <v>-2.93120208617633E-4</v>
      </c>
      <c r="AG118" s="4">
        <v>-8.9756772680160105E-4</v>
      </c>
      <c r="AH118" s="4">
        <v>-1.52475919416992E-3</v>
      </c>
    </row>
    <row r="119" spans="1:34" ht="15" x14ac:dyDescent="0.2">
      <c r="A119" s="524"/>
      <c r="B119" s="524"/>
      <c r="C119" s="476" t="s">
        <v>1643</v>
      </c>
      <c r="D119" s="4">
        <v>4.4993890139464797E-3</v>
      </c>
      <c r="E119" s="4">
        <v>4.5002652001290798E-3</v>
      </c>
      <c r="F119" s="4">
        <v>4.8993222909277396E-3</v>
      </c>
      <c r="G119" s="4">
        <v>5.3999398071669204E-3</v>
      </c>
      <c r="H119" s="4">
        <v>5.7999353484385402E-3</v>
      </c>
      <c r="I119" s="4">
        <v>5.4999303835747996E-3</v>
      </c>
      <c r="J119" s="4">
        <v>5.5024614615512401E-3</v>
      </c>
      <c r="K119" s="4">
        <v>5.9004800797248097E-3</v>
      </c>
      <c r="L119" s="4">
        <v>6.8021572252026999E-3</v>
      </c>
      <c r="M119" s="4">
        <v>6.7980939461151097E-3</v>
      </c>
      <c r="N119" s="4">
        <v>6.8001779146339199E-3</v>
      </c>
      <c r="O119" s="4">
        <v>6.7990022744981301E-3</v>
      </c>
      <c r="P119" s="4">
        <v>6.4980402774226301E-3</v>
      </c>
      <c r="Q119" s="4">
        <v>6.4018132663719897E-3</v>
      </c>
      <c r="R119" s="4">
        <v>5.9047882526122898E-3</v>
      </c>
      <c r="S119" s="4">
        <v>5.4956378430550002E-3</v>
      </c>
      <c r="T119" s="4">
        <v>5.2007669064463597E-3</v>
      </c>
      <c r="U119" s="4">
        <v>4.80389410292607E-3</v>
      </c>
      <c r="V119" s="4">
        <v>4.5024461202443997E-3</v>
      </c>
      <c r="W119" s="4">
        <v>4.2021552060889401E-3</v>
      </c>
      <c r="X119" s="4">
        <v>3.6005135844279701E-3</v>
      </c>
      <c r="Y119" s="4">
        <v>3.4015852065300898E-3</v>
      </c>
      <c r="Z119" s="4">
        <v>3.10519797223175E-3</v>
      </c>
      <c r="AA119" s="4">
        <v>2.7987813463097502E-3</v>
      </c>
      <c r="AB119" s="4">
        <v>2.5053466060646801E-3</v>
      </c>
      <c r="AC119" s="4">
        <v>1.9988598016955901E-3</v>
      </c>
      <c r="AD119" s="4">
        <v>1.7975356910750499E-3</v>
      </c>
      <c r="AE119" s="4">
        <v>1.49835183233756E-3</v>
      </c>
      <c r="AF119" s="4">
        <v>1.1019812724170699E-3</v>
      </c>
      <c r="AG119" s="4">
        <v>8.9560789425195599E-4</v>
      </c>
      <c r="AH119" s="4">
        <v>6.9509822420630099E-4</v>
      </c>
    </row>
    <row r="120" spans="1:34" ht="15" x14ac:dyDescent="0.2">
      <c r="A120" s="524"/>
      <c r="B120" s="524"/>
      <c r="C120" s="476" t="s">
        <v>652</v>
      </c>
      <c r="D120" s="4">
        <v>0.29705966134299999</v>
      </c>
      <c r="E120" s="4">
        <v>0.26281548768753799</v>
      </c>
      <c r="F120" s="4">
        <v>0.26106388778800599</v>
      </c>
      <c r="G120" s="4">
        <v>0.25649714084042802</v>
      </c>
      <c r="H120" s="4">
        <v>0.256097145299157</v>
      </c>
      <c r="I120" s="4">
        <v>0.22189719129368099</v>
      </c>
      <c r="J120" s="4">
        <v>0.20569201390816999</v>
      </c>
      <c r="K120" s="4">
        <v>0.20751688415981301</v>
      </c>
      <c r="L120" s="4">
        <v>0.219969760856187</v>
      </c>
      <c r="M120" s="4">
        <v>0.20674203353773499</v>
      </c>
      <c r="N120" s="4">
        <v>0.19210502608840799</v>
      </c>
      <c r="O120" s="4">
        <v>0.178573795033142</v>
      </c>
      <c r="P120" s="4">
        <v>0.163350735589362</v>
      </c>
      <c r="Q120" s="4">
        <v>0.149042215107722</v>
      </c>
      <c r="R120" s="4">
        <v>0.131906964693949</v>
      </c>
      <c r="S120" s="4">
        <v>0.114309267135544</v>
      </c>
      <c r="T120" s="4">
        <v>0.10271514640231499</v>
      </c>
      <c r="U120" s="4">
        <v>9.0673501192729697E-2</v>
      </c>
      <c r="V120" s="4">
        <v>8.0043486582122597E-2</v>
      </c>
      <c r="W120" s="4">
        <v>6.9335560900467497E-2</v>
      </c>
      <c r="X120" s="4">
        <v>5.7908260149549903E-2</v>
      </c>
      <c r="Y120" s="4">
        <v>5.0823684850508498E-2</v>
      </c>
      <c r="Z120" s="4">
        <v>4.4474448376480603E-2</v>
      </c>
      <c r="AA120" s="4">
        <v>3.8083417605143402E-2</v>
      </c>
      <c r="AB120" s="4">
        <v>3.1266725643687203E-2</v>
      </c>
      <c r="AC120" s="4">
        <v>2.4286146590601399E-2</v>
      </c>
      <c r="AD120" s="4">
        <v>2.00724818836714E-2</v>
      </c>
      <c r="AE120" s="4">
        <v>1.5982419544933998E-2</v>
      </c>
      <c r="AF120" s="4">
        <v>1.2221974112262101E-2</v>
      </c>
      <c r="AG120" s="4">
        <v>8.3590070130182496E-3</v>
      </c>
      <c r="AH120" s="4">
        <v>4.2698890915529898E-3</v>
      </c>
    </row>
    <row r="121" spans="1:34" ht="15" x14ac:dyDescent="0.2">
      <c r="A121" s="524"/>
      <c r="B121" s="524"/>
      <c r="C121" s="476" t="s">
        <v>520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2.294560192E-6</v>
      </c>
      <c r="K121" s="4">
        <v>4.5891203840000001E-6</v>
      </c>
      <c r="L121" s="4">
        <v>6.8836805759999997E-6</v>
      </c>
      <c r="M121" s="4">
        <v>9.1782407680000001E-6</v>
      </c>
      <c r="N121" s="4">
        <v>1.147280096E-5</v>
      </c>
      <c r="O121" s="4">
        <v>1.3767361151999999E-5</v>
      </c>
      <c r="P121" s="4">
        <v>1.6061921343999999E-5</v>
      </c>
      <c r="Q121" s="4">
        <v>1.8356481536E-5</v>
      </c>
      <c r="R121" s="4">
        <v>2.0651041728000002E-5</v>
      </c>
      <c r="S121" s="4">
        <v>2.294560192E-5</v>
      </c>
      <c r="T121" s="4">
        <v>2.45406120999999E-5</v>
      </c>
      <c r="U121" s="4">
        <v>2.613562228E-5</v>
      </c>
      <c r="V121" s="4">
        <v>2.7730632460000001E-5</v>
      </c>
      <c r="W121" s="4">
        <v>2.932564264E-5</v>
      </c>
      <c r="X121" s="4">
        <v>3.0920652819999998E-5</v>
      </c>
      <c r="Y121" s="4">
        <v>3.2515663000000003E-5</v>
      </c>
      <c r="Z121" s="4">
        <v>3.4110673180000002E-5</v>
      </c>
      <c r="AA121" s="4">
        <v>3.570568336E-5</v>
      </c>
      <c r="AB121" s="4">
        <v>3.7300693539999998E-5</v>
      </c>
      <c r="AC121" s="4">
        <v>3.8895703718377197E-5</v>
      </c>
      <c r="AD121" s="4">
        <v>2.3124458190932499E-5</v>
      </c>
      <c r="AE121" s="4">
        <v>7.6825439640000004E-6</v>
      </c>
      <c r="AF121" s="4" t="s">
        <v>1647</v>
      </c>
      <c r="AG121" s="4" t="s">
        <v>1647</v>
      </c>
      <c r="AH121" s="4" t="s">
        <v>1647</v>
      </c>
    </row>
    <row r="122" spans="1:34" ht="15" x14ac:dyDescent="0.2">
      <c r="A122" s="524"/>
      <c r="B122" s="524"/>
      <c r="C122" s="476" t="s">
        <v>1099</v>
      </c>
      <c r="D122" s="4">
        <v>2.1780853067519899E-2</v>
      </c>
      <c r="E122" s="4">
        <v>2.1780853067519999E-2</v>
      </c>
      <c r="F122" s="4">
        <v>2.1780853067519999E-2</v>
      </c>
      <c r="G122" s="4">
        <v>2.1780853067519899E-2</v>
      </c>
      <c r="H122" s="4">
        <v>2.1780853067519899E-2</v>
      </c>
      <c r="I122" s="4">
        <v>1.8911639957887898E-2</v>
      </c>
      <c r="J122" s="4">
        <v>1.7655658803782299E-2</v>
      </c>
      <c r="K122" s="4">
        <v>1.7915348623526998E-2</v>
      </c>
      <c r="L122" s="4">
        <v>1.53513841018826E-2</v>
      </c>
      <c r="M122" s="4">
        <v>1.0974428955477801E-2</v>
      </c>
      <c r="N122" s="4">
        <v>9.51371793717792E-3</v>
      </c>
      <c r="O122" s="4">
        <v>8.2314001068267608E-3</v>
      </c>
      <c r="P122" s="4">
        <v>6.9643691813435398E-3</v>
      </c>
      <c r="Q122" s="4">
        <v>5.8514587401031397E-3</v>
      </c>
      <c r="R122" s="4">
        <v>4.72796908657228E-3</v>
      </c>
      <c r="S122" s="4">
        <v>3.7064086444180298E-3</v>
      </c>
      <c r="T122" s="4">
        <v>2.9565175937719401E-3</v>
      </c>
      <c r="U122" s="4">
        <v>2.2789821882868602E-3</v>
      </c>
      <c r="V122" s="4">
        <v>1.7224616355213699E-3</v>
      </c>
      <c r="W122" s="4">
        <v>1.24114843290008E-3</v>
      </c>
      <c r="X122" s="4">
        <v>8.2494853957823403E-4</v>
      </c>
      <c r="Y122" s="4">
        <v>5.57529354171224E-4</v>
      </c>
      <c r="Z122" s="4">
        <v>3.4598259094036998E-4</v>
      </c>
      <c r="AA122" s="4">
        <v>1.8260429481492399E-4</v>
      </c>
      <c r="AB122" s="4">
        <v>6.6719367154370094E-5</v>
      </c>
      <c r="AC122" s="7">
        <v>-1.3088187375615301E-20</v>
      </c>
      <c r="AD122" s="7">
        <v>-6.4843760113345998E-21</v>
      </c>
      <c r="AE122" s="4">
        <v>0</v>
      </c>
      <c r="AF122" s="4">
        <v>0</v>
      </c>
      <c r="AG122" s="4">
        <v>0</v>
      </c>
      <c r="AH122" s="7">
        <v>-3.9508344208436002E-20</v>
      </c>
    </row>
    <row r="123" spans="1:34" ht="15" x14ac:dyDescent="0.2">
      <c r="A123" s="524"/>
      <c r="B123" s="524" t="s">
        <v>1637</v>
      </c>
      <c r="C123" s="476" t="s">
        <v>688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1.0001979239544099E-3</v>
      </c>
      <c r="K123" s="4">
        <v>2.39970340562628E-3</v>
      </c>
      <c r="L123" s="4">
        <v>3.3994702858562201E-3</v>
      </c>
      <c r="M123" s="4">
        <v>4.59928559084327E-3</v>
      </c>
      <c r="N123" s="4">
        <v>5.7023189330898203E-3</v>
      </c>
      <c r="O123" s="4">
        <v>7.0022137290587398E-3</v>
      </c>
      <c r="P123" s="4">
        <v>8.1003393497654196E-3</v>
      </c>
      <c r="Q123" s="4">
        <v>9.3004346759940799E-3</v>
      </c>
      <c r="R123" s="4">
        <v>1.0398151549723801E-2</v>
      </c>
      <c r="S123" s="4">
        <v>1.1499369385926401E-2</v>
      </c>
      <c r="T123" s="4">
        <v>1.14979108075868E-2</v>
      </c>
      <c r="U123" s="4">
        <v>1.15058558679007E-2</v>
      </c>
      <c r="V123" s="4">
        <v>1.15024976664198E-2</v>
      </c>
      <c r="W123" s="4">
        <v>1.1502265341807399E-2</v>
      </c>
      <c r="X123" s="4">
        <v>1.1501136440102399E-2</v>
      </c>
      <c r="Y123" s="4">
        <v>1.1507104577335401E-2</v>
      </c>
      <c r="Z123" s="4">
        <v>1.1403038416581499E-2</v>
      </c>
      <c r="AA123" s="4">
        <v>1.1406031243593E-2</v>
      </c>
      <c r="AB123" s="4">
        <v>1.1285622915599799E-2</v>
      </c>
      <c r="AC123" s="4">
        <v>1.13070720369678E-2</v>
      </c>
      <c r="AD123" s="4">
        <v>1.10992192958085E-2</v>
      </c>
      <c r="AE123" s="4">
        <v>1.0992990529441001E-2</v>
      </c>
      <c r="AF123" s="4">
        <v>1.0796736546344299E-2</v>
      </c>
      <c r="AG123" s="4">
        <v>1.04334039089151E-2</v>
      </c>
      <c r="AH123" s="4">
        <v>1.0308868314135199E-2</v>
      </c>
    </row>
    <row r="124" spans="1:34" ht="15" x14ac:dyDescent="0.2">
      <c r="A124" s="524"/>
      <c r="B124" s="524"/>
      <c r="C124" s="476" t="s">
        <v>1638</v>
      </c>
      <c r="D124" s="4">
        <v>5.6939172594160599E-2</v>
      </c>
      <c r="E124" s="4">
        <v>6.2844510531658099E-2</v>
      </c>
      <c r="F124" s="4">
        <v>6.3289305134302296E-2</v>
      </c>
      <c r="G124" s="4">
        <v>6.3146217069617303E-2</v>
      </c>
      <c r="H124" s="4">
        <v>6.3329052065701594E-2</v>
      </c>
      <c r="I124" s="4">
        <v>5.92297992734949E-2</v>
      </c>
      <c r="J124" s="4">
        <v>6.3499923615406406E-2</v>
      </c>
      <c r="K124" s="4">
        <v>5.9570661217340899E-2</v>
      </c>
      <c r="L124" s="4">
        <v>6.0862158763023602E-2</v>
      </c>
      <c r="M124" s="4">
        <v>5.8890455684995298E-2</v>
      </c>
      <c r="N124" s="4">
        <v>5.6759931029885899E-2</v>
      </c>
      <c r="O124" s="4">
        <v>5.3887185152452499E-2</v>
      </c>
      <c r="P124" s="4">
        <v>5.18717785162503E-2</v>
      </c>
      <c r="Q124" s="4">
        <v>4.7970547881649998E-2</v>
      </c>
      <c r="R124" s="4">
        <v>4.4778932124362597E-2</v>
      </c>
      <c r="S124" s="4">
        <v>4.1302720673911199E-2</v>
      </c>
      <c r="T124" s="4">
        <v>3.8187773228602701E-2</v>
      </c>
      <c r="U124" s="4">
        <v>3.46839587545619E-2</v>
      </c>
      <c r="V124" s="4">
        <v>3.18694644828873E-2</v>
      </c>
      <c r="W124" s="4">
        <v>2.8322965164994801E-2</v>
      </c>
      <c r="X124" s="4">
        <v>2.5265940454383101E-2</v>
      </c>
      <c r="Y124" s="4">
        <v>2.3335321193179898E-2</v>
      </c>
      <c r="Z124" s="4">
        <v>2.0789497316136399E-2</v>
      </c>
      <c r="AA124" s="4">
        <v>1.8722965103602E-2</v>
      </c>
      <c r="AB124" s="4">
        <v>1.6970120273933E-2</v>
      </c>
      <c r="AC124" s="4">
        <v>1.53349930560636E-2</v>
      </c>
      <c r="AD124" s="4">
        <v>1.3289545636702999E-2</v>
      </c>
      <c r="AE124" s="4">
        <v>1.10290244744483E-2</v>
      </c>
      <c r="AF124" s="4">
        <v>9.3927658969697198E-3</v>
      </c>
      <c r="AG124" s="4">
        <v>8.3410875658316303E-3</v>
      </c>
      <c r="AH124" s="4">
        <v>7.68363620933384E-3</v>
      </c>
    </row>
    <row r="125" spans="1:34" ht="15" x14ac:dyDescent="0.2">
      <c r="A125" s="524"/>
      <c r="B125" s="524"/>
      <c r="C125" s="476" t="s">
        <v>1635</v>
      </c>
      <c r="D125" s="4">
        <v>2.6936939516129001E-2</v>
      </c>
      <c r="E125" s="4">
        <v>2.6947790806451599E-2</v>
      </c>
      <c r="F125" s="4">
        <v>2.6940753870967699E-2</v>
      </c>
      <c r="G125" s="4">
        <v>2.6928428709677401E-2</v>
      </c>
      <c r="H125" s="4">
        <v>2.6914415322580602E-2</v>
      </c>
      <c r="I125" s="4">
        <v>2.5088510430601198E-2</v>
      </c>
      <c r="J125" s="4">
        <v>2.6829344766751501E-2</v>
      </c>
      <c r="K125" s="4">
        <v>2.5105857402856702E-2</v>
      </c>
      <c r="L125" s="4">
        <v>2.5585815810583602E-2</v>
      </c>
      <c r="M125" s="4">
        <v>2.4695032175260201E-2</v>
      </c>
      <c r="N125" s="4">
        <v>2.37422990564383E-2</v>
      </c>
      <c r="O125" s="4">
        <v>2.24846476574261E-2</v>
      </c>
      <c r="P125" s="4">
        <v>2.15901086897607E-2</v>
      </c>
      <c r="Q125" s="4">
        <v>1.99170437202194E-2</v>
      </c>
      <c r="R125" s="4">
        <v>1.8546152455363799E-2</v>
      </c>
      <c r="S125" s="4">
        <v>1.70644390294463E-2</v>
      </c>
      <c r="T125" s="4">
        <v>1.5738897315045599E-2</v>
      </c>
      <c r="U125" s="4">
        <v>1.4259968593354801E-2</v>
      </c>
      <c r="V125" s="4">
        <v>1.3070973242200801E-2</v>
      </c>
      <c r="W125" s="4">
        <v>1.15882651053387E-2</v>
      </c>
      <c r="X125" s="4">
        <v>1.0312524421906499E-2</v>
      </c>
      <c r="Y125" s="4">
        <v>9.5015920102319608E-3</v>
      </c>
      <c r="Z125" s="4">
        <v>8.4446741147672904E-3</v>
      </c>
      <c r="AA125" s="4">
        <v>7.58705206538768E-3</v>
      </c>
      <c r="AB125" s="4">
        <v>6.8603470896262302E-3</v>
      </c>
      <c r="AC125" s="4">
        <v>6.1845864968273004E-3</v>
      </c>
      <c r="AD125" s="4">
        <v>5.3469521696485204E-3</v>
      </c>
      <c r="AE125" s="4">
        <v>4.42695897961782E-3</v>
      </c>
      <c r="AF125" s="4">
        <v>3.7612938009558899E-3</v>
      </c>
      <c r="AG125" s="4">
        <v>3.3323063265969402E-3</v>
      </c>
      <c r="AH125" s="4">
        <v>3.06246127926287E-3</v>
      </c>
    </row>
    <row r="126" spans="1:34" ht="15" x14ac:dyDescent="0.2">
      <c r="A126" s="524"/>
      <c r="B126" s="524"/>
      <c r="C126" s="476" t="s">
        <v>1643</v>
      </c>
      <c r="D126" s="4">
        <v>3.1986216101213601E-3</v>
      </c>
      <c r="E126" s="4">
        <v>3.7018164775849899E-3</v>
      </c>
      <c r="F126" s="4">
        <v>4.0001195366206697E-3</v>
      </c>
      <c r="G126" s="4">
        <v>4.5001344786982497E-3</v>
      </c>
      <c r="H126" s="4">
        <v>4.6979754898657496E-3</v>
      </c>
      <c r="I126" s="4">
        <v>4.7994192110590002E-3</v>
      </c>
      <c r="J126" s="4">
        <v>5.5010885817492897E-3</v>
      </c>
      <c r="K126" s="4">
        <v>5.5993079464613299E-3</v>
      </c>
      <c r="L126" s="4">
        <v>6.199034050679E-3</v>
      </c>
      <c r="M126" s="4">
        <v>6.29902157006796E-3</v>
      </c>
      <c r="N126" s="4">
        <v>6.4026037143464602E-3</v>
      </c>
      <c r="O126" s="4">
        <v>6.4020239808537001E-3</v>
      </c>
      <c r="P126" s="4">
        <v>6.5002723177129797E-3</v>
      </c>
      <c r="Q126" s="4">
        <v>6.3002944579314702E-3</v>
      </c>
      <c r="R126" s="4">
        <v>6.1988980392584398E-3</v>
      </c>
      <c r="S126" s="4">
        <v>5.9996709839616096E-3</v>
      </c>
      <c r="T126" s="4">
        <v>5.6989644872386704E-3</v>
      </c>
      <c r="U126" s="4">
        <v>5.5028006324742704E-3</v>
      </c>
      <c r="V126" s="4">
        <v>5.2011293795985597E-3</v>
      </c>
      <c r="W126" s="4">
        <v>4.8009455339718104E-3</v>
      </c>
      <c r="X126" s="4">
        <v>4.4004348118652902E-3</v>
      </c>
      <c r="Y126" s="4">
        <v>4.2025947152007801E-3</v>
      </c>
      <c r="Z126" s="4">
        <v>4.0010661110812303E-3</v>
      </c>
      <c r="AA126" s="4">
        <v>3.7019575088854599E-3</v>
      </c>
      <c r="AB126" s="4">
        <v>3.3956741515963999E-3</v>
      </c>
      <c r="AC126" s="4">
        <v>3.2020027007342599E-3</v>
      </c>
      <c r="AD126" s="4">
        <v>2.8997960322382798E-3</v>
      </c>
      <c r="AE126" s="4">
        <v>2.3984706609689499E-3</v>
      </c>
      <c r="AF126" s="4">
        <v>1.9993956567304202E-3</v>
      </c>
      <c r="AG126" s="4">
        <v>1.8057814457737699E-3</v>
      </c>
      <c r="AH126" s="4">
        <v>1.80154980247023E-3</v>
      </c>
    </row>
    <row r="127" spans="1:34" ht="15" x14ac:dyDescent="0.2">
      <c r="A127" s="524"/>
      <c r="B127" s="524"/>
      <c r="C127" s="476" t="s">
        <v>652</v>
      </c>
      <c r="D127" s="4">
        <v>0.21380786325154999</v>
      </c>
      <c r="E127" s="4">
        <v>0.21330466838408599</v>
      </c>
      <c r="F127" s="4">
        <v>0.21300636532504999</v>
      </c>
      <c r="G127" s="4">
        <v>0.212506350382973</v>
      </c>
      <c r="H127" s="4">
        <v>0.21230850937180501</v>
      </c>
      <c r="I127" s="4">
        <v>0.19757609085526201</v>
      </c>
      <c r="J127" s="4">
        <v>0.209841524445636</v>
      </c>
      <c r="K127" s="4">
        <v>0.19437597585572899</v>
      </c>
      <c r="L127" s="4">
        <v>0.19866904288224399</v>
      </c>
      <c r="M127" s="4">
        <v>0.19207016565238899</v>
      </c>
      <c r="N127" s="4">
        <v>0.18327453132316701</v>
      </c>
      <c r="O127" s="4">
        <v>0.17185433123604099</v>
      </c>
      <c r="P127" s="4">
        <v>0.16350684983785699</v>
      </c>
      <c r="Q127" s="4">
        <v>0.14890695948984001</v>
      </c>
      <c r="R127" s="4">
        <v>0.13677568576944399</v>
      </c>
      <c r="S127" s="4">
        <v>0.123793211302407</v>
      </c>
      <c r="T127" s="4">
        <v>0.113279416913007</v>
      </c>
      <c r="U127" s="4">
        <v>0.10135158255811701</v>
      </c>
      <c r="V127" s="4">
        <v>9.1919959612520696E-2</v>
      </c>
      <c r="W127" s="4">
        <v>8.0115778598154705E-2</v>
      </c>
      <c r="X127" s="4">
        <v>7.0006917461493304E-2</v>
      </c>
      <c r="Y127" s="4">
        <v>6.3539229622678495E-2</v>
      </c>
      <c r="Z127" s="4">
        <v>5.5114685680143903E-2</v>
      </c>
      <c r="AA127" s="4">
        <v>4.8325553426802101E-2</v>
      </c>
      <c r="AB127" s="4">
        <v>4.2745545202448797E-2</v>
      </c>
      <c r="AC127" s="4">
        <v>3.7323343980433701E-2</v>
      </c>
      <c r="AD127" s="4">
        <v>3.07978337217031E-2</v>
      </c>
      <c r="AE127" s="4">
        <v>2.3684897777068399E-2</v>
      </c>
      <c r="AF127" s="4">
        <v>1.86943493904295E-2</v>
      </c>
      <c r="AG127" s="4">
        <v>1.5650105863372701E-2</v>
      </c>
      <c r="AH127" s="4">
        <v>1.3511623518526699E-2</v>
      </c>
    </row>
    <row r="128" spans="1:34" ht="15" x14ac:dyDescent="0.2">
      <c r="A128" s="524"/>
      <c r="B128" s="524"/>
      <c r="C128" s="476" t="s">
        <v>1639</v>
      </c>
      <c r="D128" s="4">
        <v>0.34473241496512602</v>
      </c>
      <c r="E128" s="4">
        <v>0.34473241496512602</v>
      </c>
      <c r="F128" s="4">
        <v>0.34473241496512602</v>
      </c>
      <c r="G128" s="4">
        <v>0.34473241496512602</v>
      </c>
      <c r="H128" s="4">
        <v>0.34473241496512602</v>
      </c>
      <c r="I128" s="4">
        <v>0.32148992395058301</v>
      </c>
      <c r="J128" s="4">
        <v>0.343678115090154</v>
      </c>
      <c r="K128" s="4">
        <v>0.32148909334740999</v>
      </c>
      <c r="L128" s="4">
        <v>0.32752155113223802</v>
      </c>
      <c r="M128" s="4">
        <v>0.31600917233048997</v>
      </c>
      <c r="N128" s="4">
        <v>0.30371230953659101</v>
      </c>
      <c r="O128" s="4">
        <v>0.287524788765051</v>
      </c>
      <c r="P128" s="4">
        <v>0.27599020607993002</v>
      </c>
      <c r="Q128" s="4">
        <v>0.25451501370819102</v>
      </c>
      <c r="R128" s="4">
        <v>0.23691474691551001</v>
      </c>
      <c r="S128" s="4">
        <v>0.217911463002748</v>
      </c>
      <c r="T128" s="4">
        <v>0.20091492785132201</v>
      </c>
      <c r="U128" s="4">
        <v>0.18197275412875999</v>
      </c>
      <c r="V128" s="4">
        <v>0.16674225549816299</v>
      </c>
      <c r="W128" s="4">
        <v>0.147776769113174</v>
      </c>
      <c r="X128" s="4">
        <v>0.13146277215173999</v>
      </c>
      <c r="Y128" s="4">
        <v>0.12108330781702099</v>
      </c>
      <c r="Z128" s="4">
        <v>0.10757737608634201</v>
      </c>
      <c r="AA128" s="4">
        <v>9.6618729632910003E-2</v>
      </c>
      <c r="AB128" s="4">
        <v>8.7334251997096601E-2</v>
      </c>
      <c r="AC128" s="4">
        <v>7.8704487128648901E-2</v>
      </c>
      <c r="AD128" s="4">
        <v>6.8021387321569204E-2</v>
      </c>
      <c r="AE128" s="4">
        <v>5.6298276046146699E-2</v>
      </c>
      <c r="AF128" s="4">
        <v>4.7816448943443099E-2</v>
      </c>
      <c r="AG128" s="4">
        <v>4.2348252618414801E-2</v>
      </c>
      <c r="AH128" s="4">
        <v>3.8905567132571102E-2</v>
      </c>
    </row>
    <row r="129" spans="1:34" ht="15" x14ac:dyDescent="0.2">
      <c r="A129" s="524"/>
      <c r="B129" s="524"/>
      <c r="C129" s="476" t="s">
        <v>1099</v>
      </c>
      <c r="D129" s="4">
        <v>1.0023961940927899E-2</v>
      </c>
      <c r="E129" s="4">
        <v>1.0023961940928E-2</v>
      </c>
      <c r="F129" s="4">
        <v>1.0023961940928E-2</v>
      </c>
      <c r="G129" s="4">
        <v>1.0023961940927899E-2</v>
      </c>
      <c r="H129" s="4">
        <v>1.0023961940927899E-2</v>
      </c>
      <c r="I129" s="4">
        <v>9.3481280615821498E-3</v>
      </c>
      <c r="J129" s="4">
        <v>9.9933055205791294E-3</v>
      </c>
      <c r="K129" s="4">
        <v>9.3481039097059893E-3</v>
      </c>
      <c r="L129" s="4">
        <v>7.4283399769586303E-3</v>
      </c>
      <c r="M129" s="4">
        <v>5.1457063977503898E-3</v>
      </c>
      <c r="N129" s="4">
        <v>4.6363795869019302E-3</v>
      </c>
      <c r="O129" s="4">
        <v>4.0966481048016297E-3</v>
      </c>
      <c r="P129" s="4">
        <v>3.65142474795343E-3</v>
      </c>
      <c r="Q129" s="4">
        <v>3.1082789259802499E-3</v>
      </c>
      <c r="R129" s="4">
        <v>2.6522234543214299E-3</v>
      </c>
      <c r="S129" s="4">
        <v>2.2177133361490201E-3</v>
      </c>
      <c r="T129" s="4">
        <v>1.8402636461098301E-3</v>
      </c>
      <c r="U129" s="4">
        <v>1.48156833270227E-3</v>
      </c>
      <c r="V129" s="4">
        <v>1.18787035356293E-3</v>
      </c>
      <c r="W129" s="4">
        <v>9.0236605395422199E-4</v>
      </c>
      <c r="X129" s="4">
        <v>6.6895687585824103E-4</v>
      </c>
      <c r="Y129" s="4">
        <v>4.9291223661319797E-4</v>
      </c>
      <c r="Z129" s="4">
        <v>3.2844868965648601E-4</v>
      </c>
      <c r="AA129" s="4">
        <v>1.9666027869858201E-4</v>
      </c>
      <c r="AB129" s="4">
        <v>8.8881205553706196E-5</v>
      </c>
      <c r="AC129" s="7">
        <v>-1.23764943801224E-19</v>
      </c>
      <c r="AD129" s="7">
        <v>8.5572383342000195E-20</v>
      </c>
      <c r="AE129" s="7">
        <v>-7.0824454616599502E-20</v>
      </c>
      <c r="AF129" s="7">
        <v>-6.0154131812951402E-20</v>
      </c>
      <c r="AG129" s="4">
        <v>0</v>
      </c>
      <c r="AH129" s="7">
        <v>-4.8944048863152497E-20</v>
      </c>
    </row>
    <row r="130" spans="1:34" ht="15" x14ac:dyDescent="0.2">
      <c r="A130" s="524"/>
      <c r="B130" s="524" t="s">
        <v>480</v>
      </c>
      <c r="C130" s="476" t="s">
        <v>688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2.4995065437605699E-3</v>
      </c>
      <c r="K130" s="4">
        <v>4.8006245880091898E-3</v>
      </c>
      <c r="L130" s="4">
        <v>7.3016611975352599E-3</v>
      </c>
      <c r="M130" s="4">
        <v>9.6005045076033805E-3</v>
      </c>
      <c r="N130" s="4">
        <v>1.20956504176487E-2</v>
      </c>
      <c r="O130" s="4">
        <v>1.44029434718018E-2</v>
      </c>
      <c r="P130" s="4">
        <v>1.6796815249735499E-2</v>
      </c>
      <c r="Q130" s="4">
        <v>1.9088987906808901E-2</v>
      </c>
      <c r="R130" s="4">
        <v>2.17972253507345E-2</v>
      </c>
      <c r="S130" s="4">
        <v>2.4208463705930199E-2</v>
      </c>
      <c r="T130" s="4">
        <v>2.42042859053124E-2</v>
      </c>
      <c r="U130" s="4">
        <v>2.4207375369683301E-2</v>
      </c>
      <c r="V130" s="4">
        <v>2.4199357181208199E-2</v>
      </c>
      <c r="W130" s="4">
        <v>2.4302392516485801E-2</v>
      </c>
      <c r="X130" s="4">
        <v>2.4294105537123599E-2</v>
      </c>
      <c r="Y130" s="4">
        <v>2.4278126009629E-2</v>
      </c>
      <c r="Z130" s="4">
        <v>2.4308455755391301E-2</v>
      </c>
      <c r="AA130" s="4">
        <v>2.4283695002613501E-2</v>
      </c>
      <c r="AB130" s="4">
        <v>2.4417379143517701E-2</v>
      </c>
      <c r="AC130" s="4">
        <v>2.4424063787893999E-2</v>
      </c>
      <c r="AD130" s="4">
        <v>2.3490184326852001E-2</v>
      </c>
      <c r="AE130" s="4">
        <v>2.30708543594004E-2</v>
      </c>
      <c r="AF130" s="4">
        <v>2.2179986938903301E-2</v>
      </c>
      <c r="AG130" s="4">
        <v>2.1730292612117199E-2</v>
      </c>
      <c r="AH130" s="4">
        <v>2.09019289964519E-2</v>
      </c>
    </row>
    <row r="131" spans="1:34" ht="15" x14ac:dyDescent="0.2">
      <c r="A131" s="524"/>
      <c r="B131" s="524"/>
      <c r="C131" s="476" t="s">
        <v>1635</v>
      </c>
      <c r="D131" s="4">
        <v>0.32009621272549699</v>
      </c>
      <c r="E131" s="4">
        <v>0.318988762919166</v>
      </c>
      <c r="F131" s="4">
        <v>0.31769685763767702</v>
      </c>
      <c r="G131" s="4">
        <v>0.31565268571275901</v>
      </c>
      <c r="H131" s="4">
        <v>0.31315112117560301</v>
      </c>
      <c r="I131" s="4">
        <v>0.32835579658490599</v>
      </c>
      <c r="J131" s="4">
        <v>0.31838567972847398</v>
      </c>
      <c r="K131" s="4">
        <v>0.301912695301437</v>
      </c>
      <c r="L131" s="4">
        <v>0.31572650128137902</v>
      </c>
      <c r="M131" s="4">
        <v>0.32691982283202697</v>
      </c>
      <c r="N131" s="4">
        <v>0.33928957759811101</v>
      </c>
      <c r="O131" s="4">
        <v>0.34899283281913501</v>
      </c>
      <c r="P131" s="4">
        <v>0.35463275064059502</v>
      </c>
      <c r="Q131" s="4">
        <v>0.35500371207658998</v>
      </c>
      <c r="R131" s="4">
        <v>0.35612106126037302</v>
      </c>
      <c r="S131" s="4">
        <v>0.35759976791970099</v>
      </c>
      <c r="T131" s="4">
        <v>0.35551543477511499</v>
      </c>
      <c r="U131" s="4">
        <v>0.35362575052862599</v>
      </c>
      <c r="V131" s="4">
        <v>0.35551271251169497</v>
      </c>
      <c r="W131" s="4">
        <v>0.35775239205417803</v>
      </c>
      <c r="X131" s="4">
        <v>0.36010594081447</v>
      </c>
      <c r="Y131" s="4">
        <v>0.36249122400874201</v>
      </c>
      <c r="Z131" s="4">
        <v>0.36489906647864401</v>
      </c>
      <c r="AA131" s="4">
        <v>0.36730440165460998</v>
      </c>
      <c r="AB131" s="4">
        <v>0.36611423471120202</v>
      </c>
      <c r="AC131" s="4">
        <v>0.36840402203001399</v>
      </c>
      <c r="AD131" s="4">
        <v>0.370711334463315</v>
      </c>
      <c r="AE131" s="4">
        <v>0.37285927735207303</v>
      </c>
      <c r="AF131" s="4">
        <v>0.37480058685450401</v>
      </c>
      <c r="AG131" s="4">
        <v>0.37650786253935598</v>
      </c>
      <c r="AH131" s="4">
        <v>0.38162544599166698</v>
      </c>
    </row>
    <row r="132" spans="1:34" ht="15" x14ac:dyDescent="0.2">
      <c r="A132" s="524"/>
      <c r="B132" s="524"/>
      <c r="C132" s="476" t="s">
        <v>1640</v>
      </c>
      <c r="D132" s="4">
        <v>7.9373295641285496E-4</v>
      </c>
      <c r="E132" s="4">
        <v>7.6311209468235596E-4</v>
      </c>
      <c r="F132" s="4">
        <v>7.3182826019540799E-4</v>
      </c>
      <c r="G132" s="4">
        <v>6.9917749600508395E-4</v>
      </c>
      <c r="H132" s="4">
        <v>6.6471707903234599E-4</v>
      </c>
      <c r="I132" s="4">
        <v>6.6672364688548499E-4</v>
      </c>
      <c r="J132" s="4">
        <v>6.5699438042146098E-4</v>
      </c>
      <c r="K132" s="4">
        <v>6.3486344834500603E-4</v>
      </c>
      <c r="L132" s="4">
        <v>6.5101651804879302E-4</v>
      </c>
      <c r="M132" s="4">
        <v>6.6108065520077903E-4</v>
      </c>
      <c r="N132" s="4">
        <v>6.7144132217414397E-4</v>
      </c>
      <c r="O132" s="4">
        <v>6.7517356986737404E-4</v>
      </c>
      <c r="P132" s="4">
        <v>6.9188514294289704E-4</v>
      </c>
      <c r="Q132" s="4">
        <v>6.9552776127037403E-4</v>
      </c>
      <c r="R132" s="4">
        <v>6.9905874001090803E-4</v>
      </c>
      <c r="S132" s="4">
        <v>7.02510752158716E-4</v>
      </c>
      <c r="T132" s="4">
        <v>6.9914577602989505E-4</v>
      </c>
      <c r="U132" s="4">
        <v>6.9555936766510799E-4</v>
      </c>
      <c r="V132" s="4">
        <v>6.9848121405036503E-4</v>
      </c>
      <c r="W132" s="4">
        <v>7.0124838688520499E-4</v>
      </c>
      <c r="X132" s="4">
        <v>7.0385827217996002E-4</v>
      </c>
      <c r="Y132" s="4">
        <v>7.0632160842710404E-4</v>
      </c>
      <c r="Z132" s="4">
        <v>7.0865374474343896E-4</v>
      </c>
      <c r="AA132" s="4">
        <v>7.1084586635153E-4</v>
      </c>
      <c r="AB132" s="4">
        <v>7.0601391847783601E-4</v>
      </c>
      <c r="AC132" s="4">
        <v>7.0789770878158798E-4</v>
      </c>
      <c r="AD132" s="4">
        <v>7.0963301234564305E-4</v>
      </c>
      <c r="AE132" s="4">
        <v>7.11250996440046E-4</v>
      </c>
      <c r="AF132" s="4">
        <v>7.1274232136923801E-4</v>
      </c>
      <c r="AG132" s="4">
        <v>7.1411644313206402E-4</v>
      </c>
      <c r="AH132" s="4">
        <v>7.2232042493251196E-4</v>
      </c>
    </row>
    <row r="133" spans="1:34" ht="15" x14ac:dyDescent="0.2">
      <c r="A133" s="524"/>
      <c r="B133" s="524"/>
      <c r="C133" s="476" t="s">
        <v>1643</v>
      </c>
      <c r="D133" s="4">
        <v>6.4011454035281098E-3</v>
      </c>
      <c r="E133" s="4">
        <v>6.9006936685591597E-3</v>
      </c>
      <c r="F133" s="4">
        <v>7.7981011077378898E-3</v>
      </c>
      <c r="G133" s="4">
        <v>8.3015580251798206E-3</v>
      </c>
      <c r="H133" s="4">
        <v>8.9980876793396298E-3</v>
      </c>
      <c r="I133" s="4">
        <v>1.0201710923514001E-2</v>
      </c>
      <c r="J133" s="4">
        <v>1.05979077455448E-2</v>
      </c>
      <c r="K133" s="4">
        <v>1.07013923107704E-2</v>
      </c>
      <c r="L133" s="4">
        <v>1.14025941988906E-2</v>
      </c>
      <c r="M133" s="4">
        <v>1.1900625379216601E-2</v>
      </c>
      <c r="N133" s="4">
        <v>1.2495506629802399E-2</v>
      </c>
      <c r="O133" s="4">
        <v>1.2702595978603E-2</v>
      </c>
      <c r="P133" s="4">
        <v>1.2997535609914301E-2</v>
      </c>
      <c r="Q133" s="4">
        <v>1.2992504858037501E-2</v>
      </c>
      <c r="R133" s="4">
        <v>1.2798370848137701E-2</v>
      </c>
      <c r="S133" s="4">
        <v>1.26044067229223E-2</v>
      </c>
      <c r="T133" s="4">
        <v>1.22021606630087E-2</v>
      </c>
      <c r="U133" s="4">
        <v>1.18035962546389E-2</v>
      </c>
      <c r="V133" s="4">
        <v>1.11997024970881E-2</v>
      </c>
      <c r="W133" s="4">
        <v>1.0701053494913499E-2</v>
      </c>
      <c r="X133" s="4">
        <v>1.01975257810148E-2</v>
      </c>
      <c r="Y133" s="4">
        <v>9.5913584235571298E-3</v>
      </c>
      <c r="Z133" s="4">
        <v>8.8030621665614595E-3</v>
      </c>
      <c r="AA133" s="4">
        <v>8.29443080336182E-3</v>
      </c>
      <c r="AB133" s="4">
        <v>7.5053419498517697E-3</v>
      </c>
      <c r="AC133" s="4">
        <v>6.8067063015442497E-3</v>
      </c>
      <c r="AD133" s="4">
        <v>6.0974521018637099E-3</v>
      </c>
      <c r="AE133" s="4">
        <v>5.4930605617619999E-3</v>
      </c>
      <c r="AF133" s="4">
        <v>4.7956728516547701E-3</v>
      </c>
      <c r="AG133" s="4">
        <v>4.1057234889253797E-3</v>
      </c>
      <c r="AH133" s="4">
        <v>3.7003414969795298E-3</v>
      </c>
    </row>
    <row r="134" spans="1:34" ht="15" x14ac:dyDescent="0.2">
      <c r="A134" s="524"/>
      <c r="B134" s="524"/>
      <c r="C134" s="476" t="s">
        <v>190</v>
      </c>
      <c r="D134" s="4">
        <v>1.30291805927996E-3</v>
      </c>
      <c r="E134" s="4">
        <v>1.3268584255005701E-3</v>
      </c>
      <c r="F134" s="4">
        <v>1.3506213704662E-3</v>
      </c>
      <c r="G134" s="4">
        <v>1.37274348561529E-3</v>
      </c>
      <c r="H134" s="4">
        <v>1.3919408212481801E-3</v>
      </c>
      <c r="I134" s="4">
        <v>1.4932975750578501E-3</v>
      </c>
      <c r="J134" s="4">
        <v>1.4715394970703599E-3</v>
      </c>
      <c r="K134" s="4">
        <v>1.42197809202022E-3</v>
      </c>
      <c r="L134" s="4">
        <v>1.4581659571706099E-3</v>
      </c>
      <c r="M134" s="4">
        <v>1.4807160007001201E-3</v>
      </c>
      <c r="N134" s="4">
        <v>1.5039305971051901E-3</v>
      </c>
      <c r="O134" s="4">
        <v>1.51229875732982E-3</v>
      </c>
      <c r="P134" s="4">
        <v>1.5497390877354301E-3</v>
      </c>
      <c r="Q134" s="4">
        <v>1.55790646241497E-3</v>
      </c>
      <c r="R134" s="4">
        <v>1.5658244773277699E-3</v>
      </c>
      <c r="S134" s="4">
        <v>1.57356473529353E-3</v>
      </c>
      <c r="T134" s="4">
        <v>1.5660359425967701E-3</v>
      </c>
      <c r="U134" s="4">
        <v>1.55801094759027E-3</v>
      </c>
      <c r="V134" s="4">
        <v>1.5645631147216299E-3</v>
      </c>
      <c r="W134" s="4">
        <v>1.5707692537967001E-3</v>
      </c>
      <c r="X134" s="4">
        <v>1.57662287211113E-3</v>
      </c>
      <c r="Y134" s="4">
        <v>1.58214785527415E-3</v>
      </c>
      <c r="Z134" s="4">
        <v>1.5873784535059699E-3</v>
      </c>
      <c r="AA134" s="4">
        <v>1.5922951405999699E-3</v>
      </c>
      <c r="AB134" s="4">
        <v>1.5814776458568599E-3</v>
      </c>
      <c r="AC134" s="4">
        <v>1.5857030798069401E-3</v>
      </c>
      <c r="AD134" s="4">
        <v>1.5895957119103599E-3</v>
      </c>
      <c r="AE134" s="4">
        <v>1.59322577661361E-3</v>
      </c>
      <c r="AF134" s="4">
        <v>1.59657134727146E-3</v>
      </c>
      <c r="AG134" s="4">
        <v>1.59965425636468E-3</v>
      </c>
      <c r="AH134" s="4">
        <v>1.6180363320269901E-3</v>
      </c>
    </row>
    <row r="135" spans="1:34" ht="15" x14ac:dyDescent="0.2">
      <c r="A135" s="524"/>
      <c r="B135" s="524"/>
      <c r="C135" s="476" t="s">
        <v>247</v>
      </c>
      <c r="D135" s="4">
        <v>1.54798653961454E-2</v>
      </c>
      <c r="E135" s="4">
        <v>1.5370525233166199E-2</v>
      </c>
      <c r="F135" s="4">
        <v>1.5244537476428E-2</v>
      </c>
      <c r="G135" s="4">
        <v>1.50734028987651E-2</v>
      </c>
      <c r="H135" s="4">
        <v>1.48951997175265E-2</v>
      </c>
      <c r="I135" s="4">
        <v>1.55635036233204E-2</v>
      </c>
      <c r="J135" s="4">
        <v>1.5080453919386E-2</v>
      </c>
      <c r="K135" s="4">
        <v>1.42647145437123E-2</v>
      </c>
      <c r="L135" s="4">
        <v>1.43109047769946E-2</v>
      </c>
      <c r="M135" s="4">
        <v>1.41927201654028E-2</v>
      </c>
      <c r="N135" s="4">
        <v>1.4051332317873901E-2</v>
      </c>
      <c r="O135" s="4">
        <v>1.35896940847022E-2</v>
      </c>
      <c r="P135" s="4">
        <v>1.3127054119529699E-2</v>
      </c>
      <c r="Q135" s="4">
        <v>1.22378997480567E-2</v>
      </c>
      <c r="R135" s="4">
        <v>1.12997395882708E-2</v>
      </c>
      <c r="S135" s="4">
        <v>1.03570869041441E-2</v>
      </c>
      <c r="T135" s="4">
        <v>9.3554235556803506E-3</v>
      </c>
      <c r="U135" s="4">
        <v>8.3903400411006399E-3</v>
      </c>
      <c r="V135" s="4">
        <v>7.4876058096573703E-3</v>
      </c>
      <c r="W135" s="4">
        <v>6.5732550827876301E-3</v>
      </c>
      <c r="X135" s="4">
        <v>5.7105824065510399E-3</v>
      </c>
      <c r="Y135" s="4">
        <v>4.9241635283620699E-3</v>
      </c>
      <c r="Z135" s="4">
        <v>4.2179769147232199E-3</v>
      </c>
      <c r="AA135" s="4">
        <v>3.5913572908380801E-3</v>
      </c>
      <c r="AB135" s="4">
        <v>3.0105642278045299E-3</v>
      </c>
      <c r="AC135" s="4">
        <v>2.5319044402078101E-3</v>
      </c>
      <c r="AD135" s="4">
        <v>2.1138279561193699E-3</v>
      </c>
      <c r="AE135" s="4">
        <v>1.75011565274566E-3</v>
      </c>
      <c r="AF135" s="4">
        <v>1.4355178326713801E-3</v>
      </c>
      <c r="AG135" s="4">
        <v>1.1656054095235101E-3</v>
      </c>
      <c r="AH135" s="4">
        <v>9.4542288217796405E-4</v>
      </c>
    </row>
    <row r="136" spans="1:34" ht="15" x14ac:dyDescent="0.2">
      <c r="A136" s="524"/>
      <c r="B136" s="524"/>
      <c r="C136" s="476" t="s">
        <v>652</v>
      </c>
      <c r="D136" s="4">
        <v>0.41797479127100001</v>
      </c>
      <c r="E136" s="4">
        <v>0.414641680432555</v>
      </c>
      <c r="F136" s="4">
        <v>0.40990018643237602</v>
      </c>
      <c r="G136" s="4">
        <v>0.40377578009218001</v>
      </c>
      <c r="H136" s="4">
        <v>0.39681566665887802</v>
      </c>
      <c r="I136" s="4">
        <v>0.41236915821224002</v>
      </c>
      <c r="J136" s="4">
        <v>0.39462209312891899</v>
      </c>
      <c r="K136" s="4">
        <v>0.36834792411745498</v>
      </c>
      <c r="L136" s="4">
        <v>0.36458294609611003</v>
      </c>
      <c r="M136" s="4">
        <v>0.35701876137650002</v>
      </c>
      <c r="N136" s="4">
        <v>0.34937436536927602</v>
      </c>
      <c r="O136" s="4">
        <v>0.33546855836405098</v>
      </c>
      <c r="P136" s="4">
        <v>0.32373861773002099</v>
      </c>
      <c r="Q136" s="4">
        <v>0.302625420847212</v>
      </c>
      <c r="R136" s="4">
        <v>0.280564285936518</v>
      </c>
      <c r="S136" s="4">
        <v>0.25889051268986601</v>
      </c>
      <c r="T136" s="4">
        <v>0.23774209750796499</v>
      </c>
      <c r="U136" s="4">
        <v>0.21736622594347799</v>
      </c>
      <c r="V136" s="4">
        <v>0.199294706041934</v>
      </c>
      <c r="W136" s="4">
        <v>0.180517771573073</v>
      </c>
      <c r="X136" s="4">
        <v>0.16226063080967701</v>
      </c>
      <c r="Y136" s="4">
        <v>0.144769566205565</v>
      </c>
      <c r="Z136" s="4">
        <v>0.12804454060452999</v>
      </c>
      <c r="AA136" s="4">
        <v>0.111724983592271</v>
      </c>
      <c r="AB136" s="4">
        <v>9.4967593472124495E-2</v>
      </c>
      <c r="AC136" s="4">
        <v>8.0379193531471105E-2</v>
      </c>
      <c r="AD136" s="4">
        <v>6.7771680738747397E-2</v>
      </c>
      <c r="AE136" s="4">
        <v>5.5529848587994E-2</v>
      </c>
      <c r="AF136" s="4">
        <v>4.4959432984263401E-2</v>
      </c>
      <c r="AG136" s="4">
        <v>3.5148998649092801E-2</v>
      </c>
      <c r="AH136" s="4">
        <v>2.7202510464282001E-2</v>
      </c>
    </row>
    <row r="137" spans="1:34" ht="15" x14ac:dyDescent="0.2">
      <c r="A137" s="524"/>
      <c r="B137" s="524"/>
      <c r="C137" s="476" t="s">
        <v>1641</v>
      </c>
      <c r="D137" s="4">
        <v>4.0803903063141899E-3</v>
      </c>
      <c r="E137" s="4">
        <v>4.0742423967784699E-3</v>
      </c>
      <c r="F137" s="4">
        <v>4.0643966575214701E-3</v>
      </c>
      <c r="G137" s="4">
        <v>4.0435333666031803E-3</v>
      </c>
      <c r="H137" s="4">
        <v>4.0210934774286399E-3</v>
      </c>
      <c r="I137" s="4">
        <v>4.2320729093371203E-3</v>
      </c>
      <c r="J137" s="4">
        <v>4.1310783884494703E-3</v>
      </c>
      <c r="K137" s="4">
        <v>3.9106613906667699E-3</v>
      </c>
      <c r="L137" s="4">
        <v>3.92939170720338E-3</v>
      </c>
      <c r="M137" s="4">
        <v>3.9087762713699197E-3</v>
      </c>
      <c r="N137" s="4">
        <v>3.9312670738299001E-3</v>
      </c>
      <c r="O137" s="4">
        <v>3.9140785073599697E-3</v>
      </c>
      <c r="P137" s="4">
        <v>3.9710744144631398E-3</v>
      </c>
      <c r="Q137" s="4">
        <v>3.95192607985872E-3</v>
      </c>
      <c r="R137" s="4">
        <v>3.9318396725469204E-3</v>
      </c>
      <c r="S137" s="4">
        <v>3.91093425460906E-3</v>
      </c>
      <c r="T137" s="4">
        <v>3.8524913025398799E-3</v>
      </c>
      <c r="U137" s="4">
        <v>3.79339159308896E-3</v>
      </c>
      <c r="V137" s="4">
        <v>3.7699517584670701E-3</v>
      </c>
      <c r="W137" s="4">
        <v>3.7454782840664501E-3</v>
      </c>
      <c r="X137" s="4">
        <v>3.7202267717640898E-3</v>
      </c>
      <c r="Y137" s="4">
        <v>3.6940252144671698E-3</v>
      </c>
      <c r="Z137" s="4">
        <v>3.66697562756082E-3</v>
      </c>
      <c r="AA137" s="4">
        <v>3.63905395847039E-3</v>
      </c>
      <c r="AB137" s="4">
        <v>3.5755345942164898E-3</v>
      </c>
      <c r="AC137" s="4">
        <v>3.54635169972511E-3</v>
      </c>
      <c r="AD137" s="4">
        <v>3.5163440256074799E-3</v>
      </c>
      <c r="AE137" s="4">
        <v>3.48578750720071E-3</v>
      </c>
      <c r="AF137" s="4">
        <v>3.4546535667773302E-3</v>
      </c>
      <c r="AG137" s="4">
        <v>3.42309395452693E-3</v>
      </c>
      <c r="AH137" s="4">
        <v>3.4240872249927E-3</v>
      </c>
    </row>
    <row r="138" spans="1:34" ht="15" x14ac:dyDescent="0.2">
      <c r="A138" s="524"/>
      <c r="B138" s="524" t="s">
        <v>1489</v>
      </c>
      <c r="C138" s="476" t="s">
        <v>688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2.0036989570296199E-4</v>
      </c>
      <c r="L138" s="4">
        <v>2.01241217878455E-4</v>
      </c>
      <c r="M138" s="4">
        <v>2.9956680672268803E-4</v>
      </c>
      <c r="N138" s="4">
        <v>3.98854308290479E-4</v>
      </c>
      <c r="O138" s="4">
        <v>6.9697073677955901E-4</v>
      </c>
      <c r="P138" s="4">
        <v>6.9591491704374005E-4</v>
      </c>
      <c r="Q138" s="4">
        <v>8.06691529945309E-4</v>
      </c>
      <c r="R138" s="4">
        <v>8.9903872941176396E-4</v>
      </c>
      <c r="S138" s="4">
        <v>1.0055661018505699E-3</v>
      </c>
      <c r="T138" s="4">
        <v>1.10450668767506E-3</v>
      </c>
      <c r="U138" s="4">
        <v>1.1028358828277E-3</v>
      </c>
      <c r="V138" s="4">
        <v>1.2901865234982799E-3</v>
      </c>
      <c r="W138" s="4">
        <v>1.3991325077399299E-3</v>
      </c>
      <c r="X138" s="4">
        <v>1.7113629772629699E-3</v>
      </c>
      <c r="Y138" s="4">
        <v>1.7927101604278E-3</v>
      </c>
      <c r="Z138" s="4">
        <v>1.90651831461556E-3</v>
      </c>
      <c r="AA138" s="4">
        <v>2.00342206215819E-3</v>
      </c>
      <c r="AB138" s="4">
        <v>2.09984163335237E-3</v>
      </c>
      <c r="AC138" s="4">
        <v>2.2177057478991501E-3</v>
      </c>
      <c r="AD138" s="4">
        <v>1.79304329004328E-3</v>
      </c>
      <c r="AE138" s="4">
        <v>1.2053744397759001E-3</v>
      </c>
      <c r="AF138" s="4">
        <v>9.0232209011263903E-4</v>
      </c>
      <c r="AG138" s="4">
        <v>4.0023958104980998E-4</v>
      </c>
      <c r="AH138" s="4">
        <v>0</v>
      </c>
    </row>
    <row r="139" spans="1:34" ht="15" x14ac:dyDescent="0.2">
      <c r="A139" s="524"/>
      <c r="B139" s="524"/>
      <c r="C139" s="476" t="s">
        <v>1635</v>
      </c>
      <c r="D139" s="4">
        <v>5.99754560995822E-2</v>
      </c>
      <c r="E139" s="4">
        <v>6.0683779522765699E-2</v>
      </c>
      <c r="F139" s="4">
        <v>6.1345675272551602E-2</v>
      </c>
      <c r="G139" s="4">
        <v>6.1861628638097903E-2</v>
      </c>
      <c r="H139" s="4">
        <v>6.2442912916313903E-2</v>
      </c>
      <c r="I139" s="4">
        <v>6.3105998210762404E-2</v>
      </c>
      <c r="J139" s="4">
        <v>6.4013167188921694E-2</v>
      </c>
      <c r="K139" s="4">
        <v>6.5082593088106294E-2</v>
      </c>
      <c r="L139" s="4">
        <v>6.6726224152112504E-2</v>
      </c>
      <c r="M139" s="4">
        <v>6.8405531593269397E-2</v>
      </c>
      <c r="N139" s="4">
        <v>7.0113804857777198E-2</v>
      </c>
      <c r="O139" s="4">
        <v>7.1863268872700795E-2</v>
      </c>
      <c r="P139" s="4">
        <v>7.3653966969936299E-2</v>
      </c>
      <c r="Q139" s="4">
        <v>7.5485991939191602E-2</v>
      </c>
      <c r="R139" s="4">
        <v>7.7359487833186497E-2</v>
      </c>
      <c r="S139" s="4">
        <v>7.9274656693701595E-2</v>
      </c>
      <c r="T139" s="4">
        <v>8.0794232744654304E-2</v>
      </c>
      <c r="U139" s="4">
        <v>8.2312128350788397E-2</v>
      </c>
      <c r="V139" s="4">
        <v>8.3828343350610596E-2</v>
      </c>
      <c r="W139" s="4">
        <v>8.53428775843489E-2</v>
      </c>
      <c r="X139" s="4">
        <v>8.6855730893913505E-2</v>
      </c>
      <c r="Y139" s="4">
        <v>8.8366903122787305E-2</v>
      </c>
      <c r="Z139" s="4">
        <v>8.9876394116097796E-2</v>
      </c>
      <c r="AA139" s="4">
        <v>9.1384203720506693E-2</v>
      </c>
      <c r="AB139" s="4">
        <v>9.2890331784146296E-2</v>
      </c>
      <c r="AC139" s="4">
        <v>9.43947781567855E-2</v>
      </c>
      <c r="AD139" s="4">
        <v>9.5452370315658702E-2</v>
      </c>
      <c r="AE139" s="4">
        <v>9.6506982996075005E-2</v>
      </c>
      <c r="AF139" s="4">
        <v>9.75586161135307E-2</v>
      </c>
      <c r="AG139" s="4">
        <v>9.8607269584301896E-2</v>
      </c>
      <c r="AH139" s="4">
        <v>9.9652943325504798E-2</v>
      </c>
    </row>
    <row r="140" spans="1:34" ht="15" x14ac:dyDescent="0.2">
      <c r="A140" s="524"/>
      <c r="B140" s="524"/>
      <c r="C140" s="476" t="s">
        <v>1643</v>
      </c>
      <c r="D140" s="4">
        <v>1.9990506442577001E-4</v>
      </c>
      <c r="E140" s="4">
        <v>1.99661951447245E-4</v>
      </c>
      <c r="F140" s="4">
        <v>2.0040788865546101E-4</v>
      </c>
      <c r="G140" s="4">
        <v>2.0054620759414799E-4</v>
      </c>
      <c r="H140" s="4">
        <v>2.0015223993045399E-4</v>
      </c>
      <c r="I140" s="4">
        <v>2.0017221288515401E-4</v>
      </c>
      <c r="J140" s="4">
        <v>3.0069886877828002E-4</v>
      </c>
      <c r="K140" s="4">
        <v>3.0055484355444301E-4</v>
      </c>
      <c r="L140" s="4">
        <v>3.0186182681768301E-4</v>
      </c>
      <c r="M140" s="4">
        <v>2.9956680672268803E-4</v>
      </c>
      <c r="N140" s="4">
        <v>2.9914073121785898E-4</v>
      </c>
      <c r="O140" s="4">
        <v>2.9870174433409697E-4</v>
      </c>
      <c r="P140" s="4">
        <v>3.9766566688213698E-4</v>
      </c>
      <c r="Q140" s="4">
        <v>4.0334576497265401E-4</v>
      </c>
      <c r="R140" s="4">
        <v>4.9946596078431305E-4</v>
      </c>
      <c r="S140" s="4">
        <v>5.0278305092528799E-4</v>
      </c>
      <c r="T140" s="4">
        <v>6.0245819327731001E-4</v>
      </c>
      <c r="U140" s="4">
        <v>7.0180465270853999E-4</v>
      </c>
      <c r="V140" s="4">
        <v>6.9471582034523103E-4</v>
      </c>
      <c r="W140" s="4">
        <v>6.9956625386996801E-4</v>
      </c>
      <c r="X140" s="4">
        <v>7.0467887299063598E-4</v>
      </c>
      <c r="Y140" s="4">
        <v>6.9716506238859095E-4</v>
      </c>
      <c r="Z140" s="4">
        <v>7.0240148433204795E-4</v>
      </c>
      <c r="AA140" s="4">
        <v>7.0119772175536704E-4</v>
      </c>
      <c r="AB140" s="4">
        <v>6.9994721111745601E-4</v>
      </c>
      <c r="AC140" s="4">
        <v>6.04828840336133E-4</v>
      </c>
      <c r="AD140" s="4">
        <v>5.9768109668109398E-4</v>
      </c>
      <c r="AE140" s="4">
        <v>6.0268721988795298E-4</v>
      </c>
      <c r="AF140" s="4">
        <v>6.0154806007509196E-4</v>
      </c>
      <c r="AG140" s="4">
        <v>6.0035937157471497E-4</v>
      </c>
      <c r="AH140" s="4">
        <v>0</v>
      </c>
    </row>
    <row r="141" spans="1:34" ht="15" x14ac:dyDescent="0.2">
      <c r="A141" s="524"/>
      <c r="B141" s="524"/>
      <c r="C141" s="476" t="s">
        <v>652</v>
      </c>
      <c r="D141" s="4">
        <v>1.37934494453781E-2</v>
      </c>
      <c r="E141" s="4">
        <v>1.41759985527544E-2</v>
      </c>
      <c r="F141" s="4">
        <v>1.42289600945378E-2</v>
      </c>
      <c r="G141" s="4">
        <v>1.42387807391845E-2</v>
      </c>
      <c r="H141" s="4">
        <v>1.43108851550274E-2</v>
      </c>
      <c r="I141" s="4">
        <v>1.4212227114845899E-2</v>
      </c>
      <c r="J141" s="4">
        <v>1.40326138763197E-2</v>
      </c>
      <c r="K141" s="4">
        <v>1.36251529078014E-2</v>
      </c>
      <c r="L141" s="4">
        <v>1.33825409889172E-2</v>
      </c>
      <c r="M141" s="4">
        <v>1.29812282913165E-2</v>
      </c>
      <c r="N141" s="4">
        <v>1.2663624288222699E-2</v>
      </c>
      <c r="O141" s="4">
        <v>1.21472042695866E-2</v>
      </c>
      <c r="P141" s="4">
        <v>1.1830553589743499E-2</v>
      </c>
      <c r="Q141" s="4">
        <v>1.1495354301720599E-2</v>
      </c>
      <c r="R141" s="4">
        <v>1.10881443294117E-2</v>
      </c>
      <c r="S141" s="4">
        <v>1.0759557289801099E-2</v>
      </c>
      <c r="T141" s="4">
        <v>1.0342198984593799E-2</v>
      </c>
      <c r="U141" s="4">
        <v>1.0025780752979101E-2</v>
      </c>
      <c r="V141" s="4">
        <v>9.62677636764106E-3</v>
      </c>
      <c r="W141" s="4">
        <v>9.2942373728438603E-3</v>
      </c>
      <c r="X141" s="4">
        <v>8.7581517071693392E-3</v>
      </c>
      <c r="Y141" s="4">
        <v>8.4655757575757499E-3</v>
      </c>
      <c r="Z141" s="4">
        <v>8.1277886044137E-3</v>
      </c>
      <c r="AA141" s="4">
        <v>7.8133460424169403E-3</v>
      </c>
      <c r="AB141" s="4">
        <v>7.4994344048298902E-3</v>
      </c>
      <c r="AC141" s="4">
        <v>7.2579460840335903E-3</v>
      </c>
      <c r="AD141" s="4">
        <v>7.4710137085136803E-3</v>
      </c>
      <c r="AE141" s="4">
        <v>7.8349338585433897E-3</v>
      </c>
      <c r="AF141" s="4">
        <v>7.9203827909887208E-3</v>
      </c>
      <c r="AG141" s="4">
        <v>8.2049114115211094E-3</v>
      </c>
      <c r="AH141" s="4">
        <v>0</v>
      </c>
    </row>
    <row r="142" spans="1:34" ht="15" x14ac:dyDescent="0.2">
      <c r="A142" s="524"/>
      <c r="B142" s="524"/>
      <c r="C142" s="476" t="s">
        <v>1099</v>
      </c>
      <c r="D142" s="4">
        <v>1.05278647103999E-2</v>
      </c>
      <c r="E142" s="4">
        <v>1.0527864710400001E-2</v>
      </c>
      <c r="F142" s="4">
        <v>1.0527864710400001E-2</v>
      </c>
      <c r="G142" s="4">
        <v>1.05278647103999E-2</v>
      </c>
      <c r="H142" s="4">
        <v>1.0527864710400001E-2</v>
      </c>
      <c r="I142" s="4">
        <v>1.05278647103999E-2</v>
      </c>
      <c r="J142" s="4">
        <v>1.0527864710400001E-2</v>
      </c>
      <c r="K142" s="4">
        <v>1.05278647103999E-2</v>
      </c>
      <c r="L142" s="4">
        <v>9.9429833375999904E-3</v>
      </c>
      <c r="M142" s="4">
        <v>9.3581019647999905E-3</v>
      </c>
      <c r="N142" s="4">
        <v>8.7732205920000098E-3</v>
      </c>
      <c r="O142" s="4">
        <v>8.1883392191999908E-3</v>
      </c>
      <c r="P142" s="4">
        <v>7.6034578463999901E-3</v>
      </c>
      <c r="Q142" s="4">
        <v>7.0185764736000102E-3</v>
      </c>
      <c r="R142" s="4">
        <v>6.4336951007999896E-3</v>
      </c>
      <c r="S142" s="4">
        <v>5.8488137279999897E-3</v>
      </c>
      <c r="T142" s="4">
        <v>5.2639323551999899E-3</v>
      </c>
      <c r="U142" s="4">
        <v>4.6790509823999901E-3</v>
      </c>
      <c r="V142" s="4">
        <v>4.0941696095999902E-3</v>
      </c>
      <c r="W142" s="4">
        <v>3.5092882367999899E-3</v>
      </c>
      <c r="X142" s="4">
        <v>2.9244068640000001E-3</v>
      </c>
      <c r="Y142" s="4">
        <v>2.3395254911999898E-3</v>
      </c>
      <c r="Z142" s="4">
        <v>1.7546441184E-3</v>
      </c>
      <c r="AA142" s="4">
        <v>1.1697627455999999E-3</v>
      </c>
      <c r="AB142" s="4">
        <v>5.8488137279999897E-4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</row>
    <row r="143" spans="1:34" ht="15" x14ac:dyDescent="0.2">
      <c r="A143" s="524"/>
      <c r="B143" s="524" t="s">
        <v>266</v>
      </c>
      <c r="C143" s="476" t="s">
        <v>688</v>
      </c>
      <c r="D143" s="4">
        <v>0</v>
      </c>
      <c r="E143" s="4">
        <v>4.3036653523722997E-3</v>
      </c>
      <c r="F143" s="4">
        <v>8.7765268085777202E-3</v>
      </c>
      <c r="G143" s="4">
        <v>1.30777892643478E-2</v>
      </c>
      <c r="H143" s="4">
        <v>1.7571224465808302E-2</v>
      </c>
      <c r="I143" s="4">
        <v>2.1870956864981202E-2</v>
      </c>
      <c r="J143" s="4">
        <v>2.0755850267066899E-2</v>
      </c>
      <c r="K143" s="4">
        <v>1.9530562086941101E-2</v>
      </c>
      <c r="L143" s="4">
        <v>1.8536507018862801E-2</v>
      </c>
      <c r="M143" s="4">
        <v>1.7187732850783202E-2</v>
      </c>
      <c r="N143" s="4">
        <v>1.6440738079171398E-2</v>
      </c>
      <c r="O143" s="4">
        <v>1.5144509961315901E-2</v>
      </c>
      <c r="P143" s="4">
        <v>1.4096476841300901E-2</v>
      </c>
      <c r="Q143" s="4">
        <v>1.29087744342655E-2</v>
      </c>
      <c r="R143" s="4">
        <v>1.16561530799897E-2</v>
      </c>
      <c r="S143" s="4">
        <v>1.04910285511983E-2</v>
      </c>
      <c r="T143" s="4">
        <v>9.5383393999916508E-3</v>
      </c>
      <c r="U143" s="4">
        <v>8.59191057372179E-3</v>
      </c>
      <c r="V143" s="4">
        <v>7.5408531513152001E-3</v>
      </c>
      <c r="W143" s="4">
        <v>6.4556947865976703E-3</v>
      </c>
      <c r="X143" s="4">
        <v>5.8183343164191102E-3</v>
      </c>
      <c r="Y143" s="4">
        <v>4.43256488207936E-3</v>
      </c>
      <c r="Z143" s="4">
        <v>3.58087466551235E-3</v>
      </c>
      <c r="AA143" s="4">
        <v>2.6847755904231998E-3</v>
      </c>
      <c r="AB143" s="4">
        <v>1.7321289000198799E-3</v>
      </c>
      <c r="AC143" s="4">
        <v>6.96599483606196E-4</v>
      </c>
      <c r="AD143" s="4">
        <v>5.0492757850596304E-4</v>
      </c>
      <c r="AE143" s="4">
        <v>2.1508071827894E-4</v>
      </c>
      <c r="AF143" s="4">
        <v>1.7862601120661599E-4</v>
      </c>
      <c r="AG143" s="4">
        <v>1.4907024478436401E-4</v>
      </c>
      <c r="AH143" s="4">
        <v>0</v>
      </c>
    </row>
    <row r="144" spans="1:34" ht="15" x14ac:dyDescent="0.2">
      <c r="A144" s="524"/>
      <c r="B144" s="524"/>
      <c r="C144" s="476" t="s">
        <v>1633</v>
      </c>
      <c r="D144" s="4">
        <v>0.49102346286687998</v>
      </c>
      <c r="E144" s="4">
        <v>0.49346992590984801</v>
      </c>
      <c r="F144" s="4">
        <v>0.49544615054643698</v>
      </c>
      <c r="G144" s="4">
        <v>0.458501102631868</v>
      </c>
      <c r="H144" s="4">
        <v>0.429327857223056</v>
      </c>
      <c r="I144" s="4">
        <v>0.39676134425367798</v>
      </c>
      <c r="J144" s="4">
        <v>0.39832609774431799</v>
      </c>
      <c r="K144" s="4">
        <v>0.38763358903849598</v>
      </c>
      <c r="L144" s="4">
        <v>0.367431941319595</v>
      </c>
      <c r="M144" s="4">
        <v>0.34273807653946098</v>
      </c>
      <c r="N144" s="4">
        <v>0.31435229205179799</v>
      </c>
      <c r="O144" s="4">
        <v>0.28220609019363002</v>
      </c>
      <c r="P144" s="4">
        <v>0.24683525458859901</v>
      </c>
      <c r="Q144" s="4">
        <v>0.20697703546055601</v>
      </c>
      <c r="R144" s="4">
        <v>0.16442960145839899</v>
      </c>
      <c r="S144" s="4">
        <v>0.11808041227011599</v>
      </c>
      <c r="T144" s="4">
        <v>0.107733716802053</v>
      </c>
      <c r="U144" s="4">
        <v>9.59680793379738E-2</v>
      </c>
      <c r="V144" s="4">
        <v>8.0773180979108794E-2</v>
      </c>
      <c r="W144" s="4">
        <v>6.4680273506134894E-2</v>
      </c>
      <c r="X144" s="4">
        <v>4.5961174636990898E-2</v>
      </c>
      <c r="Y144" s="4">
        <v>3.36189563776048E-2</v>
      </c>
      <c r="Z144" s="4">
        <v>2.25353392221046E-2</v>
      </c>
      <c r="AA144" s="4">
        <v>1.33122505824601E-2</v>
      </c>
      <c r="AB144" s="4">
        <v>5.7333776448279198E-3</v>
      </c>
      <c r="AC144" s="7">
        <v>-2.7755575615628901E-17</v>
      </c>
      <c r="AD144" s="4">
        <v>0</v>
      </c>
      <c r="AE144" s="4">
        <v>0</v>
      </c>
      <c r="AF144" s="4">
        <v>0</v>
      </c>
      <c r="AG144" s="4">
        <v>0</v>
      </c>
      <c r="AH144" s="7">
        <v>1.5577816814271699E-14</v>
      </c>
    </row>
    <row r="145" spans="1:34" ht="15" x14ac:dyDescent="0.2">
      <c r="A145" s="524"/>
      <c r="B145" s="524"/>
      <c r="C145" s="476" t="s">
        <v>1634</v>
      </c>
      <c r="D145" s="4">
        <v>1.9575870354201499</v>
      </c>
      <c r="E145" s="4">
        <v>1.9661278722601301</v>
      </c>
      <c r="F145" s="4">
        <v>1.9500405858266601</v>
      </c>
      <c r="G145" s="4">
        <v>1.92941128424158</v>
      </c>
      <c r="H145" s="4">
        <v>1.8942870929709701</v>
      </c>
      <c r="I145" s="4">
        <v>1.61862431855885</v>
      </c>
      <c r="J145" s="4">
        <v>1.80391013215528</v>
      </c>
      <c r="K145" s="4">
        <v>1.7418695638858199</v>
      </c>
      <c r="L145" s="4">
        <v>1.6711154783559501</v>
      </c>
      <c r="M145" s="4">
        <v>1.55858749215725</v>
      </c>
      <c r="N145" s="4">
        <v>1.4441867248682401</v>
      </c>
      <c r="O145" s="4">
        <v>1.33119878195612</v>
      </c>
      <c r="P145" s="4">
        <v>1.2188867403280801</v>
      </c>
      <c r="Q145" s="4">
        <v>1.10660891564342</v>
      </c>
      <c r="R145" s="4">
        <v>0.99445095564716601</v>
      </c>
      <c r="S145" s="4">
        <v>0.88326803721288805</v>
      </c>
      <c r="T145" s="4">
        <v>0.79047882876021203</v>
      </c>
      <c r="U145" s="4">
        <v>0.70182703731264895</v>
      </c>
      <c r="V145" s="4">
        <v>0.61803777811048799</v>
      </c>
      <c r="W145" s="4">
        <v>0.54015417724681403</v>
      </c>
      <c r="X145" s="4">
        <v>0.46806211090592198</v>
      </c>
      <c r="Y145" s="4">
        <v>0.40671600329613</v>
      </c>
      <c r="Z145" s="4">
        <v>0.35064325546148001</v>
      </c>
      <c r="AA145" s="4">
        <v>0.29999202886027898</v>
      </c>
      <c r="AB145" s="4">
        <v>0.25471605057977098</v>
      </c>
      <c r="AC145" s="4">
        <v>0.21464502930172899</v>
      </c>
      <c r="AD145" s="4">
        <v>0.173915621640027</v>
      </c>
      <c r="AE145" s="4">
        <v>0.139968030176466</v>
      </c>
      <c r="AF145" s="4">
        <v>0.10986413024830501</v>
      </c>
      <c r="AG145" s="4">
        <v>8.6289878641993195E-2</v>
      </c>
      <c r="AH145" s="4">
        <v>6.9359339358893102E-2</v>
      </c>
    </row>
    <row r="146" spans="1:34" ht="15" x14ac:dyDescent="0.2">
      <c r="A146" s="524"/>
      <c r="B146" s="524"/>
      <c r="C146" s="476" t="s">
        <v>1642</v>
      </c>
      <c r="D146" s="4">
        <v>6.0150516227656298E-2</v>
      </c>
      <c r="E146" s="4">
        <v>6.1896026029093797E-2</v>
      </c>
      <c r="F146" s="4">
        <v>6.3766936358945397E-2</v>
      </c>
      <c r="G146" s="4">
        <v>6.5627582420568001E-2</v>
      </c>
      <c r="H146" s="4">
        <v>6.74902359831554E-2</v>
      </c>
      <c r="I146" s="4">
        <v>5.0902978587875999E-2</v>
      </c>
      <c r="J146" s="4">
        <v>6.24181670693447E-2</v>
      </c>
      <c r="K146" s="4">
        <v>6.6805282970887905E-2</v>
      </c>
      <c r="L146" s="4">
        <v>6.8191432092625501E-2</v>
      </c>
      <c r="M146" s="4">
        <v>6.8871265321358704E-2</v>
      </c>
      <c r="N146" s="4">
        <v>6.9176326490820797E-2</v>
      </c>
      <c r="O146" s="4">
        <v>6.8654498802893094E-2</v>
      </c>
      <c r="P146" s="4">
        <v>6.7999324291698304E-2</v>
      </c>
      <c r="Q146" s="4">
        <v>6.7172794071734904E-2</v>
      </c>
      <c r="R146" s="4">
        <v>6.6170354166347894E-2</v>
      </c>
      <c r="S146" s="4">
        <v>6.5092899269815901E-2</v>
      </c>
      <c r="T146" s="4">
        <v>5.8831969731710801E-2</v>
      </c>
      <c r="U146" s="4">
        <v>5.2514740905547898E-2</v>
      </c>
      <c r="V146" s="4">
        <v>4.61423558191459E-2</v>
      </c>
      <c r="W146" s="4">
        <v>3.97145089755261E-2</v>
      </c>
      <c r="X146" s="4">
        <v>3.3230928554790297E-2</v>
      </c>
      <c r="Y146" s="4">
        <v>2.66925537156328E-2</v>
      </c>
      <c r="Z146" s="4">
        <v>2.01010432141271E-2</v>
      </c>
      <c r="AA146" s="4">
        <v>1.34553148588465E-2</v>
      </c>
      <c r="AB146" s="4">
        <v>6.7536205275439704E-3</v>
      </c>
      <c r="AC146" s="4">
        <v>0</v>
      </c>
      <c r="AD146" s="4">
        <v>1.10259110449276E-4</v>
      </c>
      <c r="AE146" s="4">
        <v>1.69323735411466E-4</v>
      </c>
      <c r="AF146" s="4">
        <v>1.7670277644494999E-4</v>
      </c>
      <c r="AG146" s="4">
        <v>1.3363608319575499E-4</v>
      </c>
      <c r="AH146" s="4">
        <v>4.0716431242905597E-5</v>
      </c>
    </row>
    <row r="147" spans="1:34" ht="15" x14ac:dyDescent="0.2">
      <c r="A147" s="524"/>
      <c r="B147" s="524"/>
      <c r="C147" s="476" t="s">
        <v>1635</v>
      </c>
      <c r="D147" s="4">
        <v>3.4974054823917501E-3</v>
      </c>
      <c r="E147" s="4">
        <v>4.7832531519366901E-3</v>
      </c>
      <c r="F147" s="4">
        <v>7.1358450232779898E-3</v>
      </c>
      <c r="G147" s="4">
        <v>9.4532009528223993E-3</v>
      </c>
      <c r="H147" s="4">
        <v>1.21919575871208E-2</v>
      </c>
      <c r="I147" s="4">
        <v>1.31264188643901E-2</v>
      </c>
      <c r="J147" s="4">
        <v>1.7054192103036901E-2</v>
      </c>
      <c r="K147" s="4">
        <v>2.0384636674278301E-2</v>
      </c>
      <c r="L147" s="4">
        <v>2.9500904812006901E-2</v>
      </c>
      <c r="M147" s="4">
        <v>4.0588097055954099E-2</v>
      </c>
      <c r="N147" s="4">
        <v>5.3470007514163802E-2</v>
      </c>
      <c r="O147" s="4">
        <v>6.8247331335526698E-2</v>
      </c>
      <c r="P147" s="4">
        <v>8.4834246103220198E-2</v>
      </c>
      <c r="Q147" s="4">
        <v>0.10324477748552401</v>
      </c>
      <c r="R147" s="4">
        <v>0.123342930214823</v>
      </c>
      <c r="S147" s="4">
        <v>0.14483167800678101</v>
      </c>
      <c r="T147" s="4">
        <v>0.166160543217515</v>
      </c>
      <c r="U147" s="4">
        <v>0.18717716948716101</v>
      </c>
      <c r="V147" s="4">
        <v>0.20795578830768799</v>
      </c>
      <c r="W147" s="4">
        <v>0.22805626364252199</v>
      </c>
      <c r="X147" s="4">
        <v>0.247735408339784</v>
      </c>
      <c r="Y147" s="4">
        <v>0.26810598008653203</v>
      </c>
      <c r="Z147" s="4">
        <v>0.28753701966395201</v>
      </c>
      <c r="AA147" s="4">
        <v>0.30589649326356699</v>
      </c>
      <c r="AB147" s="4">
        <v>0.32318753407044898</v>
      </c>
      <c r="AC147" s="4">
        <v>0.33934707346351001</v>
      </c>
      <c r="AD147" s="4">
        <v>0.35662016034867799</v>
      </c>
      <c r="AE147" s="4">
        <v>0.37407671968807299</v>
      </c>
      <c r="AF147" s="4">
        <v>0.38895071914427198</v>
      </c>
      <c r="AG147" s="4">
        <v>0.40138780883392799</v>
      </c>
      <c r="AH147" s="4">
        <v>0.41056574236986898</v>
      </c>
    </row>
    <row r="148" spans="1:34" ht="15" x14ac:dyDescent="0.2">
      <c r="A148" s="524"/>
      <c r="B148" s="524"/>
      <c r="C148" s="476" t="s">
        <v>1643</v>
      </c>
      <c r="D148" s="4">
        <v>5.3903175964296597E-4</v>
      </c>
      <c r="E148" s="4">
        <v>5.38002953358204E-4</v>
      </c>
      <c r="F148" s="4">
        <v>5.34294152716678E-4</v>
      </c>
      <c r="G148" s="4">
        <v>5.3400610911719603E-4</v>
      </c>
      <c r="H148" s="4">
        <v>7.3769886665178805E-4</v>
      </c>
      <c r="I148" s="4">
        <v>7.1640429926617599E-4</v>
      </c>
      <c r="J148" s="4">
        <v>7.3316338125768699E-4</v>
      </c>
      <c r="K148" s="4">
        <v>7.3137169919696701E-4</v>
      </c>
      <c r="L148" s="4">
        <v>3.50697592780458E-3</v>
      </c>
      <c r="M148" s="4">
        <v>7.9821560249745491E-3</v>
      </c>
      <c r="N148" s="4">
        <v>1.37124099433109E-2</v>
      </c>
      <c r="O148" s="4">
        <v>2.0762981298706299E-2</v>
      </c>
      <c r="P148" s="4">
        <v>2.9146868175719799E-2</v>
      </c>
      <c r="Q148" s="4">
        <v>3.8902060355284103E-2</v>
      </c>
      <c r="R148" s="4">
        <v>4.9773584872290097E-2</v>
      </c>
      <c r="S148" s="4">
        <v>6.1686229199880697E-2</v>
      </c>
      <c r="T148" s="4">
        <v>7.5964831717535E-2</v>
      </c>
      <c r="U148" s="4">
        <v>9.0514459891710697E-2</v>
      </c>
      <c r="V148" s="4">
        <v>0.105752645901025</v>
      </c>
      <c r="W148" s="4">
        <v>0.12115232952284601</v>
      </c>
      <c r="X148" s="4">
        <v>0.13734339813795801</v>
      </c>
      <c r="Y148" s="4">
        <v>0.15134094656828301</v>
      </c>
      <c r="Z148" s="4">
        <v>0.16490609005979501</v>
      </c>
      <c r="AA148" s="4">
        <v>0.17787298580394401</v>
      </c>
      <c r="AB148" s="4">
        <v>0.19029005264870599</v>
      </c>
      <c r="AC148" s="4">
        <v>0.20201823446419701</v>
      </c>
      <c r="AD148" s="4">
        <v>0.214697846320442</v>
      </c>
      <c r="AE148" s="4">
        <v>0.23147905651717299</v>
      </c>
      <c r="AF148" s="4">
        <v>0.243489626558686</v>
      </c>
      <c r="AG148" s="4">
        <v>0.25359191455912899</v>
      </c>
      <c r="AH148" s="4">
        <v>0.260330183530804</v>
      </c>
    </row>
    <row r="149" spans="1:34" ht="15" x14ac:dyDescent="0.2">
      <c r="A149" s="524"/>
      <c r="B149" s="524"/>
      <c r="C149" s="476" t="s">
        <v>652</v>
      </c>
      <c r="D149" s="4">
        <v>2.6442060635025799E-2</v>
      </c>
      <c r="E149" s="4">
        <v>2.20187529656257E-2</v>
      </c>
      <c r="F149" s="4">
        <v>1.7453320357967001E-2</v>
      </c>
      <c r="G149" s="4">
        <v>1.10811802163557E-2</v>
      </c>
      <c r="H149" s="4">
        <v>6.0244198168485797E-3</v>
      </c>
      <c r="I149" s="4">
        <v>0</v>
      </c>
      <c r="J149" s="4">
        <v>1.99575483337182E-4</v>
      </c>
      <c r="K149" s="4">
        <v>3.9858289973349298E-4</v>
      </c>
      <c r="L149" s="4">
        <v>5.0098667618548199E-4</v>
      </c>
      <c r="M149" s="4">
        <v>8.9415951246849001E-4</v>
      </c>
      <c r="N149" s="4">
        <v>7.0604396659018403E-4</v>
      </c>
      <c r="O149" s="4">
        <v>1.00294767955734E-3</v>
      </c>
      <c r="P149" s="4">
        <v>9.0620208265506296E-4</v>
      </c>
      <c r="Q149" s="4">
        <v>8.0054415096220697E-4</v>
      </c>
      <c r="R149" s="4">
        <v>8.9662715999920897E-4</v>
      </c>
      <c r="S149" s="4">
        <v>8.9923101867414601E-4</v>
      </c>
      <c r="T149" s="4">
        <v>7.02825008420437E-4</v>
      </c>
      <c r="U149" s="4">
        <v>6.0648780520389104E-4</v>
      </c>
      <c r="V149" s="4">
        <v>7.03812960789419E-4</v>
      </c>
      <c r="W149" s="4">
        <v>8.93865431990446E-4</v>
      </c>
      <c r="X149" s="4">
        <v>5.1038020319465896E-4</v>
      </c>
      <c r="Y149" s="4">
        <v>9.850144182398581E-4</v>
      </c>
      <c r="Z149" s="4">
        <v>9.9468740708676291E-4</v>
      </c>
      <c r="AA149" s="4">
        <v>1.13586659594827E-3</v>
      </c>
      <c r="AB149" s="4">
        <v>1.42645909413402E-3</v>
      </c>
      <c r="AC149" s="4">
        <v>1.9902842388748402E-3</v>
      </c>
      <c r="AD149" s="4">
        <v>1.51478273551788E-3</v>
      </c>
      <c r="AE149" s="4">
        <v>8.6032287311576204E-4</v>
      </c>
      <c r="AF149" s="4">
        <v>3.5725202241323301E-4</v>
      </c>
      <c r="AG149" s="4">
        <v>0</v>
      </c>
      <c r="AH149" s="4">
        <v>0</v>
      </c>
    </row>
    <row r="150" spans="1:34" ht="15" x14ac:dyDescent="0.2">
      <c r="A150" s="524"/>
      <c r="B150" s="524"/>
      <c r="C150" s="476" t="s">
        <v>520</v>
      </c>
      <c r="D150" s="4">
        <v>0</v>
      </c>
      <c r="E150" s="4">
        <v>2.2144819214159998E-2</v>
      </c>
      <c r="F150" s="4">
        <v>4.4289638428319997E-2</v>
      </c>
      <c r="G150" s="4">
        <v>6.6434457642480002E-2</v>
      </c>
      <c r="H150" s="4">
        <v>8.8579276856639994E-2</v>
      </c>
      <c r="I150" s="4">
        <v>0.110724096070799</v>
      </c>
      <c r="J150" s="4">
        <v>0.13078820091951401</v>
      </c>
      <c r="K150" s="4">
        <v>0.150852305768228</v>
      </c>
      <c r="L150" s="4">
        <v>0.17091641061694199</v>
      </c>
      <c r="M150" s="4">
        <v>0.190980515465656</v>
      </c>
      <c r="N150" s="4">
        <v>0.21104462031436999</v>
      </c>
      <c r="O150" s="4">
        <v>0.23110872516308401</v>
      </c>
      <c r="P150" s="4">
        <v>0.25117283001179802</v>
      </c>
      <c r="Q150" s="4">
        <v>0.27123693486051198</v>
      </c>
      <c r="R150" s="4">
        <v>0.291301039709226</v>
      </c>
      <c r="S150" s="4">
        <v>0.31136514455794001</v>
      </c>
      <c r="T150" s="4">
        <v>0.29763885114856098</v>
      </c>
      <c r="U150" s="4">
        <v>0.283912557739182</v>
      </c>
      <c r="V150" s="4">
        <v>0.27018626432980197</v>
      </c>
      <c r="W150" s="4">
        <v>0.256459970920424</v>
      </c>
      <c r="X150" s="4">
        <v>0.24273367751104499</v>
      </c>
      <c r="Y150" s="4">
        <v>0.22900738410166599</v>
      </c>
      <c r="Z150" s="4">
        <v>0.21528109069228599</v>
      </c>
      <c r="AA150" s="4">
        <v>0.20155479728290801</v>
      </c>
      <c r="AB150" s="4">
        <v>0.18782850387352901</v>
      </c>
      <c r="AC150" s="4">
        <v>0.17410221046415</v>
      </c>
      <c r="AD150" s="4">
        <v>0.14694265338787299</v>
      </c>
      <c r="AE150" s="4">
        <v>0.10592401032247301</v>
      </c>
      <c r="AF150" s="4">
        <v>8.1481661549052703E-2</v>
      </c>
      <c r="AG150" s="4">
        <v>6.4425425351919294E-2</v>
      </c>
      <c r="AH150" s="4">
        <v>5.9286804674599902E-2</v>
      </c>
    </row>
    <row r="151" spans="1:34" ht="15" x14ac:dyDescent="0.2">
      <c r="A151" s="524"/>
      <c r="B151" s="524"/>
      <c r="C151" s="476" t="s">
        <v>1645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5.9391536977709998E-3</v>
      </c>
      <c r="U151" s="4">
        <v>1.1878307395542E-2</v>
      </c>
      <c r="V151" s="4">
        <v>1.7817461093312999E-2</v>
      </c>
      <c r="W151" s="4">
        <v>2.3756614791083999E-2</v>
      </c>
      <c r="X151" s="4">
        <v>2.9695768488854999E-2</v>
      </c>
      <c r="Y151" s="4">
        <v>3.5634922186625999E-2</v>
      </c>
      <c r="Z151" s="4">
        <v>4.1574075884397002E-2</v>
      </c>
      <c r="AA151" s="4">
        <v>4.7513229582167998E-2</v>
      </c>
      <c r="AB151" s="4">
        <v>5.3452383279939002E-2</v>
      </c>
      <c r="AC151" s="4">
        <v>5.9391536977702802E-2</v>
      </c>
      <c r="AD151" s="4">
        <v>5.8413229582172002E-2</v>
      </c>
      <c r="AE151" s="4">
        <v>5.7434922186633999E-2</v>
      </c>
      <c r="AF151" s="4">
        <v>5.6456614791095899E-2</v>
      </c>
      <c r="AG151" s="4">
        <v>5.5478307395558001E-2</v>
      </c>
      <c r="AH151" s="4">
        <v>5.4500000000019998E-2</v>
      </c>
    </row>
    <row r="152" spans="1:34" ht="15" x14ac:dyDescent="0.2">
      <c r="A152" s="524" t="s">
        <v>1648</v>
      </c>
      <c r="B152" s="524" t="s">
        <v>158</v>
      </c>
      <c r="C152" s="476" t="s">
        <v>688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1.0041170759391E-4</v>
      </c>
      <c r="N152" s="4">
        <v>2.9984766441725998E-4</v>
      </c>
      <c r="O152" s="4">
        <v>3.0226275952968402E-4</v>
      </c>
      <c r="P152" s="4">
        <v>2.9794415637712698E-4</v>
      </c>
      <c r="Q152" s="4">
        <v>2.9855049086462398E-4</v>
      </c>
      <c r="R152" s="4">
        <v>2.9586934168312898E-4</v>
      </c>
      <c r="S152" s="4">
        <v>2.9411640432743398E-4</v>
      </c>
      <c r="T152" s="4">
        <v>3.99498962824319E-4</v>
      </c>
      <c r="U152" s="4">
        <v>4.0214966227106798E-4</v>
      </c>
      <c r="V152" s="4">
        <v>3.9081978223531497E-4</v>
      </c>
      <c r="W152" s="4">
        <v>3.8850131785473301E-4</v>
      </c>
      <c r="X152" s="4">
        <v>4.0636906953132499E-4</v>
      </c>
      <c r="Y152" s="4">
        <v>3.9912015137988398E-4</v>
      </c>
      <c r="Z152" s="4">
        <v>4.15318815105878E-4</v>
      </c>
      <c r="AA152" s="4">
        <v>5.1571745537368999E-4</v>
      </c>
      <c r="AB152" s="4">
        <v>6.1841804916813801E-4</v>
      </c>
      <c r="AC152" s="4">
        <v>6.2238440660396797E-4</v>
      </c>
      <c r="AD152" s="4">
        <v>2.8744726765317802E-4</v>
      </c>
      <c r="AE152" s="4">
        <v>3.0684979136282899E-4</v>
      </c>
      <c r="AF152" s="4">
        <v>1.9732788630864401E-4</v>
      </c>
      <c r="AG152" s="4">
        <v>0</v>
      </c>
      <c r="AH152" s="4">
        <v>0</v>
      </c>
    </row>
    <row r="153" spans="1:34" ht="15" x14ac:dyDescent="0.2">
      <c r="A153" s="524"/>
      <c r="B153" s="524"/>
      <c r="C153" s="476" t="s">
        <v>1633</v>
      </c>
      <c r="D153" s="4">
        <v>4.46992530698129E-2</v>
      </c>
      <c r="E153" s="4">
        <v>3.8794711558269503E-2</v>
      </c>
      <c r="F153" s="4">
        <v>3.48650935646986E-2</v>
      </c>
      <c r="G153" s="4">
        <v>3.5798760969339302E-2</v>
      </c>
      <c r="H153" s="4">
        <v>3.5418914743162298E-2</v>
      </c>
      <c r="I153" s="4">
        <v>3.5039068516985301E-2</v>
      </c>
      <c r="J153" s="4">
        <v>3.4528759935257197E-2</v>
      </c>
      <c r="K153" s="4">
        <v>3.3789922179765002E-2</v>
      </c>
      <c r="L153" s="4">
        <v>3.2010913537269502E-2</v>
      </c>
      <c r="M153" s="4">
        <v>3.02743598965757E-2</v>
      </c>
      <c r="N153" s="4">
        <v>2.8579786449900901E-2</v>
      </c>
      <c r="O153" s="4">
        <v>2.6926718389462399E-2</v>
      </c>
      <c r="P153" s="4">
        <v>2.5314680907477401E-2</v>
      </c>
      <c r="Q153" s="4">
        <v>2.37431991961633E-2</v>
      </c>
      <c r="R153" s="4">
        <v>2.22117984477373E-2</v>
      </c>
      <c r="S153" s="4">
        <v>2.0720003854416701E-2</v>
      </c>
      <c r="T153" s="4">
        <v>1.9003041028189002E-2</v>
      </c>
      <c r="U153" s="4">
        <v>1.73098818988018E-2</v>
      </c>
      <c r="V153" s="4">
        <v>1.5640526466255002E-2</v>
      </c>
      <c r="W153" s="4">
        <v>1.3994974730548599E-2</v>
      </c>
      <c r="X153" s="4">
        <v>1.2373226691682599E-2</v>
      </c>
      <c r="Y153" s="4">
        <v>1.0775282349657101E-2</v>
      </c>
      <c r="Z153" s="4">
        <v>9.20114170447206E-3</v>
      </c>
      <c r="AA153" s="4">
        <v>7.6508047561273896E-3</v>
      </c>
      <c r="AB153" s="4">
        <v>6.1242715046231399E-3</v>
      </c>
      <c r="AC153" s="4">
        <v>4.6215419499593098E-3</v>
      </c>
      <c r="AD153" s="4">
        <v>3.64962616628692E-3</v>
      </c>
      <c r="AE153" s="4">
        <v>2.7015140794549499E-3</v>
      </c>
      <c r="AF153" s="4">
        <v>1.77720568946341E-3</v>
      </c>
      <c r="AG153" s="4">
        <v>8.7670099631229504E-4</v>
      </c>
      <c r="AH153" s="7">
        <v>1.6046192152785401E-15</v>
      </c>
    </row>
    <row r="154" spans="1:34" ht="15" x14ac:dyDescent="0.2">
      <c r="A154" s="524"/>
      <c r="B154" s="524"/>
      <c r="C154" s="476" t="s">
        <v>1634</v>
      </c>
      <c r="D154" s="4">
        <v>1.90706167593433E-3</v>
      </c>
      <c r="E154" s="4">
        <v>1.88161538329055E-3</v>
      </c>
      <c r="F154" s="4">
        <v>2.33554359750523E-3</v>
      </c>
      <c r="G154" s="4">
        <v>2.6546425499634398E-3</v>
      </c>
      <c r="H154" s="4">
        <v>2.41720219627634E-3</v>
      </c>
      <c r="I154" s="4">
        <v>2.1797618425892398E-3</v>
      </c>
      <c r="J154" s="4">
        <v>1.94232148890214E-3</v>
      </c>
      <c r="K154" s="4">
        <v>1.69351526098027E-3</v>
      </c>
      <c r="L154" s="4">
        <v>1.40262881367712E-3</v>
      </c>
      <c r="M154" s="4">
        <v>1.13006289307877E-3</v>
      </c>
      <c r="N154" s="4">
        <v>8.7552069874311596E-4</v>
      </c>
      <c r="O154" s="4">
        <v>6.3870543022803803E-4</v>
      </c>
      <c r="P154" s="4">
        <v>4.1932028709143297E-4</v>
      </c>
      <c r="Q154" s="4">
        <v>2.19536382279223E-4</v>
      </c>
      <c r="R154" s="4">
        <v>5.5169488111430797E-5</v>
      </c>
      <c r="S154" s="4">
        <v>3.0668433792381699E-6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ht="15" x14ac:dyDescent="0.2">
      <c r="A155" s="524"/>
      <c r="B155" s="524"/>
      <c r="C155" s="476" t="s">
        <v>1635</v>
      </c>
      <c r="D155" s="4">
        <v>7.9159413887999894E-2</v>
      </c>
      <c r="E155" s="4">
        <v>7.9968293598315698E-2</v>
      </c>
      <c r="F155" s="4">
        <v>8.0692614810947305E-2</v>
      </c>
      <c r="G155" s="4">
        <v>8.1340827445894701E-2</v>
      </c>
      <c r="H155" s="4">
        <v>8.2247666930526306E-2</v>
      </c>
      <c r="I155" s="4">
        <v>8.31545064151578E-2</v>
      </c>
      <c r="J155" s="4">
        <v>8.4061345899789405E-2</v>
      </c>
      <c r="K155" s="4">
        <v>8.4401730815191506E-2</v>
      </c>
      <c r="L155" s="4">
        <v>8.6111737595997606E-2</v>
      </c>
      <c r="M155" s="4">
        <v>8.7732122119002207E-2</v>
      </c>
      <c r="N155" s="4">
        <v>8.9264101634819196E-2</v>
      </c>
      <c r="O155" s="4">
        <v>9.0708893394062295E-2</v>
      </c>
      <c r="P155" s="4">
        <v>9.2067714647345505E-2</v>
      </c>
      <c r="Q155" s="4">
        <v>9.3342352163756595E-2</v>
      </c>
      <c r="R155" s="4">
        <v>9.4538899206106405E-2</v>
      </c>
      <c r="S155" s="4">
        <v>9.56872909568557E-2</v>
      </c>
      <c r="T155" s="4">
        <v>9.7542146073358593E-2</v>
      </c>
      <c r="U155" s="4">
        <v>9.9351878235713495E-2</v>
      </c>
      <c r="V155" s="4">
        <v>0.101115465162793</v>
      </c>
      <c r="W155" s="4">
        <v>0.102832906854599</v>
      </c>
      <c r="X155" s="4">
        <v>0.10450420331113</v>
      </c>
      <c r="Y155" s="4">
        <v>0.106129354532387</v>
      </c>
      <c r="Z155" s="4">
        <v>0.107708360518369</v>
      </c>
      <c r="AA155" s="4">
        <v>0.109241221269076</v>
      </c>
      <c r="AB155" s="4">
        <v>0.110727936784509</v>
      </c>
      <c r="AC155" s="4">
        <v>0.11216850706466799</v>
      </c>
      <c r="AD155" s="4">
        <v>0.113562932109551</v>
      </c>
      <c r="AE155" s="4">
        <v>0.114911211919161</v>
      </c>
      <c r="AF155" s="4">
        <v>0.116213346493496</v>
      </c>
      <c r="AG155" s="4">
        <v>0.117470761828845</v>
      </c>
      <c r="AH155" s="4">
        <v>0.118697062140514</v>
      </c>
    </row>
    <row r="156" spans="1:34" ht="15" x14ac:dyDescent="0.2">
      <c r="A156" s="524"/>
      <c r="B156" s="524"/>
      <c r="C156" s="476" t="s">
        <v>1643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9.8038801442478204E-5</v>
      </c>
      <c r="T156" s="4">
        <v>9.9874740706079696E-5</v>
      </c>
      <c r="U156" s="4">
        <v>1.00537415567767E-4</v>
      </c>
      <c r="V156" s="4">
        <v>9.7704945558828798E-5</v>
      </c>
      <c r="W156" s="4">
        <v>9.7125329463683294E-5</v>
      </c>
      <c r="X156" s="4">
        <v>1.01592267382831E-4</v>
      </c>
      <c r="Y156" s="4">
        <v>9.9780037844971199E-5</v>
      </c>
      <c r="Z156" s="4">
        <v>1.03829703776469E-4</v>
      </c>
      <c r="AA156" s="4">
        <v>1.03143491074738E-4</v>
      </c>
      <c r="AB156" s="4">
        <v>1.0306967486135601E-4</v>
      </c>
      <c r="AC156" s="4">
        <v>2.0746146886798899E-4</v>
      </c>
      <c r="AD156" s="4">
        <v>1.9163151176878501E-4</v>
      </c>
      <c r="AE156" s="4">
        <v>2.0456652757521899E-4</v>
      </c>
      <c r="AF156" s="4">
        <v>9.8663943154322003E-5</v>
      </c>
      <c r="AG156" s="4">
        <v>9.9858156680314005E-5</v>
      </c>
      <c r="AH156" s="4">
        <v>0</v>
      </c>
    </row>
    <row r="157" spans="1:34" ht="15" x14ac:dyDescent="0.2">
      <c r="A157" s="524"/>
      <c r="B157" s="524"/>
      <c r="C157" s="476" t="s">
        <v>652</v>
      </c>
      <c r="D157" s="4">
        <v>1.19986136076489E-2</v>
      </c>
      <c r="E157" s="4">
        <v>1.24691962331229E-2</v>
      </c>
      <c r="F157" s="4">
        <v>1.16939986837689E-2</v>
      </c>
      <c r="G157" s="4">
        <v>1.1202761916051801E-2</v>
      </c>
      <c r="H157" s="4">
        <v>1.08462480048689E-2</v>
      </c>
      <c r="I157" s="4">
        <v>1.0489734093686099E-2</v>
      </c>
      <c r="J157" s="4">
        <v>1.01332201825032E-2</v>
      </c>
      <c r="K157" s="4">
        <v>9.7239367625035506E-3</v>
      </c>
      <c r="L157" s="4">
        <v>9.3679210302243607E-3</v>
      </c>
      <c r="M157" s="4">
        <v>8.9366419758580007E-3</v>
      </c>
      <c r="N157" s="4">
        <v>8.09588693926604E-3</v>
      </c>
      <c r="O157" s="4">
        <v>7.5565689882421197E-3</v>
      </c>
      <c r="P157" s="4">
        <v>7.0513450342586902E-3</v>
      </c>
      <c r="Q157" s="4">
        <v>6.5681107990217397E-3</v>
      </c>
      <c r="R157" s="4">
        <v>6.1146330614513496E-3</v>
      </c>
      <c r="S157" s="4">
        <v>5.5882116822212604E-3</v>
      </c>
      <c r="T157" s="4">
        <v>5.0936117760100701E-3</v>
      </c>
      <c r="U157" s="4">
        <v>4.7252585316850497E-3</v>
      </c>
      <c r="V157" s="4">
        <v>4.3967225501472902E-3</v>
      </c>
      <c r="W157" s="4">
        <v>4.0792638374746899E-3</v>
      </c>
      <c r="X157" s="4">
        <v>3.75891389316476E-3</v>
      </c>
      <c r="Y157" s="4">
        <v>3.4923013245739898E-3</v>
      </c>
      <c r="Z157" s="4">
        <v>3.2187208170705601E-3</v>
      </c>
      <c r="AA157" s="4">
        <v>2.88801775009266E-3</v>
      </c>
      <c r="AB157" s="4">
        <v>2.5767418715339002E-3</v>
      </c>
      <c r="AC157" s="4">
        <v>2.2820761575478802E-3</v>
      </c>
      <c r="AD157" s="4">
        <v>2.39539389710982E-3</v>
      </c>
      <c r="AE157" s="4">
        <v>2.1479485395398002E-3</v>
      </c>
      <c r="AF157" s="4">
        <v>2.1706067493950801E-3</v>
      </c>
      <c r="AG157" s="4">
        <v>2.1968794469669102E-3</v>
      </c>
      <c r="AH157" s="4">
        <v>0</v>
      </c>
    </row>
    <row r="158" spans="1:34" ht="15" x14ac:dyDescent="0.2">
      <c r="A158" s="524"/>
      <c r="B158" s="524"/>
      <c r="C158" s="476" t="s">
        <v>520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1.3046235555099999E-4</v>
      </c>
      <c r="K158" s="4">
        <v>2.6092471110199998E-4</v>
      </c>
      <c r="L158" s="4">
        <v>3.91387066653E-4</v>
      </c>
      <c r="M158" s="4">
        <v>5.2184942220399996E-4</v>
      </c>
      <c r="N158" s="4">
        <v>6.5231177775499998E-4</v>
      </c>
      <c r="O158" s="4">
        <v>7.82774133306E-4</v>
      </c>
      <c r="P158" s="4">
        <v>9.1323648885700002E-4</v>
      </c>
      <c r="Q158" s="4">
        <v>1.0436988444079999E-3</v>
      </c>
      <c r="R158" s="4">
        <v>1.1741611999590001E-3</v>
      </c>
      <c r="S158" s="4">
        <v>1.30462355551E-3</v>
      </c>
      <c r="T158" s="4">
        <v>1.7868243113730001E-3</v>
      </c>
      <c r="U158" s="4">
        <v>2.2690250672359998E-3</v>
      </c>
      <c r="V158" s="4">
        <v>2.7512258230989899E-3</v>
      </c>
      <c r="W158" s="4">
        <v>3.2334265789620001E-3</v>
      </c>
      <c r="X158" s="4">
        <v>3.7156273348250002E-3</v>
      </c>
      <c r="Y158" s="4">
        <v>4.1978280906879899E-3</v>
      </c>
      <c r="Z158" s="4">
        <v>4.6800288465509996E-3</v>
      </c>
      <c r="AA158" s="4">
        <v>5.1622296024139997E-3</v>
      </c>
      <c r="AB158" s="4">
        <v>5.6444303582769998E-3</v>
      </c>
      <c r="AC158" s="4">
        <v>6.12663111414E-3</v>
      </c>
      <c r="AD158" s="4">
        <v>6.1018217958520001E-3</v>
      </c>
      <c r="AE158" s="4">
        <v>6.0770124775640002E-3</v>
      </c>
      <c r="AF158" s="4">
        <v>6.0522031592759899E-3</v>
      </c>
      <c r="AG158" s="4">
        <v>6.02739384098799E-3</v>
      </c>
      <c r="AH158" s="4">
        <v>6.0025845226999996E-3</v>
      </c>
    </row>
    <row r="159" spans="1:34" ht="15" x14ac:dyDescent="0.2">
      <c r="A159" s="524"/>
      <c r="B159" s="524"/>
      <c r="C159" s="476" t="s">
        <v>1099</v>
      </c>
      <c r="D159" s="4">
        <v>1.8612799487999899E-3</v>
      </c>
      <c r="E159" s="4">
        <v>1.8612799487999999E-3</v>
      </c>
      <c r="F159" s="4">
        <v>1.8612799487999999E-3</v>
      </c>
      <c r="G159" s="4">
        <v>1.8612799487999899E-3</v>
      </c>
      <c r="H159" s="4">
        <v>1.8612799487999999E-3</v>
      </c>
      <c r="I159" s="4">
        <v>1.8612799487999899E-3</v>
      </c>
      <c r="J159" s="4">
        <v>1.8612799487999999E-3</v>
      </c>
      <c r="K159" s="4">
        <v>1.84887141580799E-3</v>
      </c>
      <c r="L159" s="4">
        <v>1.4967172494950299E-3</v>
      </c>
      <c r="M159" s="4">
        <v>1.14915424038911E-3</v>
      </c>
      <c r="N159" s="4">
        <v>1.1413368646041599E-3</v>
      </c>
      <c r="O159" s="4">
        <v>1.05795152289791E-3</v>
      </c>
      <c r="P159" s="4">
        <v>9.7560849796300697E-4</v>
      </c>
      <c r="Q159" s="4">
        <v>8.9430778979942497E-4</v>
      </c>
      <c r="R159" s="4">
        <v>8.1404939840716702E-4</v>
      </c>
      <c r="S159" s="4">
        <v>7.3483332378623898E-4</v>
      </c>
      <c r="T159" s="4">
        <v>6.6134999140761495E-4</v>
      </c>
      <c r="U159" s="4">
        <v>5.8786665902899103E-4</v>
      </c>
      <c r="V159" s="4">
        <v>5.14383326650367E-4</v>
      </c>
      <c r="W159" s="4">
        <v>4.4089999427174298E-4</v>
      </c>
      <c r="X159" s="4">
        <v>3.6741666189311998E-4</v>
      </c>
      <c r="Y159" s="4">
        <v>2.9393332951449497E-4</v>
      </c>
      <c r="Z159" s="4">
        <v>2.20449997135872E-4</v>
      </c>
      <c r="AA159" s="4">
        <v>1.46966664757247E-4</v>
      </c>
      <c r="AB159" s="4">
        <v>7.3483332378623798E-5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</row>
    <row r="160" spans="1:34" ht="15" x14ac:dyDescent="0.2">
      <c r="A160" s="524"/>
      <c r="B160" s="524" t="s">
        <v>194</v>
      </c>
      <c r="C160" s="476" t="s">
        <v>688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1.29935857711549E-3</v>
      </c>
      <c r="K160" s="4">
        <v>2.70016551368363E-3</v>
      </c>
      <c r="L160" s="4">
        <v>3.9003088787071699E-3</v>
      </c>
      <c r="M160" s="4">
        <v>5.2019046020363299E-3</v>
      </c>
      <c r="N160" s="4">
        <v>6.4986652267533902E-3</v>
      </c>
      <c r="O160" s="4">
        <v>7.8015862466513401E-3</v>
      </c>
      <c r="P160" s="4">
        <v>8.9982858049914502E-3</v>
      </c>
      <c r="Q160" s="4">
        <v>1.0396915701678699E-2</v>
      </c>
      <c r="R160" s="4">
        <v>1.1699168240571101E-2</v>
      </c>
      <c r="S160" s="4">
        <v>1.30013835984721E-2</v>
      </c>
      <c r="T160" s="4">
        <v>1.30027867799953E-2</v>
      </c>
      <c r="U160" s="4">
        <v>1.3099427867332401E-2</v>
      </c>
      <c r="V160" s="4">
        <v>1.3094161533541201E-2</v>
      </c>
      <c r="W160" s="4">
        <v>1.3004028985661401E-2</v>
      </c>
      <c r="X160" s="4">
        <v>1.27906013571583E-2</v>
      </c>
      <c r="Y160" s="4">
        <v>1.2810357821143901E-2</v>
      </c>
      <c r="Z160" s="4">
        <v>1.29016504717385E-2</v>
      </c>
      <c r="AA160" s="4">
        <v>1.28980295473703E-2</v>
      </c>
      <c r="AB160" s="4">
        <v>1.28947479255913E-2</v>
      </c>
      <c r="AC160" s="4">
        <v>1.2906735215050801E-2</v>
      </c>
      <c r="AD160" s="4">
        <v>1.2916200472932101E-2</v>
      </c>
      <c r="AE160" s="4">
        <v>1.28940292492431E-2</v>
      </c>
      <c r="AF160" s="4">
        <v>1.2902280354782299E-2</v>
      </c>
      <c r="AG160" s="4">
        <v>1.28071398922828E-2</v>
      </c>
      <c r="AH160" s="4">
        <v>1.2526575103277499E-2</v>
      </c>
    </row>
    <row r="161" spans="1:34" ht="15" x14ac:dyDescent="0.2">
      <c r="A161" s="524"/>
      <c r="B161" s="524"/>
      <c r="C161" s="476" t="s">
        <v>1633</v>
      </c>
      <c r="D161" s="4">
        <v>1.9815497733595901E-2</v>
      </c>
      <c r="E161" s="4">
        <v>1.9244666700224101E-2</v>
      </c>
      <c r="F161" s="4">
        <v>1.8781003483940701E-2</v>
      </c>
      <c r="G161" s="4">
        <v>2.0575191497537101E-2</v>
      </c>
      <c r="H161" s="4">
        <v>2.1109673755772801E-2</v>
      </c>
      <c r="I161" s="4">
        <v>1.9924850144209399E-2</v>
      </c>
      <c r="J161" s="4">
        <v>1.9811384282920501E-2</v>
      </c>
      <c r="K161" s="4">
        <v>2.1281189368308799E-2</v>
      </c>
      <c r="L161" s="4">
        <v>2.2367243597364101E-2</v>
      </c>
      <c r="M161" s="4">
        <v>2.3298460331999799E-2</v>
      </c>
      <c r="N161" s="4">
        <v>2.4286029313738002E-2</v>
      </c>
      <c r="O161" s="4">
        <v>2.4554234688616901E-2</v>
      </c>
      <c r="P161" s="4">
        <v>2.53454794667725E-2</v>
      </c>
      <c r="Q161" s="4">
        <v>2.59029763095385E-2</v>
      </c>
      <c r="R161" s="4">
        <v>2.6755986728515601E-2</v>
      </c>
      <c r="S161" s="4">
        <v>2.70799689797931E-2</v>
      </c>
      <c r="T161" s="4">
        <v>2.5419827585276E-2</v>
      </c>
      <c r="U161" s="4">
        <v>2.4332179850921599E-2</v>
      </c>
      <c r="V161" s="4">
        <v>2.2949084876891401E-2</v>
      </c>
      <c r="W161" s="4">
        <v>2.18703591135774E-2</v>
      </c>
      <c r="X161" s="4">
        <v>2.0799666027026001E-2</v>
      </c>
      <c r="Y161" s="4">
        <v>1.97370164367443E-2</v>
      </c>
      <c r="Z161" s="4">
        <v>1.8349303209602E-2</v>
      </c>
      <c r="AA161" s="4">
        <v>1.7295174989658199E-2</v>
      </c>
      <c r="AB161" s="4">
        <v>1.5900645459820999E-2</v>
      </c>
      <c r="AC161" s="4">
        <v>1.4854755368463399E-2</v>
      </c>
      <c r="AD161" s="4">
        <v>1.9554034722121E-2</v>
      </c>
      <c r="AE161" s="4">
        <v>2.3889333480622402E-2</v>
      </c>
      <c r="AF161" s="4">
        <v>2.8596505599068799E-2</v>
      </c>
      <c r="AG161" s="4">
        <v>3.3699582828711001E-2</v>
      </c>
      <c r="AH161" s="4">
        <v>0</v>
      </c>
    </row>
    <row r="162" spans="1:34" ht="15" x14ac:dyDescent="0.2">
      <c r="A162" s="524"/>
      <c r="B162" s="524"/>
      <c r="C162" s="476" t="s">
        <v>1635</v>
      </c>
      <c r="D162" s="4">
        <v>0.37912485007093699</v>
      </c>
      <c r="E162" s="4">
        <v>0.37838614623235101</v>
      </c>
      <c r="F162" s="4">
        <v>0.37762362999053301</v>
      </c>
      <c r="G162" s="4">
        <v>0.37736708989252599</v>
      </c>
      <c r="H162" s="4">
        <v>0.37707905789178697</v>
      </c>
      <c r="I162" s="4">
        <v>0.34681406476742099</v>
      </c>
      <c r="J162" s="4">
        <v>0.33902521412799103</v>
      </c>
      <c r="K162" s="4">
        <v>0.35688526022739497</v>
      </c>
      <c r="L162" s="4">
        <v>0.36899624647628698</v>
      </c>
      <c r="M162" s="4">
        <v>0.37680499735212802</v>
      </c>
      <c r="N162" s="4">
        <v>0.384668716460834</v>
      </c>
      <c r="O162" s="4">
        <v>0.38159007676113899</v>
      </c>
      <c r="P162" s="4">
        <v>0.38636230764104501</v>
      </c>
      <c r="Q162" s="4">
        <v>0.38711654267672602</v>
      </c>
      <c r="R162" s="4">
        <v>0.39114800763378799</v>
      </c>
      <c r="S162" s="4">
        <v>0.38762241479693499</v>
      </c>
      <c r="T162" s="4">
        <v>0.38066295898432101</v>
      </c>
      <c r="U162" s="4">
        <v>0.38236306707950901</v>
      </c>
      <c r="V162" s="4">
        <v>0.381349217058088</v>
      </c>
      <c r="W162" s="4">
        <v>0.385194051725186</v>
      </c>
      <c r="X162" s="4">
        <v>0.389897039449706</v>
      </c>
      <c r="Y162" s="4">
        <v>0.395323967957737</v>
      </c>
      <c r="Z162" s="4">
        <v>0.39723030392348302</v>
      </c>
      <c r="AA162" s="4">
        <v>0.403468918347267</v>
      </c>
      <c r="AB162" s="4">
        <v>0.40567576142342998</v>
      </c>
      <c r="AC162" s="4">
        <v>0.41197909183848502</v>
      </c>
      <c r="AD162" s="4">
        <v>0.41815368413617598</v>
      </c>
      <c r="AE162" s="4">
        <v>0.419748328693547</v>
      </c>
      <c r="AF162" s="4">
        <v>0.42541207359273803</v>
      </c>
      <c r="AG162" s="4">
        <v>0.43768959628245202</v>
      </c>
      <c r="AH162" s="4">
        <v>0.44319724057533799</v>
      </c>
    </row>
    <row r="163" spans="1:34" ht="15" x14ac:dyDescent="0.2">
      <c r="A163" s="524"/>
      <c r="B163" s="524"/>
      <c r="C163" s="476" t="s">
        <v>1643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6.00036780818585E-4</v>
      </c>
      <c r="L163" s="4">
        <v>1.2000950396022E-3</v>
      </c>
      <c r="M163" s="4">
        <v>1.7006226583580299E-3</v>
      </c>
      <c r="N163" s="4">
        <v>2.2995276956204302E-3</v>
      </c>
      <c r="O163" s="4">
        <v>2.8005694218748399E-3</v>
      </c>
      <c r="P163" s="4">
        <v>3.3993524152189898E-3</v>
      </c>
      <c r="Q163" s="4">
        <v>3.8988433881295302E-3</v>
      </c>
      <c r="R163" s="4">
        <v>4.29969431063725E-3</v>
      </c>
      <c r="S163" s="4">
        <v>4.6004895809978498E-3</v>
      </c>
      <c r="T163" s="4">
        <v>4.7010075281521497E-3</v>
      </c>
      <c r="U163" s="4">
        <v>4.7997903636027104E-3</v>
      </c>
      <c r="V163" s="4">
        <v>4.9977715776874897E-3</v>
      </c>
      <c r="W163" s="4">
        <v>5.0015496098697997E-3</v>
      </c>
      <c r="X163" s="4">
        <v>4.99632865513996E-3</v>
      </c>
      <c r="Y163" s="4">
        <v>4.9039651034066796E-3</v>
      </c>
      <c r="Z163" s="4">
        <v>4.8006141290189803E-3</v>
      </c>
      <c r="AA163" s="4">
        <v>4.6992820831504301E-3</v>
      </c>
      <c r="AB163" s="4">
        <v>4.3982085947753304E-3</v>
      </c>
      <c r="AC163" s="4">
        <v>4.1021406497448497E-3</v>
      </c>
      <c r="AD163" s="4">
        <v>3.9048978173980798E-3</v>
      </c>
      <c r="AE163" s="4">
        <v>3.5983337439748301E-3</v>
      </c>
      <c r="AF163" s="4">
        <v>3.4006010237410799E-3</v>
      </c>
      <c r="AG163" s="4">
        <v>2.8015618514368799E-3</v>
      </c>
      <c r="AH163" s="4">
        <v>2.3860143053861999E-3</v>
      </c>
    </row>
    <row r="164" spans="1:34" ht="15" x14ac:dyDescent="0.2">
      <c r="A164" s="524"/>
      <c r="B164" s="524"/>
      <c r="C164" s="476" t="s">
        <v>652</v>
      </c>
      <c r="D164" s="4">
        <v>0.211581004317413</v>
      </c>
      <c r="E164" s="4">
        <v>0.211299778812402</v>
      </c>
      <c r="F164" s="4">
        <v>0.21113820024123001</v>
      </c>
      <c r="G164" s="4">
        <v>0.21137073514044899</v>
      </c>
      <c r="H164" s="4">
        <v>0.21122106134624499</v>
      </c>
      <c r="I164" s="4">
        <v>0.194257911826446</v>
      </c>
      <c r="J164" s="4">
        <v>0.18860689500130301</v>
      </c>
      <c r="K164" s="4">
        <v>0.19411189859481201</v>
      </c>
      <c r="L164" s="4">
        <v>0.19641555481489401</v>
      </c>
      <c r="M164" s="4">
        <v>0.19667200860775799</v>
      </c>
      <c r="N164" s="4">
        <v>0.19815929968346499</v>
      </c>
      <c r="O164" s="4">
        <v>0.19173898506193099</v>
      </c>
      <c r="P164" s="4">
        <v>0.186564459023489</v>
      </c>
      <c r="Q164" s="4">
        <v>0.17724741864496499</v>
      </c>
      <c r="R164" s="4">
        <v>0.16898798569713799</v>
      </c>
      <c r="S164" s="4">
        <v>0.156716677683122</v>
      </c>
      <c r="T164" s="4">
        <v>0.144230911821178</v>
      </c>
      <c r="U164" s="4">
        <v>0.13489410834375101</v>
      </c>
      <c r="V164" s="4">
        <v>0.123944735126649</v>
      </c>
      <c r="W164" s="4">
        <v>0.11463551705821499</v>
      </c>
      <c r="X164" s="4">
        <v>0.10532260805035</v>
      </c>
      <c r="Y164" s="4">
        <v>9.5777440897146807E-2</v>
      </c>
      <c r="Z164" s="4">
        <v>8.5110887995732298E-2</v>
      </c>
      <c r="AA164" s="4">
        <v>7.5788421681447393E-2</v>
      </c>
      <c r="AB164" s="4">
        <v>6.60730882078749E-2</v>
      </c>
      <c r="AC164" s="4">
        <v>5.7730125729336099E-2</v>
      </c>
      <c r="AD164" s="4">
        <v>4.9562164605437102E-2</v>
      </c>
      <c r="AE164" s="4">
        <v>4.1580745485931402E-2</v>
      </c>
      <c r="AF164" s="4">
        <v>3.4806151654761697E-2</v>
      </c>
      <c r="AG164" s="4">
        <v>2.5814391345382701E-2</v>
      </c>
      <c r="AH164" s="4">
        <v>2.0380538858507099E-2</v>
      </c>
    </row>
    <row r="165" spans="1:34" ht="15" x14ac:dyDescent="0.2">
      <c r="A165" s="524"/>
      <c r="B165" s="524"/>
      <c r="C165" s="476" t="s">
        <v>520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1.7050752336299999E-4</v>
      </c>
      <c r="K165" s="4">
        <v>3.4101504672599998E-4</v>
      </c>
      <c r="L165" s="4">
        <v>5.1152257008900003E-4</v>
      </c>
      <c r="M165" s="4">
        <v>6.8203009345199996E-4</v>
      </c>
      <c r="N165" s="4">
        <v>8.5253761681499903E-4</v>
      </c>
      <c r="O165" s="4">
        <v>1.0230451401779901E-3</v>
      </c>
      <c r="P165" s="4">
        <v>1.193552663541E-3</v>
      </c>
      <c r="Q165" s="4">
        <v>1.3640601869039999E-3</v>
      </c>
      <c r="R165" s="4">
        <v>1.5345677102670001E-3</v>
      </c>
      <c r="S165" s="4">
        <v>1.70507523362999E-3</v>
      </c>
      <c r="T165" s="4">
        <v>3.5038153643759998E-3</v>
      </c>
      <c r="U165" s="4">
        <v>5.3025554951220003E-3</v>
      </c>
      <c r="V165" s="4">
        <v>7.1012956258680003E-3</v>
      </c>
      <c r="W165" s="4">
        <v>8.9000357566139995E-3</v>
      </c>
      <c r="X165" s="4">
        <v>1.069877588736E-2</v>
      </c>
      <c r="Y165" s="4">
        <v>1.2497516018106E-2</v>
      </c>
      <c r="Z165" s="4">
        <v>1.4296256148852E-2</v>
      </c>
      <c r="AA165" s="4">
        <v>1.6094996279598001E-2</v>
      </c>
      <c r="AB165" s="4">
        <v>1.7893736410343999E-2</v>
      </c>
      <c r="AC165" s="4">
        <v>1.969247654109E-2</v>
      </c>
      <c r="AD165" s="4">
        <v>1.5753981232872E-2</v>
      </c>
      <c r="AE165" s="4">
        <v>1.1815485924654E-2</v>
      </c>
      <c r="AF165" s="4">
        <v>7.8769906164359998E-3</v>
      </c>
      <c r="AG165" s="4">
        <v>3.9384953082179999E-3</v>
      </c>
      <c r="AH165" s="4">
        <v>0</v>
      </c>
    </row>
    <row r="166" spans="1:34" ht="15" x14ac:dyDescent="0.2">
      <c r="A166" s="524"/>
      <c r="B166" s="524"/>
      <c r="C166" s="476" t="s">
        <v>1099</v>
      </c>
      <c r="D166" s="4">
        <v>7.9941973800959996E-3</v>
      </c>
      <c r="E166" s="4">
        <v>7.9941973800959996E-3</v>
      </c>
      <c r="F166" s="4">
        <v>7.9941973800959996E-3</v>
      </c>
      <c r="G166" s="4">
        <v>7.9941973800959996E-3</v>
      </c>
      <c r="H166" s="4">
        <v>7.9941973800959892E-3</v>
      </c>
      <c r="I166" s="4">
        <v>7.3546615896883201E-3</v>
      </c>
      <c r="J166" s="4">
        <v>7.1947776420864E-3</v>
      </c>
      <c r="K166" s="4">
        <v>7.5944875110911898E-3</v>
      </c>
      <c r="L166" s="4">
        <v>6.3849654474826701E-3</v>
      </c>
      <c r="M166" s="4">
        <v>5.0363443494604804E-3</v>
      </c>
      <c r="N166" s="4">
        <v>4.81600428417158E-3</v>
      </c>
      <c r="O166" s="4">
        <v>4.4508693188356901E-3</v>
      </c>
      <c r="P166" s="4">
        <v>4.1738703796153701E-3</v>
      </c>
      <c r="Q166" s="4">
        <v>3.8528034273372599E-3</v>
      </c>
      <c r="R166" s="4">
        <v>3.5663613424617002E-3</v>
      </c>
      <c r="S166" s="4">
        <v>3.21066952278105E-3</v>
      </c>
      <c r="T166" s="4">
        <v>2.8329436965715102E-3</v>
      </c>
      <c r="U166" s="4">
        <v>2.5181721747302298E-3</v>
      </c>
      <c r="V166" s="4">
        <v>2.1813666463600702E-3</v>
      </c>
      <c r="W166" s="4">
        <v>1.8697428397372001E-3</v>
      </c>
      <c r="X166" s="4">
        <v>1.55811903311433E-3</v>
      </c>
      <c r="Y166" s="4">
        <v>1.2464952264914599E-3</v>
      </c>
      <c r="Z166" s="4">
        <v>9.2542827421336301E-4</v>
      </c>
      <c r="AA166" s="4">
        <v>6.1695218280890802E-4</v>
      </c>
      <c r="AB166" s="4">
        <v>3.0532837618604098E-4</v>
      </c>
      <c r="AC166" s="4">
        <v>0</v>
      </c>
      <c r="AD166" s="4">
        <v>0</v>
      </c>
      <c r="AE166" s="4">
        <v>0</v>
      </c>
      <c r="AF166" s="4">
        <v>0</v>
      </c>
      <c r="AG166" s="7">
        <v>-2.6291902682773401E-20</v>
      </c>
      <c r="AH166" s="7">
        <v>1.31459513413867E-20</v>
      </c>
    </row>
    <row r="167" spans="1:34" ht="15" x14ac:dyDescent="0.2">
      <c r="A167" s="524"/>
      <c r="B167" s="524" t="s">
        <v>334</v>
      </c>
      <c r="C167" s="476" t="s">
        <v>688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1.1003644394247201E-3</v>
      </c>
      <c r="K167" s="4">
        <v>2.1025892731128901E-3</v>
      </c>
      <c r="L167" s="4">
        <v>3.19787979513628E-3</v>
      </c>
      <c r="M167" s="4">
        <v>4.2980338085497199E-3</v>
      </c>
      <c r="N167" s="4">
        <v>5.4979905750379698E-3</v>
      </c>
      <c r="O167" s="4">
        <v>6.5948637101840802E-3</v>
      </c>
      <c r="P167" s="4">
        <v>7.4976189415533597E-3</v>
      </c>
      <c r="Q167" s="4">
        <v>8.6986473747183903E-3</v>
      </c>
      <c r="R167" s="4">
        <v>9.7984499223935009E-3</v>
      </c>
      <c r="S167" s="4">
        <v>1.07982063738318E-2</v>
      </c>
      <c r="T167" s="4">
        <v>1.1393239099122199E-2</v>
      </c>
      <c r="U167" s="4">
        <v>1.1791896954340001E-2</v>
      </c>
      <c r="V167" s="4">
        <v>1.24062943937715E-2</v>
      </c>
      <c r="W167" s="4">
        <v>1.27963034179741E-2</v>
      </c>
      <c r="X167" s="4">
        <v>1.3503305699619E-2</v>
      </c>
      <c r="Y167" s="4">
        <v>1.40015804434599E-2</v>
      </c>
      <c r="Z167" s="4">
        <v>1.44097833414245E-2</v>
      </c>
      <c r="AA167" s="4">
        <v>1.4912287727905199E-2</v>
      </c>
      <c r="AB167" s="4">
        <v>1.5499283879012799E-2</v>
      </c>
      <c r="AC167" s="4">
        <v>1.60127729192646E-2</v>
      </c>
      <c r="AD167" s="4">
        <v>1.7607631680941802E-2</v>
      </c>
      <c r="AE167" s="4">
        <v>1.9176943310345199E-2</v>
      </c>
      <c r="AF167" s="4">
        <v>2.0623606088393202E-2</v>
      </c>
      <c r="AG167" s="4">
        <v>2.2318029200711801E-2</v>
      </c>
      <c r="AH167" s="4">
        <v>2.3808897139878601E-2</v>
      </c>
    </row>
    <row r="168" spans="1:34" ht="15" x14ac:dyDescent="0.2">
      <c r="A168" s="524"/>
      <c r="B168" s="524"/>
      <c r="C168" s="476" t="s">
        <v>241</v>
      </c>
      <c r="D168" s="4">
        <v>2.0744305075984602E-2</v>
      </c>
      <c r="E168" s="4">
        <v>1.9582243376629501E-2</v>
      </c>
      <c r="F168" s="4">
        <v>2.21959013360888E-2</v>
      </c>
      <c r="G168" s="4">
        <v>2.1940250214892001E-2</v>
      </c>
      <c r="H168" s="4">
        <v>1.9325756608925201E-2</v>
      </c>
      <c r="I168" s="4">
        <v>1.8607773967243401E-2</v>
      </c>
      <c r="J168" s="4">
        <v>1.70807148541916E-2</v>
      </c>
      <c r="K168" s="4">
        <v>1.67081386801173E-2</v>
      </c>
      <c r="L168" s="4">
        <v>1.60345040879846E-2</v>
      </c>
      <c r="M168" s="4">
        <v>1.50257506244583E-2</v>
      </c>
      <c r="N168" s="4">
        <v>1.40704993701849E-2</v>
      </c>
      <c r="O168" s="4">
        <v>1.30808821301777E-2</v>
      </c>
      <c r="P168" s="4">
        <v>1.2132226391935201E-2</v>
      </c>
      <c r="Q168" s="4">
        <v>1.11397004592763E-2</v>
      </c>
      <c r="R168" s="4">
        <v>1.0209778029548901E-2</v>
      </c>
      <c r="S168" s="4">
        <v>9.3698879967845702E-3</v>
      </c>
      <c r="T168" s="4">
        <v>8.7341340644907107E-3</v>
      </c>
      <c r="U168" s="4">
        <v>8.0476416667292095E-3</v>
      </c>
      <c r="V168" s="4">
        <v>7.4137435216506398E-3</v>
      </c>
      <c r="W168" s="4">
        <v>6.6533256628459299E-3</v>
      </c>
      <c r="X168" s="4">
        <v>6.707438945195E-3</v>
      </c>
      <c r="Y168" s="4">
        <v>6.4944132922371096E-3</v>
      </c>
      <c r="Z168" s="4">
        <v>6.2668733186970497E-3</v>
      </c>
      <c r="AA168" s="4">
        <v>6.0844698937193202E-3</v>
      </c>
      <c r="AB168" s="4">
        <v>5.9188340460488396E-3</v>
      </c>
      <c r="AC168" s="4">
        <v>5.7860090183796597E-3</v>
      </c>
      <c r="AD168" s="4">
        <v>5.6733456524631397E-3</v>
      </c>
      <c r="AE168" s="4">
        <v>5.5585643147472103E-3</v>
      </c>
      <c r="AF168" s="4">
        <v>5.4599112111727499E-3</v>
      </c>
      <c r="AG168" s="4">
        <v>5.3728787648901297E-3</v>
      </c>
      <c r="AH168" s="4">
        <v>5.2871381248611503E-3</v>
      </c>
    </row>
    <row r="169" spans="1:34" ht="15" x14ac:dyDescent="0.2">
      <c r="A169" s="524"/>
      <c r="B169" s="524"/>
      <c r="C169" s="476" t="s">
        <v>1633</v>
      </c>
      <c r="D169" s="4">
        <v>4.3600031769315699E-2</v>
      </c>
      <c r="E169" s="4">
        <v>4.23959610888517E-2</v>
      </c>
      <c r="F169" s="4">
        <v>4.4587991219456898E-2</v>
      </c>
      <c r="G169" s="4">
        <v>4.5303473830045099E-2</v>
      </c>
      <c r="H169" s="4">
        <v>5.0166931787853697E-2</v>
      </c>
      <c r="I169" s="4">
        <v>4.2591513278236799E-2</v>
      </c>
      <c r="J169" s="4">
        <v>3.9746861883022802E-2</v>
      </c>
      <c r="K169" s="4">
        <v>4.0876570454688899E-2</v>
      </c>
      <c r="L169" s="4">
        <v>4.1592686318707502E-2</v>
      </c>
      <c r="M169" s="4">
        <v>4.14578354785319E-2</v>
      </c>
      <c r="N169" s="4">
        <v>4.16172312419434E-2</v>
      </c>
      <c r="O169" s="4">
        <v>4.1344136470576297E-2</v>
      </c>
      <c r="P169" s="4">
        <v>4.0820958911020201E-2</v>
      </c>
      <c r="Q169" s="4">
        <v>4.02301778669465E-2</v>
      </c>
      <c r="R169" s="4">
        <v>3.9690638672432402E-2</v>
      </c>
      <c r="S169" s="4">
        <v>3.9331541116944799E-2</v>
      </c>
      <c r="T169" s="4">
        <v>3.6934440318283301E-2</v>
      </c>
      <c r="U169" s="4">
        <v>3.4439699331107299E-2</v>
      </c>
      <c r="V169" s="4">
        <v>3.2105754448671101E-2</v>
      </c>
      <c r="W169" s="4">
        <v>2.9603790667893402E-2</v>
      </c>
      <c r="X169" s="4">
        <v>2.6881797459960201E-2</v>
      </c>
      <c r="Y169" s="4">
        <v>2.4064512896223501E-2</v>
      </c>
      <c r="Z169" s="4">
        <v>2.1382432553200201E-2</v>
      </c>
      <c r="AA169" s="4">
        <v>1.8705424279956601E-2</v>
      </c>
      <c r="AB169" s="4">
        <v>1.6038089356532101E-2</v>
      </c>
      <c r="AC169" s="4">
        <v>1.32510655932415E-2</v>
      </c>
      <c r="AD169" s="4">
        <v>1.05562181536447E-2</v>
      </c>
      <c r="AE169" s="4">
        <v>7.9748765661779904E-3</v>
      </c>
      <c r="AF169" s="4">
        <v>5.4895680008272404E-3</v>
      </c>
      <c r="AG169" s="4">
        <v>2.8424738392720098E-3</v>
      </c>
      <c r="AH169" s="7">
        <v>1.2490009027032999E-15</v>
      </c>
    </row>
    <row r="170" spans="1:34" ht="15" x14ac:dyDescent="0.2">
      <c r="A170" s="524"/>
      <c r="B170" s="524"/>
      <c r="C170" s="476" t="s">
        <v>1634</v>
      </c>
      <c r="D170" s="4">
        <v>2.2238305177916601E-2</v>
      </c>
      <c r="E170" s="4">
        <v>9.8673927381081102E-3</v>
      </c>
      <c r="F170" s="4">
        <v>1.03513161079929E-2</v>
      </c>
      <c r="G170" s="4">
        <v>1.9814201411719901E-3</v>
      </c>
      <c r="H170" s="4">
        <v>2.10409776099576E-3</v>
      </c>
      <c r="I170" s="4">
        <v>1.85061300914559E-3</v>
      </c>
      <c r="J170" s="4">
        <v>1.82729434199394E-3</v>
      </c>
      <c r="K170" s="4">
        <v>1.90968051691644E-3</v>
      </c>
      <c r="L170" s="4">
        <v>1.9505881136696701E-3</v>
      </c>
      <c r="M170" s="4">
        <v>1.98298947196097E-3</v>
      </c>
      <c r="N170" s="4">
        <v>2.01261160449781E-3</v>
      </c>
      <c r="O170" s="4">
        <v>2.0186750021951301E-3</v>
      </c>
      <c r="P170" s="4">
        <v>2.0192212836906399E-3</v>
      </c>
      <c r="Q170" s="4">
        <v>2.0102248821106399E-3</v>
      </c>
      <c r="R170" s="4">
        <v>2.0069223705006102E-3</v>
      </c>
      <c r="S170" s="4">
        <v>2.0124644340290799E-3</v>
      </c>
      <c r="T170" s="4">
        <v>2.0335382097398302E-3</v>
      </c>
      <c r="U170" s="4">
        <v>2.0427051173091699E-3</v>
      </c>
      <c r="V170" s="4">
        <v>2.0585414880045999E-3</v>
      </c>
      <c r="W170" s="4">
        <v>2.0727112200089699E-3</v>
      </c>
      <c r="X170" s="4">
        <v>2.0895947278509299E-3</v>
      </c>
      <c r="Y170" s="4">
        <v>2.1034629842218498E-3</v>
      </c>
      <c r="Z170" s="4">
        <v>2.1143213703659902E-3</v>
      </c>
      <c r="AA170" s="4">
        <v>2.1322255388882601E-3</v>
      </c>
      <c r="AB170" s="4">
        <v>2.1454657351052701E-3</v>
      </c>
      <c r="AC170" s="4">
        <v>2.1530408827700699E-3</v>
      </c>
      <c r="AD170" s="4">
        <v>2.1667553598925301E-3</v>
      </c>
      <c r="AE170" s="4">
        <v>2.1935988841373798E-3</v>
      </c>
      <c r="AF170" s="4">
        <v>2.2228599532178E-3</v>
      </c>
      <c r="AG170" s="4">
        <v>2.24059050500459E-3</v>
      </c>
      <c r="AH170" s="4">
        <v>2.2558128898409798E-3</v>
      </c>
    </row>
    <row r="171" spans="1:34" ht="15" x14ac:dyDescent="0.2">
      <c r="A171" s="524"/>
      <c r="B171" s="524"/>
      <c r="C171" s="476" t="s">
        <v>1635</v>
      </c>
      <c r="D171" s="4">
        <v>0.119396386332</v>
      </c>
      <c r="E171" s="4">
        <v>0.119955903768</v>
      </c>
      <c r="F171" s="4">
        <v>0.120180688956</v>
      </c>
      <c r="G171" s="4">
        <v>0.12013075321199899</v>
      </c>
      <c r="H171" s="4">
        <v>0.12679998456613401</v>
      </c>
      <c r="I171" s="4">
        <v>0.109524573599613</v>
      </c>
      <c r="J171" s="4">
        <v>0.108934156519569</v>
      </c>
      <c r="K171" s="4">
        <v>0.11483169737632801</v>
      </c>
      <c r="L171" s="4">
        <v>0.117680880386588</v>
      </c>
      <c r="M171" s="4">
        <v>0.12046694652164899</v>
      </c>
      <c r="N171" s="4">
        <v>0.122934862999466</v>
      </c>
      <c r="O171" s="4">
        <v>0.12444625307325601</v>
      </c>
      <c r="P171" s="4">
        <v>0.12538459161293</v>
      </c>
      <c r="Q171" s="4">
        <v>0.125866706184458</v>
      </c>
      <c r="R171" s="4">
        <v>0.12632654889134201</v>
      </c>
      <c r="S171" s="4">
        <v>0.12698936519161</v>
      </c>
      <c r="T171" s="4">
        <v>0.13452200490800101</v>
      </c>
      <c r="U171" s="4">
        <v>0.14174129813571101</v>
      </c>
      <c r="V171" s="4">
        <v>0.14924907790014799</v>
      </c>
      <c r="W171" s="4">
        <v>0.15722218696203699</v>
      </c>
      <c r="X171" s="4">
        <v>0.165596557761852</v>
      </c>
      <c r="Y171" s="4">
        <v>0.17374160093510899</v>
      </c>
      <c r="Z171" s="4">
        <v>0.18210538413777799</v>
      </c>
      <c r="AA171" s="4">
        <v>0.190943418020637</v>
      </c>
      <c r="AB171" s="4">
        <v>0.19966736523905099</v>
      </c>
      <c r="AC171" s="4">
        <v>0.208073764129276</v>
      </c>
      <c r="AD171" s="4">
        <v>0.21718823350586899</v>
      </c>
      <c r="AE171" s="4">
        <v>0.22749897936806199</v>
      </c>
      <c r="AF171" s="4">
        <v>0.23820550627383599</v>
      </c>
      <c r="AG171" s="4">
        <v>0.248253710050473</v>
      </c>
      <c r="AH171" s="4">
        <v>0.25818149047872202</v>
      </c>
    </row>
    <row r="172" spans="1:34" ht="15" x14ac:dyDescent="0.2">
      <c r="A172" s="524"/>
      <c r="B172" s="524"/>
      <c r="C172" s="476" t="s">
        <v>1643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1.20147958463594E-3</v>
      </c>
      <c r="L172" s="4">
        <v>2.8980785643422501E-3</v>
      </c>
      <c r="M172" s="4">
        <v>4.5978966324020298E-3</v>
      </c>
      <c r="N172" s="4">
        <v>6.1977348300428E-3</v>
      </c>
      <c r="O172" s="4">
        <v>7.7939298393084498E-3</v>
      </c>
      <c r="P172" s="4">
        <v>9.3970157400802192E-3</v>
      </c>
      <c r="Q172" s="4">
        <v>1.0898305331543699E-2</v>
      </c>
      <c r="R172" s="4">
        <v>1.23980386773142E-2</v>
      </c>
      <c r="S172" s="4">
        <v>1.36977247519903E-2</v>
      </c>
      <c r="T172" s="4">
        <v>1.48911633839405E-2</v>
      </c>
      <c r="U172" s="4">
        <v>1.5789150159201001E-2</v>
      </c>
      <c r="V172" s="4">
        <v>1.67084771270955E-2</v>
      </c>
      <c r="W172" s="4">
        <v>1.7494946079261501E-2</v>
      </c>
      <c r="X172" s="4">
        <v>1.8304481059483499E-2</v>
      </c>
      <c r="Y172" s="4">
        <v>1.9002144887552801E-2</v>
      </c>
      <c r="Z172" s="4">
        <v>1.9513248274845699E-2</v>
      </c>
      <c r="AA172" s="4">
        <v>2.0116576062476198E-2</v>
      </c>
      <c r="AB172" s="4">
        <v>2.0399057492378098E-2</v>
      </c>
      <c r="AC172" s="4">
        <v>2.0516365302807801E-2</v>
      </c>
      <c r="AD172" s="4">
        <v>2.06089325356478E-2</v>
      </c>
      <c r="AE172" s="4">
        <v>2.0575262093391201E-2</v>
      </c>
      <c r="AF172" s="4">
        <v>2.0423376903069002E-2</v>
      </c>
      <c r="AG172" s="4">
        <v>2.0116250535170702E-2</v>
      </c>
      <c r="AH172" s="4">
        <v>1.9507289673429899E-2</v>
      </c>
    </row>
    <row r="173" spans="1:34" ht="15" x14ac:dyDescent="0.2">
      <c r="A173" s="524"/>
      <c r="B173" s="524"/>
      <c r="C173" s="476" t="s">
        <v>247</v>
      </c>
      <c r="D173" s="4">
        <v>2.5145771148565099E-2</v>
      </c>
      <c r="E173" s="4">
        <v>2.4415676454538099E-2</v>
      </c>
      <c r="F173" s="4">
        <v>2.33282884722485E-2</v>
      </c>
      <c r="G173" s="4">
        <v>2.2342054282794802E-2</v>
      </c>
      <c r="H173" s="4">
        <v>2.3605717360056001E-2</v>
      </c>
      <c r="I173" s="4">
        <v>2.06065355187636E-2</v>
      </c>
      <c r="J173" s="4">
        <v>2.0407490155615798E-2</v>
      </c>
      <c r="K173" s="4">
        <v>2.1427428605171599E-2</v>
      </c>
      <c r="L173" s="4">
        <v>2.1874332276327901E-2</v>
      </c>
      <c r="M173" s="4">
        <v>2.2212228599040301E-2</v>
      </c>
      <c r="N173" s="4">
        <v>2.2524318192994799E-2</v>
      </c>
      <c r="O173" s="4">
        <v>2.2554616300109201E-2</v>
      </c>
      <c r="P173" s="4">
        <v>2.2528405554344402E-2</v>
      </c>
      <c r="Q173" s="4">
        <v>2.2408992228135999E-2</v>
      </c>
      <c r="R173" s="4">
        <v>2.23666174594493E-2</v>
      </c>
      <c r="S173" s="4">
        <v>2.2457678128001701E-2</v>
      </c>
      <c r="T173" s="4">
        <v>2.2705599038331699E-2</v>
      </c>
      <c r="U173" s="4">
        <v>2.2771910746974201E-2</v>
      </c>
      <c r="V173" s="4">
        <v>2.2940462495658401E-2</v>
      </c>
      <c r="W173" s="4">
        <v>2.3077198403252501E-2</v>
      </c>
      <c r="X173" s="4">
        <v>2.32488824593064E-2</v>
      </c>
      <c r="Y173" s="4">
        <v>2.3396560550370399E-2</v>
      </c>
      <c r="Z173" s="4">
        <v>2.35080982039623E-2</v>
      </c>
      <c r="AA173" s="4">
        <v>2.3685292288385E-2</v>
      </c>
      <c r="AB173" s="4">
        <v>2.3815974668771701E-2</v>
      </c>
      <c r="AC173" s="4">
        <v>2.3854932000333E-2</v>
      </c>
      <c r="AD173" s="4">
        <v>2.3967816267308002E-2</v>
      </c>
      <c r="AE173" s="4">
        <v>2.4252377082442701E-2</v>
      </c>
      <c r="AF173" s="4">
        <v>2.4555467829791799E-2</v>
      </c>
      <c r="AG173" s="4">
        <v>2.46932543302134E-2</v>
      </c>
      <c r="AH173" s="4">
        <v>2.4801643292272101E-2</v>
      </c>
    </row>
    <row r="174" spans="1:34" ht="15" x14ac:dyDescent="0.2">
      <c r="A174" s="524"/>
      <c r="B174" s="524"/>
      <c r="C174" s="476" t="s">
        <v>652</v>
      </c>
      <c r="D174" s="4">
        <v>0.149701212571487</v>
      </c>
      <c r="E174" s="4">
        <v>0.15679859612864799</v>
      </c>
      <c r="F174" s="4">
        <v>0.15352376784124999</v>
      </c>
      <c r="G174" s="4">
        <v>0.154724755050727</v>
      </c>
      <c r="H174" s="4">
        <v>0.16017635651766601</v>
      </c>
      <c r="I174" s="4">
        <v>0.14298712120609999</v>
      </c>
      <c r="J174" s="4">
        <v>0.14164691329321899</v>
      </c>
      <c r="K174" s="4">
        <v>0.146180016130706</v>
      </c>
      <c r="L174" s="4">
        <v>0.14860147673023899</v>
      </c>
      <c r="M174" s="4">
        <v>0.14983145765153499</v>
      </c>
      <c r="N174" s="4">
        <v>0.14794592820102101</v>
      </c>
      <c r="O174" s="4">
        <v>0.14498707944662201</v>
      </c>
      <c r="P174" s="4">
        <v>0.14175498212163501</v>
      </c>
      <c r="Q174" s="4">
        <v>0.137678591206749</v>
      </c>
      <c r="R174" s="4">
        <v>0.133778836695535</v>
      </c>
      <c r="S174" s="4">
        <v>0.13037834362478401</v>
      </c>
      <c r="T174" s="4">
        <v>0.123826519682565</v>
      </c>
      <c r="U174" s="4">
        <v>0.117219450232549</v>
      </c>
      <c r="V174" s="4">
        <v>0.110756192692783</v>
      </c>
      <c r="W174" s="4">
        <v>0.104969676475569</v>
      </c>
      <c r="X174" s="4">
        <v>9.9224290770533796E-2</v>
      </c>
      <c r="Y174" s="4">
        <v>9.3510555104536403E-2</v>
      </c>
      <c r="Z174" s="4">
        <v>8.8059787086483293E-2</v>
      </c>
      <c r="AA174" s="4">
        <v>8.2568036077327794E-2</v>
      </c>
      <c r="AB174" s="4">
        <v>7.7096437875605703E-2</v>
      </c>
      <c r="AC174" s="4">
        <v>7.1456999152218703E-2</v>
      </c>
      <c r="AD174" s="4">
        <v>6.4427925014355306E-2</v>
      </c>
      <c r="AE174" s="4">
        <v>5.7930349583334498E-2</v>
      </c>
      <c r="AF174" s="4">
        <v>5.15590152209831E-2</v>
      </c>
      <c r="AG174" s="4">
        <v>4.4535977552989998E-2</v>
      </c>
      <c r="AH174" s="4">
        <v>3.7914168134512601E-2</v>
      </c>
    </row>
    <row r="175" spans="1:34" ht="15" x14ac:dyDescent="0.2">
      <c r="A175" s="524"/>
      <c r="B175" s="524"/>
      <c r="C175" s="476" t="s">
        <v>520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2.47648868098E-4</v>
      </c>
      <c r="K175" s="4">
        <v>4.9529773619600001E-4</v>
      </c>
      <c r="L175" s="4">
        <v>7.4294660429400001E-4</v>
      </c>
      <c r="M175" s="4">
        <v>9.9059547239200001E-4</v>
      </c>
      <c r="N175" s="4">
        <v>1.23824434049E-3</v>
      </c>
      <c r="O175" s="4">
        <v>1.485893208588E-3</v>
      </c>
      <c r="P175" s="4">
        <v>1.733542076686E-3</v>
      </c>
      <c r="Q175" s="4">
        <v>1.981190944784E-3</v>
      </c>
      <c r="R175" s="4">
        <v>2.2288398128819998E-3</v>
      </c>
      <c r="S175" s="4">
        <v>2.47648868098E-3</v>
      </c>
      <c r="T175" s="4">
        <v>3.9854914161349996E-3</v>
      </c>
      <c r="U175" s="4">
        <v>5.4944941512900004E-3</v>
      </c>
      <c r="V175" s="4">
        <v>7.0034968864450004E-3</v>
      </c>
      <c r="W175" s="4">
        <v>8.5124996216000004E-3</v>
      </c>
      <c r="X175" s="4">
        <v>1.00215023567549E-2</v>
      </c>
      <c r="Y175" s="4">
        <v>1.153050509191E-2</v>
      </c>
      <c r="Z175" s="4">
        <v>1.30395078270649E-2</v>
      </c>
      <c r="AA175" s="4">
        <v>1.454851056222E-2</v>
      </c>
      <c r="AB175" s="4">
        <v>1.6057513297374901E-2</v>
      </c>
      <c r="AC175" s="4">
        <v>1.75665160325299E-2</v>
      </c>
      <c r="AD175" s="4">
        <v>1.9086857961079999E-2</v>
      </c>
      <c r="AE175" s="4">
        <v>2.0607199889630001E-2</v>
      </c>
      <c r="AF175" s="4">
        <v>2.212754181818E-2</v>
      </c>
      <c r="AG175" s="4">
        <v>2.3647883746729999E-2</v>
      </c>
      <c r="AH175" s="4">
        <v>2.5168225675280001E-2</v>
      </c>
    </row>
    <row r="176" spans="1:34" ht="15" x14ac:dyDescent="0.2">
      <c r="A176" s="524"/>
      <c r="B176" s="524"/>
      <c r="C176" s="476" t="s">
        <v>1099</v>
      </c>
      <c r="D176" s="4">
        <v>1.8045380540275199E-2</v>
      </c>
      <c r="E176" s="4">
        <v>1.8045380540275199E-2</v>
      </c>
      <c r="F176" s="4">
        <v>1.8045380540275099E-2</v>
      </c>
      <c r="G176" s="4">
        <v>1.8045380540275199E-2</v>
      </c>
      <c r="H176" s="4">
        <v>1.8045380540275199E-2</v>
      </c>
      <c r="I176" s="4">
        <v>1.6698666577026199E-2</v>
      </c>
      <c r="J176" s="4">
        <v>1.6345330278843901E-2</v>
      </c>
      <c r="K176" s="4">
        <v>1.68201068057269E-2</v>
      </c>
      <c r="L176" s="4">
        <v>1.3760729314469399E-2</v>
      </c>
      <c r="M176" s="4">
        <v>1.0607579933176001E-2</v>
      </c>
      <c r="N176" s="4">
        <v>9.8933808926577292E-3</v>
      </c>
      <c r="O176" s="4">
        <v>9.1503417339817896E-3</v>
      </c>
      <c r="P176" s="4">
        <v>8.4121303126488498E-3</v>
      </c>
      <c r="Q176" s="4">
        <v>7.6580242600815199E-3</v>
      </c>
      <c r="R176" s="4">
        <v>6.9315110822993804E-3</v>
      </c>
      <c r="S176" s="4">
        <v>6.2547609435641797E-3</v>
      </c>
      <c r="T176" s="4">
        <v>5.6048583480620296E-3</v>
      </c>
      <c r="U176" s="4">
        <v>4.9517521776311704E-3</v>
      </c>
      <c r="V176" s="4">
        <v>4.3098712066562501E-3</v>
      </c>
      <c r="W176" s="4">
        <v>3.6826680954647399E-3</v>
      </c>
      <c r="X176" s="4">
        <v>3.06367426415985E-3</v>
      </c>
      <c r="Y176" s="4">
        <v>2.4444382356708502E-3</v>
      </c>
      <c r="Z176" s="4">
        <v>1.83369063132959E-3</v>
      </c>
      <c r="AA176" s="4">
        <v>1.2253211585542699E-3</v>
      </c>
      <c r="AB176" s="4">
        <v>6.1331319412657505E-4</v>
      </c>
      <c r="AC176" s="7">
        <v>1.6814135313875299E-19</v>
      </c>
      <c r="AD176" s="7">
        <v>4.3126566905613198E-20</v>
      </c>
      <c r="AE176" s="7">
        <v>-1.6696911083389501E-19</v>
      </c>
      <c r="AF176" s="7">
        <v>6.7048966287938498E-21</v>
      </c>
      <c r="AG176" s="7">
        <v>-1.20151418282473E-20</v>
      </c>
      <c r="AH176" s="4">
        <v>0</v>
      </c>
    </row>
    <row r="177" spans="1:34" ht="15" x14ac:dyDescent="0.2">
      <c r="A177" s="524"/>
      <c r="B177" s="524" t="s">
        <v>1636</v>
      </c>
      <c r="C177" s="476" t="s">
        <v>688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1.10049229231024E-3</v>
      </c>
      <c r="K177" s="4">
        <v>2.3001871497232299E-3</v>
      </c>
      <c r="L177" s="4">
        <v>3.5011103365013901E-3</v>
      </c>
      <c r="M177" s="4">
        <v>4.5990189978123803E-3</v>
      </c>
      <c r="N177" s="4">
        <v>5.70042264179693E-3</v>
      </c>
      <c r="O177" s="4">
        <v>6.8984144152384004E-3</v>
      </c>
      <c r="P177" s="4">
        <v>8.0024366866904596E-3</v>
      </c>
      <c r="Q177" s="4">
        <v>9.09722118188128E-3</v>
      </c>
      <c r="R177" s="4">
        <v>1.04011420319223E-2</v>
      </c>
      <c r="S177" s="4">
        <v>1.14944321838257E-2</v>
      </c>
      <c r="T177" s="4">
        <v>1.13955606559701E-2</v>
      </c>
      <c r="U177" s="4">
        <v>1.13963078111388E-2</v>
      </c>
      <c r="V177" s="4">
        <v>1.1299343673268399E-2</v>
      </c>
      <c r="W177" s="4">
        <v>1.11995510347178E-2</v>
      </c>
      <c r="X177" s="4">
        <v>1.11076687384327E-2</v>
      </c>
      <c r="Y177" s="4">
        <v>1.10012185550914E-2</v>
      </c>
      <c r="Z177" s="4">
        <v>1.0786135236646E-2</v>
      </c>
      <c r="AA177" s="4">
        <v>1.08109781633775E-2</v>
      </c>
      <c r="AB177" s="4">
        <v>1.0801828333377899E-2</v>
      </c>
      <c r="AC177" s="4">
        <v>1.06004165877894E-2</v>
      </c>
      <c r="AD177" s="4">
        <v>8.6038192213120594E-3</v>
      </c>
      <c r="AE177" s="4">
        <v>6.3941497966097903E-3</v>
      </c>
      <c r="AF177" s="4">
        <v>4.1980825750125399E-3</v>
      </c>
      <c r="AG177" s="4">
        <v>1.9905986133435102E-3</v>
      </c>
      <c r="AH177" s="4">
        <v>0</v>
      </c>
    </row>
    <row r="178" spans="1:34" ht="15" x14ac:dyDescent="0.2">
      <c r="A178" s="524"/>
      <c r="B178" s="524"/>
      <c r="C178" s="476" t="s">
        <v>1633</v>
      </c>
      <c r="D178" s="4">
        <v>1.2959935839407901E-3</v>
      </c>
      <c r="E178" s="4">
        <v>8.6581200312437997E-4</v>
      </c>
      <c r="F178" s="4">
        <v>8.0551273567464499E-4</v>
      </c>
      <c r="G178" s="4">
        <v>8.0551273567464499E-4</v>
      </c>
      <c r="H178" s="4">
        <v>8.0551273567464499E-4</v>
      </c>
      <c r="I178" s="4">
        <v>6.9940175397853704E-4</v>
      </c>
      <c r="J178" s="4">
        <v>6.5043196808491999E-4</v>
      </c>
      <c r="K178" s="4">
        <v>6.5751564661457895E-4</v>
      </c>
      <c r="L178" s="4">
        <v>6.8904540806790401E-4</v>
      </c>
      <c r="M178" s="4">
        <v>6.5204085990113304E-4</v>
      </c>
      <c r="N178" s="4">
        <v>6.2034180984922496E-4</v>
      </c>
      <c r="O178" s="4">
        <v>5.8250043077250101E-4</v>
      </c>
      <c r="P178" s="4">
        <v>5.3889505425311899E-4</v>
      </c>
      <c r="Q178" s="4">
        <v>4.9993234245872102E-4</v>
      </c>
      <c r="R178" s="4">
        <v>4.5088836772803502E-4</v>
      </c>
      <c r="S178" s="4">
        <v>4.0027797742326298E-4</v>
      </c>
      <c r="T178" s="4">
        <v>3.5744304026362098E-4</v>
      </c>
      <c r="U178" s="4">
        <v>3.1271673288464099E-4</v>
      </c>
      <c r="V178" s="4">
        <v>2.73849255815333E-4</v>
      </c>
      <c r="W178" s="4">
        <v>2.34721556100422E-4</v>
      </c>
      <c r="X178" s="4">
        <v>1.9212033547610699E-4</v>
      </c>
      <c r="Y178" s="4">
        <v>1.62972401486876E-4</v>
      </c>
      <c r="Z178" s="4">
        <v>1.3620473347840601E-4</v>
      </c>
      <c r="AA178" s="4">
        <v>1.09710542831624E-4</v>
      </c>
      <c r="AB178" s="4">
        <v>8.2457375890302107E-5</v>
      </c>
      <c r="AC178" s="4">
        <v>5.3518491098807201E-5</v>
      </c>
      <c r="AD178" s="4">
        <v>4.4989407400103201E-5</v>
      </c>
      <c r="AE178" s="4">
        <v>3.7340679965658403E-5</v>
      </c>
      <c r="AF178" s="4">
        <v>3.0191601114724301E-5</v>
      </c>
      <c r="AG178" s="4">
        <v>2.3114899210559199E-5</v>
      </c>
      <c r="AH178" s="4">
        <v>0</v>
      </c>
    </row>
    <row r="179" spans="1:34" ht="15" x14ac:dyDescent="0.2">
      <c r="A179" s="524"/>
      <c r="B179" s="524"/>
      <c r="C179" s="476" t="s">
        <v>1635</v>
      </c>
      <c r="D179" s="4">
        <v>2.1358676842105202E-2</v>
      </c>
      <c r="E179" s="4">
        <v>2.13486347368421E-2</v>
      </c>
      <c r="F179" s="4">
        <v>2.1336944210526301E-2</v>
      </c>
      <c r="G179" s="4">
        <v>2.1326305263157801E-2</v>
      </c>
      <c r="H179" s="4">
        <v>2.1698747368420999E-2</v>
      </c>
      <c r="I179" s="4">
        <v>1.9163730064874301E-2</v>
      </c>
      <c r="J179" s="4">
        <v>1.8192910087006402E-2</v>
      </c>
      <c r="K179" s="4">
        <v>1.8766845954360699E-2</v>
      </c>
      <c r="L179" s="4">
        <v>2.00533990496439E-2</v>
      </c>
      <c r="M179" s="4">
        <v>1.9366835471728999E-2</v>
      </c>
      <c r="N179" s="4">
        <v>1.88060201943086E-2</v>
      </c>
      <c r="O179" s="4">
        <v>1.80328814598762E-2</v>
      </c>
      <c r="P179" s="4">
        <v>1.7050490093188798E-2</v>
      </c>
      <c r="Q179" s="4">
        <v>1.6174488750824299E-2</v>
      </c>
      <c r="R179" s="4">
        <v>1.49466084260608E-2</v>
      </c>
      <c r="S179" s="4">
        <v>1.36255435089962E-2</v>
      </c>
      <c r="T179" s="4">
        <v>1.2579333658465201E-2</v>
      </c>
      <c r="U179" s="4">
        <v>1.1435425122191799E-2</v>
      </c>
      <c r="V179" s="4">
        <v>1.0450135858276199E-2</v>
      </c>
      <c r="W179" s="4">
        <v>9.4243200974531999E-3</v>
      </c>
      <c r="X179" s="4">
        <v>8.24728612992103E-3</v>
      </c>
      <c r="Y179" s="4">
        <v>7.5032355365279597E-3</v>
      </c>
      <c r="Z179" s="4">
        <v>6.8203901720463997E-3</v>
      </c>
      <c r="AA179" s="4">
        <v>6.1267913738730397E-3</v>
      </c>
      <c r="AB179" s="4">
        <v>5.3854590043264901E-3</v>
      </c>
      <c r="AC179" s="4">
        <v>4.5613775224654799E-3</v>
      </c>
      <c r="AD179" s="4">
        <v>3.77584090258062E-3</v>
      </c>
      <c r="AE179" s="4">
        <v>3.0023725649663802E-3</v>
      </c>
      <c r="AF179" s="4">
        <v>2.2277135854940101E-3</v>
      </c>
      <c r="AG179" s="4">
        <v>1.4361083628825599E-3</v>
      </c>
      <c r="AH179" s="4">
        <v>0</v>
      </c>
    </row>
    <row r="180" spans="1:34" ht="15" x14ac:dyDescent="0.2">
      <c r="A180" s="524"/>
      <c r="B180" s="524"/>
      <c r="C180" s="476" t="s">
        <v>1643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7.0005695861141801E-4</v>
      </c>
      <c r="L180" s="4">
        <v>1.1003489629004301E-3</v>
      </c>
      <c r="M180" s="4">
        <v>1.8995948034442401E-3</v>
      </c>
      <c r="N180" s="4">
        <v>2.50018536920918E-3</v>
      </c>
      <c r="O180" s="4">
        <v>2.8993335948103399E-3</v>
      </c>
      <c r="P180" s="4">
        <v>3.4010355918434399E-3</v>
      </c>
      <c r="Q180" s="4">
        <v>3.6988701508748E-3</v>
      </c>
      <c r="R180" s="4">
        <v>3.90042826197087E-3</v>
      </c>
      <c r="S180" s="4">
        <v>4.0980149524943903E-3</v>
      </c>
      <c r="T180" s="4">
        <v>4.19836445219953E-3</v>
      </c>
      <c r="U180" s="4">
        <v>4.1986397198932697E-3</v>
      </c>
      <c r="V180" s="4">
        <v>4.1997560555510896E-3</v>
      </c>
      <c r="W180" s="4">
        <v>4.1998316380191802E-3</v>
      </c>
      <c r="X180" s="4">
        <v>4.0027635093451402E-3</v>
      </c>
      <c r="Y180" s="4">
        <v>3.9004320331687699E-3</v>
      </c>
      <c r="Z180" s="4">
        <v>3.7951216573384101E-3</v>
      </c>
      <c r="AA180" s="4">
        <v>3.70376103745341E-3</v>
      </c>
      <c r="AB180" s="4">
        <v>3.6006094444592999E-3</v>
      </c>
      <c r="AC180" s="4">
        <v>3.5001375525719899E-3</v>
      </c>
      <c r="AD180" s="4">
        <v>3.2014211056044899E-3</v>
      </c>
      <c r="AE180" s="4">
        <v>2.8973491265888102E-3</v>
      </c>
      <c r="AF180" s="4">
        <v>2.5988130226268099E-3</v>
      </c>
      <c r="AG180" s="4">
        <v>2.2891884053450398E-3</v>
      </c>
      <c r="AH180" s="4">
        <v>0</v>
      </c>
    </row>
    <row r="181" spans="1:34" ht="15" x14ac:dyDescent="0.2">
      <c r="A181" s="524"/>
      <c r="B181" s="524"/>
      <c r="C181" s="476" t="s">
        <v>652</v>
      </c>
      <c r="D181" s="4">
        <v>0.30155905035694602</v>
      </c>
      <c r="E181" s="4">
        <v>0.26731575288766701</v>
      </c>
      <c r="F181" s="4">
        <v>0.26596321007893398</v>
      </c>
      <c r="G181" s="4">
        <v>0.26189708064759498</v>
      </c>
      <c r="H181" s="4">
        <v>0.26189708064759498</v>
      </c>
      <c r="I181" s="4">
        <v>0.22739712167725601</v>
      </c>
      <c r="J181" s="4">
        <v>0.211194475369721</v>
      </c>
      <c r="K181" s="4">
        <v>0.21241728287009301</v>
      </c>
      <c r="L181" s="4">
        <v>0.225371473946789</v>
      </c>
      <c r="M181" s="4">
        <v>0.21685374361424001</v>
      </c>
      <c r="N181" s="4">
        <v>0.20761539305912999</v>
      </c>
      <c r="O181" s="4">
        <v>0.19605493722148501</v>
      </c>
      <c r="P181" s="4">
        <v>0.18245555645654199</v>
      </c>
      <c r="Q181" s="4">
        <v>0.17064787425792599</v>
      </c>
      <c r="R181" s="4">
        <v>0.155117031649149</v>
      </c>
      <c r="S181" s="4">
        <v>0.13913260521639501</v>
      </c>
      <c r="T181" s="4">
        <v>0.127450349441771</v>
      </c>
      <c r="U181" s="4">
        <v>0.11496275423517301</v>
      </c>
      <c r="V181" s="4">
        <v>0.10469391881338</v>
      </c>
      <c r="W181" s="4">
        <v>9.4296219872668896E-2</v>
      </c>
      <c r="X181" s="4">
        <v>8.2657066467977297E-2</v>
      </c>
      <c r="Y181" s="4">
        <v>7.5108319407942201E-2</v>
      </c>
      <c r="Z181" s="4">
        <v>6.8611804699776097E-2</v>
      </c>
      <c r="AA181" s="4">
        <v>6.1962921140098902E-2</v>
      </c>
      <c r="AB181" s="4">
        <v>5.50093109570172E-2</v>
      </c>
      <c r="AC181" s="4">
        <v>4.7401862854832097E-2</v>
      </c>
      <c r="AD181" s="4">
        <v>4.2118696420609003E-2</v>
      </c>
      <c r="AE181" s="4">
        <v>3.74657214645105E-2</v>
      </c>
      <c r="AF181" s="4">
        <v>3.3084888864979803E-2</v>
      </c>
      <c r="AG181" s="4">
        <v>2.88636798934809E-2</v>
      </c>
      <c r="AH181" s="4">
        <v>0</v>
      </c>
    </row>
    <row r="182" spans="1:34" ht="15" x14ac:dyDescent="0.2">
      <c r="A182" s="524"/>
      <c r="B182" s="524"/>
      <c r="C182" s="476" t="s">
        <v>520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2.5203280939999999E-6</v>
      </c>
      <c r="K182" s="4">
        <v>5.0406561879999998E-6</v>
      </c>
      <c r="L182" s="4">
        <v>7.5609842819999996E-6</v>
      </c>
      <c r="M182" s="4">
        <v>1.0081312376E-5</v>
      </c>
      <c r="N182" s="4">
        <v>1.2601640469999999E-5</v>
      </c>
      <c r="O182" s="4">
        <v>1.5121968563999999E-5</v>
      </c>
      <c r="P182" s="4">
        <v>1.7642296657999901E-5</v>
      </c>
      <c r="Q182" s="4">
        <v>2.0162624751999999E-5</v>
      </c>
      <c r="R182" s="4">
        <v>2.2682952845999999E-5</v>
      </c>
      <c r="S182" s="4">
        <v>2.5203280939999999E-5</v>
      </c>
      <c r="T182" s="4">
        <v>2.9777728926E-5</v>
      </c>
      <c r="U182" s="4">
        <v>3.4352176912000002E-5</v>
      </c>
      <c r="V182" s="4">
        <v>3.8926624897999997E-5</v>
      </c>
      <c r="W182" s="4">
        <v>4.3501072883999999E-5</v>
      </c>
      <c r="X182" s="4">
        <v>4.807552087E-5</v>
      </c>
      <c r="Y182" s="4">
        <v>5.2649968856000002E-5</v>
      </c>
      <c r="Z182" s="4">
        <v>5.7224416841999997E-5</v>
      </c>
      <c r="AA182" s="4">
        <v>6.1798864828000005E-5</v>
      </c>
      <c r="AB182" s="4">
        <v>6.6373312814E-5</v>
      </c>
      <c r="AC182" s="4">
        <v>7.0947760799999995E-5</v>
      </c>
      <c r="AD182" s="4">
        <v>5.6758208639999999E-5</v>
      </c>
      <c r="AE182" s="4">
        <v>4.2568656480000003E-5</v>
      </c>
      <c r="AF182" s="4">
        <v>2.8379104319999999E-5</v>
      </c>
      <c r="AG182" s="4">
        <v>1.41895521599999E-5</v>
      </c>
      <c r="AH182" s="4">
        <v>0</v>
      </c>
    </row>
    <row r="183" spans="1:34" ht="15" x14ac:dyDescent="0.2">
      <c r="A183" s="524"/>
      <c r="B183" s="524"/>
      <c r="C183" s="476" t="s">
        <v>1099</v>
      </c>
      <c r="D183" s="4">
        <v>2.1780853067519899E-2</v>
      </c>
      <c r="E183" s="4">
        <v>2.1780853067519999E-2</v>
      </c>
      <c r="F183" s="4">
        <v>2.1780853067519999E-2</v>
      </c>
      <c r="G183" s="4">
        <v>2.1780853067519899E-2</v>
      </c>
      <c r="H183" s="4">
        <v>2.1780853067519899E-2</v>
      </c>
      <c r="I183" s="4">
        <v>1.8911639957887898E-2</v>
      </c>
      <c r="J183" s="4">
        <v>1.7655658803782299E-2</v>
      </c>
      <c r="K183" s="4">
        <v>1.7915348623526998E-2</v>
      </c>
      <c r="L183" s="4">
        <v>1.53513841018826E-2</v>
      </c>
      <c r="M183" s="4">
        <v>1.12792742042411E-2</v>
      </c>
      <c r="N183" s="4">
        <v>1.01083253082515E-2</v>
      </c>
      <c r="O183" s="4">
        <v>8.9079535402645793E-3</v>
      </c>
      <c r="P183" s="4">
        <v>7.7030143975466503E-3</v>
      </c>
      <c r="Q183" s="4">
        <v>6.6448768743544101E-3</v>
      </c>
      <c r="R183" s="4">
        <v>5.5462714284790198E-3</v>
      </c>
      <c r="S183" s="4">
        <v>4.5300550098442598E-3</v>
      </c>
      <c r="T183" s="4">
        <v>3.7104295801837898E-3</v>
      </c>
      <c r="U183" s="4">
        <v>2.9561654670921E-3</v>
      </c>
      <c r="V183" s="4">
        <v>2.3310647467389301E-3</v>
      </c>
      <c r="W183" s="4">
        <v>1.7773245559129099E-3</v>
      </c>
      <c r="X183" s="4">
        <v>1.27867023634626E-3</v>
      </c>
      <c r="Y183" s="4">
        <v>9.1828364216436995E-4</v>
      </c>
      <c r="Z183" s="4">
        <v>6.1782605525066204E-4</v>
      </c>
      <c r="AA183" s="4">
        <v>3.6520858962984902E-4</v>
      </c>
      <c r="AB183" s="4">
        <v>1.58458496991629E-4</v>
      </c>
      <c r="AC183" s="4">
        <v>0</v>
      </c>
      <c r="AD183" s="4">
        <v>0</v>
      </c>
      <c r="AE183" s="7">
        <v>1.03419407887706E-19</v>
      </c>
      <c r="AF183" s="4">
        <v>0</v>
      </c>
      <c r="AG183" s="4">
        <v>0</v>
      </c>
      <c r="AH183" s="4">
        <v>0</v>
      </c>
    </row>
    <row r="184" spans="1:34" ht="15" x14ac:dyDescent="0.2">
      <c r="A184" s="524"/>
      <c r="B184" s="524" t="s">
        <v>1637</v>
      </c>
      <c r="C184" s="476" t="s">
        <v>688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1.0001979239544099E-3</v>
      </c>
      <c r="K184" s="4">
        <v>2.39970340562628E-3</v>
      </c>
      <c r="L184" s="4">
        <v>3.3994702858562201E-3</v>
      </c>
      <c r="M184" s="4">
        <v>4.6012435745113201E-3</v>
      </c>
      <c r="N184" s="4">
        <v>5.6986456997722597E-3</v>
      </c>
      <c r="O184" s="4">
        <v>7.09868726197024E-3</v>
      </c>
      <c r="P184" s="4">
        <v>8.1006529909421893E-3</v>
      </c>
      <c r="Q184" s="4">
        <v>9.3016958351955104E-3</v>
      </c>
      <c r="R184" s="4">
        <v>1.0397681717163701E-2</v>
      </c>
      <c r="S184" s="4">
        <v>1.15050299430502E-2</v>
      </c>
      <c r="T184" s="4">
        <v>1.1698424429731799E-2</v>
      </c>
      <c r="U184" s="4">
        <v>1.1697099626706901E-2</v>
      </c>
      <c r="V184" s="4">
        <v>1.1797907494247299E-2</v>
      </c>
      <c r="W184" s="4">
        <v>1.18893467010006E-2</v>
      </c>
      <c r="X184" s="4">
        <v>1.2001910773255801E-2</v>
      </c>
      <c r="Y184" s="4">
        <v>1.20912254974949E-2</v>
      </c>
      <c r="Z184" s="4">
        <v>1.2202586835939199E-2</v>
      </c>
      <c r="AA184" s="4">
        <v>1.2296926710947301E-2</v>
      </c>
      <c r="AB184" s="4">
        <v>1.23060891310731E-2</v>
      </c>
      <c r="AC184" s="4">
        <v>1.2400469846488999E-2</v>
      </c>
      <c r="AD184" s="4">
        <v>1.29944797282933E-2</v>
      </c>
      <c r="AE184" s="4">
        <v>1.3509601137792799E-2</v>
      </c>
      <c r="AF184" s="4">
        <v>1.42197567259912E-2</v>
      </c>
      <c r="AG184" s="4">
        <v>1.4818966560009399E-2</v>
      </c>
      <c r="AH184" s="4">
        <v>1.5432891860845999E-2</v>
      </c>
    </row>
    <row r="185" spans="1:34" ht="15" x14ac:dyDescent="0.2">
      <c r="A185" s="524"/>
      <c r="B185" s="524"/>
      <c r="C185" s="476" t="s">
        <v>1638</v>
      </c>
      <c r="D185" s="4">
        <v>5.6939172594160599E-2</v>
      </c>
      <c r="E185" s="4">
        <v>6.2844510531658099E-2</v>
      </c>
      <c r="F185" s="4">
        <v>6.3289305134302296E-2</v>
      </c>
      <c r="G185" s="4">
        <v>6.3146217069617303E-2</v>
      </c>
      <c r="H185" s="4">
        <v>6.3329052065701594E-2</v>
      </c>
      <c r="I185" s="4">
        <v>5.92297992734949E-2</v>
      </c>
      <c r="J185" s="4">
        <v>6.3499923615406406E-2</v>
      </c>
      <c r="K185" s="4">
        <v>5.9570661217340899E-2</v>
      </c>
      <c r="L185" s="4">
        <v>6.0862158763023602E-2</v>
      </c>
      <c r="M185" s="4">
        <v>5.9292817767228903E-2</v>
      </c>
      <c r="N185" s="4">
        <v>5.7594694980115498E-2</v>
      </c>
      <c r="O185" s="4">
        <v>5.5139804396662898E-2</v>
      </c>
      <c r="P185" s="4">
        <v>5.3563107372671198E-2</v>
      </c>
      <c r="Q185" s="4">
        <v>5.0193621796830498E-2</v>
      </c>
      <c r="R185" s="4">
        <v>4.7783441813746698E-2</v>
      </c>
      <c r="S185" s="4">
        <v>4.5329604007530798E-2</v>
      </c>
      <c r="T185" s="4">
        <v>4.3340039112082999E-2</v>
      </c>
      <c r="U185" s="4">
        <v>4.0868562498641202E-2</v>
      </c>
      <c r="V185" s="4">
        <v>3.9102430777321298E-2</v>
      </c>
      <c r="W185" s="4">
        <v>3.6128108604102697E-2</v>
      </c>
      <c r="X185" s="4">
        <v>3.3327170763485299E-2</v>
      </c>
      <c r="Y185" s="4">
        <v>3.1130851503062901E-2</v>
      </c>
      <c r="Z185" s="4">
        <v>2.7983203054431E-2</v>
      </c>
      <c r="AA185" s="4">
        <v>2.5436327234742099E-2</v>
      </c>
      <c r="AB185" s="4">
        <v>2.32680324698602E-2</v>
      </c>
      <c r="AC185" s="4">
        <v>2.1213763336112398E-2</v>
      </c>
      <c r="AD185" s="4">
        <v>1.9096952878844501E-2</v>
      </c>
      <c r="AE185" s="4">
        <v>1.7295173099586E-2</v>
      </c>
      <c r="AF185" s="4">
        <v>1.5681128772492101E-2</v>
      </c>
      <c r="AG185" s="4">
        <v>1.42244346885434E-2</v>
      </c>
      <c r="AH185" s="4">
        <v>1.2832389380574001E-2</v>
      </c>
    </row>
    <row r="186" spans="1:34" ht="15" x14ac:dyDescent="0.2">
      <c r="A186" s="524"/>
      <c r="B186" s="524"/>
      <c r="C186" s="476" t="s">
        <v>1635</v>
      </c>
      <c r="D186" s="4">
        <v>2.6936939516129001E-2</v>
      </c>
      <c r="E186" s="4">
        <v>2.6947790806451599E-2</v>
      </c>
      <c r="F186" s="4">
        <v>2.6940753870967699E-2</v>
      </c>
      <c r="G186" s="4">
        <v>2.6928428709677401E-2</v>
      </c>
      <c r="H186" s="4">
        <v>2.6914415322580602E-2</v>
      </c>
      <c r="I186" s="4">
        <v>2.5088510430601198E-2</v>
      </c>
      <c r="J186" s="4">
        <v>2.6829344766751501E-2</v>
      </c>
      <c r="K186" s="4">
        <v>2.5105857402856702E-2</v>
      </c>
      <c r="L186" s="4">
        <v>2.5585815810583602E-2</v>
      </c>
      <c r="M186" s="4">
        <v>2.48637580655813E-2</v>
      </c>
      <c r="N186" s="4">
        <v>2.4091475226815401E-2</v>
      </c>
      <c r="O186" s="4">
        <v>2.3007308142944102E-2</v>
      </c>
      <c r="P186" s="4">
        <v>2.2294074793965502E-2</v>
      </c>
      <c r="Q186" s="4">
        <v>2.0840048820581599E-2</v>
      </c>
      <c r="R186" s="4">
        <v>1.9790534402619301E-2</v>
      </c>
      <c r="S186" s="4">
        <v>1.8728167326372998E-2</v>
      </c>
      <c r="T186" s="4">
        <v>1.7862377602688301E-2</v>
      </c>
      <c r="U186" s="4">
        <v>1.6802707609307299E-2</v>
      </c>
      <c r="V186" s="4">
        <v>1.6037509091808701E-2</v>
      </c>
      <c r="W186" s="4">
        <v>1.47817185743055E-2</v>
      </c>
      <c r="X186" s="4">
        <v>1.3602789218632399E-2</v>
      </c>
      <c r="Y186" s="4">
        <v>1.26757479558357E-2</v>
      </c>
      <c r="Z186" s="4">
        <v>1.1366750570664899E-2</v>
      </c>
      <c r="AA186" s="4">
        <v>1.03074880508696E-2</v>
      </c>
      <c r="AB186" s="4">
        <v>9.4063434000010906E-3</v>
      </c>
      <c r="AC186" s="4">
        <v>8.5554883393660196E-3</v>
      </c>
      <c r="AD186" s="4">
        <v>7.6835202963753098E-3</v>
      </c>
      <c r="AE186" s="4">
        <v>6.9421390835282199E-3</v>
      </c>
      <c r="AF186" s="4">
        <v>6.2794424018375802E-3</v>
      </c>
      <c r="AG186" s="4">
        <v>5.6827330166234003E-3</v>
      </c>
      <c r="AH186" s="4">
        <v>5.1145960750579597E-3</v>
      </c>
    </row>
    <row r="187" spans="1:34" ht="15" x14ac:dyDescent="0.2">
      <c r="A187" s="524"/>
      <c r="B187" s="524"/>
      <c r="C187" s="476" t="s">
        <v>1643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4.9993820950547602E-4</v>
      </c>
      <c r="L187" s="4">
        <v>9.998442017224191E-4</v>
      </c>
      <c r="M187" s="4">
        <v>1.70045958188462E-3</v>
      </c>
      <c r="N187" s="4">
        <v>2.1994772876314001E-3</v>
      </c>
      <c r="O187" s="4">
        <v>2.6995007897633299E-3</v>
      </c>
      <c r="P187" s="4">
        <v>3.2002579717302399E-3</v>
      </c>
      <c r="Q187" s="4">
        <v>3.4006199827596498E-3</v>
      </c>
      <c r="R187" s="4">
        <v>3.79915293511751E-3</v>
      </c>
      <c r="S187" s="4">
        <v>4.0017495454087596E-3</v>
      </c>
      <c r="T187" s="4">
        <v>4.1994344106729802E-3</v>
      </c>
      <c r="U187" s="4">
        <v>4.4988844718103502E-3</v>
      </c>
      <c r="V187" s="4">
        <v>4.5991842774184503E-3</v>
      </c>
      <c r="W187" s="4">
        <v>4.6957923945128701E-3</v>
      </c>
      <c r="X187" s="4">
        <v>4.6007324630814002E-3</v>
      </c>
      <c r="Y187" s="4">
        <v>4.5966642387170898E-3</v>
      </c>
      <c r="Z187" s="4">
        <v>4.4009329572239804E-3</v>
      </c>
      <c r="AA187" s="4">
        <v>4.1989505842259097E-3</v>
      </c>
      <c r="AB187" s="4">
        <v>4.2020792154883798E-3</v>
      </c>
      <c r="AC187" s="4">
        <v>4.0001515633835503E-3</v>
      </c>
      <c r="AD187" s="4">
        <v>3.6984288457450401E-3</v>
      </c>
      <c r="AE187" s="4">
        <v>3.5024891838722201E-3</v>
      </c>
      <c r="AF187" s="4">
        <v>3.40473048368805E-3</v>
      </c>
      <c r="AG187" s="4">
        <v>3.2041008778398898E-3</v>
      </c>
      <c r="AH187" s="4">
        <v>2.90619392184763E-3</v>
      </c>
    </row>
    <row r="188" spans="1:34" ht="15" x14ac:dyDescent="0.2">
      <c r="A188" s="524"/>
      <c r="B188" s="524"/>
      <c r="C188" s="476" t="s">
        <v>652</v>
      </c>
      <c r="D188" s="4">
        <v>0.21700648486167101</v>
      </c>
      <c r="E188" s="4">
        <v>0.21700648486167101</v>
      </c>
      <c r="F188" s="4">
        <v>0.21700648486167101</v>
      </c>
      <c r="G188" s="4">
        <v>0.21700648486167101</v>
      </c>
      <c r="H188" s="4">
        <v>0.21700648486167101</v>
      </c>
      <c r="I188" s="4">
        <v>0.20237551006632101</v>
      </c>
      <c r="J188" s="4">
        <v>0.215342613027385</v>
      </c>
      <c r="K188" s="4">
        <v>0.19947534559268501</v>
      </c>
      <c r="L188" s="4">
        <v>0.203868232731201</v>
      </c>
      <c r="M188" s="4">
        <v>0.19805352777244301</v>
      </c>
      <c r="N188" s="4">
        <v>0.190354761620463</v>
      </c>
      <c r="O188" s="4">
        <v>0.17976675629609101</v>
      </c>
      <c r="P188" s="4">
        <v>0.17261391435019999</v>
      </c>
      <c r="Q188" s="4">
        <v>0.159429066250555</v>
      </c>
      <c r="R188" s="4">
        <v>0.149466674684228</v>
      </c>
      <c r="S188" s="4">
        <v>0.13956101539613</v>
      </c>
      <c r="T188" s="4">
        <v>0.132182197402611</v>
      </c>
      <c r="U188" s="4">
        <v>0.123269434527603</v>
      </c>
      <c r="V188" s="4">
        <v>0.116879270006569</v>
      </c>
      <c r="W188" s="4">
        <v>0.106404657450132</v>
      </c>
      <c r="X188" s="4">
        <v>9.6715397647819903E-2</v>
      </c>
      <c r="Y188" s="4">
        <v>8.9035387754281103E-2</v>
      </c>
      <c r="Z188" s="4">
        <v>7.8316602397872304E-2</v>
      </c>
      <c r="AA188" s="4">
        <v>6.9682584695368199E-2</v>
      </c>
      <c r="AB188" s="4">
        <v>6.2230792191280401E-2</v>
      </c>
      <c r="AC188" s="4">
        <v>5.5302095363777497E-2</v>
      </c>
      <c r="AD188" s="4">
        <v>4.7679744849199603E-2</v>
      </c>
      <c r="AE188" s="4">
        <v>4.11292301306138E-2</v>
      </c>
      <c r="AF188" s="4">
        <v>3.4948557023739099E-2</v>
      </c>
      <c r="AG188" s="4">
        <v>2.9537804967586401E-2</v>
      </c>
      <c r="AH188" s="4">
        <v>2.4452114376924902E-2</v>
      </c>
    </row>
    <row r="189" spans="1:34" ht="15" x14ac:dyDescent="0.2">
      <c r="A189" s="524"/>
      <c r="B189" s="524"/>
      <c r="C189" s="476" t="s">
        <v>1639</v>
      </c>
      <c r="D189" s="4">
        <v>0.34473241496512602</v>
      </c>
      <c r="E189" s="4">
        <v>0.34473241496512602</v>
      </c>
      <c r="F189" s="4">
        <v>0.34473241496512602</v>
      </c>
      <c r="G189" s="4">
        <v>0.34473241496512602</v>
      </c>
      <c r="H189" s="4">
        <v>0.34473241496512602</v>
      </c>
      <c r="I189" s="4">
        <v>0.32148992395058301</v>
      </c>
      <c r="J189" s="4">
        <v>0.343678115090154</v>
      </c>
      <c r="K189" s="4">
        <v>0.32148909334740999</v>
      </c>
      <c r="L189" s="4">
        <v>0.32752155113223802</v>
      </c>
      <c r="M189" s="4">
        <v>0.31816826767293299</v>
      </c>
      <c r="N189" s="4">
        <v>0.30817898316782999</v>
      </c>
      <c r="O189" s="4">
        <v>0.29420836450900101</v>
      </c>
      <c r="P189" s="4">
        <v>0.28498913021526301</v>
      </c>
      <c r="Q189" s="4">
        <v>0.26630986936404899</v>
      </c>
      <c r="R189" s="4">
        <v>0.252810897602818</v>
      </c>
      <c r="S189" s="4">
        <v>0.23915713457722901</v>
      </c>
      <c r="T189" s="4">
        <v>0.22802222007424</v>
      </c>
      <c r="U189" s="4">
        <v>0.21442087761054399</v>
      </c>
      <c r="V189" s="4">
        <v>0.20458541142956299</v>
      </c>
      <c r="W189" s="4">
        <v>0.18850057303614001</v>
      </c>
      <c r="X189" s="4">
        <v>0.17340665646119399</v>
      </c>
      <c r="Y189" s="4">
        <v>0.16153308728628199</v>
      </c>
      <c r="Z189" s="4">
        <v>0.14480194077374001</v>
      </c>
      <c r="AA189" s="4">
        <v>0.13126262909473399</v>
      </c>
      <c r="AB189" s="4">
        <v>0.119745539713163</v>
      </c>
      <c r="AC189" s="4">
        <v>0.108876369055614</v>
      </c>
      <c r="AD189" s="4">
        <v>9.77460978685432E-2</v>
      </c>
      <c r="AE189" s="4">
        <v>8.82841843067982E-2</v>
      </c>
      <c r="AF189" s="4">
        <v>7.9829083525581296E-2</v>
      </c>
      <c r="AG189" s="4">
        <v>7.2218394638627906E-2</v>
      </c>
      <c r="AH189" s="4">
        <v>6.4975927141207201E-2</v>
      </c>
    </row>
    <row r="190" spans="1:34" ht="15" x14ac:dyDescent="0.2">
      <c r="A190" s="524"/>
      <c r="B190" s="524"/>
      <c r="C190" s="476" t="s">
        <v>1099</v>
      </c>
      <c r="D190" s="4">
        <v>1.0023961940927899E-2</v>
      </c>
      <c r="E190" s="4">
        <v>1.0023961940928E-2</v>
      </c>
      <c r="F190" s="4">
        <v>1.0023961940928E-2</v>
      </c>
      <c r="G190" s="4">
        <v>1.0023961940927899E-2</v>
      </c>
      <c r="H190" s="4">
        <v>1.0023961940927899E-2</v>
      </c>
      <c r="I190" s="4">
        <v>9.3481280615821498E-3</v>
      </c>
      <c r="J190" s="4">
        <v>9.9933055205791294E-3</v>
      </c>
      <c r="K190" s="4">
        <v>9.3481039097059893E-3</v>
      </c>
      <c r="L190" s="4">
        <v>7.4283399769586303E-3</v>
      </c>
      <c r="M190" s="4">
        <v>5.1808638288940202E-3</v>
      </c>
      <c r="N190" s="4">
        <v>4.7045664657177E-3</v>
      </c>
      <c r="O190" s="4">
        <v>4.1918755737873504E-3</v>
      </c>
      <c r="P190" s="4">
        <v>3.7704829375878601E-3</v>
      </c>
      <c r="Q190" s="4">
        <v>3.2523242643511998E-3</v>
      </c>
      <c r="R190" s="4">
        <v>2.8301783694763901E-3</v>
      </c>
      <c r="S190" s="4">
        <v>2.4339333024459499E-3</v>
      </c>
      <c r="T190" s="4">
        <v>2.08855064477042E-3</v>
      </c>
      <c r="U190" s="4">
        <v>1.7457513552453501E-3</v>
      </c>
      <c r="V190" s="4">
        <v>1.4574646617475399E-3</v>
      </c>
      <c r="W190" s="4">
        <v>1.15103692738378E-3</v>
      </c>
      <c r="X190" s="4">
        <v>8.8239106220436097E-4</v>
      </c>
      <c r="Y190" s="4">
        <v>6.5757730587967403E-4</v>
      </c>
      <c r="Z190" s="4">
        <v>4.4210046235631302E-4</v>
      </c>
      <c r="AA190" s="4">
        <v>2.6717537395240699E-4</v>
      </c>
      <c r="AB190" s="4">
        <v>1.21866595133132E-4</v>
      </c>
      <c r="AC190" s="7">
        <v>-1.7121104766775699E-19</v>
      </c>
      <c r="AD190" s="7">
        <v>1.2296671512225E-19</v>
      </c>
      <c r="AE190" s="7">
        <v>-1.1106342225603999E-19</v>
      </c>
      <c r="AF190" s="7">
        <v>-1.0042672174558E-19</v>
      </c>
      <c r="AG190" s="4">
        <v>0</v>
      </c>
      <c r="AH190" s="7">
        <v>-8.1741128257849594E-20</v>
      </c>
    </row>
    <row r="191" spans="1:34" ht="15" x14ac:dyDescent="0.2">
      <c r="A191" s="524"/>
      <c r="B191" s="524" t="s">
        <v>480</v>
      </c>
      <c r="C191" s="476" t="s">
        <v>688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2.0995854967588799E-3</v>
      </c>
      <c r="K191" s="4">
        <v>4.5005855512586096E-3</v>
      </c>
      <c r="L191" s="4">
        <v>6.6015019046209199E-3</v>
      </c>
      <c r="M191" s="4">
        <v>8.9004677205906293E-3</v>
      </c>
      <c r="N191" s="4">
        <v>1.08960817811877E-2</v>
      </c>
      <c r="O191" s="4">
        <v>1.3302718623261401E-2</v>
      </c>
      <c r="P191" s="4">
        <v>1.53970806455908E-2</v>
      </c>
      <c r="Q191" s="4">
        <v>1.7589852730881501E-2</v>
      </c>
      <c r="R191" s="4">
        <v>1.9897467177964E-2</v>
      </c>
      <c r="S191" s="4">
        <v>2.2107729252109801E-2</v>
      </c>
      <c r="T191" s="4">
        <v>2.1803860856851601E-2</v>
      </c>
      <c r="U191" s="4">
        <v>2.1506552497859099E-2</v>
      </c>
      <c r="V191" s="4">
        <v>2.12994342132122E-2</v>
      </c>
      <c r="W191" s="4">
        <v>2.0902057761092701E-2</v>
      </c>
      <c r="X191" s="4">
        <v>2.04950273049808E-2</v>
      </c>
      <c r="Y191" s="4">
        <v>2.02817266664801E-2</v>
      </c>
      <c r="Z191" s="4">
        <v>2.02070290641524E-2</v>
      </c>
      <c r="AA191" s="4">
        <v>1.97867144465739E-2</v>
      </c>
      <c r="AB191" s="4">
        <v>1.9513889069614598E-2</v>
      </c>
      <c r="AC191" s="4">
        <v>1.9319034061735799E-2</v>
      </c>
      <c r="AD191" s="4">
        <v>1.9191980386193901E-2</v>
      </c>
      <c r="AE191" s="4">
        <v>1.88761535667821E-2</v>
      </c>
      <c r="AF191" s="4">
        <v>1.8882961853390601E-2</v>
      </c>
      <c r="AG191" s="4">
        <v>1.87261046933913E-2</v>
      </c>
      <c r="AH191" s="4">
        <v>1.8601716714545701E-2</v>
      </c>
    </row>
    <row r="192" spans="1:34" ht="15" x14ac:dyDescent="0.2">
      <c r="A192" s="524"/>
      <c r="B192" s="524"/>
      <c r="C192" s="476" t="s">
        <v>1635</v>
      </c>
      <c r="D192" s="4">
        <v>0.32009621272549699</v>
      </c>
      <c r="E192" s="4">
        <v>0.318988762919166</v>
      </c>
      <c r="F192" s="4">
        <v>0.31769685763767702</v>
      </c>
      <c r="G192" s="4">
        <v>0.31565268571275901</v>
      </c>
      <c r="H192" s="4">
        <v>0.31315112117560301</v>
      </c>
      <c r="I192" s="4">
        <v>0.32835579658490599</v>
      </c>
      <c r="J192" s="4">
        <v>0.31838567972847398</v>
      </c>
      <c r="K192" s="4">
        <v>0.301912695301437</v>
      </c>
      <c r="L192" s="4">
        <v>0.31572650128137902</v>
      </c>
      <c r="M192" s="4">
        <v>0.32691982283202697</v>
      </c>
      <c r="N192" s="4">
        <v>0.33928957759811101</v>
      </c>
      <c r="O192" s="4">
        <v>0.34899283281913501</v>
      </c>
      <c r="P192" s="4">
        <v>0.35463275064059502</v>
      </c>
      <c r="Q192" s="4">
        <v>0.35500371207658998</v>
      </c>
      <c r="R192" s="4">
        <v>0.35612106126037302</v>
      </c>
      <c r="S192" s="4">
        <v>0.35759976791970099</v>
      </c>
      <c r="T192" s="4">
        <v>0.35551543477511499</v>
      </c>
      <c r="U192" s="4">
        <v>0.35362575052862599</v>
      </c>
      <c r="V192" s="4">
        <v>0.35551271251169497</v>
      </c>
      <c r="W192" s="4">
        <v>0.35775239205417803</v>
      </c>
      <c r="X192" s="4">
        <v>0.36010594081447</v>
      </c>
      <c r="Y192" s="4">
        <v>0.36249122400874201</v>
      </c>
      <c r="Z192" s="4">
        <v>0.36489906647864401</v>
      </c>
      <c r="AA192" s="4">
        <v>0.36730440165460998</v>
      </c>
      <c r="AB192" s="4">
        <v>0.36611423471120202</v>
      </c>
      <c r="AC192" s="4">
        <v>0.36840402203001399</v>
      </c>
      <c r="AD192" s="4">
        <v>0.370711334463315</v>
      </c>
      <c r="AE192" s="4">
        <v>0.37285927735207303</v>
      </c>
      <c r="AF192" s="4">
        <v>0.37480058685450401</v>
      </c>
      <c r="AG192" s="4">
        <v>0.37650786253935598</v>
      </c>
      <c r="AH192" s="4">
        <v>0.38162544599166698</v>
      </c>
    </row>
    <row r="193" spans="1:34" ht="15" x14ac:dyDescent="0.2">
      <c r="A193" s="524"/>
      <c r="B193" s="524"/>
      <c r="C193" s="476" t="s">
        <v>1640</v>
      </c>
      <c r="D193" s="4">
        <v>7.9373295641285496E-4</v>
      </c>
      <c r="E193" s="4">
        <v>7.6311209468235596E-4</v>
      </c>
      <c r="F193" s="4">
        <v>7.3182826019540799E-4</v>
      </c>
      <c r="G193" s="4">
        <v>6.9917749600508395E-4</v>
      </c>
      <c r="H193" s="4">
        <v>6.6471707903234599E-4</v>
      </c>
      <c r="I193" s="4">
        <v>6.6672364688548499E-4</v>
      </c>
      <c r="J193" s="4">
        <v>6.5699438042146098E-4</v>
      </c>
      <c r="K193" s="4">
        <v>6.3486344834500603E-4</v>
      </c>
      <c r="L193" s="4">
        <v>6.5101651804879302E-4</v>
      </c>
      <c r="M193" s="4">
        <v>6.6108065520077903E-4</v>
      </c>
      <c r="N193" s="4">
        <v>6.7144132217414397E-4</v>
      </c>
      <c r="O193" s="4">
        <v>6.7517356986737404E-4</v>
      </c>
      <c r="P193" s="4">
        <v>6.9188514294289704E-4</v>
      </c>
      <c r="Q193" s="4">
        <v>6.9552776127037403E-4</v>
      </c>
      <c r="R193" s="4">
        <v>6.9905874001090803E-4</v>
      </c>
      <c r="S193" s="4">
        <v>7.02510752158716E-4</v>
      </c>
      <c r="T193" s="4">
        <v>6.9914577602989505E-4</v>
      </c>
      <c r="U193" s="4">
        <v>6.9555936766510799E-4</v>
      </c>
      <c r="V193" s="4">
        <v>6.9848121405036503E-4</v>
      </c>
      <c r="W193" s="4">
        <v>7.0124838688520499E-4</v>
      </c>
      <c r="X193" s="4">
        <v>7.0385827217996002E-4</v>
      </c>
      <c r="Y193" s="4">
        <v>7.0632160842710404E-4</v>
      </c>
      <c r="Z193" s="4">
        <v>7.0865374474343896E-4</v>
      </c>
      <c r="AA193" s="4">
        <v>7.1084586635153E-4</v>
      </c>
      <c r="AB193" s="4">
        <v>7.0601391847783601E-4</v>
      </c>
      <c r="AC193" s="4">
        <v>7.0789770878158798E-4</v>
      </c>
      <c r="AD193" s="4">
        <v>7.0963301234564305E-4</v>
      </c>
      <c r="AE193" s="4">
        <v>7.11250996440046E-4</v>
      </c>
      <c r="AF193" s="4">
        <v>7.1274232136923801E-4</v>
      </c>
      <c r="AG193" s="4">
        <v>7.1411644313206402E-4</v>
      </c>
      <c r="AH193" s="4">
        <v>7.2232042493251196E-4</v>
      </c>
    </row>
    <row r="194" spans="1:34" ht="15" x14ac:dyDescent="0.2">
      <c r="A194" s="524"/>
      <c r="B194" s="524"/>
      <c r="C194" s="476" t="s">
        <v>1643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1.1001431347520999E-3</v>
      </c>
      <c r="L194" s="4">
        <v>2.1004778787430201E-3</v>
      </c>
      <c r="M194" s="4">
        <v>3.1001629139135898E-3</v>
      </c>
      <c r="N194" s="4">
        <v>4.2984542806520304E-3</v>
      </c>
      <c r="O194" s="4">
        <v>5.1010424795964798E-3</v>
      </c>
      <c r="P194" s="4">
        <v>6.0988436323444403E-3</v>
      </c>
      <c r="Q194" s="4">
        <v>6.7960794642042298E-3</v>
      </c>
      <c r="R194" s="4">
        <v>7.2990708743285301E-3</v>
      </c>
      <c r="S194" s="4">
        <v>7.7026929973414496E-3</v>
      </c>
      <c r="T194" s="4">
        <v>7.9013991178499103E-3</v>
      </c>
      <c r="U194" s="4">
        <v>8.1024686154725096E-3</v>
      </c>
      <c r="V194" s="4">
        <v>8.1997821853681003E-3</v>
      </c>
      <c r="W194" s="4">
        <v>8.1007975054952705E-3</v>
      </c>
      <c r="X194" s="4">
        <v>7.9980594360900895E-3</v>
      </c>
      <c r="Y194" s="4">
        <v>7.79297871914017E-3</v>
      </c>
      <c r="Z194" s="4">
        <v>7.5026098010466998E-3</v>
      </c>
      <c r="AA194" s="4">
        <v>7.1951688896632598E-3</v>
      </c>
      <c r="AB194" s="4">
        <v>6.6047009158695597E-3</v>
      </c>
      <c r="AC194" s="4">
        <v>6.20611456905505E-3</v>
      </c>
      <c r="AD194" s="4">
        <v>5.6976191771513302E-3</v>
      </c>
      <c r="AE194" s="4">
        <v>5.09356524817931E-3</v>
      </c>
      <c r="AF194" s="4">
        <v>4.5958531495024803E-3</v>
      </c>
      <c r="AG194" s="4">
        <v>4.1057234889253797E-3</v>
      </c>
      <c r="AH194" s="4">
        <v>3.7003414969795298E-3</v>
      </c>
    </row>
    <row r="195" spans="1:34" ht="15" x14ac:dyDescent="0.2">
      <c r="A195" s="524"/>
      <c r="B195" s="524"/>
      <c r="C195" s="476" t="s">
        <v>190</v>
      </c>
      <c r="D195" s="4">
        <v>1.30291805927996E-3</v>
      </c>
      <c r="E195" s="4">
        <v>1.3268584255005701E-3</v>
      </c>
      <c r="F195" s="4">
        <v>1.3506213704662E-3</v>
      </c>
      <c r="G195" s="4">
        <v>1.37274348561529E-3</v>
      </c>
      <c r="H195" s="4">
        <v>1.3919408212481801E-3</v>
      </c>
      <c r="I195" s="4">
        <v>1.4932975750578501E-3</v>
      </c>
      <c r="J195" s="4">
        <v>1.4715394970703599E-3</v>
      </c>
      <c r="K195" s="4">
        <v>1.42197809202022E-3</v>
      </c>
      <c r="L195" s="4">
        <v>1.4581659571706099E-3</v>
      </c>
      <c r="M195" s="4">
        <v>1.4807160007001201E-3</v>
      </c>
      <c r="N195" s="4">
        <v>1.5039305971051901E-3</v>
      </c>
      <c r="O195" s="4">
        <v>1.51229875732982E-3</v>
      </c>
      <c r="P195" s="4">
        <v>1.5497390877354301E-3</v>
      </c>
      <c r="Q195" s="4">
        <v>1.55790646241497E-3</v>
      </c>
      <c r="R195" s="4">
        <v>1.5658244773277699E-3</v>
      </c>
      <c r="S195" s="4">
        <v>1.57356473529353E-3</v>
      </c>
      <c r="T195" s="4">
        <v>1.5660359425967701E-3</v>
      </c>
      <c r="U195" s="4">
        <v>1.55801094759027E-3</v>
      </c>
      <c r="V195" s="4">
        <v>1.5645631147216299E-3</v>
      </c>
      <c r="W195" s="4">
        <v>1.5707692537967001E-3</v>
      </c>
      <c r="X195" s="4">
        <v>1.57662287211113E-3</v>
      </c>
      <c r="Y195" s="4">
        <v>1.58214785527415E-3</v>
      </c>
      <c r="Z195" s="4">
        <v>1.5873784535059699E-3</v>
      </c>
      <c r="AA195" s="4">
        <v>1.5922951405999699E-3</v>
      </c>
      <c r="AB195" s="4">
        <v>1.5814776458568599E-3</v>
      </c>
      <c r="AC195" s="4">
        <v>1.5857030798069401E-3</v>
      </c>
      <c r="AD195" s="4">
        <v>1.5895957119103599E-3</v>
      </c>
      <c r="AE195" s="4">
        <v>1.59322577661361E-3</v>
      </c>
      <c r="AF195" s="4">
        <v>1.59657134727146E-3</v>
      </c>
      <c r="AG195" s="4">
        <v>1.59965425636468E-3</v>
      </c>
      <c r="AH195" s="4">
        <v>1.6180363320269901E-3</v>
      </c>
    </row>
    <row r="196" spans="1:34" ht="15" x14ac:dyDescent="0.2">
      <c r="A196" s="524"/>
      <c r="B196" s="524"/>
      <c r="C196" s="476" t="s">
        <v>247</v>
      </c>
      <c r="D196" s="4">
        <v>1.54798653961454E-2</v>
      </c>
      <c r="E196" s="4">
        <v>1.5370525233166199E-2</v>
      </c>
      <c r="F196" s="4">
        <v>1.5244537476428E-2</v>
      </c>
      <c r="G196" s="4">
        <v>1.50734028987651E-2</v>
      </c>
      <c r="H196" s="4">
        <v>1.48951997175265E-2</v>
      </c>
      <c r="I196" s="4">
        <v>1.55635036233204E-2</v>
      </c>
      <c r="J196" s="4">
        <v>1.5080453919386E-2</v>
      </c>
      <c r="K196" s="4">
        <v>1.42647145437123E-2</v>
      </c>
      <c r="L196" s="4">
        <v>1.43109047769946E-2</v>
      </c>
      <c r="M196" s="4">
        <v>1.41927201654028E-2</v>
      </c>
      <c r="N196" s="4">
        <v>1.4051332317873901E-2</v>
      </c>
      <c r="O196" s="4">
        <v>1.35896940847022E-2</v>
      </c>
      <c r="P196" s="4">
        <v>1.3127054119529699E-2</v>
      </c>
      <c r="Q196" s="4">
        <v>1.22378997480567E-2</v>
      </c>
      <c r="R196" s="4">
        <v>1.12997395882708E-2</v>
      </c>
      <c r="S196" s="4">
        <v>1.03570869041441E-2</v>
      </c>
      <c r="T196" s="4">
        <v>9.3554235556803506E-3</v>
      </c>
      <c r="U196" s="4">
        <v>8.3903400411006399E-3</v>
      </c>
      <c r="V196" s="4">
        <v>7.4876058096573703E-3</v>
      </c>
      <c r="W196" s="4">
        <v>6.5732550827876301E-3</v>
      </c>
      <c r="X196" s="4">
        <v>5.7105824065510399E-3</v>
      </c>
      <c r="Y196" s="4">
        <v>4.9241635283620699E-3</v>
      </c>
      <c r="Z196" s="4">
        <v>4.2179769147232199E-3</v>
      </c>
      <c r="AA196" s="4">
        <v>3.5913572908380801E-3</v>
      </c>
      <c r="AB196" s="4">
        <v>3.0105642278045299E-3</v>
      </c>
      <c r="AC196" s="4">
        <v>2.5319044402078101E-3</v>
      </c>
      <c r="AD196" s="4">
        <v>2.1138279561193699E-3</v>
      </c>
      <c r="AE196" s="4">
        <v>1.75011565274566E-3</v>
      </c>
      <c r="AF196" s="4">
        <v>1.4355178326713801E-3</v>
      </c>
      <c r="AG196" s="4">
        <v>1.1656054095235101E-3</v>
      </c>
      <c r="AH196" s="4">
        <v>9.4542288217796405E-4</v>
      </c>
    </row>
    <row r="197" spans="1:34" ht="15" x14ac:dyDescent="0.2">
      <c r="A197" s="524"/>
      <c r="B197" s="524"/>
      <c r="C197" s="476" t="s">
        <v>652</v>
      </c>
      <c r="D197" s="4">
        <v>0.424375936674528</v>
      </c>
      <c r="E197" s="4">
        <v>0.421542374101114</v>
      </c>
      <c r="F197" s="4">
        <v>0.41769828754011401</v>
      </c>
      <c r="G197" s="4">
        <v>0.41207733811736003</v>
      </c>
      <c r="H197" s="4">
        <v>0.40581375433821698</v>
      </c>
      <c r="I197" s="4">
        <v>0.42257086913575398</v>
      </c>
      <c r="J197" s="4">
        <v>0.40561992192146601</v>
      </c>
      <c r="K197" s="4">
        <v>0.37824921233022402</v>
      </c>
      <c r="L197" s="4">
        <v>0.37458522170917202</v>
      </c>
      <c r="M197" s="4">
        <v>0.36651926062881601</v>
      </c>
      <c r="N197" s="4">
        <v>0.35877098635488702</v>
      </c>
      <c r="O197" s="4">
        <v>0.34417033671159802</v>
      </c>
      <c r="P197" s="4">
        <v>0.33203704431173597</v>
      </c>
      <c r="Q197" s="4">
        <v>0.31032098141697201</v>
      </c>
      <c r="R197" s="4">
        <v>0.28796334408309798</v>
      </c>
      <c r="S197" s="4">
        <v>0.265892960869267</v>
      </c>
      <c r="T197" s="4">
        <v>0.244443284101584</v>
      </c>
      <c r="U197" s="4">
        <v>0.223768176454469</v>
      </c>
      <c r="V197" s="4">
        <v>0.20519454932164999</v>
      </c>
      <c r="W197" s="4">
        <v>0.18651836231788499</v>
      </c>
      <c r="X197" s="4">
        <v>0.16825917538674501</v>
      </c>
      <c r="Y197" s="4">
        <v>0.150564345253131</v>
      </c>
      <c r="Z197" s="4">
        <v>0.13344641966128401</v>
      </c>
      <c r="AA197" s="4">
        <v>0.117321226062009</v>
      </c>
      <c r="AB197" s="4">
        <v>0.10077172458000901</v>
      </c>
      <c r="AC197" s="4">
        <v>8.6084814990118497E-2</v>
      </c>
      <c r="AD197" s="4">
        <v>7.24697176041178E-2</v>
      </c>
      <c r="AE197" s="4">
        <v>6.0124044694195002E-2</v>
      </c>
      <c r="AF197" s="4">
        <v>4.8456277771928298E-2</v>
      </c>
      <c r="AG197" s="4">
        <v>3.81531865678187E-2</v>
      </c>
      <c r="AH197" s="4">
        <v>2.95027227461882E-2</v>
      </c>
    </row>
    <row r="198" spans="1:34" ht="15" x14ac:dyDescent="0.2">
      <c r="A198" s="524"/>
      <c r="B198" s="524"/>
      <c r="C198" s="476" t="s">
        <v>1641</v>
      </c>
      <c r="D198" s="4">
        <v>4.0803903063141899E-3</v>
      </c>
      <c r="E198" s="4">
        <v>4.0742423967784699E-3</v>
      </c>
      <c r="F198" s="4">
        <v>4.0643966575214701E-3</v>
      </c>
      <c r="G198" s="4">
        <v>4.0435333666031803E-3</v>
      </c>
      <c r="H198" s="4">
        <v>4.0210934774286399E-3</v>
      </c>
      <c r="I198" s="4">
        <v>4.2320729093371203E-3</v>
      </c>
      <c r="J198" s="4">
        <v>4.1310783884494703E-3</v>
      </c>
      <c r="K198" s="4">
        <v>3.9106613906667699E-3</v>
      </c>
      <c r="L198" s="4">
        <v>3.92939170720338E-3</v>
      </c>
      <c r="M198" s="4">
        <v>3.9087762713699197E-3</v>
      </c>
      <c r="N198" s="4">
        <v>3.9312670738299001E-3</v>
      </c>
      <c r="O198" s="4">
        <v>3.9140785073599697E-3</v>
      </c>
      <c r="P198" s="4">
        <v>3.9710744144631398E-3</v>
      </c>
      <c r="Q198" s="4">
        <v>3.95192607985872E-3</v>
      </c>
      <c r="R198" s="4">
        <v>3.9318396725469204E-3</v>
      </c>
      <c r="S198" s="4">
        <v>3.91093425460906E-3</v>
      </c>
      <c r="T198" s="4">
        <v>3.8524913025398799E-3</v>
      </c>
      <c r="U198" s="4">
        <v>3.79339159308896E-3</v>
      </c>
      <c r="V198" s="4">
        <v>3.7699517584670701E-3</v>
      </c>
      <c r="W198" s="4">
        <v>3.7454782840664501E-3</v>
      </c>
      <c r="X198" s="4">
        <v>3.7202267717640898E-3</v>
      </c>
      <c r="Y198" s="4">
        <v>3.6940252144671698E-3</v>
      </c>
      <c r="Z198" s="4">
        <v>3.66697562756082E-3</v>
      </c>
      <c r="AA198" s="4">
        <v>3.63905395847039E-3</v>
      </c>
      <c r="AB198" s="4">
        <v>3.5755345942164898E-3</v>
      </c>
      <c r="AC198" s="4">
        <v>3.54635169972511E-3</v>
      </c>
      <c r="AD198" s="4">
        <v>3.5163440256074799E-3</v>
      </c>
      <c r="AE198" s="4">
        <v>3.48578750720071E-3</v>
      </c>
      <c r="AF198" s="4">
        <v>3.4546535667773302E-3</v>
      </c>
      <c r="AG198" s="4">
        <v>3.42309395452693E-3</v>
      </c>
      <c r="AH198" s="4">
        <v>3.4240872249927E-3</v>
      </c>
    </row>
    <row r="199" spans="1:34" ht="15" x14ac:dyDescent="0.2">
      <c r="A199" s="524"/>
      <c r="B199" s="524" t="s">
        <v>1489</v>
      </c>
      <c r="C199" s="476" t="s">
        <v>688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2.0036989570296199E-4</v>
      </c>
      <c r="L199" s="4">
        <v>2.01241217878455E-4</v>
      </c>
      <c r="M199" s="4">
        <v>2.9956680672268803E-4</v>
      </c>
      <c r="N199" s="4">
        <v>3.98854308290479E-4</v>
      </c>
      <c r="O199" s="4">
        <v>6.9697073677955901E-4</v>
      </c>
      <c r="P199" s="4">
        <v>6.9591491704374005E-4</v>
      </c>
      <c r="Q199" s="4">
        <v>7.0585508870214505E-4</v>
      </c>
      <c r="R199" s="4">
        <v>7.9914553725490096E-4</v>
      </c>
      <c r="S199" s="4">
        <v>9.05009491665518E-4</v>
      </c>
      <c r="T199" s="4">
        <v>1.00409698879551E-3</v>
      </c>
      <c r="U199" s="4">
        <v>1.1028358828277E-3</v>
      </c>
      <c r="V199" s="4">
        <v>1.0916962891139299E-3</v>
      </c>
      <c r="W199" s="4">
        <v>1.09931839893852E-3</v>
      </c>
      <c r="X199" s="4">
        <v>1.2080209251268E-3</v>
      </c>
      <c r="Y199" s="4">
        <v>1.29473511586452E-3</v>
      </c>
      <c r="Z199" s="4">
        <v>1.5051460378543899E-3</v>
      </c>
      <c r="AA199" s="4">
        <v>1.7029087528344601E-3</v>
      </c>
      <c r="AB199" s="4">
        <v>1.69987179842811E-3</v>
      </c>
      <c r="AC199" s="4">
        <v>1.81448652100839E-3</v>
      </c>
      <c r="AD199" s="4">
        <v>1.1953621933621799E-3</v>
      </c>
      <c r="AE199" s="4">
        <v>1.10492656979458E-3</v>
      </c>
      <c r="AF199" s="4">
        <v>7.0180607008760805E-4</v>
      </c>
      <c r="AG199" s="4">
        <v>3.00179685787357E-4</v>
      </c>
      <c r="AH199" s="4">
        <v>0</v>
      </c>
    </row>
    <row r="200" spans="1:34" ht="15" x14ac:dyDescent="0.2">
      <c r="A200" s="524"/>
      <c r="B200" s="524"/>
      <c r="C200" s="476" t="s">
        <v>1635</v>
      </c>
      <c r="D200" s="4">
        <v>5.99754560995822E-2</v>
      </c>
      <c r="E200" s="4">
        <v>6.0683779522765699E-2</v>
      </c>
      <c r="F200" s="4">
        <v>6.1345675272551602E-2</v>
      </c>
      <c r="G200" s="4">
        <v>6.1861628638097903E-2</v>
      </c>
      <c r="H200" s="4">
        <v>6.2442912916313903E-2</v>
      </c>
      <c r="I200" s="4">
        <v>6.3105998210762404E-2</v>
      </c>
      <c r="J200" s="4">
        <v>6.4013167188921694E-2</v>
      </c>
      <c r="K200" s="4">
        <v>6.5082593088106294E-2</v>
      </c>
      <c r="L200" s="4">
        <v>6.6726224152112504E-2</v>
      </c>
      <c r="M200" s="4">
        <v>6.8405531593269397E-2</v>
      </c>
      <c r="N200" s="4">
        <v>7.0113804857777198E-2</v>
      </c>
      <c r="O200" s="4">
        <v>7.1863268872700795E-2</v>
      </c>
      <c r="P200" s="4">
        <v>7.3653966969936299E-2</v>
      </c>
      <c r="Q200" s="4">
        <v>7.5485991939191602E-2</v>
      </c>
      <c r="R200" s="4">
        <v>7.7359487833186497E-2</v>
      </c>
      <c r="S200" s="4">
        <v>7.9274656693701595E-2</v>
      </c>
      <c r="T200" s="4">
        <v>8.0794232744654304E-2</v>
      </c>
      <c r="U200" s="4">
        <v>8.2312128350788397E-2</v>
      </c>
      <c r="V200" s="4">
        <v>8.3828343350610596E-2</v>
      </c>
      <c r="W200" s="4">
        <v>8.53428775843489E-2</v>
      </c>
      <c r="X200" s="4">
        <v>8.6855730893913505E-2</v>
      </c>
      <c r="Y200" s="4">
        <v>8.8366903122787305E-2</v>
      </c>
      <c r="Z200" s="4">
        <v>8.9876394116097796E-2</v>
      </c>
      <c r="AA200" s="4">
        <v>9.1384203720506693E-2</v>
      </c>
      <c r="AB200" s="4">
        <v>9.2890331784146296E-2</v>
      </c>
      <c r="AC200" s="4">
        <v>9.43947781567855E-2</v>
      </c>
      <c r="AD200" s="4">
        <v>9.5452370315658702E-2</v>
      </c>
      <c r="AE200" s="4">
        <v>9.6506982996075005E-2</v>
      </c>
      <c r="AF200" s="4">
        <v>9.75586161135307E-2</v>
      </c>
      <c r="AG200" s="4">
        <v>9.8607269584301896E-2</v>
      </c>
      <c r="AH200" s="4">
        <v>9.9652943325504798E-2</v>
      </c>
    </row>
    <row r="201" spans="1:34" ht="15" x14ac:dyDescent="0.2">
      <c r="A201" s="524"/>
      <c r="B201" s="524"/>
      <c r="C201" s="476" t="s">
        <v>1643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1.9913449622273099E-4</v>
      </c>
      <c r="P201" s="4">
        <v>1.98832833441068E-4</v>
      </c>
      <c r="Q201" s="4">
        <v>2.01672882486327E-4</v>
      </c>
      <c r="R201" s="4">
        <v>1.99786384313725E-4</v>
      </c>
      <c r="S201" s="4">
        <v>3.0166983055517202E-4</v>
      </c>
      <c r="T201" s="4">
        <v>3.01229096638655E-4</v>
      </c>
      <c r="U201" s="4">
        <v>3.0077342258937398E-4</v>
      </c>
      <c r="V201" s="4">
        <v>2.9773535157652699E-4</v>
      </c>
      <c r="W201" s="4">
        <v>2.9981410880141398E-4</v>
      </c>
      <c r="X201" s="4">
        <v>4.02673641708935E-4</v>
      </c>
      <c r="Y201" s="4">
        <v>3.9838003565062399E-4</v>
      </c>
      <c r="Z201" s="4">
        <v>4.0137227676117002E-4</v>
      </c>
      <c r="AA201" s="4">
        <v>5.0085551553954695E-4</v>
      </c>
      <c r="AB201" s="4">
        <v>4.9996229365532603E-4</v>
      </c>
      <c r="AC201" s="4">
        <v>5.04024033613444E-4</v>
      </c>
      <c r="AD201" s="4">
        <v>5.9768109668109398E-4</v>
      </c>
      <c r="AE201" s="4">
        <v>6.0268721988795298E-4</v>
      </c>
      <c r="AF201" s="4">
        <v>6.0154806007509196E-4</v>
      </c>
      <c r="AG201" s="4">
        <v>6.0035937157471497E-4</v>
      </c>
      <c r="AH201" s="4">
        <v>0</v>
      </c>
    </row>
    <row r="202" spans="1:34" ht="15" x14ac:dyDescent="0.2">
      <c r="A202" s="524"/>
      <c r="B202" s="524"/>
      <c r="C202" s="476" t="s">
        <v>652</v>
      </c>
      <c r="D202" s="4">
        <v>1.39933545098039E-2</v>
      </c>
      <c r="E202" s="4">
        <v>1.4375660504201601E-2</v>
      </c>
      <c r="F202" s="4">
        <v>1.4429367983193201E-2</v>
      </c>
      <c r="G202" s="4">
        <v>1.4439326946778699E-2</v>
      </c>
      <c r="H202" s="4">
        <v>1.4511037394957901E-2</v>
      </c>
      <c r="I202" s="4">
        <v>1.44123993277311E-2</v>
      </c>
      <c r="J202" s="4">
        <v>1.4333312745098E-2</v>
      </c>
      <c r="K202" s="4">
        <v>1.3925707751355799E-2</v>
      </c>
      <c r="L202" s="4">
        <v>1.36844028157349E-2</v>
      </c>
      <c r="M202" s="4">
        <v>1.32807950980392E-2</v>
      </c>
      <c r="N202" s="4">
        <v>1.2962765019440501E-2</v>
      </c>
      <c r="O202" s="4">
        <v>1.22467715176979E-2</v>
      </c>
      <c r="P202" s="4">
        <v>1.20293864231846E-2</v>
      </c>
      <c r="Q202" s="4">
        <v>1.17978636254501E-2</v>
      </c>
      <c r="R202" s="4">
        <v>1.14877170980392E-2</v>
      </c>
      <c r="S202" s="4">
        <v>1.1061227120356299E-2</v>
      </c>
      <c r="T202" s="4">
        <v>1.0743837780112E-2</v>
      </c>
      <c r="U202" s="4">
        <v>1.04268119830983E-2</v>
      </c>
      <c r="V202" s="4">
        <v>1.02222470707941E-2</v>
      </c>
      <c r="W202" s="4">
        <v>9.9938036267138292E-3</v>
      </c>
      <c r="X202" s="4">
        <v>9.5634989905872096E-3</v>
      </c>
      <c r="Y202" s="4">
        <v>9.262335828877E-3</v>
      </c>
      <c r="Z202" s="4">
        <v>8.8301900887457502E-3</v>
      </c>
      <c r="AA202" s="4">
        <v>8.3142015579564903E-3</v>
      </c>
      <c r="AB202" s="4">
        <v>8.0993891572162802E-3</v>
      </c>
      <c r="AC202" s="4">
        <v>7.7619701176470397E-3</v>
      </c>
      <c r="AD202" s="4">
        <v>8.0686948051947698E-3</v>
      </c>
      <c r="AE202" s="4">
        <v>7.9353817285247197E-3</v>
      </c>
      <c r="AF202" s="4">
        <v>8.1208988110137506E-3</v>
      </c>
      <c r="AG202" s="4">
        <v>8.3049713067835599E-3</v>
      </c>
      <c r="AH202" s="4">
        <v>0</v>
      </c>
    </row>
    <row r="203" spans="1:34" ht="15" x14ac:dyDescent="0.2">
      <c r="A203" s="524"/>
      <c r="B203" s="524"/>
      <c r="C203" s="476" t="s">
        <v>1099</v>
      </c>
      <c r="D203" s="4">
        <v>1.05278647103999E-2</v>
      </c>
      <c r="E203" s="4">
        <v>1.0527864710400001E-2</v>
      </c>
      <c r="F203" s="4">
        <v>1.0527864710400001E-2</v>
      </c>
      <c r="G203" s="4">
        <v>1.05278647103999E-2</v>
      </c>
      <c r="H203" s="4">
        <v>1.0527864710400001E-2</v>
      </c>
      <c r="I203" s="4">
        <v>1.05278647103999E-2</v>
      </c>
      <c r="J203" s="4">
        <v>1.0527864710400001E-2</v>
      </c>
      <c r="K203" s="4">
        <v>1.05278647103999E-2</v>
      </c>
      <c r="L203" s="4">
        <v>9.9429833375999904E-3</v>
      </c>
      <c r="M203" s="4">
        <v>9.3581019647999905E-3</v>
      </c>
      <c r="N203" s="4">
        <v>8.7732205920000098E-3</v>
      </c>
      <c r="O203" s="4">
        <v>8.1883392191999908E-3</v>
      </c>
      <c r="P203" s="4">
        <v>7.6034578463999901E-3</v>
      </c>
      <c r="Q203" s="4">
        <v>7.0185764736000102E-3</v>
      </c>
      <c r="R203" s="4">
        <v>6.4336951007999896E-3</v>
      </c>
      <c r="S203" s="4">
        <v>5.8488137279999897E-3</v>
      </c>
      <c r="T203" s="4">
        <v>5.2639323551999899E-3</v>
      </c>
      <c r="U203" s="4">
        <v>4.6790509823999901E-3</v>
      </c>
      <c r="V203" s="4">
        <v>4.0941696095999902E-3</v>
      </c>
      <c r="W203" s="4">
        <v>3.5092882367999899E-3</v>
      </c>
      <c r="X203" s="4">
        <v>2.9244068640000001E-3</v>
      </c>
      <c r="Y203" s="4">
        <v>2.3395254911999898E-3</v>
      </c>
      <c r="Z203" s="4">
        <v>1.7546441184E-3</v>
      </c>
      <c r="AA203" s="4">
        <v>1.1697627455999999E-3</v>
      </c>
      <c r="AB203" s="4">
        <v>5.8488137279999897E-4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</row>
    <row r="204" spans="1:34" ht="15" x14ac:dyDescent="0.2">
      <c r="A204" s="524"/>
      <c r="B204" s="524" t="s">
        <v>266</v>
      </c>
      <c r="C204" s="476" t="s">
        <v>688</v>
      </c>
      <c r="D204" s="4">
        <v>0</v>
      </c>
      <c r="E204" s="4">
        <v>4.4037505931251502E-3</v>
      </c>
      <c r="F204" s="4">
        <v>8.8762600677661108E-3</v>
      </c>
      <c r="G204" s="4">
        <v>1.3576941526345801E-2</v>
      </c>
      <c r="H204" s="4">
        <v>1.8073259450545699E-2</v>
      </c>
      <c r="I204" s="4">
        <v>2.2470161162651901E-2</v>
      </c>
      <c r="J204" s="4">
        <v>2.1454364458746999E-2</v>
      </c>
      <c r="K204" s="4">
        <v>2.02280821614748E-2</v>
      </c>
      <c r="L204" s="4">
        <v>1.9207522535448902E-2</v>
      </c>
      <c r="M204" s="4">
        <v>1.82942010738751E-2</v>
      </c>
      <c r="N204" s="4">
        <v>1.6992612280914199E-2</v>
      </c>
      <c r="O204" s="4">
        <v>1.5959646245742899E-2</v>
      </c>
      <c r="P204" s="4">
        <v>1.49725646044664E-2</v>
      </c>
      <c r="Q204" s="4">
        <v>1.38013672776226E-2</v>
      </c>
      <c r="R204" s="4">
        <v>1.26120310291229E-2</v>
      </c>
      <c r="S204" s="4">
        <v>1.15836869394997E-2</v>
      </c>
      <c r="T204" s="4">
        <v>1.04682817563131E-2</v>
      </c>
      <c r="U204" s="4">
        <v>9.4156075781120594E-3</v>
      </c>
      <c r="V204" s="4">
        <v>8.4789275038253797E-3</v>
      </c>
      <c r="W204" s="4">
        <v>7.4640317223663502E-3</v>
      </c>
      <c r="X204" s="4">
        <v>6.4402179986234199E-3</v>
      </c>
      <c r="Y204" s="4">
        <v>5.3190472074354199E-3</v>
      </c>
      <c r="Z204" s="4">
        <v>4.27954848550608E-3</v>
      </c>
      <c r="AA204" s="4">
        <v>3.3073889928002202E-3</v>
      </c>
      <c r="AB204" s="4">
        <v>2.2070189537399701E-3</v>
      </c>
      <c r="AC204" s="4">
        <v>1.1116684036724001E-3</v>
      </c>
      <c r="AD204" s="4">
        <v>1.0942075326765099E-3</v>
      </c>
      <c r="AE204" s="4">
        <v>1.08924431124622E-3</v>
      </c>
      <c r="AF204" s="4">
        <v>1.12668209917757E-3</v>
      </c>
      <c r="AG204" s="4">
        <v>1.05675680190841E-3</v>
      </c>
      <c r="AH204" s="4">
        <v>1.0842974506822601E-3</v>
      </c>
    </row>
    <row r="205" spans="1:34" ht="15" x14ac:dyDescent="0.2">
      <c r="A205" s="524"/>
      <c r="B205" s="524"/>
      <c r="C205" s="476" t="s">
        <v>1633</v>
      </c>
      <c r="D205" s="4">
        <v>0.49102346286687998</v>
      </c>
      <c r="E205" s="4">
        <v>0.49346992590984801</v>
      </c>
      <c r="F205" s="4">
        <v>0.49544615054643698</v>
      </c>
      <c r="G205" s="4">
        <v>0.458501102631868</v>
      </c>
      <c r="H205" s="4">
        <v>0.429327857223056</v>
      </c>
      <c r="I205" s="4">
        <v>0.39676134425367798</v>
      </c>
      <c r="J205" s="4">
        <v>0.39831375127521501</v>
      </c>
      <c r="K205" s="4">
        <v>0.38760889610028998</v>
      </c>
      <c r="L205" s="4">
        <v>0.36885119622857498</v>
      </c>
      <c r="M205" s="4">
        <v>0.34722815227206399</v>
      </c>
      <c r="N205" s="4">
        <v>0.322816529219631</v>
      </c>
      <c r="O205" s="4">
        <v>0.29517732828509902</v>
      </c>
      <c r="P205" s="4">
        <v>0.26471609172320398</v>
      </c>
      <c r="Q205" s="4">
        <v>0.23281943038077799</v>
      </c>
      <c r="R205" s="4">
        <v>0.200375361690348</v>
      </c>
      <c r="S205" s="4">
        <v>0.166560858614658</v>
      </c>
      <c r="T205" s="4">
        <v>0.17140222281353401</v>
      </c>
      <c r="U205" s="4">
        <v>0.17473891721630599</v>
      </c>
      <c r="V205" s="4">
        <v>0.174898074489264</v>
      </c>
      <c r="W205" s="4">
        <v>0.172560008748111</v>
      </c>
      <c r="X205" s="4">
        <v>0.165765435006302</v>
      </c>
      <c r="Y205" s="4">
        <v>0.15867459436908099</v>
      </c>
      <c r="Z205" s="4">
        <v>0.14960236465338</v>
      </c>
      <c r="AA205" s="4">
        <v>0.13984813031048199</v>
      </c>
      <c r="AB205" s="4">
        <v>0.12834086544324999</v>
      </c>
      <c r="AC205" s="4">
        <v>0.115295388879816</v>
      </c>
      <c r="AD205" s="4">
        <v>8.8277528930042398E-2</v>
      </c>
      <c r="AE205" s="4">
        <v>6.3237308494133795E-2</v>
      </c>
      <c r="AF205" s="4">
        <v>4.0133707203897001E-2</v>
      </c>
      <c r="AG205" s="4">
        <v>1.9048284782905E-2</v>
      </c>
      <c r="AH205" s="4">
        <v>0</v>
      </c>
    </row>
    <row r="206" spans="1:34" ht="15" x14ac:dyDescent="0.2">
      <c r="A206" s="524"/>
      <c r="B206" s="524"/>
      <c r="C206" s="476" t="s">
        <v>1634</v>
      </c>
      <c r="D206" s="4">
        <v>1.9575870354201499</v>
      </c>
      <c r="E206" s="4">
        <v>1.9661278722601301</v>
      </c>
      <c r="F206" s="4">
        <v>1.9500405858266601</v>
      </c>
      <c r="G206" s="4">
        <v>1.92941128424158</v>
      </c>
      <c r="H206" s="4">
        <v>1.8942870929709701</v>
      </c>
      <c r="I206" s="4">
        <v>1.61862431855885</v>
      </c>
      <c r="J206" s="4">
        <v>1.80391013215528</v>
      </c>
      <c r="K206" s="4">
        <v>1.7418695638858199</v>
      </c>
      <c r="L206" s="4">
        <v>1.67788308567474</v>
      </c>
      <c r="M206" s="4">
        <v>1.5832694193086201</v>
      </c>
      <c r="N206" s="4">
        <v>1.4895874643320699</v>
      </c>
      <c r="O206" s="4">
        <v>1.39737390094245</v>
      </c>
      <c r="P206" s="4">
        <v>1.30576094182612</v>
      </c>
      <c r="Q206" s="4">
        <v>1.21474710298649</v>
      </c>
      <c r="R206" s="4">
        <v>1.12174364656906</v>
      </c>
      <c r="S206" s="4">
        <v>1.0271343005700799</v>
      </c>
      <c r="T206" s="4">
        <v>0.94399300973059697</v>
      </c>
      <c r="U206" s="4">
        <v>0.86302304720135004</v>
      </c>
      <c r="V206" s="4">
        <v>0.78247921890680905</v>
      </c>
      <c r="W206" s="4">
        <v>0.70284033278931801</v>
      </c>
      <c r="X206" s="4">
        <v>0.62343074561946998</v>
      </c>
      <c r="Y206" s="4">
        <v>0.551305439249554</v>
      </c>
      <c r="Z206" s="4">
        <v>0.48540085703109498</v>
      </c>
      <c r="AA206" s="4">
        <v>0.42563159560534097</v>
      </c>
      <c r="AB206" s="4">
        <v>0.37171271513182502</v>
      </c>
      <c r="AC206" s="4">
        <v>0.32325922988078998</v>
      </c>
      <c r="AD206" s="4">
        <v>0.27949559245324301</v>
      </c>
      <c r="AE206" s="4">
        <v>0.240416915928575</v>
      </c>
      <c r="AF206" s="4">
        <v>0.20553817910178801</v>
      </c>
      <c r="AG206" s="4">
        <v>0.17456677311375399</v>
      </c>
      <c r="AH206" s="4">
        <v>0.14727288602626801</v>
      </c>
    </row>
    <row r="207" spans="1:34" ht="15" x14ac:dyDescent="0.2">
      <c r="A207" s="524"/>
      <c r="B207" s="524"/>
      <c r="C207" s="476" t="s">
        <v>1642</v>
      </c>
      <c r="D207" s="4">
        <v>6.0150516227656298E-2</v>
      </c>
      <c r="E207" s="4">
        <v>6.1896026029093797E-2</v>
      </c>
      <c r="F207" s="4">
        <v>6.3766936358945397E-2</v>
      </c>
      <c r="G207" s="4">
        <v>6.5627582420568001E-2</v>
      </c>
      <c r="H207" s="4">
        <v>6.74902359831554E-2</v>
      </c>
      <c r="I207" s="4">
        <v>5.0902978587875999E-2</v>
      </c>
      <c r="J207" s="4">
        <v>6.24181670693447E-2</v>
      </c>
      <c r="K207" s="4">
        <v>6.6805282970887905E-2</v>
      </c>
      <c r="L207" s="4">
        <v>6.8191432092625501E-2</v>
      </c>
      <c r="M207" s="4">
        <v>6.8871265321358704E-2</v>
      </c>
      <c r="N207" s="4">
        <v>6.9176326490820797E-2</v>
      </c>
      <c r="O207" s="4">
        <v>6.8654498802893094E-2</v>
      </c>
      <c r="P207" s="4">
        <v>6.7999324291698304E-2</v>
      </c>
      <c r="Q207" s="4">
        <v>6.7172794071734904E-2</v>
      </c>
      <c r="R207" s="4">
        <v>6.6170354166347894E-2</v>
      </c>
      <c r="S207" s="4">
        <v>6.5092899269815901E-2</v>
      </c>
      <c r="T207" s="4">
        <v>5.8706354750177797E-2</v>
      </c>
      <c r="U207" s="4">
        <v>5.2292424447418703E-2</v>
      </c>
      <c r="V207" s="4">
        <v>4.5851959879510303E-2</v>
      </c>
      <c r="W207" s="4">
        <v>3.9384318841337203E-2</v>
      </c>
      <c r="X207" s="4">
        <v>3.2888844560250402E-2</v>
      </c>
      <c r="Y207" s="4">
        <v>2.6366145398719801E-2</v>
      </c>
      <c r="Z207" s="4">
        <v>1.9817650626306599E-2</v>
      </c>
      <c r="AA207" s="4">
        <v>1.3241783086916E-2</v>
      </c>
      <c r="AB207" s="4">
        <v>6.6360789171734502E-3</v>
      </c>
      <c r="AC207" s="4">
        <v>4.63031103364874E-6</v>
      </c>
      <c r="AD207" s="4">
        <v>5.7043957372285197E-5</v>
      </c>
      <c r="AE207" s="4">
        <v>8.3620720367966195E-5</v>
      </c>
      <c r="AF207" s="4">
        <v>8.3266599247525095E-5</v>
      </c>
      <c r="AG207" s="4">
        <v>5.6960506286410301E-5</v>
      </c>
      <c r="AH207" s="4">
        <v>4.9088194436219803E-6</v>
      </c>
    </row>
    <row r="208" spans="1:34" ht="15" x14ac:dyDescent="0.2">
      <c r="A208" s="524"/>
      <c r="B208" s="524"/>
      <c r="C208" s="476" t="s">
        <v>1635</v>
      </c>
      <c r="D208" s="4">
        <v>3.4974054823917501E-3</v>
      </c>
      <c r="E208" s="4">
        <v>4.7832531519366901E-3</v>
      </c>
      <c r="F208" s="4">
        <v>7.1358450232779898E-3</v>
      </c>
      <c r="G208" s="4">
        <v>9.4532009528223993E-3</v>
      </c>
      <c r="H208" s="4">
        <v>1.21919575871208E-2</v>
      </c>
      <c r="I208" s="4">
        <v>1.31264188643901E-2</v>
      </c>
      <c r="J208" s="4">
        <v>1.7054192103036901E-2</v>
      </c>
      <c r="K208" s="4">
        <v>2.0384636674278301E-2</v>
      </c>
      <c r="L208" s="4">
        <v>2.7030764715962999E-2</v>
      </c>
      <c r="M208" s="4">
        <v>3.4287790160464203E-2</v>
      </c>
      <c r="N208" s="4">
        <v>4.2348071474419401E-2</v>
      </c>
      <c r="O208" s="4">
        <v>5.2351268035675698E-2</v>
      </c>
      <c r="P208" s="4">
        <v>6.4208330281935094E-2</v>
      </c>
      <c r="Q208" s="4">
        <v>7.5833593649712094E-2</v>
      </c>
      <c r="R208" s="4">
        <v>8.84085396557696E-2</v>
      </c>
      <c r="S208" s="4">
        <v>0.101796939564424</v>
      </c>
      <c r="T208" s="4">
        <v>0.11744654828555801</v>
      </c>
      <c r="U208" s="4">
        <v>0.13360941434808199</v>
      </c>
      <c r="V208" s="4">
        <v>0.151364047086847</v>
      </c>
      <c r="W208" s="4">
        <v>0.17058592573893799</v>
      </c>
      <c r="X208" s="4">
        <v>0.191757528455135</v>
      </c>
      <c r="Y208" s="4">
        <v>0.21307622826358599</v>
      </c>
      <c r="Z208" s="4">
        <v>0.233351584903703</v>
      </c>
      <c r="AA208" s="4">
        <v>0.25171002915878199</v>
      </c>
      <c r="AB208" s="4">
        <v>0.26923380367702399</v>
      </c>
      <c r="AC208" s="4">
        <v>0.28592804181528098</v>
      </c>
      <c r="AD208" s="4">
        <v>0.30125285559905002</v>
      </c>
      <c r="AE208" s="4">
        <v>0.31541678367814302</v>
      </c>
      <c r="AF208" s="4">
        <v>0.328525595189467</v>
      </c>
      <c r="AG208" s="4">
        <v>0.340529368489914</v>
      </c>
      <c r="AH208" s="4">
        <v>0.35146825654469699</v>
      </c>
    </row>
    <row r="209" spans="1:34" ht="15" x14ac:dyDescent="0.2">
      <c r="A209" s="524"/>
      <c r="B209" s="524"/>
      <c r="C209" s="476" t="s">
        <v>1643</v>
      </c>
      <c r="D209" s="4">
        <v>1.3839447729409001E-4</v>
      </c>
      <c r="E209" s="4">
        <v>1.37661990346827E-4</v>
      </c>
      <c r="F209" s="4">
        <v>1.35361115963144E-4</v>
      </c>
      <c r="G209" s="4">
        <v>1.3468429951878999E-4</v>
      </c>
      <c r="H209" s="4">
        <v>1.3525688496693E-4</v>
      </c>
      <c r="I209" s="4">
        <v>1.1720000159545799E-4</v>
      </c>
      <c r="J209" s="4">
        <v>1.34436931246141E-4</v>
      </c>
      <c r="K209" s="4">
        <v>1.33497349596727E-4</v>
      </c>
      <c r="L209" s="4">
        <v>1.7222742357553601E-3</v>
      </c>
      <c r="M209" s="4">
        <v>3.83275050922725E-3</v>
      </c>
      <c r="N209" s="4">
        <v>6.2971388697790802E-3</v>
      </c>
      <c r="O209" s="4">
        <v>9.2346800772598707E-3</v>
      </c>
      <c r="P209" s="4">
        <v>1.2798630207848299E-2</v>
      </c>
      <c r="Q209" s="4">
        <v>1.6904844962065301E-2</v>
      </c>
      <c r="R209" s="4">
        <v>2.3222795960570999E-2</v>
      </c>
      <c r="S209" s="4">
        <v>3.14652702314435E-2</v>
      </c>
      <c r="T209" s="4">
        <v>4.2512189242675802E-2</v>
      </c>
      <c r="U209" s="4">
        <v>5.38088600788936E-2</v>
      </c>
      <c r="V209" s="4">
        <v>6.5729967732314695E-2</v>
      </c>
      <c r="W209" s="4">
        <v>7.8177398278164598E-2</v>
      </c>
      <c r="X209" s="4">
        <v>9.1564130607728805E-2</v>
      </c>
      <c r="Y209" s="4">
        <v>0.104242310452972</v>
      </c>
      <c r="Z209" s="4">
        <v>0.117791962262913</v>
      </c>
      <c r="AA209" s="4">
        <v>0.13205877943293201</v>
      </c>
      <c r="AB209" s="4">
        <v>0.14700929780885599</v>
      </c>
      <c r="AC209" s="4">
        <v>0.162530717252755</v>
      </c>
      <c r="AD209" s="4">
        <v>0.17699524198875999</v>
      </c>
      <c r="AE209" s="4">
        <v>0.19070855868123199</v>
      </c>
      <c r="AF209" s="4">
        <v>0.20370219595043201</v>
      </c>
      <c r="AG209" s="4">
        <v>0.21591620037183901</v>
      </c>
      <c r="AH209" s="4">
        <v>0.22739853843963401</v>
      </c>
    </row>
    <row r="210" spans="1:34" ht="15" x14ac:dyDescent="0.2">
      <c r="A210" s="524"/>
      <c r="B210" s="524"/>
      <c r="C210" s="476" t="s">
        <v>652</v>
      </c>
      <c r="D210" s="4">
        <v>2.6842697917374699E-2</v>
      </c>
      <c r="E210" s="4">
        <v>2.2319008687884199E-2</v>
      </c>
      <c r="F210" s="4">
        <v>1.7752520135532201E-2</v>
      </c>
      <c r="G210" s="4">
        <v>1.0981349763956099E-2</v>
      </c>
      <c r="H210" s="4">
        <v>6.1248268137960504E-3</v>
      </c>
      <c r="I210" s="4">
        <v>0</v>
      </c>
      <c r="J210" s="4">
        <v>9.9787741668591002E-5</v>
      </c>
      <c r="K210" s="4">
        <v>2.9893717480012E-4</v>
      </c>
      <c r="L210" s="4">
        <v>4.9760421076292601E-4</v>
      </c>
      <c r="M210" s="4">
        <v>5.0258794158997697E-4</v>
      </c>
      <c r="N210" s="4">
        <v>9.9372001642773593E-4</v>
      </c>
      <c r="O210" s="4">
        <v>1.3048767370733201E-3</v>
      </c>
      <c r="P210" s="4">
        <v>1.49725646044664E-3</v>
      </c>
      <c r="Q210" s="4">
        <v>1.7872274172460901E-3</v>
      </c>
      <c r="R210" s="4">
        <v>2.1847612806354701E-3</v>
      </c>
      <c r="S210" s="4">
        <v>2.47514678194438E-3</v>
      </c>
      <c r="T210" s="4">
        <v>2.89123972317219E-3</v>
      </c>
      <c r="U210" s="4">
        <v>3.3697963963769399E-3</v>
      </c>
      <c r="V210" s="4">
        <v>3.69082726637105E-3</v>
      </c>
      <c r="W210" s="4">
        <v>4.0803373415602704E-3</v>
      </c>
      <c r="X210" s="4">
        <v>4.4276498740536E-3</v>
      </c>
      <c r="Y210" s="4">
        <v>4.81725030107359E-3</v>
      </c>
      <c r="Z210" s="4">
        <v>5.0757435525769796E-3</v>
      </c>
      <c r="AA210" s="4">
        <v>5.2116432613821704E-3</v>
      </c>
      <c r="AB210" s="4">
        <v>5.41722834099812E-3</v>
      </c>
      <c r="AC210" s="4">
        <v>5.6594027823322597E-3</v>
      </c>
      <c r="AD210" s="4">
        <v>4.7747237789520398E-3</v>
      </c>
      <c r="AE210" s="4">
        <v>3.9608884045317198E-3</v>
      </c>
      <c r="AF210" s="4">
        <v>3.1751950067731701E-3</v>
      </c>
      <c r="AG210" s="4">
        <v>2.5938576046842998E-3</v>
      </c>
      <c r="AH210" s="4">
        <v>1.9714499103313798E-3</v>
      </c>
    </row>
    <row r="211" spans="1:34" ht="15" x14ac:dyDescent="0.2">
      <c r="A211" s="524"/>
      <c r="B211" s="524"/>
      <c r="C211" s="476" t="s">
        <v>520</v>
      </c>
      <c r="D211" s="4">
        <v>0</v>
      </c>
      <c r="E211" s="4">
        <v>2.2144819214159998E-2</v>
      </c>
      <c r="F211" s="4">
        <v>4.4289638428319997E-2</v>
      </c>
      <c r="G211" s="4">
        <v>6.6434457642480002E-2</v>
      </c>
      <c r="H211" s="4">
        <v>8.8579276856639994E-2</v>
      </c>
      <c r="I211" s="4">
        <v>0.110724096070799</v>
      </c>
      <c r="J211" s="4">
        <v>0.13080054738861699</v>
      </c>
      <c r="K211" s="4">
        <v>0.15087699870643401</v>
      </c>
      <c r="L211" s="4">
        <v>0.170953450024251</v>
      </c>
      <c r="M211" s="4">
        <v>0.19102990134206799</v>
      </c>
      <c r="N211" s="4">
        <v>0.211106352659885</v>
      </c>
      <c r="O211" s="4">
        <v>0.23118280397770199</v>
      </c>
      <c r="P211" s="4">
        <v>0.25125925529551801</v>
      </c>
      <c r="Q211" s="4">
        <v>0.271335706613336</v>
      </c>
      <c r="R211" s="4">
        <v>0.29141215793115199</v>
      </c>
      <c r="S211" s="4">
        <v>0.31148860924896998</v>
      </c>
      <c r="T211" s="4">
        <v>0.295624091179221</v>
      </c>
      <c r="U211" s="4">
        <v>0.27975957310947103</v>
      </c>
      <c r="V211" s="4">
        <v>0.26389505503972299</v>
      </c>
      <c r="W211" s="4">
        <v>0.24803053696997299</v>
      </c>
      <c r="X211" s="4">
        <v>0.23216601890022501</v>
      </c>
      <c r="Y211" s="4">
        <v>0.216301500830475</v>
      </c>
      <c r="Z211" s="4">
        <v>0.20043698276072699</v>
      </c>
      <c r="AA211" s="4">
        <v>0.18457246469097799</v>
      </c>
      <c r="AB211" s="4">
        <v>0.16870794662122901</v>
      </c>
      <c r="AC211" s="4">
        <v>0.15284342855148</v>
      </c>
      <c r="AD211" s="4">
        <v>0.15181979187514599</v>
      </c>
      <c r="AE211" s="4">
        <v>0.15079615519881201</v>
      </c>
      <c r="AF211" s="4">
        <v>0.149772518522478</v>
      </c>
      <c r="AG211" s="4">
        <v>0.14874888184614399</v>
      </c>
      <c r="AH211" s="4">
        <v>0.14772524516978999</v>
      </c>
    </row>
    <row r="212" spans="1:34" ht="15" x14ac:dyDescent="0.2">
      <c r="A212" s="524"/>
      <c r="B212" s="524"/>
      <c r="C212" s="476" t="s">
        <v>1645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6.9279999999990001E-3</v>
      </c>
      <c r="U212" s="4">
        <v>1.3855999999998E-2</v>
      </c>
      <c r="V212" s="4">
        <v>2.0783999999996999E-2</v>
      </c>
      <c r="W212" s="4">
        <v>2.77119999999959E-2</v>
      </c>
      <c r="X212" s="4">
        <v>3.4639999999994897E-2</v>
      </c>
      <c r="Y212" s="4">
        <v>4.1567999999993999E-2</v>
      </c>
      <c r="Z212" s="4">
        <v>4.8495999999993003E-2</v>
      </c>
      <c r="AA212" s="4">
        <v>5.5423999999992E-2</v>
      </c>
      <c r="AB212" s="4">
        <v>6.2351999999990998E-2</v>
      </c>
      <c r="AC212" s="4">
        <v>6.9279999999990002E-2</v>
      </c>
      <c r="AD212" s="4">
        <v>6.9495999999991995E-2</v>
      </c>
      <c r="AE212" s="4">
        <v>6.9711999999994001E-2</v>
      </c>
      <c r="AF212" s="4">
        <v>6.9927999999995993E-2</v>
      </c>
      <c r="AG212" s="4">
        <v>7.0143999999998E-2</v>
      </c>
      <c r="AH212" s="4">
        <v>7.0360000000000006E-2</v>
      </c>
    </row>
    <row r="213" spans="1:34" ht="15" x14ac:dyDescent="0.2">
      <c r="A213" s="524" t="s">
        <v>1649</v>
      </c>
      <c r="B213" s="524" t="s">
        <v>158</v>
      </c>
      <c r="C213" s="476" t="s">
        <v>688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1.01675289417269E-4</v>
      </c>
      <c r="M213" s="4">
        <v>2.9982908088707399E-4</v>
      </c>
      <c r="N213" s="4">
        <v>2.9661021185893398E-4</v>
      </c>
      <c r="O213" s="4">
        <v>2.9917833814397602E-4</v>
      </c>
      <c r="P213" s="4">
        <v>2.98606140614885E-4</v>
      </c>
      <c r="Q213" s="4">
        <v>2.9812671924192401E-4</v>
      </c>
      <c r="R213" s="4">
        <v>5.0897523306437297E-4</v>
      </c>
      <c r="S213" s="4">
        <v>5.0233986236576601E-4</v>
      </c>
      <c r="T213" s="4">
        <v>4.9752803683201098E-4</v>
      </c>
      <c r="U213" s="4">
        <v>5.0116291725644797E-4</v>
      </c>
      <c r="V213" s="4">
        <v>4.9913523734333102E-4</v>
      </c>
      <c r="W213" s="4">
        <v>4.9872596849573499E-4</v>
      </c>
      <c r="X213" s="4">
        <v>5.0028821858249996E-4</v>
      </c>
      <c r="Y213" s="4">
        <v>5.0428587441171202E-4</v>
      </c>
      <c r="Z213" s="4">
        <v>4.9046969102301398E-4</v>
      </c>
      <c r="AA213" s="4">
        <v>5.9891087513143295E-4</v>
      </c>
      <c r="AB213" s="4">
        <v>5.9991452762572599E-4</v>
      </c>
      <c r="AC213" s="4">
        <v>5.8939700425628204E-4</v>
      </c>
      <c r="AD213" s="4">
        <v>6.3672057107514899E-4</v>
      </c>
      <c r="AE213" s="4">
        <v>6.0167175434738297E-4</v>
      </c>
      <c r="AF213" s="4">
        <v>5.05441266693804E-4</v>
      </c>
      <c r="AG213" s="4">
        <v>4.9633987435536897E-4</v>
      </c>
      <c r="AH213" s="4">
        <v>4.9201915142660705E-4</v>
      </c>
    </row>
    <row r="214" spans="1:34" ht="15" x14ac:dyDescent="0.2">
      <c r="A214" s="524"/>
      <c r="B214" s="524"/>
      <c r="C214" s="476" t="s">
        <v>1633</v>
      </c>
      <c r="D214" s="4">
        <v>4.46992530698129E-2</v>
      </c>
      <c r="E214" s="4">
        <v>3.8794711558269503E-2</v>
      </c>
      <c r="F214" s="4">
        <v>3.48650935646986E-2</v>
      </c>
      <c r="G214" s="4">
        <v>3.5798760969339302E-2</v>
      </c>
      <c r="H214" s="4">
        <v>3.5418914743162298E-2</v>
      </c>
      <c r="I214" s="4">
        <v>3.5039068516985301E-2</v>
      </c>
      <c r="J214" s="4">
        <v>3.44820692676263E-2</v>
      </c>
      <c r="K214" s="4">
        <v>3.3696540844502999E-2</v>
      </c>
      <c r="L214" s="4">
        <v>3.2916077037728801E-2</v>
      </c>
      <c r="M214" s="4">
        <v>3.2140677847303699E-2</v>
      </c>
      <c r="N214" s="4">
        <v>3.1370343273227498E-2</v>
      </c>
      <c r="O214" s="4">
        <v>3.06050733155004E-2</v>
      </c>
      <c r="P214" s="4">
        <v>2.9844867974122301E-2</v>
      </c>
      <c r="Q214" s="4">
        <v>2.9089727249093301E-2</v>
      </c>
      <c r="R214" s="4">
        <v>2.8339651140413199E-2</v>
      </c>
      <c r="S214" s="4">
        <v>2.75946396480822E-2</v>
      </c>
      <c r="T214" s="4">
        <v>2.5714456245903999E-2</v>
      </c>
      <c r="U214" s="4">
        <v>2.3858076540566198E-2</v>
      </c>
      <c r="V214" s="4">
        <v>2.2025500532068702E-2</v>
      </c>
      <c r="W214" s="4">
        <v>2.02167282204118E-2</v>
      </c>
      <c r="X214" s="4">
        <v>1.8431759605595201E-2</v>
      </c>
      <c r="Y214" s="4">
        <v>1.6670594687619101E-2</v>
      </c>
      <c r="Z214" s="4">
        <v>1.4933233466483399E-2</v>
      </c>
      <c r="AA214" s="4">
        <v>1.32196759421881E-2</v>
      </c>
      <c r="AB214" s="4">
        <v>1.1529922114733301E-2</v>
      </c>
      <c r="AC214" s="4">
        <v>9.8639719841189105E-3</v>
      </c>
      <c r="AD214" s="4">
        <v>8.6669922712489193E-3</v>
      </c>
      <c r="AE214" s="4">
        <v>7.4938162552193504E-3</v>
      </c>
      <c r="AF214" s="4">
        <v>6.3444439360302099E-3</v>
      </c>
      <c r="AG214" s="4">
        <v>5.2188753136814901E-3</v>
      </c>
      <c r="AH214" s="4">
        <v>4.1171103881732004E-3</v>
      </c>
    </row>
    <row r="215" spans="1:34" ht="15" x14ac:dyDescent="0.2">
      <c r="A215" s="524"/>
      <c r="B215" s="524"/>
      <c r="C215" s="476" t="s">
        <v>1634</v>
      </c>
      <c r="D215" s="4">
        <v>1.90706167593433E-3</v>
      </c>
      <c r="E215" s="4">
        <v>1.88161538329055E-3</v>
      </c>
      <c r="F215" s="4">
        <v>2.33554359750523E-3</v>
      </c>
      <c r="G215" s="4">
        <v>2.6546425499634398E-3</v>
      </c>
      <c r="H215" s="4">
        <v>2.41720219627634E-3</v>
      </c>
      <c r="I215" s="4">
        <v>2.1797618425892398E-3</v>
      </c>
      <c r="J215" s="4">
        <v>1.94232148890214E-3</v>
      </c>
      <c r="K215" s="4">
        <v>1.69351526098027E-3</v>
      </c>
      <c r="L215" s="4">
        <v>1.4478749044409E-3</v>
      </c>
      <c r="M215" s="4">
        <v>1.20540041928402E-3</v>
      </c>
      <c r="N215" s="4">
        <v>9.6609180550964605E-4</v>
      </c>
      <c r="O215" s="4">
        <v>7.2994906311775801E-4</v>
      </c>
      <c r="P215" s="4">
        <v>4.9697219210836495E-4</v>
      </c>
      <c r="Q215" s="4">
        <v>2.70198624343659E-4</v>
      </c>
      <c r="R215" s="4">
        <v>7.0616944782631404E-5</v>
      </c>
      <c r="S215" s="4">
        <v>4.0891245056508997E-6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</row>
    <row r="216" spans="1:34" ht="15" x14ac:dyDescent="0.2">
      <c r="A216" s="524"/>
      <c r="B216" s="524"/>
      <c r="C216" s="476" t="s">
        <v>1635</v>
      </c>
      <c r="D216" s="4">
        <v>7.9159413887999894E-2</v>
      </c>
      <c r="E216" s="4">
        <v>7.9968293598315698E-2</v>
      </c>
      <c r="F216" s="4">
        <v>8.0692614810947305E-2</v>
      </c>
      <c r="G216" s="4">
        <v>8.1340827445894701E-2</v>
      </c>
      <c r="H216" s="4">
        <v>8.2247666930526306E-2</v>
      </c>
      <c r="I216" s="4">
        <v>8.31545064151578E-2</v>
      </c>
      <c r="J216" s="4">
        <v>8.4061345899789405E-2</v>
      </c>
      <c r="K216" s="4">
        <v>8.4401730815191506E-2</v>
      </c>
      <c r="L216" s="4">
        <v>8.4730024537465198E-2</v>
      </c>
      <c r="M216" s="4">
        <v>8.5046227066610497E-2</v>
      </c>
      <c r="N216" s="4">
        <v>8.5350338402627304E-2</v>
      </c>
      <c r="O216" s="4">
        <v>8.5642358545515704E-2</v>
      </c>
      <c r="P216" s="4">
        <v>8.5922287495275695E-2</v>
      </c>
      <c r="Q216" s="4">
        <v>8.6190125251907307E-2</v>
      </c>
      <c r="R216" s="4">
        <v>8.6445871815410497E-2</v>
      </c>
      <c r="S216" s="4">
        <v>8.6689527185785195E-2</v>
      </c>
      <c r="T216" s="4">
        <v>8.8718449215694106E-2</v>
      </c>
      <c r="U216" s="4">
        <v>9.0701226010328595E-2</v>
      </c>
      <c r="V216" s="4">
        <v>9.2637857569688398E-2</v>
      </c>
      <c r="W216" s="4">
        <v>9.4528343893773695E-2</v>
      </c>
      <c r="X216" s="4">
        <v>9.6372684982584403E-2</v>
      </c>
      <c r="Y216" s="4">
        <v>9.8170880836120605E-2</v>
      </c>
      <c r="Z216" s="4">
        <v>9.9922931454382205E-2</v>
      </c>
      <c r="AA216" s="4">
        <v>0.10162883683736899</v>
      </c>
      <c r="AB216" s="4">
        <v>0.103288596985081</v>
      </c>
      <c r="AC216" s="4">
        <v>0.104902211897519</v>
      </c>
      <c r="AD216" s="4">
        <v>0.10646968157468301</v>
      </c>
      <c r="AE216" s="4">
        <v>0.10799100601657199</v>
      </c>
      <c r="AF216" s="4">
        <v>0.109466185223186</v>
      </c>
      <c r="AG216" s="4">
        <v>0.110896147750249</v>
      </c>
      <c r="AH216" s="4">
        <v>0.11229002940004</v>
      </c>
    </row>
    <row r="217" spans="1:34" ht="15" x14ac:dyDescent="0.2">
      <c r="A217" s="524"/>
      <c r="B217" s="524"/>
      <c r="C217" s="476" t="s">
        <v>1643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5.0233986236576601E-4</v>
      </c>
      <c r="T217" s="4">
        <v>4.9752803683201098E-4</v>
      </c>
      <c r="U217" s="4">
        <v>4.0093033380515802E-4</v>
      </c>
      <c r="V217" s="4">
        <v>2.9948114240599898E-4</v>
      </c>
      <c r="W217" s="4">
        <v>2.9923558109744102E-4</v>
      </c>
      <c r="X217" s="4">
        <v>3.0017293114949998E-4</v>
      </c>
      <c r="Y217" s="4">
        <v>3.0257152464702701E-4</v>
      </c>
      <c r="Z217" s="4">
        <v>2.9428181461380802E-4</v>
      </c>
      <c r="AA217" s="4">
        <v>2.9945543756571599E-4</v>
      </c>
      <c r="AB217" s="4">
        <v>2.99957263812863E-4</v>
      </c>
      <c r="AC217" s="4">
        <v>2.9469850212814102E-4</v>
      </c>
      <c r="AD217" s="4">
        <v>2.1224019035838299E-4</v>
      </c>
      <c r="AE217" s="4">
        <v>2.0055725144912701E-4</v>
      </c>
      <c r="AF217" s="4">
        <v>2.0217650667752099E-4</v>
      </c>
      <c r="AG217" s="4">
        <v>1.98535949742147E-4</v>
      </c>
      <c r="AH217" s="4">
        <v>1.9680766057064201E-4</v>
      </c>
    </row>
    <row r="218" spans="1:34" ht="15" x14ac:dyDescent="0.2">
      <c r="A218" s="524"/>
      <c r="B218" s="524"/>
      <c r="C218" s="476" t="s">
        <v>652</v>
      </c>
      <c r="D218" s="4">
        <v>1.19986136076489E-2</v>
      </c>
      <c r="E218" s="4">
        <v>1.24691962331229E-2</v>
      </c>
      <c r="F218" s="4">
        <v>1.16939986837689E-2</v>
      </c>
      <c r="G218" s="4">
        <v>1.1202761916051801E-2</v>
      </c>
      <c r="H218" s="4">
        <v>1.08462480048689E-2</v>
      </c>
      <c r="I218" s="4">
        <v>1.0489734093686099E-2</v>
      </c>
      <c r="J218" s="4">
        <v>1.01332201825032E-2</v>
      </c>
      <c r="K218" s="4">
        <v>9.7239367625035506E-3</v>
      </c>
      <c r="L218" s="4">
        <v>9.5574772052233296E-3</v>
      </c>
      <c r="M218" s="4">
        <v>9.2947015074993106E-3</v>
      </c>
      <c r="N218" s="4">
        <v>8.89830635576804E-3</v>
      </c>
      <c r="O218" s="4">
        <v>8.5764456934606399E-3</v>
      </c>
      <c r="P218" s="4">
        <v>8.2614365570118295E-3</v>
      </c>
      <c r="Q218" s="4">
        <v>7.9500458464513198E-3</v>
      </c>
      <c r="R218" s="4">
        <v>7.4310384027398502E-3</v>
      </c>
      <c r="S218" s="4">
        <v>6.6308861832281097E-3</v>
      </c>
      <c r="T218" s="4">
        <v>6.1693476567169399E-3</v>
      </c>
      <c r="U218" s="4">
        <v>5.8134898401748002E-3</v>
      </c>
      <c r="V218" s="4">
        <v>5.4904876107766502E-3</v>
      </c>
      <c r="W218" s="4">
        <v>5.0870048786565E-3</v>
      </c>
      <c r="X218" s="4">
        <v>4.7027092546754997E-3</v>
      </c>
      <c r="Y218" s="4">
        <v>4.3368585199407197E-3</v>
      </c>
      <c r="Z218" s="4">
        <v>4.0218514663887201E-3</v>
      </c>
      <c r="AA218" s="4">
        <v>3.5934652507886001E-3</v>
      </c>
      <c r="AB218" s="4">
        <v>3.2995299019414901E-3</v>
      </c>
      <c r="AC218" s="4">
        <v>3.0452178553241199E-3</v>
      </c>
      <c r="AD218" s="4">
        <v>2.7591224746589798E-3</v>
      </c>
      <c r="AE218" s="4">
        <v>2.5069656431140901E-3</v>
      </c>
      <c r="AF218" s="4">
        <v>2.3250298267915E-3</v>
      </c>
      <c r="AG218" s="4">
        <v>2.08462747229255E-3</v>
      </c>
      <c r="AH218" s="4">
        <v>1.8696727754210999E-3</v>
      </c>
    </row>
    <row r="219" spans="1:34" ht="15" x14ac:dyDescent="0.2">
      <c r="A219" s="524"/>
      <c r="B219" s="524"/>
      <c r="C219" s="476" t="s">
        <v>520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1.7715302318200001E-4</v>
      </c>
      <c r="K219" s="4">
        <v>3.5430604636400002E-4</v>
      </c>
      <c r="L219" s="4">
        <v>5.31459069546E-4</v>
      </c>
      <c r="M219" s="4">
        <v>7.0861209272800004E-4</v>
      </c>
      <c r="N219" s="4">
        <v>8.8576511590999997E-4</v>
      </c>
      <c r="O219" s="4">
        <v>1.062918139092E-3</v>
      </c>
      <c r="P219" s="4">
        <v>1.2400711622739999E-3</v>
      </c>
      <c r="Q219" s="4">
        <v>1.4172241854560001E-3</v>
      </c>
      <c r="R219" s="4">
        <v>1.594377208638E-3</v>
      </c>
      <c r="S219" s="4">
        <v>1.7715302318199999E-3</v>
      </c>
      <c r="T219" s="4">
        <v>2.3276877004819998E-3</v>
      </c>
      <c r="U219" s="4">
        <v>2.8838451691439999E-3</v>
      </c>
      <c r="V219" s="4">
        <v>3.440002637806E-3</v>
      </c>
      <c r="W219" s="4">
        <v>3.9961601064679997E-3</v>
      </c>
      <c r="X219" s="4">
        <v>4.5523175751300002E-3</v>
      </c>
      <c r="Y219" s="4">
        <v>5.1084750437919999E-3</v>
      </c>
      <c r="Z219" s="4">
        <v>5.6646325124540004E-3</v>
      </c>
      <c r="AA219" s="4">
        <v>6.2207899811160001E-3</v>
      </c>
      <c r="AB219" s="4">
        <v>6.7769474497779997E-3</v>
      </c>
      <c r="AC219" s="4">
        <v>7.3331049184400003E-3</v>
      </c>
      <c r="AD219" s="4">
        <v>7.4440956661979999E-3</v>
      </c>
      <c r="AE219" s="4">
        <v>7.5550864139559996E-3</v>
      </c>
      <c r="AF219" s="4">
        <v>7.6660771617140001E-3</v>
      </c>
      <c r="AG219" s="4">
        <v>7.7770679094719998E-3</v>
      </c>
      <c r="AH219" s="4">
        <v>7.8880586572299995E-3</v>
      </c>
    </row>
    <row r="220" spans="1:34" ht="15" x14ac:dyDescent="0.2">
      <c r="A220" s="524"/>
      <c r="B220" s="524"/>
      <c r="C220" s="476" t="s">
        <v>1099</v>
      </c>
      <c r="D220" s="4">
        <v>1.8612799487999899E-3</v>
      </c>
      <c r="E220" s="4">
        <v>1.8612799487999999E-3</v>
      </c>
      <c r="F220" s="4">
        <v>1.8612799487999999E-3</v>
      </c>
      <c r="G220" s="4">
        <v>1.8612799487999899E-3</v>
      </c>
      <c r="H220" s="4">
        <v>1.8612799487999999E-3</v>
      </c>
      <c r="I220" s="4">
        <v>1.8612799487999899E-3</v>
      </c>
      <c r="J220" s="4">
        <v>1.8612799487999999E-3</v>
      </c>
      <c r="K220" s="4">
        <v>1.84887141580799E-3</v>
      </c>
      <c r="L220" s="4">
        <v>1.4967172494950299E-3</v>
      </c>
      <c r="M220" s="4">
        <v>1.14915424038911E-3</v>
      </c>
      <c r="N220" s="4">
        <v>1.1413368646041599E-3</v>
      </c>
      <c r="O220" s="4">
        <v>1.05795152289791E-3</v>
      </c>
      <c r="P220" s="4">
        <v>9.7560849796300697E-4</v>
      </c>
      <c r="Q220" s="4">
        <v>8.9430778979942497E-4</v>
      </c>
      <c r="R220" s="4">
        <v>8.1404939840716702E-4</v>
      </c>
      <c r="S220" s="4">
        <v>7.3483332378623898E-4</v>
      </c>
      <c r="T220" s="4">
        <v>6.6134999140761495E-4</v>
      </c>
      <c r="U220" s="4">
        <v>5.8786665902899103E-4</v>
      </c>
      <c r="V220" s="4">
        <v>5.14383326650367E-4</v>
      </c>
      <c r="W220" s="4">
        <v>4.4089999427174298E-4</v>
      </c>
      <c r="X220" s="4">
        <v>3.6741666189311998E-4</v>
      </c>
      <c r="Y220" s="4">
        <v>2.9393332951449497E-4</v>
      </c>
      <c r="Z220" s="4">
        <v>2.20449997135872E-4</v>
      </c>
      <c r="AA220" s="4">
        <v>1.46966664757247E-4</v>
      </c>
      <c r="AB220" s="4">
        <v>7.3483332378623798E-5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</row>
    <row r="221" spans="1:34" ht="15" x14ac:dyDescent="0.2">
      <c r="A221" s="524"/>
      <c r="B221" s="524" t="s">
        <v>194</v>
      </c>
      <c r="C221" s="476" t="s">
        <v>688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1.29935857711549E-3</v>
      </c>
      <c r="K221" s="4">
        <v>2.6001593835472E-3</v>
      </c>
      <c r="L221" s="4">
        <v>3.9004075700606899E-3</v>
      </c>
      <c r="M221" s="4">
        <v>5.0023957419528496E-3</v>
      </c>
      <c r="N221" s="4">
        <v>6.4012293763739802E-3</v>
      </c>
      <c r="O221" s="4">
        <v>7.6991491829817901E-3</v>
      </c>
      <c r="P221" s="4">
        <v>8.9999878990087E-3</v>
      </c>
      <c r="Q221" s="4">
        <v>1.02994975711262E-2</v>
      </c>
      <c r="R221" s="4">
        <v>1.16948677317692E-2</v>
      </c>
      <c r="S221" s="4">
        <v>1.2796229320789001E-2</v>
      </c>
      <c r="T221" s="4">
        <v>1.25945099798966E-2</v>
      </c>
      <c r="U221" s="4">
        <v>1.2500467687246299E-2</v>
      </c>
      <c r="V221" s="4">
        <v>1.2503870690610999E-2</v>
      </c>
      <c r="W221" s="4">
        <v>1.21976233310301E-2</v>
      </c>
      <c r="X221" s="4">
        <v>1.1885354029589601E-2</v>
      </c>
      <c r="Y221" s="4">
        <v>1.1887092584255E-2</v>
      </c>
      <c r="Z221" s="4">
        <v>1.18994725974121E-2</v>
      </c>
      <c r="AA221" s="4">
        <v>1.14881967546616E-2</v>
      </c>
      <c r="AB221" s="4">
        <v>1.1402312316757399E-2</v>
      </c>
      <c r="AC221" s="4">
        <v>1.13937148298403E-2</v>
      </c>
      <c r="AD221" s="4">
        <v>1.0807789870174399E-2</v>
      </c>
      <c r="AE221" s="4">
        <v>1.00077435602536E-2</v>
      </c>
      <c r="AF221" s="4">
        <v>9.2958823453362302E-3</v>
      </c>
      <c r="AG221" s="4">
        <v>8.6759086442877893E-3</v>
      </c>
      <c r="AH221" s="4">
        <v>7.9875601439572796E-3</v>
      </c>
    </row>
    <row r="222" spans="1:34" ht="15" x14ac:dyDescent="0.2">
      <c r="A222" s="524"/>
      <c r="B222" s="524"/>
      <c r="C222" s="476" t="s">
        <v>1633</v>
      </c>
      <c r="D222" s="4">
        <v>1.9815497733595901E-2</v>
      </c>
      <c r="E222" s="4">
        <v>1.9244666700224101E-2</v>
      </c>
      <c r="F222" s="4">
        <v>1.8781003483940701E-2</v>
      </c>
      <c r="G222" s="4">
        <v>2.0575191497537101E-2</v>
      </c>
      <c r="H222" s="4">
        <v>2.1109673755772801E-2</v>
      </c>
      <c r="I222" s="4">
        <v>1.9924850144209399E-2</v>
      </c>
      <c r="J222" s="4">
        <v>1.9808244455413501E-2</v>
      </c>
      <c r="K222" s="4">
        <v>2.12749097132948E-2</v>
      </c>
      <c r="L222" s="4">
        <v>2.2357824114843099E-2</v>
      </c>
      <c r="M222" s="4">
        <v>2.3285901021971801E-2</v>
      </c>
      <c r="N222" s="4">
        <v>2.4270330176203E-2</v>
      </c>
      <c r="O222" s="4">
        <v>2.4535395723574899E-2</v>
      </c>
      <c r="P222" s="4">
        <v>2.5323500674223499E-2</v>
      </c>
      <c r="Q222" s="4">
        <v>2.58778576894825E-2</v>
      </c>
      <c r="R222" s="4">
        <v>2.6727728280952601E-2</v>
      </c>
      <c r="S222" s="4">
        <v>2.70485707047231E-2</v>
      </c>
      <c r="T222" s="4">
        <v>2.5887668316239999E-2</v>
      </c>
      <c r="U222" s="4">
        <v>2.5299259587919599E-2</v>
      </c>
      <c r="V222" s="4">
        <v>2.44154036199234E-2</v>
      </c>
      <c r="W222" s="4">
        <v>2.38359168626434E-2</v>
      </c>
      <c r="X222" s="4">
        <v>2.3264462782125999E-2</v>
      </c>
      <c r="Y222" s="4">
        <v>2.27010521978783E-2</v>
      </c>
      <c r="Z222" s="4">
        <v>2.1812577976770001E-2</v>
      </c>
      <c r="AA222" s="4">
        <v>2.1257688762860199E-2</v>
      </c>
      <c r="AB222" s="4">
        <v>2.0362398239057E-2</v>
      </c>
      <c r="AC222" s="4">
        <v>1.9815747153733399E-2</v>
      </c>
      <c r="AD222" s="4">
        <v>2.3522828150336999E-2</v>
      </c>
      <c r="AE222" s="4">
        <v>2.68659285517844E-2</v>
      </c>
      <c r="AF222" s="4">
        <v>3.0580902313176801E-2</v>
      </c>
      <c r="AG222" s="4">
        <v>3.4691781185764999E-2</v>
      </c>
      <c r="AH222" s="4">
        <v>0</v>
      </c>
    </row>
    <row r="223" spans="1:34" ht="15" x14ac:dyDescent="0.2">
      <c r="A223" s="524"/>
      <c r="B223" s="524"/>
      <c r="C223" s="476" t="s">
        <v>1635</v>
      </c>
      <c r="D223" s="4">
        <v>0.37912485007093699</v>
      </c>
      <c r="E223" s="4">
        <v>0.37838614623235101</v>
      </c>
      <c r="F223" s="4">
        <v>0.37762362999053301</v>
      </c>
      <c r="G223" s="4">
        <v>0.37736708989252599</v>
      </c>
      <c r="H223" s="4">
        <v>0.37707905789178697</v>
      </c>
      <c r="I223" s="4">
        <v>0.34681406476742099</v>
      </c>
      <c r="J223" s="4">
        <v>0.33902521412799103</v>
      </c>
      <c r="K223" s="4">
        <v>0.35688526022739497</v>
      </c>
      <c r="L223" s="4">
        <v>0.36899576012167601</v>
      </c>
      <c r="M223" s="4">
        <v>0.37680170639013899</v>
      </c>
      <c r="N223" s="4">
        <v>0.38465008629306702</v>
      </c>
      <c r="O223" s="4">
        <v>0.381516429199102</v>
      </c>
      <c r="P223" s="4">
        <v>0.38617104544488601</v>
      </c>
      <c r="Q223" s="4">
        <v>0.38676189961087398</v>
      </c>
      <c r="R223" s="4">
        <v>0.39059744695287102</v>
      </c>
      <c r="S223" s="4">
        <v>0.38686491262216099</v>
      </c>
      <c r="T223" s="4">
        <v>0.37970619397644001</v>
      </c>
      <c r="U223" s="4">
        <v>0.38117927791206202</v>
      </c>
      <c r="V223" s="4">
        <v>0.379941905305891</v>
      </c>
      <c r="W223" s="4">
        <v>0.38354661443250199</v>
      </c>
      <c r="X223" s="4">
        <v>0.38801550026318499</v>
      </c>
      <c r="Y223" s="4">
        <v>0.39323021965467098</v>
      </c>
      <c r="Z223" s="4">
        <v>0.39498778468330298</v>
      </c>
      <c r="AA223" s="4">
        <v>0.401112869939523</v>
      </c>
      <c r="AB223" s="4">
        <v>0.40329583349978698</v>
      </c>
      <c r="AC223" s="4">
        <v>0.40961530373327099</v>
      </c>
      <c r="AD223" s="4">
        <v>0.415863100025534</v>
      </c>
      <c r="AE223" s="4">
        <v>0.41760029772178098</v>
      </c>
      <c r="AF223" s="4">
        <v>0.42341870707351498</v>
      </c>
      <c r="AG223" s="4">
        <v>0.435857188555627</v>
      </c>
      <c r="AH223" s="4">
        <v>0.44156388191610302</v>
      </c>
    </row>
    <row r="224" spans="1:34" ht="15" x14ac:dyDescent="0.2">
      <c r="A224" s="524"/>
      <c r="B224" s="524"/>
      <c r="C224" s="476" t="s">
        <v>1643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1.2296376612945701E-2</v>
      </c>
      <c r="T224" s="4">
        <v>1.16949021241897E-2</v>
      </c>
      <c r="U224" s="4">
        <v>1.1000411564776699E-2</v>
      </c>
      <c r="V224" s="4">
        <v>1.0303189449063501E-2</v>
      </c>
      <c r="W224" s="4">
        <v>9.6981103533600194E-3</v>
      </c>
      <c r="X224" s="4">
        <v>8.9889232156560705E-3</v>
      </c>
      <c r="Y224" s="4">
        <v>8.39088888300356E-3</v>
      </c>
      <c r="Z224" s="4">
        <v>7.4996676034109998E-3</v>
      </c>
      <c r="AA224" s="4">
        <v>6.8929180527969999E-3</v>
      </c>
      <c r="AB224" s="4">
        <v>6.3012778592606801E-3</v>
      </c>
      <c r="AC224" s="4">
        <v>5.59691254799173E-3</v>
      </c>
      <c r="AD224" s="4">
        <v>5.0036064213770598E-3</v>
      </c>
      <c r="AE224" s="4">
        <v>4.4034071665115899E-3</v>
      </c>
      <c r="AF224" s="4">
        <v>3.8982732415926099E-3</v>
      </c>
      <c r="AG224" s="4">
        <v>3.19113881169206E-3</v>
      </c>
      <c r="AH224" s="4">
        <v>2.79564605038505E-3</v>
      </c>
    </row>
    <row r="225" spans="1:34" ht="15" x14ac:dyDescent="0.2">
      <c r="A225" s="524"/>
      <c r="B225" s="524"/>
      <c r="C225" s="476" t="s">
        <v>652</v>
      </c>
      <c r="D225" s="4">
        <v>0.211581004317413</v>
      </c>
      <c r="E225" s="4">
        <v>0.211299778812402</v>
      </c>
      <c r="F225" s="4">
        <v>0.21113820024123001</v>
      </c>
      <c r="G225" s="4">
        <v>0.21137073514044899</v>
      </c>
      <c r="H225" s="4">
        <v>0.21122106134624499</v>
      </c>
      <c r="I225" s="4">
        <v>0.194257911826446</v>
      </c>
      <c r="J225" s="4">
        <v>0.18860689500130301</v>
      </c>
      <c r="K225" s="4">
        <v>0.194811941505767</v>
      </c>
      <c r="L225" s="4">
        <v>0.19762065021640801</v>
      </c>
      <c r="M225" s="4">
        <v>0.19859511095552801</v>
      </c>
      <c r="N225" s="4">
        <v>0.20063853326572201</v>
      </c>
      <c r="O225" s="4">
        <v>0.19487846438482401</v>
      </c>
      <c r="P225" s="4">
        <v>0.19049974386235</v>
      </c>
      <c r="Q225" s="4">
        <v>0.182191112374679</v>
      </c>
      <c r="R225" s="4">
        <v>0.17472332303532101</v>
      </c>
      <c r="S225" s="4">
        <v>0.15115545885182</v>
      </c>
      <c r="T225" s="4">
        <v>0.140038956205041</v>
      </c>
      <c r="U225" s="4">
        <v>0.13220494626031701</v>
      </c>
      <c r="V225" s="4">
        <v>0.122637963733513</v>
      </c>
      <c r="W225" s="4">
        <v>0.114677655415504</v>
      </c>
      <c r="X225" s="4">
        <v>0.10666855549245199</v>
      </c>
      <c r="Y225" s="4">
        <v>9.8093486703684493E-2</v>
      </c>
      <c r="Z225" s="4">
        <v>8.8596073288295205E-2</v>
      </c>
      <c r="AA225" s="4">
        <v>8.0417377282631694E-2</v>
      </c>
      <c r="AB225" s="4">
        <v>7.1114421554513293E-2</v>
      </c>
      <c r="AC225" s="4">
        <v>6.31651558987638E-2</v>
      </c>
      <c r="AD225" s="4">
        <v>5.5840247662568003E-2</v>
      </c>
      <c r="AE225" s="4">
        <v>4.8637633702832597E-2</v>
      </c>
      <c r="AF225" s="4">
        <v>4.2581138485088502E-2</v>
      </c>
      <c r="AG225" s="4">
        <v>3.3905849874228101E-2</v>
      </c>
      <c r="AH225" s="4">
        <v>2.8455683012847802E-2</v>
      </c>
    </row>
    <row r="226" spans="1:34" ht="15" x14ac:dyDescent="0.2">
      <c r="A226" s="524"/>
      <c r="B226" s="524"/>
      <c r="C226" s="476" t="s">
        <v>520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1.7364735086999999E-4</v>
      </c>
      <c r="K226" s="4">
        <v>3.4729470173999998E-4</v>
      </c>
      <c r="L226" s="4">
        <v>5.2094205260999897E-4</v>
      </c>
      <c r="M226" s="4">
        <v>6.9458940347999997E-4</v>
      </c>
      <c r="N226" s="4">
        <v>8.6823675434999901E-4</v>
      </c>
      <c r="O226" s="4">
        <v>1.0418841052199999E-3</v>
      </c>
      <c r="P226" s="4">
        <v>1.2155314560899999E-3</v>
      </c>
      <c r="Q226" s="4">
        <v>1.3891788069599999E-3</v>
      </c>
      <c r="R226" s="4">
        <v>1.56282615783E-3</v>
      </c>
      <c r="S226" s="4">
        <v>1.73647350869999E-3</v>
      </c>
      <c r="T226" s="4">
        <v>3.0359746334119998E-3</v>
      </c>
      <c r="U226" s="4">
        <v>4.3354757581240003E-3</v>
      </c>
      <c r="V226" s="4">
        <v>5.6349768828360004E-3</v>
      </c>
      <c r="W226" s="4">
        <v>6.9344780075480004E-3</v>
      </c>
      <c r="X226" s="4">
        <v>8.2339791322599901E-3</v>
      </c>
      <c r="Y226" s="4">
        <v>9.5334802569719997E-3</v>
      </c>
      <c r="Z226" s="4">
        <v>1.08329813816839E-2</v>
      </c>
      <c r="AA226" s="4">
        <v>1.2132482506396E-2</v>
      </c>
      <c r="AB226" s="4">
        <v>1.3431983631108001E-2</v>
      </c>
      <c r="AC226" s="4">
        <v>1.473148475582E-2</v>
      </c>
      <c r="AD226" s="4">
        <v>1.1785187804656001E-2</v>
      </c>
      <c r="AE226" s="4">
        <v>8.8388908534919996E-3</v>
      </c>
      <c r="AF226" s="4">
        <v>5.8925939023280003E-3</v>
      </c>
      <c r="AG226" s="4">
        <v>2.9462969511640002E-3</v>
      </c>
      <c r="AH226" s="4">
        <v>0</v>
      </c>
    </row>
    <row r="227" spans="1:34" ht="15" x14ac:dyDescent="0.2">
      <c r="A227" s="524"/>
      <c r="B227" s="524"/>
      <c r="C227" s="476" t="s">
        <v>1099</v>
      </c>
      <c r="D227" s="4">
        <v>7.9941973800959996E-3</v>
      </c>
      <c r="E227" s="4">
        <v>7.9941973800959996E-3</v>
      </c>
      <c r="F227" s="4">
        <v>7.9941973800959996E-3</v>
      </c>
      <c r="G227" s="4">
        <v>7.9941973800959996E-3</v>
      </c>
      <c r="H227" s="4">
        <v>7.9941973800959892E-3</v>
      </c>
      <c r="I227" s="4">
        <v>7.3546615896883201E-3</v>
      </c>
      <c r="J227" s="4">
        <v>7.1947776420864E-3</v>
      </c>
      <c r="K227" s="4">
        <v>7.5944875110911898E-3</v>
      </c>
      <c r="L227" s="4">
        <v>6.3849654474826701E-3</v>
      </c>
      <c r="M227" s="4">
        <v>5.0363443494604804E-3</v>
      </c>
      <c r="N227" s="4">
        <v>4.81600428417158E-3</v>
      </c>
      <c r="O227" s="4">
        <v>4.4508693188356901E-3</v>
      </c>
      <c r="P227" s="4">
        <v>4.1738703796153701E-3</v>
      </c>
      <c r="Q227" s="4">
        <v>3.8528034273372599E-3</v>
      </c>
      <c r="R227" s="4">
        <v>3.5663613424617002E-3</v>
      </c>
      <c r="S227" s="4">
        <v>3.21066952278105E-3</v>
      </c>
      <c r="T227" s="4">
        <v>2.8329436965715102E-3</v>
      </c>
      <c r="U227" s="4">
        <v>2.5181721747302298E-3</v>
      </c>
      <c r="V227" s="4">
        <v>2.1813666463600702E-3</v>
      </c>
      <c r="W227" s="4">
        <v>1.8697428397372001E-3</v>
      </c>
      <c r="X227" s="4">
        <v>1.55811903311433E-3</v>
      </c>
      <c r="Y227" s="4">
        <v>1.2464952264914599E-3</v>
      </c>
      <c r="Z227" s="4">
        <v>9.2542827421336301E-4</v>
      </c>
      <c r="AA227" s="4">
        <v>6.1695218280890802E-4</v>
      </c>
      <c r="AB227" s="4">
        <v>3.0532837618604098E-4</v>
      </c>
      <c r="AC227" s="4">
        <v>0</v>
      </c>
      <c r="AD227" s="4">
        <v>0</v>
      </c>
      <c r="AE227" s="4">
        <v>0</v>
      </c>
      <c r="AF227" s="4">
        <v>0</v>
      </c>
      <c r="AG227" s="7">
        <v>-2.6291902682773401E-20</v>
      </c>
      <c r="AH227" s="7">
        <v>1.31459513413867E-20</v>
      </c>
    </row>
    <row r="228" spans="1:34" ht="15" x14ac:dyDescent="0.2">
      <c r="A228" s="524"/>
      <c r="B228" s="524" t="s">
        <v>334</v>
      </c>
      <c r="C228" s="476" t="s">
        <v>688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1.1003644394247201E-3</v>
      </c>
      <c r="K228" s="4">
        <v>2.3028358705522202E-3</v>
      </c>
      <c r="L228" s="4">
        <v>3.40036886645046E-3</v>
      </c>
      <c r="M228" s="4">
        <v>4.5963449395027096E-3</v>
      </c>
      <c r="N228" s="4">
        <v>5.70055921114088E-3</v>
      </c>
      <c r="O228" s="4">
        <v>6.9029773224595498E-3</v>
      </c>
      <c r="P228" s="4">
        <v>7.99768409624531E-3</v>
      </c>
      <c r="Q228" s="4">
        <v>8.9984703582006893E-3</v>
      </c>
      <c r="R228" s="4">
        <v>1.0197444221701E-2</v>
      </c>
      <c r="S228" s="4">
        <v>1.1510683852824799E-2</v>
      </c>
      <c r="T228" s="4">
        <v>1.24081400410816E-2</v>
      </c>
      <c r="U228" s="4">
        <v>1.34084803083397E-2</v>
      </c>
      <c r="V228" s="4">
        <v>1.4392287680835499E-2</v>
      </c>
      <c r="W228" s="4">
        <v>1.52025960546127E-2</v>
      </c>
      <c r="X228" s="4">
        <v>1.6292368179061E-2</v>
      </c>
      <c r="Y228" s="4">
        <v>1.7207315594621801E-2</v>
      </c>
      <c r="Z228" s="4">
        <v>1.8293599408607801E-2</v>
      </c>
      <c r="AA228" s="4">
        <v>1.9285524301670999E-2</v>
      </c>
      <c r="AB228" s="4">
        <v>2.0391310769609799E-2</v>
      </c>
      <c r="AC228" s="4">
        <v>2.1305305895470299E-2</v>
      </c>
      <c r="AD228" s="4">
        <v>2.30099711704932E-2</v>
      </c>
      <c r="AE228" s="4">
        <v>2.48942180708808E-2</v>
      </c>
      <c r="AF228" s="4">
        <v>2.6494869972940201E-2</v>
      </c>
      <c r="AG228" s="4">
        <v>2.8215719404596499E-2</v>
      </c>
      <c r="AH228" s="4">
        <v>2.9884235197050999E-2</v>
      </c>
    </row>
    <row r="229" spans="1:34" ht="15" x14ac:dyDescent="0.2">
      <c r="A229" s="524"/>
      <c r="B229" s="524"/>
      <c r="C229" s="476" t="s">
        <v>241</v>
      </c>
      <c r="D229" s="4">
        <v>2.0744305075984602E-2</v>
      </c>
      <c r="E229" s="4">
        <v>1.9582243376629501E-2</v>
      </c>
      <c r="F229" s="4">
        <v>2.21959013360888E-2</v>
      </c>
      <c r="G229" s="4">
        <v>2.1940250214892001E-2</v>
      </c>
      <c r="H229" s="4">
        <v>1.9325756608925201E-2</v>
      </c>
      <c r="I229" s="4">
        <v>1.8607773967243401E-2</v>
      </c>
      <c r="J229" s="4">
        <v>1.70807148541916E-2</v>
      </c>
      <c r="K229" s="4">
        <v>1.67081386801173E-2</v>
      </c>
      <c r="L229" s="4">
        <v>1.60345040879846E-2</v>
      </c>
      <c r="M229" s="4">
        <v>1.50257506244583E-2</v>
      </c>
      <c r="N229" s="4">
        <v>1.40704993701849E-2</v>
      </c>
      <c r="O229" s="4">
        <v>1.30808821301777E-2</v>
      </c>
      <c r="P229" s="4">
        <v>1.2132226391935201E-2</v>
      </c>
      <c r="Q229" s="4">
        <v>1.11397004592763E-2</v>
      </c>
      <c r="R229" s="4">
        <v>1.0209778029548901E-2</v>
      </c>
      <c r="S229" s="4">
        <v>9.3698879967845702E-3</v>
      </c>
      <c r="T229" s="4">
        <v>8.7341340644907107E-3</v>
      </c>
      <c r="U229" s="4">
        <v>8.0476416667292095E-3</v>
      </c>
      <c r="V229" s="4">
        <v>7.4137435216506398E-3</v>
      </c>
      <c r="W229" s="4">
        <v>6.6533256628459299E-3</v>
      </c>
      <c r="X229" s="4">
        <v>6.707438945195E-3</v>
      </c>
      <c r="Y229" s="4">
        <v>6.4944132922371096E-3</v>
      </c>
      <c r="Z229" s="4">
        <v>6.2668733186970497E-3</v>
      </c>
      <c r="AA229" s="4">
        <v>6.0844698937193202E-3</v>
      </c>
      <c r="AB229" s="4">
        <v>5.9188340460488396E-3</v>
      </c>
      <c r="AC229" s="4">
        <v>5.7860090183796597E-3</v>
      </c>
      <c r="AD229" s="4">
        <v>5.6733456524631397E-3</v>
      </c>
      <c r="AE229" s="4">
        <v>5.5585643147472103E-3</v>
      </c>
      <c r="AF229" s="4">
        <v>5.4599112111727499E-3</v>
      </c>
      <c r="AG229" s="4">
        <v>5.3728787648901297E-3</v>
      </c>
      <c r="AH229" s="4">
        <v>5.2871381248611503E-3</v>
      </c>
    </row>
    <row r="230" spans="1:34" ht="15" x14ac:dyDescent="0.2">
      <c r="A230" s="524"/>
      <c r="B230" s="524"/>
      <c r="C230" s="476" t="s">
        <v>1633</v>
      </c>
      <c r="D230" s="4">
        <v>4.3600031769315699E-2</v>
      </c>
      <c r="E230" s="4">
        <v>4.23959610888517E-2</v>
      </c>
      <c r="F230" s="4">
        <v>4.4587991219456898E-2</v>
      </c>
      <c r="G230" s="4">
        <v>4.5303473830045099E-2</v>
      </c>
      <c r="H230" s="4">
        <v>5.0166931787853697E-2</v>
      </c>
      <c r="I230" s="4">
        <v>4.2591513278236799E-2</v>
      </c>
      <c r="J230" s="4">
        <v>3.9731569221323801E-2</v>
      </c>
      <c r="K230" s="4">
        <v>4.0845985131290799E-2</v>
      </c>
      <c r="L230" s="4">
        <v>4.17600860813334E-2</v>
      </c>
      <c r="M230" s="4">
        <v>4.1827613369308701E-2</v>
      </c>
      <c r="N230" s="4">
        <v>4.2198396714764601E-2</v>
      </c>
      <c r="O230" s="4">
        <v>4.2135473895829001E-2</v>
      </c>
      <c r="P230" s="4">
        <v>4.1819221993093597E-2</v>
      </c>
      <c r="Q230" s="4">
        <v>4.14338481590633E-2</v>
      </c>
      <c r="R230" s="4">
        <v>4.11014814949631E-2</v>
      </c>
      <c r="S230" s="4">
        <v>4.09576795977388E-2</v>
      </c>
      <c r="T230" s="4">
        <v>3.9392862887996302E-2</v>
      </c>
      <c r="U230" s="4">
        <v>3.77435754385246E-2</v>
      </c>
      <c r="V230" s="4">
        <v>3.6292112069316498E-2</v>
      </c>
      <c r="W230" s="4">
        <v>3.4679391402567199E-2</v>
      </c>
      <c r="X230" s="4">
        <v>3.2834065212026801E-2</v>
      </c>
      <c r="Y230" s="4">
        <v>3.08880443793693E-2</v>
      </c>
      <c r="Z230" s="4">
        <v>2.9116796121939799E-2</v>
      </c>
      <c r="AA230" s="4">
        <v>2.73714699597674E-2</v>
      </c>
      <c r="AB230" s="4">
        <v>2.5661368306445699E-2</v>
      </c>
      <c r="AC230" s="4">
        <v>2.3816729055116299E-2</v>
      </c>
      <c r="AD230" s="4">
        <v>2.1741341457426799E-2</v>
      </c>
      <c r="AE230" s="4">
        <v>1.9863709087312002E-2</v>
      </c>
      <c r="AF230" s="4">
        <v>1.8183155980149399E-2</v>
      </c>
      <c r="AG230" s="4">
        <v>1.63228015087446E-2</v>
      </c>
      <c r="AH230" s="4">
        <v>1.42057015121637E-2</v>
      </c>
    </row>
    <row r="231" spans="1:34" ht="15" x14ac:dyDescent="0.2">
      <c r="A231" s="524"/>
      <c r="B231" s="524"/>
      <c r="C231" s="476" t="s">
        <v>1634</v>
      </c>
      <c r="D231" s="4">
        <v>2.2238305177916601E-2</v>
      </c>
      <c r="E231" s="4">
        <v>9.8673927381081102E-3</v>
      </c>
      <c r="F231" s="4">
        <v>1.03513161079929E-2</v>
      </c>
      <c r="G231" s="4">
        <v>1.9814201411719901E-3</v>
      </c>
      <c r="H231" s="4">
        <v>2.10409776099576E-3</v>
      </c>
      <c r="I231" s="4">
        <v>1.85061300914559E-3</v>
      </c>
      <c r="J231" s="4">
        <v>1.82729434199394E-3</v>
      </c>
      <c r="K231" s="4">
        <v>1.90968051691644E-3</v>
      </c>
      <c r="L231" s="4">
        <v>1.9505881136696701E-3</v>
      </c>
      <c r="M231" s="4">
        <v>1.98298947196097E-3</v>
      </c>
      <c r="N231" s="4">
        <v>2.01261160449781E-3</v>
      </c>
      <c r="O231" s="4">
        <v>2.0186750021951301E-3</v>
      </c>
      <c r="P231" s="4">
        <v>2.0192212836906399E-3</v>
      </c>
      <c r="Q231" s="4">
        <v>2.0102248821106399E-3</v>
      </c>
      <c r="R231" s="4">
        <v>2.0069223705006102E-3</v>
      </c>
      <c r="S231" s="4">
        <v>2.0124644340290799E-3</v>
      </c>
      <c r="T231" s="4">
        <v>2.0335382097398302E-3</v>
      </c>
      <c r="U231" s="4">
        <v>2.0427051173091699E-3</v>
      </c>
      <c r="V231" s="4">
        <v>2.0585414880045999E-3</v>
      </c>
      <c r="W231" s="4">
        <v>2.0727112200089699E-3</v>
      </c>
      <c r="X231" s="4">
        <v>2.0895947278509299E-3</v>
      </c>
      <c r="Y231" s="4">
        <v>2.1034629842218498E-3</v>
      </c>
      <c r="Z231" s="4">
        <v>2.1143213703659902E-3</v>
      </c>
      <c r="AA231" s="4">
        <v>2.1322255388882601E-3</v>
      </c>
      <c r="AB231" s="4">
        <v>2.1454657351052701E-3</v>
      </c>
      <c r="AC231" s="4">
        <v>2.1530408827700699E-3</v>
      </c>
      <c r="AD231" s="4">
        <v>2.1667553598925301E-3</v>
      </c>
      <c r="AE231" s="4">
        <v>2.1935988841373798E-3</v>
      </c>
      <c r="AF231" s="4">
        <v>2.2228599532178E-3</v>
      </c>
      <c r="AG231" s="4">
        <v>2.24059050500459E-3</v>
      </c>
      <c r="AH231" s="4">
        <v>2.2558128898409798E-3</v>
      </c>
    </row>
    <row r="232" spans="1:34" ht="15" x14ac:dyDescent="0.2">
      <c r="A232" s="524"/>
      <c r="B232" s="524"/>
      <c r="C232" s="476" t="s">
        <v>1635</v>
      </c>
      <c r="D232" s="4">
        <v>0.119396386332</v>
      </c>
      <c r="E232" s="4">
        <v>0.119955903768</v>
      </c>
      <c r="F232" s="4">
        <v>0.120180688956</v>
      </c>
      <c r="G232" s="4">
        <v>0.12013075321199899</v>
      </c>
      <c r="H232" s="4">
        <v>0.12679998456613401</v>
      </c>
      <c r="I232" s="4">
        <v>0.109524573599613</v>
      </c>
      <c r="J232" s="4">
        <v>0.108934156519569</v>
      </c>
      <c r="K232" s="4">
        <v>0.11483169737632801</v>
      </c>
      <c r="L232" s="4">
        <v>0.117048210909034</v>
      </c>
      <c r="M232" s="4">
        <v>0.119190280242089</v>
      </c>
      <c r="N232" s="4">
        <v>0.121003102372925</v>
      </c>
      <c r="O232" s="4">
        <v>0.12186956181653499</v>
      </c>
      <c r="P232" s="4">
        <v>0.122175446367702</v>
      </c>
      <c r="Q232" s="4">
        <v>0.122043398151709</v>
      </c>
      <c r="R232" s="4">
        <v>0.121893212425597</v>
      </c>
      <c r="S232" s="4">
        <v>0.12193778799692501</v>
      </c>
      <c r="T232" s="4">
        <v>0.124819802358947</v>
      </c>
      <c r="U232" s="4">
        <v>0.12738922700501201</v>
      </c>
      <c r="V232" s="4">
        <v>0.130167672372067</v>
      </c>
      <c r="W232" s="4">
        <v>0.13333371469376801</v>
      </c>
      <c r="X232" s="4">
        <v>0.136802219305414</v>
      </c>
      <c r="Y232" s="4">
        <v>0.14002238468467099</v>
      </c>
      <c r="Z232" s="4">
        <v>0.14336386560624301</v>
      </c>
      <c r="AA232" s="4">
        <v>0.14704677944737199</v>
      </c>
      <c r="AB232" s="4">
        <v>0.15056303444944499</v>
      </c>
      <c r="AC232" s="4">
        <v>0.153817107717893</v>
      </c>
      <c r="AD232" s="4">
        <v>0.157561084815212</v>
      </c>
      <c r="AE232" s="4">
        <v>0.16212445664131001</v>
      </c>
      <c r="AF232" s="4">
        <v>0.16686193137085101</v>
      </c>
      <c r="AG232" s="4">
        <v>0.17109373868644301</v>
      </c>
      <c r="AH232" s="4">
        <v>0.17523539948293401</v>
      </c>
    </row>
    <row r="233" spans="1:34" ht="15" x14ac:dyDescent="0.2">
      <c r="A233" s="524"/>
      <c r="B233" s="524"/>
      <c r="C233" s="476" t="s">
        <v>1643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1.26117057865733E-2</v>
      </c>
      <c r="T233" s="4">
        <v>1.26082713320668E-2</v>
      </c>
      <c r="U233" s="4">
        <v>1.25079107353915E-2</v>
      </c>
      <c r="V233" s="4">
        <v>1.2393358836275001E-2</v>
      </c>
      <c r="W233" s="4">
        <v>1.2402117834026199E-2</v>
      </c>
      <c r="X233" s="4">
        <v>1.23941941975679E-2</v>
      </c>
      <c r="Y233" s="4">
        <v>1.2405274033331999E-2</v>
      </c>
      <c r="Z233" s="4">
        <v>1.23956629872533E-2</v>
      </c>
      <c r="AA233" s="4">
        <v>1.2390699551332599E-2</v>
      </c>
      <c r="AB233" s="4">
        <v>1.22947609052059E-2</v>
      </c>
      <c r="AC233" s="4">
        <v>1.2303063967806799E-2</v>
      </c>
      <c r="AD233" s="4">
        <v>1.20052023498225E-2</v>
      </c>
      <c r="AE233" s="4">
        <v>1.1997213528135301E-2</v>
      </c>
      <c r="AF233" s="4">
        <v>1.1997676968878599E-2</v>
      </c>
      <c r="AG233" s="4">
        <v>1.1906633365769401E-2</v>
      </c>
      <c r="AH233" s="4">
        <v>1.17937784389699E-2</v>
      </c>
    </row>
    <row r="234" spans="1:34" ht="15" x14ac:dyDescent="0.2">
      <c r="A234" s="524"/>
      <c r="B234" s="524"/>
      <c r="C234" s="476" t="s">
        <v>247</v>
      </c>
      <c r="D234" s="4">
        <v>2.5145771148565099E-2</v>
      </c>
      <c r="E234" s="4">
        <v>2.4415676454538099E-2</v>
      </c>
      <c r="F234" s="4">
        <v>2.33282884722485E-2</v>
      </c>
      <c r="G234" s="4">
        <v>2.2342054282794802E-2</v>
      </c>
      <c r="H234" s="4">
        <v>2.3605717360056001E-2</v>
      </c>
      <c r="I234" s="4">
        <v>2.06065355187636E-2</v>
      </c>
      <c r="J234" s="4">
        <v>2.0407490155615798E-2</v>
      </c>
      <c r="K234" s="4">
        <v>2.1427428605171599E-2</v>
      </c>
      <c r="L234" s="4">
        <v>2.1874332276327901E-2</v>
      </c>
      <c r="M234" s="4">
        <v>2.2212228599040301E-2</v>
      </c>
      <c r="N234" s="4">
        <v>2.2524318192994799E-2</v>
      </c>
      <c r="O234" s="4">
        <v>2.2554616300109201E-2</v>
      </c>
      <c r="P234" s="4">
        <v>2.2528405554344402E-2</v>
      </c>
      <c r="Q234" s="4">
        <v>2.2408992228135999E-2</v>
      </c>
      <c r="R234" s="4">
        <v>2.23666174594493E-2</v>
      </c>
      <c r="S234" s="4">
        <v>2.2457678128001701E-2</v>
      </c>
      <c r="T234" s="4">
        <v>2.2705599038331699E-2</v>
      </c>
      <c r="U234" s="4">
        <v>2.2771910746974201E-2</v>
      </c>
      <c r="V234" s="4">
        <v>2.2940462495658401E-2</v>
      </c>
      <c r="W234" s="4">
        <v>2.3077198403252501E-2</v>
      </c>
      <c r="X234" s="4">
        <v>2.32488824593064E-2</v>
      </c>
      <c r="Y234" s="4">
        <v>2.3396560550370399E-2</v>
      </c>
      <c r="Z234" s="4">
        <v>2.35080982039623E-2</v>
      </c>
      <c r="AA234" s="4">
        <v>2.3685292288385E-2</v>
      </c>
      <c r="AB234" s="4">
        <v>2.3815974668771701E-2</v>
      </c>
      <c r="AC234" s="4">
        <v>2.3854932000333E-2</v>
      </c>
      <c r="AD234" s="4">
        <v>2.3967816267308002E-2</v>
      </c>
      <c r="AE234" s="4">
        <v>2.4252377082442701E-2</v>
      </c>
      <c r="AF234" s="4">
        <v>2.4555467829791799E-2</v>
      </c>
      <c r="AG234" s="4">
        <v>2.46932543302134E-2</v>
      </c>
      <c r="AH234" s="4">
        <v>2.4801643292272101E-2</v>
      </c>
    </row>
    <row r="235" spans="1:34" ht="15" x14ac:dyDescent="0.2">
      <c r="A235" s="524"/>
      <c r="B235" s="524"/>
      <c r="C235" s="476" t="s">
        <v>652</v>
      </c>
      <c r="D235" s="4">
        <v>0.149701212571487</v>
      </c>
      <c r="E235" s="4">
        <v>0.15679859612864799</v>
      </c>
      <c r="F235" s="4">
        <v>0.15352376784124999</v>
      </c>
      <c r="G235" s="4">
        <v>0.154724755050727</v>
      </c>
      <c r="H235" s="4">
        <v>0.16017635651766601</v>
      </c>
      <c r="I235" s="4">
        <v>0.14298712120609999</v>
      </c>
      <c r="J235" s="4">
        <v>0.14164691329321899</v>
      </c>
      <c r="K235" s="4">
        <v>0.14718124911790201</v>
      </c>
      <c r="L235" s="4">
        <v>0.15171645795309799</v>
      </c>
      <c r="M235" s="4">
        <v>0.15497676089497101</v>
      </c>
      <c r="N235" s="4">
        <v>0.15521522624018599</v>
      </c>
      <c r="O235" s="4">
        <v>0.15416649353493</v>
      </c>
      <c r="P235" s="4">
        <v>0.15275576623828499</v>
      </c>
      <c r="Q235" s="4">
        <v>0.15077437000185101</v>
      </c>
      <c r="R235" s="4">
        <v>0.14866274076146499</v>
      </c>
      <c r="S235" s="4">
        <v>0.13402439720810899</v>
      </c>
      <c r="T235" s="4">
        <v>0.13218671769571599</v>
      </c>
      <c r="U235" s="4">
        <v>0.129782081790423</v>
      </c>
      <c r="V235" s="4">
        <v>0.12783149960964299</v>
      </c>
      <c r="W235" s="4">
        <v>0.126321571164315</v>
      </c>
      <c r="X235" s="4">
        <v>0.12504142694481801</v>
      </c>
      <c r="Y235" s="4">
        <v>0.12365257020321301</v>
      </c>
      <c r="Z235" s="4">
        <v>0.1221572594389</v>
      </c>
      <c r="AA235" s="4">
        <v>0.121009170618257</v>
      </c>
      <c r="AB235" s="4">
        <v>0.119649014662857</v>
      </c>
      <c r="AC235" s="4">
        <v>0.117929369252392</v>
      </c>
      <c r="AD235" s="4">
        <v>0.115550072617042</v>
      </c>
      <c r="AE235" s="4">
        <v>0.113373667840878</v>
      </c>
      <c r="AF235" s="4">
        <v>0.111478415169163</v>
      </c>
      <c r="AG235" s="4">
        <v>0.108860647915606</v>
      </c>
      <c r="AH235" s="4">
        <v>0.106243953225636</v>
      </c>
    </row>
    <row r="236" spans="1:34" ht="15" x14ac:dyDescent="0.2">
      <c r="A236" s="524"/>
      <c r="B236" s="524"/>
      <c r="C236" s="476" t="s">
        <v>520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2.6294152979699999E-4</v>
      </c>
      <c r="K236" s="4">
        <v>5.2588305959399998E-4</v>
      </c>
      <c r="L236" s="4">
        <v>7.8882458939100002E-4</v>
      </c>
      <c r="M236" s="4">
        <v>1.051766119188E-3</v>
      </c>
      <c r="N236" s="4">
        <v>1.3147076489850001E-3</v>
      </c>
      <c r="O236" s="4">
        <v>1.5776491787819901E-3</v>
      </c>
      <c r="P236" s="4">
        <v>1.84059070857899E-3</v>
      </c>
      <c r="Q236" s="4">
        <v>2.1035322383759999E-3</v>
      </c>
      <c r="R236" s="4">
        <v>2.3664737681730001E-3</v>
      </c>
      <c r="S236" s="4">
        <v>2.6294152979700002E-3</v>
      </c>
      <c r="T236" s="4">
        <v>4.1370644922389998E-3</v>
      </c>
      <c r="U236" s="4">
        <v>5.6447136865079997E-3</v>
      </c>
      <c r="V236" s="4">
        <v>7.1523628807769997E-3</v>
      </c>
      <c r="W236" s="4">
        <v>8.6600120750460006E-3</v>
      </c>
      <c r="X236" s="4">
        <v>1.0167661269315001E-2</v>
      </c>
      <c r="Y236" s="4">
        <v>1.1675310463584001E-2</v>
      </c>
      <c r="Z236" s="4">
        <v>1.3182959657853001E-2</v>
      </c>
      <c r="AA236" s="4">
        <v>1.4690608852122001E-2</v>
      </c>
      <c r="AB236" s="4">
        <v>1.6198258046390999E-2</v>
      </c>
      <c r="AC236" s="4">
        <v>1.7705907240659999E-2</v>
      </c>
      <c r="AD236" s="4">
        <v>1.9608126441542001E-2</v>
      </c>
      <c r="AE236" s="4">
        <v>2.1510345642424E-2</v>
      </c>
      <c r="AF236" s="4">
        <v>2.3412564843306002E-2</v>
      </c>
      <c r="AG236" s="4">
        <v>2.5314784044188E-2</v>
      </c>
      <c r="AH236" s="4">
        <v>2.7217003245069999E-2</v>
      </c>
    </row>
    <row r="237" spans="1:34" ht="15" x14ac:dyDescent="0.2">
      <c r="A237" s="524"/>
      <c r="B237" s="524"/>
      <c r="C237" s="476" t="s">
        <v>1099</v>
      </c>
      <c r="D237" s="4">
        <v>1.8045380540275199E-2</v>
      </c>
      <c r="E237" s="4">
        <v>1.8045380540275199E-2</v>
      </c>
      <c r="F237" s="4">
        <v>1.8045380540275099E-2</v>
      </c>
      <c r="G237" s="4">
        <v>1.8045380540275199E-2</v>
      </c>
      <c r="H237" s="4">
        <v>1.8045380540275199E-2</v>
      </c>
      <c r="I237" s="4">
        <v>1.6698666577026199E-2</v>
      </c>
      <c r="J237" s="4">
        <v>1.6345330278843901E-2</v>
      </c>
      <c r="K237" s="4">
        <v>1.68201068057269E-2</v>
      </c>
      <c r="L237" s="4">
        <v>1.3760729314469399E-2</v>
      </c>
      <c r="M237" s="4">
        <v>1.0607579933176001E-2</v>
      </c>
      <c r="N237" s="4">
        <v>9.8933808926577292E-3</v>
      </c>
      <c r="O237" s="4">
        <v>9.1503417339817896E-3</v>
      </c>
      <c r="P237" s="4">
        <v>8.4121303126488498E-3</v>
      </c>
      <c r="Q237" s="4">
        <v>7.6580242600815199E-3</v>
      </c>
      <c r="R237" s="4">
        <v>6.9315110822993804E-3</v>
      </c>
      <c r="S237" s="4">
        <v>6.2547609435641797E-3</v>
      </c>
      <c r="T237" s="4">
        <v>5.6048583480620296E-3</v>
      </c>
      <c r="U237" s="4">
        <v>4.9517521776311704E-3</v>
      </c>
      <c r="V237" s="4">
        <v>4.3098712066562501E-3</v>
      </c>
      <c r="W237" s="4">
        <v>3.6826680954647399E-3</v>
      </c>
      <c r="X237" s="4">
        <v>3.06367426415985E-3</v>
      </c>
      <c r="Y237" s="4">
        <v>2.4444382356708502E-3</v>
      </c>
      <c r="Z237" s="4">
        <v>1.83369063132959E-3</v>
      </c>
      <c r="AA237" s="4">
        <v>1.2253211585542699E-3</v>
      </c>
      <c r="AB237" s="4">
        <v>6.1331319412657505E-4</v>
      </c>
      <c r="AC237" s="7">
        <v>1.6814135313875299E-19</v>
      </c>
      <c r="AD237" s="7">
        <v>4.3126566905613198E-20</v>
      </c>
      <c r="AE237" s="7">
        <v>-1.6696911083389501E-19</v>
      </c>
      <c r="AF237" s="7">
        <v>6.7048966287938498E-21</v>
      </c>
      <c r="AG237" s="7">
        <v>-1.20151418282473E-20</v>
      </c>
      <c r="AH237" s="4">
        <v>0</v>
      </c>
    </row>
    <row r="238" spans="1:34" ht="15" x14ac:dyDescent="0.2">
      <c r="A238" s="524"/>
      <c r="B238" s="524" t="s">
        <v>1636</v>
      </c>
      <c r="C238" s="476" t="s">
        <v>688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1.10049229231024E-3</v>
      </c>
      <c r="K238" s="4">
        <v>2.3001871497232299E-3</v>
      </c>
      <c r="L238" s="4">
        <v>3.4989713176873799E-3</v>
      </c>
      <c r="M238" s="4">
        <v>4.7001173975637902E-3</v>
      </c>
      <c r="N238" s="4">
        <v>5.89834550749765E-3</v>
      </c>
      <c r="O238" s="4">
        <v>7.0019519914706896E-3</v>
      </c>
      <c r="P238" s="4">
        <v>8.2031904454373406E-3</v>
      </c>
      <c r="Q238" s="4">
        <v>9.4033190896700009E-3</v>
      </c>
      <c r="R238" s="4">
        <v>1.05999293410779E-2</v>
      </c>
      <c r="S238" s="4">
        <v>1.17966917189926E-2</v>
      </c>
      <c r="T238" s="4">
        <v>1.1603698324274599E-2</v>
      </c>
      <c r="U238" s="4">
        <v>1.13904954857687E-2</v>
      </c>
      <c r="V238" s="4">
        <v>1.11940642026233E-2</v>
      </c>
      <c r="W238" s="4">
        <v>1.09910325981125E-2</v>
      </c>
      <c r="X238" s="4">
        <v>1.0800456374040901E-2</v>
      </c>
      <c r="Y238" s="4">
        <v>1.05076086395376E-2</v>
      </c>
      <c r="Z238" s="4">
        <v>1.04033982451183E-2</v>
      </c>
      <c r="AA238" s="4">
        <v>1.02002259524507E-2</v>
      </c>
      <c r="AB238" s="4">
        <v>9.89637200851122E-3</v>
      </c>
      <c r="AC238" s="4">
        <v>9.6986150599695804E-3</v>
      </c>
      <c r="AD238" s="4">
        <v>9.7072428028040694E-3</v>
      </c>
      <c r="AE238" s="4">
        <v>9.3917470411886902E-3</v>
      </c>
      <c r="AF238" s="4">
        <v>9.4021899799081998E-3</v>
      </c>
      <c r="AG238" s="4">
        <v>9.1018409092711201E-3</v>
      </c>
      <c r="AH238" s="4">
        <v>9.0142508965878505E-3</v>
      </c>
    </row>
    <row r="239" spans="1:34" ht="15" x14ac:dyDescent="0.2">
      <c r="A239" s="524"/>
      <c r="B239" s="524"/>
      <c r="C239" s="476" t="s">
        <v>1633</v>
      </c>
      <c r="D239" s="4">
        <v>1.2959935839407901E-3</v>
      </c>
      <c r="E239" s="4">
        <v>8.6581200312437997E-4</v>
      </c>
      <c r="F239" s="4">
        <v>8.0551273567464499E-4</v>
      </c>
      <c r="G239" s="4">
        <v>8.0551273567464499E-4</v>
      </c>
      <c r="H239" s="4">
        <v>8.0551273567464499E-4</v>
      </c>
      <c r="I239" s="4">
        <v>6.9940175397853704E-4</v>
      </c>
      <c r="J239" s="4">
        <v>6.5024555331491996E-4</v>
      </c>
      <c r="K239" s="4">
        <v>6.5714281707457899E-4</v>
      </c>
      <c r="L239" s="4">
        <v>6.8848616375790305E-4</v>
      </c>
      <c r="M239" s="4">
        <v>6.5129520082113303E-4</v>
      </c>
      <c r="N239" s="4">
        <v>6.1940973599922502E-4</v>
      </c>
      <c r="O239" s="4">
        <v>5.8592084645125899E-4</v>
      </c>
      <c r="P239" s="4">
        <v>5.4673871005617798E-4</v>
      </c>
      <c r="Q239" s="4">
        <v>5.1241372491035296E-4</v>
      </c>
      <c r="R239" s="4">
        <v>4.6784294905012798E-4</v>
      </c>
      <c r="S239" s="4">
        <v>4.2162189836125898E-4</v>
      </c>
      <c r="T239" s="4">
        <v>3.8432632165286802E-4</v>
      </c>
      <c r="U239" s="4">
        <v>3.4491749966165198E-4</v>
      </c>
      <c r="V239" s="4">
        <v>3.1189936432623002E-4</v>
      </c>
      <c r="W239" s="4">
        <v>2.7873838615454199E-4</v>
      </c>
      <c r="X239" s="4">
        <v>2.4163875329922499E-4</v>
      </c>
      <c r="Y239" s="4">
        <v>2.0856422199528701E-4</v>
      </c>
      <c r="Z239" s="4">
        <v>1.78329245555924E-4</v>
      </c>
      <c r="AA239" s="4">
        <v>1.48417972134279E-4</v>
      </c>
      <c r="AB239" s="4">
        <v>1.17600207994696E-4</v>
      </c>
      <c r="AC239" s="4">
        <v>8.4777855509833499E-5</v>
      </c>
      <c r="AD239" s="4">
        <v>7.1360434373284406E-5</v>
      </c>
      <c r="AE239" s="4">
        <v>5.8923345178776497E-5</v>
      </c>
      <c r="AF239" s="4">
        <v>4.7203884094449398E-5</v>
      </c>
      <c r="AG239" s="4">
        <v>3.58541754161981E-5</v>
      </c>
      <c r="AH239" s="4">
        <v>2.41594164704872E-5</v>
      </c>
    </row>
    <row r="240" spans="1:34" ht="15" x14ac:dyDescent="0.2">
      <c r="A240" s="524"/>
      <c r="B240" s="524"/>
      <c r="C240" s="476" t="s">
        <v>1635</v>
      </c>
      <c r="D240" s="4">
        <v>2.1358676842105202E-2</v>
      </c>
      <c r="E240" s="4">
        <v>2.13486347368421E-2</v>
      </c>
      <c r="F240" s="4">
        <v>2.1336944210526301E-2</v>
      </c>
      <c r="G240" s="4">
        <v>2.1326305263157801E-2</v>
      </c>
      <c r="H240" s="4">
        <v>2.1698747368420999E-2</v>
      </c>
      <c r="I240" s="4">
        <v>1.9163730064874301E-2</v>
      </c>
      <c r="J240" s="4">
        <v>1.8192910087006402E-2</v>
      </c>
      <c r="K240" s="4">
        <v>1.8766845954360699E-2</v>
      </c>
      <c r="L240" s="4">
        <v>2.00533990496439E-2</v>
      </c>
      <c r="M240" s="4">
        <v>1.9366835471728999E-2</v>
      </c>
      <c r="N240" s="4">
        <v>1.88060201943086E-2</v>
      </c>
      <c r="O240" s="4">
        <v>1.81698400532424E-2</v>
      </c>
      <c r="P240" s="4">
        <v>1.7330772122118001E-2</v>
      </c>
      <c r="Q240" s="4">
        <v>1.6609027254577802E-2</v>
      </c>
      <c r="R240" s="4">
        <v>1.5534671708397599E-2</v>
      </c>
      <c r="S240" s="4">
        <v>1.43687549731233E-2</v>
      </c>
      <c r="T240" s="4">
        <v>1.3481437267438799E-2</v>
      </c>
      <c r="U240" s="4">
        <v>1.2493327886799801E-2</v>
      </c>
      <c r="V240" s="4">
        <v>1.1685619900633999E-2</v>
      </c>
      <c r="W240" s="4">
        <v>1.0845865587013099E-2</v>
      </c>
      <c r="X240" s="4">
        <v>9.8435350582928398E-3</v>
      </c>
      <c r="Y240" s="4">
        <v>8.9502881042869201E-3</v>
      </c>
      <c r="Z240" s="4">
        <v>8.1299050850793097E-3</v>
      </c>
      <c r="AA240" s="4">
        <v>7.2964515452487999E-3</v>
      </c>
      <c r="AB240" s="4">
        <v>6.4058617630409903E-3</v>
      </c>
      <c r="AC240" s="4">
        <v>5.4166358079277598E-3</v>
      </c>
      <c r="AD240" s="4">
        <v>4.8628254048386802E-3</v>
      </c>
      <c r="AE240" s="4">
        <v>4.3303450456245902E-3</v>
      </c>
      <c r="AF240" s="4">
        <v>3.8105627120292298E-3</v>
      </c>
      <c r="AG240" s="4">
        <v>3.29108166493919E-3</v>
      </c>
      <c r="AH240" s="4">
        <v>2.74456654950586E-3</v>
      </c>
    </row>
    <row r="241" spans="1:34" ht="15" x14ac:dyDescent="0.2">
      <c r="A241" s="524"/>
      <c r="B241" s="524"/>
      <c r="C241" s="476" t="s">
        <v>1643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1.13968038641115E-2</v>
      </c>
      <c r="T241" s="4">
        <v>1.07034113853223E-2</v>
      </c>
      <c r="U241" s="4">
        <v>9.8917460797465703E-3</v>
      </c>
      <c r="V241" s="4">
        <v>9.2950711682497598E-3</v>
      </c>
      <c r="W241" s="4">
        <v>8.5929891221607508E-3</v>
      </c>
      <c r="X241" s="4">
        <v>7.9003338291596097E-3</v>
      </c>
      <c r="Y241" s="4">
        <v>7.3052898160594999E-3</v>
      </c>
      <c r="Z241" s="4">
        <v>6.7021892540666001E-3</v>
      </c>
      <c r="AA241" s="4">
        <v>6.0001329132063396E-3</v>
      </c>
      <c r="AB241" s="4">
        <v>5.4979844491729003E-3</v>
      </c>
      <c r="AC241" s="4">
        <v>4.6993289465831999E-3</v>
      </c>
      <c r="AD241" s="4">
        <v>4.5033600631565196E-3</v>
      </c>
      <c r="AE241" s="4">
        <v>4.0964003051993199E-3</v>
      </c>
      <c r="AF241" s="4">
        <v>3.7008620133681201E-3</v>
      </c>
      <c r="AG241" s="4">
        <v>3.5007080420273499E-3</v>
      </c>
      <c r="AH241" s="4">
        <v>3.1049086421580298E-3</v>
      </c>
    </row>
    <row r="242" spans="1:34" ht="15" x14ac:dyDescent="0.2">
      <c r="A242" s="524"/>
      <c r="B242" s="524"/>
      <c r="C242" s="476" t="s">
        <v>652</v>
      </c>
      <c r="D242" s="4">
        <v>0.30155905035694602</v>
      </c>
      <c r="E242" s="4">
        <v>0.26731575288766701</v>
      </c>
      <c r="F242" s="4">
        <v>0.26596321007893398</v>
      </c>
      <c r="G242" s="4">
        <v>0.26189708064759498</v>
      </c>
      <c r="H242" s="4">
        <v>0.26189708064759498</v>
      </c>
      <c r="I242" s="4">
        <v>0.22739712167725601</v>
      </c>
      <c r="J242" s="4">
        <v>0.211194475369721</v>
      </c>
      <c r="K242" s="4">
        <v>0.21311733982870401</v>
      </c>
      <c r="L242" s="4">
        <v>0.22713322382244899</v>
      </c>
      <c r="M242" s="4">
        <v>0.21990549270729301</v>
      </c>
      <c r="N242" s="4">
        <v>0.211040802819111</v>
      </c>
      <c r="O242" s="4">
        <v>0.201256105811986</v>
      </c>
      <c r="P242" s="4">
        <v>0.18937365260015701</v>
      </c>
      <c r="Q242" s="4">
        <v>0.17916323925105199</v>
      </c>
      <c r="R242" s="4">
        <v>0.165298898120771</v>
      </c>
      <c r="S242" s="4">
        <v>0.13936091742606499</v>
      </c>
      <c r="T242" s="4">
        <v>0.12994141485545499</v>
      </c>
      <c r="U242" s="4">
        <v>0.119800035854708</v>
      </c>
      <c r="V242" s="4">
        <v>0.11174074802261499</v>
      </c>
      <c r="W242" s="4">
        <v>0.10371538033491701</v>
      </c>
      <c r="X242" s="4">
        <v>9.4103976370116402E-2</v>
      </c>
      <c r="Y242" s="4">
        <v>8.5662028528040196E-2</v>
      </c>
      <c r="Z242" s="4">
        <v>7.8125519513821198E-2</v>
      </c>
      <c r="AA242" s="4">
        <v>7.0901570591054897E-2</v>
      </c>
      <c r="AB242" s="4">
        <v>6.3176839488677694E-2</v>
      </c>
      <c r="AC242" s="4">
        <v>5.4692190080446998E-2</v>
      </c>
      <c r="AD242" s="4">
        <v>4.9236736690511297E-2</v>
      </c>
      <c r="AE242" s="4">
        <v>4.4760666749494998E-2</v>
      </c>
      <c r="AF242" s="4">
        <v>4.03093889564149E-2</v>
      </c>
      <c r="AG242" s="4">
        <v>3.6207323177540003E-2</v>
      </c>
      <c r="AH242" s="4">
        <v>3.1950511511239101E-2</v>
      </c>
    </row>
    <row r="243" spans="1:34" ht="15" x14ac:dyDescent="0.2">
      <c r="A243" s="524"/>
      <c r="B243" s="524"/>
      <c r="C243" s="476" t="s">
        <v>520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2.7067428639999999E-6</v>
      </c>
      <c r="K243" s="4">
        <v>5.4134857279999998E-6</v>
      </c>
      <c r="L243" s="4">
        <v>8.1202285919999993E-6</v>
      </c>
      <c r="M243" s="4">
        <v>1.0826971456E-5</v>
      </c>
      <c r="N243" s="4">
        <v>1.35337143199999E-5</v>
      </c>
      <c r="O243" s="4">
        <v>1.6240457183999999E-5</v>
      </c>
      <c r="P243" s="4">
        <v>1.8947200047999999E-5</v>
      </c>
      <c r="Q243" s="4">
        <v>2.1653942911999999E-5</v>
      </c>
      <c r="R243" s="4">
        <v>2.4360685776E-5</v>
      </c>
      <c r="S243" s="4">
        <v>2.706742864E-5</v>
      </c>
      <c r="T243" s="4">
        <v>3.0663267637999898E-5</v>
      </c>
      <c r="U243" s="4">
        <v>3.4259106635999901E-5</v>
      </c>
      <c r="V243" s="4">
        <v>3.7854945633999999E-5</v>
      </c>
      <c r="W243" s="4">
        <v>4.1450784632000002E-5</v>
      </c>
      <c r="X243" s="4">
        <v>4.5046623629999999E-5</v>
      </c>
      <c r="Y243" s="4">
        <v>4.8642462628000002E-5</v>
      </c>
      <c r="Z243" s="4">
        <v>5.2238301625999998E-5</v>
      </c>
      <c r="AA243" s="4">
        <v>5.5834140624000001E-5</v>
      </c>
      <c r="AB243" s="4">
        <v>5.9429979621999998E-5</v>
      </c>
      <c r="AC243" s="4">
        <v>6.3025818619999994E-5</v>
      </c>
      <c r="AD243" s="4">
        <v>5.9678162042000003E-5</v>
      </c>
      <c r="AE243" s="4">
        <v>5.6330505463999999E-5</v>
      </c>
      <c r="AF243" s="4">
        <v>5.2982848886000002E-5</v>
      </c>
      <c r="AG243" s="4">
        <v>4.9635192307999997E-5</v>
      </c>
      <c r="AH243" s="4">
        <v>4.628753573E-5</v>
      </c>
    </row>
    <row r="244" spans="1:34" ht="15" x14ac:dyDescent="0.2">
      <c r="A244" s="524"/>
      <c r="B244" s="524"/>
      <c r="C244" s="476" t="s">
        <v>1099</v>
      </c>
      <c r="D244" s="4">
        <v>2.1780853067519899E-2</v>
      </c>
      <c r="E244" s="4">
        <v>2.1780853067519999E-2</v>
      </c>
      <c r="F244" s="4">
        <v>2.1780853067519999E-2</v>
      </c>
      <c r="G244" s="4">
        <v>2.1780853067519899E-2</v>
      </c>
      <c r="H244" s="4">
        <v>2.1780853067519899E-2</v>
      </c>
      <c r="I244" s="4">
        <v>1.8911639957887898E-2</v>
      </c>
      <c r="J244" s="4">
        <v>1.7655658803782299E-2</v>
      </c>
      <c r="K244" s="4">
        <v>1.7915348623526998E-2</v>
      </c>
      <c r="L244" s="4">
        <v>1.46921222079368E-2</v>
      </c>
      <c r="M244" s="4">
        <v>1.00260215148809E-2</v>
      </c>
      <c r="N244" s="4">
        <v>8.9851780517791399E-3</v>
      </c>
      <c r="O244" s="4">
        <v>7.9783190076518698E-3</v>
      </c>
      <c r="P244" s="4">
        <v>6.9596793704470201E-3</v>
      </c>
      <c r="Q244" s="4">
        <v>6.0652408484986198E-3</v>
      </c>
      <c r="R244" s="4">
        <v>5.1239870100629496E-3</v>
      </c>
      <c r="S244" s="4">
        <v>4.2463545950863404E-3</v>
      </c>
      <c r="T244" s="4">
        <v>3.53468103433179E-3</v>
      </c>
      <c r="U244" s="4">
        <v>2.87079407083246E-3</v>
      </c>
      <c r="V244" s="4">
        <v>2.3170298741531999E-3</v>
      </c>
      <c r="W244" s="4">
        <v>1.8181445488171799E-3</v>
      </c>
      <c r="X244" s="4">
        <v>1.3565820428619801E-3</v>
      </c>
      <c r="Y244" s="4">
        <v>9.7367217931079199E-4</v>
      </c>
      <c r="Z244" s="4">
        <v>6.5462102920781301E-4</v>
      </c>
      <c r="AA244" s="4">
        <v>3.8660464841624401E-4</v>
      </c>
      <c r="AB244" s="4">
        <v>1.6753974418764E-4</v>
      </c>
      <c r="AC244" s="7">
        <v>5.2352749502461401E-20</v>
      </c>
      <c r="AD244" s="7">
        <v>5.1875008090676798E-20</v>
      </c>
      <c r="AE244" s="4">
        <v>0</v>
      </c>
      <c r="AF244" s="4">
        <v>0</v>
      </c>
      <c r="AG244" s="7">
        <v>-2.6151541323258299E-20</v>
      </c>
      <c r="AH244" s="7">
        <v>-2.6338896138957301E-20</v>
      </c>
    </row>
    <row r="245" spans="1:34" ht="15" x14ac:dyDescent="0.2">
      <c r="A245" s="524"/>
      <c r="B245" s="524" t="s">
        <v>1637</v>
      </c>
      <c r="C245" s="476" t="s">
        <v>688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1.0001979239544099E-3</v>
      </c>
      <c r="K245" s="4">
        <v>2.2997157637251902E-3</v>
      </c>
      <c r="L245" s="4">
        <v>3.3995444858205799E-3</v>
      </c>
      <c r="M245" s="4">
        <v>4.5998569366740502E-3</v>
      </c>
      <c r="N245" s="4">
        <v>5.7000014194601399E-3</v>
      </c>
      <c r="O245" s="4">
        <v>6.9021588256021199E-3</v>
      </c>
      <c r="P245" s="4">
        <v>8.0930313048570898E-3</v>
      </c>
      <c r="Q245" s="4">
        <v>9.3048402915268894E-3</v>
      </c>
      <c r="R245" s="4">
        <v>1.04009326169128E-2</v>
      </c>
      <c r="S245" s="4">
        <v>1.13912525953165E-2</v>
      </c>
      <c r="T245" s="4">
        <v>1.14944360349116E-2</v>
      </c>
      <c r="U245" s="4">
        <v>1.1700367724679099E-2</v>
      </c>
      <c r="V245" s="4">
        <v>1.18115882141643E-2</v>
      </c>
      <c r="W245" s="4">
        <v>1.18988000234467E-2</v>
      </c>
      <c r="X245" s="4">
        <v>1.2104402163352001E-2</v>
      </c>
      <c r="Y245" s="4">
        <v>1.2190278222011601E-2</v>
      </c>
      <c r="Z245" s="4">
        <v>1.23006880195193E-2</v>
      </c>
      <c r="AA245" s="4">
        <v>1.2395956030714099E-2</v>
      </c>
      <c r="AB245" s="4">
        <v>1.25083237270071E-2</v>
      </c>
      <c r="AC245" s="4">
        <v>1.26126941425287E-2</v>
      </c>
      <c r="AD245" s="4">
        <v>1.23955820474891E-2</v>
      </c>
      <c r="AE245" s="4">
        <v>1.2300591141631101E-2</v>
      </c>
      <c r="AF245" s="4">
        <v>1.20123789538439E-2</v>
      </c>
      <c r="AG245" s="4">
        <v>1.19155845673361E-2</v>
      </c>
      <c r="AH245" s="4">
        <v>1.1810973160379899E-2</v>
      </c>
    </row>
    <row r="246" spans="1:34" ht="15" x14ac:dyDescent="0.2">
      <c r="A246" s="524"/>
      <c r="B246" s="524"/>
      <c r="C246" s="476" t="s">
        <v>1638</v>
      </c>
      <c r="D246" s="4">
        <v>5.6939172594160599E-2</v>
      </c>
      <c r="E246" s="4">
        <v>6.2844510531658099E-2</v>
      </c>
      <c r="F246" s="4">
        <v>6.3289305134302296E-2</v>
      </c>
      <c r="G246" s="4">
        <v>6.3146217069617303E-2</v>
      </c>
      <c r="H246" s="4">
        <v>6.3329052065701594E-2</v>
      </c>
      <c r="I246" s="4">
        <v>5.92297992734949E-2</v>
      </c>
      <c r="J246" s="4">
        <v>6.3499923615406406E-2</v>
      </c>
      <c r="K246" s="4">
        <v>5.9570661217340899E-2</v>
      </c>
      <c r="L246" s="4">
        <v>6.0862158763023602E-2</v>
      </c>
      <c r="M246" s="4">
        <v>5.9561977100103497E-2</v>
      </c>
      <c r="N246" s="4">
        <v>5.81598688403877E-2</v>
      </c>
      <c r="O246" s="4">
        <v>5.6020150129501102E-2</v>
      </c>
      <c r="P246" s="4">
        <v>5.4800211590950498E-2</v>
      </c>
      <c r="Q246" s="4">
        <v>5.1765497817949098E-2</v>
      </c>
      <c r="R246" s="4">
        <v>4.97267783422232E-2</v>
      </c>
      <c r="S246" s="4">
        <v>4.7657340332427599E-2</v>
      </c>
      <c r="T246" s="4">
        <v>4.6084024970462802E-2</v>
      </c>
      <c r="U246" s="4">
        <v>4.4026053653421202E-2</v>
      </c>
      <c r="V246" s="4">
        <v>4.2792479267860298E-2</v>
      </c>
      <c r="W246" s="4">
        <v>4.0368414163279201E-2</v>
      </c>
      <c r="X246" s="4">
        <v>3.8391523239621E-2</v>
      </c>
      <c r="Y246" s="4">
        <v>3.7137390959395097E-2</v>
      </c>
      <c r="Z246" s="4">
        <v>3.4508259415992601E-2</v>
      </c>
      <c r="AA246" s="4">
        <v>3.2158615774067499E-2</v>
      </c>
      <c r="AB246" s="4">
        <v>2.99619833884569E-2</v>
      </c>
      <c r="AC246" s="4">
        <v>2.76992709135182E-2</v>
      </c>
      <c r="AD246" s="4">
        <v>2.5285812025732299E-2</v>
      </c>
      <c r="AE246" s="4">
        <v>2.32172679264975E-2</v>
      </c>
      <c r="AF246" s="4">
        <v>2.13350698693303E-2</v>
      </c>
      <c r="AG246" s="4">
        <v>1.9612787373682099E-2</v>
      </c>
      <c r="AH246" s="4">
        <v>1.7930988711758199E-2</v>
      </c>
    </row>
    <row r="247" spans="1:34" ht="15" x14ac:dyDescent="0.2">
      <c r="A247" s="524"/>
      <c r="B247" s="524"/>
      <c r="C247" s="476" t="s">
        <v>1635</v>
      </c>
      <c r="D247" s="4">
        <v>2.6936939516129001E-2</v>
      </c>
      <c r="E247" s="4">
        <v>2.6947790806451599E-2</v>
      </c>
      <c r="F247" s="4">
        <v>2.6940753870967699E-2</v>
      </c>
      <c r="G247" s="4">
        <v>2.6928428709677401E-2</v>
      </c>
      <c r="H247" s="4">
        <v>2.6914415322580602E-2</v>
      </c>
      <c r="I247" s="4">
        <v>2.5088510430601198E-2</v>
      </c>
      <c r="J247" s="4">
        <v>2.6829344766751501E-2</v>
      </c>
      <c r="K247" s="4">
        <v>2.5105857402856702E-2</v>
      </c>
      <c r="L247" s="4">
        <v>2.7680988624597599E-2</v>
      </c>
      <c r="M247" s="4">
        <v>2.9065784462358E-2</v>
      </c>
      <c r="N247" s="4">
        <v>2.86261651288417E-2</v>
      </c>
      <c r="O247" s="4">
        <v>2.7807266447482399E-2</v>
      </c>
      <c r="P247" s="4">
        <v>2.7429585143116799E-2</v>
      </c>
      <c r="Q247" s="4">
        <v>2.6124636770481598E-2</v>
      </c>
      <c r="R247" s="4">
        <v>2.5300207946360901E-2</v>
      </c>
      <c r="S247" s="4">
        <v>2.4442162243701E-2</v>
      </c>
      <c r="T247" s="4">
        <v>2.3822619136790402E-2</v>
      </c>
      <c r="U247" s="4">
        <v>2.29367783551656E-2</v>
      </c>
      <c r="V247" s="4">
        <v>2.24661650207281E-2</v>
      </c>
      <c r="W247" s="4">
        <v>2.1354936257518099E-2</v>
      </c>
      <c r="X247" s="4">
        <v>2.0461818817003E-2</v>
      </c>
      <c r="Y247" s="4">
        <v>1.9940254851619502E-2</v>
      </c>
      <c r="Z247" s="4">
        <v>1.8664304281028998E-2</v>
      </c>
      <c r="AA247" s="4">
        <v>1.7519246021277499E-2</v>
      </c>
      <c r="AB247" s="4">
        <v>1.64391231485971E-2</v>
      </c>
      <c r="AC247" s="4">
        <v>1.53048112492056E-2</v>
      </c>
      <c r="AD247" s="4">
        <v>1.39368689297747E-2</v>
      </c>
      <c r="AE247" s="4">
        <v>1.2765307104815399E-2</v>
      </c>
      <c r="AF247" s="4">
        <v>1.17017070936747E-2</v>
      </c>
      <c r="AG247" s="4">
        <v>1.07308126252751E-2</v>
      </c>
      <c r="AH247" s="4">
        <v>9.7867566140603102E-3</v>
      </c>
    </row>
    <row r="248" spans="1:34" ht="15" x14ac:dyDescent="0.2">
      <c r="A248" s="524"/>
      <c r="B248" s="524"/>
      <c r="C248" s="476" t="s">
        <v>1643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1.09915595217966E-2</v>
      </c>
      <c r="T248" s="4">
        <v>1.0594871475657601E-2</v>
      </c>
      <c r="U248" s="4">
        <v>1.02003205804894E-2</v>
      </c>
      <c r="V248" s="4">
        <v>9.8096241100687105E-3</v>
      </c>
      <c r="W248" s="4">
        <v>9.2990622031978998E-3</v>
      </c>
      <c r="X248" s="4">
        <v>8.8032015733469603E-3</v>
      </c>
      <c r="Y248" s="4">
        <v>8.4932266300900994E-3</v>
      </c>
      <c r="Z248" s="4">
        <v>8.0004474923703207E-3</v>
      </c>
      <c r="AA248" s="4">
        <v>7.2976192761461996E-3</v>
      </c>
      <c r="AB248" s="4">
        <v>6.8045281074918798E-3</v>
      </c>
      <c r="AC248" s="4">
        <v>6.2062463241014604E-3</v>
      </c>
      <c r="AD248" s="4">
        <v>5.7979335383416698E-3</v>
      </c>
      <c r="AE248" s="4">
        <v>5.20024991353513E-3</v>
      </c>
      <c r="AF248" s="4">
        <v>4.8049515815375603E-3</v>
      </c>
      <c r="AG248" s="4">
        <v>4.4057623610318499E-3</v>
      </c>
      <c r="AH248" s="4">
        <v>4.0037197153830299E-3</v>
      </c>
    </row>
    <row r="249" spans="1:34" ht="15" x14ac:dyDescent="0.2">
      <c r="A249" s="524"/>
      <c r="B249" s="524"/>
      <c r="C249" s="476" t="s">
        <v>652</v>
      </c>
      <c r="D249" s="4">
        <v>0.21700648486167101</v>
      </c>
      <c r="E249" s="4">
        <v>0.21700648486167101</v>
      </c>
      <c r="F249" s="4">
        <v>0.21700648486167101</v>
      </c>
      <c r="G249" s="4">
        <v>0.21700648486167101</v>
      </c>
      <c r="H249" s="4">
        <v>0.21700648486167101</v>
      </c>
      <c r="I249" s="4">
        <v>0.20237551006632101</v>
      </c>
      <c r="J249" s="4">
        <v>0.215342613027385</v>
      </c>
      <c r="K249" s="4">
        <v>0.20007527144409101</v>
      </c>
      <c r="L249" s="4">
        <v>0.20277282991894499</v>
      </c>
      <c r="M249" s="4">
        <v>0.19659388559785199</v>
      </c>
      <c r="N249" s="4">
        <v>0.19020004736514301</v>
      </c>
      <c r="O249" s="4">
        <v>0.18125669263755101</v>
      </c>
      <c r="P249" s="4">
        <v>0.17544892557196301</v>
      </c>
      <c r="Q249" s="4">
        <v>0.163585095447811</v>
      </c>
      <c r="R249" s="4">
        <v>0.15521391751392999</v>
      </c>
      <c r="S249" s="4">
        <v>0.13589564499675899</v>
      </c>
      <c r="T249" s="4">
        <v>0.130536812709518</v>
      </c>
      <c r="U249" s="4">
        <v>0.123503881538279</v>
      </c>
      <c r="V249" s="4">
        <v>0.11931706060410099</v>
      </c>
      <c r="W249" s="4">
        <v>0.111388766606048</v>
      </c>
      <c r="X249" s="4">
        <v>0.104838127828041</v>
      </c>
      <c r="Y249" s="4">
        <v>0.10061975548824301</v>
      </c>
      <c r="Z249" s="4">
        <v>9.21051517559133E-2</v>
      </c>
      <c r="AA249" s="4">
        <v>8.4772344468109301E-2</v>
      </c>
      <c r="AB249" s="4">
        <v>7.7751740287076307E-2</v>
      </c>
      <c r="AC249" s="4">
        <v>7.0671127497026295E-2</v>
      </c>
      <c r="AD249" s="4">
        <v>6.3277447065004905E-2</v>
      </c>
      <c r="AE249" s="4">
        <v>5.7102744242856898E-2</v>
      </c>
      <c r="AF249" s="4">
        <v>5.15531263435801E-2</v>
      </c>
      <c r="AG249" s="4">
        <v>4.6360635753585101E-2</v>
      </c>
      <c r="AH249" s="4">
        <v>4.1338406061329699E-2</v>
      </c>
    </row>
    <row r="250" spans="1:34" ht="15" x14ac:dyDescent="0.2">
      <c r="A250" s="524"/>
      <c r="B250" s="524"/>
      <c r="C250" s="476" t="s">
        <v>1639</v>
      </c>
      <c r="D250" s="4">
        <v>0.34473241496512602</v>
      </c>
      <c r="E250" s="4">
        <v>0.34473241496512602</v>
      </c>
      <c r="F250" s="4">
        <v>0.34473241496512602</v>
      </c>
      <c r="G250" s="4">
        <v>0.34473241496512602</v>
      </c>
      <c r="H250" s="4">
        <v>0.34473241496512602</v>
      </c>
      <c r="I250" s="4">
        <v>0.32148992395058301</v>
      </c>
      <c r="J250" s="4">
        <v>0.343678115090154</v>
      </c>
      <c r="K250" s="4">
        <v>0.32148909334740999</v>
      </c>
      <c r="L250" s="4">
        <v>0.32752155113223802</v>
      </c>
      <c r="M250" s="4">
        <v>0.31961259030581801</v>
      </c>
      <c r="N250" s="4">
        <v>0.31120312811089901</v>
      </c>
      <c r="O250" s="4">
        <v>0.29890560783611902</v>
      </c>
      <c r="P250" s="4">
        <v>0.29157129604630999</v>
      </c>
      <c r="Q250" s="4">
        <v>0.27464969587696603</v>
      </c>
      <c r="R250" s="4">
        <v>0.26309263189109899</v>
      </c>
      <c r="S250" s="4">
        <v>0.25143817611072999</v>
      </c>
      <c r="T250" s="4">
        <v>0.24245898017180201</v>
      </c>
      <c r="U250" s="4">
        <v>0.23098696124703</v>
      </c>
      <c r="V250" s="4">
        <v>0.223891886081512</v>
      </c>
      <c r="W250" s="4">
        <v>0.21062462155780401</v>
      </c>
      <c r="X250" s="4">
        <v>0.19975730099264799</v>
      </c>
      <c r="Y250" s="4">
        <v>0.19270007487069599</v>
      </c>
      <c r="Z250" s="4">
        <v>0.17856651100447199</v>
      </c>
      <c r="AA250" s="4">
        <v>0.165952592746407</v>
      </c>
      <c r="AB250" s="4">
        <v>0.154194983025531</v>
      </c>
      <c r="AC250" s="4">
        <v>0.14216223659937899</v>
      </c>
      <c r="AD250" s="4">
        <v>0.129423236923353</v>
      </c>
      <c r="AE250" s="4">
        <v>0.118513850594088</v>
      </c>
      <c r="AF250" s="4">
        <v>0.10861202017616001</v>
      </c>
      <c r="AG250" s="4">
        <v>9.9575417197905705E-2</v>
      </c>
      <c r="AH250" s="4">
        <v>9.0792336606364293E-2</v>
      </c>
    </row>
    <row r="251" spans="1:34" ht="15" x14ac:dyDescent="0.2">
      <c r="A251" s="524"/>
      <c r="B251" s="524"/>
      <c r="C251" s="476" t="s">
        <v>1099</v>
      </c>
      <c r="D251" s="4">
        <v>1.0023961940927899E-2</v>
      </c>
      <c r="E251" s="4">
        <v>1.0023961940928E-2</v>
      </c>
      <c r="F251" s="4">
        <v>1.0023961940928E-2</v>
      </c>
      <c r="G251" s="4">
        <v>1.0023961940927899E-2</v>
      </c>
      <c r="H251" s="4">
        <v>1.0023961940927899E-2</v>
      </c>
      <c r="I251" s="4">
        <v>9.3481280615821498E-3</v>
      </c>
      <c r="J251" s="4">
        <v>9.9933055205791294E-3</v>
      </c>
      <c r="K251" s="4">
        <v>9.3481039097059893E-3</v>
      </c>
      <c r="L251" s="4">
        <v>7.4283399769586303E-3</v>
      </c>
      <c r="M251" s="4">
        <v>5.2043823241251499E-3</v>
      </c>
      <c r="N251" s="4">
        <v>4.7507321410677397E-3</v>
      </c>
      <c r="O251" s="4">
        <v>4.2588018136308099E-3</v>
      </c>
      <c r="P251" s="4">
        <v>3.8575667640467401E-3</v>
      </c>
      <c r="Q251" s="4">
        <v>3.3541748649061598E-3</v>
      </c>
      <c r="R251" s="4">
        <v>2.9452807731279599E-3</v>
      </c>
      <c r="S251" s="4">
        <v>2.5589190614112799E-3</v>
      </c>
      <c r="T251" s="4">
        <v>2.2207829535355098E-3</v>
      </c>
      <c r="U251" s="4">
        <v>1.8806275076134599E-3</v>
      </c>
      <c r="V251" s="4">
        <v>1.59500381642881E-3</v>
      </c>
      <c r="W251" s="4">
        <v>1.2861325211079701E-3</v>
      </c>
      <c r="X251" s="4">
        <v>1.0164780326378301E-3</v>
      </c>
      <c r="Y251" s="4">
        <v>7.8445350240665399E-4</v>
      </c>
      <c r="Z251" s="4">
        <v>5.4518839080882795E-4</v>
      </c>
      <c r="AA251" s="4">
        <v>3.3778422945797502E-4</v>
      </c>
      <c r="AB251" s="4">
        <v>1.5692624220446801E-4</v>
      </c>
      <c r="AC251" s="7">
        <v>-2.23553978499582E-19</v>
      </c>
      <c r="AD251" s="7">
        <v>1.62817244391248E-19</v>
      </c>
      <c r="AE251" s="7">
        <v>-1.4909299933019699E-19</v>
      </c>
      <c r="AF251" s="7">
        <v>-1.36636281499602E-19</v>
      </c>
      <c r="AG251" s="4">
        <v>0</v>
      </c>
      <c r="AH251" s="7">
        <v>-1.1421873235055401E-19</v>
      </c>
    </row>
    <row r="252" spans="1:34" ht="15" x14ac:dyDescent="0.2">
      <c r="A252" s="524"/>
      <c r="B252" s="524" t="s">
        <v>480</v>
      </c>
      <c r="C252" s="476" t="s">
        <v>688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2.0995854967588799E-3</v>
      </c>
      <c r="K252" s="4">
        <v>4.5005855512586096E-3</v>
      </c>
      <c r="L252" s="4">
        <v>6.5016386058271E-3</v>
      </c>
      <c r="M252" s="4">
        <v>8.6013962452695207E-3</v>
      </c>
      <c r="N252" s="4">
        <v>1.0797409008268101E-2</v>
      </c>
      <c r="O252" s="4">
        <v>1.30030419996325E-2</v>
      </c>
      <c r="P252" s="4">
        <v>1.51979026796312E-2</v>
      </c>
      <c r="Q252" s="4">
        <v>1.7398691621766198E-2</v>
      </c>
      <c r="R252" s="4">
        <v>1.94076633937488E-2</v>
      </c>
      <c r="S252" s="4">
        <v>2.15910293878597E-2</v>
      </c>
      <c r="T252" s="4">
        <v>2.1304798277783501E-2</v>
      </c>
      <c r="U252" s="4">
        <v>2.0510982643024402E-2</v>
      </c>
      <c r="V252" s="4">
        <v>2.0204075684714998E-2</v>
      </c>
      <c r="W252" s="4">
        <v>1.9490954237367599E-2</v>
      </c>
      <c r="X252" s="4">
        <v>1.9108185684367202E-2</v>
      </c>
      <c r="Y252" s="4">
        <v>1.85131052104851E-2</v>
      </c>
      <c r="Z252" s="4">
        <v>1.79999091347956E-2</v>
      </c>
      <c r="AA252" s="4">
        <v>1.7398806703141499E-2</v>
      </c>
      <c r="AB252" s="4">
        <v>1.6908310615166101E-2</v>
      </c>
      <c r="AC252" s="4">
        <v>1.63984946267791E-2</v>
      </c>
      <c r="AD252" s="4">
        <v>1.54019459783819E-2</v>
      </c>
      <c r="AE252" s="4">
        <v>1.43135141408512E-2</v>
      </c>
      <c r="AF252" s="4">
        <v>1.34207655439326E-2</v>
      </c>
      <c r="AG252" s="4">
        <v>1.22028306238993E-2</v>
      </c>
      <c r="AH252" s="4">
        <v>1.12145865072481E-2</v>
      </c>
    </row>
    <row r="253" spans="1:34" ht="15" x14ac:dyDescent="0.2">
      <c r="A253" s="524"/>
      <c r="B253" s="524"/>
      <c r="C253" s="476" t="s">
        <v>1635</v>
      </c>
      <c r="D253" s="4">
        <v>0.32009621272549699</v>
      </c>
      <c r="E253" s="4">
        <v>0.318988762919166</v>
      </c>
      <c r="F253" s="4">
        <v>0.31769685763767702</v>
      </c>
      <c r="G253" s="4">
        <v>0.31565268571275901</v>
      </c>
      <c r="H253" s="4">
        <v>0.31315112117560301</v>
      </c>
      <c r="I253" s="4">
        <v>0.32835579658490599</v>
      </c>
      <c r="J253" s="4">
        <v>0.31838567972847398</v>
      </c>
      <c r="K253" s="4">
        <v>0.301912695301437</v>
      </c>
      <c r="L253" s="4">
        <v>0.31572902965141603</v>
      </c>
      <c r="M253" s="4">
        <v>0.32692949032076102</v>
      </c>
      <c r="N253" s="4">
        <v>0.33930538511736202</v>
      </c>
      <c r="O253" s="4">
        <v>0.348969599665026</v>
      </c>
      <c r="P253" s="4">
        <v>0.354485879014864</v>
      </c>
      <c r="Q253" s="4">
        <v>0.35468560830184098</v>
      </c>
      <c r="R253" s="4">
        <v>0.35562289140497</v>
      </c>
      <c r="S253" s="4">
        <v>0.35692486917606298</v>
      </c>
      <c r="T253" s="4">
        <v>0.35467991577688401</v>
      </c>
      <c r="U253" s="4">
        <v>0.35265216727444998</v>
      </c>
      <c r="V253" s="4">
        <v>0.35445989965916203</v>
      </c>
      <c r="W253" s="4">
        <v>0.35668624677573302</v>
      </c>
      <c r="X253" s="4">
        <v>0.35904503101582302</v>
      </c>
      <c r="Y253" s="4">
        <v>0.36143818638278702</v>
      </c>
      <c r="Z253" s="4">
        <v>0.36385668414330602</v>
      </c>
      <c r="AA253" s="4">
        <v>0.36627622530249598</v>
      </c>
      <c r="AB253" s="4">
        <v>0.36511474431226998</v>
      </c>
      <c r="AC253" s="4">
        <v>0.36742954730156602</v>
      </c>
      <c r="AD253" s="4">
        <v>0.36976959156260297</v>
      </c>
      <c r="AE253" s="4">
        <v>0.37195929424875501</v>
      </c>
      <c r="AF253" s="4">
        <v>0.37395222436319298</v>
      </c>
      <c r="AG253" s="4">
        <v>0.37572104494683101</v>
      </c>
      <c r="AH253" s="4">
        <v>0.38090222678160701</v>
      </c>
    </row>
    <row r="254" spans="1:34" ht="15" x14ac:dyDescent="0.2">
      <c r="A254" s="524"/>
      <c r="B254" s="524"/>
      <c r="C254" s="476" t="s">
        <v>1640</v>
      </c>
      <c r="D254" s="4">
        <v>7.9373295641285496E-4</v>
      </c>
      <c r="E254" s="4">
        <v>7.6311209468235596E-4</v>
      </c>
      <c r="F254" s="4">
        <v>7.3182826019540799E-4</v>
      </c>
      <c r="G254" s="4">
        <v>6.9917749600508395E-4</v>
      </c>
      <c r="H254" s="4">
        <v>6.6471707903234599E-4</v>
      </c>
      <c r="I254" s="4">
        <v>6.6672364688548499E-4</v>
      </c>
      <c r="J254" s="4">
        <v>6.5699438042146098E-4</v>
      </c>
      <c r="K254" s="4">
        <v>6.3486344834500603E-4</v>
      </c>
      <c r="L254" s="4">
        <v>6.5101651804879302E-4</v>
      </c>
      <c r="M254" s="4">
        <v>6.6108065520077903E-4</v>
      </c>
      <c r="N254" s="4">
        <v>6.7144132217414397E-4</v>
      </c>
      <c r="O254" s="4">
        <v>6.7517356986737404E-4</v>
      </c>
      <c r="P254" s="4">
        <v>6.9188514294289704E-4</v>
      </c>
      <c r="Q254" s="4">
        <v>6.9552776127037403E-4</v>
      </c>
      <c r="R254" s="4">
        <v>6.9905874001090803E-4</v>
      </c>
      <c r="S254" s="4">
        <v>7.02510752158716E-4</v>
      </c>
      <c r="T254" s="4">
        <v>6.9914577602989505E-4</v>
      </c>
      <c r="U254" s="4">
        <v>6.9555936766510799E-4</v>
      </c>
      <c r="V254" s="4">
        <v>6.9848121405036503E-4</v>
      </c>
      <c r="W254" s="4">
        <v>7.0124838688520499E-4</v>
      </c>
      <c r="X254" s="4">
        <v>7.0385827217996002E-4</v>
      </c>
      <c r="Y254" s="4">
        <v>7.0632160842710404E-4</v>
      </c>
      <c r="Z254" s="4">
        <v>7.0865374474343896E-4</v>
      </c>
      <c r="AA254" s="4">
        <v>7.1084586635153E-4</v>
      </c>
      <c r="AB254" s="4">
        <v>7.0601391847783601E-4</v>
      </c>
      <c r="AC254" s="4">
        <v>7.0789770878158798E-4</v>
      </c>
      <c r="AD254" s="4">
        <v>7.0963301234564305E-4</v>
      </c>
      <c r="AE254" s="4">
        <v>7.11250996440046E-4</v>
      </c>
      <c r="AF254" s="4">
        <v>7.1274232136923801E-4</v>
      </c>
      <c r="AG254" s="4">
        <v>7.1411644313206402E-4</v>
      </c>
      <c r="AH254" s="4">
        <v>7.2232042493251196E-4</v>
      </c>
    </row>
    <row r="255" spans="1:34" ht="15" x14ac:dyDescent="0.2">
      <c r="A255" s="524"/>
      <c r="B255" s="524"/>
      <c r="C255" s="476" t="s">
        <v>1643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2.0891320102142001E-2</v>
      </c>
      <c r="T255" s="4">
        <v>1.9404370262394301E-2</v>
      </c>
      <c r="U255" s="4">
        <v>1.81096968701825E-2</v>
      </c>
      <c r="V255" s="4">
        <v>1.67033695017198E-2</v>
      </c>
      <c r="W255" s="4">
        <v>1.5392856166946699E-2</v>
      </c>
      <c r="X255" s="4">
        <v>1.41060428350564E-2</v>
      </c>
      <c r="Y255" s="4">
        <v>1.2708996549900599E-2</v>
      </c>
      <c r="Z255" s="4">
        <v>1.1699940937617099E-2</v>
      </c>
      <c r="AA255" s="4">
        <v>1.04992799070681E-2</v>
      </c>
      <c r="AB255" s="4">
        <v>9.3045732971032396E-3</v>
      </c>
      <c r="AC255" s="4">
        <v>8.0992564924945703E-3</v>
      </c>
      <c r="AD255" s="4">
        <v>7.1008971718514004E-3</v>
      </c>
      <c r="AE255" s="4">
        <v>6.1057647733700898E-3</v>
      </c>
      <c r="AF255" s="4">
        <v>5.1079033040340796E-3</v>
      </c>
      <c r="AG255" s="4">
        <v>4.5010440825858098E-3</v>
      </c>
      <c r="AH255" s="4">
        <v>3.8049489935306101E-3</v>
      </c>
    </row>
    <row r="256" spans="1:34" ht="15" x14ac:dyDescent="0.2">
      <c r="A256" s="524"/>
      <c r="B256" s="524"/>
      <c r="C256" s="476" t="s">
        <v>190</v>
      </c>
      <c r="D256" s="4">
        <v>1.30291805927996E-3</v>
      </c>
      <c r="E256" s="4">
        <v>1.3268584255005701E-3</v>
      </c>
      <c r="F256" s="4">
        <v>1.3506213704662E-3</v>
      </c>
      <c r="G256" s="4">
        <v>1.37274348561529E-3</v>
      </c>
      <c r="H256" s="4">
        <v>1.3919408212481801E-3</v>
      </c>
      <c r="I256" s="4">
        <v>1.4932975750578501E-3</v>
      </c>
      <c r="J256" s="4">
        <v>1.4715394970703599E-3</v>
      </c>
      <c r="K256" s="4">
        <v>1.42197809202022E-3</v>
      </c>
      <c r="L256" s="4">
        <v>1.4581659571706099E-3</v>
      </c>
      <c r="M256" s="4">
        <v>1.4807160007001201E-3</v>
      </c>
      <c r="N256" s="4">
        <v>1.5039305971051901E-3</v>
      </c>
      <c r="O256" s="4">
        <v>1.51229875732982E-3</v>
      </c>
      <c r="P256" s="4">
        <v>1.5497390877354301E-3</v>
      </c>
      <c r="Q256" s="4">
        <v>1.55790646241497E-3</v>
      </c>
      <c r="R256" s="4">
        <v>1.5658244773277699E-3</v>
      </c>
      <c r="S256" s="4">
        <v>1.57356473529353E-3</v>
      </c>
      <c r="T256" s="4">
        <v>1.5660359425967701E-3</v>
      </c>
      <c r="U256" s="4">
        <v>1.55801094759027E-3</v>
      </c>
      <c r="V256" s="4">
        <v>1.5645631147216299E-3</v>
      </c>
      <c r="W256" s="4">
        <v>1.5707692537967001E-3</v>
      </c>
      <c r="X256" s="4">
        <v>1.57662287211113E-3</v>
      </c>
      <c r="Y256" s="4">
        <v>1.58214785527415E-3</v>
      </c>
      <c r="Z256" s="4">
        <v>1.5873784535059699E-3</v>
      </c>
      <c r="AA256" s="4">
        <v>1.5922951405999699E-3</v>
      </c>
      <c r="AB256" s="4">
        <v>1.5814776458568599E-3</v>
      </c>
      <c r="AC256" s="4">
        <v>1.5857030798069401E-3</v>
      </c>
      <c r="AD256" s="4">
        <v>1.5895957119103599E-3</v>
      </c>
      <c r="AE256" s="4">
        <v>1.59322577661361E-3</v>
      </c>
      <c r="AF256" s="4">
        <v>1.59657134727146E-3</v>
      </c>
      <c r="AG256" s="4">
        <v>1.59965425636468E-3</v>
      </c>
      <c r="AH256" s="4">
        <v>1.6180363320269901E-3</v>
      </c>
    </row>
    <row r="257" spans="1:34" ht="15" x14ac:dyDescent="0.2">
      <c r="A257" s="524"/>
      <c r="B257" s="524"/>
      <c r="C257" s="476" t="s">
        <v>247</v>
      </c>
      <c r="D257" s="4">
        <v>1.54798653961454E-2</v>
      </c>
      <c r="E257" s="4">
        <v>1.5370525233166199E-2</v>
      </c>
      <c r="F257" s="4">
        <v>1.5244537476428E-2</v>
      </c>
      <c r="G257" s="4">
        <v>1.50734028987651E-2</v>
      </c>
      <c r="H257" s="4">
        <v>1.48951997175265E-2</v>
      </c>
      <c r="I257" s="4">
        <v>1.55635036233204E-2</v>
      </c>
      <c r="J257" s="4">
        <v>1.5080453919386E-2</v>
      </c>
      <c r="K257" s="4">
        <v>1.42647145437123E-2</v>
      </c>
      <c r="L257" s="4">
        <v>1.43114354750084E-2</v>
      </c>
      <c r="M257" s="4">
        <v>1.4195059198545801E-2</v>
      </c>
      <c r="N257" s="4">
        <v>1.40594449941501E-2</v>
      </c>
      <c r="O257" s="4">
        <v>1.36127086750823E-2</v>
      </c>
      <c r="P257" s="4">
        <v>1.31784827231601E-2</v>
      </c>
      <c r="Q257" s="4">
        <v>1.23257376084212E-2</v>
      </c>
      <c r="R257" s="4">
        <v>1.14267401045259E-2</v>
      </c>
      <c r="S257" s="4">
        <v>1.05237777881272E-2</v>
      </c>
      <c r="T257" s="4">
        <v>9.5579501106125807E-3</v>
      </c>
      <c r="U257" s="4">
        <v>8.62277227178012E-3</v>
      </c>
      <c r="V257" s="4">
        <v>7.7343365398043502E-3</v>
      </c>
      <c r="W257" s="4">
        <v>6.8172316989955697E-3</v>
      </c>
      <c r="X257" s="4">
        <v>5.9460470328132203E-3</v>
      </c>
      <c r="Y257" s="4">
        <v>5.1485749380691202E-3</v>
      </c>
      <c r="Z257" s="4">
        <v>4.4285603793504302E-3</v>
      </c>
      <c r="AA257" s="4">
        <v>3.7854764095919102E-3</v>
      </c>
      <c r="AB257" s="4">
        <v>3.1844417555373199E-3</v>
      </c>
      <c r="AC257" s="4">
        <v>2.68622543713398E-3</v>
      </c>
      <c r="AD257" s="4">
        <v>2.2484853313259399E-3</v>
      </c>
      <c r="AE257" s="4">
        <v>1.8660337504543901E-3</v>
      </c>
      <c r="AF257" s="4">
        <v>1.53440173398607E-3</v>
      </c>
      <c r="AG257" s="4">
        <v>1.2495612387449001E-3</v>
      </c>
      <c r="AH257" s="4">
        <v>1.0172827661437699E-3</v>
      </c>
    </row>
    <row r="258" spans="1:34" ht="15" x14ac:dyDescent="0.2">
      <c r="A258" s="524"/>
      <c r="B258" s="524"/>
      <c r="C258" s="476" t="s">
        <v>652</v>
      </c>
      <c r="D258" s="4">
        <v>0.424375936674528</v>
      </c>
      <c r="E258" s="4">
        <v>0.421542374101114</v>
      </c>
      <c r="F258" s="4">
        <v>0.41769828754011401</v>
      </c>
      <c r="G258" s="4">
        <v>0.41207733811736003</v>
      </c>
      <c r="H258" s="4">
        <v>0.40581375433821698</v>
      </c>
      <c r="I258" s="4">
        <v>0.42257086913575398</v>
      </c>
      <c r="J258" s="4">
        <v>0.40561992192146601</v>
      </c>
      <c r="K258" s="4">
        <v>0.379349355464976</v>
      </c>
      <c r="L258" s="4">
        <v>0.37679496351001102</v>
      </c>
      <c r="M258" s="4">
        <v>0.369960054781999</v>
      </c>
      <c r="N258" s="4">
        <v>0.363312817926354</v>
      </c>
      <c r="O258" s="4">
        <v>0.34998187659011099</v>
      </c>
      <c r="P258" s="4">
        <v>0.33925318284203199</v>
      </c>
      <c r="Q258" s="4">
        <v>0.31887602058512898</v>
      </c>
      <c r="R258" s="4">
        <v>0.29801767654627698</v>
      </c>
      <c r="S258" s="4">
        <v>0.25619355704205699</v>
      </c>
      <c r="T258" s="4">
        <v>0.23705338928801301</v>
      </c>
      <c r="U258" s="4">
        <v>0.218917219624084</v>
      </c>
      <c r="V258" s="4">
        <v>0.20224079720046401</v>
      </c>
      <c r="W258" s="4">
        <v>0.185114088449256</v>
      </c>
      <c r="X258" s="4">
        <v>0.167971956879856</v>
      </c>
      <c r="Y258" s="4">
        <v>0.151807462725978</v>
      </c>
      <c r="Z258" s="4">
        <v>0.13579931447251301</v>
      </c>
      <c r="AA258" s="4">
        <v>0.120691722360298</v>
      </c>
      <c r="AB258" s="4">
        <v>0.104851535649077</v>
      </c>
      <c r="AC258" s="4">
        <v>9.1191628656235202E-2</v>
      </c>
      <c r="AD258" s="4">
        <v>7.8809957343928205E-2</v>
      </c>
      <c r="AE258" s="4">
        <v>6.7463696020515398E-2</v>
      </c>
      <c r="AF258" s="4">
        <v>5.6988176078341002E-2</v>
      </c>
      <c r="AG258" s="4">
        <v>4.7611044073574298E-2</v>
      </c>
      <c r="AH258" s="4">
        <v>3.9851834195399602E-2</v>
      </c>
    </row>
    <row r="259" spans="1:34" ht="15" x14ac:dyDescent="0.2">
      <c r="A259" s="524"/>
      <c r="B259" s="524"/>
      <c r="C259" s="476" t="s">
        <v>1641</v>
      </c>
      <c r="D259" s="4">
        <v>4.0803903063141899E-3</v>
      </c>
      <c r="E259" s="4">
        <v>4.0742423967784699E-3</v>
      </c>
      <c r="F259" s="4">
        <v>4.0643966575214701E-3</v>
      </c>
      <c r="G259" s="4">
        <v>4.0435333666031803E-3</v>
      </c>
      <c r="H259" s="4">
        <v>4.0210934774286399E-3</v>
      </c>
      <c r="I259" s="4">
        <v>4.2320729093371203E-3</v>
      </c>
      <c r="J259" s="4">
        <v>4.1310783884494703E-3</v>
      </c>
      <c r="K259" s="4">
        <v>3.9106613906667699E-3</v>
      </c>
      <c r="L259" s="4">
        <v>3.92939170720338E-3</v>
      </c>
      <c r="M259" s="4">
        <v>3.9087762713699197E-3</v>
      </c>
      <c r="N259" s="4">
        <v>3.9312670738299001E-3</v>
      </c>
      <c r="O259" s="4">
        <v>3.9140785073599697E-3</v>
      </c>
      <c r="P259" s="4">
        <v>3.9710744144631398E-3</v>
      </c>
      <c r="Q259" s="4">
        <v>3.95192607985872E-3</v>
      </c>
      <c r="R259" s="4">
        <v>3.9318396725469204E-3</v>
      </c>
      <c r="S259" s="4">
        <v>3.91093425460906E-3</v>
      </c>
      <c r="T259" s="4">
        <v>3.85249130253964E-3</v>
      </c>
      <c r="U259" s="4">
        <v>3.7933915930867899E-3</v>
      </c>
      <c r="V259" s="4">
        <v>3.7699517584552202E-3</v>
      </c>
      <c r="W259" s="4">
        <v>3.7454782840171102E-3</v>
      </c>
      <c r="X259" s="4">
        <v>3.7202267715959899E-3</v>
      </c>
      <c r="Y259" s="4">
        <v>3.6940252139892899E-3</v>
      </c>
      <c r="Z259" s="4">
        <v>3.6669756263906601E-3</v>
      </c>
      <c r="AA259" s="4">
        <v>3.6390539558523801E-3</v>
      </c>
      <c r="AB259" s="4">
        <v>3.57553458879542E-3</v>
      </c>
      <c r="AC259" s="4">
        <v>3.5463516891588399E-3</v>
      </c>
      <c r="AD259" s="4">
        <v>3.5163440065399702E-3</v>
      </c>
      <c r="AE259" s="4">
        <v>3.4857874743506301E-3</v>
      </c>
      <c r="AF259" s="4">
        <v>3.4546535119749202E-3</v>
      </c>
      <c r="AG259" s="4">
        <v>3.4230938656491599E-3</v>
      </c>
      <c r="AH259" s="4">
        <v>3.4240870869850001E-3</v>
      </c>
    </row>
    <row r="260" spans="1:34" ht="15" x14ac:dyDescent="0.2">
      <c r="A260" s="524"/>
      <c r="B260" s="524" t="s">
        <v>1489</v>
      </c>
      <c r="C260" s="476" t="s">
        <v>688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2.0036989570296199E-4</v>
      </c>
      <c r="L260" s="4">
        <v>2.01241217878455E-4</v>
      </c>
      <c r="M260" s="4">
        <v>2.9956680672268803E-4</v>
      </c>
      <c r="N260" s="4">
        <v>2.9914073121785898E-4</v>
      </c>
      <c r="O260" s="4">
        <v>5.9740348866819395E-4</v>
      </c>
      <c r="P260" s="4">
        <v>6.9591491704374005E-4</v>
      </c>
      <c r="Q260" s="4">
        <v>7.0585508870214505E-4</v>
      </c>
      <c r="R260" s="4">
        <v>7.9914553725490096E-4</v>
      </c>
      <c r="S260" s="4">
        <v>9.05009491665518E-4</v>
      </c>
      <c r="T260" s="4">
        <v>1.00409698879551E-3</v>
      </c>
      <c r="U260" s="4">
        <v>1.0025780752979099E-3</v>
      </c>
      <c r="V260" s="4">
        <v>1.0916962891139299E-3</v>
      </c>
      <c r="W260" s="4">
        <v>1.09931839893852E-3</v>
      </c>
      <c r="X260" s="4">
        <v>1.1073525146995701E-3</v>
      </c>
      <c r="Y260" s="4">
        <v>1.0955450980392101E-3</v>
      </c>
      <c r="Z260" s="4">
        <v>1.1037737610932101E-3</v>
      </c>
      <c r="AA260" s="4">
        <v>1.2020532372949101E-3</v>
      </c>
      <c r="AB260" s="4">
        <v>1.1999095047727801E-3</v>
      </c>
      <c r="AC260" s="4">
        <v>1.31046248739495E-3</v>
      </c>
      <c r="AD260" s="4">
        <v>1.09574867724867E-3</v>
      </c>
      <c r="AE260" s="4">
        <v>9.0403082983192995E-4</v>
      </c>
      <c r="AF260" s="4">
        <v>6.0154806007509196E-4</v>
      </c>
      <c r="AG260" s="4">
        <v>3.00179685787357E-4</v>
      </c>
      <c r="AH260" s="4">
        <v>0</v>
      </c>
    </row>
    <row r="261" spans="1:34" ht="15" x14ac:dyDescent="0.2">
      <c r="A261" s="524"/>
      <c r="B261" s="524"/>
      <c r="C261" s="476" t="s">
        <v>1635</v>
      </c>
      <c r="D261" s="4">
        <v>5.99754560995822E-2</v>
      </c>
      <c r="E261" s="4">
        <v>6.0683779522765699E-2</v>
      </c>
      <c r="F261" s="4">
        <v>6.1345675272551602E-2</v>
      </c>
      <c r="G261" s="4">
        <v>6.1861628638097903E-2</v>
      </c>
      <c r="H261" s="4">
        <v>6.2442912916313903E-2</v>
      </c>
      <c r="I261" s="4">
        <v>6.3105998210762404E-2</v>
      </c>
      <c r="J261" s="4">
        <v>6.4013167188921694E-2</v>
      </c>
      <c r="K261" s="4">
        <v>6.5082593088106294E-2</v>
      </c>
      <c r="L261" s="4">
        <v>6.6726224152112504E-2</v>
      </c>
      <c r="M261" s="4">
        <v>6.8405531593269397E-2</v>
      </c>
      <c r="N261" s="4">
        <v>7.0113804857777198E-2</v>
      </c>
      <c r="O261" s="4">
        <v>7.1863268872700795E-2</v>
      </c>
      <c r="P261" s="4">
        <v>7.3653966969936299E-2</v>
      </c>
      <c r="Q261" s="4">
        <v>7.5485991939191602E-2</v>
      </c>
      <c r="R261" s="4">
        <v>7.7359487833186497E-2</v>
      </c>
      <c r="S261" s="4">
        <v>7.9274656693701595E-2</v>
      </c>
      <c r="T261" s="4">
        <v>8.0794232744654304E-2</v>
      </c>
      <c r="U261" s="4">
        <v>8.2312128350788397E-2</v>
      </c>
      <c r="V261" s="4">
        <v>8.3828343350610596E-2</v>
      </c>
      <c r="W261" s="4">
        <v>8.53428775843489E-2</v>
      </c>
      <c r="X261" s="4">
        <v>8.6855730893913505E-2</v>
      </c>
      <c r="Y261" s="4">
        <v>8.8366903122787305E-2</v>
      </c>
      <c r="Z261" s="4">
        <v>8.9876394116097796E-2</v>
      </c>
      <c r="AA261" s="4">
        <v>9.1384203720506693E-2</v>
      </c>
      <c r="AB261" s="4">
        <v>9.2890331784146296E-2</v>
      </c>
      <c r="AC261" s="4">
        <v>9.43947781567855E-2</v>
      </c>
      <c r="AD261" s="4">
        <v>9.5452370315658702E-2</v>
      </c>
      <c r="AE261" s="4">
        <v>9.6506982996075005E-2</v>
      </c>
      <c r="AF261" s="4">
        <v>9.75586161135307E-2</v>
      </c>
      <c r="AG261" s="4">
        <v>9.8607269584301896E-2</v>
      </c>
      <c r="AH261" s="4">
        <v>9.9652943325504798E-2</v>
      </c>
    </row>
    <row r="262" spans="1:34" ht="15" x14ac:dyDescent="0.2">
      <c r="A262" s="524"/>
      <c r="B262" s="524"/>
      <c r="C262" s="476" t="s">
        <v>1643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9.05009491665518E-4</v>
      </c>
      <c r="T262" s="4">
        <v>8.0327759103641298E-4</v>
      </c>
      <c r="U262" s="4">
        <v>8.0206246023833104E-4</v>
      </c>
      <c r="V262" s="4">
        <v>7.93960937537407E-4</v>
      </c>
      <c r="W262" s="4">
        <v>7.99504290137106E-4</v>
      </c>
      <c r="X262" s="4">
        <v>8.0534728341787E-4</v>
      </c>
      <c r="Y262" s="4">
        <v>7.9676007130124798E-4</v>
      </c>
      <c r="Z262" s="4">
        <v>8.0274455352234101E-4</v>
      </c>
      <c r="AA262" s="4">
        <v>8.0136882486327599E-4</v>
      </c>
      <c r="AB262" s="4">
        <v>7.9993966984852197E-4</v>
      </c>
      <c r="AC262" s="4">
        <v>8.0643845378151001E-4</v>
      </c>
      <c r="AD262" s="4">
        <v>7.9690812890812596E-4</v>
      </c>
      <c r="AE262" s="4">
        <v>7.0313508986927903E-4</v>
      </c>
      <c r="AF262" s="4">
        <v>6.0154806007509196E-4</v>
      </c>
      <c r="AG262" s="4">
        <v>6.0035937157471497E-4</v>
      </c>
      <c r="AH262" s="4">
        <v>0</v>
      </c>
    </row>
    <row r="263" spans="1:34" ht="15" x14ac:dyDescent="0.2">
      <c r="A263" s="524"/>
      <c r="B263" s="524"/>
      <c r="C263" s="476" t="s">
        <v>652</v>
      </c>
      <c r="D263" s="4">
        <v>1.39933545098039E-2</v>
      </c>
      <c r="E263" s="4">
        <v>1.4375660504201601E-2</v>
      </c>
      <c r="F263" s="4">
        <v>1.4429367983193201E-2</v>
      </c>
      <c r="G263" s="4">
        <v>1.4439326946778699E-2</v>
      </c>
      <c r="H263" s="4">
        <v>1.4511037394957901E-2</v>
      </c>
      <c r="I263" s="4">
        <v>1.44123993277311E-2</v>
      </c>
      <c r="J263" s="4">
        <v>1.4333312745098E-2</v>
      </c>
      <c r="K263" s="4">
        <v>1.3925707751355799E-2</v>
      </c>
      <c r="L263" s="4">
        <v>1.36844028157349E-2</v>
      </c>
      <c r="M263" s="4">
        <v>1.32807950980392E-2</v>
      </c>
      <c r="N263" s="4">
        <v>1.3062478596513201E-2</v>
      </c>
      <c r="O263" s="4">
        <v>1.2545473262032E-2</v>
      </c>
      <c r="P263" s="4">
        <v>1.22282192566257E-2</v>
      </c>
      <c r="Q263" s="4">
        <v>1.1999536507936399E-2</v>
      </c>
      <c r="R263" s="4">
        <v>1.1687503482352901E-2</v>
      </c>
      <c r="S263" s="4">
        <v>1.0457887459245901E-2</v>
      </c>
      <c r="T263" s="4">
        <v>1.02417892857142E-2</v>
      </c>
      <c r="U263" s="4">
        <v>1.0025780752979101E-2</v>
      </c>
      <c r="V263" s="4">
        <v>9.7260214848332392E-3</v>
      </c>
      <c r="W263" s="4">
        <v>9.4941134453781408E-3</v>
      </c>
      <c r="X263" s="4">
        <v>9.2614937593055099E-3</v>
      </c>
      <c r="Y263" s="4">
        <v>9.0631458110516892E-3</v>
      </c>
      <c r="Z263" s="4">
        <v>8.8301900887457502E-3</v>
      </c>
      <c r="AA263" s="4">
        <v>8.5145437641723099E-3</v>
      </c>
      <c r="AB263" s="4">
        <v>8.2993740746784093E-3</v>
      </c>
      <c r="AC263" s="4">
        <v>7.9635797310924194E-3</v>
      </c>
      <c r="AD263" s="4">
        <v>7.9690812890812601E-3</v>
      </c>
      <c r="AE263" s="4">
        <v>8.0358295985060498E-3</v>
      </c>
      <c r="AF263" s="4">
        <v>8.2211568210262594E-3</v>
      </c>
      <c r="AG263" s="4">
        <v>8.3049713067835599E-3</v>
      </c>
      <c r="AH263" s="4">
        <v>0</v>
      </c>
    </row>
    <row r="264" spans="1:34" ht="15" x14ac:dyDescent="0.2">
      <c r="A264" s="524"/>
      <c r="B264" s="524"/>
      <c r="C264" s="476" t="s">
        <v>1099</v>
      </c>
      <c r="D264" s="4">
        <v>1.05278647103999E-2</v>
      </c>
      <c r="E264" s="4">
        <v>1.0527864710400001E-2</v>
      </c>
      <c r="F264" s="4">
        <v>1.0527864710400001E-2</v>
      </c>
      <c r="G264" s="4">
        <v>1.05278647103999E-2</v>
      </c>
      <c r="H264" s="4">
        <v>1.0527864710400001E-2</v>
      </c>
      <c r="I264" s="4">
        <v>1.05278647103999E-2</v>
      </c>
      <c r="J264" s="4">
        <v>1.0527864710400001E-2</v>
      </c>
      <c r="K264" s="4">
        <v>1.05278647103999E-2</v>
      </c>
      <c r="L264" s="4">
        <v>9.9429833375999904E-3</v>
      </c>
      <c r="M264" s="4">
        <v>9.3581019647999905E-3</v>
      </c>
      <c r="N264" s="4">
        <v>8.7732205920000098E-3</v>
      </c>
      <c r="O264" s="4">
        <v>8.1883392191999908E-3</v>
      </c>
      <c r="P264" s="4">
        <v>7.6034578463999901E-3</v>
      </c>
      <c r="Q264" s="4">
        <v>7.0185764736000102E-3</v>
      </c>
      <c r="R264" s="4">
        <v>6.4336951007999896E-3</v>
      </c>
      <c r="S264" s="4">
        <v>5.8488137279999897E-3</v>
      </c>
      <c r="T264" s="4">
        <v>5.2639323551999899E-3</v>
      </c>
      <c r="U264" s="4">
        <v>4.6790509823999901E-3</v>
      </c>
      <c r="V264" s="4">
        <v>4.0941696095999902E-3</v>
      </c>
      <c r="W264" s="4">
        <v>3.5092882367999899E-3</v>
      </c>
      <c r="X264" s="4">
        <v>2.9244068640000001E-3</v>
      </c>
      <c r="Y264" s="4">
        <v>2.3395254911999898E-3</v>
      </c>
      <c r="Z264" s="4">
        <v>1.7546441184E-3</v>
      </c>
      <c r="AA264" s="4">
        <v>1.1697627455999999E-3</v>
      </c>
      <c r="AB264" s="4">
        <v>5.8488137279999897E-4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</row>
    <row r="265" spans="1:34" ht="15" x14ac:dyDescent="0.2">
      <c r="A265" s="524"/>
      <c r="B265" s="524" t="s">
        <v>266</v>
      </c>
      <c r="C265" s="476" t="s">
        <v>688</v>
      </c>
      <c r="D265" s="4">
        <v>0</v>
      </c>
      <c r="E265" s="4">
        <v>4.4037505931251502E-3</v>
      </c>
      <c r="F265" s="4">
        <v>8.8762600677661108E-3</v>
      </c>
      <c r="G265" s="4">
        <v>1.3576941526345801E-2</v>
      </c>
      <c r="H265" s="4">
        <v>1.8073259450545699E-2</v>
      </c>
      <c r="I265" s="4">
        <v>2.2470161162651901E-2</v>
      </c>
      <c r="J265" s="4">
        <v>2.13545767170784E-2</v>
      </c>
      <c r="K265" s="4">
        <v>2.02280821614748E-2</v>
      </c>
      <c r="L265" s="4">
        <v>1.9008480851143698E-2</v>
      </c>
      <c r="M265" s="4">
        <v>1.80931658972391E-2</v>
      </c>
      <c r="N265" s="4">
        <v>1.6793868277628701E-2</v>
      </c>
      <c r="O265" s="4">
        <v>1.58592711121219E-2</v>
      </c>
      <c r="P265" s="4">
        <v>1.4673113312377001E-2</v>
      </c>
      <c r="Q265" s="4">
        <v>1.35034960414149E-2</v>
      </c>
      <c r="R265" s="4">
        <v>1.2413416367247E-2</v>
      </c>
      <c r="S265" s="4">
        <v>1.11876634543886E-2</v>
      </c>
      <c r="T265" s="4">
        <v>1.0296780914924799E-2</v>
      </c>
      <c r="U265" s="4">
        <v>9.2952437184440993E-3</v>
      </c>
      <c r="V265" s="4">
        <v>8.3939374643048504E-3</v>
      </c>
      <c r="W265" s="4">
        <v>7.2071321864989601E-3</v>
      </c>
      <c r="X265" s="4">
        <v>6.2665985644558596E-3</v>
      </c>
      <c r="Y265" s="4">
        <v>5.2577334718310496E-3</v>
      </c>
      <c r="Z265" s="4">
        <v>4.192873282454E-3</v>
      </c>
      <c r="AA265" s="4">
        <v>3.3132031165642299E-3</v>
      </c>
      <c r="AB265" s="4">
        <v>2.2178603018395502E-3</v>
      </c>
      <c r="AC265" s="4">
        <v>1.2709244219982999E-3</v>
      </c>
      <c r="AD265" s="4">
        <v>1.10510525230669E-3</v>
      </c>
      <c r="AE265" s="4">
        <v>1.09392159053137E-3</v>
      </c>
      <c r="AF265" s="4">
        <v>1.07566332890532E-3</v>
      </c>
      <c r="AG265" s="4">
        <v>9.9886366681037797E-4</v>
      </c>
      <c r="AH265" s="4">
        <v>1.02042557696593E-3</v>
      </c>
    </row>
    <row r="266" spans="1:34" ht="15" x14ac:dyDescent="0.2">
      <c r="A266" s="524"/>
      <c r="B266" s="524"/>
      <c r="C266" s="476" t="s">
        <v>1633</v>
      </c>
      <c r="D266" s="4">
        <v>0.49102346286687998</v>
      </c>
      <c r="E266" s="4">
        <v>0.49346992590984801</v>
      </c>
      <c r="F266" s="4">
        <v>0.49544615054643698</v>
      </c>
      <c r="G266" s="4">
        <v>0.458501102631868</v>
      </c>
      <c r="H266" s="4">
        <v>0.429327857223056</v>
      </c>
      <c r="I266" s="4">
        <v>0.39676134425367798</v>
      </c>
      <c r="J266" s="4">
        <v>0.39647906084682499</v>
      </c>
      <c r="K266" s="4">
        <v>0.38393951524351</v>
      </c>
      <c r="L266" s="4">
        <v>0.36539381498672602</v>
      </c>
      <c r="M266" s="4">
        <v>0.34410198561443001</v>
      </c>
      <c r="N266" s="4">
        <v>0.32012791425533899</v>
      </c>
      <c r="O266" s="4">
        <v>0.29301344482632702</v>
      </c>
      <c r="P266" s="4">
        <v>0.26315791457241899</v>
      </c>
      <c r="Q266" s="4">
        <v>0.23194123630178201</v>
      </c>
      <c r="R266" s="4">
        <v>0.20023658739259301</v>
      </c>
      <c r="S266" s="4">
        <v>0.16721836620706501</v>
      </c>
      <c r="T266" s="4">
        <v>0.17751103838782401</v>
      </c>
      <c r="U266" s="4">
        <v>0.18746093829060601</v>
      </c>
      <c r="V266" s="4">
        <v>0.19542912184762101</v>
      </c>
      <c r="W266" s="4">
        <v>0.202563340539266</v>
      </c>
      <c r="X266" s="4">
        <v>0.20762303724859099</v>
      </c>
      <c r="Y266" s="4">
        <v>0.21060705871306701</v>
      </c>
      <c r="Z266" s="4">
        <v>0.210962394075809</v>
      </c>
      <c r="AA266" s="4">
        <v>0.20878382295923401</v>
      </c>
      <c r="AB266" s="4">
        <v>0.205592036434429</v>
      </c>
      <c r="AC266" s="4">
        <v>0.20158974261993301</v>
      </c>
      <c r="AD266" s="4">
        <v>0.17789417924628101</v>
      </c>
      <c r="AE266" s="4">
        <v>0.153634710954585</v>
      </c>
      <c r="AF266" s="4">
        <v>0.12880766016381701</v>
      </c>
      <c r="AG266" s="4">
        <v>0.10355083036455399</v>
      </c>
      <c r="AH266" s="4">
        <v>7.8003551756235606E-2</v>
      </c>
    </row>
    <row r="267" spans="1:34" ht="15" x14ac:dyDescent="0.2">
      <c r="A267" s="524"/>
      <c r="B267" s="524"/>
      <c r="C267" s="476" t="s">
        <v>1634</v>
      </c>
      <c r="D267" s="4">
        <v>1.9575870354201499</v>
      </c>
      <c r="E267" s="4">
        <v>1.9661278722601301</v>
      </c>
      <c r="F267" s="4">
        <v>1.9500405858266601</v>
      </c>
      <c r="G267" s="4">
        <v>1.92941128424158</v>
      </c>
      <c r="H267" s="4">
        <v>1.8942870929709701</v>
      </c>
      <c r="I267" s="4">
        <v>1.61862431855885</v>
      </c>
      <c r="J267" s="4">
        <v>1.80391013215528</v>
      </c>
      <c r="K267" s="4">
        <v>1.7418695638858199</v>
      </c>
      <c r="L267" s="4">
        <v>1.6780749076333801</v>
      </c>
      <c r="M267" s="4">
        <v>1.5879499537094599</v>
      </c>
      <c r="N267" s="4">
        <v>1.49841881324169</v>
      </c>
      <c r="O267" s="4">
        <v>1.4116198387924901</v>
      </c>
      <c r="P267" s="4">
        <v>1.32617548610938</v>
      </c>
      <c r="Q267" s="4">
        <v>1.2419464244280101</v>
      </c>
      <c r="R267" s="4">
        <v>1.15836454552972</v>
      </c>
      <c r="S267" s="4">
        <v>1.07543157265539</v>
      </c>
      <c r="T267" s="4">
        <v>1.0052730388421101</v>
      </c>
      <c r="U267" s="4">
        <v>0.93608775273607903</v>
      </c>
      <c r="V267" s="4">
        <v>0.86635193851135595</v>
      </c>
      <c r="W267" s="4">
        <v>0.79698868968199099</v>
      </c>
      <c r="X267" s="4">
        <v>0.72837435677163098</v>
      </c>
      <c r="Y267" s="4">
        <v>0.66455354092849905</v>
      </c>
      <c r="Z267" s="4">
        <v>0.60265309988972104</v>
      </c>
      <c r="AA267" s="4">
        <v>0.54259028666591402</v>
      </c>
      <c r="AB267" s="4">
        <v>0.485917793041797</v>
      </c>
      <c r="AC267" s="4">
        <v>0.43278907415124201</v>
      </c>
      <c r="AD267" s="4">
        <v>0.38437908692731199</v>
      </c>
      <c r="AE267" s="4">
        <v>0.34065496518105498</v>
      </c>
      <c r="AF267" s="4">
        <v>0.30099449836618197</v>
      </c>
      <c r="AG267" s="4">
        <v>0.26505087347192902</v>
      </c>
      <c r="AH267" s="4">
        <v>0.23252635378501299</v>
      </c>
    </row>
    <row r="268" spans="1:34" ht="15" x14ac:dyDescent="0.2">
      <c r="A268" s="524"/>
      <c r="B268" s="524"/>
      <c r="C268" s="476" t="s">
        <v>1642</v>
      </c>
      <c r="D268" s="4">
        <v>6.0150516227656298E-2</v>
      </c>
      <c r="E268" s="4">
        <v>6.1896026029093797E-2</v>
      </c>
      <c r="F268" s="4">
        <v>6.3766936358945397E-2</v>
      </c>
      <c r="G268" s="4">
        <v>6.5627582420568001E-2</v>
      </c>
      <c r="H268" s="4">
        <v>6.74902359831554E-2</v>
      </c>
      <c r="I268" s="4">
        <v>5.0902978587875999E-2</v>
      </c>
      <c r="J268" s="4">
        <v>6.24181670693447E-2</v>
      </c>
      <c r="K268" s="4">
        <v>6.6805282970887905E-2</v>
      </c>
      <c r="L268" s="4">
        <v>6.8191432092625501E-2</v>
      </c>
      <c r="M268" s="4">
        <v>6.8871265321358704E-2</v>
      </c>
      <c r="N268" s="4">
        <v>6.9176326490820797E-2</v>
      </c>
      <c r="O268" s="4">
        <v>6.8654498802893094E-2</v>
      </c>
      <c r="P268" s="4">
        <v>6.7999324291698304E-2</v>
      </c>
      <c r="Q268" s="4">
        <v>6.7172794071734904E-2</v>
      </c>
      <c r="R268" s="4">
        <v>6.6170354166347894E-2</v>
      </c>
      <c r="S268" s="4">
        <v>6.5092899269815901E-2</v>
      </c>
      <c r="T268" s="4">
        <v>5.8621839710649798E-2</v>
      </c>
      <c r="U268" s="4">
        <v>5.2142670038320599E-2</v>
      </c>
      <c r="V268" s="4">
        <v>4.5656047430902E-2</v>
      </c>
      <c r="W268" s="4">
        <v>3.9161105211187298E-2</v>
      </c>
      <c r="X268" s="4">
        <v>3.2656929971360403E-2</v>
      </c>
      <c r="Y268" s="4">
        <v>2.6143909543075199E-2</v>
      </c>
      <c r="Z268" s="4">
        <v>1.96233202048843E-2</v>
      </c>
      <c r="AA268" s="4">
        <v>1.3093254824247599E-2</v>
      </c>
      <c r="AB268" s="4">
        <v>6.5507723770391003E-3</v>
      </c>
      <c r="AC268" s="7">
        <v>8.7430063189230999E-16</v>
      </c>
      <c r="AD268" s="4">
        <v>2.2060107268295699E-5</v>
      </c>
      <c r="AE268" s="4">
        <v>3.5188399293631297E-5</v>
      </c>
      <c r="AF268" s="4">
        <v>3.7888940411234799E-5</v>
      </c>
      <c r="AG268" s="4">
        <v>3.0966684649511002E-5</v>
      </c>
      <c r="AH268" s="4">
        <v>1.43704115541098E-5</v>
      </c>
    </row>
    <row r="269" spans="1:34" ht="15" x14ac:dyDescent="0.2">
      <c r="A269" s="524"/>
      <c r="B269" s="524"/>
      <c r="C269" s="476" t="s">
        <v>1635</v>
      </c>
      <c r="D269" s="4">
        <v>3.4974054823917501E-3</v>
      </c>
      <c r="E269" s="4">
        <v>4.7832531519366901E-3</v>
      </c>
      <c r="F269" s="4">
        <v>7.1358450232779898E-3</v>
      </c>
      <c r="G269" s="4">
        <v>9.4532009528223993E-3</v>
      </c>
      <c r="H269" s="4">
        <v>1.21919575871208E-2</v>
      </c>
      <c r="I269" s="4">
        <v>1.31264188643901E-2</v>
      </c>
      <c r="J269" s="4">
        <v>1.7054192103036901E-2</v>
      </c>
      <c r="K269" s="4">
        <v>2.0384636674278301E-2</v>
      </c>
      <c r="L269" s="4">
        <v>2.65701214037945E-2</v>
      </c>
      <c r="M269" s="4">
        <v>3.3355191859236001E-2</v>
      </c>
      <c r="N269" s="4">
        <v>4.0924602204654797E-2</v>
      </c>
      <c r="O269" s="4">
        <v>4.9918019966441303E-2</v>
      </c>
      <c r="P269" s="4">
        <v>6.0442329914146199E-2</v>
      </c>
      <c r="Q269" s="4">
        <v>7.0463747302281401E-2</v>
      </c>
      <c r="R269" s="4">
        <v>8.1209139502507202E-2</v>
      </c>
      <c r="S269" s="4">
        <v>9.2571448592867395E-2</v>
      </c>
      <c r="T269" s="4">
        <v>0.105687173977441</v>
      </c>
      <c r="U269" s="4">
        <v>0.11932678993986599</v>
      </c>
      <c r="V269" s="4">
        <v>0.13450412084792401</v>
      </c>
      <c r="W269" s="4">
        <v>0.150886056136702</v>
      </c>
      <c r="X269" s="4">
        <v>0.168649744864974</v>
      </c>
      <c r="Y269" s="4">
        <v>0.18720132267041001</v>
      </c>
      <c r="Z269" s="4">
        <v>0.206381282613183</v>
      </c>
      <c r="AA269" s="4">
        <v>0.2261485102761</v>
      </c>
      <c r="AB269" s="4">
        <v>0.24590704410665301</v>
      </c>
      <c r="AC269" s="4">
        <v>0.26521322360512101</v>
      </c>
      <c r="AD269" s="4">
        <v>0.28322035854104999</v>
      </c>
      <c r="AE269" s="4">
        <v>0.300183905347706</v>
      </c>
      <c r="AF269" s="4">
        <v>0.31628727772047099</v>
      </c>
      <c r="AG269" s="4">
        <v>0.33150897989181999</v>
      </c>
      <c r="AH269" s="4">
        <v>0.34590632609560701</v>
      </c>
    </row>
    <row r="270" spans="1:34" ht="15" x14ac:dyDescent="0.2">
      <c r="A270" s="524"/>
      <c r="B270" s="524"/>
      <c r="C270" s="476" t="s">
        <v>1643</v>
      </c>
      <c r="D270" s="4">
        <v>1.3839447729409001E-4</v>
      </c>
      <c r="E270" s="4">
        <v>1.37661990346827E-4</v>
      </c>
      <c r="F270" s="4">
        <v>1.35361115963144E-4</v>
      </c>
      <c r="G270" s="4">
        <v>1.3468429951878999E-4</v>
      </c>
      <c r="H270" s="4">
        <v>1.3525688496693E-4</v>
      </c>
      <c r="I270" s="4">
        <v>1.1720000159545799E-4</v>
      </c>
      <c r="J270" s="4">
        <v>1.34436931246141E-4</v>
      </c>
      <c r="K270" s="4">
        <v>1.33497349596727E-4</v>
      </c>
      <c r="L270" s="4">
        <v>1.0490131183995899E-3</v>
      </c>
      <c r="M270" s="4">
        <v>2.3399229596748898E-3</v>
      </c>
      <c r="N270" s="4">
        <v>3.94275898117137E-3</v>
      </c>
      <c r="O270" s="4">
        <v>5.9979769906154798E-3</v>
      </c>
      <c r="P270" s="4">
        <v>8.5848330885872001E-3</v>
      </c>
      <c r="Q270" s="4">
        <v>1.1630777912859E-2</v>
      </c>
      <c r="R270" s="4">
        <v>1.5635819236185001E-2</v>
      </c>
      <c r="S270" s="4">
        <v>2.14685589815986E-2</v>
      </c>
      <c r="T270" s="4">
        <v>2.7796899554392501E-2</v>
      </c>
      <c r="U270" s="4">
        <v>3.4321095503098899E-2</v>
      </c>
      <c r="V270" s="4">
        <v>4.1385759046886697E-2</v>
      </c>
      <c r="W270" s="4">
        <v>4.8922312777115402E-2</v>
      </c>
      <c r="X270" s="4">
        <v>5.7099828767833101E-2</v>
      </c>
      <c r="Y270" s="4">
        <v>6.5807363197053395E-2</v>
      </c>
      <c r="Z270" s="4">
        <v>7.5307836026816094E-2</v>
      </c>
      <c r="AA270" s="4">
        <v>8.5576394245659396E-2</v>
      </c>
      <c r="AB270" s="4">
        <v>9.60458123715556E-2</v>
      </c>
      <c r="AC270" s="4">
        <v>0.107238501031356</v>
      </c>
      <c r="AD270" s="4">
        <v>0.11860668465193901</v>
      </c>
      <c r="AE270" s="4">
        <v>0.13039202000529099</v>
      </c>
      <c r="AF270" s="4">
        <v>0.142311211100285</v>
      </c>
      <c r="AG270" s="4">
        <v>0.15481962325870399</v>
      </c>
      <c r="AH270" s="4">
        <v>0.167663308047035</v>
      </c>
    </row>
    <row r="271" spans="1:34" ht="15" x14ac:dyDescent="0.2">
      <c r="A271" s="524"/>
      <c r="B271" s="524"/>
      <c r="C271" s="476" t="s">
        <v>652</v>
      </c>
      <c r="D271" s="4">
        <v>2.6842697917374699E-2</v>
      </c>
      <c r="E271" s="4">
        <v>2.2319008687884199E-2</v>
      </c>
      <c r="F271" s="4">
        <v>1.7752520135532201E-2</v>
      </c>
      <c r="G271" s="4">
        <v>1.0981349763956099E-2</v>
      </c>
      <c r="H271" s="4">
        <v>6.1248268137960504E-3</v>
      </c>
      <c r="I271" s="4">
        <v>0</v>
      </c>
      <c r="J271" s="4">
        <v>1.99575483337182E-4</v>
      </c>
      <c r="K271" s="4">
        <v>2.9893717480012E-4</v>
      </c>
      <c r="L271" s="4">
        <v>6.96645895068096E-4</v>
      </c>
      <c r="M271" s="4">
        <v>8.0414070654396305E-4</v>
      </c>
      <c r="N271" s="4">
        <v>1.39120802299883E-3</v>
      </c>
      <c r="O271" s="4">
        <v>1.6060021379364E-3</v>
      </c>
      <c r="P271" s="4">
        <v>1.9963419472621802E-3</v>
      </c>
      <c r="Q271" s="4">
        <v>2.2836794775922299E-3</v>
      </c>
      <c r="R271" s="4">
        <v>2.5819906043873801E-3</v>
      </c>
      <c r="S271" s="4">
        <v>2.0791232968332802E-3</v>
      </c>
      <c r="T271" s="4">
        <v>2.3992499219242201E-3</v>
      </c>
      <c r="U271" s="4">
        <v>2.9984657156271301E-3</v>
      </c>
      <c r="V271" s="4">
        <v>3.4974739434603499E-3</v>
      </c>
      <c r="W271" s="4">
        <v>4.2041604421243902E-3</v>
      </c>
      <c r="X271" s="4">
        <v>4.64941183814467E-3</v>
      </c>
      <c r="Y271" s="4">
        <v>5.1585309534946102E-3</v>
      </c>
      <c r="Z271" s="4">
        <v>5.69032802618757E-3</v>
      </c>
      <c r="AA271" s="4">
        <v>6.0240056664804201E-3</v>
      </c>
      <c r="AB271" s="4">
        <v>6.6535809055186697E-3</v>
      </c>
      <c r="AC271" s="4">
        <v>7.03896602952907E-3</v>
      </c>
      <c r="AD271" s="4">
        <v>6.5301673999941202E-3</v>
      </c>
      <c r="AE271" s="4">
        <v>5.8673976219409899E-3</v>
      </c>
      <c r="AF271" s="4">
        <v>5.4761042198816397E-3</v>
      </c>
      <c r="AG271" s="4">
        <v>4.8944319673708504E-3</v>
      </c>
      <c r="AH271" s="4">
        <v>4.1837448655603401E-3</v>
      </c>
    </row>
    <row r="272" spans="1:34" ht="15" x14ac:dyDescent="0.2">
      <c r="A272" s="524"/>
      <c r="B272" s="524"/>
      <c r="C272" s="476" t="s">
        <v>520</v>
      </c>
      <c r="D272" s="4">
        <v>0</v>
      </c>
      <c r="E272" s="4">
        <v>2.2144819214159998E-2</v>
      </c>
      <c r="F272" s="4">
        <v>4.4289638428319997E-2</v>
      </c>
      <c r="G272" s="4">
        <v>6.6434457642480002E-2</v>
      </c>
      <c r="H272" s="4">
        <v>8.8579276856639994E-2</v>
      </c>
      <c r="I272" s="4">
        <v>0.110724096070799</v>
      </c>
      <c r="J272" s="4">
        <v>0.13263523781700701</v>
      </c>
      <c r="K272" s="4">
        <v>0.15454637956321399</v>
      </c>
      <c r="L272" s="4">
        <v>0.17645752130942</v>
      </c>
      <c r="M272" s="4">
        <v>0.198368663055628</v>
      </c>
      <c r="N272" s="4">
        <v>0.22027980480183501</v>
      </c>
      <c r="O272" s="4">
        <v>0.24219094654804099</v>
      </c>
      <c r="P272" s="4">
        <v>0.26410208829424803</v>
      </c>
      <c r="Q272" s="4">
        <v>0.28601323004045598</v>
      </c>
      <c r="R272" s="4">
        <v>0.30792437178666299</v>
      </c>
      <c r="S272" s="4">
        <v>0.329835513532869</v>
      </c>
      <c r="T272" s="4">
        <v>0.31183860990622903</v>
      </c>
      <c r="U272" s="4">
        <v>0.29384170627959</v>
      </c>
      <c r="V272" s="4">
        <v>0.27584480265294897</v>
      </c>
      <c r="W272" s="4">
        <v>0.25784789902631</v>
      </c>
      <c r="X272" s="4">
        <v>0.239850995399669</v>
      </c>
      <c r="Y272" s="4">
        <v>0.22185409177303</v>
      </c>
      <c r="Z272" s="4">
        <v>0.20385718814639001</v>
      </c>
      <c r="AA272" s="4">
        <v>0.18586028451974901</v>
      </c>
      <c r="AB272" s="4">
        <v>0.16786338089310901</v>
      </c>
      <c r="AC272" s="4">
        <v>0.14986647726646901</v>
      </c>
      <c r="AD272" s="4">
        <v>0.149782911925565</v>
      </c>
      <c r="AE272" s="4">
        <v>0.149699346584661</v>
      </c>
      <c r="AF272" s="4">
        <v>0.14961578124375799</v>
      </c>
      <c r="AG272" s="4">
        <v>0.14953221590285401</v>
      </c>
      <c r="AH272" s="4">
        <v>0.14944865056195</v>
      </c>
    </row>
    <row r="273" spans="1:34" ht="15" x14ac:dyDescent="0.2">
      <c r="A273" s="524"/>
      <c r="B273" s="524"/>
      <c r="C273" s="476" t="s">
        <v>1645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7.5880025866569998E-3</v>
      </c>
      <c r="U273" s="4">
        <v>1.5176005173314E-2</v>
      </c>
      <c r="V273" s="4">
        <v>2.2764007759970999E-2</v>
      </c>
      <c r="W273" s="4">
        <v>3.0352010346627999E-2</v>
      </c>
      <c r="X273" s="4">
        <v>3.7940012933285E-2</v>
      </c>
      <c r="Y273" s="4">
        <v>4.5528015519941997E-2</v>
      </c>
      <c r="Z273" s="4">
        <v>5.3116018106599001E-2</v>
      </c>
      <c r="AA273" s="4">
        <v>6.0704020693255999E-2</v>
      </c>
      <c r="AB273" s="4">
        <v>6.8292023279913003E-2</v>
      </c>
      <c r="AC273" s="4">
        <v>7.588002586657E-2</v>
      </c>
      <c r="AD273" s="4">
        <v>7.6884020693258004E-2</v>
      </c>
      <c r="AE273" s="4">
        <v>7.7888015519945994E-2</v>
      </c>
      <c r="AF273" s="4">
        <v>7.8892010346633998E-2</v>
      </c>
      <c r="AG273" s="4">
        <v>7.9896005173322002E-2</v>
      </c>
      <c r="AH273" s="4">
        <v>8.0900000000009895E-2</v>
      </c>
    </row>
  </sheetData>
  <mergeCells count="45">
    <mergeCell ref="A5:A46"/>
    <mergeCell ref="B5:B9"/>
    <mergeCell ref="B10:B13"/>
    <mergeCell ref="B14:B20"/>
    <mergeCell ref="B21:B24"/>
    <mergeCell ref="B25:B29"/>
    <mergeCell ref="B30:B35"/>
    <mergeCell ref="B36:B38"/>
    <mergeCell ref="B39:B46"/>
    <mergeCell ref="A47:A90"/>
    <mergeCell ref="B47:B51"/>
    <mergeCell ref="B52:B55"/>
    <mergeCell ref="B56:B63"/>
    <mergeCell ref="B64:B67"/>
    <mergeCell ref="B68:B72"/>
    <mergeCell ref="B73:B78"/>
    <mergeCell ref="B79:B81"/>
    <mergeCell ref="B82:B90"/>
    <mergeCell ref="A91:A151"/>
    <mergeCell ref="B91:B98"/>
    <mergeCell ref="B99:B105"/>
    <mergeCell ref="B106:B115"/>
    <mergeCell ref="B116:B122"/>
    <mergeCell ref="B123:B129"/>
    <mergeCell ref="B130:B137"/>
    <mergeCell ref="B138:B142"/>
    <mergeCell ref="B143:B151"/>
    <mergeCell ref="A152:A212"/>
    <mergeCell ref="B152:B159"/>
    <mergeCell ref="B160:B166"/>
    <mergeCell ref="B167:B176"/>
    <mergeCell ref="B177:B183"/>
    <mergeCell ref="B184:B190"/>
    <mergeCell ref="B191:B198"/>
    <mergeCell ref="B199:B203"/>
    <mergeCell ref="B204:B212"/>
    <mergeCell ref="A213:A273"/>
    <mergeCell ref="B213:B220"/>
    <mergeCell ref="B221:B227"/>
    <mergeCell ref="B228:B237"/>
    <mergeCell ref="B238:B244"/>
    <mergeCell ref="B245:B251"/>
    <mergeCell ref="B252:B259"/>
    <mergeCell ref="B260:B264"/>
    <mergeCell ref="B265:B27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9AA86-AEB0-4996-8C03-CF5DDB2DF245}">
  <sheetPr>
    <tabColor theme="5" tint="0.79998168889431442"/>
  </sheetPr>
  <dimension ref="A1:AM107"/>
  <sheetViews>
    <sheetView workbookViewId="0">
      <selection activeCell="D86" sqref="D86"/>
    </sheetView>
  </sheetViews>
  <sheetFormatPr defaultRowHeight="15" x14ac:dyDescent="0.25"/>
  <cols>
    <col min="1" max="1" width="32.625" style="28" customWidth="1"/>
    <col min="2" max="2" width="9" style="30"/>
    <col min="3" max="3" width="29.125" style="183" bestFit="1" customWidth="1"/>
    <col min="4" max="4" width="10.25" style="183" bestFit="1" customWidth="1"/>
    <col min="5" max="16384" width="9" style="183"/>
  </cols>
  <sheetData>
    <row r="1" spans="1:39" x14ac:dyDescent="0.25">
      <c r="C1" s="187" t="s">
        <v>139</v>
      </c>
      <c r="D1" s="184">
        <v>2015</v>
      </c>
      <c r="E1" s="184">
        <v>2016</v>
      </c>
      <c r="F1" s="184">
        <v>2017</v>
      </c>
      <c r="G1" s="184">
        <v>2018</v>
      </c>
      <c r="H1" s="184">
        <v>2019</v>
      </c>
      <c r="I1" s="184">
        <v>2020</v>
      </c>
      <c r="J1" s="184">
        <v>2021</v>
      </c>
      <c r="K1" s="184">
        <v>2022</v>
      </c>
      <c r="L1" s="184">
        <v>2023</v>
      </c>
      <c r="M1" s="184">
        <v>2024</v>
      </c>
      <c r="N1" s="184">
        <v>2025</v>
      </c>
      <c r="O1" s="184">
        <v>2026</v>
      </c>
      <c r="P1" s="184">
        <v>2027</v>
      </c>
      <c r="Q1" s="184">
        <v>2028</v>
      </c>
      <c r="R1" s="184">
        <v>2029</v>
      </c>
      <c r="S1" s="184">
        <v>2030</v>
      </c>
      <c r="T1" s="184">
        <v>2031</v>
      </c>
      <c r="U1" s="184">
        <v>2032</v>
      </c>
      <c r="V1" s="184">
        <v>2033</v>
      </c>
      <c r="W1" s="184">
        <v>2034</v>
      </c>
      <c r="X1" s="184">
        <v>2035</v>
      </c>
      <c r="Y1" s="184">
        <v>2036</v>
      </c>
      <c r="Z1" s="184">
        <v>2037</v>
      </c>
      <c r="AA1" s="184">
        <v>2038</v>
      </c>
      <c r="AB1" s="184">
        <v>2039</v>
      </c>
      <c r="AC1" s="184">
        <v>2040</v>
      </c>
      <c r="AD1" s="184">
        <v>2041</v>
      </c>
      <c r="AE1" s="184">
        <v>2042</v>
      </c>
      <c r="AF1" s="184">
        <v>2043</v>
      </c>
      <c r="AG1" s="184">
        <v>2044</v>
      </c>
      <c r="AH1" s="184">
        <v>2045</v>
      </c>
      <c r="AI1" s="184">
        <v>2046</v>
      </c>
      <c r="AJ1" s="184">
        <v>2047</v>
      </c>
      <c r="AK1" s="184">
        <v>2048</v>
      </c>
      <c r="AL1" s="184">
        <v>2049</v>
      </c>
      <c r="AM1" s="184">
        <v>2050</v>
      </c>
    </row>
    <row r="3" spans="1:39" x14ac:dyDescent="0.25">
      <c r="C3" s="185" t="s">
        <v>1439</v>
      </c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</row>
    <row r="4" spans="1:39" x14ac:dyDescent="0.25">
      <c r="A4" s="4" t="s">
        <v>52</v>
      </c>
      <c r="B4" s="30" t="s">
        <v>590</v>
      </c>
      <c r="C4" s="183" t="s">
        <v>77</v>
      </c>
      <c r="D4" s="189">
        <v>271129321.04833603</v>
      </c>
      <c r="E4" s="189">
        <v>271577413.88502502</v>
      </c>
      <c r="F4" s="189">
        <v>272025506.72171497</v>
      </c>
      <c r="G4" s="189">
        <v>272473599.55840498</v>
      </c>
      <c r="H4" s="189">
        <v>272921692.39509398</v>
      </c>
      <c r="I4" s="189">
        <v>273369785.23178399</v>
      </c>
      <c r="J4" s="189">
        <v>273817878.06847298</v>
      </c>
      <c r="K4" s="189">
        <v>274265970.90516299</v>
      </c>
      <c r="L4" s="189">
        <v>274714063.74185199</v>
      </c>
      <c r="M4" s="189">
        <v>275162156.57854199</v>
      </c>
      <c r="N4" s="189">
        <v>275610249.415232</v>
      </c>
      <c r="O4" s="189">
        <v>276058342.251921</v>
      </c>
      <c r="P4" s="189">
        <v>276506435.08861101</v>
      </c>
      <c r="Q4" s="189">
        <v>276954527.9253</v>
      </c>
      <c r="R4" s="189">
        <v>277402620.76199001</v>
      </c>
      <c r="S4" s="189">
        <v>277850713.59867901</v>
      </c>
      <c r="T4" s="189">
        <v>278298806.43536901</v>
      </c>
      <c r="U4" s="189">
        <v>278746899.27205902</v>
      </c>
      <c r="V4" s="189">
        <v>279194992.10874802</v>
      </c>
      <c r="W4" s="189">
        <v>279643084.94543803</v>
      </c>
      <c r="X4" s="189">
        <v>280091177.78212702</v>
      </c>
      <c r="Y4" s="189">
        <v>280539270.61881697</v>
      </c>
      <c r="Z4" s="189">
        <v>280987363.45550603</v>
      </c>
      <c r="AA4" s="189">
        <v>281435456.29219598</v>
      </c>
      <c r="AB4" s="189">
        <v>281883549.12888598</v>
      </c>
      <c r="AC4" s="189">
        <v>282331641.96557498</v>
      </c>
      <c r="AD4" s="189">
        <v>282779734.80226499</v>
      </c>
      <c r="AE4" s="189">
        <v>283227827.63895398</v>
      </c>
      <c r="AF4" s="189">
        <v>283675920.47564399</v>
      </c>
      <c r="AG4" s="189">
        <v>284124013.31233299</v>
      </c>
      <c r="AH4" s="189">
        <v>284572106.149023</v>
      </c>
      <c r="AI4" s="189">
        <v>285020198.98571301</v>
      </c>
      <c r="AJ4" s="189">
        <v>285468291.822402</v>
      </c>
      <c r="AK4" s="189">
        <v>285916384.65909201</v>
      </c>
      <c r="AL4" s="189">
        <v>286364477.495781</v>
      </c>
      <c r="AM4" s="189">
        <v>286812570.33247101</v>
      </c>
    </row>
    <row r="5" spans="1:39" x14ac:dyDescent="0.25">
      <c r="C5" s="183" t="s">
        <v>78</v>
      </c>
      <c r="D5" s="183" t="s">
        <v>1431</v>
      </c>
      <c r="E5" s="183" t="s">
        <v>1431</v>
      </c>
      <c r="F5" s="183" t="s">
        <v>1431</v>
      </c>
      <c r="G5" s="183" t="s">
        <v>1431</v>
      </c>
      <c r="H5" s="183" t="s">
        <v>1431</v>
      </c>
      <c r="I5" s="183" t="s">
        <v>1431</v>
      </c>
      <c r="J5" s="183" t="s">
        <v>1431</v>
      </c>
      <c r="K5" s="183" t="s">
        <v>1431</v>
      </c>
      <c r="L5" s="183" t="s">
        <v>1431</v>
      </c>
      <c r="M5" s="183" t="s">
        <v>1431</v>
      </c>
      <c r="N5" s="183" t="s">
        <v>1431</v>
      </c>
      <c r="O5" s="183" t="s">
        <v>1431</v>
      </c>
      <c r="P5" s="183" t="s">
        <v>1431</v>
      </c>
      <c r="Q5" s="183" t="s">
        <v>1431</v>
      </c>
      <c r="R5" s="183" t="s">
        <v>1431</v>
      </c>
      <c r="S5" s="183" t="s">
        <v>1431</v>
      </c>
      <c r="T5" s="183" t="s">
        <v>1431</v>
      </c>
      <c r="U5" s="183" t="s">
        <v>1431</v>
      </c>
      <c r="V5" s="183" t="s">
        <v>1431</v>
      </c>
      <c r="W5" s="183" t="s">
        <v>1431</v>
      </c>
      <c r="X5" s="183" t="s">
        <v>1431</v>
      </c>
      <c r="Y5" s="183" t="s">
        <v>1431</v>
      </c>
      <c r="Z5" s="183" t="s">
        <v>1431</v>
      </c>
      <c r="AA5" s="183" t="s">
        <v>1431</v>
      </c>
      <c r="AB5" s="183" t="s">
        <v>1431</v>
      </c>
      <c r="AC5" s="183" t="s">
        <v>1431</v>
      </c>
      <c r="AD5" s="183" t="s">
        <v>1431</v>
      </c>
      <c r="AE5" s="183" t="s">
        <v>1431</v>
      </c>
      <c r="AF5" s="183" t="s">
        <v>1431</v>
      </c>
      <c r="AG5" s="183" t="s">
        <v>1431</v>
      </c>
      <c r="AH5" s="183" t="s">
        <v>1431</v>
      </c>
      <c r="AI5" s="183" t="s">
        <v>1431</v>
      </c>
      <c r="AJ5" s="183" t="s">
        <v>1431</v>
      </c>
      <c r="AK5" s="183" t="s">
        <v>1431</v>
      </c>
      <c r="AL5" s="183" t="s">
        <v>1431</v>
      </c>
      <c r="AM5" s="183" t="s">
        <v>1431</v>
      </c>
    </row>
    <row r="6" spans="1:39" x14ac:dyDescent="0.25">
      <c r="C6" s="183" t="s">
        <v>79</v>
      </c>
      <c r="D6" s="183" t="s">
        <v>1431</v>
      </c>
      <c r="E6" s="183" t="s">
        <v>1431</v>
      </c>
      <c r="F6" s="183" t="s">
        <v>1431</v>
      </c>
      <c r="G6" s="183" t="s">
        <v>1431</v>
      </c>
      <c r="H6" s="183" t="s">
        <v>1431</v>
      </c>
      <c r="I6" s="183" t="s">
        <v>1431</v>
      </c>
      <c r="J6" s="183" t="s">
        <v>1431</v>
      </c>
      <c r="K6" s="183" t="s">
        <v>1431</v>
      </c>
      <c r="L6" s="183" t="s">
        <v>1431</v>
      </c>
      <c r="M6" s="183" t="s">
        <v>1431</v>
      </c>
      <c r="N6" s="183" t="s">
        <v>1431</v>
      </c>
      <c r="O6" s="183" t="s">
        <v>1431</v>
      </c>
      <c r="P6" s="183" t="s">
        <v>1431</v>
      </c>
      <c r="Q6" s="183" t="s">
        <v>1431</v>
      </c>
      <c r="R6" s="183" t="s">
        <v>1431</v>
      </c>
      <c r="S6" s="183" t="s">
        <v>1431</v>
      </c>
      <c r="T6" s="183" t="s">
        <v>1431</v>
      </c>
      <c r="U6" s="183" t="s">
        <v>1431</v>
      </c>
      <c r="V6" s="183" t="s">
        <v>1431</v>
      </c>
      <c r="W6" s="183" t="s">
        <v>1431</v>
      </c>
      <c r="X6" s="183" t="s">
        <v>1431</v>
      </c>
      <c r="Y6" s="183" t="s">
        <v>1431</v>
      </c>
      <c r="Z6" s="183" t="s">
        <v>1431</v>
      </c>
      <c r="AA6" s="183" t="s">
        <v>1431</v>
      </c>
      <c r="AB6" s="183" t="s">
        <v>1431</v>
      </c>
      <c r="AC6" s="183" t="s">
        <v>1431</v>
      </c>
      <c r="AD6" s="183" t="s">
        <v>1431</v>
      </c>
      <c r="AE6" s="183" t="s">
        <v>1431</v>
      </c>
      <c r="AF6" s="183" t="s">
        <v>1431</v>
      </c>
      <c r="AG6" s="183" t="s">
        <v>1431</v>
      </c>
      <c r="AH6" s="183" t="s">
        <v>1431</v>
      </c>
      <c r="AI6" s="183" t="s">
        <v>1431</v>
      </c>
      <c r="AJ6" s="183" t="s">
        <v>1431</v>
      </c>
      <c r="AK6" s="183" t="s">
        <v>1431</v>
      </c>
      <c r="AL6" s="183" t="s">
        <v>1431</v>
      </c>
      <c r="AM6" s="183" t="s">
        <v>1431</v>
      </c>
    </row>
    <row r="7" spans="1:39" x14ac:dyDescent="0.25">
      <c r="C7" s="183" t="s">
        <v>80</v>
      </c>
      <c r="D7" s="183" t="s">
        <v>1431</v>
      </c>
      <c r="E7" s="183" t="s">
        <v>1431</v>
      </c>
      <c r="F7" s="183" t="s">
        <v>1431</v>
      </c>
      <c r="G7" s="183" t="s">
        <v>1431</v>
      </c>
      <c r="H7" s="183" t="s">
        <v>1431</v>
      </c>
      <c r="I7" s="183" t="s">
        <v>1431</v>
      </c>
      <c r="J7" s="183" t="s">
        <v>1431</v>
      </c>
      <c r="K7" s="183" t="s">
        <v>1431</v>
      </c>
      <c r="L7" s="183" t="s">
        <v>1431</v>
      </c>
      <c r="M7" s="183" t="s">
        <v>1431</v>
      </c>
      <c r="N7" s="183" t="s">
        <v>1431</v>
      </c>
      <c r="O7" s="183" t="s">
        <v>1431</v>
      </c>
      <c r="P7" s="183" t="s">
        <v>1431</v>
      </c>
      <c r="Q7" s="183" t="s">
        <v>1431</v>
      </c>
      <c r="R7" s="183" t="s">
        <v>1431</v>
      </c>
      <c r="S7" s="183" t="s">
        <v>1431</v>
      </c>
      <c r="T7" s="183" t="s">
        <v>1431</v>
      </c>
      <c r="U7" s="183" t="s">
        <v>1431</v>
      </c>
      <c r="V7" s="183" t="s">
        <v>1431</v>
      </c>
      <c r="W7" s="183" t="s">
        <v>1431</v>
      </c>
      <c r="X7" s="183" t="s">
        <v>1431</v>
      </c>
      <c r="Y7" s="183" t="s">
        <v>1431</v>
      </c>
      <c r="Z7" s="183" t="s">
        <v>1431</v>
      </c>
      <c r="AA7" s="183" t="s">
        <v>1431</v>
      </c>
      <c r="AB7" s="183" t="s">
        <v>1431</v>
      </c>
      <c r="AC7" s="183" t="s">
        <v>1431</v>
      </c>
      <c r="AD7" s="183" t="s">
        <v>1431</v>
      </c>
      <c r="AE7" s="183" t="s">
        <v>1431</v>
      </c>
      <c r="AF7" s="183" t="s">
        <v>1431</v>
      </c>
      <c r="AG7" s="183" t="s">
        <v>1431</v>
      </c>
      <c r="AH7" s="183" t="s">
        <v>1431</v>
      </c>
      <c r="AI7" s="183" t="s">
        <v>1431</v>
      </c>
      <c r="AJ7" s="183" t="s">
        <v>1431</v>
      </c>
      <c r="AK7" s="183" t="s">
        <v>1431</v>
      </c>
      <c r="AL7" s="183" t="s">
        <v>1431</v>
      </c>
      <c r="AM7" s="183" t="s">
        <v>1431</v>
      </c>
    </row>
    <row r="8" spans="1:39" x14ac:dyDescent="0.25">
      <c r="C8" s="183" t="s">
        <v>81</v>
      </c>
      <c r="D8" s="183" t="s">
        <v>1431</v>
      </c>
      <c r="E8" s="183" t="s">
        <v>1431</v>
      </c>
      <c r="F8" s="183" t="s">
        <v>1431</v>
      </c>
      <c r="G8" s="183" t="s">
        <v>1431</v>
      </c>
      <c r="H8" s="183" t="s">
        <v>1431</v>
      </c>
      <c r="I8" s="183" t="s">
        <v>1431</v>
      </c>
      <c r="J8" s="183" t="s">
        <v>1431</v>
      </c>
      <c r="K8" s="183" t="s">
        <v>1431</v>
      </c>
      <c r="L8" s="183" t="s">
        <v>1431</v>
      </c>
      <c r="M8" s="183" t="s">
        <v>1431</v>
      </c>
      <c r="N8" s="183" t="s">
        <v>1431</v>
      </c>
      <c r="O8" s="183" t="s">
        <v>1431</v>
      </c>
      <c r="P8" s="183" t="s">
        <v>1431</v>
      </c>
      <c r="Q8" s="183" t="s">
        <v>1431</v>
      </c>
      <c r="R8" s="183" t="s">
        <v>1431</v>
      </c>
      <c r="S8" s="183" t="s">
        <v>1431</v>
      </c>
      <c r="T8" s="183" t="s">
        <v>1431</v>
      </c>
      <c r="U8" s="183" t="s">
        <v>1431</v>
      </c>
      <c r="V8" s="183" t="s">
        <v>1431</v>
      </c>
      <c r="W8" s="183" t="s">
        <v>1431</v>
      </c>
      <c r="X8" s="183" t="s">
        <v>1431</v>
      </c>
      <c r="Y8" s="183" t="s">
        <v>1431</v>
      </c>
      <c r="Z8" s="183" t="s">
        <v>1431</v>
      </c>
      <c r="AA8" s="183" t="s">
        <v>1431</v>
      </c>
      <c r="AB8" s="183" t="s">
        <v>1431</v>
      </c>
      <c r="AC8" s="183" t="s">
        <v>1431</v>
      </c>
      <c r="AD8" s="183" t="s">
        <v>1431</v>
      </c>
      <c r="AE8" s="183" t="s">
        <v>1431</v>
      </c>
      <c r="AF8" s="183" t="s">
        <v>1431</v>
      </c>
      <c r="AG8" s="183" t="s">
        <v>1431</v>
      </c>
      <c r="AH8" s="183" t="s">
        <v>1431</v>
      </c>
      <c r="AI8" s="183" t="s">
        <v>1431</v>
      </c>
      <c r="AJ8" s="183" t="s">
        <v>1431</v>
      </c>
      <c r="AK8" s="183" t="s">
        <v>1431</v>
      </c>
      <c r="AL8" s="183" t="s">
        <v>1431</v>
      </c>
      <c r="AM8" s="183" t="s">
        <v>1431</v>
      </c>
    </row>
    <row r="9" spans="1:39" x14ac:dyDescent="0.25">
      <c r="C9" s="183" t="s">
        <v>82</v>
      </c>
      <c r="D9" s="183" t="s">
        <v>1431</v>
      </c>
      <c r="E9" s="183" t="s">
        <v>1431</v>
      </c>
      <c r="F9" s="183" t="s">
        <v>1431</v>
      </c>
      <c r="G9" s="183" t="s">
        <v>1431</v>
      </c>
      <c r="H9" s="183" t="s">
        <v>1431</v>
      </c>
      <c r="I9" s="183" t="s">
        <v>1431</v>
      </c>
      <c r="J9" s="183" t="s">
        <v>1431</v>
      </c>
      <c r="K9" s="183" t="s">
        <v>1431</v>
      </c>
      <c r="L9" s="183" t="s">
        <v>1431</v>
      </c>
      <c r="M9" s="183" t="s">
        <v>1431</v>
      </c>
      <c r="N9" s="183" t="s">
        <v>1431</v>
      </c>
      <c r="O9" s="183" t="s">
        <v>1431</v>
      </c>
      <c r="P9" s="183" t="s">
        <v>1431</v>
      </c>
      <c r="Q9" s="183" t="s">
        <v>1431</v>
      </c>
      <c r="R9" s="183" t="s">
        <v>1431</v>
      </c>
      <c r="S9" s="183" t="s">
        <v>1431</v>
      </c>
      <c r="T9" s="183" t="s">
        <v>1431</v>
      </c>
      <c r="U9" s="183" t="s">
        <v>1431</v>
      </c>
      <c r="V9" s="183" t="s">
        <v>1431</v>
      </c>
      <c r="W9" s="183" t="s">
        <v>1431</v>
      </c>
      <c r="X9" s="183" t="s">
        <v>1431</v>
      </c>
      <c r="Y9" s="183" t="s">
        <v>1431</v>
      </c>
      <c r="Z9" s="183" t="s">
        <v>1431</v>
      </c>
      <c r="AA9" s="183" t="s">
        <v>1431</v>
      </c>
      <c r="AB9" s="183" t="s">
        <v>1431</v>
      </c>
      <c r="AC9" s="183" t="s">
        <v>1431</v>
      </c>
      <c r="AD9" s="183" t="s">
        <v>1431</v>
      </c>
      <c r="AE9" s="183" t="s">
        <v>1431</v>
      </c>
      <c r="AF9" s="183" t="s">
        <v>1431</v>
      </c>
      <c r="AG9" s="183" t="s">
        <v>1431</v>
      </c>
      <c r="AH9" s="183" t="s">
        <v>1431</v>
      </c>
      <c r="AI9" s="183" t="s">
        <v>1431</v>
      </c>
      <c r="AJ9" s="183" t="s">
        <v>1431</v>
      </c>
      <c r="AK9" s="183" t="s">
        <v>1431</v>
      </c>
      <c r="AL9" s="183" t="s">
        <v>1431</v>
      </c>
      <c r="AM9" s="183" t="s">
        <v>1431</v>
      </c>
    </row>
    <row r="10" spans="1:39" x14ac:dyDescent="0.25">
      <c r="C10" s="183" t="s">
        <v>83</v>
      </c>
      <c r="D10" s="183" t="s">
        <v>1431</v>
      </c>
      <c r="E10" s="183" t="s">
        <v>1431</v>
      </c>
      <c r="F10" s="183" t="s">
        <v>1431</v>
      </c>
      <c r="G10" s="183" t="s">
        <v>1431</v>
      </c>
      <c r="H10" s="183" t="s">
        <v>1431</v>
      </c>
      <c r="I10" s="183" t="s">
        <v>1431</v>
      </c>
      <c r="J10" s="183" t="s">
        <v>1431</v>
      </c>
      <c r="K10" s="183" t="s">
        <v>1431</v>
      </c>
      <c r="L10" s="183" t="s">
        <v>1431</v>
      </c>
      <c r="M10" s="183" t="s">
        <v>1431</v>
      </c>
      <c r="N10" s="183" t="s">
        <v>1431</v>
      </c>
      <c r="O10" s="183" t="s">
        <v>1431</v>
      </c>
      <c r="P10" s="183" t="s">
        <v>1431</v>
      </c>
      <c r="Q10" s="183" t="s">
        <v>1431</v>
      </c>
      <c r="R10" s="183" t="s">
        <v>1431</v>
      </c>
      <c r="S10" s="183" t="s">
        <v>1431</v>
      </c>
      <c r="T10" s="183" t="s">
        <v>1431</v>
      </c>
      <c r="U10" s="183" t="s">
        <v>1431</v>
      </c>
      <c r="V10" s="183" t="s">
        <v>1431</v>
      </c>
      <c r="W10" s="183" t="s">
        <v>1431</v>
      </c>
      <c r="X10" s="183" t="s">
        <v>1431</v>
      </c>
      <c r="Y10" s="183" t="s">
        <v>1431</v>
      </c>
      <c r="Z10" s="183" t="s">
        <v>1431</v>
      </c>
      <c r="AA10" s="183" t="s">
        <v>1431</v>
      </c>
      <c r="AB10" s="183" t="s">
        <v>1431</v>
      </c>
      <c r="AC10" s="183" t="s">
        <v>1431</v>
      </c>
      <c r="AD10" s="183" t="s">
        <v>1431</v>
      </c>
      <c r="AE10" s="183" t="s">
        <v>1431</v>
      </c>
      <c r="AF10" s="183" t="s">
        <v>1431</v>
      </c>
      <c r="AG10" s="183" t="s">
        <v>1431</v>
      </c>
      <c r="AH10" s="183" t="s">
        <v>1431</v>
      </c>
      <c r="AI10" s="183" t="s">
        <v>1431</v>
      </c>
      <c r="AJ10" s="183" t="s">
        <v>1431</v>
      </c>
      <c r="AK10" s="183" t="s">
        <v>1431</v>
      </c>
      <c r="AL10" s="183" t="s">
        <v>1431</v>
      </c>
      <c r="AM10" s="183" t="s">
        <v>1431</v>
      </c>
    </row>
    <row r="11" spans="1:39" x14ac:dyDescent="0.25">
      <c r="C11" s="183" t="s">
        <v>84</v>
      </c>
      <c r="D11" s="183" t="s">
        <v>1431</v>
      </c>
      <c r="E11" s="183" t="s">
        <v>1431</v>
      </c>
      <c r="F11" s="183" t="s">
        <v>1431</v>
      </c>
      <c r="G11" s="183" t="s">
        <v>1431</v>
      </c>
      <c r="H11" s="183" t="s">
        <v>1431</v>
      </c>
      <c r="I11" s="183" t="s">
        <v>1431</v>
      </c>
      <c r="J11" s="183" t="s">
        <v>1431</v>
      </c>
      <c r="K11" s="183" t="s">
        <v>1431</v>
      </c>
      <c r="L11" s="183" t="s">
        <v>1431</v>
      </c>
      <c r="M11" s="183" t="s">
        <v>1431</v>
      </c>
      <c r="N11" s="183" t="s">
        <v>1431</v>
      </c>
      <c r="O11" s="183" t="s">
        <v>1431</v>
      </c>
      <c r="P11" s="183" t="s">
        <v>1431</v>
      </c>
      <c r="Q11" s="183" t="s">
        <v>1431</v>
      </c>
      <c r="R11" s="183" t="s">
        <v>1431</v>
      </c>
      <c r="S11" s="183" t="s">
        <v>1431</v>
      </c>
      <c r="T11" s="183" t="s">
        <v>1431</v>
      </c>
      <c r="U11" s="183" t="s">
        <v>1431</v>
      </c>
      <c r="V11" s="183" t="s">
        <v>1431</v>
      </c>
      <c r="W11" s="183" t="s">
        <v>1431</v>
      </c>
      <c r="X11" s="183" t="s">
        <v>1431</v>
      </c>
      <c r="Y11" s="183" t="s">
        <v>1431</v>
      </c>
      <c r="Z11" s="183" t="s">
        <v>1431</v>
      </c>
      <c r="AA11" s="183" t="s">
        <v>1431</v>
      </c>
      <c r="AB11" s="183" t="s">
        <v>1431</v>
      </c>
      <c r="AC11" s="183" t="s">
        <v>1431</v>
      </c>
      <c r="AD11" s="183" t="s">
        <v>1431</v>
      </c>
      <c r="AE11" s="183" t="s">
        <v>1431</v>
      </c>
      <c r="AF11" s="183" t="s">
        <v>1431</v>
      </c>
      <c r="AG11" s="183" t="s">
        <v>1431</v>
      </c>
      <c r="AH11" s="183" t="s">
        <v>1431</v>
      </c>
      <c r="AI11" s="183" t="s">
        <v>1431</v>
      </c>
      <c r="AJ11" s="183" t="s">
        <v>1431</v>
      </c>
      <c r="AK11" s="183" t="s">
        <v>1431</v>
      </c>
      <c r="AL11" s="183" t="s">
        <v>1431</v>
      </c>
      <c r="AM11" s="183" t="s">
        <v>1431</v>
      </c>
    </row>
    <row r="12" spans="1:39" x14ac:dyDescent="0.25">
      <c r="C12" s="183" t="s">
        <v>85</v>
      </c>
      <c r="D12" s="183" t="s">
        <v>1431</v>
      </c>
      <c r="E12" s="183" t="s">
        <v>1431</v>
      </c>
      <c r="F12" s="183" t="s">
        <v>1431</v>
      </c>
      <c r="G12" s="183" t="s">
        <v>1431</v>
      </c>
      <c r="H12" s="183" t="s">
        <v>1431</v>
      </c>
      <c r="I12" s="183" t="s">
        <v>1431</v>
      </c>
      <c r="J12" s="183" t="s">
        <v>1431</v>
      </c>
      <c r="K12" s="183" t="s">
        <v>1431</v>
      </c>
      <c r="L12" s="183" t="s">
        <v>1431</v>
      </c>
      <c r="M12" s="183" t="s">
        <v>1431</v>
      </c>
      <c r="N12" s="183" t="s">
        <v>1431</v>
      </c>
      <c r="O12" s="183" t="s">
        <v>1431</v>
      </c>
      <c r="P12" s="183" t="s">
        <v>1431</v>
      </c>
      <c r="Q12" s="183" t="s">
        <v>1431</v>
      </c>
      <c r="R12" s="183" t="s">
        <v>1431</v>
      </c>
      <c r="S12" s="183" t="s">
        <v>1431</v>
      </c>
      <c r="T12" s="183" t="s">
        <v>1431</v>
      </c>
      <c r="U12" s="183" t="s">
        <v>1431</v>
      </c>
      <c r="V12" s="183" t="s">
        <v>1431</v>
      </c>
      <c r="W12" s="183" t="s">
        <v>1431</v>
      </c>
      <c r="X12" s="183" t="s">
        <v>1431</v>
      </c>
      <c r="Y12" s="183" t="s">
        <v>1431</v>
      </c>
      <c r="Z12" s="183" t="s">
        <v>1431</v>
      </c>
      <c r="AA12" s="183" t="s">
        <v>1431</v>
      </c>
      <c r="AB12" s="183" t="s">
        <v>1431</v>
      </c>
      <c r="AC12" s="183" t="s">
        <v>1431</v>
      </c>
      <c r="AD12" s="183" t="s">
        <v>1431</v>
      </c>
      <c r="AE12" s="183" t="s">
        <v>1431</v>
      </c>
      <c r="AF12" s="183" t="s">
        <v>1431</v>
      </c>
      <c r="AG12" s="183" t="s">
        <v>1431</v>
      </c>
      <c r="AH12" s="183" t="s">
        <v>1431</v>
      </c>
      <c r="AI12" s="183" t="s">
        <v>1431</v>
      </c>
      <c r="AJ12" s="183" t="s">
        <v>1431</v>
      </c>
      <c r="AK12" s="183" t="s">
        <v>1431</v>
      </c>
      <c r="AL12" s="183" t="s">
        <v>1431</v>
      </c>
      <c r="AM12" s="183" t="s">
        <v>1431</v>
      </c>
    </row>
    <row r="13" spans="1:39" x14ac:dyDescent="0.25">
      <c r="A13" s="4" t="s">
        <v>55</v>
      </c>
      <c r="B13" s="30" t="s">
        <v>590</v>
      </c>
      <c r="C13" s="183" t="s">
        <v>86</v>
      </c>
      <c r="D13" s="189">
        <v>109104232.268813</v>
      </c>
      <c r="E13" s="189">
        <v>113626051.979139</v>
      </c>
      <c r="F13" s="189">
        <v>117803050.999817</v>
      </c>
      <c r="G13" s="189">
        <v>122324870.710144</v>
      </c>
      <c r="H13" s="189">
        <v>126846690.42047</v>
      </c>
      <c r="I13" s="189">
        <v>131023689.441148</v>
      </c>
      <c r="J13" s="189">
        <v>135545509.151474</v>
      </c>
      <c r="K13" s="189">
        <v>140067328.86179999</v>
      </c>
      <c r="L13" s="189">
        <v>144589148.572126</v>
      </c>
      <c r="M13" s="189">
        <v>148766147.59280401</v>
      </c>
      <c r="N13" s="189">
        <v>150874222.47559199</v>
      </c>
      <c r="O13" s="189">
        <v>152637476.66873199</v>
      </c>
      <c r="P13" s="189">
        <v>154400730.86187199</v>
      </c>
      <c r="Q13" s="189">
        <v>156163985.05501199</v>
      </c>
      <c r="R13" s="189">
        <v>157927239.24815199</v>
      </c>
      <c r="S13" s="189">
        <v>159690493.44129199</v>
      </c>
      <c r="T13" s="189">
        <v>161453747.63443199</v>
      </c>
      <c r="U13" s="189">
        <v>163217001.82757199</v>
      </c>
      <c r="V13" s="189">
        <v>164980256.02071199</v>
      </c>
      <c r="W13" s="189">
        <v>166743510.21385199</v>
      </c>
      <c r="X13" s="189">
        <v>168506764.40699199</v>
      </c>
      <c r="Y13" s="189">
        <v>170270018.60013199</v>
      </c>
      <c r="Z13" s="189">
        <v>172033272.79327199</v>
      </c>
      <c r="AA13" s="189">
        <v>173796526.98641199</v>
      </c>
      <c r="AB13" s="189">
        <v>175559781.17955199</v>
      </c>
      <c r="AC13" s="189">
        <v>177323035.37269199</v>
      </c>
      <c r="AD13" s="189">
        <v>179086289.56583199</v>
      </c>
      <c r="AE13" s="189">
        <v>180849543.75897199</v>
      </c>
      <c r="AF13" s="189">
        <v>182612797.95211199</v>
      </c>
      <c r="AG13" s="189">
        <v>184376052.14525199</v>
      </c>
      <c r="AH13" s="189">
        <v>186139306.33839199</v>
      </c>
      <c r="AI13" s="189">
        <v>187902560.53153199</v>
      </c>
      <c r="AJ13" s="189">
        <v>189665814.72467199</v>
      </c>
      <c r="AK13" s="189">
        <v>191429068.91781199</v>
      </c>
      <c r="AL13" s="189">
        <v>193192323.11095199</v>
      </c>
      <c r="AM13" s="189">
        <v>194955577.30409199</v>
      </c>
    </row>
    <row r="14" spans="1:39" x14ac:dyDescent="0.25">
      <c r="A14" s="4" t="s">
        <v>76</v>
      </c>
      <c r="B14" s="30" t="s">
        <v>590</v>
      </c>
      <c r="C14" s="183" t="s">
        <v>87</v>
      </c>
      <c r="D14" s="189">
        <v>109104232.268813</v>
      </c>
      <c r="E14" s="189">
        <v>113626051.979139</v>
      </c>
      <c r="F14" s="189">
        <v>117803050.999817</v>
      </c>
      <c r="G14" s="189">
        <v>122324870.710144</v>
      </c>
      <c r="H14" s="189">
        <v>126846690.42047</v>
      </c>
      <c r="I14" s="189">
        <v>131023689.441148</v>
      </c>
      <c r="J14" s="189">
        <v>135545509.151474</v>
      </c>
      <c r="K14" s="189">
        <v>140067328.86179999</v>
      </c>
      <c r="L14" s="189">
        <v>144589148.572126</v>
      </c>
      <c r="M14" s="189">
        <v>148766147.59280401</v>
      </c>
      <c r="N14" s="189">
        <v>150874222.47559199</v>
      </c>
      <c r="O14" s="189">
        <v>152637476.66873199</v>
      </c>
      <c r="P14" s="189">
        <v>154400730.86187199</v>
      </c>
      <c r="Q14" s="189">
        <v>156163985.05501199</v>
      </c>
      <c r="R14" s="189">
        <v>157927239.24815199</v>
      </c>
      <c r="S14" s="189">
        <v>159690493.44129199</v>
      </c>
      <c r="T14" s="189">
        <v>161453747.63443199</v>
      </c>
      <c r="U14" s="189">
        <v>163217001.82757199</v>
      </c>
      <c r="V14" s="189">
        <v>164980256.02071199</v>
      </c>
      <c r="W14" s="189">
        <v>166743510.21385199</v>
      </c>
      <c r="X14" s="189">
        <v>168506764.40699199</v>
      </c>
      <c r="Y14" s="189">
        <v>170270018.60013199</v>
      </c>
      <c r="Z14" s="189">
        <v>172033272.79327199</v>
      </c>
      <c r="AA14" s="189">
        <v>173796526.98641199</v>
      </c>
      <c r="AB14" s="189">
        <v>175559781.17955199</v>
      </c>
      <c r="AC14" s="189">
        <v>177323035.37269199</v>
      </c>
      <c r="AD14" s="189">
        <v>179086289.56583199</v>
      </c>
      <c r="AE14" s="189">
        <v>180849543.75897199</v>
      </c>
      <c r="AF14" s="189">
        <v>182612797.95211199</v>
      </c>
      <c r="AG14" s="189">
        <v>184376052.14525199</v>
      </c>
      <c r="AH14" s="189">
        <v>186139306.33839199</v>
      </c>
      <c r="AI14" s="189">
        <v>187902560.53153199</v>
      </c>
      <c r="AJ14" s="189">
        <v>189665814.72467199</v>
      </c>
      <c r="AK14" s="189">
        <v>191429068.91781199</v>
      </c>
      <c r="AL14" s="189">
        <v>193192323.11095199</v>
      </c>
      <c r="AM14" s="189">
        <v>194955577.30409199</v>
      </c>
    </row>
    <row r="15" spans="1:39" x14ac:dyDescent="0.25">
      <c r="A15" s="4" t="s">
        <v>56</v>
      </c>
      <c r="B15" s="30" t="s">
        <v>590</v>
      </c>
      <c r="C15" s="183" t="s">
        <v>88</v>
      </c>
      <c r="D15" s="189">
        <v>2554639.16749642</v>
      </c>
      <c r="E15" s="189">
        <v>2593789.91239502</v>
      </c>
      <c r="F15" s="189">
        <v>2632940.6572936201</v>
      </c>
      <c r="G15" s="189">
        <v>2672091.4021922201</v>
      </c>
      <c r="H15" s="189">
        <v>2711242.1470908201</v>
      </c>
      <c r="I15" s="189">
        <v>2750392.8919894202</v>
      </c>
      <c r="J15" s="189">
        <v>2789543.6368880202</v>
      </c>
      <c r="K15" s="189">
        <v>2828694.3817866198</v>
      </c>
      <c r="L15" s="189">
        <v>2867845.1266852198</v>
      </c>
      <c r="M15" s="189">
        <v>2906995.8715838301</v>
      </c>
      <c r="N15" s="189">
        <v>2946146.6164824301</v>
      </c>
      <c r="O15" s="189">
        <v>2985297.3613810302</v>
      </c>
      <c r="P15" s="189">
        <v>3024448.1062796302</v>
      </c>
      <c r="Q15" s="189">
        <v>3063598.8511782298</v>
      </c>
      <c r="R15" s="189">
        <v>3102749.5960768298</v>
      </c>
      <c r="S15" s="189">
        <v>3141900.3409754299</v>
      </c>
      <c r="T15" s="189">
        <v>3181051.0858740299</v>
      </c>
      <c r="U15" s="189">
        <v>3220201.8307726299</v>
      </c>
      <c r="V15" s="189">
        <v>3259352.57567123</v>
      </c>
      <c r="W15" s="189">
        <v>3298503.32056983</v>
      </c>
      <c r="X15" s="189">
        <v>3337654.0654684301</v>
      </c>
      <c r="Y15" s="189">
        <v>3376804.8103670301</v>
      </c>
      <c r="Z15" s="189">
        <v>3415955.5552656399</v>
      </c>
      <c r="AA15" s="189">
        <v>3455106.3001642399</v>
      </c>
      <c r="AB15" s="189">
        <v>3494257.04506284</v>
      </c>
      <c r="AC15" s="189">
        <v>3533407.78996144</v>
      </c>
      <c r="AD15" s="189">
        <v>3572558.5348600401</v>
      </c>
      <c r="AE15" s="189">
        <v>3611709.2797586401</v>
      </c>
      <c r="AF15" s="189">
        <v>3650860.0246572401</v>
      </c>
      <c r="AG15" s="189">
        <v>3690010.7695558402</v>
      </c>
      <c r="AH15" s="189">
        <v>3729161.5144544402</v>
      </c>
      <c r="AI15" s="189">
        <v>3768312.2593530398</v>
      </c>
      <c r="AJ15" s="189">
        <v>3807463.0042516398</v>
      </c>
      <c r="AK15" s="189">
        <v>3846613.7491502399</v>
      </c>
      <c r="AL15" s="189">
        <v>3885764.4940488399</v>
      </c>
      <c r="AM15" s="189">
        <v>3924915.2389474399</v>
      </c>
    </row>
    <row r="16" spans="1:39" x14ac:dyDescent="0.25">
      <c r="A16" s="4" t="s">
        <v>56</v>
      </c>
      <c r="B16" s="30" t="s">
        <v>590</v>
      </c>
      <c r="C16" s="183" t="s">
        <v>89</v>
      </c>
      <c r="D16" s="189">
        <v>2554639.16749642</v>
      </c>
      <c r="E16" s="189">
        <v>2593789.91239502</v>
      </c>
      <c r="F16" s="189">
        <v>2632940.6572936201</v>
      </c>
      <c r="G16" s="189">
        <v>2672091.4021922201</v>
      </c>
      <c r="H16" s="189">
        <v>2711242.1470908201</v>
      </c>
      <c r="I16" s="189">
        <v>2750392.8919894202</v>
      </c>
      <c r="J16" s="189">
        <v>2789543.6368880202</v>
      </c>
      <c r="K16" s="189">
        <v>2828694.3817866198</v>
      </c>
      <c r="L16" s="189">
        <v>2867845.1266852198</v>
      </c>
      <c r="M16" s="189">
        <v>2906995.8715838301</v>
      </c>
      <c r="N16" s="189">
        <v>2946146.6164824301</v>
      </c>
      <c r="O16" s="189">
        <v>2985297.3613810302</v>
      </c>
      <c r="P16" s="189">
        <v>3024448.1062796302</v>
      </c>
      <c r="Q16" s="189">
        <v>3063598.8511782298</v>
      </c>
      <c r="R16" s="189">
        <v>3102749.5960768298</v>
      </c>
      <c r="S16" s="189">
        <v>3141900.3409754299</v>
      </c>
      <c r="T16" s="189">
        <v>3181051.0858740299</v>
      </c>
      <c r="U16" s="189">
        <v>3220201.8307726299</v>
      </c>
      <c r="V16" s="189">
        <v>3259352.57567123</v>
      </c>
      <c r="W16" s="189">
        <v>3298503.32056983</v>
      </c>
      <c r="X16" s="189">
        <v>3337654.0654684301</v>
      </c>
      <c r="Y16" s="189">
        <v>3376804.8103670301</v>
      </c>
      <c r="Z16" s="189">
        <v>3415955.5552656399</v>
      </c>
      <c r="AA16" s="189">
        <v>3455106.3001642399</v>
      </c>
      <c r="AB16" s="189">
        <v>3494257.04506284</v>
      </c>
      <c r="AC16" s="189">
        <v>3533407.78996144</v>
      </c>
      <c r="AD16" s="189">
        <v>3572558.5348600401</v>
      </c>
      <c r="AE16" s="189">
        <v>3611709.2797586401</v>
      </c>
      <c r="AF16" s="189">
        <v>3650860.0246572401</v>
      </c>
      <c r="AG16" s="189">
        <v>3690010.7695558402</v>
      </c>
      <c r="AH16" s="189">
        <v>3729161.5144544402</v>
      </c>
      <c r="AI16" s="189">
        <v>3768312.2593530398</v>
      </c>
      <c r="AJ16" s="189">
        <v>3807463.0042516398</v>
      </c>
      <c r="AK16" s="189">
        <v>3846613.7491502399</v>
      </c>
      <c r="AL16" s="189">
        <v>3885764.4940488399</v>
      </c>
      <c r="AM16" s="189">
        <v>3924915.2389474399</v>
      </c>
    </row>
    <row r="17" spans="1:39" x14ac:dyDescent="0.25">
      <c r="A17" s="4" t="s">
        <v>57</v>
      </c>
      <c r="B17" s="30" t="s">
        <v>590</v>
      </c>
      <c r="C17" s="183" t="s">
        <v>90</v>
      </c>
      <c r="D17" s="189">
        <v>2554639.16749642</v>
      </c>
      <c r="E17" s="189">
        <v>2593789.91239502</v>
      </c>
      <c r="F17" s="189">
        <v>2632940.6572936201</v>
      </c>
      <c r="G17" s="189">
        <v>2672091.4021922201</v>
      </c>
      <c r="H17" s="189">
        <v>2711242.1470908201</v>
      </c>
      <c r="I17" s="189">
        <v>2750392.8919894202</v>
      </c>
      <c r="J17" s="189">
        <v>2789543.6368880202</v>
      </c>
      <c r="K17" s="189">
        <v>2828694.3817866198</v>
      </c>
      <c r="L17" s="189">
        <v>2867845.1266852198</v>
      </c>
      <c r="M17" s="189">
        <v>2906995.8715838301</v>
      </c>
      <c r="N17" s="189">
        <v>2946146.6164824301</v>
      </c>
      <c r="O17" s="189">
        <v>2985297.3613810302</v>
      </c>
      <c r="P17" s="189">
        <v>3024448.1062796302</v>
      </c>
      <c r="Q17" s="189">
        <v>3063598.8511782298</v>
      </c>
      <c r="R17" s="189">
        <v>3102749.5960768298</v>
      </c>
      <c r="S17" s="189">
        <v>3141900.3409754299</v>
      </c>
      <c r="T17" s="189">
        <v>3181051.0858740299</v>
      </c>
      <c r="U17" s="189">
        <v>3220201.8307726299</v>
      </c>
      <c r="V17" s="189">
        <v>3259352.57567123</v>
      </c>
      <c r="W17" s="189">
        <v>3298503.32056983</v>
      </c>
      <c r="X17" s="189">
        <v>3337654.0654684301</v>
      </c>
      <c r="Y17" s="189">
        <v>3376804.8103670301</v>
      </c>
      <c r="Z17" s="189">
        <v>3415955.5552656399</v>
      </c>
      <c r="AA17" s="189">
        <v>3455106.3001642399</v>
      </c>
      <c r="AB17" s="189">
        <v>3494257.04506284</v>
      </c>
      <c r="AC17" s="189">
        <v>3533407.78996144</v>
      </c>
      <c r="AD17" s="189">
        <v>3572558.5348600401</v>
      </c>
      <c r="AE17" s="189">
        <v>3611709.2797586401</v>
      </c>
      <c r="AF17" s="189">
        <v>3650860.0246572401</v>
      </c>
      <c r="AG17" s="189">
        <v>3690010.7695558402</v>
      </c>
      <c r="AH17" s="189">
        <v>3729161.5144544402</v>
      </c>
      <c r="AI17" s="189">
        <v>3768312.2593530398</v>
      </c>
      <c r="AJ17" s="189">
        <v>3807463.0042516398</v>
      </c>
      <c r="AK17" s="189">
        <v>3846613.7491502399</v>
      </c>
      <c r="AL17" s="189">
        <v>3885764.4940488399</v>
      </c>
      <c r="AM17" s="189">
        <v>3924915.2389474399</v>
      </c>
    </row>
    <row r="18" spans="1:39" x14ac:dyDescent="0.25">
      <c r="A18" s="4" t="s">
        <v>57</v>
      </c>
      <c r="B18" s="30" t="s">
        <v>590</v>
      </c>
      <c r="C18" s="183" t="s">
        <v>91</v>
      </c>
      <c r="D18" s="189">
        <v>2554639.16749642</v>
      </c>
      <c r="E18" s="189">
        <v>2593789.91239502</v>
      </c>
      <c r="F18" s="189">
        <v>2632940.6572936201</v>
      </c>
      <c r="G18" s="189">
        <v>2672091.4021922201</v>
      </c>
      <c r="H18" s="189">
        <v>2711242.1470908201</v>
      </c>
      <c r="I18" s="189">
        <v>2750392.8919894202</v>
      </c>
      <c r="J18" s="189">
        <v>2789543.6368880202</v>
      </c>
      <c r="K18" s="189">
        <v>2828694.3817866198</v>
      </c>
      <c r="L18" s="189">
        <v>2867845.1266852198</v>
      </c>
      <c r="M18" s="189">
        <v>2906995.8715838301</v>
      </c>
      <c r="N18" s="189">
        <v>2946146.6164824301</v>
      </c>
      <c r="O18" s="189">
        <v>2985297.3613810302</v>
      </c>
      <c r="P18" s="189">
        <v>3024448.1062796302</v>
      </c>
      <c r="Q18" s="189">
        <v>3063598.8511782298</v>
      </c>
      <c r="R18" s="189">
        <v>3102749.5960768298</v>
      </c>
      <c r="S18" s="189">
        <v>3141900.3409754299</v>
      </c>
      <c r="T18" s="189">
        <v>3181051.0858740299</v>
      </c>
      <c r="U18" s="189">
        <v>3220201.8307726299</v>
      </c>
      <c r="V18" s="189">
        <v>3259352.57567123</v>
      </c>
      <c r="W18" s="189">
        <v>3298503.32056983</v>
      </c>
      <c r="X18" s="189">
        <v>3337654.0654684301</v>
      </c>
      <c r="Y18" s="189">
        <v>3376804.8103670301</v>
      </c>
      <c r="Z18" s="189">
        <v>3415955.5552656399</v>
      </c>
      <c r="AA18" s="189">
        <v>3455106.3001642399</v>
      </c>
      <c r="AB18" s="189">
        <v>3494257.04506284</v>
      </c>
      <c r="AC18" s="189">
        <v>3533407.78996144</v>
      </c>
      <c r="AD18" s="189">
        <v>3572558.5348600401</v>
      </c>
      <c r="AE18" s="189">
        <v>3611709.2797586401</v>
      </c>
      <c r="AF18" s="189">
        <v>3650860.0246572401</v>
      </c>
      <c r="AG18" s="189">
        <v>3690010.7695558402</v>
      </c>
      <c r="AH18" s="189">
        <v>3729161.5144544402</v>
      </c>
      <c r="AI18" s="189">
        <v>3768312.2593530398</v>
      </c>
      <c r="AJ18" s="189">
        <v>3807463.0042516398</v>
      </c>
      <c r="AK18" s="189">
        <v>3846613.7491502399</v>
      </c>
      <c r="AL18" s="189">
        <v>3885764.4940488399</v>
      </c>
      <c r="AM18" s="189">
        <v>3924915.2389474399</v>
      </c>
    </row>
    <row r="19" spans="1:39" x14ac:dyDescent="0.25">
      <c r="A19" s="4" t="s">
        <v>57</v>
      </c>
      <c r="B19" s="30" t="s">
        <v>590</v>
      </c>
      <c r="C19" s="183" t="s">
        <v>92</v>
      </c>
      <c r="D19" s="189">
        <v>2554639.16749642</v>
      </c>
      <c r="E19" s="189">
        <v>2593789.91239502</v>
      </c>
      <c r="F19" s="189">
        <v>2632940.6572936201</v>
      </c>
      <c r="G19" s="189">
        <v>2672091.4021922201</v>
      </c>
      <c r="H19" s="189">
        <v>2711242.1470908201</v>
      </c>
      <c r="I19" s="189">
        <v>2750392.8919894202</v>
      </c>
      <c r="J19" s="189">
        <v>2789543.6368880202</v>
      </c>
      <c r="K19" s="189">
        <v>2828694.3817866198</v>
      </c>
      <c r="L19" s="189">
        <v>2867845.1266852198</v>
      </c>
      <c r="M19" s="189">
        <v>2906995.8715838301</v>
      </c>
      <c r="N19" s="189">
        <v>2946146.6164824301</v>
      </c>
      <c r="O19" s="189">
        <v>2985297.3613810302</v>
      </c>
      <c r="P19" s="189">
        <v>3024448.1062796302</v>
      </c>
      <c r="Q19" s="189">
        <v>3063598.8511782298</v>
      </c>
      <c r="R19" s="189">
        <v>3102749.5960768298</v>
      </c>
      <c r="S19" s="189">
        <v>3141900.3409754299</v>
      </c>
      <c r="T19" s="189">
        <v>3181051.0858740299</v>
      </c>
      <c r="U19" s="189">
        <v>3220201.8307726299</v>
      </c>
      <c r="V19" s="189">
        <v>3259352.57567123</v>
      </c>
      <c r="W19" s="189">
        <v>3298503.32056983</v>
      </c>
      <c r="X19" s="189">
        <v>3337654.0654684301</v>
      </c>
      <c r="Y19" s="189">
        <v>3376804.8103670301</v>
      </c>
      <c r="Z19" s="189">
        <v>3415955.5552656399</v>
      </c>
      <c r="AA19" s="189">
        <v>3455106.3001642399</v>
      </c>
      <c r="AB19" s="189">
        <v>3494257.04506284</v>
      </c>
      <c r="AC19" s="189">
        <v>3533407.78996144</v>
      </c>
      <c r="AD19" s="189">
        <v>3572558.5348600401</v>
      </c>
      <c r="AE19" s="189">
        <v>3611709.2797586401</v>
      </c>
      <c r="AF19" s="189">
        <v>3650860.0246572401</v>
      </c>
      <c r="AG19" s="189">
        <v>3690010.7695558402</v>
      </c>
      <c r="AH19" s="189">
        <v>3729161.5144544402</v>
      </c>
      <c r="AI19" s="189">
        <v>3768312.2593530398</v>
      </c>
      <c r="AJ19" s="189">
        <v>3807463.0042516398</v>
      </c>
      <c r="AK19" s="189">
        <v>3846613.7491502399</v>
      </c>
      <c r="AL19" s="189">
        <v>3885764.4940488399</v>
      </c>
      <c r="AM19" s="189">
        <v>3924915.2389474399</v>
      </c>
    </row>
    <row r="20" spans="1:39" x14ac:dyDescent="0.25">
      <c r="A20" s="144" t="s">
        <v>58</v>
      </c>
      <c r="B20" s="30" t="s">
        <v>590</v>
      </c>
      <c r="C20" s="183" t="s">
        <v>93</v>
      </c>
      <c r="D20" s="189">
        <v>2554639.16749642</v>
      </c>
      <c r="E20" s="189">
        <v>2593789.91239502</v>
      </c>
      <c r="F20" s="189">
        <v>2632940.6572936201</v>
      </c>
      <c r="G20" s="189">
        <v>2672091.4021922201</v>
      </c>
      <c r="H20" s="189">
        <v>2711242.1470908201</v>
      </c>
      <c r="I20" s="189">
        <v>2750392.8919894202</v>
      </c>
      <c r="J20" s="189">
        <v>2789543.6368880202</v>
      </c>
      <c r="K20" s="189">
        <v>2828694.3817866198</v>
      </c>
      <c r="L20" s="189">
        <v>2867845.1266852198</v>
      </c>
      <c r="M20" s="189">
        <v>2906995.8715838301</v>
      </c>
      <c r="N20" s="189">
        <v>2946146.6164824301</v>
      </c>
      <c r="O20" s="189">
        <v>2985297.3613810302</v>
      </c>
      <c r="P20" s="189">
        <v>3024448.1062796302</v>
      </c>
      <c r="Q20" s="189">
        <v>3063598.8511782298</v>
      </c>
      <c r="R20" s="189">
        <v>3102749.5960768298</v>
      </c>
      <c r="S20" s="189">
        <v>3141900.3409754299</v>
      </c>
      <c r="T20" s="189">
        <v>3181051.0858740299</v>
      </c>
      <c r="U20" s="189">
        <v>3220201.8307726299</v>
      </c>
      <c r="V20" s="189">
        <v>3259352.57567123</v>
      </c>
      <c r="W20" s="189">
        <v>3298503.32056983</v>
      </c>
      <c r="X20" s="189">
        <v>3337654.0654684301</v>
      </c>
      <c r="Y20" s="189">
        <v>3376804.8103670301</v>
      </c>
      <c r="Z20" s="189">
        <v>3415955.5552656399</v>
      </c>
      <c r="AA20" s="189">
        <v>3455106.3001642399</v>
      </c>
      <c r="AB20" s="189">
        <v>3494257.04506284</v>
      </c>
      <c r="AC20" s="189">
        <v>3533407.78996144</v>
      </c>
      <c r="AD20" s="189">
        <v>3572558.5348600401</v>
      </c>
      <c r="AE20" s="189">
        <v>3611709.2797586401</v>
      </c>
      <c r="AF20" s="189">
        <v>3650860.0246572401</v>
      </c>
      <c r="AG20" s="189">
        <v>3690010.7695558402</v>
      </c>
      <c r="AH20" s="189">
        <v>3729161.5144544402</v>
      </c>
      <c r="AI20" s="189">
        <v>3768312.2593530398</v>
      </c>
      <c r="AJ20" s="189">
        <v>3807463.0042516398</v>
      </c>
      <c r="AK20" s="189">
        <v>3846613.7491502399</v>
      </c>
      <c r="AL20" s="189">
        <v>3885764.4940488399</v>
      </c>
      <c r="AM20" s="189">
        <v>3924915.2389474399</v>
      </c>
    </row>
    <row r="21" spans="1:39" x14ac:dyDescent="0.25">
      <c r="A21" s="4" t="s">
        <v>59</v>
      </c>
      <c r="B21" s="30" t="s">
        <v>590</v>
      </c>
      <c r="C21" s="183" t="s">
        <v>94</v>
      </c>
      <c r="D21" s="189">
        <v>2554639.16749642</v>
      </c>
      <c r="E21" s="189">
        <v>2593789.91239502</v>
      </c>
      <c r="F21" s="189">
        <v>2632940.6572936201</v>
      </c>
      <c r="G21" s="189">
        <v>2672091.4021922201</v>
      </c>
      <c r="H21" s="189">
        <v>2711242.1470908201</v>
      </c>
      <c r="I21" s="189">
        <v>2750392.8919894202</v>
      </c>
      <c r="J21" s="189">
        <v>2789543.6368880202</v>
      </c>
      <c r="K21" s="189">
        <v>2828694.3817866198</v>
      </c>
      <c r="L21" s="189">
        <v>2867845.1266852198</v>
      </c>
      <c r="M21" s="189">
        <v>2906995.8715838301</v>
      </c>
      <c r="N21" s="189">
        <v>2946146.6164824301</v>
      </c>
      <c r="O21" s="189">
        <v>2985297.3613810302</v>
      </c>
      <c r="P21" s="189">
        <v>3024448.1062796302</v>
      </c>
      <c r="Q21" s="189">
        <v>3063598.8511782298</v>
      </c>
      <c r="R21" s="189">
        <v>3102749.5960768298</v>
      </c>
      <c r="S21" s="189">
        <v>3141900.3409754299</v>
      </c>
      <c r="T21" s="189">
        <v>3181051.0858740299</v>
      </c>
      <c r="U21" s="189">
        <v>3220201.8307726299</v>
      </c>
      <c r="V21" s="189">
        <v>3259352.57567123</v>
      </c>
      <c r="W21" s="189">
        <v>3298503.32056983</v>
      </c>
      <c r="X21" s="189">
        <v>3337654.0654684301</v>
      </c>
      <c r="Y21" s="189">
        <v>3376804.8103670301</v>
      </c>
      <c r="Z21" s="189">
        <v>3415955.5552656399</v>
      </c>
      <c r="AA21" s="189">
        <v>3455106.3001642399</v>
      </c>
      <c r="AB21" s="189">
        <v>3494257.04506284</v>
      </c>
      <c r="AC21" s="189">
        <v>3533407.78996144</v>
      </c>
      <c r="AD21" s="189">
        <v>3572558.5348600401</v>
      </c>
      <c r="AE21" s="189">
        <v>3611709.2797586401</v>
      </c>
      <c r="AF21" s="189">
        <v>3650860.0246572401</v>
      </c>
      <c r="AG21" s="189">
        <v>3690010.7695558402</v>
      </c>
      <c r="AH21" s="189">
        <v>3729161.5144544402</v>
      </c>
      <c r="AI21" s="189">
        <v>3768312.2593530398</v>
      </c>
      <c r="AJ21" s="189">
        <v>3807463.0042516398</v>
      </c>
      <c r="AK21" s="189">
        <v>3846613.7491502399</v>
      </c>
      <c r="AL21" s="189">
        <v>3885764.4940488399</v>
      </c>
      <c r="AM21" s="189">
        <v>3924915.2389474399</v>
      </c>
    </row>
    <row r="22" spans="1:39" x14ac:dyDescent="0.25">
      <c r="A22" s="4" t="s">
        <v>59</v>
      </c>
      <c r="B22" s="30" t="s">
        <v>590</v>
      </c>
      <c r="C22" s="183" t="s">
        <v>95</v>
      </c>
      <c r="D22" s="189">
        <v>2554639.16749642</v>
      </c>
      <c r="E22" s="189">
        <v>2593789.91239502</v>
      </c>
      <c r="F22" s="189">
        <v>2632940.6572936201</v>
      </c>
      <c r="G22" s="189">
        <v>2672091.4021922201</v>
      </c>
      <c r="H22" s="189">
        <v>2711242.1470908201</v>
      </c>
      <c r="I22" s="189">
        <v>2750392.8919894202</v>
      </c>
      <c r="J22" s="189">
        <v>2789543.6368880202</v>
      </c>
      <c r="K22" s="189">
        <v>2828694.3817866198</v>
      </c>
      <c r="L22" s="189">
        <v>2867845.1266852198</v>
      </c>
      <c r="M22" s="189">
        <v>2906995.8715838301</v>
      </c>
      <c r="N22" s="189">
        <v>2946146.6164824301</v>
      </c>
      <c r="O22" s="189">
        <v>2985297.3613810302</v>
      </c>
      <c r="P22" s="189">
        <v>3024448.1062796302</v>
      </c>
      <c r="Q22" s="189">
        <v>3063598.8511782298</v>
      </c>
      <c r="R22" s="189">
        <v>3102749.5960768298</v>
      </c>
      <c r="S22" s="189">
        <v>3141900.3409754299</v>
      </c>
      <c r="T22" s="189">
        <v>3181051.0858740299</v>
      </c>
      <c r="U22" s="189">
        <v>3220201.8307726299</v>
      </c>
      <c r="V22" s="189">
        <v>3259352.57567123</v>
      </c>
      <c r="W22" s="189">
        <v>3298503.32056983</v>
      </c>
      <c r="X22" s="189">
        <v>3337654.0654684301</v>
      </c>
      <c r="Y22" s="189">
        <v>3376804.8103670301</v>
      </c>
      <c r="Z22" s="189">
        <v>3415955.5552656399</v>
      </c>
      <c r="AA22" s="189">
        <v>3455106.3001642399</v>
      </c>
      <c r="AB22" s="189">
        <v>3494257.04506284</v>
      </c>
      <c r="AC22" s="189">
        <v>3533407.78996144</v>
      </c>
      <c r="AD22" s="189">
        <v>3572558.5348600401</v>
      </c>
      <c r="AE22" s="189">
        <v>3611709.2797586401</v>
      </c>
      <c r="AF22" s="189">
        <v>3650860.0246572401</v>
      </c>
      <c r="AG22" s="189">
        <v>3690010.7695558402</v>
      </c>
      <c r="AH22" s="189">
        <v>3729161.5144544402</v>
      </c>
      <c r="AI22" s="189">
        <v>3768312.2593530398</v>
      </c>
      <c r="AJ22" s="189">
        <v>3807463.0042516398</v>
      </c>
      <c r="AK22" s="189">
        <v>3846613.7491502399</v>
      </c>
      <c r="AL22" s="189">
        <v>3885764.4940488399</v>
      </c>
      <c r="AM22" s="189">
        <v>3924915.2389474399</v>
      </c>
    </row>
    <row r="23" spans="1:39" x14ac:dyDescent="0.25">
      <c r="A23" s="4" t="s">
        <v>59</v>
      </c>
      <c r="B23" s="30" t="s">
        <v>590</v>
      </c>
      <c r="C23" s="183" t="s">
        <v>96</v>
      </c>
      <c r="D23" s="189">
        <v>2554639.16749642</v>
      </c>
      <c r="E23" s="189">
        <v>2593789.91239502</v>
      </c>
      <c r="F23" s="189">
        <v>2632940.6572936201</v>
      </c>
      <c r="G23" s="189">
        <v>2672091.4021922201</v>
      </c>
      <c r="H23" s="189">
        <v>2711242.1470908201</v>
      </c>
      <c r="I23" s="189">
        <v>2750392.8919894202</v>
      </c>
      <c r="J23" s="189">
        <v>2789543.6368880202</v>
      </c>
      <c r="K23" s="189">
        <v>2828694.3817866198</v>
      </c>
      <c r="L23" s="189">
        <v>2867845.1266852198</v>
      </c>
      <c r="M23" s="189">
        <v>2906995.8715838301</v>
      </c>
      <c r="N23" s="189">
        <v>2946146.6164824301</v>
      </c>
      <c r="O23" s="189">
        <v>2985297.3613810302</v>
      </c>
      <c r="P23" s="189">
        <v>3024448.1062796302</v>
      </c>
      <c r="Q23" s="189">
        <v>3063598.8511782298</v>
      </c>
      <c r="R23" s="189">
        <v>3102749.5960768298</v>
      </c>
      <c r="S23" s="189">
        <v>3141900.3409754299</v>
      </c>
      <c r="T23" s="189">
        <v>3181051.0858740299</v>
      </c>
      <c r="U23" s="189">
        <v>3220201.8307726299</v>
      </c>
      <c r="V23" s="189">
        <v>3259352.57567123</v>
      </c>
      <c r="W23" s="189">
        <v>3298503.32056983</v>
      </c>
      <c r="X23" s="189">
        <v>3337654.0654684301</v>
      </c>
      <c r="Y23" s="189">
        <v>3376804.8103670301</v>
      </c>
      <c r="Z23" s="189">
        <v>3415955.5552656399</v>
      </c>
      <c r="AA23" s="189">
        <v>3455106.3001642399</v>
      </c>
      <c r="AB23" s="189">
        <v>3494257.04506284</v>
      </c>
      <c r="AC23" s="189">
        <v>3533407.78996144</v>
      </c>
      <c r="AD23" s="189">
        <v>3572558.5348600401</v>
      </c>
      <c r="AE23" s="189">
        <v>3611709.2797586401</v>
      </c>
      <c r="AF23" s="189">
        <v>3650860.0246572401</v>
      </c>
      <c r="AG23" s="189">
        <v>3690010.7695558402</v>
      </c>
      <c r="AH23" s="189">
        <v>3729161.5144544402</v>
      </c>
      <c r="AI23" s="189">
        <v>3768312.2593530398</v>
      </c>
      <c r="AJ23" s="189">
        <v>3807463.0042516398</v>
      </c>
      <c r="AK23" s="189">
        <v>3846613.7491502399</v>
      </c>
      <c r="AL23" s="189">
        <v>3885764.4940488399</v>
      </c>
      <c r="AM23" s="189">
        <v>3924915.2389474399</v>
      </c>
    </row>
    <row r="24" spans="1:39" x14ac:dyDescent="0.25">
      <c r="A24" s="4" t="s">
        <v>61</v>
      </c>
      <c r="B24" s="30" t="s">
        <v>590</v>
      </c>
      <c r="C24" s="183" t="s">
        <v>97</v>
      </c>
      <c r="D24" s="189">
        <v>2554639.16749642</v>
      </c>
      <c r="E24" s="189">
        <v>2593789.91239502</v>
      </c>
      <c r="F24" s="189">
        <v>2632940.6572936201</v>
      </c>
      <c r="G24" s="189">
        <v>2672091.4021922201</v>
      </c>
      <c r="H24" s="189">
        <v>2711242.1470908201</v>
      </c>
      <c r="I24" s="189">
        <v>2750392.8919894202</v>
      </c>
      <c r="J24" s="189">
        <v>2789543.6368880202</v>
      </c>
      <c r="K24" s="189">
        <v>2828694.3817866198</v>
      </c>
      <c r="L24" s="189">
        <v>2867845.1266852198</v>
      </c>
      <c r="M24" s="189">
        <v>2906995.8715838301</v>
      </c>
      <c r="N24" s="189">
        <v>2946146.6164824301</v>
      </c>
      <c r="O24" s="189">
        <v>2985297.3613810302</v>
      </c>
      <c r="P24" s="189">
        <v>3024448.1062796302</v>
      </c>
      <c r="Q24" s="189">
        <v>3063598.8511782298</v>
      </c>
      <c r="R24" s="189">
        <v>3102749.5960768298</v>
      </c>
      <c r="S24" s="189">
        <v>3141900.3409754299</v>
      </c>
      <c r="T24" s="189">
        <v>3181051.0858740299</v>
      </c>
      <c r="U24" s="189">
        <v>3220201.8307726299</v>
      </c>
      <c r="V24" s="189">
        <v>3259352.57567123</v>
      </c>
      <c r="W24" s="189">
        <v>3298503.32056983</v>
      </c>
      <c r="X24" s="189">
        <v>3337654.0654684301</v>
      </c>
      <c r="Y24" s="189">
        <v>3376804.8103670301</v>
      </c>
      <c r="Z24" s="189">
        <v>3415955.5552656399</v>
      </c>
      <c r="AA24" s="189">
        <v>3455106.3001642399</v>
      </c>
      <c r="AB24" s="189">
        <v>3494257.04506284</v>
      </c>
      <c r="AC24" s="189">
        <v>3533407.78996144</v>
      </c>
      <c r="AD24" s="189">
        <v>3572558.5348600401</v>
      </c>
      <c r="AE24" s="189">
        <v>3611709.2797586401</v>
      </c>
      <c r="AF24" s="189">
        <v>3650860.0246572401</v>
      </c>
      <c r="AG24" s="189">
        <v>3690010.7695558402</v>
      </c>
      <c r="AH24" s="189">
        <v>3729161.5144544402</v>
      </c>
      <c r="AI24" s="189">
        <v>3768312.2593530398</v>
      </c>
      <c r="AJ24" s="189">
        <v>3807463.0042516398</v>
      </c>
      <c r="AK24" s="189">
        <v>3846613.7491502399</v>
      </c>
      <c r="AL24" s="189">
        <v>3885764.4940488399</v>
      </c>
      <c r="AM24" s="189">
        <v>3924915.2389474399</v>
      </c>
    </row>
    <row r="25" spans="1:39" x14ac:dyDescent="0.25">
      <c r="A25" s="4" t="s">
        <v>62</v>
      </c>
      <c r="B25" s="30" t="s">
        <v>590</v>
      </c>
      <c r="C25" s="183" t="s">
        <v>98</v>
      </c>
      <c r="D25" s="189">
        <v>2554639.16749642</v>
      </c>
      <c r="E25" s="189">
        <v>2593789.91239502</v>
      </c>
      <c r="F25" s="189">
        <v>2632940.6572936201</v>
      </c>
      <c r="G25" s="189">
        <v>2672091.4021922201</v>
      </c>
      <c r="H25" s="189">
        <v>2711242.1470908201</v>
      </c>
      <c r="I25" s="189">
        <v>2750392.8919894202</v>
      </c>
      <c r="J25" s="189">
        <v>2789543.6368880202</v>
      </c>
      <c r="K25" s="189">
        <v>2828694.3817866198</v>
      </c>
      <c r="L25" s="189">
        <v>2867845.1266852198</v>
      </c>
      <c r="M25" s="189">
        <v>2906995.8715838301</v>
      </c>
      <c r="N25" s="189">
        <v>2946146.6164824301</v>
      </c>
      <c r="O25" s="189">
        <v>2985297.3613810302</v>
      </c>
      <c r="P25" s="189">
        <v>3024448.1062796302</v>
      </c>
      <c r="Q25" s="189">
        <v>3063598.8511782298</v>
      </c>
      <c r="R25" s="189">
        <v>3102749.5960768298</v>
      </c>
      <c r="S25" s="189">
        <v>3141900.3409754299</v>
      </c>
      <c r="T25" s="189">
        <v>3181051.0858740299</v>
      </c>
      <c r="U25" s="189">
        <v>3220201.8307726299</v>
      </c>
      <c r="V25" s="189">
        <v>3259352.57567123</v>
      </c>
      <c r="W25" s="189">
        <v>3298503.32056983</v>
      </c>
      <c r="X25" s="189">
        <v>3337654.0654684301</v>
      </c>
      <c r="Y25" s="189">
        <v>3376804.8103670301</v>
      </c>
      <c r="Z25" s="189">
        <v>3415955.5552656399</v>
      </c>
      <c r="AA25" s="189">
        <v>3455106.3001642399</v>
      </c>
      <c r="AB25" s="189">
        <v>3494257.04506284</v>
      </c>
      <c r="AC25" s="189">
        <v>3533407.78996144</v>
      </c>
      <c r="AD25" s="189">
        <v>3572558.5348600401</v>
      </c>
      <c r="AE25" s="189">
        <v>3611709.2797586401</v>
      </c>
      <c r="AF25" s="189">
        <v>3650860.0246572401</v>
      </c>
      <c r="AG25" s="189">
        <v>3690010.7695558402</v>
      </c>
      <c r="AH25" s="189">
        <v>3729161.5144544402</v>
      </c>
      <c r="AI25" s="189">
        <v>3768312.2593530398</v>
      </c>
      <c r="AJ25" s="189">
        <v>3807463.0042516398</v>
      </c>
      <c r="AK25" s="189">
        <v>3846613.7491502399</v>
      </c>
      <c r="AL25" s="189">
        <v>3885764.4940488399</v>
      </c>
      <c r="AM25" s="189">
        <v>3924915.2389474399</v>
      </c>
    </row>
    <row r="26" spans="1:39" x14ac:dyDescent="0.25">
      <c r="A26" s="4" t="s">
        <v>64</v>
      </c>
      <c r="B26" s="30" t="s">
        <v>590</v>
      </c>
      <c r="C26" s="183" t="s">
        <v>99</v>
      </c>
      <c r="D26" s="189">
        <v>2554639.16749642</v>
      </c>
      <c r="E26" s="189">
        <v>2593789.91239502</v>
      </c>
      <c r="F26" s="189">
        <v>2632940.6572936201</v>
      </c>
      <c r="G26" s="189">
        <v>2672091.4021922201</v>
      </c>
      <c r="H26" s="189">
        <v>2711242.1470908201</v>
      </c>
      <c r="I26" s="189">
        <v>2750392.8919894202</v>
      </c>
      <c r="J26" s="189">
        <v>2789543.6368880202</v>
      </c>
      <c r="K26" s="189">
        <v>2828694.3817866198</v>
      </c>
      <c r="L26" s="189">
        <v>2867845.1266852198</v>
      </c>
      <c r="M26" s="189">
        <v>2906995.8715838301</v>
      </c>
      <c r="N26" s="189">
        <v>2946146.6164824301</v>
      </c>
      <c r="O26" s="189">
        <v>2985297.3613810302</v>
      </c>
      <c r="P26" s="189">
        <v>3024448.1062796302</v>
      </c>
      <c r="Q26" s="189">
        <v>3063598.8511782298</v>
      </c>
      <c r="R26" s="189">
        <v>3102749.5960768298</v>
      </c>
      <c r="S26" s="189">
        <v>3141900.3409754299</v>
      </c>
      <c r="T26" s="189">
        <v>3181051.0858740299</v>
      </c>
      <c r="U26" s="189">
        <v>3220201.8307726299</v>
      </c>
      <c r="V26" s="189">
        <v>3259352.57567123</v>
      </c>
      <c r="W26" s="189">
        <v>3298503.32056983</v>
      </c>
      <c r="X26" s="189">
        <v>3337654.0654684301</v>
      </c>
      <c r="Y26" s="189">
        <v>3376804.8103670301</v>
      </c>
      <c r="Z26" s="189">
        <v>3415955.5552656399</v>
      </c>
      <c r="AA26" s="189">
        <v>3455106.3001642399</v>
      </c>
      <c r="AB26" s="189">
        <v>3494257.04506284</v>
      </c>
      <c r="AC26" s="189">
        <v>3533407.78996144</v>
      </c>
      <c r="AD26" s="189">
        <v>3572558.5348600401</v>
      </c>
      <c r="AE26" s="189">
        <v>3611709.2797586401</v>
      </c>
      <c r="AF26" s="189">
        <v>3650860.0246572401</v>
      </c>
      <c r="AG26" s="189">
        <v>3690010.7695558402</v>
      </c>
      <c r="AH26" s="189">
        <v>3729161.5144544402</v>
      </c>
      <c r="AI26" s="189">
        <v>3768312.2593530398</v>
      </c>
      <c r="AJ26" s="189">
        <v>3807463.0042516398</v>
      </c>
      <c r="AK26" s="189">
        <v>3846613.7491502399</v>
      </c>
      <c r="AL26" s="189">
        <v>3885764.4940488399</v>
      </c>
      <c r="AM26" s="189">
        <v>3924915.2389474399</v>
      </c>
    </row>
    <row r="27" spans="1:39" x14ac:dyDescent="0.25">
      <c r="A27" s="4" t="s">
        <v>63</v>
      </c>
      <c r="B27" s="30" t="s">
        <v>590</v>
      </c>
      <c r="C27" s="183" t="s">
        <v>100</v>
      </c>
      <c r="D27" s="189">
        <v>2554639.16749642</v>
      </c>
      <c r="E27" s="189">
        <v>2593789.91239502</v>
      </c>
      <c r="F27" s="189">
        <v>2632940.6572936201</v>
      </c>
      <c r="G27" s="189">
        <v>2672091.4021922201</v>
      </c>
      <c r="H27" s="189">
        <v>2711242.1470908201</v>
      </c>
      <c r="I27" s="189">
        <v>2750392.8919894202</v>
      </c>
      <c r="J27" s="189">
        <v>2789543.6368880202</v>
      </c>
      <c r="K27" s="189">
        <v>2828694.3817866198</v>
      </c>
      <c r="L27" s="189">
        <v>2867845.1266852198</v>
      </c>
      <c r="M27" s="189">
        <v>2906995.8715838301</v>
      </c>
      <c r="N27" s="189">
        <v>2946146.6164824301</v>
      </c>
      <c r="O27" s="189">
        <v>2985297.3613810302</v>
      </c>
      <c r="P27" s="189">
        <v>3024448.1062796302</v>
      </c>
      <c r="Q27" s="189">
        <v>3063598.8511782298</v>
      </c>
      <c r="R27" s="189">
        <v>3102749.5960768298</v>
      </c>
      <c r="S27" s="189">
        <v>3141900.3409754299</v>
      </c>
      <c r="T27" s="189">
        <v>3181051.0858740299</v>
      </c>
      <c r="U27" s="189">
        <v>3220201.8307726299</v>
      </c>
      <c r="V27" s="189">
        <v>3259352.57567123</v>
      </c>
      <c r="W27" s="189">
        <v>3298503.32056983</v>
      </c>
      <c r="X27" s="189">
        <v>3337654.0654684301</v>
      </c>
      <c r="Y27" s="189">
        <v>3376804.8103670301</v>
      </c>
      <c r="Z27" s="189">
        <v>3415955.5552656399</v>
      </c>
      <c r="AA27" s="189">
        <v>3455106.3001642399</v>
      </c>
      <c r="AB27" s="189">
        <v>3494257.04506284</v>
      </c>
      <c r="AC27" s="189">
        <v>3533407.78996144</v>
      </c>
      <c r="AD27" s="189">
        <v>3572558.5348600401</v>
      </c>
      <c r="AE27" s="189">
        <v>3611709.2797586401</v>
      </c>
      <c r="AF27" s="189">
        <v>3650860.0246572401</v>
      </c>
      <c r="AG27" s="189">
        <v>3690010.7695558402</v>
      </c>
      <c r="AH27" s="189">
        <v>3729161.5144544402</v>
      </c>
      <c r="AI27" s="189">
        <v>3768312.2593530398</v>
      </c>
      <c r="AJ27" s="189">
        <v>3807463.0042516398</v>
      </c>
      <c r="AK27" s="189">
        <v>3846613.7491502399</v>
      </c>
      <c r="AL27" s="189">
        <v>3885764.4940488399</v>
      </c>
      <c r="AM27" s="189">
        <v>3924915.2389474399</v>
      </c>
    </row>
    <row r="28" spans="1:39" x14ac:dyDescent="0.25">
      <c r="A28" s="4" t="s">
        <v>64</v>
      </c>
      <c r="B28" s="30" t="s">
        <v>590</v>
      </c>
      <c r="C28" s="183" t="s">
        <v>101</v>
      </c>
      <c r="D28" s="189">
        <v>2554639.16749642</v>
      </c>
      <c r="E28" s="189">
        <v>2593789.91239502</v>
      </c>
      <c r="F28" s="189">
        <v>2632940.6572936201</v>
      </c>
      <c r="G28" s="189">
        <v>2672091.4021922201</v>
      </c>
      <c r="H28" s="189">
        <v>2711242.1470908201</v>
      </c>
      <c r="I28" s="189">
        <v>2750392.8919894202</v>
      </c>
      <c r="J28" s="189">
        <v>2789543.6368880202</v>
      </c>
      <c r="K28" s="189">
        <v>2828694.3817866198</v>
      </c>
      <c r="L28" s="189">
        <v>2867845.1266852198</v>
      </c>
      <c r="M28" s="189">
        <v>2906995.8715838301</v>
      </c>
      <c r="N28" s="189">
        <v>2946146.6164824301</v>
      </c>
      <c r="O28" s="189">
        <v>2985297.3613810302</v>
      </c>
      <c r="P28" s="189">
        <v>3024448.1062796302</v>
      </c>
      <c r="Q28" s="189">
        <v>3063598.8511782298</v>
      </c>
      <c r="R28" s="189">
        <v>3102749.5960768298</v>
      </c>
      <c r="S28" s="189">
        <v>3141900.3409754299</v>
      </c>
      <c r="T28" s="189">
        <v>3181051.0858740299</v>
      </c>
      <c r="U28" s="189">
        <v>3220201.8307726299</v>
      </c>
      <c r="V28" s="189">
        <v>3259352.57567123</v>
      </c>
      <c r="W28" s="189">
        <v>3298503.32056983</v>
      </c>
      <c r="X28" s="189">
        <v>3337654.0654684301</v>
      </c>
      <c r="Y28" s="189">
        <v>3376804.8103670301</v>
      </c>
      <c r="Z28" s="189">
        <v>3415955.5552656399</v>
      </c>
      <c r="AA28" s="189">
        <v>3455106.3001642399</v>
      </c>
      <c r="AB28" s="189">
        <v>3494257.04506284</v>
      </c>
      <c r="AC28" s="189">
        <v>3533407.78996144</v>
      </c>
      <c r="AD28" s="189">
        <v>3572558.5348600401</v>
      </c>
      <c r="AE28" s="189">
        <v>3611709.2797586401</v>
      </c>
      <c r="AF28" s="189">
        <v>3650860.0246572401</v>
      </c>
      <c r="AG28" s="189">
        <v>3690010.7695558402</v>
      </c>
      <c r="AH28" s="189">
        <v>3729161.5144544402</v>
      </c>
      <c r="AI28" s="189">
        <v>3768312.2593530398</v>
      </c>
      <c r="AJ28" s="189">
        <v>3807463.0042516398</v>
      </c>
      <c r="AK28" s="189">
        <v>3846613.7491502399</v>
      </c>
      <c r="AL28" s="189">
        <v>3885764.4940488399</v>
      </c>
      <c r="AM28" s="189">
        <v>3924915.2389474399</v>
      </c>
    </row>
    <row r="29" spans="1:39" x14ac:dyDescent="0.25">
      <c r="A29" s="4" t="s">
        <v>66</v>
      </c>
      <c r="B29" s="30" t="s">
        <v>590</v>
      </c>
      <c r="C29" s="183" t="s">
        <v>102</v>
      </c>
      <c r="D29" s="189">
        <v>2554639.16749642</v>
      </c>
      <c r="E29" s="189">
        <v>2593789.91239502</v>
      </c>
      <c r="F29" s="189">
        <v>2632940.6572936201</v>
      </c>
      <c r="G29" s="189">
        <v>2672091.4021922201</v>
      </c>
      <c r="H29" s="189">
        <v>2711242.1470908201</v>
      </c>
      <c r="I29" s="189">
        <v>2750392.8919894202</v>
      </c>
      <c r="J29" s="189">
        <v>2789543.6368880202</v>
      </c>
      <c r="K29" s="189">
        <v>2828694.3817866198</v>
      </c>
      <c r="L29" s="189">
        <v>2867845.1266852198</v>
      </c>
      <c r="M29" s="189">
        <v>2906995.8715838301</v>
      </c>
      <c r="N29" s="189">
        <v>2946146.6164824301</v>
      </c>
      <c r="O29" s="189">
        <v>2985297.3613810302</v>
      </c>
      <c r="P29" s="189">
        <v>3024448.1062796302</v>
      </c>
      <c r="Q29" s="189">
        <v>3063598.8511782298</v>
      </c>
      <c r="R29" s="189">
        <v>3102749.5960768298</v>
      </c>
      <c r="S29" s="189">
        <v>3141900.3409754299</v>
      </c>
      <c r="T29" s="189">
        <v>3181051.0858740299</v>
      </c>
      <c r="U29" s="189">
        <v>3220201.8307726299</v>
      </c>
      <c r="V29" s="189">
        <v>3259352.57567123</v>
      </c>
      <c r="W29" s="189">
        <v>3298503.32056983</v>
      </c>
      <c r="X29" s="189">
        <v>3337654.0654684301</v>
      </c>
      <c r="Y29" s="189">
        <v>3376804.8103670301</v>
      </c>
      <c r="Z29" s="189">
        <v>3415955.5552656399</v>
      </c>
      <c r="AA29" s="189">
        <v>3455106.3001642399</v>
      </c>
      <c r="AB29" s="189">
        <v>3494257.04506284</v>
      </c>
      <c r="AC29" s="189">
        <v>3533407.78996144</v>
      </c>
      <c r="AD29" s="189">
        <v>3572558.5348600401</v>
      </c>
      <c r="AE29" s="189">
        <v>3611709.2797586401</v>
      </c>
      <c r="AF29" s="189">
        <v>3650860.0246572401</v>
      </c>
      <c r="AG29" s="189">
        <v>3690010.7695558402</v>
      </c>
      <c r="AH29" s="189">
        <v>3729161.5144544402</v>
      </c>
      <c r="AI29" s="189">
        <v>3768312.2593530398</v>
      </c>
      <c r="AJ29" s="189">
        <v>3807463.0042516398</v>
      </c>
      <c r="AK29" s="189">
        <v>3846613.7491502399</v>
      </c>
      <c r="AL29" s="189">
        <v>3885764.4940488399</v>
      </c>
      <c r="AM29" s="189">
        <v>3924915.2389474399</v>
      </c>
    </row>
    <row r="30" spans="1:39" x14ac:dyDescent="0.25">
      <c r="A30" s="4" t="s">
        <v>66</v>
      </c>
      <c r="B30" s="30" t="s">
        <v>590</v>
      </c>
      <c r="C30" s="183" t="s">
        <v>103</v>
      </c>
      <c r="D30" s="189">
        <v>2554639.16749642</v>
      </c>
      <c r="E30" s="189">
        <v>2593789.91239502</v>
      </c>
      <c r="F30" s="189">
        <v>2632940.6572936201</v>
      </c>
      <c r="G30" s="189">
        <v>2672091.4021922201</v>
      </c>
      <c r="H30" s="189">
        <v>2711242.1470908201</v>
      </c>
      <c r="I30" s="189">
        <v>2750392.8919894202</v>
      </c>
      <c r="J30" s="189">
        <v>2789543.6368880202</v>
      </c>
      <c r="K30" s="189">
        <v>2828694.3817866198</v>
      </c>
      <c r="L30" s="189">
        <v>2867845.1266852198</v>
      </c>
      <c r="M30" s="189">
        <v>2906995.8715838301</v>
      </c>
      <c r="N30" s="189">
        <v>2946146.6164824301</v>
      </c>
      <c r="O30" s="189">
        <v>2985297.3613810302</v>
      </c>
      <c r="P30" s="189">
        <v>3024448.1062796302</v>
      </c>
      <c r="Q30" s="189">
        <v>3063598.8511782298</v>
      </c>
      <c r="R30" s="189">
        <v>3102749.5960768298</v>
      </c>
      <c r="S30" s="189">
        <v>3141900.3409754299</v>
      </c>
      <c r="T30" s="189">
        <v>3181051.0858740299</v>
      </c>
      <c r="U30" s="189">
        <v>3220201.8307726299</v>
      </c>
      <c r="V30" s="189">
        <v>3259352.57567123</v>
      </c>
      <c r="W30" s="189">
        <v>3298503.32056983</v>
      </c>
      <c r="X30" s="189">
        <v>3337654.0654684301</v>
      </c>
      <c r="Y30" s="189">
        <v>3376804.8103670301</v>
      </c>
      <c r="Z30" s="189">
        <v>3415955.5552656399</v>
      </c>
      <c r="AA30" s="189">
        <v>3455106.3001642399</v>
      </c>
      <c r="AB30" s="189">
        <v>3494257.04506284</v>
      </c>
      <c r="AC30" s="189">
        <v>3533407.78996144</v>
      </c>
      <c r="AD30" s="189">
        <v>3572558.5348600401</v>
      </c>
      <c r="AE30" s="189">
        <v>3611709.2797586401</v>
      </c>
      <c r="AF30" s="189">
        <v>3650860.0246572401</v>
      </c>
      <c r="AG30" s="189">
        <v>3690010.7695558402</v>
      </c>
      <c r="AH30" s="189">
        <v>3729161.5144544402</v>
      </c>
      <c r="AI30" s="189">
        <v>3768312.2593530398</v>
      </c>
      <c r="AJ30" s="189">
        <v>3807463.0042516398</v>
      </c>
      <c r="AK30" s="189">
        <v>3846613.7491502399</v>
      </c>
      <c r="AL30" s="189">
        <v>3885764.4940488399</v>
      </c>
      <c r="AM30" s="189">
        <v>3924915.2389474399</v>
      </c>
    </row>
    <row r="31" spans="1:39" x14ac:dyDescent="0.25">
      <c r="A31" s="4" t="s">
        <v>70</v>
      </c>
      <c r="B31" s="30" t="s">
        <v>590</v>
      </c>
      <c r="C31" s="183" t="s">
        <v>104</v>
      </c>
      <c r="D31" s="189">
        <v>2554639.16749642</v>
      </c>
      <c r="E31" s="189">
        <v>2593789.91239502</v>
      </c>
      <c r="F31" s="189">
        <v>2632940.6572936201</v>
      </c>
      <c r="G31" s="189">
        <v>2672091.4021922201</v>
      </c>
      <c r="H31" s="189">
        <v>2711242.1470908201</v>
      </c>
      <c r="I31" s="189">
        <v>2750392.8919894202</v>
      </c>
      <c r="J31" s="189">
        <v>2789543.6368880202</v>
      </c>
      <c r="K31" s="189">
        <v>2828694.3817866198</v>
      </c>
      <c r="L31" s="189">
        <v>2867845.1266852198</v>
      </c>
      <c r="M31" s="189">
        <v>2906995.8715838301</v>
      </c>
      <c r="N31" s="189">
        <v>2946146.6164824301</v>
      </c>
      <c r="O31" s="189">
        <v>2985297.3613810302</v>
      </c>
      <c r="P31" s="189">
        <v>3024448.1062796302</v>
      </c>
      <c r="Q31" s="189">
        <v>3063598.8511782298</v>
      </c>
      <c r="R31" s="189">
        <v>3102749.5960768298</v>
      </c>
      <c r="S31" s="189">
        <v>3141900.3409754299</v>
      </c>
      <c r="T31" s="189">
        <v>3181051.0858740299</v>
      </c>
      <c r="U31" s="189">
        <v>3220201.8307726299</v>
      </c>
      <c r="V31" s="189">
        <v>3259352.57567123</v>
      </c>
      <c r="W31" s="189">
        <v>3298503.32056983</v>
      </c>
      <c r="X31" s="189">
        <v>3337654.0654684301</v>
      </c>
      <c r="Y31" s="189">
        <v>3376804.8103670301</v>
      </c>
      <c r="Z31" s="189">
        <v>3415955.5552656399</v>
      </c>
      <c r="AA31" s="189">
        <v>3455106.3001642399</v>
      </c>
      <c r="AB31" s="189">
        <v>3494257.04506284</v>
      </c>
      <c r="AC31" s="189">
        <v>3533407.78996144</v>
      </c>
      <c r="AD31" s="189">
        <v>3572558.5348600401</v>
      </c>
      <c r="AE31" s="189">
        <v>3611709.2797586401</v>
      </c>
      <c r="AF31" s="189">
        <v>3650860.0246572401</v>
      </c>
      <c r="AG31" s="189">
        <v>3690010.7695558402</v>
      </c>
      <c r="AH31" s="189">
        <v>3729161.5144544402</v>
      </c>
      <c r="AI31" s="189">
        <v>3768312.2593530398</v>
      </c>
      <c r="AJ31" s="189">
        <v>3807463.0042516398</v>
      </c>
      <c r="AK31" s="189">
        <v>3846613.7491502399</v>
      </c>
      <c r="AL31" s="189">
        <v>3885764.4940488399</v>
      </c>
      <c r="AM31" s="189">
        <v>3924915.2389474399</v>
      </c>
    </row>
    <row r="32" spans="1:39" x14ac:dyDescent="0.25">
      <c r="A32" s="4" t="s">
        <v>69</v>
      </c>
      <c r="B32" s="30" t="s">
        <v>590</v>
      </c>
      <c r="C32" s="183" t="s">
        <v>105</v>
      </c>
      <c r="D32" s="189">
        <v>2554639.16749642</v>
      </c>
      <c r="E32" s="189">
        <v>2593789.91239502</v>
      </c>
      <c r="F32" s="189">
        <v>2632940.6572936201</v>
      </c>
      <c r="G32" s="189">
        <v>2672091.4021922201</v>
      </c>
      <c r="H32" s="189">
        <v>2711242.1470908201</v>
      </c>
      <c r="I32" s="189">
        <v>2750392.8919894202</v>
      </c>
      <c r="J32" s="189">
        <v>2789543.6368880202</v>
      </c>
      <c r="K32" s="189">
        <v>2828694.3817866198</v>
      </c>
      <c r="L32" s="189">
        <v>2867845.1266852198</v>
      </c>
      <c r="M32" s="189">
        <v>2906995.8715838301</v>
      </c>
      <c r="N32" s="189">
        <v>2946146.6164824301</v>
      </c>
      <c r="O32" s="189">
        <v>2985297.3613810302</v>
      </c>
      <c r="P32" s="189">
        <v>3024448.1062796302</v>
      </c>
      <c r="Q32" s="189">
        <v>3063598.8511782298</v>
      </c>
      <c r="R32" s="189">
        <v>3102749.5960768298</v>
      </c>
      <c r="S32" s="189">
        <v>3141900.3409754299</v>
      </c>
      <c r="T32" s="189">
        <v>3181051.0858740299</v>
      </c>
      <c r="U32" s="189">
        <v>3220201.8307726299</v>
      </c>
      <c r="V32" s="189">
        <v>3259352.57567123</v>
      </c>
      <c r="W32" s="189">
        <v>3298503.32056983</v>
      </c>
      <c r="X32" s="189">
        <v>3337654.0654684301</v>
      </c>
      <c r="Y32" s="189">
        <v>3376804.8103670301</v>
      </c>
      <c r="Z32" s="189">
        <v>3415955.5552656399</v>
      </c>
      <c r="AA32" s="189">
        <v>3455106.3001642399</v>
      </c>
      <c r="AB32" s="189">
        <v>3494257.04506284</v>
      </c>
      <c r="AC32" s="189">
        <v>3533407.78996144</v>
      </c>
      <c r="AD32" s="189">
        <v>3572558.5348600401</v>
      </c>
      <c r="AE32" s="189">
        <v>3611709.2797586401</v>
      </c>
      <c r="AF32" s="189">
        <v>3650860.0246572401</v>
      </c>
      <c r="AG32" s="189">
        <v>3690010.7695558402</v>
      </c>
      <c r="AH32" s="189">
        <v>3729161.5144544402</v>
      </c>
      <c r="AI32" s="189">
        <v>3768312.2593530398</v>
      </c>
      <c r="AJ32" s="189">
        <v>3807463.0042516398</v>
      </c>
      <c r="AK32" s="189">
        <v>3846613.7491502399</v>
      </c>
      <c r="AL32" s="189">
        <v>3885764.4940488399</v>
      </c>
      <c r="AM32" s="189">
        <v>3924915.2389474399</v>
      </c>
    </row>
    <row r="33" spans="1:39" x14ac:dyDescent="0.25">
      <c r="A33" s="4" t="s">
        <v>69</v>
      </c>
      <c r="B33" s="30" t="s">
        <v>590</v>
      </c>
      <c r="C33" s="183" t="s">
        <v>106</v>
      </c>
      <c r="D33" s="189">
        <v>2554639.16749642</v>
      </c>
      <c r="E33" s="189">
        <v>2593789.91239502</v>
      </c>
      <c r="F33" s="189">
        <v>2632940.6572936201</v>
      </c>
      <c r="G33" s="189">
        <v>2672091.4021922201</v>
      </c>
      <c r="H33" s="189">
        <v>2711242.1470908201</v>
      </c>
      <c r="I33" s="189">
        <v>2750392.8919894202</v>
      </c>
      <c r="J33" s="189">
        <v>2789543.6368880202</v>
      </c>
      <c r="K33" s="189">
        <v>2828694.3817866198</v>
      </c>
      <c r="L33" s="189">
        <v>2867845.1266852198</v>
      </c>
      <c r="M33" s="189">
        <v>2906995.8715838301</v>
      </c>
      <c r="N33" s="189">
        <v>2946146.6164824301</v>
      </c>
      <c r="O33" s="189">
        <v>2985297.3613810302</v>
      </c>
      <c r="P33" s="189">
        <v>3024448.1062796302</v>
      </c>
      <c r="Q33" s="189">
        <v>3063598.8511782298</v>
      </c>
      <c r="R33" s="189">
        <v>3102749.5960768298</v>
      </c>
      <c r="S33" s="189">
        <v>3141900.3409754299</v>
      </c>
      <c r="T33" s="189">
        <v>3181051.0858740299</v>
      </c>
      <c r="U33" s="189">
        <v>3220201.8307726299</v>
      </c>
      <c r="V33" s="189">
        <v>3259352.57567123</v>
      </c>
      <c r="W33" s="189">
        <v>3298503.32056983</v>
      </c>
      <c r="X33" s="189">
        <v>3337654.0654684301</v>
      </c>
      <c r="Y33" s="189">
        <v>3376804.8103670301</v>
      </c>
      <c r="Z33" s="189">
        <v>3415955.5552656399</v>
      </c>
      <c r="AA33" s="189">
        <v>3455106.3001642399</v>
      </c>
      <c r="AB33" s="189">
        <v>3494257.04506284</v>
      </c>
      <c r="AC33" s="189">
        <v>3533407.78996144</v>
      </c>
      <c r="AD33" s="189">
        <v>3572558.5348600401</v>
      </c>
      <c r="AE33" s="189">
        <v>3611709.2797586401</v>
      </c>
      <c r="AF33" s="189">
        <v>3650860.0246572401</v>
      </c>
      <c r="AG33" s="189">
        <v>3690010.7695558402</v>
      </c>
      <c r="AH33" s="189">
        <v>3729161.5144544402</v>
      </c>
      <c r="AI33" s="189">
        <v>3768312.2593530398</v>
      </c>
      <c r="AJ33" s="189">
        <v>3807463.0042516398</v>
      </c>
      <c r="AK33" s="189">
        <v>3846613.7491502399</v>
      </c>
      <c r="AL33" s="189">
        <v>3885764.4940488399</v>
      </c>
      <c r="AM33" s="189">
        <v>3924915.2389474399</v>
      </c>
    </row>
    <row r="34" spans="1:39" x14ac:dyDescent="0.25">
      <c r="A34" s="4" t="s">
        <v>69</v>
      </c>
      <c r="B34" s="30" t="s">
        <v>590</v>
      </c>
      <c r="C34" s="183" t="s">
        <v>107</v>
      </c>
      <c r="D34" s="189">
        <v>2554639.16749642</v>
      </c>
      <c r="E34" s="189">
        <v>2593789.91239502</v>
      </c>
      <c r="F34" s="189">
        <v>2632940.6572936201</v>
      </c>
      <c r="G34" s="189">
        <v>2672091.4021922201</v>
      </c>
      <c r="H34" s="189">
        <v>2711242.1470908201</v>
      </c>
      <c r="I34" s="189">
        <v>2750392.8919894202</v>
      </c>
      <c r="J34" s="189">
        <v>2789543.6368880202</v>
      </c>
      <c r="K34" s="189">
        <v>2828694.3817866198</v>
      </c>
      <c r="L34" s="189">
        <v>2867845.1266852198</v>
      </c>
      <c r="M34" s="189">
        <v>2906995.8715838301</v>
      </c>
      <c r="N34" s="189">
        <v>2946146.6164824301</v>
      </c>
      <c r="O34" s="189">
        <v>2985297.3613810302</v>
      </c>
      <c r="P34" s="189">
        <v>3024448.1062796302</v>
      </c>
      <c r="Q34" s="189">
        <v>3063598.8511782298</v>
      </c>
      <c r="R34" s="189">
        <v>3102749.5960768298</v>
      </c>
      <c r="S34" s="189">
        <v>3141900.3409754299</v>
      </c>
      <c r="T34" s="189">
        <v>3181051.0858740299</v>
      </c>
      <c r="U34" s="189">
        <v>3220201.8307726299</v>
      </c>
      <c r="V34" s="189">
        <v>3259352.57567123</v>
      </c>
      <c r="W34" s="189">
        <v>3298503.32056983</v>
      </c>
      <c r="X34" s="189">
        <v>3337654.0654684301</v>
      </c>
      <c r="Y34" s="189">
        <v>3376804.8103670301</v>
      </c>
      <c r="Z34" s="189">
        <v>3415955.5552656399</v>
      </c>
      <c r="AA34" s="189">
        <v>3455106.3001642399</v>
      </c>
      <c r="AB34" s="189">
        <v>3494257.04506284</v>
      </c>
      <c r="AC34" s="189">
        <v>3533407.78996144</v>
      </c>
      <c r="AD34" s="189">
        <v>3572558.5348600401</v>
      </c>
      <c r="AE34" s="189">
        <v>3611709.2797586401</v>
      </c>
      <c r="AF34" s="189">
        <v>3650860.0246572401</v>
      </c>
      <c r="AG34" s="189">
        <v>3690010.7695558402</v>
      </c>
      <c r="AH34" s="189">
        <v>3729161.5144544402</v>
      </c>
      <c r="AI34" s="189">
        <v>3768312.2593530398</v>
      </c>
      <c r="AJ34" s="189">
        <v>3807463.0042516398</v>
      </c>
      <c r="AK34" s="189">
        <v>3846613.7491502399</v>
      </c>
      <c r="AL34" s="189">
        <v>3885764.4940488399</v>
      </c>
      <c r="AM34" s="189">
        <v>3924915.2389474399</v>
      </c>
    </row>
    <row r="35" spans="1:39" x14ac:dyDescent="0.25">
      <c r="A35" s="4" t="s">
        <v>71</v>
      </c>
      <c r="B35" s="30" t="s">
        <v>590</v>
      </c>
      <c r="C35" s="183" t="s">
        <v>108</v>
      </c>
      <c r="D35" s="189">
        <v>2554639.16749642</v>
      </c>
      <c r="E35" s="189">
        <v>2593789.91239502</v>
      </c>
      <c r="F35" s="189">
        <v>2632940.6572936201</v>
      </c>
      <c r="G35" s="189">
        <v>2672091.4021922201</v>
      </c>
      <c r="H35" s="189">
        <v>2711242.1470908201</v>
      </c>
      <c r="I35" s="189">
        <v>2750392.8919894202</v>
      </c>
      <c r="J35" s="189">
        <v>2789543.6368880202</v>
      </c>
      <c r="K35" s="189">
        <v>2828694.3817866198</v>
      </c>
      <c r="L35" s="189">
        <v>2867845.1266852198</v>
      </c>
      <c r="M35" s="189">
        <v>2906995.8715838301</v>
      </c>
      <c r="N35" s="189">
        <v>2946146.6164824301</v>
      </c>
      <c r="O35" s="189">
        <v>2985297.3613810302</v>
      </c>
      <c r="P35" s="189">
        <v>3024448.1062796302</v>
      </c>
      <c r="Q35" s="189">
        <v>3063598.8511782298</v>
      </c>
      <c r="R35" s="189">
        <v>3102749.5960768298</v>
      </c>
      <c r="S35" s="189">
        <v>3141900.3409754299</v>
      </c>
      <c r="T35" s="189">
        <v>3181051.0858740299</v>
      </c>
      <c r="U35" s="189">
        <v>3220201.8307726299</v>
      </c>
      <c r="V35" s="189">
        <v>3259352.57567123</v>
      </c>
      <c r="W35" s="189">
        <v>3298503.32056983</v>
      </c>
      <c r="X35" s="189">
        <v>3337654.0654684301</v>
      </c>
      <c r="Y35" s="189">
        <v>3376804.8103670301</v>
      </c>
      <c r="Z35" s="189">
        <v>3415955.5552656399</v>
      </c>
      <c r="AA35" s="189">
        <v>3455106.3001642399</v>
      </c>
      <c r="AB35" s="189">
        <v>3494257.04506284</v>
      </c>
      <c r="AC35" s="189">
        <v>3533407.78996144</v>
      </c>
      <c r="AD35" s="189">
        <v>3572558.5348600401</v>
      </c>
      <c r="AE35" s="189">
        <v>3611709.2797586401</v>
      </c>
      <c r="AF35" s="189">
        <v>3650860.0246572401</v>
      </c>
      <c r="AG35" s="189">
        <v>3690010.7695558402</v>
      </c>
      <c r="AH35" s="189">
        <v>3729161.5144544402</v>
      </c>
      <c r="AI35" s="189">
        <v>3768312.2593530398</v>
      </c>
      <c r="AJ35" s="189">
        <v>3807463.0042516398</v>
      </c>
      <c r="AK35" s="189">
        <v>3846613.7491502399</v>
      </c>
      <c r="AL35" s="189">
        <v>3885764.4940488399</v>
      </c>
      <c r="AM35" s="189">
        <v>3924915.2389474399</v>
      </c>
    </row>
    <row r="36" spans="1:39" x14ac:dyDescent="0.25">
      <c r="A36" s="4" t="s">
        <v>73</v>
      </c>
      <c r="B36" s="30" t="s">
        <v>590</v>
      </c>
      <c r="C36" s="183" t="s">
        <v>109</v>
      </c>
      <c r="D36" s="189">
        <v>2554639.16749642</v>
      </c>
      <c r="E36" s="189">
        <v>2593789.91239502</v>
      </c>
      <c r="F36" s="189">
        <v>2632940.6572936201</v>
      </c>
      <c r="G36" s="189">
        <v>2672091.4021922201</v>
      </c>
      <c r="H36" s="189">
        <v>2711242.1470908201</v>
      </c>
      <c r="I36" s="189">
        <v>2750392.8919894202</v>
      </c>
      <c r="J36" s="189">
        <v>2789543.6368880202</v>
      </c>
      <c r="K36" s="189">
        <v>2828694.3817866198</v>
      </c>
      <c r="L36" s="189">
        <v>2867845.1266852198</v>
      </c>
      <c r="M36" s="189">
        <v>2906995.8715838301</v>
      </c>
      <c r="N36" s="189">
        <v>2946146.6164824301</v>
      </c>
      <c r="O36" s="189">
        <v>2985297.3613810302</v>
      </c>
      <c r="P36" s="189">
        <v>3024448.1062796302</v>
      </c>
      <c r="Q36" s="189">
        <v>3063598.8511782298</v>
      </c>
      <c r="R36" s="189">
        <v>3102749.5960768298</v>
      </c>
      <c r="S36" s="189">
        <v>3141900.3409754299</v>
      </c>
      <c r="T36" s="189">
        <v>3181051.0858740299</v>
      </c>
      <c r="U36" s="189">
        <v>3220201.8307726299</v>
      </c>
      <c r="V36" s="189">
        <v>3259352.57567123</v>
      </c>
      <c r="W36" s="189">
        <v>3298503.32056983</v>
      </c>
      <c r="X36" s="189">
        <v>3337654.0654684301</v>
      </c>
      <c r="Y36" s="189">
        <v>3376804.8103670301</v>
      </c>
      <c r="Z36" s="189">
        <v>3415955.5552656399</v>
      </c>
      <c r="AA36" s="189">
        <v>3455106.3001642399</v>
      </c>
      <c r="AB36" s="189">
        <v>3494257.04506284</v>
      </c>
      <c r="AC36" s="189">
        <v>3533407.78996144</v>
      </c>
      <c r="AD36" s="189">
        <v>3572558.5348600401</v>
      </c>
      <c r="AE36" s="189">
        <v>3611709.2797586401</v>
      </c>
      <c r="AF36" s="189">
        <v>3650860.0246572401</v>
      </c>
      <c r="AG36" s="189">
        <v>3690010.7695558402</v>
      </c>
      <c r="AH36" s="189">
        <v>3729161.5144544402</v>
      </c>
      <c r="AI36" s="189">
        <v>3768312.2593530398</v>
      </c>
      <c r="AJ36" s="189">
        <v>3807463.0042516398</v>
      </c>
      <c r="AK36" s="189">
        <v>3846613.7491502399</v>
      </c>
      <c r="AL36" s="189">
        <v>3885764.4940488399</v>
      </c>
      <c r="AM36" s="189">
        <v>3924915.2389474399</v>
      </c>
    </row>
    <row r="37" spans="1:39" x14ac:dyDescent="0.25">
      <c r="A37" s="194" t="s">
        <v>1445</v>
      </c>
      <c r="B37" s="30" t="s">
        <v>590</v>
      </c>
      <c r="C37" s="183" t="s">
        <v>110</v>
      </c>
      <c r="D37" s="189">
        <v>5109278.33499284</v>
      </c>
      <c r="E37" s="189">
        <v>5187579.82479004</v>
      </c>
      <c r="F37" s="189">
        <v>5265881.3145872401</v>
      </c>
      <c r="G37" s="189">
        <v>5344182.8043844504</v>
      </c>
      <c r="H37" s="189">
        <v>5422484.2941816496</v>
      </c>
      <c r="I37" s="189">
        <v>5500785.7839788496</v>
      </c>
      <c r="J37" s="189">
        <v>5579087.2737760497</v>
      </c>
      <c r="K37" s="189">
        <v>5657388.7635732498</v>
      </c>
      <c r="L37" s="189">
        <v>5735690.2533704499</v>
      </c>
      <c r="M37" s="189">
        <v>5813991.7431676602</v>
      </c>
      <c r="N37" s="189">
        <v>5892293.2329648603</v>
      </c>
      <c r="O37" s="189">
        <v>5970594.7227620604</v>
      </c>
      <c r="P37" s="189">
        <v>6048896.2125592604</v>
      </c>
      <c r="Q37" s="189">
        <v>6127197.7023564596</v>
      </c>
      <c r="R37" s="189">
        <v>6205499.1921536596</v>
      </c>
      <c r="S37" s="189">
        <v>6283800.6819508597</v>
      </c>
      <c r="T37" s="189">
        <v>6362102.17174807</v>
      </c>
      <c r="U37" s="189">
        <v>6440403.6615452701</v>
      </c>
      <c r="V37" s="189">
        <v>6518705.1513424702</v>
      </c>
      <c r="W37" s="189">
        <v>6597006.6411396703</v>
      </c>
      <c r="X37" s="189">
        <v>6675308.1309368704</v>
      </c>
      <c r="Y37" s="189">
        <v>6753609.6207340704</v>
      </c>
      <c r="Z37" s="189">
        <v>6831911.1105312798</v>
      </c>
      <c r="AA37" s="189">
        <v>6910212.6003284799</v>
      </c>
      <c r="AB37" s="189">
        <v>6988514.09012568</v>
      </c>
      <c r="AC37" s="189">
        <v>7066815.57992288</v>
      </c>
      <c r="AD37" s="189">
        <v>7145117.0697200801</v>
      </c>
      <c r="AE37" s="189">
        <v>7223418.5595172802</v>
      </c>
      <c r="AF37" s="189">
        <v>7301720.0493144803</v>
      </c>
      <c r="AG37" s="189">
        <v>7380021.5391116804</v>
      </c>
      <c r="AH37" s="189">
        <v>7458323.0289088897</v>
      </c>
      <c r="AI37" s="189">
        <v>7536624.5187060898</v>
      </c>
      <c r="AJ37" s="189">
        <v>7614926.0085032899</v>
      </c>
      <c r="AK37" s="189">
        <v>7693227.49830049</v>
      </c>
      <c r="AL37" s="189">
        <v>7771528.98809769</v>
      </c>
      <c r="AM37" s="189">
        <v>7849830.4778948901</v>
      </c>
    </row>
    <row r="38" spans="1:39" x14ac:dyDescent="0.25">
      <c r="A38" s="4" t="s">
        <v>59</v>
      </c>
      <c r="B38" s="30" t="s">
        <v>590</v>
      </c>
      <c r="C38" s="183" t="s">
        <v>111</v>
      </c>
      <c r="D38" s="189">
        <v>2554639.16749642</v>
      </c>
      <c r="E38" s="189">
        <v>2593789.91239502</v>
      </c>
      <c r="F38" s="189">
        <v>2632940.6572936201</v>
      </c>
      <c r="G38" s="189">
        <v>2672091.4021922201</v>
      </c>
      <c r="H38" s="189">
        <v>2711242.1470908201</v>
      </c>
      <c r="I38" s="189">
        <v>2750392.8919894202</v>
      </c>
      <c r="J38" s="189">
        <v>2789543.6368880202</v>
      </c>
      <c r="K38" s="189">
        <v>2828694.3817866198</v>
      </c>
      <c r="L38" s="189">
        <v>2867845.1266852198</v>
      </c>
      <c r="M38" s="189">
        <v>2906995.8715838301</v>
      </c>
      <c r="N38" s="189">
        <v>2946146.6164824301</v>
      </c>
      <c r="O38" s="189">
        <v>2985297.3613810302</v>
      </c>
      <c r="P38" s="189">
        <v>3024448.1062796302</v>
      </c>
      <c r="Q38" s="189">
        <v>3063598.8511782298</v>
      </c>
      <c r="R38" s="189">
        <v>3102749.5960768298</v>
      </c>
      <c r="S38" s="189">
        <v>3141900.3409754299</v>
      </c>
      <c r="T38" s="189">
        <v>3181051.0858740299</v>
      </c>
      <c r="U38" s="189">
        <v>3220201.8307726299</v>
      </c>
      <c r="V38" s="189">
        <v>3259352.57567123</v>
      </c>
      <c r="W38" s="189">
        <v>3298503.32056983</v>
      </c>
      <c r="X38" s="189">
        <v>3337654.0654684301</v>
      </c>
      <c r="Y38" s="189">
        <v>3376804.8103670301</v>
      </c>
      <c r="Z38" s="189">
        <v>3415955.5552656399</v>
      </c>
      <c r="AA38" s="189">
        <v>3455106.3001642399</v>
      </c>
      <c r="AB38" s="189">
        <v>3494257.04506284</v>
      </c>
      <c r="AC38" s="189">
        <v>3533407.78996144</v>
      </c>
      <c r="AD38" s="189">
        <v>3572558.5348600401</v>
      </c>
      <c r="AE38" s="189">
        <v>3611709.2797586401</v>
      </c>
      <c r="AF38" s="189">
        <v>3650860.0246572401</v>
      </c>
      <c r="AG38" s="189">
        <v>3690010.7695558402</v>
      </c>
      <c r="AH38" s="189">
        <v>3729161.5144544402</v>
      </c>
      <c r="AI38" s="189">
        <v>3768312.2593530398</v>
      </c>
      <c r="AJ38" s="189">
        <v>3807463.0042516398</v>
      </c>
      <c r="AK38" s="189">
        <v>3846613.7491502399</v>
      </c>
      <c r="AL38" s="189">
        <v>3885764.4940488399</v>
      </c>
      <c r="AM38" s="189">
        <v>3924915.2389474399</v>
      </c>
    </row>
    <row r="39" spans="1:39" x14ac:dyDescent="0.25">
      <c r="A39" s="4" t="s">
        <v>54</v>
      </c>
      <c r="B39" s="30" t="s">
        <v>590</v>
      </c>
      <c r="C39" s="183" t="s">
        <v>112</v>
      </c>
      <c r="D39" s="183">
        <v>0</v>
      </c>
      <c r="E39" s="183">
        <v>0</v>
      </c>
      <c r="F39" s="183">
        <v>0</v>
      </c>
      <c r="G39" s="183">
        <v>0</v>
      </c>
      <c r="H39" s="183">
        <v>0</v>
      </c>
      <c r="I39" s="183">
        <v>0</v>
      </c>
      <c r="J39" s="183">
        <v>0</v>
      </c>
      <c r="K39" s="183">
        <v>0</v>
      </c>
      <c r="L39" s="183">
        <v>0</v>
      </c>
      <c r="M39" s="183">
        <v>0</v>
      </c>
      <c r="N39" s="183">
        <v>0</v>
      </c>
      <c r="O39" s="183">
        <v>0</v>
      </c>
      <c r="P39" s="183">
        <v>0</v>
      </c>
      <c r="Q39" s="183">
        <v>0</v>
      </c>
      <c r="R39" s="183">
        <v>0</v>
      </c>
      <c r="S39" s="183">
        <v>0</v>
      </c>
      <c r="T39" s="183">
        <v>0</v>
      </c>
      <c r="U39" s="183">
        <v>0</v>
      </c>
      <c r="V39" s="183">
        <v>0</v>
      </c>
      <c r="W39" s="183">
        <v>0</v>
      </c>
      <c r="X39" s="183">
        <v>0</v>
      </c>
      <c r="Y39" s="183">
        <v>0</v>
      </c>
      <c r="Z39" s="183">
        <v>0</v>
      </c>
      <c r="AA39" s="183">
        <v>0</v>
      </c>
      <c r="AB39" s="183">
        <v>0</v>
      </c>
      <c r="AC39" s="183">
        <v>0</v>
      </c>
      <c r="AD39" s="183">
        <v>0</v>
      </c>
      <c r="AE39" s="183">
        <v>0</v>
      </c>
      <c r="AF39" s="183">
        <v>0</v>
      </c>
      <c r="AG39" s="183">
        <v>0</v>
      </c>
      <c r="AH39" s="183">
        <v>0</v>
      </c>
      <c r="AI39" s="183">
        <v>0</v>
      </c>
      <c r="AJ39" s="183">
        <v>0</v>
      </c>
      <c r="AK39" s="183">
        <v>0</v>
      </c>
      <c r="AL39" s="183">
        <v>0</v>
      </c>
      <c r="AM39" s="183">
        <v>0</v>
      </c>
    </row>
    <row r="40" spans="1:39" x14ac:dyDescent="0.25">
      <c r="A40" s="4" t="s">
        <v>60</v>
      </c>
      <c r="B40" s="30" t="s">
        <v>590</v>
      </c>
      <c r="C40" s="183" t="s">
        <v>113</v>
      </c>
      <c r="D40" s="183" t="s">
        <v>1431</v>
      </c>
      <c r="E40" s="183" t="s">
        <v>1431</v>
      </c>
      <c r="F40" s="183" t="s">
        <v>1431</v>
      </c>
      <c r="G40" s="183" t="s">
        <v>1431</v>
      </c>
      <c r="H40" s="183" t="s">
        <v>1431</v>
      </c>
      <c r="I40" s="183" t="s">
        <v>1431</v>
      </c>
      <c r="J40" s="183" t="s">
        <v>1431</v>
      </c>
      <c r="K40" s="183" t="s">
        <v>1431</v>
      </c>
      <c r="L40" s="183" t="s">
        <v>1431</v>
      </c>
      <c r="M40" s="183" t="s">
        <v>1431</v>
      </c>
      <c r="N40" s="183" t="s">
        <v>1431</v>
      </c>
      <c r="O40" s="183" t="s">
        <v>1431</v>
      </c>
      <c r="P40" s="183" t="s">
        <v>1431</v>
      </c>
      <c r="Q40" s="183" t="s">
        <v>1431</v>
      </c>
      <c r="R40" s="183" t="s">
        <v>1431</v>
      </c>
      <c r="S40" s="183" t="s">
        <v>1431</v>
      </c>
      <c r="T40" s="183" t="s">
        <v>1431</v>
      </c>
      <c r="U40" s="183" t="s">
        <v>1431</v>
      </c>
      <c r="V40" s="183" t="s">
        <v>1431</v>
      </c>
      <c r="W40" s="183" t="s">
        <v>1431</v>
      </c>
      <c r="X40" s="183" t="s">
        <v>1431</v>
      </c>
      <c r="Y40" s="183" t="s">
        <v>1431</v>
      </c>
      <c r="Z40" s="183" t="s">
        <v>1431</v>
      </c>
      <c r="AA40" s="183" t="s">
        <v>1431</v>
      </c>
      <c r="AB40" s="183" t="s">
        <v>1431</v>
      </c>
      <c r="AC40" s="183" t="s">
        <v>1431</v>
      </c>
      <c r="AD40" s="183" t="s">
        <v>1431</v>
      </c>
      <c r="AE40" s="183" t="s">
        <v>1431</v>
      </c>
      <c r="AF40" s="183" t="s">
        <v>1431</v>
      </c>
      <c r="AG40" s="183" t="s">
        <v>1431</v>
      </c>
      <c r="AH40" s="183" t="s">
        <v>1431</v>
      </c>
      <c r="AI40" s="183" t="s">
        <v>1431</v>
      </c>
      <c r="AJ40" s="183" t="s">
        <v>1431</v>
      </c>
      <c r="AK40" s="183" t="s">
        <v>1431</v>
      </c>
      <c r="AL40" s="183" t="s">
        <v>1431</v>
      </c>
      <c r="AM40" s="183" t="s">
        <v>1431</v>
      </c>
    </row>
    <row r="41" spans="1:39" x14ac:dyDescent="0.25">
      <c r="C41" s="183" t="s">
        <v>114</v>
      </c>
      <c r="D41" s="183" t="s">
        <v>1431</v>
      </c>
      <c r="E41" s="183" t="s">
        <v>1431</v>
      </c>
      <c r="F41" s="183" t="s">
        <v>1431</v>
      </c>
      <c r="G41" s="183" t="s">
        <v>1431</v>
      </c>
      <c r="H41" s="183" t="s">
        <v>1431</v>
      </c>
      <c r="I41" s="183" t="s">
        <v>1431</v>
      </c>
      <c r="J41" s="183" t="s">
        <v>1431</v>
      </c>
      <c r="K41" s="183" t="s">
        <v>1431</v>
      </c>
      <c r="L41" s="183" t="s">
        <v>1431</v>
      </c>
      <c r="M41" s="183" t="s">
        <v>1431</v>
      </c>
      <c r="N41" s="183" t="s">
        <v>1431</v>
      </c>
      <c r="O41" s="183" t="s">
        <v>1431</v>
      </c>
      <c r="P41" s="183" t="s">
        <v>1431</v>
      </c>
      <c r="Q41" s="183" t="s">
        <v>1431</v>
      </c>
      <c r="R41" s="183" t="s">
        <v>1431</v>
      </c>
      <c r="S41" s="183" t="s">
        <v>1431</v>
      </c>
      <c r="T41" s="183" t="s">
        <v>1431</v>
      </c>
      <c r="U41" s="183" t="s">
        <v>1431</v>
      </c>
      <c r="V41" s="183" t="s">
        <v>1431</v>
      </c>
      <c r="W41" s="183" t="s">
        <v>1431</v>
      </c>
      <c r="X41" s="183" t="s">
        <v>1431</v>
      </c>
      <c r="Y41" s="183" t="s">
        <v>1431</v>
      </c>
      <c r="Z41" s="183" t="s">
        <v>1431</v>
      </c>
      <c r="AA41" s="183" t="s">
        <v>1431</v>
      </c>
      <c r="AB41" s="183" t="s">
        <v>1431</v>
      </c>
      <c r="AC41" s="183" t="s">
        <v>1431</v>
      </c>
      <c r="AD41" s="183" t="s">
        <v>1431</v>
      </c>
      <c r="AE41" s="183" t="s">
        <v>1431</v>
      </c>
      <c r="AF41" s="183" t="s">
        <v>1431</v>
      </c>
      <c r="AG41" s="183" t="s">
        <v>1431</v>
      </c>
      <c r="AH41" s="183" t="s">
        <v>1431</v>
      </c>
      <c r="AI41" s="183" t="s">
        <v>1431</v>
      </c>
      <c r="AJ41" s="183" t="s">
        <v>1431</v>
      </c>
      <c r="AK41" s="183" t="s">
        <v>1431</v>
      </c>
      <c r="AL41" s="183" t="s">
        <v>1431</v>
      </c>
      <c r="AM41" s="183" t="s">
        <v>1431</v>
      </c>
    </row>
    <row r="42" spans="1:39" x14ac:dyDescent="0.25">
      <c r="C42" s="183" t="s">
        <v>115</v>
      </c>
      <c r="D42" s="183" t="s">
        <v>1431</v>
      </c>
      <c r="E42" s="183" t="s">
        <v>1431</v>
      </c>
      <c r="F42" s="183" t="s">
        <v>1431</v>
      </c>
      <c r="G42" s="183" t="s">
        <v>1431</v>
      </c>
      <c r="H42" s="183" t="s">
        <v>1431</v>
      </c>
      <c r="I42" s="183" t="s">
        <v>1431</v>
      </c>
      <c r="J42" s="183" t="s">
        <v>1431</v>
      </c>
      <c r="K42" s="183" t="s">
        <v>1431</v>
      </c>
      <c r="L42" s="183" t="s">
        <v>1431</v>
      </c>
      <c r="M42" s="183" t="s">
        <v>1431</v>
      </c>
      <c r="N42" s="183" t="s">
        <v>1431</v>
      </c>
      <c r="O42" s="183" t="s">
        <v>1431</v>
      </c>
      <c r="P42" s="183" t="s">
        <v>1431</v>
      </c>
      <c r="Q42" s="183" t="s">
        <v>1431</v>
      </c>
      <c r="R42" s="183" t="s">
        <v>1431</v>
      </c>
      <c r="S42" s="183" t="s">
        <v>1431</v>
      </c>
      <c r="T42" s="183" t="s">
        <v>1431</v>
      </c>
      <c r="U42" s="183" t="s">
        <v>1431</v>
      </c>
      <c r="V42" s="183" t="s">
        <v>1431</v>
      </c>
      <c r="W42" s="183" t="s">
        <v>1431</v>
      </c>
      <c r="X42" s="183" t="s">
        <v>1431</v>
      </c>
      <c r="Y42" s="183" t="s">
        <v>1431</v>
      </c>
      <c r="Z42" s="183" t="s">
        <v>1431</v>
      </c>
      <c r="AA42" s="183" t="s">
        <v>1431</v>
      </c>
      <c r="AB42" s="183" t="s">
        <v>1431</v>
      </c>
      <c r="AC42" s="183" t="s">
        <v>1431</v>
      </c>
      <c r="AD42" s="183" t="s">
        <v>1431</v>
      </c>
      <c r="AE42" s="183" t="s">
        <v>1431</v>
      </c>
      <c r="AF42" s="183" t="s">
        <v>1431</v>
      </c>
      <c r="AG42" s="183" t="s">
        <v>1431</v>
      </c>
      <c r="AH42" s="183" t="s">
        <v>1431</v>
      </c>
      <c r="AI42" s="183" t="s">
        <v>1431</v>
      </c>
      <c r="AJ42" s="183" t="s">
        <v>1431</v>
      </c>
      <c r="AK42" s="183" t="s">
        <v>1431</v>
      </c>
      <c r="AL42" s="183" t="s">
        <v>1431</v>
      </c>
      <c r="AM42" s="183" t="s">
        <v>1431</v>
      </c>
    </row>
    <row r="43" spans="1:39" x14ac:dyDescent="0.25">
      <c r="C43" s="183" t="s">
        <v>116</v>
      </c>
      <c r="D43" s="183" t="s">
        <v>1431</v>
      </c>
      <c r="E43" s="183" t="s">
        <v>1431</v>
      </c>
      <c r="F43" s="183" t="s">
        <v>1431</v>
      </c>
      <c r="G43" s="183" t="s">
        <v>1431</v>
      </c>
      <c r="H43" s="183" t="s">
        <v>1431</v>
      </c>
      <c r="I43" s="183" t="s">
        <v>1431</v>
      </c>
      <c r="J43" s="183" t="s">
        <v>1431</v>
      </c>
      <c r="K43" s="183" t="s">
        <v>1431</v>
      </c>
      <c r="L43" s="183" t="s">
        <v>1431</v>
      </c>
      <c r="M43" s="183" t="s">
        <v>1431</v>
      </c>
      <c r="N43" s="183" t="s">
        <v>1431</v>
      </c>
      <c r="O43" s="183" t="s">
        <v>1431</v>
      </c>
      <c r="P43" s="183" t="s">
        <v>1431</v>
      </c>
      <c r="Q43" s="183" t="s">
        <v>1431</v>
      </c>
      <c r="R43" s="183" t="s">
        <v>1431</v>
      </c>
      <c r="S43" s="183" t="s">
        <v>1431</v>
      </c>
      <c r="T43" s="183" t="s">
        <v>1431</v>
      </c>
      <c r="U43" s="183" t="s">
        <v>1431</v>
      </c>
      <c r="V43" s="183" t="s">
        <v>1431</v>
      </c>
      <c r="W43" s="183" t="s">
        <v>1431</v>
      </c>
      <c r="X43" s="183" t="s">
        <v>1431</v>
      </c>
      <c r="Y43" s="183" t="s">
        <v>1431</v>
      </c>
      <c r="Z43" s="183" t="s">
        <v>1431</v>
      </c>
      <c r="AA43" s="183" t="s">
        <v>1431</v>
      </c>
      <c r="AB43" s="183" t="s">
        <v>1431</v>
      </c>
      <c r="AC43" s="183" t="s">
        <v>1431</v>
      </c>
      <c r="AD43" s="183" t="s">
        <v>1431</v>
      </c>
      <c r="AE43" s="183" t="s">
        <v>1431</v>
      </c>
      <c r="AF43" s="183" t="s">
        <v>1431</v>
      </c>
      <c r="AG43" s="183" t="s">
        <v>1431</v>
      </c>
      <c r="AH43" s="183" t="s">
        <v>1431</v>
      </c>
      <c r="AI43" s="183" t="s">
        <v>1431</v>
      </c>
      <c r="AJ43" s="183" t="s">
        <v>1431</v>
      </c>
      <c r="AK43" s="183" t="s">
        <v>1431</v>
      </c>
      <c r="AL43" s="183" t="s">
        <v>1431</v>
      </c>
      <c r="AM43" s="183" t="s">
        <v>1431</v>
      </c>
    </row>
    <row r="44" spans="1:39" x14ac:dyDescent="0.25">
      <c r="C44" s="183" t="s">
        <v>117</v>
      </c>
      <c r="D44" s="183" t="s">
        <v>1431</v>
      </c>
      <c r="E44" s="183" t="s">
        <v>1431</v>
      </c>
      <c r="F44" s="183" t="s">
        <v>1431</v>
      </c>
      <c r="G44" s="183" t="s">
        <v>1431</v>
      </c>
      <c r="H44" s="183" t="s">
        <v>1431</v>
      </c>
      <c r="I44" s="183" t="s">
        <v>1431</v>
      </c>
      <c r="J44" s="183" t="s">
        <v>1431</v>
      </c>
      <c r="K44" s="183" t="s">
        <v>1431</v>
      </c>
      <c r="L44" s="183" t="s">
        <v>1431</v>
      </c>
      <c r="M44" s="183" t="s">
        <v>1431</v>
      </c>
      <c r="N44" s="183" t="s">
        <v>1431</v>
      </c>
      <c r="O44" s="183" t="s">
        <v>1431</v>
      </c>
      <c r="P44" s="183" t="s">
        <v>1431</v>
      </c>
      <c r="Q44" s="183" t="s">
        <v>1431</v>
      </c>
      <c r="R44" s="183" t="s">
        <v>1431</v>
      </c>
      <c r="S44" s="183" t="s">
        <v>1431</v>
      </c>
      <c r="T44" s="183" t="s">
        <v>1431</v>
      </c>
      <c r="U44" s="183" t="s">
        <v>1431</v>
      </c>
      <c r="V44" s="183" t="s">
        <v>1431</v>
      </c>
      <c r="W44" s="183" t="s">
        <v>1431</v>
      </c>
      <c r="X44" s="183" t="s">
        <v>1431</v>
      </c>
      <c r="Y44" s="183" t="s">
        <v>1431</v>
      </c>
      <c r="Z44" s="183" t="s">
        <v>1431</v>
      </c>
      <c r="AA44" s="183" t="s">
        <v>1431</v>
      </c>
      <c r="AB44" s="183" t="s">
        <v>1431</v>
      </c>
      <c r="AC44" s="183" t="s">
        <v>1431</v>
      </c>
      <c r="AD44" s="183" t="s">
        <v>1431</v>
      </c>
      <c r="AE44" s="183" t="s">
        <v>1431</v>
      </c>
      <c r="AF44" s="183" t="s">
        <v>1431</v>
      </c>
      <c r="AG44" s="183" t="s">
        <v>1431</v>
      </c>
      <c r="AH44" s="183" t="s">
        <v>1431</v>
      </c>
      <c r="AI44" s="183" t="s">
        <v>1431</v>
      </c>
      <c r="AJ44" s="183" t="s">
        <v>1431</v>
      </c>
      <c r="AK44" s="183" t="s">
        <v>1431</v>
      </c>
      <c r="AL44" s="183" t="s">
        <v>1431</v>
      </c>
      <c r="AM44" s="183" t="s">
        <v>1431</v>
      </c>
    </row>
    <row r="45" spans="1:39" x14ac:dyDescent="0.25">
      <c r="C45" s="183" t="s">
        <v>118</v>
      </c>
      <c r="D45" s="183" t="s">
        <v>1431</v>
      </c>
      <c r="E45" s="183" t="s">
        <v>1431</v>
      </c>
      <c r="F45" s="183" t="s">
        <v>1431</v>
      </c>
      <c r="G45" s="183" t="s">
        <v>1431</v>
      </c>
      <c r="H45" s="183" t="s">
        <v>1431</v>
      </c>
      <c r="I45" s="183" t="s">
        <v>1431</v>
      </c>
      <c r="J45" s="183" t="s">
        <v>1431</v>
      </c>
      <c r="K45" s="183" t="s">
        <v>1431</v>
      </c>
      <c r="L45" s="183" t="s">
        <v>1431</v>
      </c>
      <c r="M45" s="183" t="s">
        <v>1431</v>
      </c>
      <c r="N45" s="183" t="s">
        <v>1431</v>
      </c>
      <c r="O45" s="183" t="s">
        <v>1431</v>
      </c>
      <c r="P45" s="183" t="s">
        <v>1431</v>
      </c>
      <c r="Q45" s="183" t="s">
        <v>1431</v>
      </c>
      <c r="R45" s="183" t="s">
        <v>1431</v>
      </c>
      <c r="S45" s="183" t="s">
        <v>1431</v>
      </c>
      <c r="T45" s="183" t="s">
        <v>1431</v>
      </c>
      <c r="U45" s="183" t="s">
        <v>1431</v>
      </c>
      <c r="V45" s="183" t="s">
        <v>1431</v>
      </c>
      <c r="W45" s="183" t="s">
        <v>1431</v>
      </c>
      <c r="X45" s="183" t="s">
        <v>1431</v>
      </c>
      <c r="Y45" s="183" t="s">
        <v>1431</v>
      </c>
      <c r="Z45" s="183" t="s">
        <v>1431</v>
      </c>
      <c r="AA45" s="183" t="s">
        <v>1431</v>
      </c>
      <c r="AB45" s="183" t="s">
        <v>1431</v>
      </c>
      <c r="AC45" s="183" t="s">
        <v>1431</v>
      </c>
      <c r="AD45" s="183" t="s">
        <v>1431</v>
      </c>
      <c r="AE45" s="183" t="s">
        <v>1431</v>
      </c>
      <c r="AF45" s="183" t="s">
        <v>1431</v>
      </c>
      <c r="AG45" s="183" t="s">
        <v>1431</v>
      </c>
      <c r="AH45" s="183" t="s">
        <v>1431</v>
      </c>
      <c r="AI45" s="183" t="s">
        <v>1431</v>
      </c>
      <c r="AJ45" s="183" t="s">
        <v>1431</v>
      </c>
      <c r="AK45" s="183" t="s">
        <v>1431</v>
      </c>
      <c r="AL45" s="183" t="s">
        <v>1431</v>
      </c>
      <c r="AM45" s="183" t="s">
        <v>1431</v>
      </c>
    </row>
    <row r="46" spans="1:39" x14ac:dyDescent="0.25">
      <c r="C46" s="183" t="s">
        <v>119</v>
      </c>
      <c r="D46" s="183" t="s">
        <v>1431</v>
      </c>
      <c r="E46" s="183" t="s">
        <v>1431</v>
      </c>
      <c r="F46" s="183" t="s">
        <v>1431</v>
      </c>
      <c r="G46" s="183" t="s">
        <v>1431</v>
      </c>
      <c r="H46" s="183" t="s">
        <v>1431</v>
      </c>
      <c r="I46" s="183" t="s">
        <v>1431</v>
      </c>
      <c r="J46" s="183" t="s">
        <v>1431</v>
      </c>
      <c r="K46" s="183" t="s">
        <v>1431</v>
      </c>
      <c r="L46" s="183" t="s">
        <v>1431</v>
      </c>
      <c r="M46" s="183" t="s">
        <v>1431</v>
      </c>
      <c r="N46" s="183" t="s">
        <v>1431</v>
      </c>
      <c r="O46" s="183" t="s">
        <v>1431</v>
      </c>
      <c r="P46" s="183" t="s">
        <v>1431</v>
      </c>
      <c r="Q46" s="183" t="s">
        <v>1431</v>
      </c>
      <c r="R46" s="183" t="s">
        <v>1431</v>
      </c>
      <c r="S46" s="183" t="s">
        <v>1431</v>
      </c>
      <c r="T46" s="183" t="s">
        <v>1431</v>
      </c>
      <c r="U46" s="183" t="s">
        <v>1431</v>
      </c>
      <c r="V46" s="183" t="s">
        <v>1431</v>
      </c>
      <c r="W46" s="183" t="s">
        <v>1431</v>
      </c>
      <c r="X46" s="183" t="s">
        <v>1431</v>
      </c>
      <c r="Y46" s="183" t="s">
        <v>1431</v>
      </c>
      <c r="Z46" s="183" t="s">
        <v>1431</v>
      </c>
      <c r="AA46" s="183" t="s">
        <v>1431</v>
      </c>
      <c r="AB46" s="183" t="s">
        <v>1431</v>
      </c>
      <c r="AC46" s="183" t="s">
        <v>1431</v>
      </c>
      <c r="AD46" s="183" t="s">
        <v>1431</v>
      </c>
      <c r="AE46" s="183" t="s">
        <v>1431</v>
      </c>
      <c r="AF46" s="183" t="s">
        <v>1431</v>
      </c>
      <c r="AG46" s="183" t="s">
        <v>1431</v>
      </c>
      <c r="AH46" s="183" t="s">
        <v>1431</v>
      </c>
      <c r="AI46" s="183" t="s">
        <v>1431</v>
      </c>
      <c r="AJ46" s="183" t="s">
        <v>1431</v>
      </c>
      <c r="AK46" s="183" t="s">
        <v>1431</v>
      </c>
      <c r="AL46" s="183" t="s">
        <v>1431</v>
      </c>
      <c r="AM46" s="183" t="s">
        <v>1431</v>
      </c>
    </row>
    <row r="47" spans="1:39" x14ac:dyDescent="0.25">
      <c r="C47" s="183" t="s">
        <v>120</v>
      </c>
      <c r="D47" s="183" t="s">
        <v>1431</v>
      </c>
      <c r="E47" s="183" t="s">
        <v>1431</v>
      </c>
      <c r="F47" s="183" t="s">
        <v>1431</v>
      </c>
      <c r="G47" s="183" t="s">
        <v>1431</v>
      </c>
      <c r="H47" s="183" t="s">
        <v>1431</v>
      </c>
      <c r="I47" s="183" t="s">
        <v>1431</v>
      </c>
      <c r="J47" s="183" t="s">
        <v>1431</v>
      </c>
      <c r="K47" s="183" t="s">
        <v>1431</v>
      </c>
      <c r="L47" s="183" t="s">
        <v>1431</v>
      </c>
      <c r="M47" s="183" t="s">
        <v>1431</v>
      </c>
      <c r="N47" s="183" t="s">
        <v>1431</v>
      </c>
      <c r="O47" s="183" t="s">
        <v>1431</v>
      </c>
      <c r="P47" s="183" t="s">
        <v>1431</v>
      </c>
      <c r="Q47" s="183" t="s">
        <v>1431</v>
      </c>
      <c r="R47" s="183" t="s">
        <v>1431</v>
      </c>
      <c r="S47" s="183" t="s">
        <v>1431</v>
      </c>
      <c r="T47" s="183" t="s">
        <v>1431</v>
      </c>
      <c r="U47" s="183" t="s">
        <v>1431</v>
      </c>
      <c r="V47" s="183" t="s">
        <v>1431</v>
      </c>
      <c r="W47" s="183" t="s">
        <v>1431</v>
      </c>
      <c r="X47" s="183" t="s">
        <v>1431</v>
      </c>
      <c r="Y47" s="183" t="s">
        <v>1431</v>
      </c>
      <c r="Z47" s="183" t="s">
        <v>1431</v>
      </c>
      <c r="AA47" s="183" t="s">
        <v>1431</v>
      </c>
      <c r="AB47" s="183" t="s">
        <v>1431</v>
      </c>
      <c r="AC47" s="183" t="s">
        <v>1431</v>
      </c>
      <c r="AD47" s="183" t="s">
        <v>1431</v>
      </c>
      <c r="AE47" s="183" t="s">
        <v>1431</v>
      </c>
      <c r="AF47" s="183" t="s">
        <v>1431</v>
      </c>
      <c r="AG47" s="183" t="s">
        <v>1431</v>
      </c>
      <c r="AH47" s="183" t="s">
        <v>1431</v>
      </c>
      <c r="AI47" s="183" t="s">
        <v>1431</v>
      </c>
      <c r="AJ47" s="183" t="s">
        <v>1431</v>
      </c>
      <c r="AK47" s="183" t="s">
        <v>1431</v>
      </c>
      <c r="AL47" s="183" t="s">
        <v>1431</v>
      </c>
      <c r="AM47" s="183" t="s">
        <v>1431</v>
      </c>
    </row>
    <row r="48" spans="1:39" x14ac:dyDescent="0.25">
      <c r="C48" s="183" t="s">
        <v>121</v>
      </c>
      <c r="D48" s="183" t="s">
        <v>1431</v>
      </c>
      <c r="E48" s="183" t="s">
        <v>1431</v>
      </c>
      <c r="F48" s="183" t="s">
        <v>1431</v>
      </c>
      <c r="G48" s="183" t="s">
        <v>1431</v>
      </c>
      <c r="H48" s="183" t="s">
        <v>1431</v>
      </c>
      <c r="I48" s="183" t="s">
        <v>1431</v>
      </c>
      <c r="J48" s="183" t="s">
        <v>1431</v>
      </c>
      <c r="K48" s="183" t="s">
        <v>1431</v>
      </c>
      <c r="L48" s="183" t="s">
        <v>1431</v>
      </c>
      <c r="M48" s="183" t="s">
        <v>1431</v>
      </c>
      <c r="N48" s="183" t="s">
        <v>1431</v>
      </c>
      <c r="O48" s="183" t="s">
        <v>1431</v>
      </c>
      <c r="P48" s="183" t="s">
        <v>1431</v>
      </c>
      <c r="Q48" s="183" t="s">
        <v>1431</v>
      </c>
      <c r="R48" s="183" t="s">
        <v>1431</v>
      </c>
      <c r="S48" s="183" t="s">
        <v>1431</v>
      </c>
      <c r="T48" s="183" t="s">
        <v>1431</v>
      </c>
      <c r="U48" s="183" t="s">
        <v>1431</v>
      </c>
      <c r="V48" s="183" t="s">
        <v>1431</v>
      </c>
      <c r="W48" s="183" t="s">
        <v>1431</v>
      </c>
      <c r="X48" s="183" t="s">
        <v>1431</v>
      </c>
      <c r="Y48" s="183" t="s">
        <v>1431</v>
      </c>
      <c r="Z48" s="183" t="s">
        <v>1431</v>
      </c>
      <c r="AA48" s="183" t="s">
        <v>1431</v>
      </c>
      <c r="AB48" s="183" t="s">
        <v>1431</v>
      </c>
      <c r="AC48" s="183" t="s">
        <v>1431</v>
      </c>
      <c r="AD48" s="183" t="s">
        <v>1431</v>
      </c>
      <c r="AE48" s="183" t="s">
        <v>1431</v>
      </c>
      <c r="AF48" s="183" t="s">
        <v>1431</v>
      </c>
      <c r="AG48" s="183" t="s">
        <v>1431</v>
      </c>
      <c r="AH48" s="183" t="s">
        <v>1431</v>
      </c>
      <c r="AI48" s="183" t="s">
        <v>1431</v>
      </c>
      <c r="AJ48" s="183" t="s">
        <v>1431</v>
      </c>
      <c r="AK48" s="183" t="s">
        <v>1431</v>
      </c>
      <c r="AL48" s="183" t="s">
        <v>1431</v>
      </c>
      <c r="AM48" s="183" t="s">
        <v>1431</v>
      </c>
    </row>
    <row r="49" spans="3:39" x14ac:dyDescent="0.25">
      <c r="C49" s="183" t="s">
        <v>122</v>
      </c>
      <c r="D49" s="183" t="s">
        <v>1431</v>
      </c>
      <c r="E49" s="183" t="s">
        <v>1431</v>
      </c>
      <c r="F49" s="183" t="s">
        <v>1431</v>
      </c>
      <c r="G49" s="183" t="s">
        <v>1431</v>
      </c>
      <c r="H49" s="183" t="s">
        <v>1431</v>
      </c>
      <c r="I49" s="183" t="s">
        <v>1431</v>
      </c>
      <c r="J49" s="183" t="s">
        <v>1431</v>
      </c>
      <c r="K49" s="183" t="s">
        <v>1431</v>
      </c>
      <c r="L49" s="183" t="s">
        <v>1431</v>
      </c>
      <c r="M49" s="183" t="s">
        <v>1431</v>
      </c>
      <c r="N49" s="183" t="s">
        <v>1431</v>
      </c>
      <c r="O49" s="183" t="s">
        <v>1431</v>
      </c>
      <c r="P49" s="183" t="s">
        <v>1431</v>
      </c>
      <c r="Q49" s="183" t="s">
        <v>1431</v>
      </c>
      <c r="R49" s="183" t="s">
        <v>1431</v>
      </c>
      <c r="S49" s="183" t="s">
        <v>1431</v>
      </c>
      <c r="T49" s="183" t="s">
        <v>1431</v>
      </c>
      <c r="U49" s="183" t="s">
        <v>1431</v>
      </c>
      <c r="V49" s="183" t="s">
        <v>1431</v>
      </c>
      <c r="W49" s="183" t="s">
        <v>1431</v>
      </c>
      <c r="X49" s="183" t="s">
        <v>1431</v>
      </c>
      <c r="Y49" s="183" t="s">
        <v>1431</v>
      </c>
      <c r="Z49" s="183" t="s">
        <v>1431</v>
      </c>
      <c r="AA49" s="183" t="s">
        <v>1431</v>
      </c>
      <c r="AB49" s="183" t="s">
        <v>1431</v>
      </c>
      <c r="AC49" s="183" t="s">
        <v>1431</v>
      </c>
      <c r="AD49" s="183" t="s">
        <v>1431</v>
      </c>
      <c r="AE49" s="183" t="s">
        <v>1431</v>
      </c>
      <c r="AF49" s="183" t="s">
        <v>1431</v>
      </c>
      <c r="AG49" s="183" t="s">
        <v>1431</v>
      </c>
      <c r="AH49" s="183" t="s">
        <v>1431</v>
      </c>
      <c r="AI49" s="183" t="s">
        <v>1431</v>
      </c>
      <c r="AJ49" s="183" t="s">
        <v>1431</v>
      </c>
      <c r="AK49" s="183" t="s">
        <v>1431</v>
      </c>
      <c r="AL49" s="183" t="s">
        <v>1431</v>
      </c>
      <c r="AM49" s="183" t="s">
        <v>1431</v>
      </c>
    </row>
    <row r="50" spans="3:39" x14ac:dyDescent="0.25">
      <c r="C50" s="183" t="s">
        <v>123</v>
      </c>
      <c r="D50" s="183" t="s">
        <v>1431</v>
      </c>
      <c r="E50" s="183" t="s">
        <v>1431</v>
      </c>
      <c r="F50" s="183" t="s">
        <v>1431</v>
      </c>
      <c r="G50" s="183" t="s">
        <v>1431</v>
      </c>
      <c r="H50" s="183" t="s">
        <v>1431</v>
      </c>
      <c r="I50" s="183" t="s">
        <v>1431</v>
      </c>
      <c r="J50" s="183" t="s">
        <v>1431</v>
      </c>
      <c r="K50" s="183" t="s">
        <v>1431</v>
      </c>
      <c r="L50" s="183" t="s">
        <v>1431</v>
      </c>
      <c r="M50" s="183" t="s">
        <v>1431</v>
      </c>
      <c r="N50" s="183" t="s">
        <v>1431</v>
      </c>
      <c r="O50" s="183" t="s">
        <v>1431</v>
      </c>
      <c r="P50" s="183" t="s">
        <v>1431</v>
      </c>
      <c r="Q50" s="183" t="s">
        <v>1431</v>
      </c>
      <c r="R50" s="183" t="s">
        <v>1431</v>
      </c>
      <c r="S50" s="183" t="s">
        <v>1431</v>
      </c>
      <c r="T50" s="183" t="s">
        <v>1431</v>
      </c>
      <c r="U50" s="183" t="s">
        <v>1431</v>
      </c>
      <c r="V50" s="183" t="s">
        <v>1431</v>
      </c>
      <c r="W50" s="183" t="s">
        <v>1431</v>
      </c>
      <c r="X50" s="183" t="s">
        <v>1431</v>
      </c>
      <c r="Y50" s="183" t="s">
        <v>1431</v>
      </c>
      <c r="Z50" s="183" t="s">
        <v>1431</v>
      </c>
      <c r="AA50" s="183" t="s">
        <v>1431</v>
      </c>
      <c r="AB50" s="183" t="s">
        <v>1431</v>
      </c>
      <c r="AC50" s="183" t="s">
        <v>1431</v>
      </c>
      <c r="AD50" s="183" t="s">
        <v>1431</v>
      </c>
      <c r="AE50" s="183" t="s">
        <v>1431</v>
      </c>
      <c r="AF50" s="183" t="s">
        <v>1431</v>
      </c>
      <c r="AG50" s="183" t="s">
        <v>1431</v>
      </c>
      <c r="AH50" s="183" t="s">
        <v>1431</v>
      </c>
      <c r="AI50" s="183" t="s">
        <v>1431</v>
      </c>
      <c r="AJ50" s="183" t="s">
        <v>1431</v>
      </c>
      <c r="AK50" s="183" t="s">
        <v>1431</v>
      </c>
      <c r="AL50" s="183" t="s">
        <v>1431</v>
      </c>
      <c r="AM50" s="183" t="s">
        <v>1431</v>
      </c>
    </row>
    <row r="51" spans="3:39" x14ac:dyDescent="0.25">
      <c r="C51" s="183" t="s">
        <v>124</v>
      </c>
      <c r="D51" s="183" t="s">
        <v>1431</v>
      </c>
      <c r="E51" s="183" t="s">
        <v>1431</v>
      </c>
      <c r="F51" s="183" t="s">
        <v>1431</v>
      </c>
      <c r="G51" s="183" t="s">
        <v>1431</v>
      </c>
      <c r="H51" s="183" t="s">
        <v>1431</v>
      </c>
      <c r="I51" s="183" t="s">
        <v>1431</v>
      </c>
      <c r="J51" s="183" t="s">
        <v>1431</v>
      </c>
      <c r="K51" s="183" t="s">
        <v>1431</v>
      </c>
      <c r="L51" s="183" t="s">
        <v>1431</v>
      </c>
      <c r="M51" s="183" t="s">
        <v>1431</v>
      </c>
      <c r="N51" s="183" t="s">
        <v>1431</v>
      </c>
      <c r="O51" s="183" t="s">
        <v>1431</v>
      </c>
      <c r="P51" s="183" t="s">
        <v>1431</v>
      </c>
      <c r="Q51" s="183" t="s">
        <v>1431</v>
      </c>
      <c r="R51" s="183" t="s">
        <v>1431</v>
      </c>
      <c r="S51" s="183" t="s">
        <v>1431</v>
      </c>
      <c r="T51" s="183" t="s">
        <v>1431</v>
      </c>
      <c r="U51" s="183" t="s">
        <v>1431</v>
      </c>
      <c r="V51" s="183" t="s">
        <v>1431</v>
      </c>
      <c r="W51" s="183" t="s">
        <v>1431</v>
      </c>
      <c r="X51" s="183" t="s">
        <v>1431</v>
      </c>
      <c r="Y51" s="183" t="s">
        <v>1431</v>
      </c>
      <c r="Z51" s="183" t="s">
        <v>1431</v>
      </c>
      <c r="AA51" s="183" t="s">
        <v>1431</v>
      </c>
      <c r="AB51" s="183" t="s">
        <v>1431</v>
      </c>
      <c r="AC51" s="183" t="s">
        <v>1431</v>
      </c>
      <c r="AD51" s="183" t="s">
        <v>1431</v>
      </c>
      <c r="AE51" s="183" t="s">
        <v>1431</v>
      </c>
      <c r="AF51" s="183" t="s">
        <v>1431</v>
      </c>
      <c r="AG51" s="183" t="s">
        <v>1431</v>
      </c>
      <c r="AH51" s="183" t="s">
        <v>1431</v>
      </c>
      <c r="AI51" s="183" t="s">
        <v>1431</v>
      </c>
      <c r="AJ51" s="183" t="s">
        <v>1431</v>
      </c>
      <c r="AK51" s="183" t="s">
        <v>1431</v>
      </c>
      <c r="AL51" s="183" t="s">
        <v>1431</v>
      </c>
      <c r="AM51" s="183" t="s">
        <v>1431</v>
      </c>
    </row>
    <row r="52" spans="3:39" x14ac:dyDescent="0.25">
      <c r="C52" s="183" t="s">
        <v>125</v>
      </c>
      <c r="D52" s="183" t="s">
        <v>1431</v>
      </c>
      <c r="E52" s="183" t="s">
        <v>1431</v>
      </c>
      <c r="F52" s="183" t="s">
        <v>1431</v>
      </c>
      <c r="G52" s="183" t="s">
        <v>1431</v>
      </c>
      <c r="H52" s="183" t="s">
        <v>1431</v>
      </c>
      <c r="I52" s="183" t="s">
        <v>1431</v>
      </c>
      <c r="J52" s="183" t="s">
        <v>1431</v>
      </c>
      <c r="K52" s="183" t="s">
        <v>1431</v>
      </c>
      <c r="L52" s="183" t="s">
        <v>1431</v>
      </c>
      <c r="M52" s="183" t="s">
        <v>1431</v>
      </c>
      <c r="N52" s="183" t="s">
        <v>1431</v>
      </c>
      <c r="O52" s="183" t="s">
        <v>1431</v>
      </c>
      <c r="P52" s="183" t="s">
        <v>1431</v>
      </c>
      <c r="Q52" s="183" t="s">
        <v>1431</v>
      </c>
      <c r="R52" s="183" t="s">
        <v>1431</v>
      </c>
      <c r="S52" s="183" t="s">
        <v>1431</v>
      </c>
      <c r="T52" s="183" t="s">
        <v>1431</v>
      </c>
      <c r="U52" s="183" t="s">
        <v>1431</v>
      </c>
      <c r="V52" s="183" t="s">
        <v>1431</v>
      </c>
      <c r="W52" s="183" t="s">
        <v>1431</v>
      </c>
      <c r="X52" s="183" t="s">
        <v>1431</v>
      </c>
      <c r="Y52" s="183" t="s">
        <v>1431</v>
      </c>
      <c r="Z52" s="183" t="s">
        <v>1431</v>
      </c>
      <c r="AA52" s="183" t="s">
        <v>1431</v>
      </c>
      <c r="AB52" s="183" t="s">
        <v>1431</v>
      </c>
      <c r="AC52" s="183" t="s">
        <v>1431</v>
      </c>
      <c r="AD52" s="183" t="s">
        <v>1431</v>
      </c>
      <c r="AE52" s="183" t="s">
        <v>1431</v>
      </c>
      <c r="AF52" s="183" t="s">
        <v>1431</v>
      </c>
      <c r="AG52" s="183" t="s">
        <v>1431</v>
      </c>
      <c r="AH52" s="183" t="s">
        <v>1431</v>
      </c>
      <c r="AI52" s="183" t="s">
        <v>1431</v>
      </c>
      <c r="AJ52" s="183" t="s">
        <v>1431</v>
      </c>
      <c r="AK52" s="183" t="s">
        <v>1431</v>
      </c>
      <c r="AL52" s="183" t="s">
        <v>1431</v>
      </c>
      <c r="AM52" s="183" t="s">
        <v>1431</v>
      </c>
    </row>
    <row r="53" spans="3:39" x14ac:dyDescent="0.25">
      <c r="C53" s="183" t="s">
        <v>126</v>
      </c>
      <c r="D53" s="183">
        <v>0</v>
      </c>
      <c r="E53" s="183">
        <v>0</v>
      </c>
      <c r="F53" s="183">
        <v>0</v>
      </c>
      <c r="G53" s="183">
        <v>0</v>
      </c>
      <c r="H53" s="183">
        <v>0</v>
      </c>
      <c r="I53" s="183">
        <v>0</v>
      </c>
      <c r="J53" s="183">
        <v>0</v>
      </c>
      <c r="K53" s="183">
        <v>0</v>
      </c>
      <c r="L53" s="183">
        <v>0</v>
      </c>
      <c r="M53" s="183">
        <v>0</v>
      </c>
      <c r="N53" s="183">
        <v>0</v>
      </c>
      <c r="O53" s="183">
        <v>0</v>
      </c>
      <c r="P53" s="183">
        <v>0</v>
      </c>
      <c r="Q53" s="183">
        <v>0</v>
      </c>
      <c r="R53" s="183">
        <v>0</v>
      </c>
      <c r="S53" s="183">
        <v>0</v>
      </c>
      <c r="T53" s="183">
        <v>0</v>
      </c>
      <c r="U53" s="183">
        <v>0</v>
      </c>
      <c r="V53" s="183">
        <v>0</v>
      </c>
      <c r="W53" s="183">
        <v>0</v>
      </c>
      <c r="X53" s="183">
        <v>0</v>
      </c>
      <c r="Y53" s="183">
        <v>0</v>
      </c>
      <c r="Z53" s="183">
        <v>0</v>
      </c>
      <c r="AA53" s="183">
        <v>0</v>
      </c>
      <c r="AB53" s="183">
        <v>0</v>
      </c>
      <c r="AC53" s="183">
        <v>0</v>
      </c>
      <c r="AD53" s="183">
        <v>0</v>
      </c>
      <c r="AE53" s="183">
        <v>0</v>
      </c>
      <c r="AF53" s="183">
        <v>0</v>
      </c>
      <c r="AG53" s="183">
        <v>0</v>
      </c>
      <c r="AH53" s="183">
        <v>0</v>
      </c>
      <c r="AI53" s="183">
        <v>0</v>
      </c>
      <c r="AJ53" s="183">
        <v>0</v>
      </c>
      <c r="AK53" s="183">
        <v>0</v>
      </c>
      <c r="AL53" s="183">
        <v>0</v>
      </c>
      <c r="AM53" s="183">
        <v>0</v>
      </c>
    </row>
    <row r="54" spans="3:39" x14ac:dyDescent="0.25">
      <c r="C54" s="183" t="s">
        <v>127</v>
      </c>
      <c r="D54" s="183">
        <v>0</v>
      </c>
      <c r="E54" s="183">
        <v>0</v>
      </c>
      <c r="F54" s="183">
        <v>0</v>
      </c>
      <c r="G54" s="183">
        <v>0</v>
      </c>
      <c r="H54" s="183">
        <v>0</v>
      </c>
      <c r="I54" s="183">
        <v>0</v>
      </c>
      <c r="J54" s="183">
        <v>0</v>
      </c>
      <c r="K54" s="183">
        <v>0</v>
      </c>
      <c r="L54" s="183">
        <v>0</v>
      </c>
      <c r="M54" s="183">
        <v>0</v>
      </c>
      <c r="N54" s="183">
        <v>0</v>
      </c>
      <c r="O54" s="183">
        <v>0</v>
      </c>
      <c r="P54" s="183">
        <v>0</v>
      </c>
      <c r="Q54" s="183">
        <v>0</v>
      </c>
      <c r="R54" s="183">
        <v>0</v>
      </c>
      <c r="S54" s="183">
        <v>0</v>
      </c>
      <c r="T54" s="183">
        <v>0</v>
      </c>
      <c r="U54" s="183">
        <v>0</v>
      </c>
      <c r="V54" s="183">
        <v>0</v>
      </c>
      <c r="W54" s="183">
        <v>0</v>
      </c>
      <c r="X54" s="183">
        <v>0</v>
      </c>
      <c r="Y54" s="183">
        <v>0</v>
      </c>
      <c r="Z54" s="183">
        <v>0</v>
      </c>
      <c r="AA54" s="183">
        <v>0</v>
      </c>
      <c r="AB54" s="183">
        <v>0</v>
      </c>
      <c r="AC54" s="183">
        <v>0</v>
      </c>
      <c r="AD54" s="183">
        <v>0</v>
      </c>
      <c r="AE54" s="183">
        <v>0</v>
      </c>
      <c r="AF54" s="183">
        <v>0</v>
      </c>
      <c r="AG54" s="183">
        <v>0</v>
      </c>
      <c r="AH54" s="183">
        <v>0</v>
      </c>
      <c r="AI54" s="183">
        <v>0</v>
      </c>
      <c r="AJ54" s="183">
        <v>0</v>
      </c>
      <c r="AK54" s="183">
        <v>0</v>
      </c>
      <c r="AL54" s="183">
        <v>0</v>
      </c>
      <c r="AM54" s="183">
        <v>0</v>
      </c>
    </row>
    <row r="55" spans="3:39" x14ac:dyDescent="0.25">
      <c r="C55" s="183" t="s">
        <v>128</v>
      </c>
      <c r="D55" s="183">
        <v>0</v>
      </c>
      <c r="E55" s="183">
        <v>0</v>
      </c>
      <c r="F55" s="183">
        <v>0</v>
      </c>
      <c r="G55" s="183">
        <v>0</v>
      </c>
      <c r="H55" s="183">
        <v>0</v>
      </c>
      <c r="I55" s="183">
        <v>0</v>
      </c>
      <c r="J55" s="183">
        <v>0</v>
      </c>
      <c r="K55" s="183">
        <v>0</v>
      </c>
      <c r="L55" s="183">
        <v>0</v>
      </c>
      <c r="M55" s="183">
        <v>0</v>
      </c>
      <c r="N55" s="183">
        <v>0</v>
      </c>
      <c r="O55" s="183">
        <v>0</v>
      </c>
      <c r="P55" s="183">
        <v>0</v>
      </c>
      <c r="Q55" s="183">
        <v>0</v>
      </c>
      <c r="R55" s="183">
        <v>0</v>
      </c>
      <c r="S55" s="183">
        <v>0</v>
      </c>
      <c r="T55" s="183">
        <v>0</v>
      </c>
      <c r="U55" s="183">
        <v>0</v>
      </c>
      <c r="V55" s="183">
        <v>0</v>
      </c>
      <c r="W55" s="183">
        <v>0</v>
      </c>
      <c r="X55" s="183">
        <v>0</v>
      </c>
      <c r="Y55" s="183">
        <v>0</v>
      </c>
      <c r="Z55" s="183">
        <v>0</v>
      </c>
      <c r="AA55" s="183">
        <v>0</v>
      </c>
      <c r="AB55" s="183">
        <v>0</v>
      </c>
      <c r="AC55" s="183">
        <v>0</v>
      </c>
      <c r="AD55" s="183">
        <v>0</v>
      </c>
      <c r="AE55" s="183">
        <v>0</v>
      </c>
      <c r="AF55" s="183">
        <v>0</v>
      </c>
      <c r="AG55" s="183">
        <v>0</v>
      </c>
      <c r="AH55" s="183">
        <v>0</v>
      </c>
      <c r="AI55" s="183">
        <v>0</v>
      </c>
      <c r="AJ55" s="183">
        <v>0</v>
      </c>
      <c r="AK55" s="183">
        <v>0</v>
      </c>
      <c r="AL55" s="183">
        <v>0</v>
      </c>
      <c r="AM55" s="183">
        <v>0</v>
      </c>
    </row>
    <row r="56" spans="3:39" x14ac:dyDescent="0.25">
      <c r="C56" s="183" t="s">
        <v>129</v>
      </c>
      <c r="D56" s="189">
        <v>694740649.30592799</v>
      </c>
      <c r="E56" s="189">
        <v>676802466.08258402</v>
      </c>
      <c r="F56" s="189">
        <v>663809583.90980506</v>
      </c>
      <c r="G56" s="189">
        <v>659642356.55190003</v>
      </c>
      <c r="H56" s="189">
        <v>661906838.15604603</v>
      </c>
      <c r="I56" s="189">
        <v>665601716.18842697</v>
      </c>
      <c r="J56" s="189">
        <v>673389378.79380703</v>
      </c>
      <c r="K56" s="189">
        <v>684170279.15985501</v>
      </c>
      <c r="L56" s="189">
        <v>693120600.44330704</v>
      </c>
      <c r="M56" s="189">
        <v>697837081.99791098</v>
      </c>
      <c r="N56" s="189">
        <v>695528948.39541602</v>
      </c>
      <c r="O56" s="189">
        <v>685924942.57742405</v>
      </c>
      <c r="P56" s="189">
        <v>671560149.418262</v>
      </c>
      <c r="Q56" s="189">
        <v>655964992.43266797</v>
      </c>
      <c r="R56" s="189">
        <v>640868903.75896394</v>
      </c>
      <c r="S56" s="189">
        <v>626610853.456146</v>
      </c>
      <c r="T56" s="189">
        <v>620489949.66391504</v>
      </c>
      <c r="U56" s="189">
        <v>617563752.81128502</v>
      </c>
      <c r="V56" s="189">
        <v>618371751.00417101</v>
      </c>
      <c r="W56" s="189">
        <v>622921340.55266905</v>
      </c>
      <c r="X56" s="189">
        <v>631476695.751001</v>
      </c>
      <c r="Y56" s="189">
        <v>642834961.05610597</v>
      </c>
      <c r="Z56" s="189">
        <v>656698652.41648901</v>
      </c>
      <c r="AA56" s="189">
        <v>672665215.15941298</v>
      </c>
      <c r="AB56" s="189">
        <v>690184613.45834696</v>
      </c>
      <c r="AC56" s="189">
        <v>708599386.49445605</v>
      </c>
      <c r="AD56" s="189">
        <v>723695428.24247801</v>
      </c>
      <c r="AE56" s="189">
        <v>738373193.50986898</v>
      </c>
      <c r="AF56" s="189">
        <v>752371305.03392899</v>
      </c>
      <c r="AG56" s="189">
        <v>764916102.37634599</v>
      </c>
      <c r="AH56" s="189">
        <v>776288812.94254398</v>
      </c>
      <c r="AI56" s="189">
        <v>786308992.30765998</v>
      </c>
      <c r="AJ56" s="189">
        <v>795335152.176844</v>
      </c>
      <c r="AK56" s="189">
        <v>803449851.570557</v>
      </c>
      <c r="AL56" s="189">
        <v>811153316.15086806</v>
      </c>
      <c r="AM56" s="189">
        <v>818961877.72380805</v>
      </c>
    </row>
    <row r="57" spans="3:39" x14ac:dyDescent="0.25">
      <c r="C57" s="183" t="s">
        <v>130</v>
      </c>
      <c r="D57" s="189">
        <v>1868512511.05758</v>
      </c>
      <c r="E57" s="189">
        <v>1840015528.09905</v>
      </c>
      <c r="F57" s="189">
        <v>1815674229.23985</v>
      </c>
      <c r="G57" s="189">
        <v>1789613124.79813</v>
      </c>
      <c r="H57" s="189">
        <v>1774249674.27122</v>
      </c>
      <c r="I57" s="189">
        <v>1762470805.4977901</v>
      </c>
      <c r="J57" s="189">
        <v>1764428418.2374401</v>
      </c>
      <c r="K57" s="189">
        <v>1786113122.29776</v>
      </c>
      <c r="L57" s="189">
        <v>1818538480.26566</v>
      </c>
      <c r="M57" s="189">
        <v>1825388130.6545</v>
      </c>
      <c r="N57" s="189">
        <v>1836610690.73347</v>
      </c>
      <c r="O57" s="189">
        <v>1853581778.8002601</v>
      </c>
      <c r="P57" s="189">
        <v>1875404911.90593</v>
      </c>
      <c r="Q57" s="189">
        <v>1895995699.8685601</v>
      </c>
      <c r="R57" s="189">
        <v>1921329051.2224801</v>
      </c>
      <c r="S57" s="189">
        <v>1947325084.48438</v>
      </c>
      <c r="T57" s="189">
        <v>1977990118.1245799</v>
      </c>
      <c r="U57" s="189">
        <v>2009986670.3944499</v>
      </c>
      <c r="V57" s="189">
        <v>2043155689.5888</v>
      </c>
      <c r="W57" s="189">
        <v>2079426287.2346499</v>
      </c>
      <c r="X57" s="189">
        <v>2115252836.1858101</v>
      </c>
      <c r="Y57" s="189">
        <v>2154950176.6352201</v>
      </c>
      <c r="Z57" s="189">
        <v>2194910374.9530702</v>
      </c>
      <c r="AA57" s="189">
        <v>2236068213.6731801</v>
      </c>
      <c r="AB57" s="189">
        <v>2278244555.5639901</v>
      </c>
      <c r="AC57" s="189">
        <v>2321509403.9212499</v>
      </c>
      <c r="AD57" s="189">
        <v>2349716351.5956802</v>
      </c>
      <c r="AE57" s="189">
        <v>2380270409.8723798</v>
      </c>
      <c r="AF57" s="189">
        <v>2412822068.02425</v>
      </c>
      <c r="AG57" s="189">
        <v>2445679892.7807999</v>
      </c>
      <c r="AH57" s="189">
        <v>2478771348.3933501</v>
      </c>
      <c r="AI57" s="189">
        <v>2511970996.24511</v>
      </c>
      <c r="AJ57" s="189">
        <v>2545089812.5159202</v>
      </c>
      <c r="AK57" s="189">
        <v>2578103397.0936399</v>
      </c>
      <c r="AL57" s="189">
        <v>2610807651.8364801</v>
      </c>
      <c r="AM57" s="189">
        <v>2643274135.9074798</v>
      </c>
    </row>
    <row r="58" spans="3:39" x14ac:dyDescent="0.25">
      <c r="C58" s="183" t="s">
        <v>131</v>
      </c>
      <c r="D58" s="189">
        <v>107745481.81776799</v>
      </c>
      <c r="E58" s="189">
        <v>102043467.12712701</v>
      </c>
      <c r="F58" s="189">
        <v>96644888.153783605</v>
      </c>
      <c r="G58" s="189">
        <v>91102340.875559807</v>
      </c>
      <c r="H58" s="189">
        <v>86119219.036619797</v>
      </c>
      <c r="I58" s="189">
        <v>81715416.771581799</v>
      </c>
      <c r="J58" s="189">
        <v>78613395.951084301</v>
      </c>
      <c r="K58" s="189">
        <v>76037350.547045305</v>
      </c>
      <c r="L58" s="189">
        <v>74114315.308837697</v>
      </c>
      <c r="M58" s="189">
        <v>72188612.797425002</v>
      </c>
      <c r="N58" s="189">
        <v>70427623.722730607</v>
      </c>
      <c r="O58" s="189">
        <v>68862453.086899906</v>
      </c>
      <c r="P58" s="189">
        <v>67486673.516819507</v>
      </c>
      <c r="Q58" s="189">
        <v>66419127.572333299</v>
      </c>
      <c r="R58" s="189">
        <v>65389262.883255601</v>
      </c>
      <c r="S58" s="189">
        <v>64706161.230276801</v>
      </c>
      <c r="T58" s="189">
        <v>64647727.810826801</v>
      </c>
      <c r="U58" s="189">
        <v>64620549.833721504</v>
      </c>
      <c r="V58" s="189">
        <v>64576108.363061003</v>
      </c>
      <c r="W58" s="189">
        <v>64560785.729623802</v>
      </c>
      <c r="X58" s="189">
        <v>64575645.260239199</v>
      </c>
      <c r="Y58" s="189">
        <v>64605488.085755102</v>
      </c>
      <c r="Z58" s="189">
        <v>64623387.7651961</v>
      </c>
      <c r="AA58" s="189">
        <v>64662711.474767998</v>
      </c>
      <c r="AB58" s="189">
        <v>64727957.527570702</v>
      </c>
      <c r="AC58" s="189">
        <v>65098219.204294398</v>
      </c>
      <c r="AD58" s="189">
        <v>65498505.888230696</v>
      </c>
      <c r="AE58" s="189">
        <v>65864159.3235645</v>
      </c>
      <c r="AF58" s="189">
        <v>66248027.2040243</v>
      </c>
      <c r="AG58" s="189">
        <v>66603630.713362999</v>
      </c>
      <c r="AH58" s="189">
        <v>66897992.263959698</v>
      </c>
      <c r="AI58" s="189">
        <v>67160768.128115207</v>
      </c>
      <c r="AJ58" s="189">
        <v>67496977.6133589</v>
      </c>
      <c r="AK58" s="189">
        <v>67759317.454156995</v>
      </c>
      <c r="AL58" s="189">
        <v>68082980.482410699</v>
      </c>
      <c r="AM58" s="189">
        <v>68425991.189291596</v>
      </c>
    </row>
    <row r="59" spans="3:39" x14ac:dyDescent="0.25">
      <c r="C59" s="183" t="s">
        <v>132</v>
      </c>
      <c r="D59" s="189">
        <v>23766868.839767799</v>
      </c>
      <c r="E59" s="189">
        <v>23924868.7993268</v>
      </c>
      <c r="F59" s="189">
        <v>24360653.783734899</v>
      </c>
      <c r="G59" s="189">
        <v>24660618.720933601</v>
      </c>
      <c r="H59" s="189">
        <v>24965118.163731199</v>
      </c>
      <c r="I59" s="189">
        <v>25844363.272971399</v>
      </c>
      <c r="J59" s="189">
        <v>26779895.949218798</v>
      </c>
      <c r="K59" s="189">
        <v>27156083.380000699</v>
      </c>
      <c r="L59" s="189">
        <v>27538489.360051401</v>
      </c>
      <c r="M59" s="189">
        <v>27881666.6148949</v>
      </c>
      <c r="N59" s="189">
        <v>28237984.617045399</v>
      </c>
      <c r="O59" s="189">
        <v>28658398.0982484</v>
      </c>
      <c r="P59" s="189">
        <v>29114154.812529199</v>
      </c>
      <c r="Q59" s="189">
        <v>29514811.530690301</v>
      </c>
      <c r="R59" s="189">
        <v>29885400.8457384</v>
      </c>
      <c r="S59" s="189">
        <v>30331476.508650899</v>
      </c>
      <c r="T59" s="189">
        <v>28565955.690843601</v>
      </c>
      <c r="U59" s="189">
        <v>30611306.442022301</v>
      </c>
      <c r="V59" s="189">
        <v>31252302.582903702</v>
      </c>
      <c r="W59" s="189">
        <v>31781853.965279002</v>
      </c>
      <c r="X59" s="189">
        <v>32201618.726895299</v>
      </c>
      <c r="Y59" s="189">
        <v>32661869.627156802</v>
      </c>
      <c r="Z59" s="189">
        <v>33122959.5035001</v>
      </c>
      <c r="AA59" s="189">
        <v>33587795.643668003</v>
      </c>
      <c r="AB59" s="189">
        <v>34049217.312061898</v>
      </c>
      <c r="AC59" s="189">
        <v>34504711.511508599</v>
      </c>
      <c r="AD59" s="189">
        <v>34961007.897504099</v>
      </c>
      <c r="AE59" s="189">
        <v>35416134.371159799</v>
      </c>
      <c r="AF59" s="189">
        <v>35870163.046664797</v>
      </c>
      <c r="AG59" s="189">
        <v>36323263.992430903</v>
      </c>
      <c r="AH59" s="189">
        <v>36774672.3166181</v>
      </c>
      <c r="AI59" s="189">
        <v>37223518.740042903</v>
      </c>
      <c r="AJ59" s="189">
        <v>37670885.899816103</v>
      </c>
      <c r="AK59" s="189">
        <v>38117725.905383602</v>
      </c>
      <c r="AL59" s="189">
        <v>38563858.240460098</v>
      </c>
      <c r="AM59" s="189">
        <v>39006107.057837002</v>
      </c>
    </row>
    <row r="60" spans="3:39" x14ac:dyDescent="0.25">
      <c r="C60" s="183" t="s">
        <v>133</v>
      </c>
      <c r="D60" s="189">
        <v>309139713.79462701</v>
      </c>
      <c r="E60" s="189">
        <v>323296415.41757703</v>
      </c>
      <c r="F60" s="189">
        <v>337305060.04203498</v>
      </c>
      <c r="G60" s="189">
        <v>347598269.51381999</v>
      </c>
      <c r="H60" s="189">
        <v>359019713.29763198</v>
      </c>
      <c r="I60" s="189">
        <v>368695060.85832697</v>
      </c>
      <c r="J60" s="189">
        <v>380112838.80348599</v>
      </c>
      <c r="K60" s="189">
        <v>390998716.59795398</v>
      </c>
      <c r="L60" s="189">
        <v>402615506.56364202</v>
      </c>
      <c r="M60" s="189">
        <v>414348878.165362</v>
      </c>
      <c r="N60" s="189">
        <v>426597834.20123398</v>
      </c>
      <c r="O60" s="189">
        <v>438760901.27892399</v>
      </c>
      <c r="P60" s="189">
        <v>450827082.19656199</v>
      </c>
      <c r="Q60" s="189">
        <v>463104903.56179601</v>
      </c>
      <c r="R60" s="189">
        <v>475157177.69657499</v>
      </c>
      <c r="S60" s="189">
        <v>487191478.82759398</v>
      </c>
      <c r="T60" s="189">
        <v>498855381.18156302</v>
      </c>
      <c r="U60" s="189">
        <v>510124554.22327799</v>
      </c>
      <c r="V60" s="189">
        <v>521068000.75086802</v>
      </c>
      <c r="W60" s="189">
        <v>531468056.89580101</v>
      </c>
      <c r="X60" s="189">
        <v>541291820.69430304</v>
      </c>
      <c r="Y60" s="189">
        <v>551418417.90105295</v>
      </c>
      <c r="Z60" s="189">
        <v>561554701.36137795</v>
      </c>
      <c r="AA60" s="189">
        <v>571700671.075279</v>
      </c>
      <c r="AB60" s="189">
        <v>581856327.04275596</v>
      </c>
      <c r="AC60" s="189">
        <v>592021669.26380897</v>
      </c>
      <c r="AD60" s="189">
        <v>602196697.73843706</v>
      </c>
      <c r="AE60" s="189">
        <v>612381412.46664095</v>
      </c>
      <c r="AF60" s="189">
        <v>622575813.44842005</v>
      </c>
      <c r="AG60" s="189">
        <v>632779900.68377602</v>
      </c>
      <c r="AH60" s="189">
        <v>642993674.17270696</v>
      </c>
      <c r="AI60" s="189">
        <v>653217133.91521394</v>
      </c>
      <c r="AJ60" s="189">
        <v>663450279.91129601</v>
      </c>
      <c r="AK60" s="189">
        <v>673693112.16095495</v>
      </c>
      <c r="AL60" s="189">
        <v>683945630.66418803</v>
      </c>
      <c r="AM60" s="189">
        <v>694207835.42099798</v>
      </c>
    </row>
    <row r="61" spans="3:39" x14ac:dyDescent="0.25">
      <c r="C61" s="183" t="s">
        <v>134</v>
      </c>
      <c r="D61" s="183">
        <v>0</v>
      </c>
      <c r="E61" s="183">
        <v>0</v>
      </c>
      <c r="F61" s="183">
        <v>0</v>
      </c>
      <c r="G61" s="183">
        <v>0</v>
      </c>
      <c r="H61" s="183">
        <v>0</v>
      </c>
      <c r="I61" s="183">
        <v>0</v>
      </c>
      <c r="J61" s="183">
        <v>0</v>
      </c>
      <c r="K61" s="183">
        <v>0</v>
      </c>
      <c r="L61" s="183">
        <v>0</v>
      </c>
      <c r="M61" s="183">
        <v>0</v>
      </c>
      <c r="N61" s="183">
        <v>0</v>
      </c>
      <c r="O61" s="183">
        <v>0</v>
      </c>
      <c r="P61" s="183">
        <v>0</v>
      </c>
      <c r="Q61" s="183">
        <v>0</v>
      </c>
      <c r="R61" s="183">
        <v>0</v>
      </c>
      <c r="S61" s="183">
        <v>0</v>
      </c>
      <c r="T61" s="183">
        <v>0</v>
      </c>
      <c r="U61" s="183">
        <v>0</v>
      </c>
      <c r="V61" s="183">
        <v>0</v>
      </c>
      <c r="W61" s="183">
        <v>0</v>
      </c>
      <c r="X61" s="183">
        <v>0</v>
      </c>
      <c r="Y61" s="183">
        <v>0</v>
      </c>
      <c r="Z61" s="183">
        <v>0</v>
      </c>
      <c r="AA61" s="183">
        <v>0</v>
      </c>
      <c r="AB61" s="183">
        <v>0</v>
      </c>
      <c r="AC61" s="183">
        <v>0</v>
      </c>
      <c r="AD61" s="183">
        <v>0</v>
      </c>
      <c r="AE61" s="183">
        <v>0</v>
      </c>
      <c r="AF61" s="183">
        <v>0</v>
      </c>
      <c r="AG61" s="183">
        <v>0</v>
      </c>
      <c r="AH61" s="183">
        <v>0</v>
      </c>
      <c r="AI61" s="183">
        <v>0</v>
      </c>
      <c r="AJ61" s="183">
        <v>0</v>
      </c>
      <c r="AK61" s="183">
        <v>0</v>
      </c>
      <c r="AL61" s="183">
        <v>0</v>
      </c>
      <c r="AM61" s="183">
        <v>0</v>
      </c>
    </row>
    <row r="62" spans="3:39" x14ac:dyDescent="0.25">
      <c r="C62" s="183" t="s">
        <v>135</v>
      </c>
      <c r="D62" s="189">
        <v>252405748.76677501</v>
      </c>
      <c r="E62" s="189">
        <v>269603266.40227401</v>
      </c>
      <c r="F62" s="189">
        <v>286965222.23929501</v>
      </c>
      <c r="G62" s="189">
        <v>303146893.41167003</v>
      </c>
      <c r="H62" s="189">
        <v>319579904.19206202</v>
      </c>
      <c r="I62" s="189">
        <v>336265639.41797799</v>
      </c>
      <c r="J62" s="189">
        <v>355522948.84354502</v>
      </c>
      <c r="K62" s="189">
        <v>374875927.222987</v>
      </c>
      <c r="L62" s="189">
        <v>394325959.39380997</v>
      </c>
      <c r="M62" s="189">
        <v>416215044.20273501</v>
      </c>
      <c r="N62" s="189">
        <v>438023905.24657899</v>
      </c>
      <c r="O62" s="189">
        <v>460531475.29616499</v>
      </c>
      <c r="P62" s="189">
        <v>482896795.59457397</v>
      </c>
      <c r="Q62" s="189">
        <v>505121250.979312</v>
      </c>
      <c r="R62" s="189">
        <v>527206226.28788698</v>
      </c>
      <c r="S62" s="189">
        <v>549153106.35780597</v>
      </c>
      <c r="T62" s="189">
        <v>574244606.63762105</v>
      </c>
      <c r="U62" s="189">
        <v>598855378.13157904</v>
      </c>
      <c r="V62" s="189">
        <v>622986805.67718697</v>
      </c>
      <c r="W62" s="189">
        <v>646640274.11195195</v>
      </c>
      <c r="X62" s="189">
        <v>669817168.27338004</v>
      </c>
      <c r="Y62" s="189">
        <v>695139581.76559496</v>
      </c>
      <c r="Z62" s="189">
        <v>719613803.69282806</v>
      </c>
      <c r="AA62" s="189">
        <v>743241218.89258695</v>
      </c>
      <c r="AB62" s="189">
        <v>766023212.20237899</v>
      </c>
      <c r="AC62" s="189">
        <v>787961168.45971203</v>
      </c>
      <c r="AD62" s="189">
        <v>812677717.12701905</v>
      </c>
      <c r="AE62" s="189">
        <v>835748277.38911998</v>
      </c>
      <c r="AF62" s="189">
        <v>857174234.08352101</v>
      </c>
      <c r="AG62" s="189">
        <v>876956972.04772794</v>
      </c>
      <c r="AH62" s="189">
        <v>895097876.11924899</v>
      </c>
      <c r="AI62" s="189">
        <v>911598331.13559198</v>
      </c>
      <c r="AJ62" s="189">
        <v>926459721.93426299</v>
      </c>
      <c r="AK62" s="189">
        <v>939683433.35276997</v>
      </c>
      <c r="AL62" s="189">
        <v>951270850.22861898</v>
      </c>
      <c r="AM62" s="189">
        <v>961223357.39931703</v>
      </c>
    </row>
    <row r="63" spans="3:39" x14ac:dyDescent="0.25">
      <c r="C63" s="183" t="s">
        <v>136</v>
      </c>
      <c r="D63" s="189">
        <v>119002890.089067</v>
      </c>
      <c r="E63" s="189">
        <v>119230458.44718499</v>
      </c>
      <c r="F63" s="189">
        <v>119663406.029212</v>
      </c>
      <c r="G63" s="189">
        <v>120029933.792392</v>
      </c>
      <c r="H63" s="189">
        <v>120479492.69396099</v>
      </c>
      <c r="I63" s="189">
        <v>121007783.691155</v>
      </c>
      <c r="J63" s="189">
        <v>121588632.74121501</v>
      </c>
      <c r="K63" s="189">
        <v>122153365.80137999</v>
      </c>
      <c r="L63" s="189">
        <v>122702058.828888</v>
      </c>
      <c r="M63" s="189">
        <v>123159787.78097799</v>
      </c>
      <c r="N63" s="189">
        <v>123564128.61488999</v>
      </c>
      <c r="O63" s="189">
        <v>124152657.287854</v>
      </c>
      <c r="P63" s="189">
        <v>124644199.757117</v>
      </c>
      <c r="Q63" s="189">
        <v>125132581.97991399</v>
      </c>
      <c r="R63" s="189">
        <v>125617879.91348299</v>
      </c>
      <c r="S63" s="189">
        <v>126100169.515062</v>
      </c>
      <c r="T63" s="189">
        <v>126573672.227513</v>
      </c>
      <c r="U63" s="189">
        <v>127047580.04523499</v>
      </c>
      <c r="V63" s="189">
        <v>127521892.968227</v>
      </c>
      <c r="W63" s="189">
        <v>127996610.996489</v>
      </c>
      <c r="X63" s="189">
        <v>128471734.130023</v>
      </c>
      <c r="Y63" s="189">
        <v>128947262.368827</v>
      </c>
      <c r="Z63" s="189">
        <v>129423195.712901</v>
      </c>
      <c r="AA63" s="189">
        <v>129899534.162247</v>
      </c>
      <c r="AB63" s="189">
        <v>130376277.71686301</v>
      </c>
      <c r="AC63" s="189">
        <v>130853426.37674899</v>
      </c>
      <c r="AD63" s="189">
        <v>131330980.14190599</v>
      </c>
      <c r="AE63" s="189">
        <v>131808939.012334</v>
      </c>
      <c r="AF63" s="189">
        <v>132287302.988033</v>
      </c>
      <c r="AG63" s="189">
        <v>132766072.069002</v>
      </c>
      <c r="AH63" s="189">
        <v>133245246.255242</v>
      </c>
      <c r="AI63" s="189">
        <v>133724825.54675201</v>
      </c>
      <c r="AJ63" s="189">
        <v>134204809.943534</v>
      </c>
      <c r="AK63" s="189">
        <v>134685199.44558501</v>
      </c>
      <c r="AL63" s="189">
        <v>135165994.052908</v>
      </c>
      <c r="AM63" s="189">
        <v>135647193.76550099</v>
      </c>
    </row>
    <row r="64" spans="3:39" x14ac:dyDescent="0.25">
      <c r="C64" s="183" t="s">
        <v>137</v>
      </c>
      <c r="D64" s="183">
        <v>0</v>
      </c>
      <c r="E64" s="183">
        <v>0</v>
      </c>
      <c r="F64" s="183">
        <v>0</v>
      </c>
      <c r="G64" s="183">
        <v>0</v>
      </c>
      <c r="H64" s="183">
        <v>0</v>
      </c>
      <c r="I64" s="183">
        <v>0</v>
      </c>
      <c r="J64" s="183">
        <v>0</v>
      </c>
      <c r="K64" s="183">
        <v>0</v>
      </c>
      <c r="L64" s="183">
        <v>0</v>
      </c>
      <c r="M64" s="183">
        <v>0</v>
      </c>
      <c r="N64" s="183">
        <v>0</v>
      </c>
      <c r="O64" s="183">
        <v>0</v>
      </c>
      <c r="P64" s="183">
        <v>0</v>
      </c>
      <c r="Q64" s="183">
        <v>0</v>
      </c>
      <c r="R64" s="183">
        <v>0</v>
      </c>
      <c r="S64" s="183">
        <v>0</v>
      </c>
      <c r="T64" s="183">
        <v>0</v>
      </c>
      <c r="U64" s="183">
        <v>0</v>
      </c>
      <c r="V64" s="183">
        <v>0</v>
      </c>
      <c r="W64" s="183">
        <v>0</v>
      </c>
      <c r="X64" s="183">
        <v>0</v>
      </c>
      <c r="Y64" s="183">
        <v>0</v>
      </c>
      <c r="Z64" s="183">
        <v>0</v>
      </c>
      <c r="AA64" s="183">
        <v>0</v>
      </c>
      <c r="AB64" s="183">
        <v>0</v>
      </c>
      <c r="AC64" s="183">
        <v>0</v>
      </c>
      <c r="AD64" s="183">
        <v>0</v>
      </c>
      <c r="AE64" s="183">
        <v>0</v>
      </c>
      <c r="AF64" s="183">
        <v>0</v>
      </c>
      <c r="AG64" s="183">
        <v>0</v>
      </c>
      <c r="AH64" s="183">
        <v>0</v>
      </c>
      <c r="AI64" s="183">
        <v>0</v>
      </c>
      <c r="AJ64" s="183">
        <v>0</v>
      </c>
      <c r="AK64" s="183">
        <v>0</v>
      </c>
      <c r="AL64" s="183">
        <v>0</v>
      </c>
      <c r="AM64" s="183">
        <v>0</v>
      </c>
    </row>
    <row r="65" spans="1:39" x14ac:dyDescent="0.25">
      <c r="C65" s="183" t="s">
        <v>138</v>
      </c>
      <c r="D65" s="189">
        <v>3928517628.44489</v>
      </c>
      <c r="E65" s="189">
        <v>3918590736.0283098</v>
      </c>
      <c r="F65" s="189">
        <v>3917878168.5514102</v>
      </c>
      <c r="G65" s="189">
        <v>3919719163.6978998</v>
      </c>
      <c r="H65" s="189">
        <v>3940716086.7245798</v>
      </c>
      <c r="I65" s="189">
        <v>3965777772.1120501</v>
      </c>
      <c r="J65" s="189">
        <v>4015082996.61342</v>
      </c>
      <c r="K65" s="189">
        <v>4086622833.1804199</v>
      </c>
      <c r="L65" s="189">
        <v>4168543899.2174401</v>
      </c>
      <c r="M65" s="189">
        <v>4222388550.76755</v>
      </c>
      <c r="N65" s="189">
        <v>4270003475.3098402</v>
      </c>
      <c r="O65" s="189">
        <v>4316438336.0496902</v>
      </c>
      <c r="P65" s="189">
        <v>4362853066.6711397</v>
      </c>
      <c r="Q65" s="189">
        <v>4407125837.2400599</v>
      </c>
      <c r="R65" s="189">
        <v>4456279741.76861</v>
      </c>
      <c r="S65" s="189">
        <v>4507197539.3855696</v>
      </c>
      <c r="T65" s="189">
        <v>4572099990.1879501</v>
      </c>
      <c r="U65" s="189">
        <v>4644495740.5781002</v>
      </c>
      <c r="V65" s="189">
        <v>4719571869.4771795</v>
      </c>
      <c r="W65" s="189">
        <v>4800387897.8738604</v>
      </c>
      <c r="X65" s="189">
        <v>4883633577.2544804</v>
      </c>
      <c r="Y65" s="189">
        <v>4976057185.5179701</v>
      </c>
      <c r="Z65" s="189">
        <v>5070399873.3290501</v>
      </c>
      <c r="AA65" s="189">
        <v>5167231527.8502703</v>
      </c>
      <c r="AB65" s="189">
        <v>5265821698.4385405</v>
      </c>
      <c r="AC65" s="189">
        <v>5365860892.6917801</v>
      </c>
      <c r="AD65" s="189">
        <v>5450342965.9366903</v>
      </c>
      <c r="AE65" s="189">
        <v>5535082173.0959396</v>
      </c>
      <c r="AF65" s="189">
        <v>5619521930.8251495</v>
      </c>
      <c r="AG65" s="189">
        <v>5701152221.5051804</v>
      </c>
      <c r="AH65" s="189">
        <v>5780149379.1508398</v>
      </c>
      <c r="AI65" s="189">
        <v>5856237692.5510902</v>
      </c>
      <c r="AJ65" s="189">
        <v>5929694136.3730698</v>
      </c>
      <c r="AK65" s="189">
        <v>6000431903.2065201</v>
      </c>
      <c r="AL65" s="189">
        <v>6068883517.7248497</v>
      </c>
      <c r="AM65" s="189">
        <v>6135593104.3785801</v>
      </c>
    </row>
    <row r="69" spans="1:39" x14ac:dyDescent="0.25">
      <c r="C69" s="185" t="s">
        <v>1440</v>
      </c>
      <c r="D69" s="185"/>
      <c r="E69" s="185"/>
      <c r="F69" s="185"/>
      <c r="G69" s="185"/>
      <c r="H69" s="185"/>
      <c r="I69" s="185"/>
      <c r="J69" s="185"/>
      <c r="K69" s="185"/>
      <c r="L69" s="185"/>
      <c r="M69" s="185"/>
      <c r="N69" s="185"/>
      <c r="O69" s="185"/>
      <c r="P69" s="185"/>
      <c r="Q69" s="185"/>
      <c r="R69" s="185"/>
      <c r="S69" s="185"/>
      <c r="T69" s="185"/>
      <c r="U69" s="185"/>
      <c r="V69" s="185"/>
      <c r="W69" s="185"/>
      <c r="X69" s="185"/>
      <c r="Y69" s="185"/>
      <c r="Z69" s="185"/>
      <c r="AA69" s="185"/>
      <c r="AB69" s="185"/>
      <c r="AC69" s="185"/>
      <c r="AD69" s="185"/>
      <c r="AE69" s="185"/>
      <c r="AF69" s="185"/>
      <c r="AG69" s="185"/>
      <c r="AH69" s="185"/>
      <c r="AI69" s="185"/>
      <c r="AJ69" s="185"/>
      <c r="AK69" s="185"/>
      <c r="AL69" s="185"/>
      <c r="AM69" s="185"/>
    </row>
    <row r="70" spans="1:39" s="192" customFormat="1" x14ac:dyDescent="0.25">
      <c r="A70" s="28"/>
      <c r="B70" s="30"/>
      <c r="C70" s="192" t="s">
        <v>1441</v>
      </c>
      <c r="D70" s="193"/>
      <c r="E70" s="193"/>
      <c r="F70" s="193"/>
      <c r="G70" s="193"/>
      <c r="H70" s="193"/>
      <c r="I70" s="193"/>
      <c r="J70" s="193"/>
      <c r="K70" s="193"/>
      <c r="L70" s="193"/>
      <c r="M70" s="193"/>
      <c r="N70" s="193"/>
      <c r="O70" s="193"/>
      <c r="P70" s="193"/>
      <c r="Q70" s="193"/>
      <c r="R70" s="193"/>
      <c r="S70" s="193"/>
      <c r="T70" s="193"/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</row>
    <row r="71" spans="1:39" x14ac:dyDescent="0.25"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  <c r="T71" s="184"/>
      <c r="U71" s="184"/>
      <c r="V71" s="184"/>
      <c r="W71" s="184"/>
      <c r="X71" s="184"/>
      <c r="Y71" s="184"/>
      <c r="Z71" s="184"/>
      <c r="AA71" s="184"/>
      <c r="AB71" s="184"/>
      <c r="AC71" s="184"/>
      <c r="AD71" s="184"/>
      <c r="AE71" s="184"/>
      <c r="AF71" s="184"/>
      <c r="AG71" s="184"/>
      <c r="AH71" s="184"/>
      <c r="AI71" s="184"/>
      <c r="AJ71" s="184"/>
      <c r="AK71" s="184"/>
      <c r="AL71" s="184"/>
      <c r="AM71" s="184"/>
    </row>
    <row r="72" spans="1:39" x14ac:dyDescent="0.25">
      <c r="C72" s="184" t="s">
        <v>1434</v>
      </c>
    </row>
    <row r="73" spans="1:39" x14ac:dyDescent="0.25">
      <c r="C73" s="190" t="s">
        <v>1442</v>
      </c>
      <c r="D73" s="189">
        <v>271129321.04833603</v>
      </c>
      <c r="E73" s="189">
        <v>271577413.88502502</v>
      </c>
      <c r="F73" s="189">
        <v>272025506.72171497</v>
      </c>
      <c r="G73" s="189">
        <v>272473599.55840498</v>
      </c>
      <c r="H73" s="189">
        <v>272921692.39509398</v>
      </c>
      <c r="I73" s="189">
        <v>273369785.23178399</v>
      </c>
      <c r="J73" s="189">
        <v>273817878.06847298</v>
      </c>
      <c r="K73" s="189">
        <v>274265970.90516299</v>
      </c>
      <c r="L73" s="189">
        <v>274714063.74185199</v>
      </c>
      <c r="M73" s="189">
        <v>275162156.57854199</v>
      </c>
      <c r="N73" s="189">
        <v>275610249.415232</v>
      </c>
      <c r="O73" s="189">
        <v>276058342.251921</v>
      </c>
      <c r="P73" s="189">
        <v>276506435.08861101</v>
      </c>
      <c r="Q73" s="189">
        <v>276954527.9253</v>
      </c>
      <c r="R73" s="189">
        <v>277402620.76199001</v>
      </c>
      <c r="S73" s="189">
        <v>277850713.59867901</v>
      </c>
      <c r="T73" s="189">
        <v>278298806.43536901</v>
      </c>
      <c r="U73" s="189">
        <v>278746899.27205902</v>
      </c>
      <c r="V73" s="189">
        <v>279194992.10874802</v>
      </c>
      <c r="W73" s="189">
        <v>279643084.94543803</v>
      </c>
      <c r="X73" s="189">
        <v>280091177.78212702</v>
      </c>
      <c r="Y73" s="189">
        <v>280539270.61881697</v>
      </c>
      <c r="Z73" s="189">
        <v>280987363.45550603</v>
      </c>
      <c r="AA73" s="189">
        <v>281435456.29219598</v>
      </c>
      <c r="AB73" s="189">
        <v>281883549.12888598</v>
      </c>
      <c r="AC73" s="189">
        <v>282331641.96557498</v>
      </c>
      <c r="AD73" s="189">
        <v>282779734.80226499</v>
      </c>
      <c r="AE73" s="189">
        <v>283227827.63895398</v>
      </c>
      <c r="AF73" s="189">
        <v>283675920.47564399</v>
      </c>
      <c r="AG73" s="189">
        <v>284124013.31233299</v>
      </c>
      <c r="AH73" s="189">
        <v>284572106.149023</v>
      </c>
      <c r="AI73" s="189">
        <v>285020198.98571301</v>
      </c>
      <c r="AJ73" s="189">
        <v>285468291.822402</v>
      </c>
      <c r="AK73" s="189">
        <v>285916384.65909201</v>
      </c>
      <c r="AL73" s="189">
        <v>286364477.495781</v>
      </c>
      <c r="AM73" s="189">
        <v>286812570.33247101</v>
      </c>
    </row>
    <row r="74" spans="1:39" x14ac:dyDescent="0.25">
      <c r="C74" s="190" t="s">
        <v>1443</v>
      </c>
      <c r="D74" s="189">
        <v>32442307.690231301</v>
      </c>
      <c r="E74" s="189">
        <v>31523076.9210594</v>
      </c>
      <c r="F74" s="189">
        <v>30603846.151887499</v>
      </c>
      <c r="G74" s="189">
        <v>29684615.382715501</v>
      </c>
      <c r="H74" s="189">
        <v>28765384.6135436</v>
      </c>
      <c r="I74" s="189">
        <v>27846153.844371598</v>
      </c>
      <c r="J74" s="189">
        <v>26926923.075199701</v>
      </c>
      <c r="K74" s="189">
        <v>26007692.3060278</v>
      </c>
      <c r="L74" s="189">
        <v>25088461.536855798</v>
      </c>
      <c r="M74" s="189">
        <v>24169230.767683901</v>
      </c>
      <c r="N74" s="189">
        <v>23249999.998511899</v>
      </c>
      <c r="O74" s="189">
        <v>22330769.229339998</v>
      </c>
      <c r="P74" s="189">
        <v>21411538.460168101</v>
      </c>
      <c r="Q74" s="189">
        <v>20492307.690996099</v>
      </c>
      <c r="R74" s="189">
        <v>19573076.921824198</v>
      </c>
      <c r="S74" s="189">
        <v>18653846.1526522</v>
      </c>
      <c r="T74" s="189">
        <v>17734615.383480299</v>
      </c>
      <c r="U74" s="189">
        <v>16815384.614308398</v>
      </c>
      <c r="V74" s="189">
        <v>15896153.8451364</v>
      </c>
      <c r="W74" s="189">
        <v>14976923.075964499</v>
      </c>
      <c r="X74" s="189">
        <v>14057692.306792499</v>
      </c>
      <c r="Y74" s="189">
        <v>13138461.5376206</v>
      </c>
      <c r="Z74" s="189">
        <v>12219230.768448699</v>
      </c>
      <c r="AA74" s="189">
        <v>11299999.999276699</v>
      </c>
      <c r="AB74" s="189">
        <v>10380769.2301048</v>
      </c>
      <c r="AC74" s="189">
        <v>9461538.46093289</v>
      </c>
      <c r="AD74" s="189">
        <v>8542307.6917609498</v>
      </c>
      <c r="AE74" s="189">
        <v>7623076.9225890096</v>
      </c>
      <c r="AF74" s="189">
        <v>6703846.1534170704</v>
      </c>
      <c r="AG74" s="189">
        <v>5784615.3842451395</v>
      </c>
      <c r="AH74" s="189">
        <v>4865384.6150731901</v>
      </c>
      <c r="AI74" s="189">
        <v>3946153.8459012499</v>
      </c>
      <c r="AJ74" s="189">
        <v>3026923.07672932</v>
      </c>
      <c r="AK74" s="189">
        <v>2107692.3075573798</v>
      </c>
      <c r="AL74" s="189">
        <v>1188461.5383854299</v>
      </c>
      <c r="AM74" s="189">
        <v>269230.76921350299</v>
      </c>
    </row>
    <row r="75" spans="1:39" x14ac:dyDescent="0.25">
      <c r="C75" s="191" t="s">
        <v>1444</v>
      </c>
      <c r="D75" s="189">
        <v>38196038433430.703</v>
      </c>
      <c r="E75" s="189">
        <v>38150400270115.133</v>
      </c>
      <c r="F75" s="189">
        <v>38104762106799.68</v>
      </c>
      <c r="G75" s="189">
        <v>38059123943484.227</v>
      </c>
      <c r="H75" s="189">
        <v>38013485780168.656</v>
      </c>
      <c r="I75" s="189">
        <v>37967847616853.203</v>
      </c>
      <c r="J75" s="189">
        <v>37922209453537.633</v>
      </c>
      <c r="K75" s="189">
        <v>37876571290222.188</v>
      </c>
      <c r="L75" s="189">
        <v>37830933126906.609</v>
      </c>
      <c r="M75" s="189">
        <v>37785294963591.164</v>
      </c>
      <c r="N75" s="189">
        <v>37739656800275.711</v>
      </c>
      <c r="O75" s="189">
        <v>37694018636960.141</v>
      </c>
      <c r="P75" s="189">
        <v>37648380473644.703</v>
      </c>
      <c r="Q75" s="189">
        <v>37602742310329.117</v>
      </c>
      <c r="R75" s="189">
        <v>37557104147013.672</v>
      </c>
      <c r="S75" s="189">
        <v>37511465983698.086</v>
      </c>
      <c r="T75" s="189">
        <v>37465827820382.641</v>
      </c>
      <c r="U75" s="189">
        <v>37420189657067.203</v>
      </c>
      <c r="V75" s="189">
        <v>37374551493751.625</v>
      </c>
      <c r="W75" s="189">
        <v>37328913330436.18</v>
      </c>
      <c r="X75" s="189">
        <v>37283275167120.594</v>
      </c>
      <c r="Y75" s="189">
        <v>37237637003805.148</v>
      </c>
      <c r="Z75" s="189">
        <v>37191998840489.578</v>
      </c>
      <c r="AA75" s="189">
        <v>37146360677174.117</v>
      </c>
      <c r="AB75" s="189">
        <v>37100722513858.68</v>
      </c>
      <c r="AC75" s="189">
        <v>37055084350543.109</v>
      </c>
      <c r="AD75" s="189">
        <v>37009446187227.664</v>
      </c>
      <c r="AE75" s="189">
        <v>36963808023912.086</v>
      </c>
      <c r="AF75" s="189">
        <v>36918169860596.641</v>
      </c>
      <c r="AG75" s="189">
        <v>36872531697281.063</v>
      </c>
      <c r="AH75" s="189">
        <v>36826893533965.609</v>
      </c>
      <c r="AI75" s="189">
        <v>36781255370650.164</v>
      </c>
      <c r="AJ75" s="189">
        <v>36735617207334.594</v>
      </c>
      <c r="AK75" s="189">
        <v>36689979044019.148</v>
      </c>
      <c r="AL75" s="189">
        <v>36644340880703.57</v>
      </c>
      <c r="AM75" s="189">
        <v>36598702717388.125</v>
      </c>
    </row>
    <row r="77" spans="1:39" x14ac:dyDescent="0.25">
      <c r="C77" s="184" t="s">
        <v>159</v>
      </c>
      <c r="D77" s="189">
        <v>2554639.16749642</v>
      </c>
      <c r="E77" s="189">
        <v>2593789.91239502</v>
      </c>
      <c r="F77" s="189">
        <v>2632940.6572936201</v>
      </c>
      <c r="G77" s="189">
        <v>2672091.4021922201</v>
      </c>
      <c r="H77" s="189">
        <v>2711242.1470908201</v>
      </c>
      <c r="I77" s="189">
        <v>2750392.8919894202</v>
      </c>
      <c r="J77" s="189">
        <v>2789543.6368880202</v>
      </c>
      <c r="K77" s="189">
        <v>2828694.3817866198</v>
      </c>
      <c r="L77" s="189">
        <v>2867845.1266852198</v>
      </c>
      <c r="M77" s="189">
        <v>2906995.8715838301</v>
      </c>
      <c r="N77" s="189">
        <v>2946146.6164824301</v>
      </c>
      <c r="O77" s="189">
        <v>2985297.3613810302</v>
      </c>
      <c r="P77" s="189">
        <v>3024448.1062796302</v>
      </c>
      <c r="Q77" s="189">
        <v>3063598.8511782298</v>
      </c>
      <c r="R77" s="189">
        <v>3102749.5960768298</v>
      </c>
      <c r="S77" s="189">
        <v>3141900.3409754299</v>
      </c>
      <c r="T77" s="189">
        <v>3181051.0858740299</v>
      </c>
      <c r="U77" s="189">
        <v>3220201.8307726299</v>
      </c>
      <c r="V77" s="189">
        <v>3259352.57567123</v>
      </c>
      <c r="W77" s="189">
        <v>3298503.32056983</v>
      </c>
      <c r="X77" s="189">
        <v>3337654.0654684301</v>
      </c>
      <c r="Y77" s="189">
        <v>3376804.8103670301</v>
      </c>
      <c r="Z77" s="189">
        <v>3415955.5552656399</v>
      </c>
      <c r="AA77" s="189">
        <v>3455106.3001642399</v>
      </c>
      <c r="AB77" s="189">
        <v>3494257.04506284</v>
      </c>
      <c r="AC77" s="189">
        <v>3533407.78996144</v>
      </c>
      <c r="AD77" s="189">
        <v>3572558.5348600401</v>
      </c>
      <c r="AE77" s="189">
        <v>3611709.2797586401</v>
      </c>
      <c r="AF77" s="189">
        <v>3650860.0246572401</v>
      </c>
      <c r="AG77" s="189">
        <v>3690010.7695558402</v>
      </c>
      <c r="AH77" s="189">
        <v>3729161.5144544402</v>
      </c>
      <c r="AI77" s="189">
        <v>3768312.2593530398</v>
      </c>
      <c r="AJ77" s="189">
        <v>3807463.0042516398</v>
      </c>
      <c r="AK77" s="189">
        <v>3846613.7491502399</v>
      </c>
      <c r="AL77" s="189">
        <v>3885764.4940488399</v>
      </c>
      <c r="AM77" s="189">
        <v>3924915.2389474399</v>
      </c>
    </row>
    <row r="79" spans="1:39" x14ac:dyDescent="0.25">
      <c r="C79" s="184" t="s">
        <v>141</v>
      </c>
      <c r="D79" s="183">
        <v>2554639.16749642</v>
      </c>
      <c r="E79" s="183">
        <v>2593789.91239502</v>
      </c>
      <c r="F79" s="183">
        <v>2632940.6572936201</v>
      </c>
      <c r="G79" s="183">
        <v>2672091.4021922201</v>
      </c>
      <c r="H79" s="183">
        <v>2711242.1470908201</v>
      </c>
      <c r="I79" s="183">
        <v>2750392.8919894202</v>
      </c>
      <c r="J79" s="183">
        <v>2789543.6368880202</v>
      </c>
      <c r="K79" s="183">
        <v>2828694.3817866198</v>
      </c>
      <c r="L79" s="183">
        <v>2867845.1266852198</v>
      </c>
      <c r="M79" s="183">
        <v>2906995.8715838301</v>
      </c>
      <c r="N79" s="183">
        <v>2946146.6164824301</v>
      </c>
      <c r="O79" s="183">
        <v>2985297.3613810302</v>
      </c>
      <c r="P79" s="183">
        <v>3024448.1062796302</v>
      </c>
      <c r="Q79" s="183">
        <v>3063598.8511782298</v>
      </c>
      <c r="R79" s="183">
        <v>3102749.5960768298</v>
      </c>
      <c r="S79" s="183">
        <v>3141900.3409754299</v>
      </c>
      <c r="T79" s="183">
        <v>3181051.0858740299</v>
      </c>
      <c r="U79" s="183">
        <v>3220201.8307726299</v>
      </c>
      <c r="V79" s="183">
        <v>3259352.57567123</v>
      </c>
      <c r="W79" s="183">
        <v>3298503.32056983</v>
      </c>
      <c r="X79" s="183">
        <v>3337654.0654684301</v>
      </c>
      <c r="Y79" s="183">
        <v>3376804.8103670301</v>
      </c>
      <c r="Z79" s="183">
        <v>3415955.5552656399</v>
      </c>
      <c r="AA79" s="183">
        <v>3455106.3001642399</v>
      </c>
      <c r="AB79" s="183">
        <v>3494257.04506284</v>
      </c>
      <c r="AC79" s="183">
        <v>3533407.78996144</v>
      </c>
      <c r="AD79" s="183">
        <v>3572558.5348600401</v>
      </c>
      <c r="AE79" s="183">
        <v>3611709.2797586401</v>
      </c>
      <c r="AF79" s="183">
        <v>3650860.0246572401</v>
      </c>
      <c r="AG79" s="183">
        <v>3690010.7695558402</v>
      </c>
      <c r="AH79" s="183">
        <v>3729161.5144544402</v>
      </c>
      <c r="AI79" s="183">
        <v>3768312.2593530398</v>
      </c>
      <c r="AJ79" s="183">
        <v>3807463.0042516398</v>
      </c>
      <c r="AK79" s="183">
        <v>3846613.7491502399</v>
      </c>
      <c r="AL79" s="183">
        <v>3885764.4940488399</v>
      </c>
      <c r="AM79" s="183">
        <v>3924915.2389474399</v>
      </c>
    </row>
    <row r="81" spans="3:39" x14ac:dyDescent="0.25">
      <c r="C81" s="184" t="s">
        <v>140</v>
      </c>
      <c r="D81" s="189">
        <v>109104232.268813</v>
      </c>
      <c r="E81" s="189">
        <v>113626051.979139</v>
      </c>
      <c r="F81" s="189">
        <v>117803050.999817</v>
      </c>
      <c r="G81" s="189">
        <v>122324870.710144</v>
      </c>
      <c r="H81" s="189">
        <v>126846690.42047</v>
      </c>
      <c r="I81" s="189">
        <v>131023689.441148</v>
      </c>
      <c r="J81" s="189">
        <v>135545509.151474</v>
      </c>
      <c r="K81" s="189">
        <v>140067328.86179999</v>
      </c>
      <c r="L81" s="189">
        <v>144589148.572126</v>
      </c>
      <c r="M81" s="189">
        <v>148766147.59280401</v>
      </c>
      <c r="N81" s="189">
        <v>150874222.47559199</v>
      </c>
      <c r="O81" s="189">
        <v>152637476.66873199</v>
      </c>
      <c r="P81" s="189">
        <v>154400730.86187199</v>
      </c>
      <c r="Q81" s="189">
        <v>156163985.05501199</v>
      </c>
      <c r="R81" s="189">
        <v>157927239.24815199</v>
      </c>
      <c r="S81" s="189">
        <v>159690493.44129199</v>
      </c>
      <c r="T81" s="189">
        <v>161453747.63443199</v>
      </c>
      <c r="U81" s="189">
        <v>163217001.82757199</v>
      </c>
      <c r="V81" s="189">
        <v>164980256.02071199</v>
      </c>
      <c r="W81" s="189">
        <v>166743510.21385199</v>
      </c>
      <c r="X81" s="189">
        <v>168506764.40699199</v>
      </c>
      <c r="Y81" s="189">
        <v>170270018.60013199</v>
      </c>
      <c r="Z81" s="189">
        <v>172033272.79327199</v>
      </c>
      <c r="AA81" s="189">
        <v>173796526.98641199</v>
      </c>
      <c r="AB81" s="189">
        <v>175559781.17955199</v>
      </c>
      <c r="AC81" s="189">
        <v>177323035.37269199</v>
      </c>
      <c r="AD81" s="189">
        <v>179086289.56583199</v>
      </c>
      <c r="AE81" s="189">
        <v>180849543.75897199</v>
      </c>
      <c r="AF81" s="189">
        <v>182612797.95211199</v>
      </c>
      <c r="AG81" s="189">
        <v>184376052.14525199</v>
      </c>
      <c r="AH81" s="189">
        <v>186139306.33839199</v>
      </c>
      <c r="AI81" s="189">
        <v>187902560.53153199</v>
      </c>
      <c r="AJ81" s="189">
        <v>189665814.72467199</v>
      </c>
      <c r="AK81" s="189">
        <v>191429068.91781199</v>
      </c>
      <c r="AL81" s="189">
        <v>193192323.11095199</v>
      </c>
      <c r="AM81" s="189">
        <v>194955577.30409199</v>
      </c>
    </row>
    <row r="82" spans="3:39" x14ac:dyDescent="0.25">
      <c r="D82" s="189"/>
      <c r="E82" s="189"/>
      <c r="F82" s="189"/>
      <c r="G82" s="189"/>
      <c r="H82" s="189"/>
      <c r="I82" s="189"/>
      <c r="J82" s="189"/>
      <c r="K82" s="189"/>
      <c r="L82" s="189"/>
      <c r="M82" s="189"/>
      <c r="N82" s="189"/>
      <c r="O82" s="189"/>
      <c r="P82" s="189"/>
      <c r="Q82" s="189"/>
      <c r="R82" s="189"/>
      <c r="S82" s="189"/>
      <c r="T82" s="189"/>
      <c r="U82" s="189"/>
      <c r="V82" s="189"/>
      <c r="W82" s="189"/>
      <c r="X82" s="189"/>
      <c r="Y82" s="189"/>
      <c r="Z82" s="189"/>
      <c r="AA82" s="189"/>
      <c r="AB82" s="189"/>
      <c r="AC82" s="189"/>
      <c r="AD82" s="189"/>
      <c r="AE82" s="189"/>
      <c r="AF82" s="189"/>
      <c r="AG82" s="189"/>
      <c r="AH82" s="189"/>
      <c r="AI82" s="189"/>
      <c r="AJ82" s="189"/>
      <c r="AK82" s="189"/>
      <c r="AL82" s="189"/>
      <c r="AM82" s="189"/>
    </row>
    <row r="83" spans="3:39" x14ac:dyDescent="0.25">
      <c r="C83" s="184" t="s">
        <v>101</v>
      </c>
      <c r="D83" s="189">
        <v>2554639.16749642</v>
      </c>
      <c r="E83" s="189">
        <v>2593789.91239502</v>
      </c>
      <c r="F83" s="189">
        <v>2632940.6572936201</v>
      </c>
      <c r="G83" s="189">
        <v>2672091.4021922201</v>
      </c>
      <c r="H83" s="189">
        <v>2711242.1470908201</v>
      </c>
      <c r="I83" s="189">
        <v>2750392.8919894202</v>
      </c>
      <c r="J83" s="189">
        <v>2789543.6368880202</v>
      </c>
      <c r="K83" s="189">
        <v>2828694.3817866198</v>
      </c>
      <c r="L83" s="189">
        <v>2867845.1266852198</v>
      </c>
      <c r="M83" s="189">
        <v>2906995.8715838301</v>
      </c>
      <c r="N83" s="189">
        <v>2946146.6164824301</v>
      </c>
      <c r="O83" s="189">
        <v>2985297.3613810302</v>
      </c>
      <c r="P83" s="189">
        <v>3024448.1062796302</v>
      </c>
      <c r="Q83" s="189">
        <v>3063598.8511782298</v>
      </c>
      <c r="R83" s="189">
        <v>3102749.5960768298</v>
      </c>
      <c r="S83" s="189">
        <v>3141900.3409754299</v>
      </c>
      <c r="T83" s="189">
        <v>3181051.0858740299</v>
      </c>
      <c r="U83" s="189">
        <v>3220201.8307726299</v>
      </c>
      <c r="V83" s="189">
        <v>3259352.57567123</v>
      </c>
      <c r="W83" s="189">
        <v>3298503.32056983</v>
      </c>
      <c r="X83" s="189">
        <v>3337654.0654684301</v>
      </c>
      <c r="Y83" s="189">
        <v>3376804.8103670301</v>
      </c>
      <c r="Z83" s="189">
        <v>3415955.5552656399</v>
      </c>
      <c r="AA83" s="189">
        <v>3455106.3001642399</v>
      </c>
      <c r="AB83" s="189">
        <v>3494257.04506284</v>
      </c>
      <c r="AC83" s="189">
        <v>3533407.78996144</v>
      </c>
      <c r="AD83" s="189">
        <v>3572558.5348600401</v>
      </c>
      <c r="AE83" s="189">
        <v>3611709.2797586401</v>
      </c>
      <c r="AF83" s="189">
        <v>3650860.0246572401</v>
      </c>
      <c r="AG83" s="189">
        <v>3690010.7695558402</v>
      </c>
      <c r="AH83" s="189">
        <v>3729161.5144544402</v>
      </c>
      <c r="AI83" s="189">
        <v>3768312.2593530398</v>
      </c>
      <c r="AJ83" s="189">
        <v>3807463.0042516398</v>
      </c>
      <c r="AK83" s="189">
        <v>3846613.7491502399</v>
      </c>
      <c r="AL83" s="189">
        <v>3885764.4940488399</v>
      </c>
      <c r="AM83" s="189">
        <v>3924915.2389474399</v>
      </c>
    </row>
    <row r="85" spans="3:39" x14ac:dyDescent="0.25">
      <c r="C85" s="184" t="s">
        <v>147</v>
      </c>
    </row>
    <row r="86" spans="3:39" x14ac:dyDescent="0.25">
      <c r="C86" s="190" t="s">
        <v>87</v>
      </c>
      <c r="D86" s="183">
        <v>109104232.268813</v>
      </c>
      <c r="E86" s="183">
        <v>113626051.979139</v>
      </c>
      <c r="F86" s="183">
        <v>117803050.999817</v>
      </c>
      <c r="G86" s="183">
        <v>122324870.710144</v>
      </c>
      <c r="H86" s="183">
        <v>126846690.42047</v>
      </c>
      <c r="I86" s="183">
        <v>131023689.441148</v>
      </c>
      <c r="J86" s="183">
        <v>135545509.151474</v>
      </c>
      <c r="K86" s="183">
        <v>140067328.86179999</v>
      </c>
      <c r="L86" s="183">
        <v>144589148.572126</v>
      </c>
      <c r="M86" s="183">
        <v>148766147.59280401</v>
      </c>
      <c r="N86" s="183">
        <v>150874222.47559199</v>
      </c>
      <c r="O86" s="183">
        <v>152637476.66873199</v>
      </c>
      <c r="P86" s="183">
        <v>154400730.86187199</v>
      </c>
      <c r="Q86" s="183">
        <v>156163985.05501199</v>
      </c>
      <c r="R86" s="183">
        <v>157927239.24815199</v>
      </c>
      <c r="S86" s="183">
        <v>159690493.44129199</v>
      </c>
      <c r="T86" s="183">
        <v>161453747.63443199</v>
      </c>
      <c r="U86" s="183">
        <v>163217001.82757199</v>
      </c>
      <c r="V86" s="183">
        <v>164980256.02071199</v>
      </c>
      <c r="W86" s="183">
        <v>166743510.21385199</v>
      </c>
      <c r="X86" s="183">
        <v>168506764.40699199</v>
      </c>
      <c r="Y86" s="183">
        <v>170270018.60013199</v>
      </c>
      <c r="Z86" s="183">
        <v>172033272.79327199</v>
      </c>
      <c r="AA86" s="183">
        <v>173796526.98641199</v>
      </c>
      <c r="AB86" s="183">
        <v>175559781.17955199</v>
      </c>
      <c r="AC86" s="183">
        <v>177323035.37269199</v>
      </c>
      <c r="AD86" s="183">
        <v>179086289.56583199</v>
      </c>
      <c r="AE86" s="183">
        <v>180849543.75897199</v>
      </c>
      <c r="AF86" s="183">
        <v>182612797.95211199</v>
      </c>
      <c r="AG86" s="183">
        <v>184376052.14525199</v>
      </c>
      <c r="AH86" s="183">
        <v>186139306.33839199</v>
      </c>
      <c r="AI86" s="183">
        <v>187902560.53153199</v>
      </c>
      <c r="AJ86" s="183">
        <v>189665814.72467199</v>
      </c>
      <c r="AK86" s="183">
        <v>191429068.91781199</v>
      </c>
      <c r="AL86" s="183">
        <v>193192323.11095199</v>
      </c>
      <c r="AM86" s="183">
        <v>194955577.30409199</v>
      </c>
    </row>
    <row r="87" spans="3:39" x14ac:dyDescent="0.25">
      <c r="C87" s="190" t="s">
        <v>148</v>
      </c>
      <c r="D87" s="183">
        <v>2554639.16749642</v>
      </c>
      <c r="E87" s="183">
        <v>2593789.91239502</v>
      </c>
      <c r="F87" s="183">
        <v>2632940.6572936201</v>
      </c>
      <c r="G87" s="183">
        <v>2672091.4021922201</v>
      </c>
      <c r="H87" s="183">
        <v>2711242.1470908201</v>
      </c>
      <c r="I87" s="183">
        <v>2750392.8919894202</v>
      </c>
      <c r="J87" s="183">
        <v>2789543.6368880202</v>
      </c>
      <c r="K87" s="183">
        <v>2828694.3817866198</v>
      </c>
      <c r="L87" s="183">
        <v>2867845.1266852198</v>
      </c>
      <c r="M87" s="183">
        <v>2906995.8715838301</v>
      </c>
      <c r="N87" s="183">
        <v>2946146.6164824301</v>
      </c>
      <c r="O87" s="183">
        <v>2985297.3613810302</v>
      </c>
      <c r="P87" s="183">
        <v>3024448.1062796302</v>
      </c>
      <c r="Q87" s="183">
        <v>3063598.8511782298</v>
      </c>
      <c r="R87" s="183">
        <v>3102749.5960768298</v>
      </c>
      <c r="S87" s="183">
        <v>3141900.3409754299</v>
      </c>
      <c r="T87" s="183">
        <v>3181051.0858740299</v>
      </c>
      <c r="U87" s="183">
        <v>3220201.8307726299</v>
      </c>
      <c r="V87" s="183">
        <v>3259352.57567123</v>
      </c>
      <c r="W87" s="183">
        <v>3298503.32056983</v>
      </c>
      <c r="X87" s="183">
        <v>3337654.0654684301</v>
      </c>
      <c r="Y87" s="183">
        <v>3376804.8103670301</v>
      </c>
      <c r="Z87" s="183">
        <v>3415955.5552656399</v>
      </c>
      <c r="AA87" s="183">
        <v>3455106.3001642399</v>
      </c>
      <c r="AB87" s="183">
        <v>3494257.04506284</v>
      </c>
      <c r="AC87" s="183">
        <v>3533407.78996144</v>
      </c>
      <c r="AD87" s="183">
        <v>3572558.5348600401</v>
      </c>
      <c r="AE87" s="183">
        <v>3611709.2797586401</v>
      </c>
      <c r="AF87" s="183">
        <v>3650860.0246572401</v>
      </c>
      <c r="AG87" s="183">
        <v>3690010.7695558402</v>
      </c>
      <c r="AH87" s="183">
        <v>3729161.5144544402</v>
      </c>
      <c r="AI87" s="183">
        <v>3768312.2593530398</v>
      </c>
      <c r="AJ87" s="183">
        <v>3807463.0042516398</v>
      </c>
      <c r="AK87" s="183">
        <v>3846613.7491502399</v>
      </c>
      <c r="AL87" s="183">
        <v>3885764.4940488399</v>
      </c>
      <c r="AM87" s="183">
        <v>3924915.2389474399</v>
      </c>
    </row>
    <row r="88" spans="3:39" x14ac:dyDescent="0.25">
      <c r="C88" s="190" t="s">
        <v>149</v>
      </c>
      <c r="D88" s="183">
        <v>2554639.16749642</v>
      </c>
      <c r="E88" s="183">
        <v>2593789.91239502</v>
      </c>
      <c r="F88" s="183">
        <v>2632940.6572936201</v>
      </c>
      <c r="G88" s="183">
        <v>2672091.4021922201</v>
      </c>
      <c r="H88" s="183">
        <v>2711242.1470908201</v>
      </c>
      <c r="I88" s="183">
        <v>2750392.8919894202</v>
      </c>
      <c r="J88" s="183">
        <v>2789543.6368880202</v>
      </c>
      <c r="K88" s="183">
        <v>2828694.3817866198</v>
      </c>
      <c r="L88" s="183">
        <v>2867845.1266852198</v>
      </c>
      <c r="M88" s="183">
        <v>2906995.8715838301</v>
      </c>
      <c r="N88" s="183">
        <v>2946146.6164824301</v>
      </c>
      <c r="O88" s="183">
        <v>2985297.3613810302</v>
      </c>
      <c r="P88" s="183">
        <v>3024448.1062796302</v>
      </c>
      <c r="Q88" s="183">
        <v>3063598.8511782298</v>
      </c>
      <c r="R88" s="183">
        <v>3102749.5960768298</v>
      </c>
      <c r="S88" s="183">
        <v>3141900.3409754299</v>
      </c>
      <c r="T88" s="183">
        <v>3181051.0858740299</v>
      </c>
      <c r="U88" s="183">
        <v>3220201.8307726299</v>
      </c>
      <c r="V88" s="183">
        <v>3259352.57567123</v>
      </c>
      <c r="W88" s="183">
        <v>3298503.32056983</v>
      </c>
      <c r="X88" s="183">
        <v>3337654.0654684301</v>
      </c>
      <c r="Y88" s="183">
        <v>3376804.8103670301</v>
      </c>
      <c r="Z88" s="183">
        <v>3415955.5552656399</v>
      </c>
      <c r="AA88" s="183">
        <v>3455106.3001642399</v>
      </c>
      <c r="AB88" s="183">
        <v>3494257.04506284</v>
      </c>
      <c r="AC88" s="183">
        <v>3533407.78996144</v>
      </c>
      <c r="AD88" s="183">
        <v>3572558.5348600401</v>
      </c>
      <c r="AE88" s="183">
        <v>3611709.2797586401</v>
      </c>
      <c r="AF88" s="183">
        <v>3650860.0246572401</v>
      </c>
      <c r="AG88" s="183">
        <v>3690010.7695558402</v>
      </c>
      <c r="AH88" s="183">
        <v>3729161.5144544402</v>
      </c>
      <c r="AI88" s="183">
        <v>3768312.2593530398</v>
      </c>
      <c r="AJ88" s="183">
        <v>3807463.0042516398</v>
      </c>
      <c r="AK88" s="183">
        <v>3846613.7491502399</v>
      </c>
      <c r="AL88" s="183">
        <v>3885764.4940488399</v>
      </c>
      <c r="AM88" s="183">
        <v>3924915.2389474399</v>
      </c>
    </row>
    <row r="89" spans="3:39" x14ac:dyDescent="0.25">
      <c r="C89" s="190" t="s">
        <v>150</v>
      </c>
      <c r="D89" s="189">
        <v>2554639.16749642</v>
      </c>
      <c r="E89" s="189">
        <v>2593789.91239502</v>
      </c>
      <c r="F89" s="189">
        <v>2632940.6572936201</v>
      </c>
      <c r="G89" s="189">
        <v>2672091.4021922201</v>
      </c>
      <c r="H89" s="189">
        <v>2711242.1470908201</v>
      </c>
      <c r="I89" s="189">
        <v>2750392.8919894202</v>
      </c>
      <c r="J89" s="189">
        <v>2789543.6368880202</v>
      </c>
      <c r="K89" s="189">
        <v>2828694.3817866198</v>
      </c>
      <c r="L89" s="189">
        <v>2867845.1266852198</v>
      </c>
      <c r="M89" s="189">
        <v>2906995.8715838301</v>
      </c>
      <c r="N89" s="189">
        <v>2946146.6164824301</v>
      </c>
      <c r="O89" s="189">
        <v>2985297.3613810302</v>
      </c>
      <c r="P89" s="189">
        <v>3024448.1062796302</v>
      </c>
      <c r="Q89" s="189">
        <v>3063598.8511782298</v>
      </c>
      <c r="R89" s="189">
        <v>3102749.5960768298</v>
      </c>
      <c r="S89" s="189">
        <v>3141900.3409754299</v>
      </c>
      <c r="T89" s="189">
        <v>3181051.0858740299</v>
      </c>
      <c r="U89" s="189">
        <v>3220201.8307726299</v>
      </c>
      <c r="V89" s="189">
        <v>3259352.57567123</v>
      </c>
      <c r="W89" s="189">
        <v>3298503.32056983</v>
      </c>
      <c r="X89" s="189">
        <v>3337654.0654684301</v>
      </c>
      <c r="Y89" s="189">
        <v>3376804.8103670301</v>
      </c>
      <c r="Z89" s="189">
        <v>3415955.5552656399</v>
      </c>
      <c r="AA89" s="189">
        <v>3455106.3001642399</v>
      </c>
      <c r="AB89" s="189">
        <v>3494257.04506284</v>
      </c>
      <c r="AC89" s="189">
        <v>3533407.78996144</v>
      </c>
      <c r="AD89" s="189">
        <v>3572558.5348600401</v>
      </c>
      <c r="AE89" s="189">
        <v>3611709.2797586401</v>
      </c>
      <c r="AF89" s="189">
        <v>3650860.0246572401</v>
      </c>
      <c r="AG89" s="189">
        <v>3690010.7695558402</v>
      </c>
      <c r="AH89" s="189">
        <v>3729161.5144544402</v>
      </c>
      <c r="AI89" s="189">
        <v>3768312.2593530398</v>
      </c>
      <c r="AJ89" s="189">
        <v>3807463.0042516398</v>
      </c>
      <c r="AK89" s="189">
        <v>3846613.7491502399</v>
      </c>
      <c r="AL89" s="189">
        <v>3885764.4940488399</v>
      </c>
      <c r="AM89" s="189">
        <v>3924915.2389474399</v>
      </c>
    </row>
    <row r="90" spans="3:39" x14ac:dyDescent="0.25">
      <c r="C90" s="190" t="s">
        <v>151</v>
      </c>
      <c r="D90" s="183">
        <v>2554639.16749642</v>
      </c>
      <c r="E90" s="183">
        <v>2593789.91239502</v>
      </c>
      <c r="F90" s="183">
        <v>2632940.6572936201</v>
      </c>
      <c r="G90" s="183">
        <v>2672091.4021922201</v>
      </c>
      <c r="H90" s="183">
        <v>2711242.1470908201</v>
      </c>
      <c r="I90" s="183">
        <v>2750392.8919894202</v>
      </c>
      <c r="J90" s="183">
        <v>2789543.6368880202</v>
      </c>
      <c r="K90" s="183">
        <v>2828694.3817866198</v>
      </c>
      <c r="L90" s="183">
        <v>2867845.1266852198</v>
      </c>
      <c r="M90" s="183">
        <v>2906995.8715838301</v>
      </c>
      <c r="N90" s="183">
        <v>2946146.6164824301</v>
      </c>
      <c r="O90" s="183">
        <v>2985297.3613810302</v>
      </c>
      <c r="P90" s="183">
        <v>3024448.1062796302</v>
      </c>
      <c r="Q90" s="183">
        <v>3063598.8511782298</v>
      </c>
      <c r="R90" s="183">
        <v>3102749.5960768298</v>
      </c>
      <c r="S90" s="183">
        <v>3141900.3409754299</v>
      </c>
      <c r="T90" s="183">
        <v>3181051.0858740299</v>
      </c>
      <c r="U90" s="183">
        <v>3220201.8307726299</v>
      </c>
      <c r="V90" s="183">
        <v>3259352.57567123</v>
      </c>
      <c r="W90" s="183">
        <v>3298503.32056983</v>
      </c>
      <c r="X90" s="183">
        <v>3337654.0654684301</v>
      </c>
      <c r="Y90" s="183">
        <v>3376804.8103670301</v>
      </c>
      <c r="Z90" s="183">
        <v>3415955.5552656399</v>
      </c>
      <c r="AA90" s="183">
        <v>3455106.3001642399</v>
      </c>
      <c r="AB90" s="183">
        <v>3494257.04506284</v>
      </c>
      <c r="AC90" s="183">
        <v>3533407.78996144</v>
      </c>
      <c r="AD90" s="183">
        <v>3572558.5348600401</v>
      </c>
      <c r="AE90" s="183">
        <v>3611709.2797586401</v>
      </c>
      <c r="AF90" s="183">
        <v>3650860.0246572401</v>
      </c>
      <c r="AG90" s="183">
        <v>3690010.7695558402</v>
      </c>
      <c r="AH90" s="183">
        <v>3729161.5144544402</v>
      </c>
      <c r="AI90" s="183">
        <v>3768312.2593530398</v>
      </c>
      <c r="AJ90" s="183">
        <v>3807463.0042516398</v>
      </c>
      <c r="AK90" s="183">
        <v>3846613.7491502399</v>
      </c>
      <c r="AL90" s="183">
        <v>3885764.4940488399</v>
      </c>
      <c r="AM90" s="183">
        <v>3924915.2389474399</v>
      </c>
    </row>
    <row r="91" spans="3:39" x14ac:dyDescent="0.25">
      <c r="C91" s="190" t="s">
        <v>152</v>
      </c>
      <c r="D91" s="183">
        <v>2554639.16749642</v>
      </c>
      <c r="E91" s="183">
        <v>2593789.91239502</v>
      </c>
      <c r="F91" s="183">
        <v>2632940.6572936201</v>
      </c>
      <c r="G91" s="183">
        <v>2672091.4021922201</v>
      </c>
      <c r="H91" s="183">
        <v>2711242.1470908201</v>
      </c>
      <c r="I91" s="183">
        <v>2750392.8919894202</v>
      </c>
      <c r="J91" s="183">
        <v>2789543.6368880202</v>
      </c>
      <c r="K91" s="183">
        <v>2828694.3817866198</v>
      </c>
      <c r="L91" s="183">
        <v>2867845.1266852198</v>
      </c>
      <c r="M91" s="183">
        <v>2906995.8715838301</v>
      </c>
      <c r="N91" s="183">
        <v>2946146.6164824301</v>
      </c>
      <c r="O91" s="183">
        <v>2985297.3613810302</v>
      </c>
      <c r="P91" s="183">
        <v>3024448.1062796302</v>
      </c>
      <c r="Q91" s="183">
        <v>3063598.8511782298</v>
      </c>
      <c r="R91" s="183">
        <v>3102749.5960768298</v>
      </c>
      <c r="S91" s="183">
        <v>3141900.3409754299</v>
      </c>
      <c r="T91" s="183">
        <v>3181051.0858740299</v>
      </c>
      <c r="U91" s="183">
        <v>3220201.8307726299</v>
      </c>
      <c r="V91" s="183">
        <v>3259352.57567123</v>
      </c>
      <c r="W91" s="183">
        <v>3298503.32056983</v>
      </c>
      <c r="X91" s="183">
        <v>3337654.0654684301</v>
      </c>
      <c r="Y91" s="183">
        <v>3376804.8103670301</v>
      </c>
      <c r="Z91" s="183">
        <v>3415955.5552656399</v>
      </c>
      <c r="AA91" s="183">
        <v>3455106.3001642399</v>
      </c>
      <c r="AB91" s="183">
        <v>3494257.04506284</v>
      </c>
      <c r="AC91" s="183">
        <v>3533407.78996144</v>
      </c>
      <c r="AD91" s="183">
        <v>3572558.5348600401</v>
      </c>
      <c r="AE91" s="183">
        <v>3611709.2797586401</v>
      </c>
      <c r="AF91" s="183">
        <v>3650860.0246572401</v>
      </c>
      <c r="AG91" s="183">
        <v>3690010.7695558402</v>
      </c>
      <c r="AH91" s="183">
        <v>3729161.5144544402</v>
      </c>
      <c r="AI91" s="183">
        <v>3768312.2593530398</v>
      </c>
      <c r="AJ91" s="183">
        <v>3807463.0042516398</v>
      </c>
      <c r="AK91" s="183">
        <v>3846613.7491502399</v>
      </c>
      <c r="AL91" s="183">
        <v>3885764.4940488399</v>
      </c>
      <c r="AM91" s="183">
        <v>3924915.2389474399</v>
      </c>
    </row>
    <row r="92" spans="3:39" x14ac:dyDescent="0.25">
      <c r="C92" s="190" t="s">
        <v>94</v>
      </c>
      <c r="D92" s="183">
        <v>2554639.16749642</v>
      </c>
      <c r="E92" s="183">
        <v>2593789.91239502</v>
      </c>
      <c r="F92" s="183">
        <v>2632940.6572936201</v>
      </c>
      <c r="G92" s="183">
        <v>2672091.4021922201</v>
      </c>
      <c r="H92" s="183">
        <v>2711242.1470908201</v>
      </c>
      <c r="I92" s="183">
        <v>2750392.8919894202</v>
      </c>
      <c r="J92" s="183">
        <v>2789543.6368880202</v>
      </c>
      <c r="K92" s="183">
        <v>2828694.3817866198</v>
      </c>
      <c r="L92" s="183">
        <v>2867845.1266852198</v>
      </c>
      <c r="M92" s="183">
        <v>2906995.8715838301</v>
      </c>
      <c r="N92" s="183">
        <v>2946146.6164824301</v>
      </c>
      <c r="O92" s="183">
        <v>2985297.3613810302</v>
      </c>
      <c r="P92" s="183">
        <v>3024448.1062796302</v>
      </c>
      <c r="Q92" s="183">
        <v>3063598.8511782298</v>
      </c>
      <c r="R92" s="183">
        <v>3102749.5960768298</v>
      </c>
      <c r="S92" s="183">
        <v>3141900.3409754299</v>
      </c>
      <c r="T92" s="183">
        <v>3181051.0858740299</v>
      </c>
      <c r="U92" s="183">
        <v>3220201.8307726299</v>
      </c>
      <c r="V92" s="183">
        <v>3259352.57567123</v>
      </c>
      <c r="W92" s="183">
        <v>3298503.32056983</v>
      </c>
      <c r="X92" s="183">
        <v>3337654.0654684301</v>
      </c>
      <c r="Y92" s="183">
        <v>3376804.8103670301</v>
      </c>
      <c r="Z92" s="183">
        <v>3415955.5552656399</v>
      </c>
      <c r="AA92" s="183">
        <v>3455106.3001642399</v>
      </c>
      <c r="AB92" s="183">
        <v>3494257.04506284</v>
      </c>
      <c r="AC92" s="183">
        <v>3533407.78996144</v>
      </c>
      <c r="AD92" s="183">
        <v>3572558.5348600401</v>
      </c>
      <c r="AE92" s="183">
        <v>3611709.2797586401</v>
      </c>
      <c r="AF92" s="183">
        <v>3650860.0246572401</v>
      </c>
      <c r="AG92" s="183">
        <v>3690010.7695558402</v>
      </c>
      <c r="AH92" s="183">
        <v>3729161.5144544402</v>
      </c>
      <c r="AI92" s="183">
        <v>3768312.2593530398</v>
      </c>
      <c r="AJ92" s="183">
        <v>3807463.0042516398</v>
      </c>
      <c r="AK92" s="183">
        <v>3846613.7491502399</v>
      </c>
      <c r="AL92" s="183">
        <v>3885764.4940488399</v>
      </c>
      <c r="AM92" s="183">
        <v>3924915.2389474399</v>
      </c>
    </row>
    <row r="93" spans="3:39" x14ac:dyDescent="0.25">
      <c r="C93" s="190" t="s">
        <v>153</v>
      </c>
      <c r="D93" s="183">
        <v>2554639.16749642</v>
      </c>
      <c r="E93" s="183">
        <v>2593789.91239502</v>
      </c>
      <c r="F93" s="183">
        <v>2632940.6572936201</v>
      </c>
      <c r="G93" s="183">
        <v>2672091.4021922201</v>
      </c>
      <c r="H93" s="183">
        <v>2711242.1470908201</v>
      </c>
      <c r="I93" s="183">
        <v>2750392.8919894202</v>
      </c>
      <c r="J93" s="183">
        <v>2789543.6368880202</v>
      </c>
      <c r="K93" s="183">
        <v>2828694.3817866198</v>
      </c>
      <c r="L93" s="183">
        <v>2867845.1266852198</v>
      </c>
      <c r="M93" s="183">
        <v>2906995.8715838301</v>
      </c>
      <c r="N93" s="183">
        <v>2946146.6164824301</v>
      </c>
      <c r="O93" s="183">
        <v>2985297.3613810302</v>
      </c>
      <c r="P93" s="183">
        <v>3024448.1062796302</v>
      </c>
      <c r="Q93" s="183">
        <v>3063598.8511782298</v>
      </c>
      <c r="R93" s="183">
        <v>3102749.5960768298</v>
      </c>
      <c r="S93" s="183">
        <v>3141900.3409754299</v>
      </c>
      <c r="T93" s="183">
        <v>3181051.0858740299</v>
      </c>
      <c r="U93" s="183">
        <v>3220201.8307726299</v>
      </c>
      <c r="V93" s="183">
        <v>3259352.57567123</v>
      </c>
      <c r="W93" s="183">
        <v>3298503.32056983</v>
      </c>
      <c r="X93" s="183">
        <v>3337654.0654684301</v>
      </c>
      <c r="Y93" s="183">
        <v>3376804.8103670301</v>
      </c>
      <c r="Z93" s="183">
        <v>3415955.5552656399</v>
      </c>
      <c r="AA93" s="183">
        <v>3455106.3001642399</v>
      </c>
      <c r="AB93" s="183">
        <v>3494257.04506284</v>
      </c>
      <c r="AC93" s="183">
        <v>3533407.78996144</v>
      </c>
      <c r="AD93" s="183">
        <v>3572558.5348600401</v>
      </c>
      <c r="AE93" s="183">
        <v>3611709.2797586401</v>
      </c>
      <c r="AF93" s="183">
        <v>3650860.0246572401</v>
      </c>
      <c r="AG93" s="183">
        <v>3690010.7695558402</v>
      </c>
      <c r="AH93" s="183">
        <v>3729161.5144544402</v>
      </c>
      <c r="AI93" s="183">
        <v>3768312.2593530398</v>
      </c>
      <c r="AJ93" s="183">
        <v>3807463.0042516398</v>
      </c>
      <c r="AK93" s="183">
        <v>3846613.7491502399</v>
      </c>
      <c r="AL93" s="183">
        <v>3885764.4940488399</v>
      </c>
      <c r="AM93" s="183">
        <v>3924915.2389474399</v>
      </c>
    </row>
    <row r="94" spans="3:39" x14ac:dyDescent="0.25">
      <c r="C94" s="190" t="s">
        <v>96</v>
      </c>
      <c r="D94" s="183">
        <v>2554639.16749642</v>
      </c>
      <c r="E94" s="183">
        <v>2593789.91239502</v>
      </c>
      <c r="F94" s="183">
        <v>2632940.6572936201</v>
      </c>
      <c r="G94" s="183">
        <v>2672091.4021922201</v>
      </c>
      <c r="H94" s="183">
        <v>2711242.1470908201</v>
      </c>
      <c r="I94" s="183">
        <v>2750392.8919894202</v>
      </c>
      <c r="J94" s="183">
        <v>2789543.6368880202</v>
      </c>
      <c r="K94" s="183">
        <v>2828694.3817866198</v>
      </c>
      <c r="L94" s="183">
        <v>2867845.1266852198</v>
      </c>
      <c r="M94" s="183">
        <v>2906995.8715838301</v>
      </c>
      <c r="N94" s="183">
        <v>2946146.6164824301</v>
      </c>
      <c r="O94" s="183">
        <v>2985297.3613810302</v>
      </c>
      <c r="P94" s="183">
        <v>3024448.1062796302</v>
      </c>
      <c r="Q94" s="183">
        <v>3063598.8511782298</v>
      </c>
      <c r="R94" s="183">
        <v>3102749.5960768298</v>
      </c>
      <c r="S94" s="183">
        <v>3141900.3409754299</v>
      </c>
      <c r="T94" s="183">
        <v>3181051.0858740299</v>
      </c>
      <c r="U94" s="183">
        <v>3220201.8307726299</v>
      </c>
      <c r="V94" s="183">
        <v>3259352.57567123</v>
      </c>
      <c r="W94" s="183">
        <v>3298503.32056983</v>
      </c>
      <c r="X94" s="183">
        <v>3337654.0654684301</v>
      </c>
      <c r="Y94" s="183">
        <v>3376804.8103670301</v>
      </c>
      <c r="Z94" s="183">
        <v>3415955.5552656399</v>
      </c>
      <c r="AA94" s="183">
        <v>3455106.3001642399</v>
      </c>
      <c r="AB94" s="183">
        <v>3494257.04506284</v>
      </c>
      <c r="AC94" s="183">
        <v>3533407.78996144</v>
      </c>
      <c r="AD94" s="183">
        <v>3572558.5348600401</v>
      </c>
      <c r="AE94" s="183">
        <v>3611709.2797586401</v>
      </c>
      <c r="AF94" s="183">
        <v>3650860.0246572401</v>
      </c>
      <c r="AG94" s="183">
        <v>3690010.7695558402</v>
      </c>
      <c r="AH94" s="183">
        <v>3729161.5144544402</v>
      </c>
      <c r="AI94" s="183">
        <v>3768312.2593530398</v>
      </c>
      <c r="AJ94" s="183">
        <v>3807463.0042516398</v>
      </c>
      <c r="AK94" s="183">
        <v>3846613.7491502399</v>
      </c>
      <c r="AL94" s="183">
        <v>3885764.4940488399</v>
      </c>
      <c r="AM94" s="183">
        <v>3924915.2389474399</v>
      </c>
    </row>
    <row r="95" spans="3:39" x14ac:dyDescent="0.25">
      <c r="C95" s="190" t="s">
        <v>98</v>
      </c>
      <c r="D95" s="183">
        <v>2554639.16749642</v>
      </c>
      <c r="E95" s="183">
        <v>2593789.91239502</v>
      </c>
      <c r="F95" s="183">
        <v>2632940.6572936201</v>
      </c>
      <c r="G95" s="183">
        <v>2672091.4021922201</v>
      </c>
      <c r="H95" s="183">
        <v>2711242.1470908201</v>
      </c>
      <c r="I95" s="183">
        <v>2750392.8919894202</v>
      </c>
      <c r="J95" s="183">
        <v>2789543.6368880202</v>
      </c>
      <c r="K95" s="183">
        <v>2828694.3817866198</v>
      </c>
      <c r="L95" s="183">
        <v>2867845.1266852198</v>
      </c>
      <c r="M95" s="183">
        <v>2906995.8715838301</v>
      </c>
      <c r="N95" s="183">
        <v>2946146.6164824301</v>
      </c>
      <c r="O95" s="183">
        <v>2985297.3613810302</v>
      </c>
      <c r="P95" s="183">
        <v>3024448.1062796302</v>
      </c>
      <c r="Q95" s="183">
        <v>3063598.8511782298</v>
      </c>
      <c r="R95" s="183">
        <v>3102749.5960768298</v>
      </c>
      <c r="S95" s="183">
        <v>3141900.3409754299</v>
      </c>
      <c r="T95" s="183">
        <v>3181051.0858740299</v>
      </c>
      <c r="U95" s="183">
        <v>3220201.8307726299</v>
      </c>
      <c r="V95" s="183">
        <v>3259352.57567123</v>
      </c>
      <c r="W95" s="183">
        <v>3298503.32056983</v>
      </c>
      <c r="X95" s="183">
        <v>3337654.0654684301</v>
      </c>
      <c r="Y95" s="183">
        <v>3376804.8103670301</v>
      </c>
      <c r="Z95" s="183">
        <v>3415955.5552656399</v>
      </c>
      <c r="AA95" s="183">
        <v>3455106.3001642399</v>
      </c>
      <c r="AB95" s="183">
        <v>3494257.04506284</v>
      </c>
      <c r="AC95" s="183">
        <v>3533407.78996144</v>
      </c>
      <c r="AD95" s="183">
        <v>3572558.5348600401</v>
      </c>
      <c r="AE95" s="183">
        <v>3611709.2797586401</v>
      </c>
      <c r="AF95" s="183">
        <v>3650860.0246572401</v>
      </c>
      <c r="AG95" s="183">
        <v>3690010.7695558402</v>
      </c>
      <c r="AH95" s="183">
        <v>3729161.5144544402</v>
      </c>
      <c r="AI95" s="183">
        <v>3768312.2593530398</v>
      </c>
      <c r="AJ95" s="183">
        <v>3807463.0042516398</v>
      </c>
      <c r="AK95" s="183">
        <v>3846613.7491502399</v>
      </c>
      <c r="AL95" s="183">
        <v>3885764.4940488399</v>
      </c>
      <c r="AM95" s="183">
        <v>3924915.2389474399</v>
      </c>
    </row>
    <row r="96" spans="3:39" x14ac:dyDescent="0.25">
      <c r="C96" s="190" t="s">
        <v>154</v>
      </c>
      <c r="D96" s="183">
        <v>2554639.16749642</v>
      </c>
      <c r="E96" s="183">
        <v>2593789.91239502</v>
      </c>
      <c r="F96" s="183">
        <v>2632940.6572936201</v>
      </c>
      <c r="G96" s="183">
        <v>2672091.4021922201</v>
      </c>
      <c r="H96" s="183">
        <v>2711242.1470908201</v>
      </c>
      <c r="I96" s="183">
        <v>2750392.8919894202</v>
      </c>
      <c r="J96" s="183">
        <v>2789543.6368880202</v>
      </c>
      <c r="K96" s="183">
        <v>2828694.3817866198</v>
      </c>
      <c r="L96" s="183">
        <v>2867845.1266852198</v>
      </c>
      <c r="M96" s="183">
        <v>2906995.8715838301</v>
      </c>
      <c r="N96" s="183">
        <v>2946146.6164824301</v>
      </c>
      <c r="O96" s="183">
        <v>2985297.3613810302</v>
      </c>
      <c r="P96" s="183">
        <v>3024448.1062796302</v>
      </c>
      <c r="Q96" s="183">
        <v>3063598.8511782298</v>
      </c>
      <c r="R96" s="183">
        <v>3102749.5960768298</v>
      </c>
      <c r="S96" s="183">
        <v>3141900.3409754299</v>
      </c>
      <c r="T96" s="183">
        <v>3181051.0858740299</v>
      </c>
      <c r="U96" s="183">
        <v>3220201.8307726299</v>
      </c>
      <c r="V96" s="183">
        <v>3259352.57567123</v>
      </c>
      <c r="W96" s="183">
        <v>3298503.32056983</v>
      </c>
      <c r="X96" s="183">
        <v>3337654.0654684301</v>
      </c>
      <c r="Y96" s="183">
        <v>3376804.8103670301</v>
      </c>
      <c r="Z96" s="183">
        <v>3415955.5552656399</v>
      </c>
      <c r="AA96" s="183">
        <v>3455106.3001642399</v>
      </c>
      <c r="AB96" s="183">
        <v>3494257.04506284</v>
      </c>
      <c r="AC96" s="183">
        <v>3533407.78996144</v>
      </c>
      <c r="AD96" s="183">
        <v>3572558.5348600401</v>
      </c>
      <c r="AE96" s="183">
        <v>3611709.2797586401</v>
      </c>
      <c r="AF96" s="183">
        <v>3650860.0246572401</v>
      </c>
      <c r="AG96" s="183">
        <v>3690010.7695558402</v>
      </c>
      <c r="AH96" s="183">
        <v>3729161.5144544402</v>
      </c>
      <c r="AI96" s="183">
        <v>3768312.2593530398</v>
      </c>
      <c r="AJ96" s="183">
        <v>3807463.0042516398</v>
      </c>
      <c r="AK96" s="183">
        <v>3846613.7491502399</v>
      </c>
      <c r="AL96" s="183">
        <v>3885764.4940488399</v>
      </c>
      <c r="AM96" s="183">
        <v>3924915.2389474399</v>
      </c>
    </row>
    <row r="97" spans="3:39" x14ac:dyDescent="0.25">
      <c r="C97" s="190" t="s">
        <v>100</v>
      </c>
      <c r="D97" s="183">
        <v>2554639.16749642</v>
      </c>
      <c r="E97" s="183">
        <v>2593789.91239502</v>
      </c>
      <c r="F97" s="183">
        <v>2632940.6572936201</v>
      </c>
      <c r="G97" s="183">
        <v>2672091.4021922201</v>
      </c>
      <c r="H97" s="183">
        <v>2711242.1470908201</v>
      </c>
      <c r="I97" s="183">
        <v>2750392.8919894202</v>
      </c>
      <c r="J97" s="183">
        <v>2789543.6368880202</v>
      </c>
      <c r="K97" s="183">
        <v>2828694.3817866198</v>
      </c>
      <c r="L97" s="183">
        <v>2867845.1266852198</v>
      </c>
      <c r="M97" s="183">
        <v>2906995.8715838301</v>
      </c>
      <c r="N97" s="183">
        <v>2946146.6164824301</v>
      </c>
      <c r="O97" s="183">
        <v>2985297.3613810302</v>
      </c>
      <c r="P97" s="183">
        <v>3024448.1062796302</v>
      </c>
      <c r="Q97" s="183">
        <v>3063598.8511782298</v>
      </c>
      <c r="R97" s="183">
        <v>3102749.5960768298</v>
      </c>
      <c r="S97" s="183">
        <v>3141900.3409754299</v>
      </c>
      <c r="T97" s="183">
        <v>3181051.0858740299</v>
      </c>
      <c r="U97" s="183">
        <v>3220201.8307726299</v>
      </c>
      <c r="V97" s="183">
        <v>3259352.57567123</v>
      </c>
      <c r="W97" s="183">
        <v>3298503.32056983</v>
      </c>
      <c r="X97" s="183">
        <v>3337654.0654684301</v>
      </c>
      <c r="Y97" s="183">
        <v>3376804.8103670301</v>
      </c>
      <c r="Z97" s="183">
        <v>3415955.5552656399</v>
      </c>
      <c r="AA97" s="183">
        <v>3455106.3001642399</v>
      </c>
      <c r="AB97" s="183">
        <v>3494257.04506284</v>
      </c>
      <c r="AC97" s="183">
        <v>3533407.78996144</v>
      </c>
      <c r="AD97" s="183">
        <v>3572558.5348600401</v>
      </c>
      <c r="AE97" s="183">
        <v>3611709.2797586401</v>
      </c>
      <c r="AF97" s="183">
        <v>3650860.0246572401</v>
      </c>
      <c r="AG97" s="183">
        <v>3690010.7695558402</v>
      </c>
      <c r="AH97" s="183">
        <v>3729161.5144544402</v>
      </c>
      <c r="AI97" s="183">
        <v>3768312.2593530398</v>
      </c>
      <c r="AJ97" s="183">
        <v>3807463.0042516398</v>
      </c>
      <c r="AK97" s="183">
        <v>3846613.7491502399</v>
      </c>
      <c r="AL97" s="183">
        <v>3885764.4940488399</v>
      </c>
      <c r="AM97" s="183">
        <v>3924915.2389474399</v>
      </c>
    </row>
    <row r="98" spans="3:39" x14ac:dyDescent="0.25">
      <c r="C98" s="190" t="s">
        <v>143</v>
      </c>
      <c r="D98" s="183">
        <v>2554639.16749642</v>
      </c>
      <c r="E98" s="183">
        <v>2593789.91239502</v>
      </c>
      <c r="F98" s="183">
        <v>2632940.6572936201</v>
      </c>
      <c r="G98" s="183">
        <v>2672091.4021922201</v>
      </c>
      <c r="H98" s="183">
        <v>2711242.1470908201</v>
      </c>
      <c r="I98" s="183">
        <v>2750392.8919894202</v>
      </c>
      <c r="J98" s="183">
        <v>2789543.6368880202</v>
      </c>
      <c r="K98" s="183">
        <v>2828694.3817866198</v>
      </c>
      <c r="L98" s="183">
        <v>2867845.1266852198</v>
      </c>
      <c r="M98" s="183">
        <v>2906995.8715838301</v>
      </c>
      <c r="N98" s="183">
        <v>2946146.6164824301</v>
      </c>
      <c r="O98" s="183">
        <v>2985297.3613810302</v>
      </c>
      <c r="P98" s="183">
        <v>3024448.1062796302</v>
      </c>
      <c r="Q98" s="183">
        <v>3063598.8511782298</v>
      </c>
      <c r="R98" s="183">
        <v>3102749.5960768298</v>
      </c>
      <c r="S98" s="183">
        <v>3141900.3409754299</v>
      </c>
      <c r="T98" s="183">
        <v>3181051.0858740299</v>
      </c>
      <c r="U98" s="183">
        <v>3220201.8307726299</v>
      </c>
      <c r="V98" s="183">
        <v>3259352.57567123</v>
      </c>
      <c r="W98" s="183">
        <v>3298503.32056983</v>
      </c>
      <c r="X98" s="183">
        <v>3337654.0654684301</v>
      </c>
      <c r="Y98" s="183">
        <v>3376804.8103670301</v>
      </c>
      <c r="Z98" s="183">
        <v>3415955.5552656399</v>
      </c>
      <c r="AA98" s="183">
        <v>3455106.3001642399</v>
      </c>
      <c r="AB98" s="183">
        <v>3494257.04506284</v>
      </c>
      <c r="AC98" s="183">
        <v>3533407.78996144</v>
      </c>
      <c r="AD98" s="183">
        <v>3572558.5348600401</v>
      </c>
      <c r="AE98" s="183">
        <v>3611709.2797586401</v>
      </c>
      <c r="AF98" s="183">
        <v>3650860.0246572401</v>
      </c>
      <c r="AG98" s="183">
        <v>3690010.7695558402</v>
      </c>
      <c r="AH98" s="183">
        <v>3729161.5144544402</v>
      </c>
      <c r="AI98" s="183">
        <v>3768312.2593530398</v>
      </c>
      <c r="AJ98" s="183">
        <v>3807463.0042516398</v>
      </c>
      <c r="AK98" s="183">
        <v>3846613.7491502399</v>
      </c>
      <c r="AL98" s="183">
        <v>3885764.4940488399</v>
      </c>
      <c r="AM98" s="183">
        <v>3924915.2389474399</v>
      </c>
    </row>
    <row r="99" spans="3:39" x14ac:dyDescent="0.25">
      <c r="C99" s="190" t="s">
        <v>104</v>
      </c>
      <c r="D99" s="183">
        <v>2554639.16749642</v>
      </c>
      <c r="E99" s="183">
        <v>2593789.91239502</v>
      </c>
      <c r="F99" s="183">
        <v>2632940.6572936201</v>
      </c>
      <c r="G99" s="183">
        <v>2672091.4021922201</v>
      </c>
      <c r="H99" s="183">
        <v>2711242.1470908201</v>
      </c>
      <c r="I99" s="183">
        <v>2750392.8919894202</v>
      </c>
      <c r="J99" s="183">
        <v>2789543.6368880202</v>
      </c>
      <c r="K99" s="183">
        <v>2828694.3817866198</v>
      </c>
      <c r="L99" s="183">
        <v>2867845.1266852198</v>
      </c>
      <c r="M99" s="183">
        <v>2906995.8715838301</v>
      </c>
      <c r="N99" s="183">
        <v>2946146.6164824301</v>
      </c>
      <c r="O99" s="183">
        <v>2985297.3613810302</v>
      </c>
      <c r="P99" s="183">
        <v>3024448.1062796302</v>
      </c>
      <c r="Q99" s="183">
        <v>3063598.8511782298</v>
      </c>
      <c r="R99" s="183">
        <v>3102749.5960768298</v>
      </c>
      <c r="S99" s="183">
        <v>3141900.3409754299</v>
      </c>
      <c r="T99" s="183">
        <v>3181051.0858740299</v>
      </c>
      <c r="U99" s="183">
        <v>3220201.8307726299</v>
      </c>
      <c r="V99" s="183">
        <v>3259352.57567123</v>
      </c>
      <c r="W99" s="183">
        <v>3298503.32056983</v>
      </c>
      <c r="X99" s="183">
        <v>3337654.0654684301</v>
      </c>
      <c r="Y99" s="183">
        <v>3376804.8103670301</v>
      </c>
      <c r="Z99" s="183">
        <v>3415955.5552656399</v>
      </c>
      <c r="AA99" s="183">
        <v>3455106.3001642399</v>
      </c>
      <c r="AB99" s="183">
        <v>3494257.04506284</v>
      </c>
      <c r="AC99" s="183">
        <v>3533407.78996144</v>
      </c>
      <c r="AD99" s="183">
        <v>3572558.5348600401</v>
      </c>
      <c r="AE99" s="183">
        <v>3611709.2797586401</v>
      </c>
      <c r="AF99" s="183">
        <v>3650860.0246572401</v>
      </c>
      <c r="AG99" s="183">
        <v>3690010.7695558402</v>
      </c>
      <c r="AH99" s="183">
        <v>3729161.5144544402</v>
      </c>
      <c r="AI99" s="183">
        <v>3768312.2593530398</v>
      </c>
      <c r="AJ99" s="183">
        <v>3807463.0042516398</v>
      </c>
      <c r="AK99" s="183">
        <v>3846613.7491502399</v>
      </c>
      <c r="AL99" s="183">
        <v>3885764.4940488399</v>
      </c>
      <c r="AM99" s="183">
        <v>3924915.2389474399</v>
      </c>
    </row>
    <row r="100" spans="3:39" x14ac:dyDescent="0.25">
      <c r="C100" s="190" t="s">
        <v>155</v>
      </c>
      <c r="D100" s="183">
        <v>2554639.16749642</v>
      </c>
      <c r="E100" s="183">
        <v>2593789.91239502</v>
      </c>
      <c r="F100" s="183">
        <v>2632940.6572936201</v>
      </c>
      <c r="G100" s="183">
        <v>2672091.4021922201</v>
      </c>
      <c r="H100" s="183">
        <v>2711242.1470908201</v>
      </c>
      <c r="I100" s="183">
        <v>2750392.8919894202</v>
      </c>
      <c r="J100" s="183">
        <v>2789543.6368880202</v>
      </c>
      <c r="K100" s="183">
        <v>2828694.3817866198</v>
      </c>
      <c r="L100" s="183">
        <v>2867845.1266852198</v>
      </c>
      <c r="M100" s="183">
        <v>2906995.8715838301</v>
      </c>
      <c r="N100" s="183">
        <v>2946146.6164824301</v>
      </c>
      <c r="O100" s="183">
        <v>2985297.3613810302</v>
      </c>
      <c r="P100" s="183">
        <v>3024448.1062796302</v>
      </c>
      <c r="Q100" s="183">
        <v>3063598.8511782298</v>
      </c>
      <c r="R100" s="183">
        <v>3102749.5960768298</v>
      </c>
      <c r="S100" s="183">
        <v>3141900.3409754299</v>
      </c>
      <c r="T100" s="183">
        <v>3181051.0858740299</v>
      </c>
      <c r="U100" s="183">
        <v>3220201.8307726299</v>
      </c>
      <c r="V100" s="183">
        <v>3259352.57567123</v>
      </c>
      <c r="W100" s="183">
        <v>3298503.32056983</v>
      </c>
      <c r="X100" s="183">
        <v>3337654.0654684301</v>
      </c>
      <c r="Y100" s="183">
        <v>3376804.8103670301</v>
      </c>
      <c r="Z100" s="183">
        <v>3415955.5552656399</v>
      </c>
      <c r="AA100" s="183">
        <v>3455106.3001642399</v>
      </c>
      <c r="AB100" s="183">
        <v>3494257.04506284</v>
      </c>
      <c r="AC100" s="183">
        <v>3533407.78996144</v>
      </c>
      <c r="AD100" s="183">
        <v>3572558.5348600401</v>
      </c>
      <c r="AE100" s="183">
        <v>3611709.2797586401</v>
      </c>
      <c r="AF100" s="183">
        <v>3650860.0246572401</v>
      </c>
      <c r="AG100" s="183">
        <v>3690010.7695558402</v>
      </c>
      <c r="AH100" s="183">
        <v>3729161.5144544402</v>
      </c>
      <c r="AI100" s="183">
        <v>3768312.2593530398</v>
      </c>
      <c r="AJ100" s="183">
        <v>3807463.0042516398</v>
      </c>
      <c r="AK100" s="183">
        <v>3846613.7491502399</v>
      </c>
      <c r="AL100" s="183">
        <v>3885764.4940488399</v>
      </c>
      <c r="AM100" s="183">
        <v>3924915.2389474399</v>
      </c>
    </row>
    <row r="101" spans="3:39" x14ac:dyDescent="0.25">
      <c r="C101" s="190" t="s">
        <v>106</v>
      </c>
      <c r="D101" s="189">
        <v>2554639.16749642</v>
      </c>
      <c r="E101" s="189">
        <v>2593789.91239502</v>
      </c>
      <c r="F101" s="189">
        <v>2632940.6572936201</v>
      </c>
      <c r="G101" s="189">
        <v>2672091.4021922201</v>
      </c>
      <c r="H101" s="189">
        <v>2711242.1470908201</v>
      </c>
      <c r="I101" s="189">
        <v>2750392.8919894202</v>
      </c>
      <c r="J101" s="189">
        <v>2789543.6368880202</v>
      </c>
      <c r="K101" s="189">
        <v>2828694.3817866198</v>
      </c>
      <c r="L101" s="189">
        <v>2867845.1266852198</v>
      </c>
      <c r="M101" s="189">
        <v>2906995.8715838301</v>
      </c>
      <c r="N101" s="189">
        <v>2946146.6164824301</v>
      </c>
      <c r="O101" s="189">
        <v>2985297.3613810302</v>
      </c>
      <c r="P101" s="189">
        <v>3024448.1062796302</v>
      </c>
      <c r="Q101" s="189">
        <v>3063598.8511782298</v>
      </c>
      <c r="R101" s="189">
        <v>3102749.5960768298</v>
      </c>
      <c r="S101" s="189">
        <v>3141900.3409754299</v>
      </c>
      <c r="T101" s="189">
        <v>3181051.0858740299</v>
      </c>
      <c r="U101" s="189">
        <v>3220201.8307726299</v>
      </c>
      <c r="V101" s="189">
        <v>3259352.57567123</v>
      </c>
      <c r="W101" s="189">
        <v>3298503.32056983</v>
      </c>
      <c r="X101" s="189">
        <v>3337654.0654684301</v>
      </c>
      <c r="Y101" s="189">
        <v>3376804.8103670301</v>
      </c>
      <c r="Z101" s="189">
        <v>3415955.5552656399</v>
      </c>
      <c r="AA101" s="189">
        <v>3455106.3001642399</v>
      </c>
      <c r="AB101" s="189">
        <v>3494257.04506284</v>
      </c>
      <c r="AC101" s="189">
        <v>3533407.78996144</v>
      </c>
      <c r="AD101" s="189">
        <v>3572558.5348600401</v>
      </c>
      <c r="AE101" s="189">
        <v>3611709.2797586401</v>
      </c>
      <c r="AF101" s="189">
        <v>3650860.0246572401</v>
      </c>
      <c r="AG101" s="189">
        <v>3690010.7695558402</v>
      </c>
      <c r="AH101" s="189">
        <v>3729161.5144544402</v>
      </c>
      <c r="AI101" s="189">
        <v>3768312.2593530398</v>
      </c>
      <c r="AJ101" s="189">
        <v>3807463.0042516398</v>
      </c>
      <c r="AK101" s="189">
        <v>3846613.7491502399</v>
      </c>
      <c r="AL101" s="189">
        <v>3885764.4940488399</v>
      </c>
      <c r="AM101" s="189">
        <v>3924915.2389474399</v>
      </c>
    </row>
    <row r="102" spans="3:39" x14ac:dyDescent="0.25">
      <c r="C102" s="190" t="s">
        <v>156</v>
      </c>
      <c r="D102" s="189">
        <v>2554639.16749642</v>
      </c>
      <c r="E102" s="189">
        <v>2593789.91239502</v>
      </c>
      <c r="F102" s="189">
        <v>2632940.6572936201</v>
      </c>
      <c r="G102" s="189">
        <v>2672091.4021922201</v>
      </c>
      <c r="H102" s="189">
        <v>2711242.1470908201</v>
      </c>
      <c r="I102" s="189">
        <v>2750392.8919894202</v>
      </c>
      <c r="J102" s="189">
        <v>2789543.6368880202</v>
      </c>
      <c r="K102" s="189">
        <v>2828694.3817866198</v>
      </c>
      <c r="L102" s="189">
        <v>2867845.1266852198</v>
      </c>
      <c r="M102" s="189">
        <v>2906995.8715838301</v>
      </c>
      <c r="N102" s="189">
        <v>2946146.6164824301</v>
      </c>
      <c r="O102" s="189">
        <v>2985297.3613810302</v>
      </c>
      <c r="P102" s="189">
        <v>3024448.1062796302</v>
      </c>
      <c r="Q102" s="189">
        <v>3063598.8511782298</v>
      </c>
      <c r="R102" s="189">
        <v>3102749.5960768298</v>
      </c>
      <c r="S102" s="189">
        <v>3141900.3409754299</v>
      </c>
      <c r="T102" s="189">
        <v>3181051.0858740299</v>
      </c>
      <c r="U102" s="189">
        <v>3220201.8307726299</v>
      </c>
      <c r="V102" s="189">
        <v>3259352.57567123</v>
      </c>
      <c r="W102" s="189">
        <v>3298503.32056983</v>
      </c>
      <c r="X102" s="189">
        <v>3337654.0654684301</v>
      </c>
      <c r="Y102" s="189">
        <v>3376804.8103670301</v>
      </c>
      <c r="Z102" s="189">
        <v>3415955.5552656399</v>
      </c>
      <c r="AA102" s="189">
        <v>3455106.3001642399</v>
      </c>
      <c r="AB102" s="189">
        <v>3494257.04506284</v>
      </c>
      <c r="AC102" s="189">
        <v>3533407.78996144</v>
      </c>
      <c r="AD102" s="189">
        <v>3572558.5348600401</v>
      </c>
      <c r="AE102" s="189">
        <v>3611709.2797586401</v>
      </c>
      <c r="AF102" s="189">
        <v>3650860.0246572401</v>
      </c>
      <c r="AG102" s="189">
        <v>3690010.7695558402</v>
      </c>
      <c r="AH102" s="189">
        <v>3729161.5144544402</v>
      </c>
      <c r="AI102" s="189">
        <v>3768312.2593530398</v>
      </c>
      <c r="AJ102" s="189">
        <v>3807463.0042516398</v>
      </c>
      <c r="AK102" s="189">
        <v>3846613.7491502399</v>
      </c>
      <c r="AL102" s="189">
        <v>3885764.4940488399</v>
      </c>
      <c r="AM102" s="189">
        <v>3924915.2389474399</v>
      </c>
    </row>
    <row r="103" spans="3:39" x14ac:dyDescent="0.25">
      <c r="C103" s="190" t="s">
        <v>109</v>
      </c>
      <c r="D103" s="189">
        <v>2554639.16749642</v>
      </c>
      <c r="E103" s="189">
        <v>2593789.91239502</v>
      </c>
      <c r="F103" s="189">
        <v>2632940.6572936201</v>
      </c>
      <c r="G103" s="189">
        <v>2672091.4021922201</v>
      </c>
      <c r="H103" s="189">
        <v>2711242.1470908201</v>
      </c>
      <c r="I103" s="189">
        <v>2750392.8919894202</v>
      </c>
      <c r="J103" s="189">
        <v>2789543.6368880202</v>
      </c>
      <c r="K103" s="189">
        <v>2828694.3817866198</v>
      </c>
      <c r="L103" s="189">
        <v>2867845.1266852198</v>
      </c>
      <c r="M103" s="189">
        <v>2906995.8715838301</v>
      </c>
      <c r="N103" s="189">
        <v>2946146.6164824301</v>
      </c>
      <c r="O103" s="189">
        <v>2985297.3613810302</v>
      </c>
      <c r="P103" s="189">
        <v>3024448.1062796302</v>
      </c>
      <c r="Q103" s="189">
        <v>3063598.8511782298</v>
      </c>
      <c r="R103" s="189">
        <v>3102749.5960768298</v>
      </c>
      <c r="S103" s="189">
        <v>3141900.3409754299</v>
      </c>
      <c r="T103" s="189">
        <v>3181051.0858740299</v>
      </c>
      <c r="U103" s="189">
        <v>3220201.8307726299</v>
      </c>
      <c r="V103" s="189">
        <v>3259352.57567123</v>
      </c>
      <c r="W103" s="189">
        <v>3298503.32056983</v>
      </c>
      <c r="X103" s="189">
        <v>3337654.0654684301</v>
      </c>
      <c r="Y103" s="189">
        <v>3376804.8103670301</v>
      </c>
      <c r="Z103" s="189">
        <v>3415955.5552656399</v>
      </c>
      <c r="AA103" s="189">
        <v>3455106.3001642399</v>
      </c>
      <c r="AB103" s="189">
        <v>3494257.04506284</v>
      </c>
      <c r="AC103" s="189">
        <v>3533407.78996144</v>
      </c>
      <c r="AD103" s="189">
        <v>3572558.5348600401</v>
      </c>
      <c r="AE103" s="189">
        <v>3611709.2797586401</v>
      </c>
      <c r="AF103" s="189">
        <v>3650860.0246572401</v>
      </c>
      <c r="AG103" s="189">
        <v>3690010.7695558402</v>
      </c>
      <c r="AH103" s="189">
        <v>3729161.5144544402</v>
      </c>
      <c r="AI103" s="189">
        <v>3768312.2593530398</v>
      </c>
      <c r="AJ103" s="189">
        <v>3807463.0042516398</v>
      </c>
      <c r="AK103" s="189">
        <v>3846613.7491502399</v>
      </c>
      <c r="AL103" s="189">
        <v>3885764.4940488399</v>
      </c>
      <c r="AM103" s="189">
        <v>3924915.2389474399</v>
      </c>
    </row>
    <row r="104" spans="3:39" x14ac:dyDescent="0.25">
      <c r="C104" s="190" t="s">
        <v>110</v>
      </c>
      <c r="D104" s="189">
        <v>5109278.33499284</v>
      </c>
      <c r="E104" s="189">
        <v>5187579.82479004</v>
      </c>
      <c r="F104" s="189">
        <v>5265881.3145872401</v>
      </c>
      <c r="G104" s="189">
        <v>5344182.8043844504</v>
      </c>
      <c r="H104" s="189">
        <v>5422484.2941816496</v>
      </c>
      <c r="I104" s="189">
        <v>5500785.7839788496</v>
      </c>
      <c r="J104" s="189">
        <v>5579087.2737760497</v>
      </c>
      <c r="K104" s="189">
        <v>5657388.7635732498</v>
      </c>
      <c r="L104" s="189">
        <v>5735690.2533704499</v>
      </c>
      <c r="M104" s="189">
        <v>5813991.7431676602</v>
      </c>
      <c r="N104" s="189">
        <v>5892293.2329648603</v>
      </c>
      <c r="O104" s="189">
        <v>5970594.7227620604</v>
      </c>
      <c r="P104" s="189">
        <v>6048896.2125592604</v>
      </c>
      <c r="Q104" s="189">
        <v>6127197.7023564596</v>
      </c>
      <c r="R104" s="189">
        <v>6205499.1921536596</v>
      </c>
      <c r="S104" s="189">
        <v>6283800.6819508597</v>
      </c>
      <c r="T104" s="189">
        <v>6362102.17174807</v>
      </c>
      <c r="U104" s="189">
        <v>6440403.6615452701</v>
      </c>
      <c r="V104" s="189">
        <v>6518705.1513424702</v>
      </c>
      <c r="W104" s="189">
        <v>6597006.6411396703</v>
      </c>
      <c r="X104" s="189">
        <v>6675308.1309368704</v>
      </c>
      <c r="Y104" s="189">
        <v>6753609.6207340704</v>
      </c>
      <c r="Z104" s="189">
        <v>6831911.1105312798</v>
      </c>
      <c r="AA104" s="189">
        <v>6910212.6003284799</v>
      </c>
      <c r="AB104" s="189">
        <v>6988514.09012568</v>
      </c>
      <c r="AC104" s="189">
        <v>7066815.57992288</v>
      </c>
      <c r="AD104" s="189">
        <v>7145117.0697200801</v>
      </c>
      <c r="AE104" s="189">
        <v>7223418.5595172802</v>
      </c>
      <c r="AF104" s="189">
        <v>7301720.0493144803</v>
      </c>
      <c r="AG104" s="189">
        <v>7380021.5391116804</v>
      </c>
      <c r="AH104" s="189">
        <v>7458323.0289088897</v>
      </c>
      <c r="AI104" s="189">
        <v>7536624.5187060898</v>
      </c>
      <c r="AJ104" s="189">
        <v>7614926.0085032899</v>
      </c>
      <c r="AK104" s="189">
        <v>7693227.49830049</v>
      </c>
      <c r="AL104" s="189">
        <v>7771528.98809769</v>
      </c>
      <c r="AM104" s="189">
        <v>7849830.4778948901</v>
      </c>
    </row>
    <row r="105" spans="3:39" x14ac:dyDescent="0.25">
      <c r="C105" s="190" t="s">
        <v>111</v>
      </c>
      <c r="D105" s="189">
        <v>2554639.16749642</v>
      </c>
      <c r="E105" s="189">
        <v>2593789.91239502</v>
      </c>
      <c r="F105" s="189">
        <v>2632940.6572936201</v>
      </c>
      <c r="G105" s="189">
        <v>2672091.4021922201</v>
      </c>
      <c r="H105" s="189">
        <v>2711242.1470908201</v>
      </c>
      <c r="I105" s="189">
        <v>2750392.8919894202</v>
      </c>
      <c r="J105" s="189">
        <v>2789543.6368880202</v>
      </c>
      <c r="K105" s="189">
        <v>2828694.3817866198</v>
      </c>
      <c r="L105" s="189">
        <v>2867845.1266852198</v>
      </c>
      <c r="M105" s="189">
        <v>2906995.8715838301</v>
      </c>
      <c r="N105" s="189">
        <v>2946146.6164824301</v>
      </c>
      <c r="O105" s="189">
        <v>2985297.3613810302</v>
      </c>
      <c r="P105" s="189">
        <v>3024448.1062796302</v>
      </c>
      <c r="Q105" s="189">
        <v>3063598.8511782298</v>
      </c>
      <c r="R105" s="189">
        <v>3102749.5960768298</v>
      </c>
      <c r="S105" s="189">
        <v>3141900.3409754299</v>
      </c>
      <c r="T105" s="189">
        <v>3181051.0858740299</v>
      </c>
      <c r="U105" s="189">
        <v>3220201.8307726299</v>
      </c>
      <c r="V105" s="189">
        <v>3259352.57567123</v>
      </c>
      <c r="W105" s="189">
        <v>3298503.32056983</v>
      </c>
      <c r="X105" s="189">
        <v>3337654.0654684301</v>
      </c>
      <c r="Y105" s="189">
        <v>3376804.8103670301</v>
      </c>
      <c r="Z105" s="189">
        <v>3415955.5552656399</v>
      </c>
      <c r="AA105" s="189">
        <v>3455106.3001642399</v>
      </c>
      <c r="AB105" s="189">
        <v>3494257.04506284</v>
      </c>
      <c r="AC105" s="189">
        <v>3533407.78996144</v>
      </c>
      <c r="AD105" s="189">
        <v>3572558.5348600401</v>
      </c>
      <c r="AE105" s="189">
        <v>3611709.2797586401</v>
      </c>
      <c r="AF105" s="189">
        <v>3650860.0246572401</v>
      </c>
      <c r="AG105" s="189">
        <v>3690010.7695558402</v>
      </c>
      <c r="AH105" s="189">
        <v>3729161.5144544402</v>
      </c>
      <c r="AI105" s="189">
        <v>3768312.2593530398</v>
      </c>
      <c r="AJ105" s="189">
        <v>3807463.0042516398</v>
      </c>
      <c r="AK105" s="189">
        <v>3846613.7491502399</v>
      </c>
      <c r="AL105" s="189">
        <v>3885764.4940488399</v>
      </c>
      <c r="AM105" s="189">
        <v>3924915.2389474399</v>
      </c>
    </row>
    <row r="106" spans="3:39" x14ac:dyDescent="0.25">
      <c r="C106" s="191" t="s">
        <v>586</v>
      </c>
      <c r="D106" s="183">
        <f>SUM(D86:D105)</f>
        <v>160197015.61874127</v>
      </c>
      <c r="E106" s="183">
        <f t="shared" ref="E106:AM106" si="0">SUM(E86:E105)</f>
        <v>165501850.22703946</v>
      </c>
      <c r="F106" s="183">
        <f t="shared" si="0"/>
        <v>170461864.14568937</v>
      </c>
      <c r="G106" s="183">
        <f t="shared" si="0"/>
        <v>175766698.75398856</v>
      </c>
      <c r="H106" s="183">
        <f t="shared" si="0"/>
        <v>181071533.36228645</v>
      </c>
      <c r="I106" s="183">
        <f t="shared" si="0"/>
        <v>186031547.28093624</v>
      </c>
      <c r="J106" s="183">
        <f t="shared" si="0"/>
        <v>191336381.88923454</v>
      </c>
      <c r="K106" s="183">
        <f t="shared" si="0"/>
        <v>196641216.49753231</v>
      </c>
      <c r="L106" s="183">
        <f t="shared" si="0"/>
        <v>201946051.10583064</v>
      </c>
      <c r="M106" s="183">
        <f t="shared" si="0"/>
        <v>206906065.02448043</v>
      </c>
      <c r="N106" s="183">
        <f t="shared" si="0"/>
        <v>209797154.80524072</v>
      </c>
      <c r="O106" s="183">
        <f t="shared" si="0"/>
        <v>212343423.89635247</v>
      </c>
      <c r="P106" s="183">
        <f t="shared" si="0"/>
        <v>214889692.98746479</v>
      </c>
      <c r="Q106" s="183">
        <f t="shared" si="0"/>
        <v>217435962.07857656</v>
      </c>
      <c r="R106" s="183">
        <f t="shared" si="0"/>
        <v>219982231.16968834</v>
      </c>
      <c r="S106" s="183">
        <f t="shared" si="0"/>
        <v>222528500.26080066</v>
      </c>
      <c r="T106" s="183">
        <f t="shared" si="0"/>
        <v>225074769.35191244</v>
      </c>
      <c r="U106" s="183">
        <f t="shared" si="0"/>
        <v>227621038.44302475</v>
      </c>
      <c r="V106" s="183">
        <f t="shared" si="0"/>
        <v>230167307.53413653</v>
      </c>
      <c r="W106" s="183">
        <f t="shared" si="0"/>
        <v>232713576.62524882</v>
      </c>
      <c r="X106" s="183">
        <f t="shared" si="0"/>
        <v>235259845.7163606</v>
      </c>
      <c r="Y106" s="183">
        <f t="shared" si="0"/>
        <v>237806114.80747238</v>
      </c>
      <c r="Z106" s="183">
        <f t="shared" si="0"/>
        <v>240352383.89858469</v>
      </c>
      <c r="AA106" s="183">
        <f t="shared" si="0"/>
        <v>242898652.98969701</v>
      </c>
      <c r="AB106" s="183">
        <f t="shared" si="0"/>
        <v>245444922.08080879</v>
      </c>
      <c r="AC106" s="183">
        <f t="shared" si="0"/>
        <v>247991191.17192057</v>
      </c>
      <c r="AD106" s="183">
        <f t="shared" si="0"/>
        <v>250537460.26303288</v>
      </c>
      <c r="AE106" s="183">
        <f t="shared" si="0"/>
        <v>253083729.35414466</v>
      </c>
      <c r="AF106" s="183">
        <f t="shared" si="0"/>
        <v>255629998.44525695</v>
      </c>
      <c r="AG106" s="183">
        <f t="shared" si="0"/>
        <v>258176267.53636873</v>
      </c>
      <c r="AH106" s="183">
        <f t="shared" si="0"/>
        <v>260722536.62748104</v>
      </c>
      <c r="AI106" s="183">
        <f t="shared" si="0"/>
        <v>263268805.71859282</v>
      </c>
      <c r="AJ106" s="183">
        <f t="shared" si="0"/>
        <v>265815074.8097046</v>
      </c>
      <c r="AK106" s="183">
        <f t="shared" si="0"/>
        <v>268361343.90081692</v>
      </c>
      <c r="AL106" s="183">
        <f t="shared" si="0"/>
        <v>270907612.9919287</v>
      </c>
      <c r="AM106" s="183">
        <f t="shared" si="0"/>
        <v>273453882.08304101</v>
      </c>
    </row>
    <row r="107" spans="3:39" x14ac:dyDescent="0.25">
      <c r="C107" s="191" t="s">
        <v>587</v>
      </c>
      <c r="D107" s="183">
        <v>20425119491389.512</v>
      </c>
      <c r="E107" s="183">
        <v>21101485903947.531</v>
      </c>
      <c r="F107" s="183">
        <v>21733887678575.395</v>
      </c>
      <c r="G107" s="183">
        <v>22410254091133.543</v>
      </c>
      <c r="H107" s="183">
        <v>23086620503691.523</v>
      </c>
      <c r="I107" s="183">
        <v>23719022278319.371</v>
      </c>
      <c r="J107" s="183">
        <v>24395388690877.402</v>
      </c>
      <c r="K107" s="183">
        <v>25071755103435.371</v>
      </c>
      <c r="L107" s="183">
        <v>25748121515993.406</v>
      </c>
      <c r="M107" s="183">
        <v>26380523290621.254</v>
      </c>
      <c r="N107" s="183">
        <v>26749137237668.191</v>
      </c>
      <c r="O107" s="183">
        <v>27073786546784.941</v>
      </c>
      <c r="P107" s="183">
        <v>27398435855901.762</v>
      </c>
      <c r="Q107" s="183">
        <v>27723085165018.512</v>
      </c>
      <c r="R107" s="183">
        <v>28047734474135.266</v>
      </c>
      <c r="S107" s="183">
        <v>28372383783252.086</v>
      </c>
      <c r="T107" s="183">
        <v>28697033092368.836</v>
      </c>
      <c r="U107" s="183">
        <v>29021682401485.656</v>
      </c>
      <c r="V107" s="183">
        <v>29346331710602.406</v>
      </c>
      <c r="W107" s="183">
        <v>29670981019719.223</v>
      </c>
      <c r="X107" s="183">
        <v>29995630328835.977</v>
      </c>
      <c r="Y107" s="183">
        <v>30320279637952.727</v>
      </c>
      <c r="Z107" s="183">
        <v>30644928947069.547</v>
      </c>
      <c r="AA107" s="183">
        <v>30969578256186.367</v>
      </c>
      <c r="AB107" s="183">
        <v>31294227565303.121</v>
      </c>
      <c r="AC107" s="183">
        <v>31618876874419.871</v>
      </c>
      <c r="AD107" s="183">
        <v>31943526183536.691</v>
      </c>
      <c r="AE107" s="183">
        <v>32268175492653.445</v>
      </c>
      <c r="AF107" s="183">
        <v>32592824801770.262</v>
      </c>
      <c r="AG107" s="183">
        <v>32917474110887.012</v>
      </c>
      <c r="AH107" s="183">
        <v>33242123420003.832</v>
      </c>
      <c r="AI107" s="183">
        <v>33566772729120.586</v>
      </c>
      <c r="AJ107" s="183">
        <v>33891422038237.336</v>
      </c>
      <c r="AK107" s="183">
        <v>34216071347354.156</v>
      </c>
      <c r="AL107" s="183">
        <v>34540720656470.91</v>
      </c>
      <c r="AM107" s="183">
        <v>34865369965587.73</v>
      </c>
    </row>
  </sheetData>
  <conditionalFormatting sqref="A29:A30">
    <cfRule type="duplicateValues" dxfId="6" priority="1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257D2-6495-4811-A362-441332FDE97D}">
  <sheetPr>
    <tabColor theme="5" tint="0.79998168889431442"/>
  </sheetPr>
  <dimension ref="A1:AN112"/>
  <sheetViews>
    <sheetView workbookViewId="0">
      <selection activeCell="C19" sqref="C19"/>
    </sheetView>
  </sheetViews>
  <sheetFormatPr defaultRowHeight="15" x14ac:dyDescent="0.25"/>
  <cols>
    <col min="1" max="1" width="10.625" style="28" customWidth="1"/>
    <col min="2" max="2" width="9" style="30"/>
    <col min="3" max="3" width="32" style="183" customWidth="1"/>
    <col min="4" max="4" width="10.125" style="183" bestFit="1" customWidth="1"/>
    <col min="5" max="16384" width="9" style="183"/>
  </cols>
  <sheetData>
    <row r="1" spans="1:40" x14ac:dyDescent="0.25">
      <c r="C1" s="183" t="s">
        <v>1429</v>
      </c>
      <c r="D1" s="184">
        <v>2015</v>
      </c>
      <c r="E1" s="184">
        <v>2016</v>
      </c>
      <c r="F1" s="184">
        <v>2017</v>
      </c>
      <c r="G1" s="184">
        <v>2018</v>
      </c>
      <c r="H1" s="184">
        <v>2019</v>
      </c>
      <c r="I1" s="184">
        <v>2020</v>
      </c>
      <c r="J1" s="184">
        <v>2021</v>
      </c>
      <c r="K1" s="184">
        <v>2022</v>
      </c>
      <c r="L1" s="184">
        <v>2023</v>
      </c>
      <c r="M1" s="184">
        <v>2024</v>
      </c>
      <c r="N1" s="184">
        <v>2025</v>
      </c>
      <c r="O1" s="184">
        <v>2026</v>
      </c>
      <c r="P1" s="184">
        <v>2027</v>
      </c>
      <c r="Q1" s="184">
        <v>2028</v>
      </c>
      <c r="R1" s="184">
        <v>2029</v>
      </c>
      <c r="S1" s="184">
        <v>2030</v>
      </c>
      <c r="T1" s="184">
        <v>2031</v>
      </c>
      <c r="U1" s="184">
        <v>2032</v>
      </c>
      <c r="V1" s="184">
        <v>2033</v>
      </c>
      <c r="W1" s="184">
        <v>2034</v>
      </c>
      <c r="X1" s="184">
        <v>2035</v>
      </c>
      <c r="Y1" s="184">
        <v>2036</v>
      </c>
      <c r="Z1" s="184">
        <v>2037</v>
      </c>
      <c r="AA1" s="184">
        <v>2038</v>
      </c>
      <c r="AB1" s="184">
        <v>2039</v>
      </c>
      <c r="AC1" s="184">
        <v>2040</v>
      </c>
      <c r="AD1" s="184">
        <v>2041</v>
      </c>
      <c r="AE1" s="184">
        <v>2042</v>
      </c>
      <c r="AF1" s="184">
        <v>2043</v>
      </c>
      <c r="AG1" s="184">
        <v>2044</v>
      </c>
      <c r="AH1" s="184">
        <v>2045</v>
      </c>
      <c r="AI1" s="184">
        <v>2046</v>
      </c>
      <c r="AJ1" s="184">
        <v>2047</v>
      </c>
      <c r="AK1" s="184">
        <v>2048</v>
      </c>
      <c r="AL1" s="184">
        <v>2049</v>
      </c>
      <c r="AM1" s="184">
        <v>2050</v>
      </c>
    </row>
    <row r="3" spans="1:40" x14ac:dyDescent="0.25">
      <c r="C3" s="185" t="s">
        <v>1430</v>
      </c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</row>
    <row r="4" spans="1:40" x14ac:dyDescent="0.25">
      <c r="A4" s="4" t="s">
        <v>52</v>
      </c>
      <c r="B4" s="30" t="s">
        <v>590</v>
      </c>
      <c r="C4" s="183" t="s">
        <v>77</v>
      </c>
      <c r="D4" s="183">
        <v>116.01324910514199</v>
      </c>
      <c r="E4" s="183">
        <v>118.91993000572801</v>
      </c>
      <c r="F4" s="183">
        <v>119.6452079844</v>
      </c>
      <c r="G4" s="183">
        <v>119.994584820469</v>
      </c>
      <c r="H4" s="183">
        <v>119.644504266845</v>
      </c>
      <c r="I4" s="183">
        <v>119.00613736830699</v>
      </c>
      <c r="J4" s="183">
        <v>118.113104542165</v>
      </c>
      <c r="K4" s="183">
        <v>116.724587122969</v>
      </c>
      <c r="L4" s="183">
        <v>114.94590289759</v>
      </c>
      <c r="M4" s="183">
        <v>112.82495628282</v>
      </c>
      <c r="N4" s="183">
        <v>113.03363449368</v>
      </c>
      <c r="O4" s="183">
        <v>113.24231270454</v>
      </c>
      <c r="P4" s="183">
        <v>113.4509909154</v>
      </c>
      <c r="Q4" s="183">
        <v>113.65966912626</v>
      </c>
      <c r="R4" s="183">
        <v>113.86834733712</v>
      </c>
      <c r="S4" s="183">
        <v>114.07702554798</v>
      </c>
      <c r="T4" s="183">
        <v>114.28570375884</v>
      </c>
      <c r="U4" s="183">
        <v>114.4943819697</v>
      </c>
      <c r="V4" s="183">
        <v>114.70306018056</v>
      </c>
      <c r="W4" s="183">
        <v>114.91173839142</v>
      </c>
      <c r="X4" s="183">
        <v>115.12041660228</v>
      </c>
      <c r="Y4" s="183">
        <v>115.32909481314</v>
      </c>
      <c r="Z4" s="183">
        <v>115.537773024</v>
      </c>
      <c r="AA4" s="183">
        <v>115.74645123486</v>
      </c>
      <c r="AB4" s="183">
        <v>115.95512944572</v>
      </c>
      <c r="AC4" s="183">
        <v>116.16380765658</v>
      </c>
      <c r="AD4" s="183">
        <v>116.37248586744001</v>
      </c>
      <c r="AE4" s="183">
        <v>116.58116407830001</v>
      </c>
      <c r="AF4" s="183">
        <v>116.78984228916001</v>
      </c>
      <c r="AG4" s="183">
        <v>116.99852050002001</v>
      </c>
      <c r="AH4" s="183">
        <v>117.20719871087999</v>
      </c>
      <c r="AI4" s="183">
        <v>117.41587692173999</v>
      </c>
      <c r="AJ4" s="183">
        <v>117.62455513259999</v>
      </c>
      <c r="AK4" s="183">
        <v>117.83323334345999</v>
      </c>
      <c r="AL4" s="183">
        <v>118.04191155432</v>
      </c>
      <c r="AM4" s="183">
        <v>118.25058976518</v>
      </c>
    </row>
    <row r="5" spans="1:40" x14ac:dyDescent="0.25">
      <c r="C5" s="183" t="s">
        <v>78</v>
      </c>
      <c r="D5" s="183">
        <v>728.02861242252402</v>
      </c>
      <c r="E5" s="183">
        <v>730.53418251272001</v>
      </c>
      <c r="F5" s="183">
        <v>733.25271060987097</v>
      </c>
      <c r="G5" s="183">
        <v>735.00182794720195</v>
      </c>
      <c r="H5" s="183">
        <v>735.73261175092102</v>
      </c>
      <c r="I5" s="183">
        <v>735.39472827213297</v>
      </c>
      <c r="J5" s="183">
        <v>734.44373122648801</v>
      </c>
      <c r="K5" s="183">
        <v>732.77663638197998</v>
      </c>
      <c r="L5" s="183">
        <v>730.28989015967795</v>
      </c>
      <c r="M5" s="183">
        <v>726.70481639935099</v>
      </c>
      <c r="N5" s="183">
        <v>730.02211223460301</v>
      </c>
      <c r="O5" s="183">
        <v>732.08320039427394</v>
      </c>
      <c r="P5" s="183">
        <v>732.95339174075605</v>
      </c>
      <c r="Q5" s="183">
        <v>732.83260751867601</v>
      </c>
      <c r="R5" s="183">
        <v>731.99960982488801</v>
      </c>
      <c r="S5" s="183">
        <v>730.74862028869904</v>
      </c>
      <c r="T5" s="183">
        <v>729.34988993217996</v>
      </c>
      <c r="U5" s="183">
        <v>728.032326705272</v>
      </c>
      <c r="V5" s="183">
        <v>726.98241325393406</v>
      </c>
      <c r="W5" s="183">
        <v>726.34875937581899</v>
      </c>
      <c r="X5" s="183">
        <v>726.24899441617595</v>
      </c>
      <c r="Y5" s="183">
        <v>726.77157371122496</v>
      </c>
      <c r="Z5" s="183">
        <v>727.98020587247504</v>
      </c>
      <c r="AA5" s="183">
        <v>729.91179744379201</v>
      </c>
      <c r="AB5" s="183">
        <v>732.57830421706603</v>
      </c>
      <c r="AC5" s="183">
        <v>735.964274943644</v>
      </c>
      <c r="AD5" s="183">
        <v>740.03264899687099</v>
      </c>
      <c r="AE5" s="183">
        <v>744.72651414056998</v>
      </c>
      <c r="AF5" s="183">
        <v>749.97572902586205</v>
      </c>
      <c r="AG5" s="183">
        <v>755.70239613177205</v>
      </c>
      <c r="AH5" s="183">
        <v>761.82739338497004</v>
      </c>
      <c r="AI5" s="183">
        <v>768.27501714355299</v>
      </c>
      <c r="AJ5" s="183">
        <v>774.97694065811697</v>
      </c>
      <c r="AK5" s="183">
        <v>781.87418333305698</v>
      </c>
      <c r="AL5" s="183">
        <v>788.91810954494804</v>
      </c>
      <c r="AM5" s="183">
        <v>796.07003343451402</v>
      </c>
    </row>
    <row r="6" spans="1:40" x14ac:dyDescent="0.25">
      <c r="C6" s="183" t="s">
        <v>79</v>
      </c>
      <c r="D6" s="183">
        <v>796.63366365579395</v>
      </c>
      <c r="E6" s="183">
        <v>793.17563266683499</v>
      </c>
      <c r="F6" s="183">
        <v>789.73136790040996</v>
      </c>
      <c r="G6" s="183">
        <v>785.16983194592297</v>
      </c>
      <c r="H6" s="183">
        <v>779.31499708319598</v>
      </c>
      <c r="I6" s="183">
        <v>771.68777631049204</v>
      </c>
      <c r="J6" s="183">
        <v>762.57231573248305</v>
      </c>
      <c r="K6" s="183">
        <v>752.30201142302201</v>
      </c>
      <c r="L6" s="183">
        <v>741.42732905062599</v>
      </c>
      <c r="M6" s="183">
        <v>730.25106722589396</v>
      </c>
      <c r="N6" s="183">
        <v>722.83922050511603</v>
      </c>
      <c r="O6" s="183">
        <v>715.33617116469702</v>
      </c>
      <c r="P6" s="183">
        <v>707.79449864140702</v>
      </c>
      <c r="Q6" s="183">
        <v>700.25998417296898</v>
      </c>
      <c r="R6" s="183">
        <v>692.75971638820295</v>
      </c>
      <c r="S6" s="183">
        <v>685.33391433419695</v>
      </c>
      <c r="T6" s="183">
        <v>689.87216797812403</v>
      </c>
      <c r="U6" s="183">
        <v>694.48711973315505</v>
      </c>
      <c r="V6" s="183">
        <v>699.18576305525596</v>
      </c>
      <c r="W6" s="183">
        <v>703.97882290269899</v>
      </c>
      <c r="X6" s="183">
        <v>708.878784089497</v>
      </c>
      <c r="Y6" s="183">
        <v>713.94303797915995</v>
      </c>
      <c r="Z6" s="183">
        <v>719.18809360205705</v>
      </c>
      <c r="AA6" s="183">
        <v>724.62957908598196</v>
      </c>
      <c r="AB6" s="183">
        <v>730.28504104703302</v>
      </c>
      <c r="AC6" s="183">
        <v>736.16885830672095</v>
      </c>
      <c r="AD6" s="183">
        <v>742.29095756166396</v>
      </c>
      <c r="AE6" s="183">
        <v>748.65880788028903</v>
      </c>
      <c r="AF6" s="183">
        <v>755.276283014868</v>
      </c>
      <c r="AG6" s="183">
        <v>762.142981663211</v>
      </c>
      <c r="AH6" s="183">
        <v>769.25419767576795</v>
      </c>
      <c r="AI6" s="183">
        <v>776.59971329483301</v>
      </c>
      <c r="AJ6" s="183">
        <v>784.16586351700403</v>
      </c>
      <c r="AK6" s="183">
        <v>791.933187645114</v>
      </c>
      <c r="AL6" s="183">
        <v>799.87893989863801</v>
      </c>
      <c r="AM6" s="183">
        <v>807.97714004135605</v>
      </c>
    </row>
    <row r="7" spans="1:40" x14ac:dyDescent="0.25">
      <c r="C7" s="183" t="s">
        <v>80</v>
      </c>
      <c r="D7" s="183">
        <v>0</v>
      </c>
      <c r="E7" s="183">
        <v>0</v>
      </c>
      <c r="F7" s="183">
        <v>0</v>
      </c>
      <c r="G7" s="183">
        <v>0</v>
      </c>
      <c r="H7" s="183">
        <v>0</v>
      </c>
      <c r="I7" s="183">
        <v>0</v>
      </c>
      <c r="J7" s="183">
        <v>0</v>
      </c>
      <c r="K7" s="183">
        <v>0</v>
      </c>
      <c r="L7" s="183">
        <v>0</v>
      </c>
      <c r="M7" s="183">
        <v>0</v>
      </c>
      <c r="N7" s="183">
        <v>0</v>
      </c>
      <c r="O7" s="183">
        <v>0</v>
      </c>
      <c r="P7" s="183">
        <v>0</v>
      </c>
      <c r="Q7" s="183">
        <v>0</v>
      </c>
      <c r="R7" s="183">
        <v>0</v>
      </c>
      <c r="S7" s="183">
        <v>0</v>
      </c>
      <c r="T7" s="183">
        <v>0</v>
      </c>
      <c r="U7" s="183">
        <v>0</v>
      </c>
      <c r="V7" s="183">
        <v>0</v>
      </c>
      <c r="W7" s="183">
        <v>0</v>
      </c>
      <c r="X7" s="183">
        <v>0</v>
      </c>
      <c r="Y7" s="183">
        <v>0</v>
      </c>
      <c r="Z7" s="183">
        <v>0</v>
      </c>
      <c r="AA7" s="183">
        <v>0</v>
      </c>
      <c r="AB7" s="183">
        <v>0</v>
      </c>
      <c r="AC7" s="183">
        <v>0</v>
      </c>
      <c r="AD7" s="183">
        <v>0</v>
      </c>
      <c r="AE7" s="183">
        <v>0</v>
      </c>
      <c r="AF7" s="183">
        <v>0</v>
      </c>
      <c r="AG7" s="183">
        <v>0</v>
      </c>
      <c r="AH7" s="183">
        <v>0</v>
      </c>
      <c r="AI7" s="183">
        <v>0</v>
      </c>
      <c r="AJ7" s="183">
        <v>0</v>
      </c>
      <c r="AK7" s="183">
        <v>0</v>
      </c>
      <c r="AL7" s="183">
        <v>0</v>
      </c>
      <c r="AM7" s="183">
        <v>0</v>
      </c>
    </row>
    <row r="8" spans="1:40" x14ac:dyDescent="0.25">
      <c r="C8" s="183" t="s">
        <v>81</v>
      </c>
      <c r="D8" s="183">
        <v>0</v>
      </c>
      <c r="E8" s="183">
        <v>0</v>
      </c>
      <c r="F8" s="183">
        <v>0</v>
      </c>
      <c r="G8" s="183">
        <v>0</v>
      </c>
      <c r="H8" s="183">
        <v>0</v>
      </c>
      <c r="I8" s="183">
        <v>0</v>
      </c>
      <c r="J8" s="183">
        <v>0</v>
      </c>
      <c r="K8" s="183">
        <v>0</v>
      </c>
      <c r="L8" s="183">
        <v>0</v>
      </c>
      <c r="M8" s="183">
        <v>0</v>
      </c>
      <c r="N8" s="183">
        <v>0</v>
      </c>
      <c r="O8" s="183">
        <v>0</v>
      </c>
      <c r="P8" s="183">
        <v>0</v>
      </c>
      <c r="Q8" s="183">
        <v>0</v>
      </c>
      <c r="R8" s="183">
        <v>0</v>
      </c>
      <c r="S8" s="183">
        <v>0</v>
      </c>
      <c r="T8" s="183">
        <v>0</v>
      </c>
      <c r="U8" s="183">
        <v>0</v>
      </c>
      <c r="V8" s="183">
        <v>0</v>
      </c>
      <c r="W8" s="183">
        <v>0</v>
      </c>
      <c r="X8" s="183">
        <v>0</v>
      </c>
      <c r="Y8" s="183">
        <v>0</v>
      </c>
      <c r="Z8" s="183">
        <v>0</v>
      </c>
      <c r="AA8" s="183">
        <v>0</v>
      </c>
      <c r="AB8" s="183">
        <v>0</v>
      </c>
      <c r="AC8" s="183">
        <v>0</v>
      </c>
      <c r="AD8" s="183">
        <v>0</v>
      </c>
      <c r="AE8" s="183">
        <v>0</v>
      </c>
      <c r="AF8" s="183">
        <v>0</v>
      </c>
      <c r="AG8" s="183">
        <v>0</v>
      </c>
      <c r="AH8" s="183">
        <v>0</v>
      </c>
      <c r="AI8" s="183">
        <v>0</v>
      </c>
      <c r="AJ8" s="183">
        <v>0</v>
      </c>
      <c r="AK8" s="183">
        <v>0</v>
      </c>
      <c r="AL8" s="183">
        <v>0</v>
      </c>
      <c r="AM8" s="183">
        <v>0</v>
      </c>
    </row>
    <row r="9" spans="1:40" x14ac:dyDescent="0.25">
      <c r="C9" s="183" t="s">
        <v>82</v>
      </c>
      <c r="D9" s="183">
        <v>0</v>
      </c>
      <c r="E9" s="183">
        <v>0</v>
      </c>
      <c r="F9" s="183">
        <v>0</v>
      </c>
      <c r="G9" s="183">
        <v>0</v>
      </c>
      <c r="H9" s="183">
        <v>0</v>
      </c>
      <c r="I9" s="183">
        <v>0</v>
      </c>
      <c r="J9" s="183">
        <v>0</v>
      </c>
      <c r="K9" s="183">
        <v>0</v>
      </c>
      <c r="L9" s="183">
        <v>0</v>
      </c>
      <c r="M9" s="183">
        <v>0</v>
      </c>
      <c r="N9" s="183">
        <v>0</v>
      </c>
      <c r="O9" s="183">
        <v>0</v>
      </c>
      <c r="P9" s="183">
        <v>0</v>
      </c>
      <c r="Q9" s="183">
        <v>0</v>
      </c>
      <c r="R9" s="183">
        <v>0</v>
      </c>
      <c r="S9" s="183">
        <v>0</v>
      </c>
      <c r="T9" s="183">
        <v>0</v>
      </c>
      <c r="U9" s="183">
        <v>0</v>
      </c>
      <c r="V9" s="183">
        <v>0</v>
      </c>
      <c r="W9" s="183">
        <v>0</v>
      </c>
      <c r="X9" s="183">
        <v>0</v>
      </c>
      <c r="Y9" s="183">
        <v>0</v>
      </c>
      <c r="Z9" s="183">
        <v>0</v>
      </c>
      <c r="AA9" s="183">
        <v>0</v>
      </c>
      <c r="AB9" s="183">
        <v>0</v>
      </c>
      <c r="AC9" s="183">
        <v>0</v>
      </c>
      <c r="AD9" s="183">
        <v>0</v>
      </c>
      <c r="AE9" s="183">
        <v>0</v>
      </c>
      <c r="AF9" s="183">
        <v>0</v>
      </c>
      <c r="AG9" s="183">
        <v>0</v>
      </c>
      <c r="AH9" s="183">
        <v>0</v>
      </c>
      <c r="AI9" s="183">
        <v>0</v>
      </c>
      <c r="AJ9" s="183">
        <v>0</v>
      </c>
      <c r="AK9" s="183">
        <v>0</v>
      </c>
      <c r="AL9" s="183">
        <v>0</v>
      </c>
      <c r="AM9" s="183">
        <v>0</v>
      </c>
    </row>
    <row r="10" spans="1:40" x14ac:dyDescent="0.25">
      <c r="C10" s="183" t="s">
        <v>83</v>
      </c>
      <c r="D10" s="183">
        <v>434.323791483653</v>
      </c>
      <c r="E10" s="183">
        <v>441.2827176047</v>
      </c>
      <c r="F10" s="183">
        <v>448.212978226921</v>
      </c>
      <c r="G10" s="183">
        <v>454.000437698756</v>
      </c>
      <c r="H10" s="183">
        <v>457.83378929158499</v>
      </c>
      <c r="I10" s="183">
        <v>458.65296291720301</v>
      </c>
      <c r="J10" s="183">
        <v>456.34226209124699</v>
      </c>
      <c r="K10" s="183">
        <v>451.784616676562</v>
      </c>
      <c r="L10" s="183">
        <v>446.28012133197302</v>
      </c>
      <c r="M10" s="183">
        <v>440.60027722345899</v>
      </c>
      <c r="N10" s="183">
        <v>435.14899093669402</v>
      </c>
      <c r="O10" s="183">
        <v>430.08884946252601</v>
      </c>
      <c r="P10" s="183">
        <v>425.55941968268002</v>
      </c>
      <c r="Q10" s="183">
        <v>421.70067562099302</v>
      </c>
      <c r="R10" s="183">
        <v>418.65091573189102</v>
      </c>
      <c r="S10" s="183">
        <v>416.529687851061</v>
      </c>
      <c r="T10" s="183">
        <v>415.41101192640798</v>
      </c>
      <c r="U10" s="183">
        <v>415.31104352170502</v>
      </c>
      <c r="V10" s="183">
        <v>416.18405693864003</v>
      </c>
      <c r="W10" s="183">
        <v>417.93216927223699</v>
      </c>
      <c r="X10" s="183">
        <v>420.42300442939802</v>
      </c>
      <c r="Y10" s="183">
        <v>423.50869848106402</v>
      </c>
      <c r="Z10" s="183">
        <v>427.04581453030403</v>
      </c>
      <c r="AA10" s="183">
        <v>430.90863006445602</v>
      </c>
      <c r="AB10" s="183">
        <v>434.99517418746899</v>
      </c>
      <c r="AC10" s="183">
        <v>439.22859517595498</v>
      </c>
      <c r="AD10" s="183">
        <v>443.55441379591201</v>
      </c>
      <c r="AE10" s="183">
        <v>447.93623920740498</v>
      </c>
      <c r="AF10" s="183">
        <v>452.35129887711997</v>
      </c>
      <c r="AG10" s="183">
        <v>456.78652238680002</v>
      </c>
      <c r="AH10" s="183">
        <v>461.23465315772103</v>
      </c>
      <c r="AI10" s="183">
        <v>465.691432462801</v>
      </c>
      <c r="AJ10" s="183">
        <v>470.15441249917399</v>
      </c>
      <c r="AK10" s="183">
        <v>474.62238663107399</v>
      </c>
      <c r="AL10" s="183">
        <v>479.094835002602</v>
      </c>
      <c r="AM10" s="183">
        <v>483.571550283433</v>
      </c>
    </row>
    <row r="11" spans="1:40" x14ac:dyDescent="0.25">
      <c r="C11" s="183" t="s">
        <v>84</v>
      </c>
      <c r="D11" s="183">
        <v>0</v>
      </c>
      <c r="E11" s="183">
        <v>0</v>
      </c>
      <c r="F11" s="183">
        <v>0</v>
      </c>
      <c r="G11" s="183">
        <v>0</v>
      </c>
      <c r="H11" s="183">
        <v>0</v>
      </c>
      <c r="I11" s="183">
        <v>0</v>
      </c>
      <c r="J11" s="183">
        <v>0</v>
      </c>
      <c r="K11" s="183">
        <v>0</v>
      </c>
      <c r="L11" s="183">
        <v>0</v>
      </c>
      <c r="M11" s="183">
        <v>0</v>
      </c>
      <c r="N11" s="183">
        <v>0</v>
      </c>
      <c r="O11" s="183">
        <v>0</v>
      </c>
      <c r="P11" s="183">
        <v>0</v>
      </c>
      <c r="Q11" s="183">
        <v>0</v>
      </c>
      <c r="R11" s="183">
        <v>0</v>
      </c>
      <c r="S11" s="183">
        <v>0</v>
      </c>
      <c r="T11" s="183">
        <v>0</v>
      </c>
      <c r="U11" s="183">
        <v>0</v>
      </c>
      <c r="V11" s="183">
        <v>0</v>
      </c>
      <c r="W11" s="183">
        <v>0</v>
      </c>
      <c r="X11" s="183">
        <v>0</v>
      </c>
      <c r="Y11" s="183">
        <v>0</v>
      </c>
      <c r="Z11" s="183">
        <v>0</v>
      </c>
      <c r="AA11" s="183">
        <v>0</v>
      </c>
      <c r="AB11" s="183">
        <v>0</v>
      </c>
      <c r="AC11" s="183">
        <v>0</v>
      </c>
      <c r="AD11" s="183">
        <v>0</v>
      </c>
      <c r="AE11" s="183">
        <v>0</v>
      </c>
      <c r="AF11" s="183">
        <v>0</v>
      </c>
      <c r="AG11" s="183">
        <v>0</v>
      </c>
      <c r="AH11" s="183">
        <v>0</v>
      </c>
      <c r="AI11" s="183">
        <v>0</v>
      </c>
      <c r="AJ11" s="183">
        <v>0</v>
      </c>
      <c r="AK11" s="183">
        <v>0</v>
      </c>
      <c r="AL11" s="183">
        <v>0</v>
      </c>
      <c r="AM11" s="183">
        <v>0</v>
      </c>
    </row>
    <row r="12" spans="1:40" x14ac:dyDescent="0.25">
      <c r="C12" s="183" t="s">
        <v>85</v>
      </c>
      <c r="D12" s="183">
        <v>150.62390767064599</v>
      </c>
      <c r="E12" s="183">
        <v>152.46076817679801</v>
      </c>
      <c r="F12" s="183">
        <v>153.378286171566</v>
      </c>
      <c r="G12" s="183">
        <v>154.77370370504801</v>
      </c>
      <c r="H12" s="183">
        <v>155.332373100806</v>
      </c>
      <c r="I12" s="183">
        <v>155.29350878993</v>
      </c>
      <c r="J12" s="183">
        <v>155.85933436654801</v>
      </c>
      <c r="K12" s="183">
        <v>155.869894192152</v>
      </c>
      <c r="L12" s="183">
        <v>155.64541186826199</v>
      </c>
      <c r="M12" s="183">
        <v>155.438886424114</v>
      </c>
      <c r="N12" s="183">
        <v>154.96069880033701</v>
      </c>
      <c r="O12" s="183">
        <v>154.441638713462</v>
      </c>
      <c r="P12" s="183">
        <v>153.88208563491099</v>
      </c>
      <c r="Q12" s="183">
        <v>153.282419902774</v>
      </c>
      <c r="R12" s="183">
        <v>152.643022721801</v>
      </c>
      <c r="S12" s="183">
        <v>151.964276163406</v>
      </c>
      <c r="T12" s="183">
        <v>155.772318686094</v>
      </c>
      <c r="U12" s="183">
        <v>159.412738699317</v>
      </c>
      <c r="V12" s="183">
        <v>162.92133737205799</v>
      </c>
      <c r="W12" s="183">
        <v>166.263522490132</v>
      </c>
      <c r="X12" s="183">
        <v>169.47421946520001</v>
      </c>
      <c r="Y12" s="183">
        <v>172.519715307052</v>
      </c>
      <c r="Z12" s="183">
        <v>175.43405967002701</v>
      </c>
      <c r="AA12" s="183">
        <v>178.200701114374</v>
      </c>
      <c r="AB12" s="183">
        <v>180.80396655765901</v>
      </c>
      <c r="AC12" s="183">
        <v>183.276592018234</v>
      </c>
      <c r="AD12" s="183">
        <v>185.58706256583201</v>
      </c>
      <c r="AE12" s="183">
        <v>187.767238461483</v>
      </c>
      <c r="AF12" s="183">
        <v>189.78648399889599</v>
      </c>
      <c r="AG12" s="183">
        <v>191.67578368177999</v>
      </c>
      <c r="AH12" s="183">
        <v>193.42012774566501</v>
      </c>
      <c r="AI12" s="183">
        <v>195.00538478339499</v>
      </c>
      <c r="AJ12" s="183">
        <v>196.46122566269699</v>
      </c>
      <c r="AK12" s="183">
        <v>197.75921273721599</v>
      </c>
      <c r="AL12" s="183">
        <v>198.928141117358</v>
      </c>
      <c r="AM12" s="183">
        <v>199.94045238074401</v>
      </c>
      <c r="AN12" s="44">
        <f>(AM12-D12)/D12</f>
        <v>0.3274151193709135</v>
      </c>
    </row>
    <row r="13" spans="1:40" x14ac:dyDescent="0.25">
      <c r="A13" s="4" t="s">
        <v>55</v>
      </c>
      <c r="B13" s="30" t="s">
        <v>590</v>
      </c>
      <c r="C13" s="183" t="s">
        <v>86</v>
      </c>
      <c r="D13" s="183">
        <v>25.290831659301301</v>
      </c>
      <c r="E13" s="183">
        <v>23.313786267732301</v>
      </c>
      <c r="F13" s="183">
        <v>21.4827237360407</v>
      </c>
      <c r="G13" s="183">
        <v>21.618437528790899</v>
      </c>
      <c r="H13" s="183">
        <v>20.5109475562051</v>
      </c>
      <c r="I13" s="183">
        <v>22.9663707425177</v>
      </c>
      <c r="J13" s="183">
        <v>18.588768732998901</v>
      </c>
      <c r="K13" s="183">
        <v>17.519821006134801</v>
      </c>
      <c r="L13" s="183">
        <v>16.5578966544943</v>
      </c>
      <c r="M13" s="183">
        <v>15.3456714009303</v>
      </c>
      <c r="N13" s="183">
        <v>13.885207534778299</v>
      </c>
      <c r="O13" s="183">
        <v>12.7223218068671</v>
      </c>
      <c r="P13" s="183">
        <v>11.572375548264599</v>
      </c>
      <c r="Q13" s="183">
        <v>10.435368758970499</v>
      </c>
      <c r="R13" s="183">
        <v>9.3113014389850495</v>
      </c>
      <c r="S13" s="183">
        <v>8.2001735883080595</v>
      </c>
      <c r="T13" s="183">
        <v>7.3200214328471302</v>
      </c>
      <c r="U13" s="183">
        <v>6.4382273278526903</v>
      </c>
      <c r="V13" s="183">
        <v>5.5580751723917601</v>
      </c>
      <c r="W13" s="183">
        <v>4.6779230169308299</v>
      </c>
      <c r="X13" s="183">
        <v>3.79777086146989</v>
      </c>
      <c r="Y13" s="183">
        <v>2.9159767564754602</v>
      </c>
      <c r="Z13" s="183">
        <v>2.23874578628581</v>
      </c>
      <c r="AA13" s="183">
        <v>2.4735445695766498</v>
      </c>
      <c r="AB13" s="183">
        <v>2.7083433528674901</v>
      </c>
      <c r="AC13" s="183">
        <v>2.9415001866248298</v>
      </c>
      <c r="AD13" s="183">
        <v>3.1762989699156798</v>
      </c>
      <c r="AE13" s="183">
        <v>3.4110977532065201</v>
      </c>
      <c r="AF13" s="183">
        <v>3.6458965364973599</v>
      </c>
      <c r="AG13" s="183">
        <v>3.8790533702547001</v>
      </c>
      <c r="AH13" s="183">
        <v>4.1138521535455403</v>
      </c>
      <c r="AI13" s="183">
        <v>4.3486509368363802</v>
      </c>
      <c r="AJ13" s="183">
        <v>4.58344972012722</v>
      </c>
      <c r="AK13" s="183">
        <v>4.8166065538845597</v>
      </c>
      <c r="AL13" s="183">
        <v>5.0514053371754004</v>
      </c>
      <c r="AM13" s="183">
        <v>5.2862041204662402</v>
      </c>
      <c r="AN13" s="44">
        <f t="shared" ref="AN13:AN42" si="0">(AM13-D13)/D13</f>
        <v>-0.79098338118421996</v>
      </c>
    </row>
    <row r="14" spans="1:40" x14ac:dyDescent="0.25">
      <c r="A14" s="4" t="s">
        <v>76</v>
      </c>
      <c r="B14" s="30" t="s">
        <v>590</v>
      </c>
      <c r="C14" s="183" t="s">
        <v>87</v>
      </c>
      <c r="D14" s="183">
        <v>69.091217013623606</v>
      </c>
      <c r="E14" s="183">
        <v>66.229821785358197</v>
      </c>
      <c r="F14" s="183">
        <v>62.926385688146603</v>
      </c>
      <c r="G14" s="183">
        <v>65.066278311826196</v>
      </c>
      <c r="H14" s="183">
        <v>63.264286270723197</v>
      </c>
      <c r="I14" s="183">
        <v>72.879695997072304</v>
      </c>
      <c r="J14" s="183">
        <v>60.439681748451797</v>
      </c>
      <c r="K14" s="183">
        <v>58.5010764722836</v>
      </c>
      <c r="L14" s="183">
        <v>56.689934624453002</v>
      </c>
      <c r="M14" s="183">
        <v>53.711340488648801</v>
      </c>
      <c r="N14" s="183">
        <v>54.279651797890899</v>
      </c>
      <c r="O14" s="183">
        <v>52.7314059090548</v>
      </c>
      <c r="P14" s="183">
        <v>51.197248764568201</v>
      </c>
      <c r="Q14" s="183">
        <v>49.677180364431202</v>
      </c>
      <c r="R14" s="183">
        <v>48.171200708643703</v>
      </c>
      <c r="S14" s="183">
        <v>46.679309797205697</v>
      </c>
      <c r="T14" s="183">
        <v>45.465329659086798</v>
      </c>
      <c r="U14" s="183">
        <v>44.251349520967999</v>
      </c>
      <c r="V14" s="183">
        <v>43.0373693828491</v>
      </c>
      <c r="W14" s="183">
        <v>41.823389244730301</v>
      </c>
      <c r="X14" s="183">
        <v>40.609409106611402</v>
      </c>
      <c r="Y14" s="183">
        <v>39.395428968492503</v>
      </c>
      <c r="Z14" s="183">
        <v>38.181448830373697</v>
      </c>
      <c r="AA14" s="183">
        <v>36.967468692254798</v>
      </c>
      <c r="AB14" s="183">
        <v>35.753488554135899</v>
      </c>
      <c r="AC14" s="183">
        <v>34.5395084160171</v>
      </c>
      <c r="AD14" s="183">
        <v>33.325528277898201</v>
      </c>
      <c r="AE14" s="183">
        <v>32.111548139779302</v>
      </c>
      <c r="AF14" s="183">
        <v>30.897568001660499</v>
      </c>
      <c r="AG14" s="183">
        <v>29.6835878635416</v>
      </c>
      <c r="AH14" s="183">
        <v>28.469607725422801</v>
      </c>
      <c r="AI14" s="183">
        <v>27.255627587303898</v>
      </c>
      <c r="AJ14" s="183">
        <v>26.041647449185</v>
      </c>
      <c r="AK14" s="183">
        <v>24.8276673110662</v>
      </c>
      <c r="AL14" s="183">
        <v>23.613687172947301</v>
      </c>
      <c r="AM14" s="183">
        <v>22.399707034828399</v>
      </c>
      <c r="AN14" s="44">
        <f t="shared" si="0"/>
        <v>-0.67579515887798647</v>
      </c>
    </row>
    <row r="15" spans="1:40" x14ac:dyDescent="0.25">
      <c r="A15" s="4" t="s">
        <v>56</v>
      </c>
      <c r="B15" s="30" t="s">
        <v>590</v>
      </c>
      <c r="C15" s="183" t="s">
        <v>88</v>
      </c>
      <c r="D15" s="183">
        <v>424.919322423506</v>
      </c>
      <c r="E15" s="183">
        <v>421.78528335343299</v>
      </c>
      <c r="F15" s="183">
        <v>417.74231147943902</v>
      </c>
      <c r="G15" s="183">
        <v>416.16694565611499</v>
      </c>
      <c r="H15" s="183">
        <v>412.277392714602</v>
      </c>
      <c r="I15" s="183">
        <v>405.98031857853198</v>
      </c>
      <c r="J15" s="183">
        <v>400.38510276977098</v>
      </c>
      <c r="K15" s="183">
        <v>394.05994412450002</v>
      </c>
      <c r="L15" s="183">
        <v>387.70481332558398</v>
      </c>
      <c r="M15" s="183">
        <v>380.81734377606</v>
      </c>
      <c r="N15" s="183">
        <v>381.14086335232503</v>
      </c>
      <c r="O15" s="183">
        <v>379.438435516536</v>
      </c>
      <c r="P15" s="183">
        <v>377.73093929420401</v>
      </c>
      <c r="Q15" s="183">
        <v>376.01837468532602</v>
      </c>
      <c r="R15" s="183">
        <v>374.30074168990399</v>
      </c>
      <c r="S15" s="183">
        <v>372.57804030793699</v>
      </c>
      <c r="T15" s="183">
        <v>373.01476628187299</v>
      </c>
      <c r="U15" s="183">
        <v>373.451492255809</v>
      </c>
      <c r="V15" s="183">
        <v>373.88821822974597</v>
      </c>
      <c r="W15" s="183">
        <v>374.32494420368198</v>
      </c>
      <c r="X15" s="183">
        <v>374.76167017761799</v>
      </c>
      <c r="Y15" s="183">
        <v>375.19839615155399</v>
      </c>
      <c r="Z15" s="183">
        <v>375.63512212549102</v>
      </c>
      <c r="AA15" s="183">
        <v>376.07184809942697</v>
      </c>
      <c r="AB15" s="183">
        <v>376.50857407336298</v>
      </c>
      <c r="AC15" s="183">
        <v>376.94530004730001</v>
      </c>
      <c r="AD15" s="183">
        <v>377.38202602123602</v>
      </c>
      <c r="AE15" s="183">
        <v>377.81875199517202</v>
      </c>
      <c r="AF15" s="183">
        <v>378.25547796910899</v>
      </c>
      <c r="AG15" s="183">
        <v>378.692203943045</v>
      </c>
      <c r="AH15" s="183">
        <v>379.12892991698101</v>
      </c>
      <c r="AI15" s="183">
        <v>379.56565589091701</v>
      </c>
      <c r="AJ15" s="183">
        <v>380.00238186485399</v>
      </c>
      <c r="AK15" s="183">
        <v>380.43910783878999</v>
      </c>
      <c r="AL15" s="183">
        <v>380.875833812726</v>
      </c>
      <c r="AM15" s="183">
        <v>381.31255978666297</v>
      </c>
      <c r="AN15" s="44">
        <f t="shared" si="0"/>
        <v>-0.1026236283822869</v>
      </c>
    </row>
    <row r="16" spans="1:40" x14ac:dyDescent="0.25">
      <c r="A16" s="4" t="s">
        <v>56</v>
      </c>
      <c r="B16" s="30" t="s">
        <v>590</v>
      </c>
      <c r="C16" s="183" t="s">
        <v>89</v>
      </c>
      <c r="D16" s="183">
        <v>290.96129099731598</v>
      </c>
      <c r="E16" s="183">
        <v>288.37195022962698</v>
      </c>
      <c r="F16" s="183">
        <v>285.34465942822197</v>
      </c>
      <c r="G16" s="183">
        <v>284.17281047880101</v>
      </c>
      <c r="H16" s="183">
        <v>281.40927990133201</v>
      </c>
      <c r="I16" s="183">
        <v>277.85257016542897</v>
      </c>
      <c r="J16" s="183">
        <v>274.77177170243198</v>
      </c>
      <c r="K16" s="183">
        <v>271.13197812881901</v>
      </c>
      <c r="L16" s="183">
        <v>267.43177594828001</v>
      </c>
      <c r="M16" s="183">
        <v>263.34646199672301</v>
      </c>
      <c r="N16" s="183">
        <v>264.02508770972202</v>
      </c>
      <c r="O16" s="183">
        <v>263.48417443366998</v>
      </c>
      <c r="P16" s="183">
        <v>262.94126498366501</v>
      </c>
      <c r="Q16" s="183">
        <v>262.39635935970801</v>
      </c>
      <c r="R16" s="183">
        <v>261.84945756179798</v>
      </c>
      <c r="S16" s="183">
        <v>261.30055958993501</v>
      </c>
      <c r="T16" s="183">
        <v>264.69078433119699</v>
      </c>
      <c r="U16" s="183">
        <v>268.08100907245898</v>
      </c>
      <c r="V16" s="183">
        <v>271.47123381372103</v>
      </c>
      <c r="W16" s="183">
        <v>274.86145855498302</v>
      </c>
      <c r="X16" s="183">
        <v>278.25168329624501</v>
      </c>
      <c r="Y16" s="183">
        <v>281.64190803750699</v>
      </c>
      <c r="Z16" s="183">
        <v>285.01571328343402</v>
      </c>
      <c r="AA16" s="183">
        <v>288.40593802469698</v>
      </c>
      <c r="AB16" s="183">
        <v>291.79616276595902</v>
      </c>
      <c r="AC16" s="183">
        <v>295.18638750722101</v>
      </c>
      <c r="AD16" s="183">
        <v>298.576612248483</v>
      </c>
      <c r="AE16" s="183">
        <v>301.96683698974499</v>
      </c>
      <c r="AF16" s="183">
        <v>305.35706173100698</v>
      </c>
      <c r="AG16" s="183">
        <v>308.74728647226902</v>
      </c>
      <c r="AH16" s="183">
        <v>312.13751121353101</v>
      </c>
      <c r="AI16" s="183">
        <v>315.527735954793</v>
      </c>
      <c r="AJ16" s="183">
        <v>318.91796069605499</v>
      </c>
      <c r="AK16" s="183">
        <v>322.30818543731698</v>
      </c>
      <c r="AL16" s="183">
        <v>325.69841017857902</v>
      </c>
      <c r="AM16" s="183">
        <v>329.072215424506</v>
      </c>
      <c r="AN16" s="44">
        <f t="shared" si="0"/>
        <v>0.13098279945266525</v>
      </c>
    </row>
    <row r="17" spans="1:40" x14ac:dyDescent="0.25">
      <c r="A17" s="4" t="s">
        <v>57</v>
      </c>
      <c r="B17" s="30" t="s">
        <v>590</v>
      </c>
      <c r="C17" s="183" t="s">
        <v>90</v>
      </c>
      <c r="D17" s="183">
        <v>34.651218585513099</v>
      </c>
      <c r="E17" s="183">
        <v>34.053282474123399</v>
      </c>
      <c r="F17" s="183">
        <v>33.482376988586601</v>
      </c>
      <c r="G17" s="183">
        <v>33.068306622106697</v>
      </c>
      <c r="H17" s="183">
        <v>32.505795760028903</v>
      </c>
      <c r="I17" s="183">
        <v>31.7950800626849</v>
      </c>
      <c r="J17" s="183">
        <v>31.126082684198501</v>
      </c>
      <c r="K17" s="183">
        <v>30.404345714571502</v>
      </c>
      <c r="L17" s="183">
        <v>29.683365384138401</v>
      </c>
      <c r="M17" s="183">
        <v>28.913162297693098</v>
      </c>
      <c r="N17" s="183">
        <v>28.480449859380698</v>
      </c>
      <c r="O17" s="183">
        <v>28.0371203012098</v>
      </c>
      <c r="P17" s="183">
        <v>27.5969974596848</v>
      </c>
      <c r="Q17" s="183">
        <v>27.1600813348056</v>
      </c>
      <c r="R17" s="183">
        <v>26.726371926572298</v>
      </c>
      <c r="S17" s="183">
        <v>26.295869234984799</v>
      </c>
      <c r="T17" s="183">
        <v>26.019557150666099</v>
      </c>
      <c r="U17" s="183">
        <v>25.743245066347299</v>
      </c>
      <c r="V17" s="183">
        <v>25.466932982028499</v>
      </c>
      <c r="W17" s="183">
        <v>25.190620897709799</v>
      </c>
      <c r="X17" s="183">
        <v>24.914308813390999</v>
      </c>
      <c r="Y17" s="183">
        <v>24.637996729072199</v>
      </c>
      <c r="Z17" s="183">
        <v>24.361684644753499</v>
      </c>
      <c r="AA17" s="183">
        <v>24.085372560434699</v>
      </c>
      <c r="AB17" s="183">
        <v>23.809060476115899</v>
      </c>
      <c r="AC17" s="183">
        <v>23.532748391797199</v>
      </c>
      <c r="AD17" s="183">
        <v>23.256436307478399</v>
      </c>
      <c r="AE17" s="183">
        <v>22.980124223159599</v>
      </c>
      <c r="AF17" s="183">
        <v>22.703812138840899</v>
      </c>
      <c r="AG17" s="183">
        <v>22.427500054522099</v>
      </c>
      <c r="AH17" s="183">
        <v>22.151187970203399</v>
      </c>
      <c r="AI17" s="183">
        <v>21.874875885884599</v>
      </c>
      <c r="AJ17" s="183">
        <v>21.598563801565799</v>
      </c>
      <c r="AK17" s="183">
        <v>21.322251717247099</v>
      </c>
      <c r="AL17" s="183">
        <v>21.045939632928299</v>
      </c>
      <c r="AM17" s="183">
        <v>20.769627548609499</v>
      </c>
      <c r="AN17" s="44">
        <f t="shared" si="0"/>
        <v>-0.40060902916433605</v>
      </c>
    </row>
    <row r="18" spans="1:40" x14ac:dyDescent="0.25">
      <c r="A18" s="4" t="s">
        <v>57</v>
      </c>
      <c r="B18" s="30" t="s">
        <v>590</v>
      </c>
      <c r="C18" s="183" t="s">
        <v>91</v>
      </c>
      <c r="D18" s="183">
        <v>6.6034083541208899</v>
      </c>
      <c r="E18" s="183">
        <v>6.4863395188806496</v>
      </c>
      <c r="F18" s="183">
        <v>6.3812441269519402</v>
      </c>
      <c r="G18" s="183">
        <v>6.2987250708774596</v>
      </c>
      <c r="H18" s="183">
        <v>6.19517154856368</v>
      </c>
      <c r="I18" s="183">
        <v>6.0592429407323296</v>
      </c>
      <c r="J18" s="183">
        <v>5.9357691372157602</v>
      </c>
      <c r="K18" s="183">
        <v>5.8036195800866404</v>
      </c>
      <c r="L18" s="183">
        <v>5.6632065273966399</v>
      </c>
      <c r="M18" s="183">
        <v>5.5250003833740102</v>
      </c>
      <c r="N18" s="183">
        <v>5.4539897899510104</v>
      </c>
      <c r="O18" s="183">
        <v>5.3740265182625304</v>
      </c>
      <c r="P18" s="183">
        <v>5.2946213678235701</v>
      </c>
      <c r="Q18" s="183">
        <v>5.2157743386341302</v>
      </c>
      <c r="R18" s="183">
        <v>5.1374854306942099</v>
      </c>
      <c r="S18" s="183">
        <v>5.0597546440038101</v>
      </c>
      <c r="T18" s="183">
        <v>5.0116631963366496</v>
      </c>
      <c r="U18" s="183">
        <v>4.9635717486694899</v>
      </c>
      <c r="V18" s="183">
        <v>4.9154803010023302</v>
      </c>
      <c r="W18" s="183">
        <v>4.8673888533351697</v>
      </c>
      <c r="X18" s="183">
        <v>4.81929740566801</v>
      </c>
      <c r="Y18" s="183">
        <v>4.7712059580008503</v>
      </c>
      <c r="Z18" s="183">
        <v>4.7231145103336898</v>
      </c>
      <c r="AA18" s="183">
        <v>4.6750230626665203</v>
      </c>
      <c r="AB18" s="183">
        <v>4.6269316149993696</v>
      </c>
      <c r="AC18" s="183">
        <v>4.5788401673322001</v>
      </c>
      <c r="AD18" s="183">
        <v>4.5307487196650396</v>
      </c>
      <c r="AE18" s="183">
        <v>4.4826572719978799</v>
      </c>
      <c r="AF18" s="183">
        <v>4.4345658243307202</v>
      </c>
      <c r="AG18" s="183">
        <v>4.3864743766635597</v>
      </c>
      <c r="AH18" s="183">
        <v>4.3383829289964</v>
      </c>
      <c r="AI18" s="183">
        <v>4.2902914813292403</v>
      </c>
      <c r="AJ18" s="183">
        <v>4.2422000336620798</v>
      </c>
      <c r="AK18" s="183">
        <v>4.1941085859949201</v>
      </c>
      <c r="AL18" s="183">
        <v>4.1460171383277604</v>
      </c>
      <c r="AM18" s="183">
        <v>4.0979256906605999</v>
      </c>
      <c r="AN18" s="44">
        <f t="shared" si="0"/>
        <v>-0.37942264495830114</v>
      </c>
    </row>
    <row r="19" spans="1:40" x14ac:dyDescent="0.25">
      <c r="A19" s="4" t="s">
        <v>57</v>
      </c>
      <c r="B19" s="30" t="s">
        <v>590</v>
      </c>
      <c r="C19" s="183" t="s">
        <v>92</v>
      </c>
      <c r="D19" s="183">
        <v>2.5457584395516499</v>
      </c>
      <c r="E19" s="183">
        <v>2.5447364419974701</v>
      </c>
      <c r="F19" s="183">
        <v>2.5326065211051101</v>
      </c>
      <c r="G19" s="183">
        <v>2.5204855259555901</v>
      </c>
      <c r="H19" s="183">
        <v>2.50837345654889</v>
      </c>
      <c r="I19" s="183">
        <v>2.48265429299656</v>
      </c>
      <c r="J19" s="183">
        <v>2.4570759921098402</v>
      </c>
      <c r="K19" s="183">
        <v>2.4316384078311102</v>
      </c>
      <c r="L19" s="183">
        <v>2.4063413941027698</v>
      </c>
      <c r="M19" s="183">
        <v>2.37041021298998</v>
      </c>
      <c r="N19" s="183">
        <v>2.3752498715125498</v>
      </c>
      <c r="O19" s="183">
        <v>2.3560018935984899</v>
      </c>
      <c r="P19" s="183">
        <v>2.3368203093901498</v>
      </c>
      <c r="Q19" s="183">
        <v>2.3177051188875302</v>
      </c>
      <c r="R19" s="183">
        <v>2.2986563220906402</v>
      </c>
      <c r="S19" s="183">
        <v>2.2796739189994701</v>
      </c>
      <c r="T19" s="183">
        <v>2.2739529946895898</v>
      </c>
      <c r="U19" s="183">
        <v>2.2682320703797201</v>
      </c>
      <c r="V19" s="183">
        <v>2.2625111460698402</v>
      </c>
      <c r="W19" s="183">
        <v>2.25679022175997</v>
      </c>
      <c r="X19" s="183">
        <v>2.2510692974500901</v>
      </c>
      <c r="Y19" s="183">
        <v>2.2453483731402102</v>
      </c>
      <c r="Z19" s="183">
        <v>2.23962744883034</v>
      </c>
      <c r="AA19" s="183">
        <v>2.2339065245204601</v>
      </c>
      <c r="AB19" s="183">
        <v>2.2281856002105802</v>
      </c>
      <c r="AC19" s="183">
        <v>2.2224646759007101</v>
      </c>
      <c r="AD19" s="183">
        <v>2.2167437515908301</v>
      </c>
      <c r="AE19" s="183">
        <v>2.21102282728096</v>
      </c>
      <c r="AF19" s="183">
        <v>2.2053019029710801</v>
      </c>
      <c r="AG19" s="183">
        <v>2.1995809786612002</v>
      </c>
      <c r="AH19" s="183">
        <v>2.19386005435133</v>
      </c>
      <c r="AI19" s="183">
        <v>2.1881391300414501</v>
      </c>
      <c r="AJ19" s="183">
        <v>2.1824182057315702</v>
      </c>
      <c r="AK19" s="183">
        <v>2.1766972814217</v>
      </c>
      <c r="AL19" s="183">
        <v>2.1709763571118201</v>
      </c>
      <c r="AM19" s="183">
        <v>2.16525543280195</v>
      </c>
      <c r="AN19" s="44">
        <f t="shared" si="0"/>
        <v>-0.14946547984997069</v>
      </c>
    </row>
    <row r="20" spans="1:40" s="184" customFormat="1" x14ac:dyDescent="0.25">
      <c r="A20" s="144" t="s">
        <v>58</v>
      </c>
      <c r="B20" s="32" t="s">
        <v>590</v>
      </c>
      <c r="C20" s="184" t="s">
        <v>93</v>
      </c>
      <c r="D20" s="184">
        <v>3.3239378752224602</v>
      </c>
      <c r="E20" s="184">
        <v>3.28944440425603</v>
      </c>
      <c r="F20" s="184">
        <v>3.23317868624419</v>
      </c>
      <c r="G20" s="184">
        <v>3.1881451800925</v>
      </c>
      <c r="H20" s="184">
        <v>3.1326870015347201</v>
      </c>
      <c r="I20" s="184">
        <v>3.37964295127993</v>
      </c>
      <c r="J20" s="184">
        <v>3.60321618589232</v>
      </c>
      <c r="K20" s="184">
        <v>3.81405455231801</v>
      </c>
      <c r="L20" s="184">
        <v>4.0221220330007501</v>
      </c>
      <c r="M20" s="184">
        <v>4.1974964765362097</v>
      </c>
      <c r="N20" s="184">
        <v>4.4763896861410304</v>
      </c>
      <c r="O20" s="184">
        <v>4.7306257052672702</v>
      </c>
      <c r="P20" s="184">
        <v>4.98498315069107</v>
      </c>
      <c r="Q20" s="184">
        <v>5.2394620224124502</v>
      </c>
      <c r="R20" s="184">
        <v>5.4940623204314001</v>
      </c>
      <c r="S20" s="184">
        <v>5.7487840447479197</v>
      </c>
      <c r="T20" s="184">
        <v>6.9533638002323803</v>
      </c>
      <c r="U20" s="184">
        <v>8.1415240603818102</v>
      </c>
      <c r="V20" s="184">
        <v>9.3461038158662806</v>
      </c>
      <c r="W20" s="184">
        <v>10.550683571350699</v>
      </c>
      <c r="X20" s="184">
        <v>11.7388438315001</v>
      </c>
      <c r="Y20" s="184">
        <v>12.943423586984601</v>
      </c>
      <c r="Z20" s="184">
        <v>14.148003342469099</v>
      </c>
      <c r="AA20" s="184">
        <v>15.3361636026185</v>
      </c>
      <c r="AB20" s="184">
        <v>16.540743358103001</v>
      </c>
      <c r="AC20" s="184">
        <v>17.728903618252399</v>
      </c>
      <c r="AD20" s="184">
        <v>18.933483373736902</v>
      </c>
      <c r="AE20" s="184">
        <v>20.138063129221301</v>
      </c>
      <c r="AF20" s="184">
        <v>21.3262233893707</v>
      </c>
      <c r="AG20" s="184">
        <v>22.530803144855199</v>
      </c>
      <c r="AH20" s="184">
        <v>23.735382900339701</v>
      </c>
      <c r="AI20" s="184">
        <v>24.9235431604891</v>
      </c>
      <c r="AJ20" s="184">
        <v>26.128122915973599</v>
      </c>
      <c r="AK20" s="184">
        <v>27.332702671458001</v>
      </c>
      <c r="AL20" s="184">
        <v>28.5208629316075</v>
      </c>
      <c r="AM20" s="184">
        <v>29.725442687091899</v>
      </c>
      <c r="AN20" s="44">
        <f t="shared" si="0"/>
        <v>7.9428394280992611</v>
      </c>
    </row>
    <row r="21" spans="1:40" x14ac:dyDescent="0.25">
      <c r="A21" s="4" t="s">
        <v>59</v>
      </c>
      <c r="B21" s="30" t="s">
        <v>590</v>
      </c>
      <c r="C21" s="183" t="s">
        <v>94</v>
      </c>
      <c r="D21" s="183">
        <v>51.748932472108898</v>
      </c>
      <c r="E21" s="183">
        <v>50.934200803309203</v>
      </c>
      <c r="F21" s="183">
        <v>50.334112196759399</v>
      </c>
      <c r="G21" s="183">
        <v>50.096600947744598</v>
      </c>
      <c r="H21" s="183">
        <v>49.608847739860799</v>
      </c>
      <c r="I21" s="183">
        <v>49.021598604116299</v>
      </c>
      <c r="J21" s="183">
        <v>48.497250843726697</v>
      </c>
      <c r="K21" s="183">
        <v>47.856562940567699</v>
      </c>
      <c r="L21" s="183">
        <v>47.186058035868903</v>
      </c>
      <c r="M21" s="183">
        <v>46.426093407691802</v>
      </c>
      <c r="N21" s="183">
        <v>46.129867155045702</v>
      </c>
      <c r="O21" s="183">
        <v>45.848685911896403</v>
      </c>
      <c r="P21" s="183">
        <v>45.569522033690802</v>
      </c>
      <c r="Q21" s="183">
        <v>45.292375520428898</v>
      </c>
      <c r="R21" s="183">
        <v>45.017246372110698</v>
      </c>
      <c r="S21" s="183">
        <v>44.744134588736301</v>
      </c>
      <c r="T21" s="183">
        <v>45.227084789485602</v>
      </c>
      <c r="U21" s="183">
        <v>45.710034990234902</v>
      </c>
      <c r="V21" s="183">
        <v>46.176565695649202</v>
      </c>
      <c r="W21" s="183">
        <v>46.659515896398503</v>
      </c>
      <c r="X21" s="183">
        <v>47.142466097147803</v>
      </c>
      <c r="Y21" s="183">
        <v>47.625416297897097</v>
      </c>
      <c r="Z21" s="183">
        <v>48.108366498646397</v>
      </c>
      <c r="AA21" s="183">
        <v>48.574897204060598</v>
      </c>
      <c r="AB21" s="183">
        <v>49.057847404809898</v>
      </c>
      <c r="AC21" s="183">
        <v>49.540797605559199</v>
      </c>
      <c r="AD21" s="183">
        <v>50.023747806308499</v>
      </c>
      <c r="AE21" s="183">
        <v>50.5066980070578</v>
      </c>
      <c r="AF21" s="183">
        <v>50.9732287124721</v>
      </c>
      <c r="AG21" s="183">
        <v>51.4561789132214</v>
      </c>
      <c r="AH21" s="183">
        <v>51.939129113970601</v>
      </c>
      <c r="AI21" s="183">
        <v>52.418795415652902</v>
      </c>
      <c r="AJ21" s="183">
        <v>52.898461717335202</v>
      </c>
      <c r="AK21" s="183">
        <v>53.378128019017502</v>
      </c>
      <c r="AL21" s="183">
        <v>53.857794320699803</v>
      </c>
      <c r="AM21" s="183">
        <v>54.337460622382103</v>
      </c>
      <c r="AN21" s="44">
        <f t="shared" si="0"/>
        <v>5.0020899497170181E-2</v>
      </c>
    </row>
    <row r="22" spans="1:40" x14ac:dyDescent="0.25">
      <c r="A22" s="4" t="s">
        <v>59</v>
      </c>
      <c r="B22" s="30" t="s">
        <v>590</v>
      </c>
      <c r="C22" s="183" t="s">
        <v>95</v>
      </c>
      <c r="D22" s="183">
        <v>29.315131026627501</v>
      </c>
      <c r="E22" s="183">
        <v>28.734660747944002</v>
      </c>
      <c r="F22" s="183">
        <v>28.280054326576501</v>
      </c>
      <c r="G22" s="183">
        <v>28.0575792403401</v>
      </c>
      <c r="H22" s="183">
        <v>27.694941572046002</v>
      </c>
      <c r="I22" s="183">
        <v>27.341761182013801</v>
      </c>
      <c r="J22" s="183">
        <v>27.019435382149599</v>
      </c>
      <c r="K22" s="183">
        <v>26.643520145033602</v>
      </c>
      <c r="L22" s="183">
        <v>26.2570534820772</v>
      </c>
      <c r="M22" s="183">
        <v>25.8198604066584</v>
      </c>
      <c r="N22" s="183">
        <v>25.583370051850402</v>
      </c>
      <c r="O22" s="183">
        <v>25.398006671961198</v>
      </c>
      <c r="P22" s="183">
        <v>25.2147774156801</v>
      </c>
      <c r="Q22" s="183">
        <v>25.033682283007099</v>
      </c>
      <c r="R22" s="183">
        <v>24.854721273942101</v>
      </c>
      <c r="S22" s="183">
        <v>24.6778943884852</v>
      </c>
      <c r="T22" s="183">
        <v>25.101525398318898</v>
      </c>
      <c r="U22" s="183">
        <v>25.541575903487601</v>
      </c>
      <c r="V22" s="183">
        <v>25.9652069133213</v>
      </c>
      <c r="W22" s="183">
        <v>26.388837923154998</v>
      </c>
      <c r="X22" s="183">
        <v>26.8288884283238</v>
      </c>
      <c r="Y22" s="183">
        <v>27.252519438157499</v>
      </c>
      <c r="Z22" s="183">
        <v>27.676150447991201</v>
      </c>
      <c r="AA22" s="183">
        <v>28.1162009531599</v>
      </c>
      <c r="AB22" s="183">
        <v>28.539831962993599</v>
      </c>
      <c r="AC22" s="183">
        <v>28.963462972827301</v>
      </c>
      <c r="AD22" s="183">
        <v>29.4035134779961</v>
      </c>
      <c r="AE22" s="183">
        <v>29.827144487829798</v>
      </c>
      <c r="AF22" s="183">
        <v>30.250775497663501</v>
      </c>
      <c r="AG22" s="183">
        <v>30.682616255164699</v>
      </c>
      <c r="AH22" s="183">
        <v>31.112815063132398</v>
      </c>
      <c r="AI22" s="183">
        <v>31.5413719215667</v>
      </c>
      <c r="AJ22" s="183">
        <v>31.969928780000899</v>
      </c>
      <c r="AK22" s="183">
        <v>32.398485638435098</v>
      </c>
      <c r="AL22" s="183">
        <v>32.828684446402796</v>
      </c>
      <c r="AM22" s="183">
        <v>33.257241304837002</v>
      </c>
      <c r="AN22" s="44">
        <f t="shared" si="0"/>
        <v>0.1344735684322477</v>
      </c>
    </row>
    <row r="23" spans="1:40" x14ac:dyDescent="0.25">
      <c r="A23" s="4" t="s">
        <v>59</v>
      </c>
      <c r="B23" s="30" t="s">
        <v>590</v>
      </c>
      <c r="C23" s="183" t="s">
        <v>96</v>
      </c>
      <c r="D23" s="183">
        <v>11.550406195171</v>
      </c>
      <c r="E23" s="183">
        <v>11.297801590894901</v>
      </c>
      <c r="F23" s="183">
        <v>11.026138260554299</v>
      </c>
      <c r="G23" s="183">
        <v>10.800212315376699</v>
      </c>
      <c r="H23" s="183">
        <v>10.5237820801502</v>
      </c>
      <c r="I23" s="183">
        <v>10.198174332694</v>
      </c>
      <c r="J23" s="183">
        <v>9.9090138228812901</v>
      </c>
      <c r="K23" s="183">
        <v>9.5952877813500201</v>
      </c>
      <c r="L23" s="183">
        <v>9.2973714728736407</v>
      </c>
      <c r="M23" s="183">
        <v>8.9768877985790105</v>
      </c>
      <c r="N23" s="183">
        <v>8.8982295627459003</v>
      </c>
      <c r="O23" s="183">
        <v>8.7683164739201391</v>
      </c>
      <c r="P23" s="183">
        <v>8.6393423866838308</v>
      </c>
      <c r="Q23" s="183">
        <v>8.5113073010369593</v>
      </c>
      <c r="R23" s="183">
        <v>8.3842112169795406</v>
      </c>
      <c r="S23" s="183">
        <v>8.2580541345115606</v>
      </c>
      <c r="T23" s="183">
        <v>8.18978650896244</v>
      </c>
      <c r="U23" s="183">
        <v>8.1216830783666705</v>
      </c>
      <c r="V23" s="183">
        <v>8.0534154528175499</v>
      </c>
      <c r="W23" s="183">
        <v>7.9853120222217902</v>
      </c>
      <c r="X23" s="183">
        <v>7.9170443966726696</v>
      </c>
      <c r="Y23" s="183">
        <v>7.8489409660769001</v>
      </c>
      <c r="Z23" s="183">
        <v>7.7806733405277804</v>
      </c>
      <c r="AA23" s="183">
        <v>7.7125699099320197</v>
      </c>
      <c r="AB23" s="183">
        <v>7.6443022843829</v>
      </c>
      <c r="AC23" s="183">
        <v>7.5761988537871297</v>
      </c>
      <c r="AD23" s="183">
        <v>7.5079312282380197</v>
      </c>
      <c r="AE23" s="183">
        <v>7.4398277976422502</v>
      </c>
      <c r="AF23" s="183">
        <v>7.3715601720931296</v>
      </c>
      <c r="AG23" s="183">
        <v>7.3034567414973601</v>
      </c>
      <c r="AH23" s="183">
        <v>7.2351891159482404</v>
      </c>
      <c r="AI23" s="183">
        <v>7.1670856853524798</v>
      </c>
      <c r="AJ23" s="183">
        <v>7.0988180598033601</v>
      </c>
      <c r="AK23" s="183">
        <v>7.0307146292075897</v>
      </c>
      <c r="AL23" s="183">
        <v>6.96244700365847</v>
      </c>
      <c r="AM23" s="183">
        <v>6.8943435730627103</v>
      </c>
      <c r="AN23" s="44">
        <f t="shared" si="0"/>
        <v>-0.40310812827127229</v>
      </c>
    </row>
    <row r="24" spans="1:40" x14ac:dyDescent="0.25">
      <c r="A24" s="4" t="s">
        <v>61</v>
      </c>
      <c r="B24" s="30" t="s">
        <v>590</v>
      </c>
      <c r="C24" s="183" t="s">
        <v>97</v>
      </c>
      <c r="D24" s="183">
        <v>661.80825949078201</v>
      </c>
      <c r="E24" s="183">
        <v>665.000383921138</v>
      </c>
      <c r="F24" s="183">
        <v>662.15859791081004</v>
      </c>
      <c r="G24" s="183">
        <v>663.803444726566</v>
      </c>
      <c r="H24" s="183">
        <v>664.20052238868095</v>
      </c>
      <c r="I24" s="183">
        <v>661.96020714317297</v>
      </c>
      <c r="J24" s="183">
        <v>661.41682016397999</v>
      </c>
      <c r="K24" s="183">
        <v>659.38829724582502</v>
      </c>
      <c r="L24" s="183">
        <v>656.88112030063701</v>
      </c>
      <c r="M24" s="183">
        <v>653.22930276202703</v>
      </c>
      <c r="N24" s="183">
        <v>659.95128332801403</v>
      </c>
      <c r="O24" s="183">
        <v>663.20786908243599</v>
      </c>
      <c r="P24" s="183">
        <v>666.388016100257</v>
      </c>
      <c r="Q24" s="183">
        <v>669.49172438148003</v>
      </c>
      <c r="R24" s="183">
        <v>672.51899392610301</v>
      </c>
      <c r="S24" s="183">
        <v>675.46982473412595</v>
      </c>
      <c r="T24" s="183">
        <v>683.05788508654598</v>
      </c>
      <c r="U24" s="183">
        <v>690.62952594363003</v>
      </c>
      <c r="V24" s="183">
        <v>698.21758629604903</v>
      </c>
      <c r="W24" s="183">
        <v>705.78922715313399</v>
      </c>
      <c r="X24" s="183">
        <v>713.377287505553</v>
      </c>
      <c r="Y24" s="183">
        <v>720.96534785797303</v>
      </c>
      <c r="Z24" s="183">
        <v>728.53698871505696</v>
      </c>
      <c r="AA24" s="183">
        <v>736.12504906747597</v>
      </c>
      <c r="AB24" s="183">
        <v>743.69668992456104</v>
      </c>
      <c r="AC24" s="183">
        <v>751.28475027698005</v>
      </c>
      <c r="AD24" s="183">
        <v>758.87281062939996</v>
      </c>
      <c r="AE24" s="183">
        <v>766.44445148648401</v>
      </c>
      <c r="AF24" s="183">
        <v>774.03251183890302</v>
      </c>
      <c r="AG24" s="183">
        <v>781.60415269598798</v>
      </c>
      <c r="AH24" s="183">
        <v>789.19221304840698</v>
      </c>
      <c r="AI24" s="183">
        <v>796.78027340082599</v>
      </c>
      <c r="AJ24" s="183">
        <v>804.35191425791095</v>
      </c>
      <c r="AK24" s="183">
        <v>811.93997461032995</v>
      </c>
      <c r="AL24" s="183">
        <v>819.51161546741503</v>
      </c>
      <c r="AM24" s="183">
        <v>827.09967581983403</v>
      </c>
      <c r="AN24" s="44">
        <f t="shared" si="0"/>
        <v>0.24975725817660982</v>
      </c>
    </row>
    <row r="25" spans="1:40" x14ac:dyDescent="0.25">
      <c r="A25" s="4" t="s">
        <v>62</v>
      </c>
      <c r="B25" s="30" t="s">
        <v>590</v>
      </c>
      <c r="C25" s="183" t="s">
        <v>98</v>
      </c>
      <c r="D25" s="183">
        <v>23.103122471581099</v>
      </c>
      <c r="E25" s="183">
        <v>23.194701985229798</v>
      </c>
      <c r="F25" s="183">
        <v>23.106213927386399</v>
      </c>
      <c r="G25" s="183">
        <v>23.2427795485739</v>
      </c>
      <c r="H25" s="183">
        <v>23.330116528361501</v>
      </c>
      <c r="I25" s="183">
        <v>23.305331656521801</v>
      </c>
      <c r="J25" s="183">
        <v>23.325584466789</v>
      </c>
      <c r="K25" s="183">
        <v>23.2861122581857</v>
      </c>
      <c r="L25" s="183">
        <v>23.209535275668902</v>
      </c>
      <c r="M25" s="183">
        <v>23.107272432582501</v>
      </c>
      <c r="N25" s="183">
        <v>23.399224331029099</v>
      </c>
      <c r="O25" s="183">
        <v>23.577690039321201</v>
      </c>
      <c r="P25" s="183">
        <v>23.752634958712299</v>
      </c>
      <c r="Q25" s="183">
        <v>23.924059089202402</v>
      </c>
      <c r="R25" s="183">
        <v>24.091962430791501</v>
      </c>
      <c r="S25" s="183">
        <v>24.2563449834797</v>
      </c>
      <c r="T25" s="183">
        <v>24.559719627114699</v>
      </c>
      <c r="U25" s="183">
        <v>24.863094270749698</v>
      </c>
      <c r="V25" s="183">
        <v>25.166468914384701</v>
      </c>
      <c r="W25" s="183">
        <v>25.4698435580198</v>
      </c>
      <c r="X25" s="183">
        <v>25.773218201654799</v>
      </c>
      <c r="Y25" s="183">
        <v>26.076592845289799</v>
      </c>
      <c r="Z25" s="183">
        <v>26.379967488924802</v>
      </c>
      <c r="AA25" s="183">
        <v>26.683342132559901</v>
      </c>
      <c r="AB25" s="183">
        <v>26.9867167761949</v>
      </c>
      <c r="AC25" s="183">
        <v>27.290091419829899</v>
      </c>
      <c r="AD25" s="183">
        <v>27.593466063464898</v>
      </c>
      <c r="AE25" s="183">
        <v>27.896840707099901</v>
      </c>
      <c r="AF25" s="183">
        <v>28.200215350735</v>
      </c>
      <c r="AG25" s="183">
        <v>28.50358999437</v>
      </c>
      <c r="AH25" s="183">
        <v>28.806964638004999</v>
      </c>
      <c r="AI25" s="183">
        <v>29.110339281640002</v>
      </c>
      <c r="AJ25" s="183">
        <v>29.413713925275101</v>
      </c>
      <c r="AK25" s="183">
        <v>29.7170885689101</v>
      </c>
      <c r="AL25" s="183">
        <v>30.020463212545099</v>
      </c>
      <c r="AM25" s="183">
        <v>30.323837856180099</v>
      </c>
      <c r="AN25" s="44">
        <f t="shared" si="0"/>
        <v>0.31254283456624204</v>
      </c>
    </row>
    <row r="26" spans="1:40" x14ac:dyDescent="0.25">
      <c r="A26" s="4" t="s">
        <v>64</v>
      </c>
      <c r="B26" s="30" t="s">
        <v>590</v>
      </c>
      <c r="C26" s="183" t="s">
        <v>99</v>
      </c>
      <c r="D26" s="183">
        <v>54.4947941951188</v>
      </c>
      <c r="E26" s="183">
        <v>54.684052537421699</v>
      </c>
      <c r="F26" s="183">
        <v>54.9508967539781</v>
      </c>
      <c r="G26" s="183">
        <v>55.628336938491202</v>
      </c>
      <c r="H26" s="183">
        <v>55.9833438709408</v>
      </c>
      <c r="I26" s="183">
        <v>56.070149401219602</v>
      </c>
      <c r="J26" s="183">
        <v>56.2822888253434</v>
      </c>
      <c r="K26" s="183">
        <v>56.388442871798802</v>
      </c>
      <c r="L26" s="183">
        <v>56.487922970379699</v>
      </c>
      <c r="M26" s="183">
        <v>56.494537644142</v>
      </c>
      <c r="N26" s="183">
        <v>56.495284040646801</v>
      </c>
      <c r="O26" s="183">
        <v>56.579499497425999</v>
      </c>
      <c r="P26" s="183">
        <v>56.659684856267702</v>
      </c>
      <c r="Q26" s="183">
        <v>56.735840117172003</v>
      </c>
      <c r="R26" s="183">
        <v>56.807965280138802</v>
      </c>
      <c r="S26" s="183">
        <v>56.876060345168199</v>
      </c>
      <c r="T26" s="183">
        <v>57.420354394797997</v>
      </c>
      <c r="U26" s="183">
        <v>57.966290393961302</v>
      </c>
      <c r="V26" s="183">
        <v>58.5105844435911</v>
      </c>
      <c r="W26" s="183">
        <v>59.056520442754298</v>
      </c>
      <c r="X26" s="183">
        <v>59.600814492384103</v>
      </c>
      <c r="Y26" s="183">
        <v>60.146750491547401</v>
      </c>
      <c r="Z26" s="183">
        <v>60.691044541177199</v>
      </c>
      <c r="AA26" s="183">
        <v>61.236980540340397</v>
      </c>
      <c r="AB26" s="183">
        <v>61.781274589970202</v>
      </c>
      <c r="AC26" s="183">
        <v>62.3272105891335</v>
      </c>
      <c r="AD26" s="183">
        <v>62.871504638763199</v>
      </c>
      <c r="AE26" s="183">
        <v>63.417440637926497</v>
      </c>
      <c r="AF26" s="183">
        <v>63.961734687556302</v>
      </c>
      <c r="AG26" s="183">
        <v>64.507670686719607</v>
      </c>
      <c r="AH26" s="183">
        <v>65.051964736349305</v>
      </c>
      <c r="AI26" s="183">
        <v>65.597900735512596</v>
      </c>
      <c r="AJ26" s="183">
        <v>66.142194785142394</v>
      </c>
      <c r="AK26" s="183">
        <v>66.688130784305699</v>
      </c>
      <c r="AL26" s="183">
        <v>67.232424833935497</v>
      </c>
      <c r="AM26" s="183">
        <v>67.778360833098702</v>
      </c>
      <c r="AN26" s="44">
        <f t="shared" si="0"/>
        <v>0.24375845131955257</v>
      </c>
    </row>
    <row r="27" spans="1:40" x14ac:dyDescent="0.25">
      <c r="A27" s="4" t="s">
        <v>63</v>
      </c>
      <c r="B27" s="30" t="s">
        <v>590</v>
      </c>
      <c r="C27" s="183" t="s">
        <v>100</v>
      </c>
      <c r="D27" s="183">
        <v>576.96446709687302</v>
      </c>
      <c r="E27" s="183">
        <v>567.74935599054299</v>
      </c>
      <c r="F27" s="183">
        <v>559.29134705340505</v>
      </c>
      <c r="G27" s="183">
        <v>554.90876911844998</v>
      </c>
      <c r="H27" s="183">
        <v>547.14563925600396</v>
      </c>
      <c r="I27" s="183">
        <v>536.12700415319296</v>
      </c>
      <c r="J27" s="183">
        <v>526.31752658723599</v>
      </c>
      <c r="K27" s="183">
        <v>515.571885389832</v>
      </c>
      <c r="L27" s="183">
        <v>504.750321214454</v>
      </c>
      <c r="M27" s="183">
        <v>493.13470182237597</v>
      </c>
      <c r="N27" s="183">
        <v>492.22072087766702</v>
      </c>
      <c r="O27" s="183">
        <v>491.86538786115699</v>
      </c>
      <c r="P27" s="183">
        <v>491.48260288540098</v>
      </c>
      <c r="Q27" s="183">
        <v>491.07236595039598</v>
      </c>
      <c r="R27" s="183">
        <v>490.63467705614499</v>
      </c>
      <c r="S27" s="183">
        <v>490.16953620264599</v>
      </c>
      <c r="T27" s="183">
        <v>492.53498002446997</v>
      </c>
      <c r="U27" s="183">
        <v>494.90042384629498</v>
      </c>
      <c r="V27" s="183">
        <v>497.26586766811999</v>
      </c>
      <c r="W27" s="183">
        <v>499.63131148994501</v>
      </c>
      <c r="X27" s="183">
        <v>501.99675531176899</v>
      </c>
      <c r="Y27" s="183">
        <v>504.362199133594</v>
      </c>
      <c r="Z27" s="183">
        <v>506.72764295541901</v>
      </c>
      <c r="AA27" s="183">
        <v>509.09308677724403</v>
      </c>
      <c r="AB27" s="183">
        <v>511.45853059906801</v>
      </c>
      <c r="AC27" s="183">
        <v>513.82397442089302</v>
      </c>
      <c r="AD27" s="183">
        <v>516.18941824271803</v>
      </c>
      <c r="AE27" s="183">
        <v>518.55486206454304</v>
      </c>
      <c r="AF27" s="183">
        <v>520.92030588636806</v>
      </c>
      <c r="AG27" s="183">
        <v>523.28574970819204</v>
      </c>
      <c r="AH27" s="183">
        <v>525.65119353001705</v>
      </c>
      <c r="AI27" s="183">
        <v>528.01663735184195</v>
      </c>
      <c r="AJ27" s="183">
        <v>530.38208117366696</v>
      </c>
      <c r="AK27" s="183">
        <v>532.74752499549095</v>
      </c>
      <c r="AL27" s="183">
        <v>535.11296881731596</v>
      </c>
      <c r="AM27" s="183">
        <v>537.47841263914097</v>
      </c>
      <c r="AN27" s="44">
        <f t="shared" si="0"/>
        <v>-6.8437584477974961E-2</v>
      </c>
    </row>
    <row r="28" spans="1:40" x14ac:dyDescent="0.25">
      <c r="A28" s="4" t="s">
        <v>64</v>
      </c>
      <c r="B28" s="30" t="s">
        <v>590</v>
      </c>
      <c r="C28" s="183" t="s">
        <v>101</v>
      </c>
      <c r="D28" s="183">
        <v>219.66893776173799</v>
      </c>
      <c r="E28" s="183">
        <v>220.080808801849</v>
      </c>
      <c r="F28" s="183">
        <v>220.82551588355801</v>
      </c>
      <c r="G28" s="183">
        <v>223.23507260397</v>
      </c>
      <c r="H28" s="183">
        <v>224.31074132128299</v>
      </c>
      <c r="I28" s="183">
        <v>224.15609752922401</v>
      </c>
      <c r="J28" s="183">
        <v>224.482411430502</v>
      </c>
      <c r="K28" s="183">
        <v>224.40860275854499</v>
      </c>
      <c r="L28" s="183">
        <v>224.32087897763901</v>
      </c>
      <c r="M28" s="183">
        <v>223.89601912820899</v>
      </c>
      <c r="N28" s="183">
        <v>223.32252579023699</v>
      </c>
      <c r="O28" s="183">
        <v>223.159881129383</v>
      </c>
      <c r="P28" s="183">
        <v>222.98479760776701</v>
      </c>
      <c r="Q28" s="183">
        <v>222.79727522538801</v>
      </c>
      <c r="R28" s="183">
        <v>222.59731398224599</v>
      </c>
      <c r="S28" s="183">
        <v>222.384913878341</v>
      </c>
      <c r="T28" s="183">
        <v>223.45672904741099</v>
      </c>
      <c r="U28" s="183">
        <v>224.52854421647999</v>
      </c>
      <c r="V28" s="183">
        <v>225.60035938555001</v>
      </c>
      <c r="W28" s="183">
        <v>226.67217455462</v>
      </c>
      <c r="X28" s="183">
        <v>227.743989723689</v>
      </c>
      <c r="Y28" s="183">
        <v>228.81580489275899</v>
      </c>
      <c r="Z28" s="183">
        <v>229.88762006182799</v>
      </c>
      <c r="AA28" s="183">
        <v>230.95943523089801</v>
      </c>
      <c r="AB28" s="183">
        <v>232.031250399968</v>
      </c>
      <c r="AC28" s="183">
        <v>233.103065569037</v>
      </c>
      <c r="AD28" s="183">
        <v>234.17488073810699</v>
      </c>
      <c r="AE28" s="183">
        <v>235.24669590717599</v>
      </c>
      <c r="AF28" s="183">
        <v>236.31851107624601</v>
      </c>
      <c r="AG28" s="183">
        <v>237.390326245316</v>
      </c>
      <c r="AH28" s="183">
        <v>238.462141414385</v>
      </c>
      <c r="AI28" s="183">
        <v>239.53395658345499</v>
      </c>
      <c r="AJ28" s="183">
        <v>240.60577175252399</v>
      </c>
      <c r="AK28" s="183">
        <v>241.67758692159401</v>
      </c>
      <c r="AL28" s="183">
        <v>242.74940209066401</v>
      </c>
      <c r="AM28" s="183">
        <v>243.821217259733</v>
      </c>
      <c r="AN28" s="44">
        <f t="shared" si="0"/>
        <v>0.10994854231139212</v>
      </c>
    </row>
    <row r="29" spans="1:40" x14ac:dyDescent="0.25">
      <c r="A29" s="4" t="s">
        <v>66</v>
      </c>
      <c r="B29" s="30" t="s">
        <v>590</v>
      </c>
      <c r="C29" s="183" t="s">
        <v>102</v>
      </c>
      <c r="D29" s="183">
        <v>118.039389451769</v>
      </c>
      <c r="E29" s="183">
        <v>116.766801970846</v>
      </c>
      <c r="F29" s="183">
        <v>115.043029787493</v>
      </c>
      <c r="G29" s="183">
        <v>113.98985403846901</v>
      </c>
      <c r="H29" s="183">
        <v>112.408045495186</v>
      </c>
      <c r="I29" s="183">
        <v>111.00064144845901</v>
      </c>
      <c r="J29" s="183">
        <v>109.87092464372699</v>
      </c>
      <c r="K29" s="183">
        <v>108.512653923415</v>
      </c>
      <c r="L29" s="183">
        <v>107.119265054547</v>
      </c>
      <c r="M29" s="183">
        <v>105.506230193832</v>
      </c>
      <c r="N29" s="183">
        <v>106.744058422541</v>
      </c>
      <c r="O29" s="183">
        <v>107.427058085669</v>
      </c>
      <c r="P29" s="183">
        <v>108.103061838146</v>
      </c>
      <c r="Q29" s="183">
        <v>108.77206967997201</v>
      </c>
      <c r="R29" s="183">
        <v>109.434081611145</v>
      </c>
      <c r="S29" s="183">
        <v>110.089097631667</v>
      </c>
      <c r="T29" s="183">
        <v>113.483226139772</v>
      </c>
      <c r="U29" s="183">
        <v>116.860935152541</v>
      </c>
      <c r="V29" s="183">
        <v>120.25506366064501</v>
      </c>
      <c r="W29" s="183">
        <v>123.632772673414</v>
      </c>
      <c r="X29" s="183">
        <v>127.026901181518</v>
      </c>
      <c r="Y29" s="183">
        <v>130.40461019428699</v>
      </c>
      <c r="Z29" s="183">
        <v>133.798738702392</v>
      </c>
      <c r="AA29" s="183">
        <v>137.19286721049599</v>
      </c>
      <c r="AB29" s="183">
        <v>140.57057622326499</v>
      </c>
      <c r="AC29" s="183">
        <v>143.96470473136901</v>
      </c>
      <c r="AD29" s="183">
        <v>147.34241374413801</v>
      </c>
      <c r="AE29" s="183">
        <v>150.736542252243</v>
      </c>
      <c r="AF29" s="183">
        <v>154.114251265012</v>
      </c>
      <c r="AG29" s="183">
        <v>157.50837977311599</v>
      </c>
      <c r="AH29" s="183">
        <v>160.90250828122001</v>
      </c>
      <c r="AI29" s="183">
        <v>164.28021729398901</v>
      </c>
      <c r="AJ29" s="183">
        <v>167.674345802094</v>
      </c>
      <c r="AK29" s="183">
        <v>171.052054814863</v>
      </c>
      <c r="AL29" s="183">
        <v>174.44618332296699</v>
      </c>
      <c r="AM29" s="183">
        <v>177.82389233573599</v>
      </c>
      <c r="AN29" s="44">
        <f t="shared" si="0"/>
        <v>0.50647926223301076</v>
      </c>
    </row>
    <row r="30" spans="1:40" x14ac:dyDescent="0.25">
      <c r="A30" s="4" t="s">
        <v>66</v>
      </c>
      <c r="B30" s="30" t="s">
        <v>590</v>
      </c>
      <c r="C30" s="183" t="s">
        <v>103</v>
      </c>
      <c r="D30" s="183">
        <v>101.264367678502</v>
      </c>
      <c r="E30" s="183">
        <v>100.900767182083</v>
      </c>
      <c r="F30" s="183">
        <v>100.30053067223</v>
      </c>
      <c r="G30" s="183">
        <v>100.18551925186399</v>
      </c>
      <c r="H30" s="183">
        <v>99.537257447646297</v>
      </c>
      <c r="I30" s="183">
        <v>98.354780244760704</v>
      </c>
      <c r="J30" s="183">
        <v>97.384073540299497</v>
      </c>
      <c r="K30" s="183">
        <v>96.237070596082404</v>
      </c>
      <c r="L30" s="183">
        <v>95.058589012922695</v>
      </c>
      <c r="M30" s="183">
        <v>93.708420904258602</v>
      </c>
      <c r="N30" s="183">
        <v>94.356468440525902</v>
      </c>
      <c r="O30" s="183">
        <v>94.738339542553504</v>
      </c>
      <c r="P30" s="183">
        <v>95.109844408849099</v>
      </c>
      <c r="Q30" s="183">
        <v>95.470983039412701</v>
      </c>
      <c r="R30" s="183">
        <v>95.821755434244096</v>
      </c>
      <c r="S30" s="183">
        <v>96.162161593343598</v>
      </c>
      <c r="T30" s="183">
        <v>97.055385572255901</v>
      </c>
      <c r="U30" s="183">
        <v>97.948609551168303</v>
      </c>
      <c r="V30" s="183">
        <v>98.841833530080706</v>
      </c>
      <c r="W30" s="183">
        <v>99.735057508992995</v>
      </c>
      <c r="X30" s="183">
        <v>100.628281487905</v>
      </c>
      <c r="Y30" s="183">
        <v>101.521505466817</v>
      </c>
      <c r="Z30" s="183">
        <v>102.41472944573</v>
      </c>
      <c r="AA30" s="183">
        <v>103.30795342464199</v>
      </c>
      <c r="AB30" s="183">
        <v>104.201177403554</v>
      </c>
      <c r="AC30" s="183">
        <v>105.094401382467</v>
      </c>
      <c r="AD30" s="183">
        <v>105.987625361379</v>
      </c>
      <c r="AE30" s="183">
        <v>106.880849340292</v>
      </c>
      <c r="AF30" s="183">
        <v>107.77407331920401</v>
      </c>
      <c r="AG30" s="183">
        <v>108.667297298116</v>
      </c>
      <c r="AH30" s="183">
        <v>109.560521277029</v>
      </c>
      <c r="AI30" s="183">
        <v>110.453745255941</v>
      </c>
      <c r="AJ30" s="183">
        <v>111.34696923485301</v>
      </c>
      <c r="AK30" s="183">
        <v>112.24019321376601</v>
      </c>
      <c r="AL30" s="183">
        <v>113.133417192678</v>
      </c>
      <c r="AM30" s="183">
        <v>114.026641171591</v>
      </c>
      <c r="AN30" s="44">
        <f t="shared" si="0"/>
        <v>0.12602926168074394</v>
      </c>
    </row>
    <row r="31" spans="1:40" x14ac:dyDescent="0.25">
      <c r="A31" s="4" t="s">
        <v>70</v>
      </c>
      <c r="B31" s="30" t="s">
        <v>590</v>
      </c>
      <c r="C31" s="183" t="s">
        <v>104</v>
      </c>
      <c r="D31" s="183">
        <v>19.901149770996199</v>
      </c>
      <c r="E31" s="183">
        <v>20.0150898650875</v>
      </c>
      <c r="F31" s="183">
        <v>19.961009379429399</v>
      </c>
      <c r="G31" s="183">
        <v>19.862144258642498</v>
      </c>
      <c r="H31" s="183">
        <v>19.719432878922099</v>
      </c>
      <c r="I31" s="183">
        <v>19.501944761739399</v>
      </c>
      <c r="J31" s="183">
        <v>19.337861382989999</v>
      </c>
      <c r="K31" s="183">
        <v>19.141984567996101</v>
      </c>
      <c r="L31" s="183">
        <v>18.925805588493599</v>
      </c>
      <c r="M31" s="183">
        <v>18.690137019451999</v>
      </c>
      <c r="N31" s="183">
        <v>18.872810451606298</v>
      </c>
      <c r="O31" s="183">
        <v>18.861817198879098</v>
      </c>
      <c r="P31" s="183">
        <v>18.849741537417099</v>
      </c>
      <c r="Q31" s="183">
        <v>18.836583467220201</v>
      </c>
      <c r="R31" s="183">
        <v>18.8223429882886</v>
      </c>
      <c r="S31" s="183">
        <v>18.807020100622101</v>
      </c>
      <c r="T31" s="183">
        <v>18.900287653272599</v>
      </c>
      <c r="U31" s="183">
        <v>18.993555205923201</v>
      </c>
      <c r="V31" s="183">
        <v>19.0868227585737</v>
      </c>
      <c r="W31" s="183">
        <v>19.180090311224301</v>
      </c>
      <c r="X31" s="183">
        <v>19.273357863874899</v>
      </c>
      <c r="Y31" s="183">
        <v>19.366625416525402</v>
      </c>
      <c r="Z31" s="183">
        <v>19.459892969176</v>
      </c>
      <c r="AA31" s="183">
        <v>19.553160521826499</v>
      </c>
      <c r="AB31" s="183">
        <v>19.6464280744771</v>
      </c>
      <c r="AC31" s="183">
        <v>19.739695627127698</v>
      </c>
      <c r="AD31" s="183">
        <v>19.832963179778201</v>
      </c>
      <c r="AE31" s="183">
        <v>19.926230732428799</v>
      </c>
      <c r="AF31" s="183">
        <v>20.019498285079301</v>
      </c>
      <c r="AG31" s="183">
        <v>20.112765837729899</v>
      </c>
      <c r="AH31" s="183">
        <v>20.206033390380401</v>
      </c>
      <c r="AI31" s="183">
        <v>20.299300943031</v>
      </c>
      <c r="AJ31" s="183">
        <v>20.392568495681601</v>
      </c>
      <c r="AK31" s="183">
        <v>20.4858360483321</v>
      </c>
      <c r="AL31" s="183">
        <v>20.579103600982702</v>
      </c>
      <c r="AM31" s="183">
        <v>20.6723711536332</v>
      </c>
      <c r="AN31" s="44">
        <f t="shared" si="0"/>
        <v>3.8752604322438426E-2</v>
      </c>
    </row>
    <row r="32" spans="1:40" x14ac:dyDescent="0.25">
      <c r="A32" s="4" t="s">
        <v>69</v>
      </c>
      <c r="B32" s="30" t="s">
        <v>590</v>
      </c>
      <c r="C32" s="183" t="s">
        <v>105</v>
      </c>
      <c r="D32" s="183">
        <v>30.935097173355999</v>
      </c>
      <c r="E32" s="183">
        <v>30.874526880028199</v>
      </c>
      <c r="F32" s="183">
        <v>30.833987687249302</v>
      </c>
      <c r="G32" s="183">
        <v>31.020057819634399</v>
      </c>
      <c r="H32" s="183">
        <v>31.027689387216899</v>
      </c>
      <c r="I32" s="183">
        <v>30.8564053453855</v>
      </c>
      <c r="J32" s="183">
        <v>30.7350487757396</v>
      </c>
      <c r="K32" s="183">
        <v>30.536563747274201</v>
      </c>
      <c r="L32" s="183">
        <v>30.335823708735902</v>
      </c>
      <c r="M32" s="183">
        <v>30.082017108511899</v>
      </c>
      <c r="N32" s="183">
        <v>30.180782381167202</v>
      </c>
      <c r="O32" s="183">
        <v>30.214024622231701</v>
      </c>
      <c r="P32" s="183">
        <v>30.2450019304774</v>
      </c>
      <c r="Q32" s="183">
        <v>30.2737143059042</v>
      </c>
      <c r="R32" s="183">
        <v>30.300161748512199</v>
      </c>
      <c r="S32" s="183">
        <v>30.324344258301199</v>
      </c>
      <c r="T32" s="183">
        <v>30.535104490096</v>
      </c>
      <c r="U32" s="183">
        <v>30.745864721890701</v>
      </c>
      <c r="V32" s="183">
        <v>30.956624953685498</v>
      </c>
      <c r="W32" s="183">
        <v>31.1673851854802</v>
      </c>
      <c r="X32" s="183">
        <v>31.378145417275</v>
      </c>
      <c r="Y32" s="183">
        <v>31.588905649069702</v>
      </c>
      <c r="Z32" s="183">
        <v>31.799665880864499</v>
      </c>
      <c r="AA32" s="183">
        <v>32.010426112659196</v>
      </c>
      <c r="AB32" s="183">
        <v>32.221186344453997</v>
      </c>
      <c r="AC32" s="183">
        <v>32.431946576248698</v>
      </c>
      <c r="AD32" s="183">
        <v>32.642706808043499</v>
      </c>
      <c r="AE32" s="183">
        <v>32.8534670398382</v>
      </c>
      <c r="AF32" s="183">
        <v>33.064227271633001</v>
      </c>
      <c r="AG32" s="183">
        <v>33.274987503427802</v>
      </c>
      <c r="AH32" s="183">
        <v>33.485747735222503</v>
      </c>
      <c r="AI32" s="183">
        <v>33.696507967017297</v>
      </c>
      <c r="AJ32" s="183">
        <v>33.907268198811998</v>
      </c>
      <c r="AK32" s="183">
        <v>34.118028430606799</v>
      </c>
      <c r="AL32" s="183">
        <v>34.3287886624015</v>
      </c>
      <c r="AM32" s="183">
        <v>34.539548894196301</v>
      </c>
      <c r="AN32" s="44">
        <f t="shared" si="0"/>
        <v>0.1165165798782352</v>
      </c>
    </row>
    <row r="33" spans="1:40" x14ac:dyDescent="0.25">
      <c r="A33" s="4" t="s">
        <v>69</v>
      </c>
      <c r="B33" s="30" t="s">
        <v>590</v>
      </c>
      <c r="C33" s="183" t="s">
        <v>106</v>
      </c>
      <c r="D33" s="183">
        <v>20.019443050382399</v>
      </c>
      <c r="E33" s="183">
        <v>20.008813557443201</v>
      </c>
      <c r="F33" s="183">
        <v>19.9965704567256</v>
      </c>
      <c r="G33" s="183">
        <v>20.135253547834299</v>
      </c>
      <c r="H33" s="183">
        <v>20.162045806900899</v>
      </c>
      <c r="I33" s="183">
        <v>20.0658383814594</v>
      </c>
      <c r="J33" s="183">
        <v>19.988567065551798</v>
      </c>
      <c r="K33" s="183">
        <v>19.877339084532299</v>
      </c>
      <c r="L33" s="183">
        <v>19.7539575279819</v>
      </c>
      <c r="M33" s="183">
        <v>19.598498986441999</v>
      </c>
      <c r="N33" s="183">
        <v>19.689313767843402</v>
      </c>
      <c r="O33" s="183">
        <v>19.724930578028001</v>
      </c>
      <c r="P33" s="183">
        <v>19.7588840977585</v>
      </c>
      <c r="Q33" s="183">
        <v>19.791174327034799</v>
      </c>
      <c r="R33" s="183">
        <v>19.821801265856902</v>
      </c>
      <c r="S33" s="183">
        <v>19.8507649142249</v>
      </c>
      <c r="T33" s="183">
        <v>19.994085108357499</v>
      </c>
      <c r="U33" s="183">
        <v>20.137405302490102</v>
      </c>
      <c r="V33" s="183">
        <v>20.280725496622601</v>
      </c>
      <c r="W33" s="183">
        <v>20.4240456907552</v>
      </c>
      <c r="X33" s="183">
        <v>20.5673658848877</v>
      </c>
      <c r="Y33" s="183">
        <v>20.710686079020299</v>
      </c>
      <c r="Z33" s="183">
        <v>20.854006273152901</v>
      </c>
      <c r="AA33" s="183">
        <v>20.997326467285401</v>
      </c>
      <c r="AB33" s="183">
        <v>21.140646661418</v>
      </c>
      <c r="AC33" s="183">
        <v>21.283966855550599</v>
      </c>
      <c r="AD33" s="183">
        <v>21.427287049683098</v>
      </c>
      <c r="AE33" s="183">
        <v>21.570607243815701</v>
      </c>
      <c r="AF33" s="183">
        <v>21.7139274379482</v>
      </c>
      <c r="AG33" s="183">
        <v>21.857247632080799</v>
      </c>
      <c r="AH33" s="183">
        <v>22.000567826213398</v>
      </c>
      <c r="AI33" s="183">
        <v>22.143888020345901</v>
      </c>
      <c r="AJ33" s="183">
        <v>22.2872082144785</v>
      </c>
      <c r="AK33" s="183">
        <v>22.430528408611</v>
      </c>
      <c r="AL33" s="183">
        <v>22.573848602743599</v>
      </c>
      <c r="AM33" s="183">
        <v>22.717168796876201</v>
      </c>
      <c r="AN33" s="44">
        <f t="shared" si="0"/>
        <v>0.1347552846352672</v>
      </c>
    </row>
    <row r="34" spans="1:40" x14ac:dyDescent="0.25">
      <c r="A34" s="4" t="s">
        <v>69</v>
      </c>
      <c r="B34" s="30" t="s">
        <v>590</v>
      </c>
      <c r="C34" s="183" t="s">
        <v>107</v>
      </c>
      <c r="D34" s="183">
        <v>5.2355123135647403</v>
      </c>
      <c r="E34" s="183">
        <v>5.3445175285885798</v>
      </c>
      <c r="F34" s="183">
        <v>5.4187086152618997</v>
      </c>
      <c r="G34" s="183">
        <v>5.5023284857447701</v>
      </c>
      <c r="H34" s="183">
        <v>5.5518676859582303</v>
      </c>
      <c r="I34" s="183">
        <v>5.5910673806623699</v>
      </c>
      <c r="J34" s="183">
        <v>5.6491724141945197</v>
      </c>
      <c r="K34" s="183">
        <v>5.6837092345593403</v>
      </c>
      <c r="L34" s="183">
        <v>5.7263818485703499</v>
      </c>
      <c r="M34" s="183">
        <v>5.7463165165229499</v>
      </c>
      <c r="N34" s="183">
        <v>5.82650896772941</v>
      </c>
      <c r="O34" s="183">
        <v>5.8984714527550404</v>
      </c>
      <c r="P34" s="183">
        <v>5.9692450673995499</v>
      </c>
      <c r="Q34" s="183">
        <v>6.0388298116629198</v>
      </c>
      <c r="R34" s="183">
        <v>6.1072256855451599</v>
      </c>
      <c r="S34" s="183">
        <v>6.1744326890462702</v>
      </c>
      <c r="T34" s="183">
        <v>6.27687368688707</v>
      </c>
      <c r="U34" s="183">
        <v>6.3793146847278601</v>
      </c>
      <c r="V34" s="183">
        <v>6.48175568256866</v>
      </c>
      <c r="W34" s="183">
        <v>6.5841966804094501</v>
      </c>
      <c r="X34" s="183">
        <v>6.6866376782502499</v>
      </c>
      <c r="Y34" s="183">
        <v>6.78907867609104</v>
      </c>
      <c r="Z34" s="183">
        <v>6.8915196739318398</v>
      </c>
      <c r="AA34" s="183">
        <v>6.9939606717726299</v>
      </c>
      <c r="AB34" s="183">
        <v>7.0964016696134298</v>
      </c>
      <c r="AC34" s="183">
        <v>7.1988426674542199</v>
      </c>
      <c r="AD34" s="183">
        <v>7.3012836652950197</v>
      </c>
      <c r="AE34" s="183">
        <v>7.4037246631358098</v>
      </c>
      <c r="AF34" s="183">
        <v>7.5061656609766096</v>
      </c>
      <c r="AG34" s="183">
        <v>7.6086066588173997</v>
      </c>
      <c r="AH34" s="183">
        <v>7.7110476566581898</v>
      </c>
      <c r="AI34" s="183">
        <v>7.8134886544989897</v>
      </c>
      <c r="AJ34" s="183">
        <v>7.9159296523397797</v>
      </c>
      <c r="AK34" s="183">
        <v>8.0183706501805805</v>
      </c>
      <c r="AL34" s="183">
        <v>8.1208116480213697</v>
      </c>
      <c r="AM34" s="183">
        <v>8.2232526458621695</v>
      </c>
      <c r="AN34" s="44">
        <f t="shared" si="0"/>
        <v>0.57066818934919961</v>
      </c>
    </row>
    <row r="35" spans="1:40" x14ac:dyDescent="0.25">
      <c r="A35" s="4" t="s">
        <v>71</v>
      </c>
      <c r="B35" s="30" t="s">
        <v>590</v>
      </c>
      <c r="C35" s="183" t="s">
        <v>108</v>
      </c>
      <c r="D35" s="183">
        <v>51.2991280830176</v>
      </c>
      <c r="E35" s="183">
        <v>50.063134675856602</v>
      </c>
      <c r="F35" s="183">
        <v>49.037747807935602</v>
      </c>
      <c r="G35" s="183">
        <v>48.498358307175501</v>
      </c>
      <c r="H35" s="183">
        <v>47.746351970398699</v>
      </c>
      <c r="I35" s="183">
        <v>46.9201006223063</v>
      </c>
      <c r="J35" s="183">
        <v>46.267998578613998</v>
      </c>
      <c r="K35" s="183">
        <v>45.526799095032999</v>
      </c>
      <c r="L35" s="183">
        <v>44.741034621495601</v>
      </c>
      <c r="M35" s="183">
        <v>43.853579264866703</v>
      </c>
      <c r="N35" s="183">
        <v>43.061347971661498</v>
      </c>
      <c r="O35" s="183">
        <v>42.608613062322299</v>
      </c>
      <c r="P35" s="183">
        <v>42.158455589343099</v>
      </c>
      <c r="Q35" s="183">
        <v>41.710875552723799</v>
      </c>
      <c r="R35" s="183">
        <v>41.265872952464498</v>
      </c>
      <c r="S35" s="183">
        <v>40.823447788565097</v>
      </c>
      <c r="T35" s="183">
        <v>40.673604468356402</v>
      </c>
      <c r="U35" s="183">
        <v>40.523761148147798</v>
      </c>
      <c r="V35" s="183">
        <v>40.373917827939103</v>
      </c>
      <c r="W35" s="183">
        <v>40.2240745077304</v>
      </c>
      <c r="X35" s="183">
        <v>40.074231187521697</v>
      </c>
      <c r="Y35" s="183">
        <v>39.924387867313001</v>
      </c>
      <c r="Z35" s="183">
        <v>39.774544547104298</v>
      </c>
      <c r="AA35" s="183">
        <v>39.624701226895603</v>
      </c>
      <c r="AB35" s="183">
        <v>39.4748579066869</v>
      </c>
      <c r="AC35" s="183">
        <v>39.325014586478197</v>
      </c>
      <c r="AD35" s="183">
        <v>39.175171266269601</v>
      </c>
      <c r="AE35" s="183">
        <v>39.025327946060898</v>
      </c>
      <c r="AF35" s="183">
        <v>38.875484625852202</v>
      </c>
      <c r="AG35" s="183">
        <v>38.725641305643499</v>
      </c>
      <c r="AH35" s="183">
        <v>38.575797985434797</v>
      </c>
      <c r="AI35" s="183">
        <v>38.425954665226101</v>
      </c>
      <c r="AJ35" s="183">
        <v>38.276111345017398</v>
      </c>
      <c r="AK35" s="183">
        <v>38.126268024808702</v>
      </c>
      <c r="AL35" s="183">
        <v>37.976424704599999</v>
      </c>
      <c r="AM35" s="183">
        <v>37.826581384391297</v>
      </c>
      <c r="AN35" s="44">
        <f t="shared" si="0"/>
        <v>-0.26262720638884196</v>
      </c>
    </row>
    <row r="36" spans="1:40" x14ac:dyDescent="0.25">
      <c r="A36" s="4" t="s">
        <v>73</v>
      </c>
      <c r="B36" s="30" t="s">
        <v>590</v>
      </c>
      <c r="C36" s="183" t="s">
        <v>109</v>
      </c>
      <c r="D36" s="183">
        <v>3.60185910224775</v>
      </c>
      <c r="E36" s="183">
        <v>3.5424785891988</v>
      </c>
      <c r="F36" s="183">
        <v>3.4726734037437499</v>
      </c>
      <c r="G36" s="183">
        <v>3.4143311557071701</v>
      </c>
      <c r="H36" s="183">
        <v>3.33513956285839</v>
      </c>
      <c r="I36" s="183">
        <v>3.2495886661148301</v>
      </c>
      <c r="J36" s="183">
        <v>3.1757722017942802</v>
      </c>
      <c r="K36" s="183">
        <v>3.0928866090809999</v>
      </c>
      <c r="L36" s="183">
        <v>3.0014315720698002</v>
      </c>
      <c r="M36" s="183">
        <v>2.91170293743127</v>
      </c>
      <c r="N36" s="183">
        <v>2.9002500009896299</v>
      </c>
      <c r="O36" s="183">
        <v>2.8602999436077701</v>
      </c>
      <c r="P36" s="183">
        <v>2.8206175073692998</v>
      </c>
      <c r="Q36" s="183">
        <v>2.7812026922742401</v>
      </c>
      <c r="R36" s="183">
        <v>2.7420554983225802</v>
      </c>
      <c r="S36" s="183">
        <v>2.7031759255143202</v>
      </c>
      <c r="T36" s="183">
        <v>2.6801159036579199</v>
      </c>
      <c r="U36" s="183">
        <v>2.65705588180152</v>
      </c>
      <c r="V36" s="183">
        <v>2.6339958599451201</v>
      </c>
      <c r="W36" s="183">
        <v>2.6109358380887202</v>
      </c>
      <c r="X36" s="183">
        <v>2.5878758162323199</v>
      </c>
      <c r="Y36" s="183">
        <v>2.56481579437592</v>
      </c>
      <c r="Z36" s="183">
        <v>2.5417557725195201</v>
      </c>
      <c r="AA36" s="183">
        <v>2.5186957506631198</v>
      </c>
      <c r="AB36" s="183">
        <v>2.4956357288067199</v>
      </c>
      <c r="AC36" s="183">
        <v>2.47257570695032</v>
      </c>
      <c r="AD36" s="183">
        <v>2.4495156850939201</v>
      </c>
      <c r="AE36" s="183">
        <v>2.4264556632375198</v>
      </c>
      <c r="AF36" s="183">
        <v>2.4033956413811199</v>
      </c>
      <c r="AG36" s="183">
        <v>2.3803356195247201</v>
      </c>
      <c r="AH36" s="183">
        <v>2.3572755976683202</v>
      </c>
      <c r="AI36" s="183">
        <v>2.3342155758119199</v>
      </c>
      <c r="AJ36" s="183">
        <v>2.31115555395552</v>
      </c>
      <c r="AK36" s="183">
        <v>2.2880955320991201</v>
      </c>
      <c r="AL36" s="183">
        <v>2.2650355102427202</v>
      </c>
      <c r="AM36" s="183">
        <v>2.2419754883863199</v>
      </c>
      <c r="AN36" s="44">
        <f t="shared" si="0"/>
        <v>-0.37755047470146486</v>
      </c>
    </row>
    <row r="37" spans="1:40" x14ac:dyDescent="0.25">
      <c r="A37" s="194" t="s">
        <v>1445</v>
      </c>
      <c r="B37" s="195" t="s">
        <v>590</v>
      </c>
      <c r="C37" s="196" t="s">
        <v>110</v>
      </c>
      <c r="D37" s="183">
        <v>931.036110199674</v>
      </c>
      <c r="E37" s="183">
        <v>927.88424816735096</v>
      </c>
      <c r="F37" s="183">
        <v>924.73461757073403</v>
      </c>
      <c r="G37" s="183">
        <v>929.35964073376294</v>
      </c>
      <c r="H37" s="183">
        <v>929.541048275977</v>
      </c>
      <c r="I37" s="183">
        <v>923.55377945585599</v>
      </c>
      <c r="J37" s="183">
        <v>919.22215901537299</v>
      </c>
      <c r="K37" s="183">
        <v>912.70051030099603</v>
      </c>
      <c r="L37" s="183">
        <v>906.19562252216701</v>
      </c>
      <c r="M37" s="183">
        <v>898.63002188579105</v>
      </c>
      <c r="N37" s="183">
        <v>896.89361871543599</v>
      </c>
      <c r="O37" s="183">
        <v>892.09366611105304</v>
      </c>
      <c r="P37" s="183">
        <v>887.29085857732503</v>
      </c>
      <c r="Q37" s="183">
        <v>882.48519611425195</v>
      </c>
      <c r="R37" s="183">
        <v>877.67667872183495</v>
      </c>
      <c r="S37" s="183">
        <v>872.86530640007095</v>
      </c>
      <c r="T37" s="183">
        <v>873.13626377821697</v>
      </c>
      <c r="U37" s="183">
        <v>873.40738535131504</v>
      </c>
      <c r="V37" s="183">
        <v>873.67834272946095</v>
      </c>
      <c r="W37" s="183">
        <v>873.94946430255902</v>
      </c>
      <c r="X37" s="183">
        <v>874.22042168070504</v>
      </c>
      <c r="Y37" s="183">
        <v>874.491543253803</v>
      </c>
      <c r="Z37" s="183">
        <v>874.76250063194902</v>
      </c>
      <c r="AA37" s="183">
        <v>875.033622205048</v>
      </c>
      <c r="AB37" s="183">
        <v>875.304579583193</v>
      </c>
      <c r="AC37" s="183">
        <v>875.57570115629198</v>
      </c>
      <c r="AD37" s="183">
        <v>875.84665853443698</v>
      </c>
      <c r="AE37" s="183">
        <v>876.11778010753596</v>
      </c>
      <c r="AF37" s="183">
        <v>876.38873748568096</v>
      </c>
      <c r="AG37" s="183">
        <v>876.65985905877994</v>
      </c>
      <c r="AH37" s="183">
        <v>876.93081643692597</v>
      </c>
      <c r="AI37" s="183">
        <v>877.20193801002404</v>
      </c>
      <c r="AJ37" s="183">
        <v>877.47289538816995</v>
      </c>
      <c r="AK37" s="183">
        <v>877.74401696126802</v>
      </c>
      <c r="AL37" s="183">
        <v>878.01497433941404</v>
      </c>
      <c r="AM37" s="183">
        <v>878.286095912512</v>
      </c>
      <c r="AN37" s="44">
        <f t="shared" si="0"/>
        <v>-5.6657323716315371E-2</v>
      </c>
    </row>
    <row r="38" spans="1:40" x14ac:dyDescent="0.25">
      <c r="A38" s="4" t="s">
        <v>59</v>
      </c>
      <c r="B38" s="30" t="s">
        <v>590</v>
      </c>
      <c r="C38" s="183" t="s">
        <v>111</v>
      </c>
      <c r="D38" s="183">
        <v>6.7034599958499896</v>
      </c>
      <c r="E38" s="183">
        <v>6.6625250894899297</v>
      </c>
      <c r="F38" s="183">
        <v>6.6200026970810901</v>
      </c>
      <c r="G38" s="183">
        <v>6.6184552316890199</v>
      </c>
      <c r="H38" s="183">
        <v>6.5721228727631402</v>
      </c>
      <c r="I38" s="183">
        <v>6.4783496676133296</v>
      </c>
      <c r="J38" s="183">
        <v>6.4040626528003699</v>
      </c>
      <c r="K38" s="183">
        <v>6.3086455300503603</v>
      </c>
      <c r="L38" s="183">
        <v>6.2030206577547702</v>
      </c>
      <c r="M38" s="183">
        <v>6.09725709569254</v>
      </c>
      <c r="N38" s="183">
        <v>6.1632649779865698</v>
      </c>
      <c r="O38" s="183">
        <v>6.1813470011727798</v>
      </c>
      <c r="P38" s="183">
        <v>6.1988297357750097</v>
      </c>
      <c r="Q38" s="183">
        <v>6.2157131817932498</v>
      </c>
      <c r="R38" s="183">
        <v>6.2319973392275001</v>
      </c>
      <c r="S38" s="183">
        <v>6.2476822080777596</v>
      </c>
      <c r="T38" s="183">
        <v>6.2993209077312704</v>
      </c>
      <c r="U38" s="183">
        <v>6.3509596073847696</v>
      </c>
      <c r="V38" s="183">
        <v>6.4025983070382697</v>
      </c>
      <c r="W38" s="183">
        <v>6.4542370066917698</v>
      </c>
      <c r="X38" s="183">
        <v>6.5058757063452699</v>
      </c>
      <c r="Y38" s="183">
        <v>6.5575144059987798</v>
      </c>
      <c r="Z38" s="183">
        <v>6.6091531056522799</v>
      </c>
      <c r="AA38" s="183">
        <v>6.66079180530578</v>
      </c>
      <c r="AB38" s="183">
        <v>6.7124305049592801</v>
      </c>
      <c r="AC38" s="183">
        <v>6.7640692046127802</v>
      </c>
      <c r="AD38" s="183">
        <v>6.81570790426629</v>
      </c>
      <c r="AE38" s="183">
        <v>6.8673466039197901</v>
      </c>
      <c r="AF38" s="183">
        <v>6.9189853035732902</v>
      </c>
      <c r="AG38" s="183">
        <v>6.9706240032267903</v>
      </c>
      <c r="AH38" s="183">
        <v>7.0222627028802904</v>
      </c>
      <c r="AI38" s="183">
        <v>7.0739014025337896</v>
      </c>
      <c r="AJ38" s="183">
        <v>7.1255401021873004</v>
      </c>
      <c r="AK38" s="183">
        <v>7.1771788018407996</v>
      </c>
      <c r="AL38" s="183">
        <v>7.2288175014942997</v>
      </c>
      <c r="AM38" s="183">
        <v>7.2804562011477998</v>
      </c>
      <c r="AN38" s="44">
        <f t="shared" si="0"/>
        <v>8.6074386310206932E-2</v>
      </c>
    </row>
    <row r="39" spans="1:40" x14ac:dyDescent="0.25">
      <c r="A39" s="4" t="s">
        <v>54</v>
      </c>
      <c r="B39" s="30" t="s">
        <v>590</v>
      </c>
      <c r="C39" s="183" t="s">
        <v>112</v>
      </c>
      <c r="D39" s="183">
        <v>3338.27839787328</v>
      </c>
      <c r="E39" s="183">
        <v>3280.6866380474398</v>
      </c>
      <c r="F39" s="183">
        <v>3223.14369228121</v>
      </c>
      <c r="G39" s="183">
        <v>3165.6495605745999</v>
      </c>
      <c r="H39" s="183">
        <v>3108.2042429275998</v>
      </c>
      <c r="I39" s="183">
        <v>3050.80773934022</v>
      </c>
      <c r="J39" s="183">
        <v>2993.4600498124601</v>
      </c>
      <c r="K39" s="183">
        <v>2936.16117434432</v>
      </c>
      <c r="L39" s="183">
        <v>2878.9111129357998</v>
      </c>
      <c r="M39" s="183">
        <v>2821.7098655868899</v>
      </c>
      <c r="N39" s="183">
        <v>2821.7098655868899</v>
      </c>
      <c r="O39" s="183">
        <v>2821.7098655868899</v>
      </c>
      <c r="P39" s="183">
        <v>2821.7098655868899</v>
      </c>
      <c r="Q39" s="183">
        <v>2821.7098655868899</v>
      </c>
      <c r="R39" s="183">
        <v>2821.7098655868899</v>
      </c>
      <c r="S39" s="183">
        <v>2821.7098655868899</v>
      </c>
      <c r="T39" s="183">
        <v>2842.5761980734601</v>
      </c>
      <c r="U39" s="183">
        <v>2863.4425305600198</v>
      </c>
      <c r="V39" s="183">
        <v>2884.30886304659</v>
      </c>
      <c r="W39" s="183">
        <v>2905.1751955331601</v>
      </c>
      <c r="X39" s="183">
        <v>2926.0415280197199</v>
      </c>
      <c r="Y39" s="183">
        <v>2946.90786050629</v>
      </c>
      <c r="Z39" s="183">
        <v>2967.7741929928602</v>
      </c>
      <c r="AA39" s="183">
        <v>2988.6405254794199</v>
      </c>
      <c r="AB39" s="183">
        <v>3009.5068579659901</v>
      </c>
      <c r="AC39" s="183">
        <v>3030.3731904525598</v>
      </c>
      <c r="AD39" s="183">
        <v>3051.23952293913</v>
      </c>
      <c r="AE39" s="183">
        <v>3072.1058554256902</v>
      </c>
      <c r="AF39" s="183">
        <v>3092.9721879122599</v>
      </c>
      <c r="AG39" s="183">
        <v>3113.83852039883</v>
      </c>
      <c r="AH39" s="183">
        <v>3134.7048528853902</v>
      </c>
      <c r="AI39" s="183">
        <v>3155.5711853719599</v>
      </c>
      <c r="AJ39" s="183">
        <v>3176.4375178585301</v>
      </c>
      <c r="AK39" s="183">
        <v>3197.3038503450998</v>
      </c>
      <c r="AL39" s="183">
        <v>3218.17018283166</v>
      </c>
      <c r="AM39" s="183">
        <v>3239.0365153182302</v>
      </c>
      <c r="AN39" s="44">
        <f t="shared" si="0"/>
        <v>-2.972846201750998E-2</v>
      </c>
    </row>
    <row r="40" spans="1:40" x14ac:dyDescent="0.25">
      <c r="A40" s="4" t="s">
        <v>60</v>
      </c>
      <c r="B40" s="30" t="s">
        <v>590</v>
      </c>
      <c r="C40" s="183" t="s">
        <v>113</v>
      </c>
      <c r="D40" s="183">
        <v>883.98863994883095</v>
      </c>
      <c r="E40" s="183">
        <v>880.06812340455701</v>
      </c>
      <c r="F40" s="183">
        <v>876.14760686028205</v>
      </c>
      <c r="G40" s="183">
        <v>872.227090316008</v>
      </c>
      <c r="H40" s="183">
        <v>868.30657377173395</v>
      </c>
      <c r="I40" s="183">
        <v>864.38605722746001</v>
      </c>
      <c r="J40" s="183">
        <v>860.46554068318596</v>
      </c>
      <c r="K40" s="183">
        <v>856.54502413891203</v>
      </c>
      <c r="L40" s="183">
        <v>852.62450759463798</v>
      </c>
      <c r="M40" s="183">
        <v>848.70399105036404</v>
      </c>
      <c r="N40" s="183">
        <v>844.78347450608999</v>
      </c>
      <c r="O40" s="183">
        <v>840.86295796181605</v>
      </c>
      <c r="P40" s="183">
        <v>836.942441417542</v>
      </c>
      <c r="Q40" s="183">
        <v>833.02192487326795</v>
      </c>
      <c r="R40" s="183">
        <v>829.10140832899299</v>
      </c>
      <c r="S40" s="183">
        <v>825.18089178471905</v>
      </c>
      <c r="T40" s="183">
        <v>834.51886285509897</v>
      </c>
      <c r="U40" s="183">
        <v>843.85683392547901</v>
      </c>
      <c r="V40" s="183">
        <v>853.19480499585904</v>
      </c>
      <c r="W40" s="183">
        <v>862.53277606623897</v>
      </c>
      <c r="X40" s="183">
        <v>871.870747136619</v>
      </c>
      <c r="Y40" s="183">
        <v>881.20871820699904</v>
      </c>
      <c r="Z40" s="183">
        <v>890.54668927737896</v>
      </c>
      <c r="AA40" s="183">
        <v>899.884660347759</v>
      </c>
      <c r="AB40" s="183">
        <v>909.22263141813903</v>
      </c>
      <c r="AC40" s="183">
        <v>918.56060248851895</v>
      </c>
      <c r="AD40" s="183">
        <v>927.89857355889899</v>
      </c>
      <c r="AE40" s="183">
        <v>937.23654462927902</v>
      </c>
      <c r="AF40" s="183">
        <v>946.57451569965895</v>
      </c>
      <c r="AG40" s="183">
        <v>955.91248677003898</v>
      </c>
      <c r="AH40" s="183">
        <v>965.25045784041902</v>
      </c>
      <c r="AI40" s="183">
        <v>974.58842891079905</v>
      </c>
      <c r="AJ40" s="183">
        <v>983.92639998117897</v>
      </c>
      <c r="AK40" s="183">
        <v>993.26437105155901</v>
      </c>
      <c r="AL40" s="183">
        <v>1002.60234212194</v>
      </c>
      <c r="AM40" s="183">
        <v>1011.94031319231</v>
      </c>
      <c r="AN40" s="44">
        <f t="shared" si="0"/>
        <v>0.14474357187540943</v>
      </c>
    </row>
    <row r="41" spans="1:40" x14ac:dyDescent="0.25">
      <c r="C41" s="183" t="s">
        <v>114</v>
      </c>
      <c r="D41" s="183">
        <v>2317.9058719688001</v>
      </c>
      <c r="E41" s="183">
        <v>2264.7600571836301</v>
      </c>
      <c r="F41" s="183">
        <v>2210.14207753968</v>
      </c>
      <c r="G41" s="183">
        <v>2149.9507925503699</v>
      </c>
      <c r="H41" s="183">
        <v>2092.1452933768001</v>
      </c>
      <c r="I41" s="183">
        <v>2030.2026252410501</v>
      </c>
      <c r="J41" s="183">
        <v>2000.09868266687</v>
      </c>
      <c r="K41" s="183">
        <v>1965.5054243563</v>
      </c>
      <c r="L41" s="183">
        <v>1930.75212596238</v>
      </c>
      <c r="M41" s="183">
        <v>1896.7045729219601</v>
      </c>
      <c r="N41" s="183">
        <v>1864.1302588753799</v>
      </c>
      <c r="O41" s="183">
        <v>1833.32892842722</v>
      </c>
      <c r="P41" s="183">
        <v>1804.6191937847</v>
      </c>
      <c r="Q41" s="183">
        <v>1777.7686193786201</v>
      </c>
      <c r="R41" s="183">
        <v>1752.3462529836399</v>
      </c>
      <c r="S41" s="183">
        <v>1728.87218201775</v>
      </c>
      <c r="T41" s="183">
        <v>1707.1954227229501</v>
      </c>
      <c r="U41" s="183">
        <v>1688.3408826212799</v>
      </c>
      <c r="V41" s="183">
        <v>1672.13965844788</v>
      </c>
      <c r="W41" s="183">
        <v>1657.4703653302499</v>
      </c>
      <c r="X41" s="183">
        <v>1644.8348607099099</v>
      </c>
      <c r="Y41" s="183">
        <v>1633.8455803496599</v>
      </c>
      <c r="Z41" s="183">
        <v>1624.92120139438</v>
      </c>
      <c r="AA41" s="183">
        <v>1618.04937864608</v>
      </c>
      <c r="AB41" s="183">
        <v>1612.6923566923499</v>
      </c>
      <c r="AC41" s="183">
        <v>1608.5172631704199</v>
      </c>
      <c r="AD41" s="183">
        <v>1605.58150773081</v>
      </c>
      <c r="AE41" s="183">
        <v>1603.55648340428</v>
      </c>
      <c r="AF41" s="183">
        <v>1602.2246203469299</v>
      </c>
      <c r="AG41" s="183">
        <v>1601.3948716494001</v>
      </c>
      <c r="AH41" s="183">
        <v>1600.87387276097</v>
      </c>
      <c r="AI41" s="183">
        <v>1600.49810421606</v>
      </c>
      <c r="AJ41" s="183">
        <v>1600.2247372276499</v>
      </c>
      <c r="AK41" s="183">
        <v>1600.0317302363001</v>
      </c>
      <c r="AL41" s="183">
        <v>1599.86341244506</v>
      </c>
      <c r="AM41" s="183">
        <v>1599.5523264505</v>
      </c>
      <c r="AN41" s="44">
        <f t="shared" si="0"/>
        <v>-0.30991489093909563</v>
      </c>
    </row>
    <row r="42" spans="1:40" x14ac:dyDescent="0.25">
      <c r="C42" s="183" t="s">
        <v>115</v>
      </c>
      <c r="D42" s="183">
        <v>1856.65451007159</v>
      </c>
      <c r="E42" s="183">
        <v>1869.98456813339</v>
      </c>
      <c r="F42" s="183">
        <v>1882.2194883147999</v>
      </c>
      <c r="G42" s="183">
        <v>1889.56030549808</v>
      </c>
      <c r="H42" s="183">
        <v>1898.2672778206299</v>
      </c>
      <c r="I42" s="183">
        <v>1903.1463987955599</v>
      </c>
      <c r="J42" s="183">
        <v>1903.5878764772999</v>
      </c>
      <c r="K42" s="183">
        <v>1900.3516420624701</v>
      </c>
      <c r="L42" s="183">
        <v>1896.4460544041499</v>
      </c>
      <c r="M42" s="183">
        <v>1891.6419356680201</v>
      </c>
      <c r="N42" s="183">
        <v>1892.54150196415</v>
      </c>
      <c r="O42" s="183">
        <v>1893.0738557764801</v>
      </c>
      <c r="P42" s="183">
        <v>1893.6682404052699</v>
      </c>
      <c r="Q42" s="183">
        <v>1893.9497158957199</v>
      </c>
      <c r="R42" s="183">
        <v>1893.3994904099</v>
      </c>
      <c r="S42" s="183">
        <v>1892.78724701493</v>
      </c>
      <c r="T42" s="183">
        <v>1891.8740299246399</v>
      </c>
      <c r="U42" s="183">
        <v>1892.12220203058</v>
      </c>
      <c r="V42" s="183">
        <v>1893.01721426937</v>
      </c>
      <c r="W42" s="183">
        <v>1893.14575603913</v>
      </c>
      <c r="X42" s="183">
        <v>1893.37829973925</v>
      </c>
      <c r="Y42" s="183">
        <v>1893.0867450011499</v>
      </c>
      <c r="Z42" s="183">
        <v>1893.2480688431999</v>
      </c>
      <c r="AA42" s="183">
        <v>1893.9042771070201</v>
      </c>
      <c r="AB42" s="183">
        <v>1894.84397805455</v>
      </c>
      <c r="AC42" s="183">
        <v>1896.0231576579599</v>
      </c>
      <c r="AD42" s="183">
        <v>1897.5884621253899</v>
      </c>
      <c r="AE42" s="183">
        <v>1899.4810093532201</v>
      </c>
      <c r="AF42" s="183">
        <v>1901.63806305244</v>
      </c>
      <c r="AG42" s="183">
        <v>1903.9345875845599</v>
      </c>
      <c r="AH42" s="183">
        <v>1906.28991945343</v>
      </c>
      <c r="AI42" s="183">
        <v>1908.5863171139899</v>
      </c>
      <c r="AJ42" s="183">
        <v>1910.7780903212199</v>
      </c>
      <c r="AK42" s="183">
        <v>1912.8953925390699</v>
      </c>
      <c r="AL42" s="183">
        <v>1914.8517310135301</v>
      </c>
      <c r="AM42" s="183">
        <v>1916.42083992829</v>
      </c>
      <c r="AN42" s="44">
        <f t="shared" si="0"/>
        <v>3.2190334568166605E-2</v>
      </c>
    </row>
    <row r="43" spans="1:40" x14ac:dyDescent="0.25">
      <c r="C43" s="183" t="s">
        <v>116</v>
      </c>
      <c r="D43" s="183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</row>
    <row r="44" spans="1:40" x14ac:dyDescent="0.25">
      <c r="C44" s="183" t="s">
        <v>117</v>
      </c>
      <c r="D44" s="183">
        <v>0</v>
      </c>
      <c r="E44" s="183">
        <v>0</v>
      </c>
      <c r="F44" s="183">
        <v>0</v>
      </c>
      <c r="G44" s="183">
        <v>0</v>
      </c>
      <c r="H44" s="183">
        <v>0</v>
      </c>
      <c r="I44" s="183">
        <v>0</v>
      </c>
      <c r="J44" s="183">
        <v>0</v>
      </c>
      <c r="K44" s="183">
        <v>0</v>
      </c>
      <c r="L44" s="183">
        <v>0</v>
      </c>
      <c r="M44" s="183">
        <v>0</v>
      </c>
      <c r="N44" s="183">
        <v>0</v>
      </c>
      <c r="O44" s="183">
        <v>0</v>
      </c>
      <c r="P44" s="183">
        <v>0</v>
      </c>
      <c r="Q44" s="183">
        <v>0</v>
      </c>
      <c r="R44" s="183">
        <v>0</v>
      </c>
      <c r="S44" s="183">
        <v>0</v>
      </c>
      <c r="T44" s="183">
        <v>0</v>
      </c>
      <c r="U44" s="183">
        <v>0</v>
      </c>
      <c r="V44" s="183">
        <v>0</v>
      </c>
      <c r="W44" s="183">
        <v>0</v>
      </c>
      <c r="X44" s="183">
        <v>0</v>
      </c>
      <c r="Y44" s="183">
        <v>0</v>
      </c>
      <c r="Z44" s="183">
        <v>0</v>
      </c>
      <c r="AA44" s="183">
        <v>0</v>
      </c>
      <c r="AB44" s="183">
        <v>0</v>
      </c>
      <c r="AC44" s="183">
        <v>0</v>
      </c>
      <c r="AD44" s="183">
        <v>0</v>
      </c>
      <c r="AE44" s="183">
        <v>0</v>
      </c>
      <c r="AF44" s="183">
        <v>0</v>
      </c>
      <c r="AG44" s="183">
        <v>0</v>
      </c>
      <c r="AH44" s="183">
        <v>0</v>
      </c>
      <c r="AI44" s="183">
        <v>0</v>
      </c>
      <c r="AJ44" s="183">
        <v>0</v>
      </c>
      <c r="AK44" s="183">
        <v>0</v>
      </c>
      <c r="AL44" s="183">
        <v>0</v>
      </c>
      <c r="AM44" s="183">
        <v>0</v>
      </c>
    </row>
    <row r="45" spans="1:40" x14ac:dyDescent="0.25">
      <c r="C45" s="183" t="s">
        <v>118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</row>
    <row r="46" spans="1:40" x14ac:dyDescent="0.25">
      <c r="C46" s="183" t="s">
        <v>119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</row>
    <row r="47" spans="1:40" x14ac:dyDescent="0.25">
      <c r="C47" s="183" t="s">
        <v>120</v>
      </c>
      <c r="D47" s="183">
        <v>273.22433640774398</v>
      </c>
      <c r="E47" s="183">
        <v>274.418680457709</v>
      </c>
      <c r="F47" s="183">
        <v>275.501305744457</v>
      </c>
      <c r="G47" s="183">
        <v>275.97182300321299</v>
      </c>
      <c r="H47" s="183">
        <v>276.76166697078799</v>
      </c>
      <c r="I47" s="183">
        <v>277.24352254443397</v>
      </c>
      <c r="J47" s="183">
        <v>277.37584439055797</v>
      </c>
      <c r="K47" s="183">
        <v>277.22828001509498</v>
      </c>
      <c r="L47" s="183">
        <v>277.166072593698</v>
      </c>
      <c r="M47" s="183">
        <v>277.09871597556599</v>
      </c>
      <c r="N47" s="183">
        <v>277.05048955979902</v>
      </c>
      <c r="O47" s="183">
        <v>277.03751374613103</v>
      </c>
      <c r="P47" s="183">
        <v>277.10670796098401</v>
      </c>
      <c r="Q47" s="183">
        <v>277.21849211256</v>
      </c>
      <c r="R47" s="183">
        <v>277.30006050988902</v>
      </c>
      <c r="S47" s="183">
        <v>277.433423024901</v>
      </c>
      <c r="T47" s="183">
        <v>277.586076251196</v>
      </c>
      <c r="U47" s="183">
        <v>277.91700447560203</v>
      </c>
      <c r="V47" s="183">
        <v>278.392090615423</v>
      </c>
      <c r="W47" s="183">
        <v>278.81899732770501</v>
      </c>
      <c r="X47" s="183">
        <v>279.28412600757798</v>
      </c>
      <c r="Y47" s="183">
        <v>279.734131422953</v>
      </c>
      <c r="Z47" s="183">
        <v>280.25533695159203</v>
      </c>
      <c r="AA47" s="183">
        <v>280.87084004665599</v>
      </c>
      <c r="AB47" s="183">
        <v>281.52034156014099</v>
      </c>
      <c r="AC47" s="183">
        <v>282.18186768336301</v>
      </c>
      <c r="AD47" s="183">
        <v>282.89738304337499</v>
      </c>
      <c r="AE47" s="183">
        <v>283.64276347846902</v>
      </c>
      <c r="AF47" s="183">
        <v>284.40811180294901</v>
      </c>
      <c r="AG47" s="183">
        <v>285.18333576162701</v>
      </c>
      <c r="AH47" s="183">
        <v>285.95337661690297</v>
      </c>
      <c r="AI47" s="183">
        <v>286.70355124727598</v>
      </c>
      <c r="AJ47" s="183">
        <v>287.43521779429602</v>
      </c>
      <c r="AK47" s="183">
        <v>288.15076409396198</v>
      </c>
      <c r="AL47" s="183">
        <v>288.84467467184697</v>
      </c>
      <c r="AM47" s="183">
        <v>289.49093476504601</v>
      </c>
    </row>
    <row r="48" spans="1:40" x14ac:dyDescent="0.25">
      <c r="C48" s="183" t="s">
        <v>121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</row>
    <row r="49" spans="3:39" x14ac:dyDescent="0.25">
      <c r="C49" s="183" t="s">
        <v>122</v>
      </c>
      <c r="D49" s="183">
        <v>0</v>
      </c>
      <c r="E49" s="183">
        <v>0</v>
      </c>
      <c r="F49" s="183">
        <v>0</v>
      </c>
      <c r="G49" s="183">
        <v>0</v>
      </c>
      <c r="H49" s="183">
        <v>0</v>
      </c>
      <c r="I49" s="183">
        <v>0</v>
      </c>
      <c r="J49" s="183">
        <v>0</v>
      </c>
      <c r="K49" s="183">
        <v>0</v>
      </c>
      <c r="L49" s="183">
        <v>0</v>
      </c>
      <c r="M49" s="183">
        <v>0</v>
      </c>
      <c r="N49" s="183">
        <v>0</v>
      </c>
      <c r="O49" s="183">
        <v>0</v>
      </c>
      <c r="P49" s="183">
        <v>0</v>
      </c>
      <c r="Q49" s="183">
        <v>0</v>
      </c>
      <c r="R49" s="183">
        <v>0</v>
      </c>
      <c r="S49" s="183">
        <v>0</v>
      </c>
      <c r="T49" s="183">
        <v>0</v>
      </c>
      <c r="U49" s="183">
        <v>0</v>
      </c>
      <c r="V49" s="183">
        <v>0</v>
      </c>
      <c r="W49" s="183">
        <v>0</v>
      </c>
      <c r="X49" s="183">
        <v>0</v>
      </c>
      <c r="Y49" s="183">
        <v>0</v>
      </c>
      <c r="Z49" s="183">
        <v>0</v>
      </c>
      <c r="AA49" s="183">
        <v>0</v>
      </c>
      <c r="AB49" s="183">
        <v>0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0</v>
      </c>
      <c r="AL49" s="183">
        <v>0</v>
      </c>
      <c r="AM49" s="183">
        <v>0</v>
      </c>
    </row>
    <row r="50" spans="3:39" x14ac:dyDescent="0.25">
      <c r="C50" s="183" t="s">
        <v>123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</row>
    <row r="51" spans="3:39" x14ac:dyDescent="0.25">
      <c r="C51" s="183" t="s">
        <v>124</v>
      </c>
      <c r="D51" s="183">
        <v>441.78864864295798</v>
      </c>
      <c r="E51" s="183">
        <v>445.32358141377</v>
      </c>
      <c r="F51" s="183">
        <v>448.68742127024598</v>
      </c>
      <c r="G51" s="183">
        <v>451.04723459002099</v>
      </c>
      <c r="H51" s="183">
        <v>454.040677249672</v>
      </c>
      <c r="I51" s="183">
        <v>456.65617447467901</v>
      </c>
      <c r="J51" s="183">
        <v>458.84516392353601</v>
      </c>
      <c r="K51" s="183">
        <v>460.66469320231698</v>
      </c>
      <c r="L51" s="183">
        <v>462.65243928949002</v>
      </c>
      <c r="M51" s="183">
        <v>464.57949321089501</v>
      </c>
      <c r="N51" s="183">
        <v>466.44665141442903</v>
      </c>
      <c r="O51" s="183">
        <v>468.259650857471</v>
      </c>
      <c r="P51" s="183">
        <v>470.08894134466198</v>
      </c>
      <c r="Q51" s="183">
        <v>471.86171283565102</v>
      </c>
      <c r="R51" s="183">
        <v>473.45100805498498</v>
      </c>
      <c r="S51" s="183">
        <v>475.002600480718</v>
      </c>
      <c r="T51" s="183">
        <v>476.46269258222497</v>
      </c>
      <c r="U51" s="183">
        <v>478.11326035377999</v>
      </c>
      <c r="V51" s="183">
        <v>479.894011611758</v>
      </c>
      <c r="W51" s="183">
        <v>481.47239776979598</v>
      </c>
      <c r="X51" s="183">
        <v>482.99853763484498</v>
      </c>
      <c r="Y51" s="183">
        <v>484.38180787143301</v>
      </c>
      <c r="Z51" s="183">
        <v>485.780429393063</v>
      </c>
      <c r="AA51" s="183">
        <v>487.24494255194003</v>
      </c>
      <c r="AB51" s="183">
        <v>488.68642758760598</v>
      </c>
      <c r="AC51" s="183">
        <v>490.08380134746199</v>
      </c>
      <c r="AD51" s="183">
        <v>491.53003128382602</v>
      </c>
      <c r="AE51" s="183">
        <v>493.002152664888</v>
      </c>
      <c r="AF51" s="183">
        <v>494.49911359897197</v>
      </c>
      <c r="AG51" s="183">
        <v>496.016486398935</v>
      </c>
      <c r="AH51" s="183">
        <v>497.537297935852</v>
      </c>
      <c r="AI51" s="183">
        <v>499.04113186432801</v>
      </c>
      <c r="AJ51" s="183">
        <v>500.53266659413202</v>
      </c>
      <c r="AK51" s="183">
        <v>502.01523192404198</v>
      </c>
      <c r="AL51" s="183">
        <v>503.47765987590799</v>
      </c>
      <c r="AM51" s="183">
        <v>504.87258426849002</v>
      </c>
    </row>
    <row r="52" spans="3:39" x14ac:dyDescent="0.25">
      <c r="C52" s="183" t="s">
        <v>125</v>
      </c>
      <c r="D52" s="183">
        <v>189.235161752175</v>
      </c>
      <c r="E52" s="183">
        <v>190.067091517291</v>
      </c>
      <c r="F52" s="183">
        <v>190.78861878551999</v>
      </c>
      <c r="G52" s="183">
        <v>191.30677115444001</v>
      </c>
      <c r="H52" s="183">
        <v>191.942241935905</v>
      </c>
      <c r="I52" s="183">
        <v>192.53924841584899</v>
      </c>
      <c r="J52" s="183">
        <v>193.49449692238801</v>
      </c>
      <c r="K52" s="183">
        <v>194.454233100701</v>
      </c>
      <c r="L52" s="183">
        <v>195.41055580095701</v>
      </c>
      <c r="M52" s="183">
        <v>196.364172332354</v>
      </c>
      <c r="N52" s="183">
        <v>197.298753231402</v>
      </c>
      <c r="O52" s="183">
        <v>198.20927595268299</v>
      </c>
      <c r="P52" s="183">
        <v>199.12342977517301</v>
      </c>
      <c r="Q52" s="183">
        <v>200.006920975356</v>
      </c>
      <c r="R52" s="183">
        <v>200.80211049471899</v>
      </c>
      <c r="S52" s="183">
        <v>201.57228188578301</v>
      </c>
      <c r="T52" s="183">
        <v>202.29224593094901</v>
      </c>
      <c r="U52" s="183">
        <v>203.08462613335499</v>
      </c>
      <c r="V52" s="183">
        <v>203.92021481133199</v>
      </c>
      <c r="W52" s="183">
        <v>204.65061203723499</v>
      </c>
      <c r="X52" s="183">
        <v>205.336859102842</v>
      </c>
      <c r="Y52" s="183">
        <v>205.935815905543</v>
      </c>
      <c r="Z52" s="183">
        <v>206.511153100076</v>
      </c>
      <c r="AA52" s="183">
        <v>207.079885110048</v>
      </c>
      <c r="AB52" s="183">
        <v>207.59919939378199</v>
      </c>
      <c r="AC52" s="183">
        <v>208.056611250423</v>
      </c>
      <c r="AD52" s="183">
        <v>208.49131565513099</v>
      </c>
      <c r="AE52" s="183">
        <v>208.89307937944301</v>
      </c>
      <c r="AF52" s="183">
        <v>209.263279305374</v>
      </c>
      <c r="AG52" s="183">
        <v>209.603445997834</v>
      </c>
      <c r="AH52" s="183">
        <v>209.91014898052401</v>
      </c>
      <c r="AI52" s="183">
        <v>210.17945997280299</v>
      </c>
      <c r="AJ52" s="183">
        <v>210.418136038201</v>
      </c>
      <c r="AK52" s="183">
        <v>210.632183265452</v>
      </c>
      <c r="AL52" s="183">
        <v>210.821001685346</v>
      </c>
      <c r="AM52" s="183">
        <v>210.968207803821</v>
      </c>
    </row>
    <row r="53" spans="3:39" x14ac:dyDescent="0.25">
      <c r="C53" s="183" t="s">
        <v>126</v>
      </c>
      <c r="D53" s="183">
        <v>132.657000752941</v>
      </c>
      <c r="E53" s="183">
        <v>136.28126157983101</v>
      </c>
      <c r="F53" s="183">
        <v>136.790408480672</v>
      </c>
      <c r="G53" s="183">
        <v>136.88481945546201</v>
      </c>
      <c r="H53" s="183">
        <v>137.564634504201</v>
      </c>
      <c r="I53" s="183">
        <v>136.62954562689001</v>
      </c>
      <c r="J53" s="183">
        <v>135.87980482352901</v>
      </c>
      <c r="K53" s="183">
        <v>133.915216094117</v>
      </c>
      <c r="L53" s="183">
        <v>131.63590543865499</v>
      </c>
      <c r="M53" s="183">
        <v>128.74183085714199</v>
      </c>
      <c r="N53" s="183">
        <v>126.66815122689</v>
      </c>
      <c r="O53" s="183">
        <v>124.594471596638</v>
      </c>
      <c r="P53" s="183">
        <v>122.520791966386</v>
      </c>
      <c r="Q53" s="183">
        <v>120.447112336134</v>
      </c>
      <c r="R53" s="183">
        <v>118.373432705882</v>
      </c>
      <c r="S53" s="183">
        <v>116.29975307562999</v>
      </c>
      <c r="T53" s="183">
        <v>117.31808541663899</v>
      </c>
      <c r="U53" s="183">
        <v>118.33641775764799</v>
      </c>
      <c r="V53" s="183">
        <v>119.35475009865699</v>
      </c>
      <c r="W53" s="183">
        <v>120.37308243966601</v>
      </c>
      <c r="X53" s="183">
        <v>121.39141478067501</v>
      </c>
      <c r="Y53" s="183">
        <v>122.40974712168401</v>
      </c>
      <c r="Z53" s="183">
        <v>123.42807946269301</v>
      </c>
      <c r="AA53" s="183">
        <v>124.44641180370201</v>
      </c>
      <c r="AB53" s="183">
        <v>125.46474414471101</v>
      </c>
      <c r="AC53" s="183">
        <v>126.48307648572001</v>
      </c>
      <c r="AD53" s="183">
        <v>127.501408826729</v>
      </c>
      <c r="AE53" s="183">
        <v>128.519741167738</v>
      </c>
      <c r="AF53" s="183">
        <v>129.538073508747</v>
      </c>
      <c r="AG53" s="183">
        <v>130.556405849756</v>
      </c>
      <c r="AH53" s="183">
        <v>131.574738190765</v>
      </c>
      <c r="AI53" s="183">
        <v>132.593070531774</v>
      </c>
      <c r="AJ53" s="183">
        <v>133.611402872783</v>
      </c>
      <c r="AK53" s="183">
        <v>134.629735213792</v>
      </c>
      <c r="AL53" s="183">
        <v>135.648067554801</v>
      </c>
      <c r="AM53" s="183">
        <v>136.66639989581</v>
      </c>
    </row>
    <row r="54" spans="3:39" x14ac:dyDescent="0.25">
      <c r="C54" s="183" t="s">
        <v>127</v>
      </c>
      <c r="D54" s="183">
        <v>0</v>
      </c>
      <c r="E54" s="183">
        <v>0</v>
      </c>
      <c r="F54" s="183">
        <v>0</v>
      </c>
      <c r="G54" s="183">
        <v>0</v>
      </c>
      <c r="H54" s="183">
        <v>0</v>
      </c>
      <c r="I54" s="183">
        <v>0</v>
      </c>
      <c r="J54" s="183">
        <v>0</v>
      </c>
      <c r="K54" s="183">
        <v>0</v>
      </c>
      <c r="L54" s="183">
        <v>0</v>
      </c>
      <c r="M54" s="183">
        <v>0</v>
      </c>
      <c r="N54" s="183">
        <v>0</v>
      </c>
      <c r="O54" s="183">
        <v>0</v>
      </c>
      <c r="P54" s="183">
        <v>0</v>
      </c>
      <c r="Q54" s="183">
        <v>0</v>
      </c>
      <c r="R54" s="183">
        <v>0</v>
      </c>
      <c r="S54" s="183">
        <v>0</v>
      </c>
      <c r="T54" s="183">
        <v>0</v>
      </c>
      <c r="U54" s="183">
        <v>0</v>
      </c>
      <c r="V54" s="183">
        <v>0</v>
      </c>
      <c r="W54" s="183">
        <v>0</v>
      </c>
      <c r="X54" s="183">
        <v>0</v>
      </c>
      <c r="Y54" s="183">
        <v>0</v>
      </c>
      <c r="Z54" s="183">
        <v>0</v>
      </c>
      <c r="AA54" s="183">
        <v>0</v>
      </c>
      <c r="AB54" s="183">
        <v>0</v>
      </c>
      <c r="AC54" s="183">
        <v>0</v>
      </c>
      <c r="AD54" s="183">
        <v>0</v>
      </c>
      <c r="AE54" s="183">
        <v>0</v>
      </c>
      <c r="AF54" s="183">
        <v>0</v>
      </c>
      <c r="AG54" s="183">
        <v>0</v>
      </c>
      <c r="AH54" s="183">
        <v>0</v>
      </c>
      <c r="AI54" s="183">
        <v>0</v>
      </c>
      <c r="AJ54" s="183">
        <v>0</v>
      </c>
      <c r="AK54" s="183">
        <v>0</v>
      </c>
      <c r="AL54" s="183">
        <v>0</v>
      </c>
      <c r="AM54" s="183">
        <v>0</v>
      </c>
    </row>
    <row r="55" spans="3:39" x14ac:dyDescent="0.25">
      <c r="C55" s="183" t="s">
        <v>128</v>
      </c>
      <c r="D55" s="183" t="s">
        <v>1431</v>
      </c>
      <c r="E55" s="183" t="s">
        <v>1431</v>
      </c>
      <c r="F55" s="183" t="s">
        <v>1431</v>
      </c>
      <c r="G55" s="183" t="s">
        <v>1431</v>
      </c>
      <c r="H55" s="183" t="s">
        <v>1431</v>
      </c>
      <c r="I55" s="183" t="s">
        <v>1431</v>
      </c>
      <c r="J55" s="183" t="s">
        <v>1431</v>
      </c>
      <c r="K55" s="183" t="s">
        <v>1431</v>
      </c>
      <c r="L55" s="183" t="s">
        <v>1431</v>
      </c>
      <c r="M55" s="183" t="s">
        <v>1431</v>
      </c>
      <c r="N55" s="183" t="s">
        <v>1431</v>
      </c>
      <c r="O55" s="183" t="s">
        <v>1431</v>
      </c>
      <c r="P55" s="183" t="s">
        <v>1431</v>
      </c>
      <c r="Q55" s="183" t="s">
        <v>1431</v>
      </c>
      <c r="R55" s="183" t="s">
        <v>1431</v>
      </c>
      <c r="S55" s="183" t="s">
        <v>1431</v>
      </c>
      <c r="T55" s="183" t="s">
        <v>1431</v>
      </c>
      <c r="U55" s="183" t="s">
        <v>1431</v>
      </c>
      <c r="V55" s="183" t="s">
        <v>1431</v>
      </c>
      <c r="W55" s="183" t="s">
        <v>1431</v>
      </c>
      <c r="X55" s="183" t="s">
        <v>1431</v>
      </c>
      <c r="Y55" s="183" t="s">
        <v>1431</v>
      </c>
      <c r="Z55" s="183" t="s">
        <v>1431</v>
      </c>
      <c r="AA55" s="183" t="s">
        <v>1431</v>
      </c>
      <c r="AB55" s="183" t="s">
        <v>1431</v>
      </c>
      <c r="AC55" s="183" t="s">
        <v>1431</v>
      </c>
      <c r="AD55" s="183" t="s">
        <v>1431</v>
      </c>
      <c r="AE55" s="183" t="s">
        <v>1431</v>
      </c>
      <c r="AF55" s="183" t="s">
        <v>1431</v>
      </c>
      <c r="AG55" s="183" t="s">
        <v>1431</v>
      </c>
      <c r="AH55" s="183" t="s">
        <v>1431</v>
      </c>
      <c r="AI55" s="183" t="s">
        <v>1431</v>
      </c>
      <c r="AJ55" s="183" t="s">
        <v>1431</v>
      </c>
      <c r="AK55" s="183" t="s">
        <v>1431</v>
      </c>
      <c r="AL55" s="183" t="s">
        <v>1431</v>
      </c>
      <c r="AM55" s="183" t="s">
        <v>1431</v>
      </c>
    </row>
    <row r="56" spans="3:39" x14ac:dyDescent="0.25">
      <c r="C56" s="183" t="s">
        <v>129</v>
      </c>
      <c r="D56" s="183" t="s">
        <v>1431</v>
      </c>
      <c r="E56" s="183" t="s">
        <v>1431</v>
      </c>
      <c r="F56" s="183" t="s">
        <v>1431</v>
      </c>
      <c r="G56" s="183" t="s">
        <v>1431</v>
      </c>
      <c r="H56" s="183" t="s">
        <v>1431</v>
      </c>
      <c r="I56" s="183" t="s">
        <v>1431</v>
      </c>
      <c r="J56" s="183" t="s">
        <v>1431</v>
      </c>
      <c r="K56" s="183" t="s">
        <v>1431</v>
      </c>
      <c r="L56" s="183" t="s">
        <v>1431</v>
      </c>
      <c r="M56" s="183" t="s">
        <v>1431</v>
      </c>
      <c r="N56" s="183" t="s">
        <v>1431</v>
      </c>
      <c r="O56" s="183" t="s">
        <v>1431</v>
      </c>
      <c r="P56" s="183" t="s">
        <v>1431</v>
      </c>
      <c r="Q56" s="183" t="s">
        <v>1431</v>
      </c>
      <c r="R56" s="183" t="s">
        <v>1431</v>
      </c>
      <c r="S56" s="183" t="s">
        <v>1431</v>
      </c>
      <c r="T56" s="183" t="s">
        <v>1431</v>
      </c>
      <c r="U56" s="183" t="s">
        <v>1431</v>
      </c>
      <c r="V56" s="183" t="s">
        <v>1431</v>
      </c>
      <c r="W56" s="183" t="s">
        <v>1431</v>
      </c>
      <c r="X56" s="183" t="s">
        <v>1431</v>
      </c>
      <c r="Y56" s="183" t="s">
        <v>1431</v>
      </c>
      <c r="Z56" s="183" t="s">
        <v>1431</v>
      </c>
      <c r="AA56" s="183" t="s">
        <v>1431</v>
      </c>
      <c r="AB56" s="183" t="s">
        <v>1431</v>
      </c>
      <c r="AC56" s="183" t="s">
        <v>1431</v>
      </c>
      <c r="AD56" s="183" t="s">
        <v>1431</v>
      </c>
      <c r="AE56" s="183" t="s">
        <v>1431</v>
      </c>
      <c r="AF56" s="183" t="s">
        <v>1431</v>
      </c>
      <c r="AG56" s="183" t="s">
        <v>1431</v>
      </c>
      <c r="AH56" s="183" t="s">
        <v>1431</v>
      </c>
      <c r="AI56" s="183" t="s">
        <v>1431</v>
      </c>
      <c r="AJ56" s="183" t="s">
        <v>1431</v>
      </c>
      <c r="AK56" s="183" t="s">
        <v>1431</v>
      </c>
      <c r="AL56" s="183" t="s">
        <v>1431</v>
      </c>
      <c r="AM56" s="183" t="s">
        <v>1431</v>
      </c>
    </row>
    <row r="57" spans="3:39" x14ac:dyDescent="0.25">
      <c r="C57" s="183" t="s">
        <v>130</v>
      </c>
      <c r="D57" s="183" t="s">
        <v>1431</v>
      </c>
      <c r="E57" s="183" t="s">
        <v>1431</v>
      </c>
      <c r="F57" s="183" t="s">
        <v>1431</v>
      </c>
      <c r="G57" s="183" t="s">
        <v>1431</v>
      </c>
      <c r="H57" s="183" t="s">
        <v>1431</v>
      </c>
      <c r="I57" s="183" t="s">
        <v>1431</v>
      </c>
      <c r="J57" s="183" t="s">
        <v>1431</v>
      </c>
      <c r="K57" s="183" t="s">
        <v>1431</v>
      </c>
      <c r="L57" s="183" t="s">
        <v>1431</v>
      </c>
      <c r="M57" s="183" t="s">
        <v>1431</v>
      </c>
      <c r="N57" s="183" t="s">
        <v>1431</v>
      </c>
      <c r="O57" s="183" t="s">
        <v>1431</v>
      </c>
      <c r="P57" s="183" t="s">
        <v>1431</v>
      </c>
      <c r="Q57" s="183" t="s">
        <v>1431</v>
      </c>
      <c r="R57" s="183" t="s">
        <v>1431</v>
      </c>
      <c r="S57" s="183" t="s">
        <v>1431</v>
      </c>
      <c r="T57" s="183" t="s">
        <v>1431</v>
      </c>
      <c r="U57" s="183" t="s">
        <v>1431</v>
      </c>
      <c r="V57" s="183" t="s">
        <v>1431</v>
      </c>
      <c r="W57" s="183" t="s">
        <v>1431</v>
      </c>
      <c r="X57" s="183" t="s">
        <v>1431</v>
      </c>
      <c r="Y57" s="183" t="s">
        <v>1431</v>
      </c>
      <c r="Z57" s="183" t="s">
        <v>1431</v>
      </c>
      <c r="AA57" s="183" t="s">
        <v>1431</v>
      </c>
      <c r="AB57" s="183" t="s">
        <v>1431</v>
      </c>
      <c r="AC57" s="183" t="s">
        <v>1431</v>
      </c>
      <c r="AD57" s="183" t="s">
        <v>1431</v>
      </c>
      <c r="AE57" s="183" t="s">
        <v>1431</v>
      </c>
      <c r="AF57" s="183" t="s">
        <v>1431</v>
      </c>
      <c r="AG57" s="183" t="s">
        <v>1431</v>
      </c>
      <c r="AH57" s="183" t="s">
        <v>1431</v>
      </c>
      <c r="AI57" s="183" t="s">
        <v>1431</v>
      </c>
      <c r="AJ57" s="183" t="s">
        <v>1431</v>
      </c>
      <c r="AK57" s="183" t="s">
        <v>1431</v>
      </c>
      <c r="AL57" s="183" t="s">
        <v>1431</v>
      </c>
      <c r="AM57" s="183" t="s">
        <v>1431</v>
      </c>
    </row>
    <row r="58" spans="3:39" x14ac:dyDescent="0.25">
      <c r="C58" s="183" t="s">
        <v>131</v>
      </c>
      <c r="D58" s="183" t="s">
        <v>1431</v>
      </c>
      <c r="E58" s="183" t="s">
        <v>1431</v>
      </c>
      <c r="F58" s="183" t="s">
        <v>1431</v>
      </c>
      <c r="G58" s="183" t="s">
        <v>1431</v>
      </c>
      <c r="H58" s="183" t="s">
        <v>1431</v>
      </c>
      <c r="I58" s="183" t="s">
        <v>1431</v>
      </c>
      <c r="J58" s="183" t="s">
        <v>1431</v>
      </c>
      <c r="K58" s="183" t="s">
        <v>1431</v>
      </c>
      <c r="L58" s="183" t="s">
        <v>1431</v>
      </c>
      <c r="M58" s="183" t="s">
        <v>1431</v>
      </c>
      <c r="N58" s="183" t="s">
        <v>1431</v>
      </c>
      <c r="O58" s="183" t="s">
        <v>1431</v>
      </c>
      <c r="P58" s="183" t="s">
        <v>1431</v>
      </c>
      <c r="Q58" s="183" t="s">
        <v>1431</v>
      </c>
      <c r="R58" s="183" t="s">
        <v>1431</v>
      </c>
      <c r="S58" s="183" t="s">
        <v>1431</v>
      </c>
      <c r="T58" s="183" t="s">
        <v>1431</v>
      </c>
      <c r="U58" s="183" t="s">
        <v>1431</v>
      </c>
      <c r="V58" s="183" t="s">
        <v>1431</v>
      </c>
      <c r="W58" s="183" t="s">
        <v>1431</v>
      </c>
      <c r="X58" s="183" t="s">
        <v>1431</v>
      </c>
      <c r="Y58" s="183" t="s">
        <v>1431</v>
      </c>
      <c r="Z58" s="183" t="s">
        <v>1431</v>
      </c>
      <c r="AA58" s="183" t="s">
        <v>1431</v>
      </c>
      <c r="AB58" s="183" t="s">
        <v>1431</v>
      </c>
      <c r="AC58" s="183" t="s">
        <v>1431</v>
      </c>
      <c r="AD58" s="183" t="s">
        <v>1431</v>
      </c>
      <c r="AE58" s="183" t="s">
        <v>1431</v>
      </c>
      <c r="AF58" s="183" t="s">
        <v>1431</v>
      </c>
      <c r="AG58" s="183" t="s">
        <v>1431</v>
      </c>
      <c r="AH58" s="183" t="s">
        <v>1431</v>
      </c>
      <c r="AI58" s="183" t="s">
        <v>1431</v>
      </c>
      <c r="AJ58" s="183" t="s">
        <v>1431</v>
      </c>
      <c r="AK58" s="183" t="s">
        <v>1431</v>
      </c>
      <c r="AL58" s="183" t="s">
        <v>1431</v>
      </c>
      <c r="AM58" s="183" t="s">
        <v>1431</v>
      </c>
    </row>
    <row r="59" spans="3:39" x14ac:dyDescent="0.25">
      <c r="C59" s="183" t="s">
        <v>132</v>
      </c>
      <c r="D59" s="183" t="s">
        <v>1431</v>
      </c>
      <c r="E59" s="183" t="s">
        <v>1431</v>
      </c>
      <c r="F59" s="183" t="s">
        <v>1431</v>
      </c>
      <c r="G59" s="183" t="s">
        <v>1431</v>
      </c>
      <c r="H59" s="183" t="s">
        <v>1431</v>
      </c>
      <c r="I59" s="183" t="s">
        <v>1431</v>
      </c>
      <c r="J59" s="183" t="s">
        <v>1431</v>
      </c>
      <c r="K59" s="183" t="s">
        <v>1431</v>
      </c>
      <c r="L59" s="183" t="s">
        <v>1431</v>
      </c>
      <c r="M59" s="183" t="s">
        <v>1431</v>
      </c>
      <c r="N59" s="183" t="s">
        <v>1431</v>
      </c>
      <c r="O59" s="183" t="s">
        <v>1431</v>
      </c>
      <c r="P59" s="183" t="s">
        <v>1431</v>
      </c>
      <c r="Q59" s="183" t="s">
        <v>1431</v>
      </c>
      <c r="R59" s="183" t="s">
        <v>1431</v>
      </c>
      <c r="S59" s="183" t="s">
        <v>1431</v>
      </c>
      <c r="T59" s="183" t="s">
        <v>1431</v>
      </c>
      <c r="U59" s="183" t="s">
        <v>1431</v>
      </c>
      <c r="V59" s="183" t="s">
        <v>1431</v>
      </c>
      <c r="W59" s="183" t="s">
        <v>1431</v>
      </c>
      <c r="X59" s="183" t="s">
        <v>1431</v>
      </c>
      <c r="Y59" s="183" t="s">
        <v>1431</v>
      </c>
      <c r="Z59" s="183" t="s">
        <v>1431</v>
      </c>
      <c r="AA59" s="183" t="s">
        <v>1431</v>
      </c>
      <c r="AB59" s="183" t="s">
        <v>1431</v>
      </c>
      <c r="AC59" s="183" t="s">
        <v>1431</v>
      </c>
      <c r="AD59" s="183" t="s">
        <v>1431</v>
      </c>
      <c r="AE59" s="183" t="s">
        <v>1431</v>
      </c>
      <c r="AF59" s="183" t="s">
        <v>1431</v>
      </c>
      <c r="AG59" s="183" t="s">
        <v>1431</v>
      </c>
      <c r="AH59" s="183" t="s">
        <v>1431</v>
      </c>
      <c r="AI59" s="183" t="s">
        <v>1431</v>
      </c>
      <c r="AJ59" s="183" t="s">
        <v>1431</v>
      </c>
      <c r="AK59" s="183" t="s">
        <v>1431</v>
      </c>
      <c r="AL59" s="183" t="s">
        <v>1431</v>
      </c>
      <c r="AM59" s="183" t="s">
        <v>1431</v>
      </c>
    </row>
    <row r="60" spans="3:39" x14ac:dyDescent="0.25">
      <c r="C60" s="183" t="s">
        <v>133</v>
      </c>
      <c r="D60" s="183" t="s">
        <v>1431</v>
      </c>
      <c r="E60" s="183" t="s">
        <v>1431</v>
      </c>
      <c r="F60" s="183" t="s">
        <v>1431</v>
      </c>
      <c r="G60" s="183" t="s">
        <v>1431</v>
      </c>
      <c r="H60" s="183" t="s">
        <v>1431</v>
      </c>
      <c r="I60" s="183" t="s">
        <v>1431</v>
      </c>
      <c r="J60" s="183" t="s">
        <v>1431</v>
      </c>
      <c r="K60" s="183" t="s">
        <v>1431</v>
      </c>
      <c r="L60" s="183" t="s">
        <v>1431</v>
      </c>
      <c r="M60" s="183" t="s">
        <v>1431</v>
      </c>
      <c r="N60" s="183" t="s">
        <v>1431</v>
      </c>
      <c r="O60" s="183" t="s">
        <v>1431</v>
      </c>
      <c r="P60" s="183" t="s">
        <v>1431</v>
      </c>
      <c r="Q60" s="183" t="s">
        <v>1431</v>
      </c>
      <c r="R60" s="183" t="s">
        <v>1431</v>
      </c>
      <c r="S60" s="183" t="s">
        <v>1431</v>
      </c>
      <c r="T60" s="183" t="s">
        <v>1431</v>
      </c>
      <c r="U60" s="183" t="s">
        <v>1431</v>
      </c>
      <c r="V60" s="183" t="s">
        <v>1431</v>
      </c>
      <c r="W60" s="183" t="s">
        <v>1431</v>
      </c>
      <c r="X60" s="183" t="s">
        <v>1431</v>
      </c>
      <c r="Y60" s="183" t="s">
        <v>1431</v>
      </c>
      <c r="Z60" s="183" t="s">
        <v>1431</v>
      </c>
      <c r="AA60" s="183" t="s">
        <v>1431</v>
      </c>
      <c r="AB60" s="183" t="s">
        <v>1431</v>
      </c>
      <c r="AC60" s="183" t="s">
        <v>1431</v>
      </c>
      <c r="AD60" s="183" t="s">
        <v>1431</v>
      </c>
      <c r="AE60" s="183" t="s">
        <v>1431</v>
      </c>
      <c r="AF60" s="183" t="s">
        <v>1431</v>
      </c>
      <c r="AG60" s="183" t="s">
        <v>1431</v>
      </c>
      <c r="AH60" s="183" t="s">
        <v>1431</v>
      </c>
      <c r="AI60" s="183" t="s">
        <v>1431</v>
      </c>
      <c r="AJ60" s="183" t="s">
        <v>1431</v>
      </c>
      <c r="AK60" s="183" t="s">
        <v>1431</v>
      </c>
      <c r="AL60" s="183" t="s">
        <v>1431</v>
      </c>
      <c r="AM60" s="183" t="s">
        <v>1431</v>
      </c>
    </row>
    <row r="61" spans="3:39" x14ac:dyDescent="0.25">
      <c r="C61" s="183" t="s">
        <v>134</v>
      </c>
      <c r="D61" s="183" t="s">
        <v>1431</v>
      </c>
      <c r="E61" s="183" t="s">
        <v>1431</v>
      </c>
      <c r="F61" s="183" t="s">
        <v>1431</v>
      </c>
      <c r="G61" s="183" t="s">
        <v>1431</v>
      </c>
      <c r="H61" s="183" t="s">
        <v>1431</v>
      </c>
      <c r="I61" s="183" t="s">
        <v>1431</v>
      </c>
      <c r="J61" s="183" t="s">
        <v>1431</v>
      </c>
      <c r="K61" s="183" t="s">
        <v>1431</v>
      </c>
      <c r="L61" s="183" t="s">
        <v>1431</v>
      </c>
      <c r="M61" s="183" t="s">
        <v>1431</v>
      </c>
      <c r="N61" s="183" t="s">
        <v>1431</v>
      </c>
      <c r="O61" s="183" t="s">
        <v>1431</v>
      </c>
      <c r="P61" s="183" t="s">
        <v>1431</v>
      </c>
      <c r="Q61" s="183" t="s">
        <v>1431</v>
      </c>
      <c r="R61" s="183" t="s">
        <v>1431</v>
      </c>
      <c r="S61" s="183" t="s">
        <v>1431</v>
      </c>
      <c r="T61" s="183" t="s">
        <v>1431</v>
      </c>
      <c r="U61" s="183" t="s">
        <v>1431</v>
      </c>
      <c r="V61" s="183" t="s">
        <v>1431</v>
      </c>
      <c r="W61" s="183" t="s">
        <v>1431</v>
      </c>
      <c r="X61" s="183" t="s">
        <v>1431</v>
      </c>
      <c r="Y61" s="183" t="s">
        <v>1431</v>
      </c>
      <c r="Z61" s="183" t="s">
        <v>1431</v>
      </c>
      <c r="AA61" s="183" t="s">
        <v>1431</v>
      </c>
      <c r="AB61" s="183" t="s">
        <v>1431</v>
      </c>
      <c r="AC61" s="183" t="s">
        <v>1431</v>
      </c>
      <c r="AD61" s="183" t="s">
        <v>1431</v>
      </c>
      <c r="AE61" s="183" t="s">
        <v>1431</v>
      </c>
      <c r="AF61" s="183" t="s">
        <v>1431</v>
      </c>
      <c r="AG61" s="183" t="s">
        <v>1431</v>
      </c>
      <c r="AH61" s="183" t="s">
        <v>1431</v>
      </c>
      <c r="AI61" s="183" t="s">
        <v>1431</v>
      </c>
      <c r="AJ61" s="183" t="s">
        <v>1431</v>
      </c>
      <c r="AK61" s="183" t="s">
        <v>1431</v>
      </c>
      <c r="AL61" s="183" t="s">
        <v>1431</v>
      </c>
      <c r="AM61" s="183" t="s">
        <v>1431</v>
      </c>
    </row>
    <row r="62" spans="3:39" x14ac:dyDescent="0.25">
      <c r="C62" s="183" t="s">
        <v>135</v>
      </c>
      <c r="D62" s="183" t="s">
        <v>1431</v>
      </c>
      <c r="E62" s="183" t="s">
        <v>1431</v>
      </c>
      <c r="F62" s="183" t="s">
        <v>1431</v>
      </c>
      <c r="G62" s="183" t="s">
        <v>1431</v>
      </c>
      <c r="H62" s="183" t="s">
        <v>1431</v>
      </c>
      <c r="I62" s="183" t="s">
        <v>1431</v>
      </c>
      <c r="J62" s="183" t="s">
        <v>1431</v>
      </c>
      <c r="K62" s="183" t="s">
        <v>1431</v>
      </c>
      <c r="L62" s="183" t="s">
        <v>1431</v>
      </c>
      <c r="M62" s="183" t="s">
        <v>1431</v>
      </c>
      <c r="N62" s="183" t="s">
        <v>1431</v>
      </c>
      <c r="O62" s="183" t="s">
        <v>1431</v>
      </c>
      <c r="P62" s="183" t="s">
        <v>1431</v>
      </c>
      <c r="Q62" s="183" t="s">
        <v>1431</v>
      </c>
      <c r="R62" s="183" t="s">
        <v>1431</v>
      </c>
      <c r="S62" s="183" t="s">
        <v>1431</v>
      </c>
      <c r="T62" s="183" t="s">
        <v>1431</v>
      </c>
      <c r="U62" s="183" t="s">
        <v>1431</v>
      </c>
      <c r="V62" s="183" t="s">
        <v>1431</v>
      </c>
      <c r="W62" s="183" t="s">
        <v>1431</v>
      </c>
      <c r="X62" s="183" t="s">
        <v>1431</v>
      </c>
      <c r="Y62" s="183" t="s">
        <v>1431</v>
      </c>
      <c r="Z62" s="183" t="s">
        <v>1431</v>
      </c>
      <c r="AA62" s="183" t="s">
        <v>1431</v>
      </c>
      <c r="AB62" s="183" t="s">
        <v>1431</v>
      </c>
      <c r="AC62" s="183" t="s">
        <v>1431</v>
      </c>
      <c r="AD62" s="183" t="s">
        <v>1431</v>
      </c>
      <c r="AE62" s="183" t="s">
        <v>1431</v>
      </c>
      <c r="AF62" s="183" t="s">
        <v>1431</v>
      </c>
      <c r="AG62" s="183" t="s">
        <v>1431</v>
      </c>
      <c r="AH62" s="183" t="s">
        <v>1431</v>
      </c>
      <c r="AI62" s="183" t="s">
        <v>1431</v>
      </c>
      <c r="AJ62" s="183" t="s">
        <v>1431</v>
      </c>
      <c r="AK62" s="183" t="s">
        <v>1431</v>
      </c>
      <c r="AL62" s="183" t="s">
        <v>1431</v>
      </c>
      <c r="AM62" s="183" t="s">
        <v>1431</v>
      </c>
    </row>
    <row r="63" spans="3:39" x14ac:dyDescent="0.25">
      <c r="C63" s="183" t="s">
        <v>136</v>
      </c>
      <c r="D63" s="183" t="s">
        <v>1431</v>
      </c>
      <c r="E63" s="183" t="s">
        <v>1431</v>
      </c>
      <c r="F63" s="183" t="s">
        <v>1431</v>
      </c>
      <c r="G63" s="183" t="s">
        <v>1431</v>
      </c>
      <c r="H63" s="183" t="s">
        <v>1431</v>
      </c>
      <c r="I63" s="183" t="s">
        <v>1431</v>
      </c>
      <c r="J63" s="183" t="s">
        <v>1431</v>
      </c>
      <c r="K63" s="183" t="s">
        <v>1431</v>
      </c>
      <c r="L63" s="183" t="s">
        <v>1431</v>
      </c>
      <c r="M63" s="183" t="s">
        <v>1431</v>
      </c>
      <c r="N63" s="183" t="s">
        <v>1431</v>
      </c>
      <c r="O63" s="183" t="s">
        <v>1431</v>
      </c>
      <c r="P63" s="183" t="s">
        <v>1431</v>
      </c>
      <c r="Q63" s="183" t="s">
        <v>1431</v>
      </c>
      <c r="R63" s="183" t="s">
        <v>1431</v>
      </c>
      <c r="S63" s="183" t="s">
        <v>1431</v>
      </c>
      <c r="T63" s="183" t="s">
        <v>1431</v>
      </c>
      <c r="U63" s="183" t="s">
        <v>1431</v>
      </c>
      <c r="V63" s="183" t="s">
        <v>1431</v>
      </c>
      <c r="W63" s="183" t="s">
        <v>1431</v>
      </c>
      <c r="X63" s="183" t="s">
        <v>1431</v>
      </c>
      <c r="Y63" s="183" t="s">
        <v>1431</v>
      </c>
      <c r="Z63" s="183" t="s">
        <v>1431</v>
      </c>
      <c r="AA63" s="183" t="s">
        <v>1431</v>
      </c>
      <c r="AB63" s="183" t="s">
        <v>1431</v>
      </c>
      <c r="AC63" s="183" t="s">
        <v>1431</v>
      </c>
      <c r="AD63" s="183" t="s">
        <v>1431</v>
      </c>
      <c r="AE63" s="183" t="s">
        <v>1431</v>
      </c>
      <c r="AF63" s="183" t="s">
        <v>1431</v>
      </c>
      <c r="AG63" s="183" t="s">
        <v>1431</v>
      </c>
      <c r="AH63" s="183" t="s">
        <v>1431</v>
      </c>
      <c r="AI63" s="183" t="s">
        <v>1431</v>
      </c>
      <c r="AJ63" s="183" t="s">
        <v>1431</v>
      </c>
      <c r="AK63" s="183" t="s">
        <v>1431</v>
      </c>
      <c r="AL63" s="183" t="s">
        <v>1431</v>
      </c>
      <c r="AM63" s="183" t="s">
        <v>1431</v>
      </c>
    </row>
    <row r="64" spans="3:39" x14ac:dyDescent="0.25">
      <c r="C64" s="183" t="s">
        <v>137</v>
      </c>
      <c r="D64" s="183" t="s">
        <v>1431</v>
      </c>
      <c r="E64" s="183" t="s">
        <v>1431</v>
      </c>
      <c r="F64" s="183" t="s">
        <v>1431</v>
      </c>
      <c r="G64" s="183" t="s">
        <v>1431</v>
      </c>
      <c r="H64" s="183" t="s">
        <v>1431</v>
      </c>
      <c r="I64" s="183" t="s">
        <v>1431</v>
      </c>
      <c r="J64" s="183" t="s">
        <v>1431</v>
      </c>
      <c r="K64" s="183" t="s">
        <v>1431</v>
      </c>
      <c r="L64" s="183" t="s">
        <v>1431</v>
      </c>
      <c r="M64" s="183" t="s">
        <v>1431</v>
      </c>
      <c r="N64" s="183" t="s">
        <v>1431</v>
      </c>
      <c r="O64" s="183" t="s">
        <v>1431</v>
      </c>
      <c r="P64" s="183" t="s">
        <v>1431</v>
      </c>
      <c r="Q64" s="183" t="s">
        <v>1431</v>
      </c>
      <c r="R64" s="183" t="s">
        <v>1431</v>
      </c>
      <c r="S64" s="183" t="s">
        <v>1431</v>
      </c>
      <c r="T64" s="183" t="s">
        <v>1431</v>
      </c>
      <c r="U64" s="183" t="s">
        <v>1431</v>
      </c>
      <c r="V64" s="183" t="s">
        <v>1431</v>
      </c>
      <c r="W64" s="183" t="s">
        <v>1431</v>
      </c>
      <c r="X64" s="183" t="s">
        <v>1431</v>
      </c>
      <c r="Y64" s="183" t="s">
        <v>1431</v>
      </c>
      <c r="Z64" s="183" t="s">
        <v>1431</v>
      </c>
      <c r="AA64" s="183" t="s">
        <v>1431</v>
      </c>
      <c r="AB64" s="183" t="s">
        <v>1431</v>
      </c>
      <c r="AC64" s="183" t="s">
        <v>1431</v>
      </c>
      <c r="AD64" s="183" t="s">
        <v>1431</v>
      </c>
      <c r="AE64" s="183" t="s">
        <v>1431</v>
      </c>
      <c r="AF64" s="183" t="s">
        <v>1431</v>
      </c>
      <c r="AG64" s="183" t="s">
        <v>1431</v>
      </c>
      <c r="AH64" s="183" t="s">
        <v>1431</v>
      </c>
      <c r="AI64" s="183" t="s">
        <v>1431</v>
      </c>
      <c r="AJ64" s="183" t="s">
        <v>1431</v>
      </c>
      <c r="AK64" s="183" t="s">
        <v>1431</v>
      </c>
      <c r="AL64" s="183" t="s">
        <v>1431</v>
      </c>
      <c r="AM64" s="183" t="s">
        <v>1431</v>
      </c>
    </row>
    <row r="65" spans="3:39" x14ac:dyDescent="0.25">
      <c r="C65" s="184" t="s">
        <v>138</v>
      </c>
      <c r="D65" s="184">
        <v>15433.4323446336</v>
      </c>
      <c r="E65" s="184">
        <v>15327.776747064099</v>
      </c>
      <c r="F65" s="184">
        <v>15206.1584112157</v>
      </c>
      <c r="G65" s="184">
        <v>15101.997655904201</v>
      </c>
      <c r="H65" s="184">
        <v>14975.2937544014</v>
      </c>
      <c r="I65" s="184">
        <v>14828.794821031899</v>
      </c>
      <c r="J65" s="184">
        <v>14683.131648405501</v>
      </c>
      <c r="K65" s="184">
        <v>14528.706785177599</v>
      </c>
      <c r="L65" s="184">
        <v>14369.798079063699</v>
      </c>
      <c r="M65" s="184">
        <v>14201.5003255068</v>
      </c>
      <c r="N65" s="184">
        <v>14161.4396221719</v>
      </c>
      <c r="O65" s="184">
        <v>14110.156708695</v>
      </c>
      <c r="P65" s="184">
        <v>14060.271168269301</v>
      </c>
      <c r="Q65" s="184">
        <v>14011.4149983594</v>
      </c>
      <c r="R65" s="184">
        <v>13962.8255832618</v>
      </c>
      <c r="S65" s="184">
        <v>13916.5381309477</v>
      </c>
      <c r="T65" s="184">
        <v>13953.846477471399</v>
      </c>
      <c r="U65" s="184">
        <v>13996.556038860301</v>
      </c>
      <c r="V65" s="184">
        <v>14044.091899117</v>
      </c>
      <c r="W65" s="184">
        <v>14093.242396285499</v>
      </c>
      <c r="X65" s="184">
        <v>14145.7554029856</v>
      </c>
      <c r="Y65" s="184">
        <v>14200.3454559652</v>
      </c>
      <c r="Z65" s="184">
        <v>14258.8895191381</v>
      </c>
      <c r="AA65" s="184">
        <v>14322.162412384499</v>
      </c>
      <c r="AB65" s="184">
        <v>14388.1860061103</v>
      </c>
      <c r="AC65" s="184">
        <v>14456.517821850601</v>
      </c>
      <c r="AD65" s="184">
        <v>14527.422257644401</v>
      </c>
      <c r="AE65" s="184">
        <v>14600.3699882889</v>
      </c>
      <c r="AF65" s="184">
        <v>14674.931099445401</v>
      </c>
      <c r="AG65" s="184">
        <v>14750.792320909301</v>
      </c>
      <c r="AH65" s="184">
        <v>14827.5111397525</v>
      </c>
      <c r="AI65" s="184">
        <v>14904.612712027099</v>
      </c>
      <c r="AJ65" s="184">
        <v>14982.016787283999</v>
      </c>
      <c r="AK65" s="184">
        <v>15059.62099481</v>
      </c>
      <c r="AL65" s="184">
        <v>15137.2073471575</v>
      </c>
      <c r="AM65" s="184">
        <v>15214.215359145899</v>
      </c>
    </row>
    <row r="68" spans="3:39" x14ac:dyDescent="0.25">
      <c r="C68" s="185" t="s">
        <v>1432</v>
      </c>
      <c r="D68" s="185"/>
      <c r="E68" s="185"/>
      <c r="F68" s="185"/>
      <c r="G68" s="185"/>
      <c r="H68" s="185"/>
      <c r="I68" s="185"/>
      <c r="J68" s="185"/>
      <c r="K68" s="185"/>
      <c r="L68" s="185"/>
      <c r="M68" s="185"/>
      <c r="N68" s="185"/>
      <c r="O68" s="185"/>
      <c r="P68" s="185"/>
      <c r="Q68" s="185"/>
      <c r="R68" s="185"/>
      <c r="S68" s="185"/>
      <c r="T68" s="185"/>
      <c r="U68" s="185"/>
      <c r="V68" s="185"/>
      <c r="W68" s="185"/>
      <c r="X68" s="185"/>
      <c r="Y68" s="185"/>
      <c r="Z68" s="185"/>
      <c r="AA68" s="185"/>
      <c r="AB68" s="185"/>
      <c r="AC68" s="185"/>
      <c r="AD68" s="185"/>
      <c r="AE68" s="185"/>
      <c r="AF68" s="185"/>
      <c r="AG68" s="185"/>
      <c r="AH68" s="185"/>
      <c r="AI68" s="185"/>
      <c r="AJ68" s="185"/>
      <c r="AK68" s="185"/>
      <c r="AL68" s="185"/>
      <c r="AM68" s="185"/>
    </row>
    <row r="69" spans="3:39" x14ac:dyDescent="0.25">
      <c r="C69" s="187" t="s">
        <v>139</v>
      </c>
      <c r="D69" s="184">
        <v>2015</v>
      </c>
      <c r="E69" s="184">
        <v>2016</v>
      </c>
      <c r="F69" s="184">
        <v>2017</v>
      </c>
      <c r="G69" s="184">
        <v>2018</v>
      </c>
      <c r="H69" s="184">
        <v>2019</v>
      </c>
      <c r="I69" s="184">
        <v>2020</v>
      </c>
      <c r="J69" s="184">
        <v>2021</v>
      </c>
      <c r="K69" s="184">
        <v>2022</v>
      </c>
      <c r="L69" s="184">
        <v>2023</v>
      </c>
      <c r="M69" s="184">
        <v>2024</v>
      </c>
      <c r="N69" s="184">
        <v>2025</v>
      </c>
      <c r="O69" s="184">
        <v>2026</v>
      </c>
      <c r="P69" s="184">
        <v>2027</v>
      </c>
      <c r="Q69" s="184">
        <v>2028</v>
      </c>
      <c r="R69" s="184">
        <v>2029</v>
      </c>
      <c r="S69" s="184">
        <v>2030</v>
      </c>
      <c r="T69" s="184">
        <v>2031</v>
      </c>
      <c r="U69" s="184">
        <v>2032</v>
      </c>
      <c r="V69" s="184">
        <v>2033</v>
      </c>
      <c r="W69" s="184">
        <v>2034</v>
      </c>
      <c r="X69" s="184">
        <v>2035</v>
      </c>
      <c r="Y69" s="184">
        <v>2036</v>
      </c>
      <c r="Z69" s="184">
        <v>2037</v>
      </c>
      <c r="AA69" s="184">
        <v>2038</v>
      </c>
      <c r="AB69" s="184">
        <v>2039</v>
      </c>
      <c r="AC69" s="184">
        <v>2040</v>
      </c>
      <c r="AD69" s="184">
        <v>2041</v>
      </c>
      <c r="AE69" s="184">
        <v>2042</v>
      </c>
      <c r="AF69" s="184">
        <v>2043</v>
      </c>
      <c r="AG69" s="184">
        <v>2044</v>
      </c>
      <c r="AH69" s="184">
        <v>2045</v>
      </c>
      <c r="AI69" s="184">
        <v>2046</v>
      </c>
      <c r="AJ69" s="184">
        <v>2047</v>
      </c>
      <c r="AK69" s="184">
        <v>2048</v>
      </c>
      <c r="AL69" s="184">
        <v>2049</v>
      </c>
      <c r="AM69" s="184">
        <v>2050</v>
      </c>
    </row>
    <row r="71" spans="3:39" x14ac:dyDescent="0.25">
      <c r="C71" s="184" t="s">
        <v>1433</v>
      </c>
      <c r="D71" s="188"/>
      <c r="E71" s="188"/>
      <c r="F71" s="183">
        <v>813520860085506.75</v>
      </c>
      <c r="G71" s="183">
        <v>807427336157282.88</v>
      </c>
      <c r="H71" s="183">
        <v>799326005547733.25</v>
      </c>
      <c r="I71" s="183">
        <v>790530272342976.88</v>
      </c>
      <c r="J71" s="183">
        <v>780276755471666.25</v>
      </c>
      <c r="K71" s="183">
        <v>770157435329320.88</v>
      </c>
      <c r="L71" s="183">
        <v>759882296067310.38</v>
      </c>
      <c r="M71" s="183">
        <v>748873563232802.25</v>
      </c>
      <c r="N71" s="183">
        <v>749272539424893.88</v>
      </c>
      <c r="O71" s="183">
        <v>748329250546878.63</v>
      </c>
      <c r="P71" s="183">
        <v>747371419938987.38</v>
      </c>
      <c r="Q71" s="183">
        <v>746399047601220</v>
      </c>
      <c r="R71" s="183">
        <v>745412133533576.25</v>
      </c>
      <c r="S71" s="183">
        <v>744410677736056.25</v>
      </c>
      <c r="T71" s="183">
        <v>749619476527315.25</v>
      </c>
      <c r="U71" s="183">
        <v>754824430937813.75</v>
      </c>
      <c r="V71" s="183">
        <v>760033229729072.88</v>
      </c>
      <c r="W71" s="183">
        <v>765238184139572.63</v>
      </c>
      <c r="X71" s="183">
        <v>770446982930830.38</v>
      </c>
      <c r="Y71" s="183">
        <v>775654156192051</v>
      </c>
      <c r="Z71" s="183">
        <v>780859094183055.75</v>
      </c>
      <c r="AA71" s="183">
        <v>786067909393809</v>
      </c>
      <c r="AB71" s="183">
        <v>791272847384813.13</v>
      </c>
      <c r="AC71" s="183">
        <v>796481662595567.5</v>
      </c>
      <c r="AD71" s="183">
        <v>801688819437293</v>
      </c>
      <c r="AE71" s="183">
        <v>806895415797325.38</v>
      </c>
      <c r="AF71" s="183">
        <v>812102572639050.75</v>
      </c>
      <c r="AG71" s="183">
        <v>817309168999083.88</v>
      </c>
      <c r="AH71" s="183">
        <v>822517967790341.75</v>
      </c>
      <c r="AI71" s="183">
        <v>827725141051562.38</v>
      </c>
      <c r="AJ71" s="183">
        <v>832931720992100.5</v>
      </c>
      <c r="AK71" s="183">
        <v>838138894253321.25</v>
      </c>
      <c r="AL71" s="183">
        <v>843345474193858.25</v>
      </c>
      <c r="AM71" s="183">
        <v>848551005505544.5</v>
      </c>
    </row>
    <row r="73" spans="3:39" x14ac:dyDescent="0.25">
      <c r="C73" s="184" t="s">
        <v>1434</v>
      </c>
      <c r="D73" s="183">
        <f>'Pathways-natural gas'!D4</f>
        <v>116.01324910514199</v>
      </c>
      <c r="E73" s="183">
        <f>'Pathways-natural gas'!E4</f>
        <v>118.91993000572801</v>
      </c>
      <c r="F73" s="183">
        <f>'Pathways-natural gas'!F4</f>
        <v>119.6452079844</v>
      </c>
      <c r="G73" s="183">
        <f>'Pathways-natural gas'!G4</f>
        <v>119.994584820469</v>
      </c>
      <c r="H73" s="183">
        <f>'Pathways-natural gas'!H4</f>
        <v>119.644504266845</v>
      </c>
      <c r="I73" s="183">
        <f>'Pathways-natural gas'!I4</f>
        <v>119.00613736830699</v>
      </c>
      <c r="J73" s="183">
        <f>'Pathways-natural gas'!J4</f>
        <v>118.113104542165</v>
      </c>
      <c r="K73" s="183">
        <f>'Pathways-natural gas'!K4</f>
        <v>116.724587122969</v>
      </c>
      <c r="L73" s="183">
        <f>'Pathways-natural gas'!L4</f>
        <v>114.94590289759</v>
      </c>
      <c r="M73" s="183">
        <f>'Pathways-natural gas'!M4</f>
        <v>112.82495628282</v>
      </c>
      <c r="N73" s="183">
        <f>'Pathways-natural gas'!N4</f>
        <v>113.03363449368</v>
      </c>
      <c r="O73" s="183">
        <f>'Pathways-natural gas'!O4</f>
        <v>113.24231270454</v>
      </c>
      <c r="P73" s="183">
        <f>'Pathways-natural gas'!P4</f>
        <v>113.4509909154</v>
      </c>
      <c r="Q73" s="183">
        <f>'Pathways-natural gas'!Q4</f>
        <v>113.65966912626</v>
      </c>
      <c r="R73" s="183">
        <f>'Pathways-natural gas'!R4</f>
        <v>113.86834733712</v>
      </c>
      <c r="S73" s="183">
        <f>'Pathways-natural gas'!S4</f>
        <v>114.07702554798</v>
      </c>
      <c r="T73" s="183">
        <f>'Pathways-natural gas'!T4</f>
        <v>114.28570375884</v>
      </c>
      <c r="U73" s="183">
        <f>'Pathways-natural gas'!U4</f>
        <v>114.4943819697</v>
      </c>
      <c r="V73" s="183">
        <f>'Pathways-natural gas'!V4</f>
        <v>114.70306018056</v>
      </c>
      <c r="W73" s="183">
        <f>'Pathways-natural gas'!W4</f>
        <v>114.91173839142</v>
      </c>
      <c r="X73" s="183">
        <f>'Pathways-natural gas'!X4</f>
        <v>115.12041660228</v>
      </c>
      <c r="Y73" s="183">
        <f>'Pathways-natural gas'!Y4</f>
        <v>115.32909481314</v>
      </c>
      <c r="Z73" s="183">
        <f>'Pathways-natural gas'!Z4</f>
        <v>115.537773024</v>
      </c>
      <c r="AA73" s="183">
        <f>'Pathways-natural gas'!AA4</f>
        <v>115.74645123486</v>
      </c>
      <c r="AB73" s="183">
        <f>'Pathways-natural gas'!AB4</f>
        <v>115.95512944572</v>
      </c>
      <c r="AC73" s="183">
        <f>'Pathways-natural gas'!AC4</f>
        <v>116.16380765658</v>
      </c>
      <c r="AD73" s="183">
        <f>'Pathways-natural gas'!AD4</f>
        <v>116.37248586744001</v>
      </c>
      <c r="AE73" s="183">
        <f>'Pathways-natural gas'!AE4</f>
        <v>116.58116407830001</v>
      </c>
      <c r="AF73" s="183">
        <f>'Pathways-natural gas'!AF4</f>
        <v>116.78984228916001</v>
      </c>
      <c r="AG73" s="183">
        <f>'Pathways-natural gas'!AG4</f>
        <v>116.99852050002001</v>
      </c>
      <c r="AH73" s="183">
        <f>'Pathways-natural gas'!AH4</f>
        <v>117.20719871087999</v>
      </c>
      <c r="AI73" s="183">
        <f>'Pathways-natural gas'!AI4</f>
        <v>117.41587692173999</v>
      </c>
      <c r="AJ73" s="183">
        <f>'Pathways-natural gas'!AJ4</f>
        <v>117.62455513259999</v>
      </c>
      <c r="AK73" s="183">
        <f>'Pathways-natural gas'!AK4</f>
        <v>117.83323334345999</v>
      </c>
      <c r="AL73" s="183">
        <f>'Pathways-natural gas'!AL4</f>
        <v>118.04191155432</v>
      </c>
      <c r="AM73" s="183">
        <f>'Pathways-natural gas'!AM4</f>
        <v>118.25058976518</v>
      </c>
    </row>
    <row r="74" spans="3:39" x14ac:dyDescent="0.25">
      <c r="D74" s="189"/>
      <c r="E74" s="189"/>
      <c r="F74" s="189"/>
      <c r="G74" s="189"/>
      <c r="H74" s="189"/>
      <c r="I74" s="189"/>
      <c r="J74" s="189"/>
      <c r="K74" s="189"/>
      <c r="L74" s="189"/>
      <c r="M74" s="189"/>
      <c r="N74" s="189"/>
      <c r="O74" s="189"/>
      <c r="P74" s="189"/>
      <c r="Q74" s="189"/>
      <c r="R74" s="189"/>
      <c r="S74" s="189"/>
      <c r="T74" s="189"/>
      <c r="U74" s="189"/>
      <c r="V74" s="189"/>
      <c r="W74" s="189"/>
      <c r="X74" s="189"/>
      <c r="Y74" s="189"/>
      <c r="Z74" s="189"/>
      <c r="AA74" s="189"/>
      <c r="AB74" s="189"/>
      <c r="AC74" s="189"/>
      <c r="AD74" s="189"/>
      <c r="AE74" s="189"/>
      <c r="AF74" s="189"/>
      <c r="AG74" s="189"/>
      <c r="AH74" s="189"/>
      <c r="AI74" s="189"/>
      <c r="AJ74" s="189"/>
      <c r="AK74" s="189"/>
      <c r="AL74" s="189"/>
      <c r="AM74" s="189"/>
    </row>
    <row r="75" spans="3:39" x14ac:dyDescent="0.25">
      <c r="C75" s="184" t="s">
        <v>140</v>
      </c>
      <c r="D75" s="183">
        <f>'Pathways-natural gas'!D13</f>
        <v>25.290831659301301</v>
      </c>
      <c r="E75" s="183">
        <v>26.976887103254722</v>
      </c>
      <c r="F75" s="183">
        <v>28.662942547208146</v>
      </c>
      <c r="G75" s="183">
        <v>28.662942547208146</v>
      </c>
      <c r="H75" s="183">
        <f t="shared" ref="H75:AM75" si="1">$G$75</f>
        <v>28.662942547208146</v>
      </c>
      <c r="I75" s="183">
        <f t="shared" si="1"/>
        <v>28.662942547208146</v>
      </c>
      <c r="J75" s="183">
        <f t="shared" si="1"/>
        <v>28.662942547208146</v>
      </c>
      <c r="K75" s="183">
        <f t="shared" si="1"/>
        <v>28.662942547208146</v>
      </c>
      <c r="L75" s="183">
        <f t="shared" si="1"/>
        <v>28.662942547208146</v>
      </c>
      <c r="M75" s="183">
        <f t="shared" si="1"/>
        <v>28.662942547208146</v>
      </c>
      <c r="N75" s="183">
        <f t="shared" si="1"/>
        <v>28.662942547208146</v>
      </c>
      <c r="O75" s="183">
        <f t="shared" si="1"/>
        <v>28.662942547208146</v>
      </c>
      <c r="P75" s="183">
        <f t="shared" si="1"/>
        <v>28.662942547208146</v>
      </c>
      <c r="Q75" s="183">
        <f t="shared" si="1"/>
        <v>28.662942547208146</v>
      </c>
      <c r="R75" s="183">
        <f t="shared" si="1"/>
        <v>28.662942547208146</v>
      </c>
      <c r="S75" s="183">
        <f t="shared" si="1"/>
        <v>28.662942547208146</v>
      </c>
      <c r="T75" s="183">
        <f t="shared" si="1"/>
        <v>28.662942547208146</v>
      </c>
      <c r="U75" s="183">
        <f t="shared" si="1"/>
        <v>28.662942547208146</v>
      </c>
      <c r="V75" s="183">
        <f t="shared" si="1"/>
        <v>28.662942547208146</v>
      </c>
      <c r="W75" s="183">
        <f t="shared" si="1"/>
        <v>28.662942547208146</v>
      </c>
      <c r="X75" s="183">
        <f t="shared" si="1"/>
        <v>28.662942547208146</v>
      </c>
      <c r="Y75" s="183">
        <f t="shared" si="1"/>
        <v>28.662942547208146</v>
      </c>
      <c r="Z75" s="183">
        <f t="shared" si="1"/>
        <v>28.662942547208146</v>
      </c>
      <c r="AA75" s="183">
        <f t="shared" si="1"/>
        <v>28.662942547208146</v>
      </c>
      <c r="AB75" s="183">
        <f t="shared" si="1"/>
        <v>28.662942547208146</v>
      </c>
      <c r="AC75" s="183">
        <f t="shared" si="1"/>
        <v>28.662942547208146</v>
      </c>
      <c r="AD75" s="183">
        <f t="shared" si="1"/>
        <v>28.662942547208146</v>
      </c>
      <c r="AE75" s="183">
        <f t="shared" si="1"/>
        <v>28.662942547208146</v>
      </c>
      <c r="AF75" s="183">
        <f t="shared" si="1"/>
        <v>28.662942547208146</v>
      </c>
      <c r="AG75" s="183">
        <f t="shared" si="1"/>
        <v>28.662942547208146</v>
      </c>
      <c r="AH75" s="183">
        <f t="shared" si="1"/>
        <v>28.662942547208146</v>
      </c>
      <c r="AI75" s="183">
        <f t="shared" si="1"/>
        <v>28.662942547208146</v>
      </c>
      <c r="AJ75" s="183">
        <f t="shared" si="1"/>
        <v>28.662942547208146</v>
      </c>
      <c r="AK75" s="183">
        <f t="shared" si="1"/>
        <v>28.662942547208146</v>
      </c>
      <c r="AL75" s="183">
        <f t="shared" si="1"/>
        <v>28.662942547208146</v>
      </c>
      <c r="AM75" s="183">
        <f t="shared" si="1"/>
        <v>28.662942547208146</v>
      </c>
    </row>
    <row r="77" spans="3:39" x14ac:dyDescent="0.25">
      <c r="C77" s="184" t="s">
        <v>141</v>
      </c>
      <c r="D77" s="183">
        <f>'Pathways-natural gas'!D24</f>
        <v>661.80825949078201</v>
      </c>
      <c r="E77" s="183">
        <f>'Pathways-natural gas'!E24</f>
        <v>665.000383921138</v>
      </c>
      <c r="F77" s="183">
        <f>'Pathways-natural gas'!F24</f>
        <v>662.15859791081004</v>
      </c>
      <c r="G77" s="183">
        <f>'Pathways-natural gas'!G24</f>
        <v>663.803444726566</v>
      </c>
      <c r="H77" s="183">
        <f>'Pathways-natural gas'!H24</f>
        <v>664.20052238868095</v>
      </c>
      <c r="I77" s="183">
        <f>'Pathways-natural gas'!I24</f>
        <v>661.96020714317297</v>
      </c>
      <c r="J77" s="183">
        <f>'Pathways-natural gas'!J24</f>
        <v>661.41682016397999</v>
      </c>
      <c r="K77" s="183">
        <f>'Pathways-natural gas'!K24</f>
        <v>659.38829724582502</v>
      </c>
      <c r="L77" s="183">
        <f>'Pathways-natural gas'!L24</f>
        <v>656.88112030063701</v>
      </c>
      <c r="M77" s="183">
        <f>'Pathways-natural gas'!M24</f>
        <v>653.22930276202703</v>
      </c>
      <c r="N77" s="183">
        <f>'Pathways-natural gas'!N24</f>
        <v>659.95128332801403</v>
      </c>
      <c r="O77" s="183">
        <f>'Pathways-natural gas'!O24</f>
        <v>663.20786908243599</v>
      </c>
      <c r="P77" s="183">
        <f>'Pathways-natural gas'!P24</f>
        <v>666.388016100257</v>
      </c>
      <c r="Q77" s="183">
        <f>'Pathways-natural gas'!Q24</f>
        <v>669.49172438148003</v>
      </c>
      <c r="R77" s="183">
        <f>'Pathways-natural gas'!R24</f>
        <v>672.51899392610301</v>
      </c>
      <c r="S77" s="183">
        <f>'Pathways-natural gas'!S24</f>
        <v>675.46982473412595</v>
      </c>
      <c r="T77" s="183">
        <f>'Pathways-natural gas'!T24</f>
        <v>683.05788508654598</v>
      </c>
      <c r="U77" s="183">
        <f>'Pathways-natural gas'!U24</f>
        <v>690.62952594363003</v>
      </c>
      <c r="V77" s="183">
        <f>'Pathways-natural gas'!V24</f>
        <v>698.21758629604903</v>
      </c>
      <c r="W77" s="183">
        <f>'Pathways-natural gas'!W24</f>
        <v>705.78922715313399</v>
      </c>
      <c r="X77" s="183">
        <f>'Pathways-natural gas'!X24</f>
        <v>713.377287505553</v>
      </c>
      <c r="Y77" s="183">
        <f>'Pathways-natural gas'!Y24</f>
        <v>720.96534785797303</v>
      </c>
      <c r="Z77" s="183">
        <f>'Pathways-natural gas'!Z24</f>
        <v>728.53698871505696</v>
      </c>
      <c r="AA77" s="183">
        <f>'Pathways-natural gas'!AA24</f>
        <v>736.12504906747597</v>
      </c>
      <c r="AB77" s="183">
        <f>'Pathways-natural gas'!AB24</f>
        <v>743.69668992456104</v>
      </c>
      <c r="AC77" s="183">
        <f>'Pathways-natural gas'!AC24</f>
        <v>751.28475027698005</v>
      </c>
      <c r="AD77" s="183">
        <f>'Pathways-natural gas'!AD24</f>
        <v>758.87281062939996</v>
      </c>
      <c r="AE77" s="183">
        <f>'Pathways-natural gas'!AE24</f>
        <v>766.44445148648401</v>
      </c>
      <c r="AF77" s="183">
        <f>'Pathways-natural gas'!AF24</f>
        <v>774.03251183890302</v>
      </c>
      <c r="AG77" s="183">
        <f>'Pathways-natural gas'!AG24</f>
        <v>781.60415269598798</v>
      </c>
      <c r="AH77" s="183">
        <f>'Pathways-natural gas'!AH24</f>
        <v>789.19221304840698</v>
      </c>
      <c r="AI77" s="183">
        <f>'Pathways-natural gas'!AI24</f>
        <v>796.78027340082599</v>
      </c>
      <c r="AJ77" s="183">
        <f>'Pathways-natural gas'!AJ24</f>
        <v>804.35191425791095</v>
      </c>
      <c r="AK77" s="183">
        <f>'Pathways-natural gas'!AK24</f>
        <v>811.93997461032995</v>
      </c>
      <c r="AL77" s="183">
        <f>'Pathways-natural gas'!AL24</f>
        <v>819.51161546741503</v>
      </c>
      <c r="AM77" s="183">
        <f>'Pathways-natural gas'!AM24</f>
        <v>827.09967581983403</v>
      </c>
    </row>
    <row r="79" spans="3:39" x14ac:dyDescent="0.25">
      <c r="C79" s="184" t="s">
        <v>101</v>
      </c>
      <c r="D79" s="183" t="s">
        <v>1435</v>
      </c>
    </row>
    <row r="81" spans="3:39" x14ac:dyDescent="0.25">
      <c r="C81" s="184" t="s">
        <v>1436</v>
      </c>
      <c r="D81" s="183">
        <f>'Pathways-natural gas'!D29</f>
        <v>118.039389451769</v>
      </c>
      <c r="E81" s="183">
        <f>'Pathways-natural gas'!E29</f>
        <v>116.766801970846</v>
      </c>
      <c r="F81" s="183">
        <f>'Pathways-natural gas'!F29</f>
        <v>115.043029787493</v>
      </c>
      <c r="G81" s="183">
        <f>'Pathways-natural gas'!G29</f>
        <v>113.98985403846901</v>
      </c>
      <c r="H81" s="183">
        <f>'Pathways-natural gas'!H29</f>
        <v>112.408045495186</v>
      </c>
      <c r="I81" s="183">
        <f>'Pathways-natural gas'!I29</f>
        <v>111.00064144845901</v>
      </c>
      <c r="J81" s="183">
        <f>'Pathways-natural gas'!J29</f>
        <v>109.87092464372699</v>
      </c>
      <c r="K81" s="183">
        <f>'Pathways-natural gas'!K29</f>
        <v>108.512653923415</v>
      </c>
      <c r="L81" s="183">
        <f>'Pathways-natural gas'!L29</f>
        <v>107.119265054547</v>
      </c>
      <c r="M81" s="183">
        <f>'Pathways-natural gas'!M29</f>
        <v>105.506230193832</v>
      </c>
      <c r="N81" s="183">
        <f>'Pathways-natural gas'!N29</f>
        <v>106.744058422541</v>
      </c>
      <c r="O81" s="183">
        <f>'Pathways-natural gas'!O29</f>
        <v>107.427058085669</v>
      </c>
      <c r="P81" s="183">
        <f>'Pathways-natural gas'!P29</f>
        <v>108.103061838146</v>
      </c>
      <c r="Q81" s="183">
        <f>'Pathways-natural gas'!Q29</f>
        <v>108.77206967997201</v>
      </c>
      <c r="R81" s="183">
        <f>'Pathways-natural gas'!R29</f>
        <v>109.434081611145</v>
      </c>
      <c r="S81" s="183">
        <f>'Pathways-natural gas'!S29</f>
        <v>110.089097631667</v>
      </c>
      <c r="T81" s="183">
        <f>'Pathways-natural gas'!T29</f>
        <v>113.483226139772</v>
      </c>
      <c r="U81" s="183">
        <f>'Pathways-natural gas'!U29</f>
        <v>116.860935152541</v>
      </c>
      <c r="V81" s="183">
        <f>'Pathways-natural gas'!V29</f>
        <v>120.25506366064501</v>
      </c>
      <c r="W81" s="183">
        <f>'Pathways-natural gas'!W29</f>
        <v>123.632772673414</v>
      </c>
      <c r="X81" s="183">
        <f>'Pathways-natural gas'!X29</f>
        <v>127.026901181518</v>
      </c>
      <c r="Y81" s="183">
        <f>'Pathways-natural gas'!Y29</f>
        <v>130.40461019428699</v>
      </c>
      <c r="Z81" s="183">
        <f>'Pathways-natural gas'!Z29</f>
        <v>133.798738702392</v>
      </c>
      <c r="AA81" s="183">
        <f>'Pathways-natural gas'!AA29</f>
        <v>137.19286721049599</v>
      </c>
      <c r="AB81" s="183">
        <f>'Pathways-natural gas'!AB29</f>
        <v>140.57057622326499</v>
      </c>
      <c r="AC81" s="183">
        <f>'Pathways-natural gas'!AC29</f>
        <v>143.96470473136901</v>
      </c>
      <c r="AD81" s="183">
        <f>'Pathways-natural gas'!AD29</f>
        <v>147.34241374413801</v>
      </c>
      <c r="AE81" s="183">
        <f>'Pathways-natural gas'!AE29</f>
        <v>150.736542252243</v>
      </c>
      <c r="AF81" s="183">
        <f>'Pathways-natural gas'!AF29</f>
        <v>154.114251265012</v>
      </c>
      <c r="AG81" s="183">
        <f>'Pathways-natural gas'!AG29</f>
        <v>157.50837977311599</v>
      </c>
      <c r="AH81" s="183">
        <f>'Pathways-natural gas'!AH29</f>
        <v>160.90250828122001</v>
      </c>
      <c r="AI81" s="183">
        <f>'Pathways-natural gas'!AI29</f>
        <v>164.28021729398901</v>
      </c>
      <c r="AJ81" s="183">
        <f>'Pathways-natural gas'!AJ29</f>
        <v>167.674345802094</v>
      </c>
      <c r="AK81" s="183">
        <f>'Pathways-natural gas'!AK29</f>
        <v>171.052054814863</v>
      </c>
      <c r="AL81" s="183">
        <f>'Pathways-natural gas'!AL29</f>
        <v>174.44618332296699</v>
      </c>
      <c r="AM81" s="183">
        <f>'Pathways-natural gas'!AM29</f>
        <v>177.82389233573599</v>
      </c>
    </row>
    <row r="82" spans="3:39" x14ac:dyDescent="0.25">
      <c r="C82" s="184" t="s">
        <v>143</v>
      </c>
      <c r="D82" s="183">
        <f>'Pathways-natural gas'!D30</f>
        <v>101.264367678502</v>
      </c>
      <c r="E82" s="183">
        <f>'Pathways-natural gas'!E30</f>
        <v>100.900767182083</v>
      </c>
      <c r="F82" s="183">
        <f>'Pathways-natural gas'!F30</f>
        <v>100.30053067223</v>
      </c>
      <c r="G82" s="183">
        <f>'Pathways-natural gas'!G30</f>
        <v>100.18551925186399</v>
      </c>
      <c r="H82" s="183">
        <f>'Pathways-natural gas'!H30</f>
        <v>99.537257447646297</v>
      </c>
      <c r="I82" s="183">
        <f>'Pathways-natural gas'!I30</f>
        <v>98.354780244760704</v>
      </c>
      <c r="J82" s="183">
        <f>'Pathways-natural gas'!J30</f>
        <v>97.384073540299497</v>
      </c>
      <c r="K82" s="183">
        <f>'Pathways-natural gas'!K30</f>
        <v>96.237070596082404</v>
      </c>
      <c r="L82" s="183">
        <f>'Pathways-natural gas'!L30</f>
        <v>95.058589012922695</v>
      </c>
      <c r="M82" s="183">
        <f>'Pathways-natural gas'!M30</f>
        <v>93.708420904258602</v>
      </c>
      <c r="N82" s="183">
        <f>'Pathways-natural gas'!N30</f>
        <v>94.356468440525902</v>
      </c>
      <c r="O82" s="183">
        <f>'Pathways-natural gas'!O30</f>
        <v>94.738339542553504</v>
      </c>
      <c r="P82" s="183">
        <f>'Pathways-natural gas'!P30</f>
        <v>95.109844408849099</v>
      </c>
      <c r="Q82" s="183">
        <f>'Pathways-natural gas'!Q30</f>
        <v>95.470983039412701</v>
      </c>
      <c r="R82" s="183">
        <f>'Pathways-natural gas'!R30</f>
        <v>95.821755434244096</v>
      </c>
      <c r="S82" s="183">
        <f>'Pathways-natural gas'!S30</f>
        <v>96.162161593343598</v>
      </c>
      <c r="T82" s="183">
        <f>'Pathways-natural gas'!T30</f>
        <v>97.055385572255901</v>
      </c>
      <c r="U82" s="183">
        <f>'Pathways-natural gas'!U30</f>
        <v>97.948609551168303</v>
      </c>
      <c r="V82" s="183">
        <f>'Pathways-natural gas'!V30</f>
        <v>98.841833530080706</v>
      </c>
      <c r="W82" s="183">
        <f>'Pathways-natural gas'!W30</f>
        <v>99.735057508992995</v>
      </c>
      <c r="X82" s="183">
        <f>'Pathways-natural gas'!X30</f>
        <v>100.628281487905</v>
      </c>
      <c r="Y82" s="183">
        <f>'Pathways-natural gas'!Y30</f>
        <v>101.521505466817</v>
      </c>
      <c r="Z82" s="183">
        <f>'Pathways-natural gas'!Z30</f>
        <v>102.41472944573</v>
      </c>
      <c r="AA82" s="183">
        <f>'Pathways-natural gas'!AA30</f>
        <v>103.30795342464199</v>
      </c>
      <c r="AB82" s="183">
        <f>'Pathways-natural gas'!AB30</f>
        <v>104.201177403554</v>
      </c>
      <c r="AC82" s="183">
        <f>'Pathways-natural gas'!AC30</f>
        <v>105.094401382467</v>
      </c>
      <c r="AD82" s="183">
        <f>'Pathways-natural gas'!AD30</f>
        <v>105.987625361379</v>
      </c>
      <c r="AE82" s="183">
        <f>'Pathways-natural gas'!AE30</f>
        <v>106.880849340292</v>
      </c>
      <c r="AF82" s="183">
        <f>'Pathways-natural gas'!AF30</f>
        <v>107.77407331920401</v>
      </c>
      <c r="AG82" s="183">
        <f>'Pathways-natural gas'!AG30</f>
        <v>108.667297298116</v>
      </c>
      <c r="AH82" s="183">
        <f>'Pathways-natural gas'!AH30</f>
        <v>109.560521277029</v>
      </c>
      <c r="AI82" s="183">
        <f>'Pathways-natural gas'!AI30</f>
        <v>110.453745255941</v>
      </c>
      <c r="AJ82" s="183">
        <f>'Pathways-natural gas'!AJ30</f>
        <v>111.34696923485301</v>
      </c>
      <c r="AK82" s="183">
        <f>'Pathways-natural gas'!AK30</f>
        <v>112.24019321376601</v>
      </c>
      <c r="AL82" s="183">
        <f>'Pathways-natural gas'!AL30</f>
        <v>113.133417192678</v>
      </c>
      <c r="AM82" s="183">
        <f>'Pathways-natural gas'!AM30</f>
        <v>114.026641171591</v>
      </c>
    </row>
    <row r="84" spans="3:39" x14ac:dyDescent="0.25">
      <c r="C84" s="184" t="s">
        <v>144</v>
      </c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  <c r="R84" s="184"/>
      <c r="S84" s="184"/>
      <c r="T84" s="184"/>
      <c r="U84" s="184"/>
      <c r="V84" s="184"/>
      <c r="W84" s="184"/>
      <c r="X84" s="184"/>
      <c r="Y84" s="184"/>
      <c r="Z84" s="184"/>
      <c r="AA84" s="184"/>
      <c r="AB84" s="184"/>
      <c r="AC84" s="184"/>
      <c r="AD84" s="184"/>
      <c r="AE84" s="184"/>
      <c r="AF84" s="184"/>
      <c r="AG84" s="184"/>
      <c r="AH84" s="184"/>
      <c r="AI84" s="184"/>
      <c r="AJ84" s="184"/>
      <c r="AK84" s="184"/>
      <c r="AL84" s="184"/>
      <c r="AM84" s="184"/>
    </row>
    <row r="85" spans="3:39" x14ac:dyDescent="0.25">
      <c r="C85" s="190" t="s">
        <v>145</v>
      </c>
      <c r="D85" s="183">
        <f>'Pathways-natural gas'!D39</f>
        <v>3338.27839787328</v>
      </c>
      <c r="E85" s="183">
        <f>'Pathways-natural gas'!E39</f>
        <v>3280.6866380474398</v>
      </c>
      <c r="F85" s="183">
        <f>'Pathways-natural gas'!F39</f>
        <v>3223.14369228121</v>
      </c>
      <c r="G85" s="183">
        <f>'Pathways-natural gas'!G39</f>
        <v>3165.6495605745999</v>
      </c>
      <c r="H85" s="183">
        <f>'Pathways-natural gas'!H39</f>
        <v>3108.2042429275998</v>
      </c>
      <c r="I85" s="183">
        <f>'Pathways-natural gas'!I39</f>
        <v>3050.80773934022</v>
      </c>
      <c r="J85" s="183">
        <f>'Pathways-natural gas'!J39</f>
        <v>2993.4600498124601</v>
      </c>
      <c r="K85" s="183">
        <f>'Pathways-natural gas'!K39</f>
        <v>2936.16117434432</v>
      </c>
      <c r="L85" s="183">
        <f>'Pathways-natural gas'!L39</f>
        <v>2878.9111129357998</v>
      </c>
      <c r="M85" s="183">
        <f>'Pathways-natural gas'!M39</f>
        <v>2821.7098655868899</v>
      </c>
      <c r="N85" s="183">
        <f>'Pathways-natural gas'!N39</f>
        <v>2821.7098655868899</v>
      </c>
      <c r="O85" s="183">
        <f>'Pathways-natural gas'!O39</f>
        <v>2821.7098655868899</v>
      </c>
      <c r="P85" s="183">
        <f>'Pathways-natural gas'!P39</f>
        <v>2821.7098655868899</v>
      </c>
      <c r="Q85" s="183">
        <f>'Pathways-natural gas'!Q39</f>
        <v>2821.7098655868899</v>
      </c>
      <c r="R85" s="183">
        <f>'Pathways-natural gas'!R39</f>
        <v>2821.7098655868899</v>
      </c>
      <c r="S85" s="183">
        <f>'Pathways-natural gas'!S39</f>
        <v>2821.7098655868899</v>
      </c>
      <c r="T85" s="183">
        <f>'Pathways-natural gas'!T39</f>
        <v>2842.5761980734601</v>
      </c>
      <c r="U85" s="183">
        <f>'Pathways-natural gas'!U39</f>
        <v>2863.4425305600198</v>
      </c>
      <c r="V85" s="183">
        <f>'Pathways-natural gas'!V39</f>
        <v>2884.30886304659</v>
      </c>
      <c r="W85" s="183">
        <f>'Pathways-natural gas'!W39</f>
        <v>2905.1751955331601</v>
      </c>
      <c r="X85" s="183">
        <f>'Pathways-natural gas'!X39</f>
        <v>2926.0415280197199</v>
      </c>
      <c r="Y85" s="183">
        <f>'Pathways-natural gas'!Y39</f>
        <v>2946.90786050629</v>
      </c>
      <c r="Z85" s="183">
        <f>'Pathways-natural gas'!Z39</f>
        <v>2967.7741929928602</v>
      </c>
      <c r="AA85" s="183">
        <f>'Pathways-natural gas'!AA39</f>
        <v>2988.6405254794199</v>
      </c>
      <c r="AB85" s="183">
        <f>'Pathways-natural gas'!AB39</f>
        <v>3009.5068579659901</v>
      </c>
      <c r="AC85" s="183">
        <f>'Pathways-natural gas'!AC39</f>
        <v>3030.3731904525598</v>
      </c>
      <c r="AD85" s="183">
        <f>'Pathways-natural gas'!AD39</f>
        <v>3051.23952293913</v>
      </c>
      <c r="AE85" s="183">
        <f>'Pathways-natural gas'!AE39</f>
        <v>3072.1058554256902</v>
      </c>
      <c r="AF85" s="183">
        <f>'Pathways-natural gas'!AF39</f>
        <v>3092.9721879122599</v>
      </c>
      <c r="AG85" s="183">
        <f>'Pathways-natural gas'!AG39</f>
        <v>3113.83852039883</v>
      </c>
      <c r="AH85" s="183">
        <f>'Pathways-natural gas'!AH39</f>
        <v>3134.7048528853902</v>
      </c>
      <c r="AI85" s="183">
        <f>'Pathways-natural gas'!AI39</f>
        <v>3155.5711853719599</v>
      </c>
      <c r="AJ85" s="183">
        <f>'Pathways-natural gas'!AJ39</f>
        <v>3176.4375178585301</v>
      </c>
      <c r="AK85" s="183">
        <f>'Pathways-natural gas'!AK39</f>
        <v>3197.3038503450998</v>
      </c>
      <c r="AL85" s="183">
        <f>'Pathways-natural gas'!AL39</f>
        <v>3218.17018283166</v>
      </c>
      <c r="AM85" s="183">
        <f>'Pathways-natural gas'!AM39</f>
        <v>3239.0365153182302</v>
      </c>
    </row>
    <row r="86" spans="3:39" x14ac:dyDescent="0.25">
      <c r="C86" s="190" t="s">
        <v>146</v>
      </c>
      <c r="D86" s="183">
        <v>943.02180493794629</v>
      </c>
      <c r="E86" s="183">
        <v>938.83947450880839</v>
      </c>
      <c r="F86" s="183">
        <v>934.65714407966925</v>
      </c>
      <c r="G86" s="183">
        <v>930.47481365053125</v>
      </c>
      <c r="H86" s="183">
        <v>926.29248322139313</v>
      </c>
      <c r="I86" s="183">
        <v>922.11015279225512</v>
      </c>
      <c r="J86" s="183">
        <v>917.927822363117</v>
      </c>
      <c r="K86" s="183">
        <v>913.74549193397911</v>
      </c>
      <c r="L86" s="183">
        <v>909.56316150484099</v>
      </c>
      <c r="M86" s="183">
        <v>905.38083107570299</v>
      </c>
      <c r="N86" s="183">
        <v>901.19850064656487</v>
      </c>
      <c r="O86" s="183">
        <v>897.01617021742697</v>
      </c>
      <c r="P86" s="183">
        <v>892.83383978828886</v>
      </c>
      <c r="Q86" s="183">
        <v>888.65150935915074</v>
      </c>
      <c r="R86" s="183">
        <v>884.46917893001171</v>
      </c>
      <c r="S86" s="183">
        <v>880.2868485008737</v>
      </c>
      <c r="T86" s="183">
        <v>890.24841354288344</v>
      </c>
      <c r="U86" s="183">
        <v>900.20997858489329</v>
      </c>
      <c r="V86" s="183">
        <v>910.17154362690314</v>
      </c>
      <c r="W86" s="183">
        <v>920.13310866891288</v>
      </c>
      <c r="X86" s="183">
        <v>930.09467371092273</v>
      </c>
      <c r="Y86" s="183">
        <v>940.05623875293259</v>
      </c>
      <c r="Z86" s="183">
        <v>950.01780379494232</v>
      </c>
      <c r="AA86" s="183">
        <v>959.97936883695218</v>
      </c>
      <c r="AB86" s="183">
        <v>969.94093387896203</v>
      </c>
      <c r="AC86" s="183">
        <v>979.90249892097177</v>
      </c>
      <c r="AD86" s="183">
        <v>989.86406396298162</v>
      </c>
      <c r="AE86" s="183">
        <v>999.82562900499147</v>
      </c>
      <c r="AF86" s="183">
        <v>1009.7871940470012</v>
      </c>
      <c r="AG86" s="183">
        <v>1019.7487590890111</v>
      </c>
      <c r="AH86" s="183">
        <v>1029.7103241310208</v>
      </c>
      <c r="AI86" s="183">
        <v>1039.6718891730306</v>
      </c>
      <c r="AJ86" s="183">
        <v>1049.6334542150405</v>
      </c>
      <c r="AK86" s="183">
        <v>1059.5950192570504</v>
      </c>
      <c r="AL86" s="183">
        <v>1069.5565842990611</v>
      </c>
      <c r="AM86" s="183">
        <v>1079.5181493410603</v>
      </c>
    </row>
    <row r="87" spans="3:39" x14ac:dyDescent="0.25">
      <c r="C87" s="191" t="s">
        <v>584</v>
      </c>
      <c r="D87" s="183">
        <f t="shared" ref="D87:AM87" si="2">SUM(D85,D86)</f>
        <v>4281.300202811226</v>
      </c>
      <c r="E87" s="183">
        <f t="shared" si="2"/>
        <v>4219.5261125562483</v>
      </c>
      <c r="F87" s="183">
        <f t="shared" si="2"/>
        <v>4157.8008363608787</v>
      </c>
      <c r="G87" s="183">
        <f t="shared" si="2"/>
        <v>4096.1243742251309</v>
      </c>
      <c r="H87" s="183">
        <f t="shared" si="2"/>
        <v>4034.4967261489928</v>
      </c>
      <c r="I87" s="183">
        <f t="shared" si="2"/>
        <v>3972.9178921324751</v>
      </c>
      <c r="J87" s="183">
        <f t="shared" si="2"/>
        <v>3911.3878721755773</v>
      </c>
      <c r="K87" s="183">
        <f t="shared" si="2"/>
        <v>3849.9066662782989</v>
      </c>
      <c r="L87" s="183">
        <f t="shared" si="2"/>
        <v>3788.4742744406408</v>
      </c>
      <c r="M87" s="183">
        <f t="shared" si="2"/>
        <v>3727.090696662593</v>
      </c>
      <c r="N87" s="183">
        <f t="shared" si="2"/>
        <v>3722.9083662334547</v>
      </c>
      <c r="O87" s="183">
        <f t="shared" si="2"/>
        <v>3718.7260358043168</v>
      </c>
      <c r="P87" s="183">
        <f t="shared" si="2"/>
        <v>3714.5437053751789</v>
      </c>
      <c r="Q87" s="183">
        <f t="shared" si="2"/>
        <v>3710.3613749460405</v>
      </c>
      <c r="R87" s="183">
        <f t="shared" si="2"/>
        <v>3706.1790445169017</v>
      </c>
      <c r="S87" s="183">
        <f t="shared" si="2"/>
        <v>3701.9967140877634</v>
      </c>
      <c r="T87" s="183">
        <f t="shared" si="2"/>
        <v>3732.8246116163436</v>
      </c>
      <c r="U87" s="183">
        <f t="shared" si="2"/>
        <v>3763.652509144913</v>
      </c>
      <c r="V87" s="183">
        <f t="shared" si="2"/>
        <v>3794.4804066734932</v>
      </c>
      <c r="W87" s="183">
        <f t="shared" si="2"/>
        <v>3825.308304202073</v>
      </c>
      <c r="X87" s="183">
        <f t="shared" si="2"/>
        <v>3856.1362017306428</v>
      </c>
      <c r="Y87" s="183">
        <f t="shared" si="2"/>
        <v>3886.9640992592226</v>
      </c>
      <c r="Z87" s="183">
        <f t="shared" si="2"/>
        <v>3917.7919967878024</v>
      </c>
      <c r="AA87" s="183">
        <f t="shared" si="2"/>
        <v>3948.6198943163722</v>
      </c>
      <c r="AB87" s="183">
        <f t="shared" si="2"/>
        <v>3979.447791844952</v>
      </c>
      <c r="AC87" s="183">
        <f t="shared" si="2"/>
        <v>4010.2756893735313</v>
      </c>
      <c r="AD87" s="183">
        <f t="shared" si="2"/>
        <v>4041.1035869021116</v>
      </c>
      <c r="AE87" s="183">
        <f t="shared" si="2"/>
        <v>4071.9314844306818</v>
      </c>
      <c r="AF87" s="183">
        <f t="shared" si="2"/>
        <v>4102.7593819592612</v>
      </c>
      <c r="AG87" s="183">
        <f t="shared" si="2"/>
        <v>4133.5872794878414</v>
      </c>
      <c r="AH87" s="183">
        <f t="shared" si="2"/>
        <v>4164.4151770164108</v>
      </c>
      <c r="AI87" s="183">
        <f t="shared" si="2"/>
        <v>4195.243074544991</v>
      </c>
      <c r="AJ87" s="183">
        <f t="shared" si="2"/>
        <v>4226.0709720735704</v>
      </c>
      <c r="AK87" s="183">
        <f t="shared" si="2"/>
        <v>4256.8988696021497</v>
      </c>
      <c r="AL87" s="183">
        <f t="shared" si="2"/>
        <v>4287.7267671307209</v>
      </c>
      <c r="AM87" s="183">
        <f t="shared" si="2"/>
        <v>4318.5546646592902</v>
      </c>
    </row>
    <row r="88" spans="3:39" x14ac:dyDescent="0.25">
      <c r="C88" s="191" t="s">
        <v>585</v>
      </c>
      <c r="D88" s="183">
        <v>428130020281122.63</v>
      </c>
      <c r="E88" s="183">
        <v>421952611255624.81</v>
      </c>
      <c r="F88" s="183">
        <v>415780083636087.88</v>
      </c>
      <c r="G88" s="183">
        <v>409612437422513.06</v>
      </c>
      <c r="H88" s="183">
        <v>403449672614899.31</v>
      </c>
      <c r="I88" s="183">
        <v>397291789213247.5</v>
      </c>
      <c r="J88" s="183">
        <v>391138787217557.75</v>
      </c>
      <c r="K88" s="183">
        <v>384990666627829.88</v>
      </c>
      <c r="L88" s="183">
        <v>378847427444064.06</v>
      </c>
      <c r="M88" s="183">
        <v>372709069666259.31</v>
      </c>
      <c r="N88" s="183">
        <v>372290836623345.44</v>
      </c>
      <c r="O88" s="183">
        <v>371872603580431.69</v>
      </c>
      <c r="P88" s="183">
        <v>371454370537517.88</v>
      </c>
      <c r="Q88" s="183">
        <v>371036137494604.06</v>
      </c>
      <c r="R88" s="183">
        <v>370617904451690.19</v>
      </c>
      <c r="S88" s="183">
        <v>370199671408776.31</v>
      </c>
      <c r="T88" s="183">
        <v>373282461161634.38</v>
      </c>
      <c r="U88" s="183">
        <v>376365250914491.31</v>
      </c>
      <c r="V88" s="183">
        <v>379448040667349.31</v>
      </c>
      <c r="W88" s="183">
        <v>382530830420207.31</v>
      </c>
      <c r="X88" s="183">
        <v>385613620173064.31</v>
      </c>
      <c r="Y88" s="183">
        <v>388696409925922.25</v>
      </c>
      <c r="Z88" s="183">
        <v>391779199678780.25</v>
      </c>
      <c r="AA88" s="183">
        <v>394861989431637.25</v>
      </c>
      <c r="AB88" s="183">
        <v>397944779184495.19</v>
      </c>
      <c r="AC88" s="183">
        <v>401027568937353.13</v>
      </c>
      <c r="AD88" s="183">
        <v>404110358690211.19</v>
      </c>
      <c r="AE88" s="183">
        <v>407193148443068.19</v>
      </c>
      <c r="AF88" s="183">
        <v>410275938195926.13</v>
      </c>
      <c r="AG88" s="183">
        <v>413358727948784.13</v>
      </c>
      <c r="AH88" s="183">
        <v>416441517701641.06</v>
      </c>
      <c r="AI88" s="183">
        <v>419524307454499.13</v>
      </c>
      <c r="AJ88" s="183">
        <v>422607097207357.06</v>
      </c>
      <c r="AK88" s="183">
        <v>425689886960215</v>
      </c>
      <c r="AL88" s="183">
        <v>428772676713072.06</v>
      </c>
      <c r="AM88" s="183">
        <v>431855466465929</v>
      </c>
    </row>
    <row r="90" spans="3:39" x14ac:dyDescent="0.25">
      <c r="C90" s="184" t="s">
        <v>147</v>
      </c>
      <c r="D90" s="18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  <c r="R90" s="184"/>
      <c r="S90" s="184"/>
      <c r="T90" s="184"/>
      <c r="U90" s="184"/>
      <c r="V90" s="184"/>
      <c r="W90" s="184"/>
      <c r="X90" s="184"/>
      <c r="Y90" s="184"/>
      <c r="Z90" s="184"/>
      <c r="AA90" s="184"/>
      <c r="AB90" s="184"/>
      <c r="AC90" s="184"/>
      <c r="AD90" s="184"/>
      <c r="AE90" s="184"/>
      <c r="AF90" s="184"/>
      <c r="AG90" s="184"/>
      <c r="AH90" s="184"/>
      <c r="AI90" s="184"/>
      <c r="AJ90" s="184"/>
      <c r="AK90" s="184"/>
      <c r="AL90" s="184"/>
      <c r="AM90" s="184"/>
    </row>
    <row r="91" spans="3:39" x14ac:dyDescent="0.25">
      <c r="C91" s="190" t="s">
        <v>87</v>
      </c>
      <c r="D91" s="183">
        <f>'Pathways-natural gas'!D14</f>
        <v>69.091217013623606</v>
      </c>
      <c r="E91" s="183">
        <f>'Pathways-natural gas'!E14</f>
        <v>66.229821785358197</v>
      </c>
      <c r="F91" s="183">
        <f>'Pathways-natural gas'!F14</f>
        <v>62.926385688146603</v>
      </c>
      <c r="G91" s="183">
        <f>'Pathways-natural gas'!G14</f>
        <v>65.066278311826196</v>
      </c>
      <c r="H91" s="183">
        <f>'Pathways-natural gas'!H14</f>
        <v>63.264286270723197</v>
      </c>
      <c r="I91" s="183">
        <f>'Pathways-natural gas'!I14</f>
        <v>72.879695997072304</v>
      </c>
      <c r="J91" s="183">
        <f>'Pathways-natural gas'!J14</f>
        <v>60.439681748451797</v>
      </c>
      <c r="K91" s="183">
        <f>'Pathways-natural gas'!K14</f>
        <v>58.5010764722836</v>
      </c>
      <c r="L91" s="183">
        <f>'Pathways-natural gas'!L14</f>
        <v>56.689934624453002</v>
      </c>
      <c r="M91" s="183">
        <f>'Pathways-natural gas'!M14</f>
        <v>53.711340488648801</v>
      </c>
      <c r="N91" s="183">
        <f>'Pathways-natural gas'!N14</f>
        <v>54.279651797890899</v>
      </c>
      <c r="O91" s="183">
        <f>'Pathways-natural gas'!O14</f>
        <v>52.7314059090548</v>
      </c>
      <c r="P91" s="183">
        <f>'Pathways-natural gas'!P14</f>
        <v>51.197248764568201</v>
      </c>
      <c r="Q91" s="183">
        <f>'Pathways-natural gas'!Q14</f>
        <v>49.677180364431202</v>
      </c>
      <c r="R91" s="183">
        <f>'Pathways-natural gas'!R14</f>
        <v>48.171200708643703</v>
      </c>
      <c r="S91" s="183">
        <f>'Pathways-natural gas'!S14</f>
        <v>46.679309797205697</v>
      </c>
      <c r="T91" s="183">
        <f>'Pathways-natural gas'!T14</f>
        <v>45.465329659086798</v>
      </c>
      <c r="U91" s="183">
        <f>'Pathways-natural gas'!U14</f>
        <v>44.251349520967999</v>
      </c>
      <c r="V91" s="183">
        <f>'Pathways-natural gas'!V14</f>
        <v>43.0373693828491</v>
      </c>
      <c r="W91" s="183">
        <f>'Pathways-natural gas'!W14</f>
        <v>41.823389244730301</v>
      </c>
      <c r="X91" s="183">
        <f>'Pathways-natural gas'!X14</f>
        <v>40.609409106611402</v>
      </c>
      <c r="Y91" s="183">
        <f>'Pathways-natural gas'!Y14</f>
        <v>39.395428968492503</v>
      </c>
      <c r="Z91" s="183">
        <f>'Pathways-natural gas'!Z14</f>
        <v>38.181448830373697</v>
      </c>
      <c r="AA91" s="183">
        <f>'Pathways-natural gas'!AA14</f>
        <v>36.967468692254798</v>
      </c>
      <c r="AB91" s="183">
        <f>'Pathways-natural gas'!AB14</f>
        <v>35.753488554135899</v>
      </c>
      <c r="AC91" s="183">
        <f>'Pathways-natural gas'!AC14</f>
        <v>34.5395084160171</v>
      </c>
      <c r="AD91" s="183">
        <f>'Pathways-natural gas'!AD14</f>
        <v>33.325528277898201</v>
      </c>
      <c r="AE91" s="183">
        <f>'Pathways-natural gas'!AE14</f>
        <v>32.111548139779302</v>
      </c>
      <c r="AF91" s="183">
        <f>'Pathways-natural gas'!AF14</f>
        <v>30.897568001660499</v>
      </c>
      <c r="AG91" s="183">
        <f>'Pathways-natural gas'!AG14</f>
        <v>29.6835878635416</v>
      </c>
      <c r="AH91" s="183">
        <f>'Pathways-natural gas'!AH14</f>
        <v>28.469607725422801</v>
      </c>
      <c r="AI91" s="183">
        <f>'Pathways-natural gas'!AI14</f>
        <v>27.255627587303898</v>
      </c>
      <c r="AJ91" s="183">
        <f>'Pathways-natural gas'!AJ14</f>
        <v>26.041647449185</v>
      </c>
      <c r="AK91" s="183">
        <f>'Pathways-natural gas'!AK14</f>
        <v>24.8276673110662</v>
      </c>
      <c r="AL91" s="183">
        <f>'Pathways-natural gas'!AL14</f>
        <v>23.613687172947301</v>
      </c>
      <c r="AM91" s="183">
        <f>'Pathways-natural gas'!AM14</f>
        <v>22.399707034828399</v>
      </c>
    </row>
    <row r="92" spans="3:39" x14ac:dyDescent="0.25">
      <c r="C92" s="190" t="s">
        <v>148</v>
      </c>
      <c r="D92" s="183">
        <f>'Pathways-natural gas'!D15</f>
        <v>424.919322423506</v>
      </c>
      <c r="E92" s="183">
        <f>'Pathways-natural gas'!E15</f>
        <v>421.78528335343299</v>
      </c>
      <c r="F92" s="183">
        <f>'Pathways-natural gas'!F15</f>
        <v>417.74231147943902</v>
      </c>
      <c r="G92" s="183">
        <f>'Pathways-natural gas'!G15</f>
        <v>416.16694565611499</v>
      </c>
      <c r="H92" s="183">
        <f>'Pathways-natural gas'!H15</f>
        <v>412.277392714602</v>
      </c>
      <c r="I92" s="183">
        <f>'Pathways-natural gas'!I15</f>
        <v>405.98031857853198</v>
      </c>
      <c r="J92" s="183">
        <f>'Pathways-natural gas'!J15</f>
        <v>400.38510276977098</v>
      </c>
      <c r="K92" s="183">
        <f>'Pathways-natural gas'!K15</f>
        <v>394.05994412450002</v>
      </c>
      <c r="L92" s="183">
        <f>'Pathways-natural gas'!L15</f>
        <v>387.70481332558398</v>
      </c>
      <c r="M92" s="183">
        <f>'Pathways-natural gas'!M15</f>
        <v>380.81734377606</v>
      </c>
      <c r="N92" s="183">
        <f>'Pathways-natural gas'!N15</f>
        <v>381.14086335232503</v>
      </c>
      <c r="O92" s="183">
        <f>'Pathways-natural gas'!O15</f>
        <v>379.438435516536</v>
      </c>
      <c r="P92" s="183">
        <f>'Pathways-natural gas'!P15</f>
        <v>377.73093929420401</v>
      </c>
      <c r="Q92" s="183">
        <f>'Pathways-natural gas'!Q15</f>
        <v>376.01837468532602</v>
      </c>
      <c r="R92" s="183">
        <f>'Pathways-natural gas'!R15</f>
        <v>374.30074168990399</v>
      </c>
      <c r="S92" s="183">
        <f>'Pathways-natural gas'!S15</f>
        <v>372.57804030793699</v>
      </c>
      <c r="T92" s="183">
        <f>'Pathways-natural gas'!T15</f>
        <v>373.01476628187299</v>
      </c>
      <c r="U92" s="183">
        <f>'Pathways-natural gas'!U15</f>
        <v>373.451492255809</v>
      </c>
      <c r="V92" s="183">
        <f>'Pathways-natural gas'!V15</f>
        <v>373.88821822974597</v>
      </c>
      <c r="W92" s="183">
        <f>'Pathways-natural gas'!W15</f>
        <v>374.32494420368198</v>
      </c>
      <c r="X92" s="183">
        <f>'Pathways-natural gas'!X15</f>
        <v>374.76167017761799</v>
      </c>
      <c r="Y92" s="183">
        <f>'Pathways-natural gas'!Y15</f>
        <v>375.19839615155399</v>
      </c>
      <c r="Z92" s="183">
        <f>'Pathways-natural gas'!Z15</f>
        <v>375.63512212549102</v>
      </c>
      <c r="AA92" s="183">
        <f>'Pathways-natural gas'!AA15</f>
        <v>376.07184809942697</v>
      </c>
      <c r="AB92" s="183">
        <f>'Pathways-natural gas'!AB15</f>
        <v>376.50857407336298</v>
      </c>
      <c r="AC92" s="183">
        <f>'Pathways-natural gas'!AC15</f>
        <v>376.94530004730001</v>
      </c>
      <c r="AD92" s="183">
        <f>'Pathways-natural gas'!AD15</f>
        <v>377.38202602123602</v>
      </c>
      <c r="AE92" s="183">
        <f>'Pathways-natural gas'!AE15</f>
        <v>377.81875199517202</v>
      </c>
      <c r="AF92" s="183">
        <f>'Pathways-natural gas'!AF15</f>
        <v>378.25547796910899</v>
      </c>
      <c r="AG92" s="183">
        <f>'Pathways-natural gas'!AG15</f>
        <v>378.692203943045</v>
      </c>
      <c r="AH92" s="183">
        <f>'Pathways-natural gas'!AH15</f>
        <v>379.12892991698101</v>
      </c>
      <c r="AI92" s="183">
        <f>'Pathways-natural gas'!AI15</f>
        <v>379.56565589091701</v>
      </c>
      <c r="AJ92" s="183">
        <f>'Pathways-natural gas'!AJ15</f>
        <v>380.00238186485399</v>
      </c>
      <c r="AK92" s="183">
        <f>'Pathways-natural gas'!AK15</f>
        <v>380.43910783878999</v>
      </c>
      <c r="AL92" s="183">
        <f>'Pathways-natural gas'!AL15</f>
        <v>380.875833812726</v>
      </c>
      <c r="AM92" s="183">
        <f>'Pathways-natural gas'!AM15</f>
        <v>381.31255978666297</v>
      </c>
    </row>
    <row r="93" spans="3:39" x14ac:dyDescent="0.25">
      <c r="C93" s="190" t="s">
        <v>149</v>
      </c>
      <c r="D93" s="183">
        <f>'Pathways-natural gas'!D16</f>
        <v>290.96129099731598</v>
      </c>
      <c r="E93" s="183">
        <f>'Pathways-natural gas'!E16</f>
        <v>288.37195022962698</v>
      </c>
      <c r="F93" s="183">
        <f>'Pathways-natural gas'!F16</f>
        <v>285.34465942822197</v>
      </c>
      <c r="G93" s="183">
        <f>'Pathways-natural gas'!G16</f>
        <v>284.17281047880101</v>
      </c>
      <c r="H93" s="183">
        <f>'Pathways-natural gas'!H16</f>
        <v>281.40927990133201</v>
      </c>
      <c r="I93" s="183">
        <f>'Pathways-natural gas'!I16</f>
        <v>277.85257016542897</v>
      </c>
      <c r="J93" s="183">
        <f>'Pathways-natural gas'!J16</f>
        <v>274.77177170243198</v>
      </c>
      <c r="K93" s="183">
        <f>'Pathways-natural gas'!K16</f>
        <v>271.13197812881901</v>
      </c>
      <c r="L93" s="183">
        <f>'Pathways-natural gas'!L16</f>
        <v>267.43177594828001</v>
      </c>
      <c r="M93" s="183">
        <f>'Pathways-natural gas'!M16</f>
        <v>263.34646199672301</v>
      </c>
      <c r="N93" s="183">
        <f>'Pathways-natural gas'!N16</f>
        <v>264.02508770972202</v>
      </c>
      <c r="O93" s="183">
        <f>'Pathways-natural gas'!O16</f>
        <v>263.48417443366998</v>
      </c>
      <c r="P93" s="183">
        <f>'Pathways-natural gas'!P16</f>
        <v>262.94126498366501</v>
      </c>
      <c r="Q93" s="183">
        <f>'Pathways-natural gas'!Q16</f>
        <v>262.39635935970801</v>
      </c>
      <c r="R93" s="183">
        <f>'Pathways-natural gas'!R16</f>
        <v>261.84945756179798</v>
      </c>
      <c r="S93" s="183">
        <f>'Pathways-natural gas'!S16</f>
        <v>261.30055958993501</v>
      </c>
      <c r="T93" s="183">
        <f>'Pathways-natural gas'!T16</f>
        <v>264.69078433119699</v>
      </c>
      <c r="U93" s="183">
        <f>'Pathways-natural gas'!U16</f>
        <v>268.08100907245898</v>
      </c>
      <c r="V93" s="183">
        <f>'Pathways-natural gas'!V16</f>
        <v>271.47123381372103</v>
      </c>
      <c r="W93" s="183">
        <f>'Pathways-natural gas'!W16</f>
        <v>274.86145855498302</v>
      </c>
      <c r="X93" s="183">
        <f>'Pathways-natural gas'!X16</f>
        <v>278.25168329624501</v>
      </c>
      <c r="Y93" s="183">
        <f>'Pathways-natural gas'!Y16</f>
        <v>281.64190803750699</v>
      </c>
      <c r="Z93" s="183">
        <f>'Pathways-natural gas'!Z16</f>
        <v>285.01571328343402</v>
      </c>
      <c r="AA93" s="183">
        <f>'Pathways-natural gas'!AA16</f>
        <v>288.40593802469698</v>
      </c>
      <c r="AB93" s="183">
        <f>'Pathways-natural gas'!AB16</f>
        <v>291.79616276595902</v>
      </c>
      <c r="AC93" s="183">
        <f>'Pathways-natural gas'!AC16</f>
        <v>295.18638750722101</v>
      </c>
      <c r="AD93" s="183">
        <f>'Pathways-natural gas'!AD16</f>
        <v>298.576612248483</v>
      </c>
      <c r="AE93" s="183">
        <f>'Pathways-natural gas'!AE16</f>
        <v>301.96683698974499</v>
      </c>
      <c r="AF93" s="183">
        <f>'Pathways-natural gas'!AF16</f>
        <v>305.35706173100698</v>
      </c>
      <c r="AG93" s="183">
        <f>'Pathways-natural gas'!AG16</f>
        <v>308.74728647226902</v>
      </c>
      <c r="AH93" s="183">
        <f>'Pathways-natural gas'!AH16</f>
        <v>312.13751121353101</v>
      </c>
      <c r="AI93" s="183">
        <f>'Pathways-natural gas'!AI16</f>
        <v>315.527735954793</v>
      </c>
      <c r="AJ93" s="183">
        <f>'Pathways-natural gas'!AJ16</f>
        <v>318.91796069605499</v>
      </c>
      <c r="AK93" s="183">
        <f>'Pathways-natural gas'!AK16</f>
        <v>322.30818543731698</v>
      </c>
      <c r="AL93" s="183">
        <f>'Pathways-natural gas'!AL16</f>
        <v>325.69841017857902</v>
      </c>
      <c r="AM93" s="183">
        <f>'Pathways-natural gas'!AM16</f>
        <v>329.072215424506</v>
      </c>
    </row>
    <row r="94" spans="3:39" x14ac:dyDescent="0.25">
      <c r="C94" s="190" t="s">
        <v>150</v>
      </c>
      <c r="D94" s="183">
        <v>31.174363799999998</v>
      </c>
      <c r="E94" s="183">
        <v>30.636423761336701</v>
      </c>
      <c r="F94" s="183">
        <v>30.122802133352099</v>
      </c>
      <c r="G94" s="183">
        <v>29.7502790080372</v>
      </c>
      <c r="H94" s="183">
        <v>29.244209698740399</v>
      </c>
      <c r="I94" s="183">
        <v>28.7616881553582</v>
      </c>
      <c r="J94" s="183">
        <v>28.311791004173799</v>
      </c>
      <c r="K94" s="183">
        <v>27.808667126913001</v>
      </c>
      <c r="L94" s="183">
        <v>27.300628105095001</v>
      </c>
      <c r="M94" s="183">
        <v>26.741366033587301</v>
      </c>
      <c r="N94" s="183">
        <v>26.4896969082879</v>
      </c>
      <c r="O94" s="183">
        <v>26.225242316350698</v>
      </c>
      <c r="P94" s="183">
        <v>25.9607877244135</v>
      </c>
      <c r="Q94" s="183">
        <v>25.696333132476301</v>
      </c>
      <c r="R94" s="183">
        <v>25.431878540539099</v>
      </c>
      <c r="S94" s="183">
        <v>25.1674239486019</v>
      </c>
      <c r="T94" s="183">
        <v>24.902969356664599</v>
      </c>
      <c r="U94" s="183">
        <v>24.6385147647274</v>
      </c>
      <c r="V94" s="183">
        <v>24.374060172790202</v>
      </c>
      <c r="W94" s="183">
        <v>24.109605580853</v>
      </c>
      <c r="X94" s="183">
        <v>23.845150988915801</v>
      </c>
      <c r="Y94" s="183">
        <v>23.580696396978599</v>
      </c>
      <c r="Z94" s="183">
        <v>23.3162418050414</v>
      </c>
      <c r="AA94" s="183">
        <v>23.051787213104198</v>
      </c>
      <c r="AB94" s="183">
        <v>22.787332621167</v>
      </c>
      <c r="AC94" s="183">
        <v>22.522878029229801</v>
      </c>
      <c r="AD94" s="183">
        <v>22.2584234372925</v>
      </c>
      <c r="AE94" s="183">
        <v>21.993968845355301</v>
      </c>
      <c r="AF94" s="183">
        <v>21.729514253418099</v>
      </c>
      <c r="AG94" s="183">
        <v>21.4650596614809</v>
      </c>
      <c r="AH94" s="183">
        <v>21.200605069543698</v>
      </c>
      <c r="AI94" s="183">
        <v>20.9361504776065</v>
      </c>
      <c r="AJ94" s="183">
        <v>20.671695885669301</v>
      </c>
      <c r="AK94" s="183">
        <v>20.407241293732099</v>
      </c>
      <c r="AL94" s="183">
        <v>20.1427867017949</v>
      </c>
      <c r="AM94" s="183">
        <v>19.878332109857698</v>
      </c>
    </row>
    <row r="95" spans="3:39" x14ac:dyDescent="0.25">
      <c r="C95" s="190" t="s">
        <v>151</v>
      </c>
      <c r="D95" s="183">
        <v>5.9408316000000001</v>
      </c>
      <c r="E95" s="183">
        <v>5.8355092878736601</v>
      </c>
      <c r="F95" s="183">
        <v>5.7409590205113803</v>
      </c>
      <c r="G95" s="183">
        <v>5.6667198110547199</v>
      </c>
      <c r="H95" s="183">
        <v>5.5735567042677303</v>
      </c>
      <c r="I95" s="183">
        <v>5.4811642422447999</v>
      </c>
      <c r="J95" s="183">
        <v>5.3990814381274799</v>
      </c>
      <c r="K95" s="183">
        <v>5.3081532011562498</v>
      </c>
      <c r="L95" s="183">
        <v>5.2086107247603204</v>
      </c>
      <c r="M95" s="183">
        <v>5.1099930220812402</v>
      </c>
      <c r="N95" s="183">
        <v>5.0727617432318404</v>
      </c>
      <c r="O95" s="183">
        <v>5.0267340633355904</v>
      </c>
      <c r="P95" s="183">
        <v>4.9807063834393501</v>
      </c>
      <c r="Q95" s="183">
        <v>4.9346787035431001</v>
      </c>
      <c r="R95" s="183">
        <v>4.8886510236468501</v>
      </c>
      <c r="S95" s="183">
        <v>4.8426233437506099</v>
      </c>
      <c r="T95" s="183">
        <v>4.7965956638543599</v>
      </c>
      <c r="U95" s="183">
        <v>4.7505679839581196</v>
      </c>
      <c r="V95" s="183">
        <v>4.7045403040618696</v>
      </c>
      <c r="W95" s="183">
        <v>4.6585126241656196</v>
      </c>
      <c r="X95" s="183">
        <v>4.6124849442693803</v>
      </c>
      <c r="Y95" s="183">
        <v>4.5664572643731303</v>
      </c>
      <c r="Z95" s="183">
        <v>4.52042958447689</v>
      </c>
      <c r="AA95" s="183">
        <v>4.47440190458064</v>
      </c>
      <c r="AB95" s="183">
        <v>4.42837422468439</v>
      </c>
      <c r="AC95" s="183">
        <v>4.3823465447881498</v>
      </c>
      <c r="AD95" s="183">
        <v>4.3363188648918998</v>
      </c>
      <c r="AE95" s="183">
        <v>4.2902911849956498</v>
      </c>
      <c r="AF95" s="183">
        <v>4.2442635050994104</v>
      </c>
      <c r="AG95" s="183">
        <v>4.1982358252031604</v>
      </c>
      <c r="AH95" s="183">
        <v>4.1522081453069202</v>
      </c>
      <c r="AI95" s="183">
        <v>4.1061804654106702</v>
      </c>
      <c r="AJ95" s="183">
        <v>4.0601527855144202</v>
      </c>
      <c r="AK95" s="183">
        <v>4.0141251056181799</v>
      </c>
      <c r="AL95" s="183">
        <v>3.9680974257219299</v>
      </c>
      <c r="AM95" s="183">
        <v>3.9220697458256901</v>
      </c>
    </row>
    <row r="96" spans="3:39" x14ac:dyDescent="0.25">
      <c r="C96" s="190" t="s">
        <v>152</v>
      </c>
      <c r="D96" s="183">
        <v>2.2903205999999998</v>
      </c>
      <c r="E96" s="183">
        <v>2.28940114825033</v>
      </c>
      <c r="F96" s="183">
        <v>2.27848832664694</v>
      </c>
      <c r="G96" s="183">
        <v>2.2675835351898401</v>
      </c>
      <c r="H96" s="183">
        <v>2.2566867738790202</v>
      </c>
      <c r="I96" s="183">
        <v>2.2457980427145001</v>
      </c>
      <c r="J96" s="183">
        <v>2.2349173416962498</v>
      </c>
      <c r="K96" s="183">
        <v>2.22404467082429</v>
      </c>
      <c r="L96" s="183">
        <v>2.21318003009862</v>
      </c>
      <c r="M96" s="183">
        <v>2.1923581551775202</v>
      </c>
      <c r="N96" s="183">
        <v>2.2092224486788798</v>
      </c>
      <c r="O96" s="183">
        <v>2.20374702871091</v>
      </c>
      <c r="P96" s="183">
        <v>2.1982716087429299</v>
      </c>
      <c r="Q96" s="183">
        <v>2.1927961887749499</v>
      </c>
      <c r="R96" s="183">
        <v>2.18732076880698</v>
      </c>
      <c r="S96" s="183">
        <v>2.1818453488389999</v>
      </c>
      <c r="T96" s="183">
        <v>2.1763699288710301</v>
      </c>
      <c r="U96" s="183">
        <v>2.17089450890305</v>
      </c>
      <c r="V96" s="183">
        <v>2.1654190889350802</v>
      </c>
      <c r="W96" s="183">
        <v>2.1599436689671001</v>
      </c>
      <c r="X96" s="183">
        <v>2.15446824899912</v>
      </c>
      <c r="Y96" s="183">
        <v>2.1489928290311502</v>
      </c>
      <c r="Z96" s="183">
        <v>2.1435174090631701</v>
      </c>
      <c r="AA96" s="183">
        <v>2.1380419890951998</v>
      </c>
      <c r="AB96" s="183">
        <v>2.1325665691272202</v>
      </c>
      <c r="AC96" s="183">
        <v>2.1270911491592499</v>
      </c>
      <c r="AD96" s="183">
        <v>2.1216157291912698</v>
      </c>
      <c r="AE96" s="183">
        <v>2.1161403092232902</v>
      </c>
      <c r="AF96" s="183">
        <v>2.1106648892553199</v>
      </c>
      <c r="AG96" s="183">
        <v>2.1051894692873399</v>
      </c>
      <c r="AH96" s="183">
        <v>2.09971404931937</v>
      </c>
      <c r="AI96" s="183">
        <v>2.0942386293513899</v>
      </c>
      <c r="AJ96" s="183">
        <v>2.0887632093834099</v>
      </c>
      <c r="AK96" s="183">
        <v>2.08328778941544</v>
      </c>
      <c r="AL96" s="183">
        <v>2.07781236944746</v>
      </c>
      <c r="AM96" s="183">
        <v>2.0723369494794901</v>
      </c>
    </row>
    <row r="97" spans="3:39" x14ac:dyDescent="0.25">
      <c r="C97" s="190" t="s">
        <v>94</v>
      </c>
      <c r="D97" s="183">
        <v>46.5565169999999</v>
      </c>
      <c r="E97" s="183">
        <v>45.823534366795798</v>
      </c>
      <c r="F97" s="183">
        <v>45.283657811324801</v>
      </c>
      <c r="G97" s="183">
        <v>45.069978108687302</v>
      </c>
      <c r="H97" s="183">
        <v>44.631165375170802</v>
      </c>
      <c r="I97" s="183">
        <v>44.194032356781499</v>
      </c>
      <c r="J97" s="183">
        <v>43.816067880828598</v>
      </c>
      <c r="K97" s="183">
        <v>43.334316948472399</v>
      </c>
      <c r="L97" s="183">
        <v>42.826621127673597</v>
      </c>
      <c r="M97" s="183">
        <v>42.237381270641102</v>
      </c>
      <c r="N97" s="183">
        <v>42.058962198352098</v>
      </c>
      <c r="O97" s="183">
        <v>41.892592206269597</v>
      </c>
      <c r="P97" s="183">
        <v>41.726222214187203</v>
      </c>
      <c r="Q97" s="183">
        <v>41.559852222104702</v>
      </c>
      <c r="R97" s="183">
        <v>41.3934822300223</v>
      </c>
      <c r="S97" s="183">
        <v>41.227112237939799</v>
      </c>
      <c r="T97" s="183">
        <v>41.060742245857398</v>
      </c>
      <c r="U97" s="183">
        <v>40.894372253774897</v>
      </c>
      <c r="V97" s="183">
        <v>40.728002261692502</v>
      </c>
      <c r="W97" s="183">
        <v>40.561632269610001</v>
      </c>
      <c r="X97" s="183">
        <v>40.3952622775276</v>
      </c>
      <c r="Y97" s="183">
        <v>40.228892285445099</v>
      </c>
      <c r="Z97" s="183">
        <v>40.062522293362697</v>
      </c>
      <c r="AA97" s="183">
        <v>39.896152301280203</v>
      </c>
      <c r="AB97" s="183">
        <v>39.729782309197802</v>
      </c>
      <c r="AC97" s="183">
        <v>39.563412317115301</v>
      </c>
      <c r="AD97" s="183">
        <v>39.397042325032899</v>
      </c>
      <c r="AE97" s="183">
        <v>39.230672332950398</v>
      </c>
      <c r="AF97" s="183">
        <v>39.064302340867997</v>
      </c>
      <c r="AG97" s="183">
        <v>38.897932348785503</v>
      </c>
      <c r="AH97" s="183">
        <v>38.731562356703101</v>
      </c>
      <c r="AI97" s="183">
        <v>38.5651923646206</v>
      </c>
      <c r="AJ97" s="183">
        <v>38.398822372538099</v>
      </c>
      <c r="AK97" s="183">
        <v>38.232452380455697</v>
      </c>
      <c r="AL97" s="183">
        <v>38.066082388373196</v>
      </c>
      <c r="AM97" s="183">
        <v>37.899712396290802</v>
      </c>
    </row>
    <row r="98" spans="3:39" x14ac:dyDescent="0.25">
      <c r="C98" s="190" t="s">
        <v>153</v>
      </c>
      <c r="D98" s="183">
        <v>26.3736918</v>
      </c>
      <c r="E98" s="183">
        <v>25.851465096829099</v>
      </c>
      <c r="F98" s="183">
        <v>25.442473247652</v>
      </c>
      <c r="G98" s="183">
        <v>25.2423210002598</v>
      </c>
      <c r="H98" s="183">
        <v>24.916069888164401</v>
      </c>
      <c r="I98" s="183">
        <v>24.591918419978001</v>
      </c>
      <c r="J98" s="183">
        <v>24.298611009355199</v>
      </c>
      <c r="K98" s="183">
        <v>23.959425898420101</v>
      </c>
      <c r="L98" s="183">
        <v>23.613178888957599</v>
      </c>
      <c r="M98" s="183">
        <v>23.222593918049402</v>
      </c>
      <c r="N98" s="183">
        <v>23.001282179897</v>
      </c>
      <c r="O98" s="183">
        <v>22.825283222008402</v>
      </c>
      <c r="P98" s="183">
        <v>22.649284264119899</v>
      </c>
      <c r="Q98" s="183">
        <v>22.4732853062314</v>
      </c>
      <c r="R98" s="183">
        <v>22.297286348342901</v>
      </c>
      <c r="S98" s="183">
        <v>22.121287390454398</v>
      </c>
      <c r="T98" s="183">
        <v>21.9452884325658</v>
      </c>
      <c r="U98" s="183">
        <v>21.769289474677301</v>
      </c>
      <c r="V98" s="183">
        <v>21.593290516788802</v>
      </c>
      <c r="W98" s="183">
        <v>21.417291558900299</v>
      </c>
      <c r="X98" s="183">
        <v>21.2412926010117</v>
      </c>
      <c r="Y98" s="183">
        <v>21.065293643123201</v>
      </c>
      <c r="Z98" s="183">
        <v>20.889294685234699</v>
      </c>
      <c r="AA98" s="183">
        <v>20.7132957273462</v>
      </c>
      <c r="AB98" s="183">
        <v>20.537296769457601</v>
      </c>
      <c r="AC98" s="183">
        <v>20.361297811569099</v>
      </c>
      <c r="AD98" s="183">
        <v>20.1852988536806</v>
      </c>
      <c r="AE98" s="183">
        <v>20.0092998957921</v>
      </c>
      <c r="AF98" s="183">
        <v>19.833300937903498</v>
      </c>
      <c r="AG98" s="183">
        <v>19.657301980014999</v>
      </c>
      <c r="AH98" s="183">
        <v>19.4813030221265</v>
      </c>
      <c r="AI98" s="183">
        <v>19.305304064238001</v>
      </c>
      <c r="AJ98" s="183">
        <v>19.129305106349399</v>
      </c>
      <c r="AK98" s="183">
        <v>18.9533061484609</v>
      </c>
      <c r="AL98" s="183">
        <v>18.777307190572401</v>
      </c>
      <c r="AM98" s="183">
        <v>18.601308232683898</v>
      </c>
    </row>
    <row r="99" spans="3:39" x14ac:dyDescent="0.25">
      <c r="C99" s="190" t="s">
        <v>96</v>
      </c>
      <c r="D99" s="183">
        <v>10.391454599999999</v>
      </c>
      <c r="E99" s="183">
        <v>10.164195988248</v>
      </c>
      <c r="F99" s="183">
        <v>9.9197909763359995</v>
      </c>
      <c r="G99" s="183">
        <v>9.7165341243600007</v>
      </c>
      <c r="H99" s="183">
        <v>9.4678405121279994</v>
      </c>
      <c r="I99" s="183">
        <v>9.2222889397200003</v>
      </c>
      <c r="J99" s="183">
        <v>9.0073128472799997</v>
      </c>
      <c r="K99" s="183">
        <v>8.7676168945440001</v>
      </c>
      <c r="L99" s="183">
        <v>8.5399218216959998</v>
      </c>
      <c r="M99" s="183">
        <v>8.2889350884719892</v>
      </c>
      <c r="N99" s="183">
        <v>8.2597699443849208</v>
      </c>
      <c r="O99" s="183">
        <v>8.1823314583606201</v>
      </c>
      <c r="P99" s="183">
        <v>8.1048929723363106</v>
      </c>
      <c r="Q99" s="183">
        <v>8.0274544863119992</v>
      </c>
      <c r="R99" s="183">
        <v>7.9500160002876896</v>
      </c>
      <c r="S99" s="183">
        <v>7.87257751426338</v>
      </c>
      <c r="T99" s="183">
        <v>7.7951390282390696</v>
      </c>
      <c r="U99" s="183">
        <v>7.7177005422147698</v>
      </c>
      <c r="V99" s="183">
        <v>7.6402620561904602</v>
      </c>
      <c r="W99" s="183">
        <v>7.5628235701661497</v>
      </c>
      <c r="X99" s="183">
        <v>7.4853850841418401</v>
      </c>
      <c r="Y99" s="183">
        <v>7.4079465981175296</v>
      </c>
      <c r="Z99" s="183">
        <v>7.3305081120932298</v>
      </c>
      <c r="AA99" s="183">
        <v>7.2530696260689203</v>
      </c>
      <c r="AB99" s="183">
        <v>7.1756311400446098</v>
      </c>
      <c r="AC99" s="183">
        <v>7.0981926540203002</v>
      </c>
      <c r="AD99" s="183">
        <v>7.0207541679960004</v>
      </c>
      <c r="AE99" s="183">
        <v>6.9433156819716899</v>
      </c>
      <c r="AF99" s="183">
        <v>6.8658771959473803</v>
      </c>
      <c r="AG99" s="183">
        <v>6.7884387099230699</v>
      </c>
      <c r="AH99" s="183">
        <v>6.7110002238987603</v>
      </c>
      <c r="AI99" s="183">
        <v>6.6335617378744596</v>
      </c>
      <c r="AJ99" s="183">
        <v>6.55612325185015</v>
      </c>
      <c r="AK99" s="183">
        <v>6.4786847658258404</v>
      </c>
      <c r="AL99" s="183">
        <v>6.4012462798015299</v>
      </c>
      <c r="AM99" s="183">
        <v>6.3238077937772204</v>
      </c>
    </row>
    <row r="100" spans="3:39" x14ac:dyDescent="0.25">
      <c r="C100" s="190" t="s">
        <v>98</v>
      </c>
      <c r="D100" s="183">
        <v>20.784987490919999</v>
      </c>
      <c r="E100" s="183">
        <v>20.867378044316101</v>
      </c>
      <c r="F100" s="183">
        <v>20.787768754375701</v>
      </c>
      <c r="G100" s="183">
        <v>20.9106315722291</v>
      </c>
      <c r="H100" s="183">
        <v>20.989205281675201</v>
      </c>
      <c r="I100" s="183">
        <v>21.081899468111398</v>
      </c>
      <c r="J100" s="183">
        <v>21.216581578034098</v>
      </c>
      <c r="K100" s="183">
        <v>21.298131212784799</v>
      </c>
      <c r="L100" s="183">
        <v>21.346464016230101</v>
      </c>
      <c r="M100" s="183">
        <v>21.371582388509999</v>
      </c>
      <c r="N100" s="183">
        <v>21.763643603889101</v>
      </c>
      <c r="O100" s="183">
        <v>22.053999408574199</v>
      </c>
      <c r="P100" s="183">
        <v>22.344355213259298</v>
      </c>
      <c r="Q100" s="183">
        <v>22.6347110179445</v>
      </c>
      <c r="R100" s="183">
        <v>22.925066822629599</v>
      </c>
      <c r="S100" s="183">
        <v>23.215422627314702</v>
      </c>
      <c r="T100" s="183">
        <v>23.505778431999801</v>
      </c>
      <c r="U100" s="183">
        <v>23.7961342366849</v>
      </c>
      <c r="V100" s="183">
        <v>24.086490041369998</v>
      </c>
      <c r="W100" s="183">
        <v>24.376845846055101</v>
      </c>
      <c r="X100" s="183">
        <v>24.667201650740299</v>
      </c>
      <c r="Y100" s="183">
        <v>24.957557455425398</v>
      </c>
      <c r="Z100" s="183">
        <v>25.247913260110501</v>
      </c>
      <c r="AA100" s="183">
        <v>25.5382690647956</v>
      </c>
      <c r="AB100" s="183">
        <v>25.828624869480699</v>
      </c>
      <c r="AC100" s="183">
        <v>26.118980674165801</v>
      </c>
      <c r="AD100" s="183">
        <v>26.409336478850999</v>
      </c>
      <c r="AE100" s="183">
        <v>26.699692283536098</v>
      </c>
      <c r="AF100" s="183">
        <v>26.990048088221201</v>
      </c>
      <c r="AG100" s="183">
        <v>27.2804038929063</v>
      </c>
      <c r="AH100" s="183">
        <v>27.570759697591399</v>
      </c>
      <c r="AI100" s="183">
        <v>27.861115502276501</v>
      </c>
      <c r="AJ100" s="183">
        <v>28.1514713069617</v>
      </c>
      <c r="AK100" s="183">
        <v>28.441827111646798</v>
      </c>
      <c r="AL100" s="183">
        <v>28.732182916331901</v>
      </c>
      <c r="AM100" s="183">
        <v>29.022538721017</v>
      </c>
    </row>
    <row r="101" spans="3:39" x14ac:dyDescent="0.25">
      <c r="C101" s="190" t="s">
        <v>154</v>
      </c>
      <c r="D101" s="183">
        <v>49.026862800000004</v>
      </c>
      <c r="E101" s="183">
        <v>49.197131225064901</v>
      </c>
      <c r="F101" s="183">
        <v>49.437200666326397</v>
      </c>
      <c r="G101" s="183">
        <v>50.046667450665701</v>
      </c>
      <c r="H101" s="183">
        <v>50.3660534842735</v>
      </c>
      <c r="I101" s="183">
        <v>50.675185168273401</v>
      </c>
      <c r="J101" s="183">
        <v>51.103779572179498</v>
      </c>
      <c r="K101" s="183">
        <v>51.442252969110797</v>
      </c>
      <c r="L101" s="183">
        <v>51.780437280775899</v>
      </c>
      <c r="M101" s="183">
        <v>52.038610392440901</v>
      </c>
      <c r="N101" s="183">
        <v>52.290041677370397</v>
      </c>
      <c r="O101" s="183">
        <v>52.6223996694265</v>
      </c>
      <c r="P101" s="183">
        <v>52.954757661482603</v>
      </c>
      <c r="Q101" s="183">
        <v>53.287115653538798</v>
      </c>
      <c r="R101" s="183">
        <v>53.619473645594901</v>
      </c>
      <c r="S101" s="183">
        <v>53.951831637650997</v>
      </c>
      <c r="T101" s="183">
        <v>54.2841896297072</v>
      </c>
      <c r="U101" s="183">
        <v>54.616547621763303</v>
      </c>
      <c r="V101" s="183">
        <v>54.948905613819399</v>
      </c>
      <c r="W101" s="183">
        <v>55.281263605875601</v>
      </c>
      <c r="X101" s="183">
        <v>55.613621597931697</v>
      </c>
      <c r="Y101" s="183">
        <v>55.9459795899878</v>
      </c>
      <c r="Z101" s="183">
        <v>56.278337582044003</v>
      </c>
      <c r="AA101" s="183">
        <v>56.610695574100099</v>
      </c>
      <c r="AB101" s="183">
        <v>56.943053566156202</v>
      </c>
      <c r="AC101" s="183">
        <v>57.275411558212397</v>
      </c>
      <c r="AD101" s="183">
        <v>57.6077695502685</v>
      </c>
      <c r="AE101" s="183">
        <v>57.940127542324603</v>
      </c>
      <c r="AF101" s="183">
        <v>58.272485534380799</v>
      </c>
      <c r="AG101" s="183">
        <v>58.604843526436902</v>
      </c>
      <c r="AH101" s="183">
        <v>58.937201518492998</v>
      </c>
      <c r="AI101" s="183">
        <v>59.2695595105492</v>
      </c>
      <c r="AJ101" s="183">
        <v>59.601917502605303</v>
      </c>
      <c r="AK101" s="183">
        <v>59.934275494661399</v>
      </c>
      <c r="AL101" s="183">
        <v>60.266633486717602</v>
      </c>
      <c r="AM101" s="183">
        <v>60.598991478773698</v>
      </c>
    </row>
    <row r="102" spans="3:39" x14ac:dyDescent="0.25">
      <c r="C102" s="190" t="s">
        <v>100</v>
      </c>
      <c r="D102" s="183">
        <f>'Pathways-natural gas'!D27</f>
        <v>576.96446709687302</v>
      </c>
      <c r="E102" s="183">
        <f>'Pathways-natural gas'!E27</f>
        <v>567.74935599054299</v>
      </c>
      <c r="F102" s="183">
        <f>'Pathways-natural gas'!F27</f>
        <v>559.29134705340505</v>
      </c>
      <c r="G102" s="183">
        <f>'Pathways-natural gas'!G27</f>
        <v>554.90876911844998</v>
      </c>
      <c r="H102" s="183">
        <f>'Pathways-natural gas'!H27</f>
        <v>547.14563925600396</v>
      </c>
      <c r="I102" s="183">
        <f>'Pathways-natural gas'!I27</f>
        <v>536.12700415319296</v>
      </c>
      <c r="J102" s="183">
        <f>'Pathways-natural gas'!J27</f>
        <v>526.31752658723599</v>
      </c>
      <c r="K102" s="183">
        <f>'Pathways-natural gas'!K27</f>
        <v>515.571885389832</v>
      </c>
      <c r="L102" s="183">
        <f>'Pathways-natural gas'!L27</f>
        <v>504.750321214454</v>
      </c>
      <c r="M102" s="183">
        <f>'Pathways-natural gas'!M27</f>
        <v>493.13470182237597</v>
      </c>
      <c r="N102" s="183">
        <f>'Pathways-natural gas'!N27</f>
        <v>492.22072087766702</v>
      </c>
      <c r="O102" s="183">
        <f>'Pathways-natural gas'!O27</f>
        <v>491.86538786115699</v>
      </c>
      <c r="P102" s="183">
        <f>'Pathways-natural gas'!P27</f>
        <v>491.48260288540098</v>
      </c>
      <c r="Q102" s="183">
        <f>'Pathways-natural gas'!Q27</f>
        <v>491.07236595039598</v>
      </c>
      <c r="R102" s="183">
        <f>'Pathways-natural gas'!R27</f>
        <v>490.63467705614499</v>
      </c>
      <c r="S102" s="183">
        <f>'Pathways-natural gas'!S27</f>
        <v>490.16953620264599</v>
      </c>
      <c r="T102" s="183">
        <f>'Pathways-natural gas'!T27</f>
        <v>492.53498002446997</v>
      </c>
      <c r="U102" s="183">
        <f>'Pathways-natural gas'!U27</f>
        <v>494.90042384629498</v>
      </c>
      <c r="V102" s="183">
        <f>'Pathways-natural gas'!V27</f>
        <v>497.26586766811999</v>
      </c>
      <c r="W102" s="183">
        <f>'Pathways-natural gas'!W27</f>
        <v>499.63131148994501</v>
      </c>
      <c r="X102" s="183">
        <f>'Pathways-natural gas'!X27</f>
        <v>501.99675531176899</v>
      </c>
      <c r="Y102" s="183">
        <f>'Pathways-natural gas'!Y27</f>
        <v>504.362199133594</v>
      </c>
      <c r="Z102" s="183">
        <f>'Pathways-natural gas'!Z27</f>
        <v>506.72764295541901</v>
      </c>
      <c r="AA102" s="183">
        <f>'Pathways-natural gas'!AA27</f>
        <v>509.09308677724403</v>
      </c>
      <c r="AB102" s="183">
        <f>'Pathways-natural gas'!AB27</f>
        <v>511.45853059906801</v>
      </c>
      <c r="AC102" s="183">
        <f>'Pathways-natural gas'!AC27</f>
        <v>513.82397442089302</v>
      </c>
      <c r="AD102" s="183">
        <f>'Pathways-natural gas'!AD27</f>
        <v>516.18941824271803</v>
      </c>
      <c r="AE102" s="183">
        <f>'Pathways-natural gas'!AE27</f>
        <v>518.55486206454304</v>
      </c>
      <c r="AF102" s="183">
        <f>'Pathways-natural gas'!AF27</f>
        <v>520.92030588636806</v>
      </c>
      <c r="AG102" s="183">
        <f>'Pathways-natural gas'!AG27</f>
        <v>523.28574970819204</v>
      </c>
      <c r="AH102" s="183">
        <f>'Pathways-natural gas'!AH27</f>
        <v>525.65119353001705</v>
      </c>
      <c r="AI102" s="183">
        <f>'Pathways-natural gas'!AI27</f>
        <v>528.01663735184195</v>
      </c>
      <c r="AJ102" s="183">
        <f>'Pathways-natural gas'!AJ27</f>
        <v>530.38208117366696</v>
      </c>
      <c r="AK102" s="183">
        <f>'Pathways-natural gas'!AK27</f>
        <v>532.74752499549095</v>
      </c>
      <c r="AL102" s="183">
        <f>'Pathways-natural gas'!AL27</f>
        <v>535.11296881731596</v>
      </c>
      <c r="AM102" s="183">
        <f>'Pathways-natural gas'!AM27</f>
        <v>537.47841263914097</v>
      </c>
    </row>
    <row r="103" spans="3:39" x14ac:dyDescent="0.25">
      <c r="C103" s="190" t="s">
        <v>104</v>
      </c>
      <c r="D103" s="183">
        <v>17.904296250600002</v>
      </c>
      <c r="E103" s="183">
        <v>18.006803755086199</v>
      </c>
      <c r="F103" s="183">
        <v>17.9581496296843</v>
      </c>
      <c r="G103" s="183">
        <v>17.869204496775499</v>
      </c>
      <c r="H103" s="183">
        <v>17.7408125772006</v>
      </c>
      <c r="I103" s="183">
        <v>17.641372581994499</v>
      </c>
      <c r="J103" s="183">
        <v>17.589411924965201</v>
      </c>
      <c r="K103" s="183">
        <v>17.5077958261998</v>
      </c>
      <c r="L103" s="183">
        <v>17.406597037574802</v>
      </c>
      <c r="M103" s="183">
        <v>17.2862376695109</v>
      </c>
      <c r="N103" s="183">
        <v>17.5536212081971</v>
      </c>
      <c r="O103" s="183">
        <v>17.6428863325871</v>
      </c>
      <c r="P103" s="183">
        <v>17.7321514569771</v>
      </c>
      <c r="Q103" s="183">
        <v>17.821416581367199</v>
      </c>
      <c r="R103" s="183">
        <v>17.910681705757199</v>
      </c>
      <c r="S103" s="183">
        <v>17.999946830147302</v>
      </c>
      <c r="T103" s="183">
        <v>18.089211954537301</v>
      </c>
      <c r="U103" s="183">
        <v>18.178477078927301</v>
      </c>
      <c r="V103" s="183">
        <v>18.2677422033174</v>
      </c>
      <c r="W103" s="183">
        <v>18.3570073277074</v>
      </c>
      <c r="X103" s="183">
        <v>18.446272452097499</v>
      </c>
      <c r="Y103" s="183">
        <v>18.535537576487499</v>
      </c>
      <c r="Z103" s="183">
        <v>18.624802700877598</v>
      </c>
      <c r="AA103" s="183">
        <v>18.714067825267598</v>
      </c>
      <c r="AB103" s="183">
        <v>18.803332949657602</v>
      </c>
      <c r="AC103" s="183">
        <v>18.892598074047701</v>
      </c>
      <c r="AD103" s="183">
        <v>18.981863198437701</v>
      </c>
      <c r="AE103" s="183">
        <v>19.0711283228278</v>
      </c>
      <c r="AF103" s="183">
        <v>19.1603934472178</v>
      </c>
      <c r="AG103" s="183">
        <v>19.249658571607799</v>
      </c>
      <c r="AH103" s="183">
        <v>19.338923695997899</v>
      </c>
      <c r="AI103" s="183">
        <v>19.428188820387899</v>
      </c>
      <c r="AJ103" s="183">
        <v>19.517453944778001</v>
      </c>
      <c r="AK103" s="183">
        <v>19.606719069168001</v>
      </c>
      <c r="AL103" s="183">
        <v>19.695984193558001</v>
      </c>
      <c r="AM103" s="183">
        <v>19.7852493179481</v>
      </c>
    </row>
    <row r="104" spans="3:39" x14ac:dyDescent="0.25">
      <c r="C104" s="190" t="s">
        <v>155</v>
      </c>
      <c r="D104" s="183">
        <v>27.831112810379999</v>
      </c>
      <c r="E104" s="183">
        <v>27.776620055528898</v>
      </c>
      <c r="F104" s="183">
        <v>27.740148508627001</v>
      </c>
      <c r="G104" s="183">
        <v>27.907548624295998</v>
      </c>
      <c r="H104" s="183">
        <v>27.914414451066101</v>
      </c>
      <c r="I104" s="183">
        <v>27.9089703542436</v>
      </c>
      <c r="J104" s="183">
        <v>27.949041182040901</v>
      </c>
      <c r="K104" s="183">
        <v>27.919175197210599</v>
      </c>
      <c r="L104" s="183">
        <v>27.887065675039999</v>
      </c>
      <c r="M104" s="183">
        <v>27.805680003885499</v>
      </c>
      <c r="N104" s="183">
        <v>28.050973163074499</v>
      </c>
      <c r="O104" s="183">
        <v>28.237759820746099</v>
      </c>
      <c r="P104" s="183">
        <v>28.4245464784177</v>
      </c>
      <c r="Q104" s="183">
        <v>28.6113331360892</v>
      </c>
      <c r="R104" s="183">
        <v>28.798119793760801</v>
      </c>
      <c r="S104" s="183">
        <v>28.984906451432401</v>
      </c>
      <c r="T104" s="183">
        <v>29.171693109103899</v>
      </c>
      <c r="U104" s="183">
        <v>29.358479766775499</v>
      </c>
      <c r="V104" s="183">
        <v>29.545266424447099</v>
      </c>
      <c r="W104" s="183">
        <v>29.7320530821186</v>
      </c>
      <c r="X104" s="183">
        <v>29.918839739790201</v>
      </c>
      <c r="Y104" s="183">
        <v>30.105626397461801</v>
      </c>
      <c r="Z104" s="183">
        <v>30.292413055133402</v>
      </c>
      <c r="AA104" s="183">
        <v>30.479199712804899</v>
      </c>
      <c r="AB104" s="183">
        <v>30.665986370476499</v>
      </c>
      <c r="AC104" s="183">
        <v>30.8527730281481</v>
      </c>
      <c r="AD104" s="183">
        <v>31.039559685819601</v>
      </c>
      <c r="AE104" s="183">
        <v>31.226346343491201</v>
      </c>
      <c r="AF104" s="183">
        <v>31.413133001162802</v>
      </c>
      <c r="AG104" s="183">
        <v>31.599919658834299</v>
      </c>
      <c r="AH104" s="183">
        <v>31.786706316505899</v>
      </c>
      <c r="AI104" s="183">
        <v>31.9734929741775</v>
      </c>
      <c r="AJ104" s="183">
        <v>32.160279631849001</v>
      </c>
      <c r="AK104" s="183">
        <v>32.347066289520598</v>
      </c>
      <c r="AL104" s="183">
        <v>32.533852947192202</v>
      </c>
      <c r="AM104" s="183">
        <v>32.720639604863699</v>
      </c>
    </row>
    <row r="105" spans="3:39" x14ac:dyDescent="0.25">
      <c r="C105" s="190" t="s">
        <v>106</v>
      </c>
      <c r="D105" s="183">
        <v>18.010720147859999</v>
      </c>
      <c r="E105" s="183">
        <v>18.0011572033685</v>
      </c>
      <c r="F105" s="183">
        <v>17.9901425582451</v>
      </c>
      <c r="G105" s="183">
        <v>18.114910382050901</v>
      </c>
      <c r="H105" s="183">
        <v>18.139014343333098</v>
      </c>
      <c r="I105" s="183">
        <v>18.1514682449464</v>
      </c>
      <c r="J105" s="183">
        <v>18.1812834905854</v>
      </c>
      <c r="K105" s="183">
        <v>18.1803716863284</v>
      </c>
      <c r="L105" s="183">
        <v>18.168271727149001</v>
      </c>
      <c r="M105" s="183">
        <v>18.126368527566701</v>
      </c>
      <c r="N105" s="183">
        <v>18.313051816861101</v>
      </c>
      <c r="O105" s="183">
        <v>18.450221653457699</v>
      </c>
      <c r="P105" s="183">
        <v>18.587391490054401</v>
      </c>
      <c r="Q105" s="183">
        <v>18.724561326650999</v>
      </c>
      <c r="R105" s="183">
        <v>18.8617311632477</v>
      </c>
      <c r="S105" s="183">
        <v>18.998900999844398</v>
      </c>
      <c r="T105" s="183">
        <v>19.136070836441</v>
      </c>
      <c r="U105" s="183">
        <v>19.273240673037701</v>
      </c>
      <c r="V105" s="183">
        <v>19.410410509634399</v>
      </c>
      <c r="W105" s="183">
        <v>19.547580346231001</v>
      </c>
      <c r="X105" s="183">
        <v>19.684750182827699</v>
      </c>
      <c r="Y105" s="183">
        <v>19.8219200194244</v>
      </c>
      <c r="Z105" s="183">
        <v>19.959089856020999</v>
      </c>
      <c r="AA105" s="183">
        <v>20.0962596926177</v>
      </c>
      <c r="AB105" s="183">
        <v>20.233429529214298</v>
      </c>
      <c r="AC105" s="183">
        <v>20.370599365811</v>
      </c>
      <c r="AD105" s="183">
        <v>20.507769202407701</v>
      </c>
      <c r="AE105" s="183">
        <v>20.644939039004299</v>
      </c>
      <c r="AF105" s="183">
        <v>20.782108875601001</v>
      </c>
      <c r="AG105" s="183">
        <v>20.919278712197698</v>
      </c>
      <c r="AH105" s="183">
        <v>21.0564485487943</v>
      </c>
      <c r="AI105" s="183">
        <v>21.193618385391002</v>
      </c>
      <c r="AJ105" s="183">
        <v>21.330788221987699</v>
      </c>
      <c r="AK105" s="183">
        <v>21.467958058584301</v>
      </c>
      <c r="AL105" s="183">
        <v>21.605127895180999</v>
      </c>
      <c r="AM105" s="183">
        <v>21.742297731777601</v>
      </c>
    </row>
    <row r="106" spans="3:39" x14ac:dyDescent="0.25">
      <c r="C106" s="190" t="s">
        <v>156</v>
      </c>
      <c r="D106" s="183">
        <v>46.151845353900001</v>
      </c>
      <c r="E106" s="183">
        <v>45.039869795691303</v>
      </c>
      <c r="F106" s="183">
        <v>44.1173688112764</v>
      </c>
      <c r="G106" s="183">
        <v>43.632100898256198</v>
      </c>
      <c r="H106" s="183">
        <v>42.955549825031198</v>
      </c>
      <c r="I106" s="183">
        <v>42.427055583994502</v>
      </c>
      <c r="J106" s="183">
        <v>42.051884886849201</v>
      </c>
      <c r="K106" s="183">
        <v>41.591815548780197</v>
      </c>
      <c r="L106" s="183">
        <v>41.086385082153299</v>
      </c>
      <c r="M106" s="183">
        <v>40.4819954894324</v>
      </c>
      <c r="N106" s="183">
        <v>39.957825522932502</v>
      </c>
      <c r="O106" s="183">
        <v>39.745267022731099</v>
      </c>
      <c r="P106" s="183">
        <v>39.532708522529703</v>
      </c>
      <c r="Q106" s="183">
        <v>39.320150022328299</v>
      </c>
      <c r="R106" s="183">
        <v>39.107591522127002</v>
      </c>
      <c r="S106" s="183">
        <v>38.895033021925599</v>
      </c>
      <c r="T106" s="183">
        <v>38.682474521724203</v>
      </c>
      <c r="U106" s="183">
        <v>38.469916021522799</v>
      </c>
      <c r="V106" s="183">
        <v>38.257357521321403</v>
      </c>
      <c r="W106" s="183">
        <v>38.044799021119999</v>
      </c>
      <c r="X106" s="183">
        <v>37.832240520918603</v>
      </c>
      <c r="Y106" s="183">
        <v>37.6196820207172</v>
      </c>
      <c r="Z106" s="183">
        <v>37.407123520515903</v>
      </c>
      <c r="AA106" s="183">
        <v>37.194565020314499</v>
      </c>
      <c r="AB106" s="183">
        <v>36.982006520113103</v>
      </c>
      <c r="AC106" s="183">
        <v>36.7694480199117</v>
      </c>
      <c r="AD106" s="183">
        <v>36.556889519710303</v>
      </c>
      <c r="AE106" s="183">
        <v>36.3443310195089</v>
      </c>
      <c r="AF106" s="183">
        <v>36.131772519307503</v>
      </c>
      <c r="AG106" s="183">
        <v>35.9192140191061</v>
      </c>
      <c r="AH106" s="183">
        <v>35.706655518904803</v>
      </c>
      <c r="AI106" s="183">
        <v>35.4940970187034</v>
      </c>
      <c r="AJ106" s="183">
        <v>35.281538518502003</v>
      </c>
      <c r="AK106" s="183">
        <v>35.0689800183006</v>
      </c>
      <c r="AL106" s="183">
        <v>34.856421518099197</v>
      </c>
      <c r="AM106" s="183">
        <v>34.6438630178978</v>
      </c>
    </row>
    <row r="107" spans="3:39" x14ac:dyDescent="0.25">
      <c r="C107" s="190" t="s">
        <v>109</v>
      </c>
      <c r="D107" s="183">
        <v>3.2404535999999999</v>
      </c>
      <c r="E107" s="183">
        <v>3.18703124453938</v>
      </c>
      <c r="F107" s="183">
        <v>3.1242302137146898</v>
      </c>
      <c r="G107" s="183">
        <v>3.0717419452079402</v>
      </c>
      <c r="H107" s="183">
        <v>3.0004963259730202</v>
      </c>
      <c r="I107" s="183">
        <v>2.9395634690560599</v>
      </c>
      <c r="J107" s="183">
        <v>2.8886320121390998</v>
      </c>
      <c r="K107" s="183">
        <v>2.82884081705464</v>
      </c>
      <c r="L107" s="183">
        <v>2.7605012461206502</v>
      </c>
      <c r="M107" s="183">
        <v>2.6929919747011999</v>
      </c>
      <c r="N107" s="183">
        <v>2.6975256312242699</v>
      </c>
      <c r="O107" s="183">
        <v>2.67545519342517</v>
      </c>
      <c r="P107" s="183">
        <v>2.6533847556260599</v>
      </c>
      <c r="Q107" s="183">
        <v>2.63131431782696</v>
      </c>
      <c r="R107" s="183">
        <v>2.6092438800278601</v>
      </c>
      <c r="S107" s="183">
        <v>2.5871734422287598</v>
      </c>
      <c r="T107" s="183">
        <v>2.5651030044296599</v>
      </c>
      <c r="U107" s="183">
        <v>2.54303256663056</v>
      </c>
      <c r="V107" s="183">
        <v>2.5209621288314499</v>
      </c>
      <c r="W107" s="183">
        <v>2.49889169103235</v>
      </c>
      <c r="X107" s="183">
        <v>2.4768212532332501</v>
      </c>
      <c r="Y107" s="183">
        <v>2.4547508154341502</v>
      </c>
      <c r="Z107" s="183">
        <v>2.4326803776350499</v>
      </c>
      <c r="AA107" s="183">
        <v>2.41060993983595</v>
      </c>
      <c r="AB107" s="183">
        <v>2.3885395020368398</v>
      </c>
      <c r="AC107" s="183">
        <v>2.3664690642377399</v>
      </c>
      <c r="AD107" s="183">
        <v>2.3443986264386401</v>
      </c>
      <c r="AE107" s="183">
        <v>2.3223281886395402</v>
      </c>
      <c r="AF107" s="183">
        <v>2.3002577508404398</v>
      </c>
      <c r="AG107" s="183">
        <v>2.2781873130413399</v>
      </c>
      <c r="AH107" s="183">
        <v>2.25611687524224</v>
      </c>
      <c r="AI107" s="183">
        <v>2.2340464374431299</v>
      </c>
      <c r="AJ107" s="183">
        <v>2.21197599964403</v>
      </c>
      <c r="AK107" s="183">
        <v>2.1899055618449301</v>
      </c>
      <c r="AL107" s="183">
        <v>2.1678351240458298</v>
      </c>
      <c r="AM107" s="183">
        <v>2.1457646862467299</v>
      </c>
    </row>
    <row r="108" spans="3:39" x14ac:dyDescent="0.25">
      <c r="C108" s="190" t="s">
        <v>110</v>
      </c>
      <c r="D108" s="183">
        <f>'Pathways-natural gas'!D37</f>
        <v>931.036110199674</v>
      </c>
      <c r="E108" s="183">
        <f>'Pathways-natural gas'!E37</f>
        <v>927.88424816735096</v>
      </c>
      <c r="F108" s="183">
        <f>'Pathways-natural gas'!F37</f>
        <v>924.73461757073403</v>
      </c>
      <c r="G108" s="183">
        <f>'Pathways-natural gas'!G37</f>
        <v>929.35964073376294</v>
      </c>
      <c r="H108" s="183">
        <f>'Pathways-natural gas'!H37</f>
        <v>929.541048275977</v>
      </c>
      <c r="I108" s="183">
        <f>'Pathways-natural gas'!I37</f>
        <v>923.55377945585599</v>
      </c>
      <c r="J108" s="183">
        <f>'Pathways-natural gas'!J37</f>
        <v>919.22215901537299</v>
      </c>
      <c r="K108" s="183">
        <f>'Pathways-natural gas'!K37</f>
        <v>912.70051030099603</v>
      </c>
      <c r="L108" s="183">
        <f>'Pathways-natural gas'!L37</f>
        <v>906.19562252216701</v>
      </c>
      <c r="M108" s="183">
        <f>'Pathways-natural gas'!M37</f>
        <v>898.63002188579105</v>
      </c>
      <c r="N108" s="183">
        <f>'Pathways-natural gas'!N37</f>
        <v>896.89361871543599</v>
      </c>
      <c r="O108" s="183">
        <f>'Pathways-natural gas'!O37</f>
        <v>892.09366611105304</v>
      </c>
      <c r="P108" s="183">
        <f>'Pathways-natural gas'!P37</f>
        <v>887.29085857732503</v>
      </c>
      <c r="Q108" s="183">
        <f>'Pathways-natural gas'!Q37</f>
        <v>882.48519611425195</v>
      </c>
      <c r="R108" s="183">
        <f>'Pathways-natural gas'!R37</f>
        <v>877.67667872183495</v>
      </c>
      <c r="S108" s="183">
        <f>'Pathways-natural gas'!S37</f>
        <v>872.86530640007095</v>
      </c>
      <c r="T108" s="183">
        <f>'Pathways-natural gas'!T37</f>
        <v>873.13626377821697</v>
      </c>
      <c r="U108" s="183">
        <f>'Pathways-natural gas'!U37</f>
        <v>873.40738535131504</v>
      </c>
      <c r="V108" s="183">
        <f>'Pathways-natural gas'!V37</f>
        <v>873.67834272946095</v>
      </c>
      <c r="W108" s="183">
        <f>'Pathways-natural gas'!W37</f>
        <v>873.94946430255902</v>
      </c>
      <c r="X108" s="183">
        <f>'Pathways-natural gas'!X37</f>
        <v>874.22042168070504</v>
      </c>
      <c r="Y108" s="183">
        <f>'Pathways-natural gas'!Y37</f>
        <v>874.491543253803</v>
      </c>
      <c r="Z108" s="183">
        <f>'Pathways-natural gas'!Z37</f>
        <v>874.76250063194902</v>
      </c>
      <c r="AA108" s="183">
        <f>'Pathways-natural gas'!AA37</f>
        <v>875.033622205048</v>
      </c>
      <c r="AB108" s="183">
        <f>'Pathways-natural gas'!AB37</f>
        <v>875.304579583193</v>
      </c>
      <c r="AC108" s="183">
        <f>'Pathways-natural gas'!AC37</f>
        <v>875.57570115629198</v>
      </c>
      <c r="AD108" s="183">
        <f>'Pathways-natural gas'!AD37</f>
        <v>875.84665853443698</v>
      </c>
      <c r="AE108" s="183">
        <f>'Pathways-natural gas'!AE37</f>
        <v>876.11778010753596</v>
      </c>
      <c r="AF108" s="183">
        <f>'Pathways-natural gas'!AF37</f>
        <v>876.38873748568096</v>
      </c>
      <c r="AG108" s="183">
        <f>'Pathways-natural gas'!AG37</f>
        <v>876.65985905877994</v>
      </c>
      <c r="AH108" s="183">
        <f>'Pathways-natural gas'!AH37</f>
        <v>876.93081643692597</v>
      </c>
      <c r="AI108" s="183">
        <f>'Pathways-natural gas'!AI37</f>
        <v>877.20193801002404</v>
      </c>
      <c r="AJ108" s="183">
        <f>'Pathways-natural gas'!AJ37</f>
        <v>877.47289538816995</v>
      </c>
      <c r="AK108" s="183">
        <f>'Pathways-natural gas'!AK37</f>
        <v>877.74401696126802</v>
      </c>
      <c r="AL108" s="183">
        <f>'Pathways-natural gas'!AL37</f>
        <v>878.01497433941404</v>
      </c>
      <c r="AM108" s="183">
        <f>'Pathways-natural gas'!AM37</f>
        <v>878.286095912512</v>
      </c>
    </row>
    <row r="109" spans="3:39" x14ac:dyDescent="0.25">
      <c r="C109" s="190" t="s">
        <v>111</v>
      </c>
      <c r="D109" s="183">
        <v>6.0308441999999998</v>
      </c>
      <c r="E109" s="183">
        <v>5.9940166448639998</v>
      </c>
      <c r="F109" s="183">
        <v>5.9557608898079897</v>
      </c>
      <c r="G109" s="183">
        <v>5.9543686949280001</v>
      </c>
      <c r="H109" s="183">
        <v>5.9126852600639896</v>
      </c>
      <c r="I109" s="183">
        <v>5.8602863252399899</v>
      </c>
      <c r="J109" s="183">
        <v>5.8250337905759997</v>
      </c>
      <c r="K109" s="183">
        <v>5.7700640958960001</v>
      </c>
      <c r="L109" s="183">
        <v>5.7050930012160004</v>
      </c>
      <c r="M109" s="183">
        <v>5.6392649865840001</v>
      </c>
      <c r="N109" s="183">
        <v>5.7324593550461502</v>
      </c>
      <c r="O109" s="183">
        <v>5.7818820622676004</v>
      </c>
      <c r="P109" s="183">
        <v>5.8313047694890496</v>
      </c>
      <c r="Q109" s="183">
        <v>5.8807274767104998</v>
      </c>
      <c r="R109" s="183">
        <v>5.9301501839319499</v>
      </c>
      <c r="S109" s="183">
        <v>5.9795728911534001</v>
      </c>
      <c r="T109" s="183">
        <v>6.0289955983748502</v>
      </c>
      <c r="U109" s="183">
        <v>6.0784183055963004</v>
      </c>
      <c r="V109" s="183">
        <v>6.1278410128177603</v>
      </c>
      <c r="W109" s="183">
        <v>6.1772637200392104</v>
      </c>
      <c r="X109" s="183">
        <v>6.2266864272606597</v>
      </c>
      <c r="Y109" s="183">
        <v>6.2761091344821098</v>
      </c>
      <c r="Z109" s="183">
        <v>6.32553184170356</v>
      </c>
      <c r="AA109" s="183">
        <v>6.3749545489250101</v>
      </c>
      <c r="AB109" s="183">
        <v>6.4243772561464603</v>
      </c>
      <c r="AC109" s="183">
        <v>6.4737999633679104</v>
      </c>
      <c r="AD109" s="183">
        <v>6.5232226705893597</v>
      </c>
      <c r="AE109" s="183">
        <v>6.5726453778108098</v>
      </c>
      <c r="AF109" s="183">
        <v>6.62206808503226</v>
      </c>
      <c r="AG109" s="183">
        <v>6.6714907922537101</v>
      </c>
      <c r="AH109" s="183">
        <v>6.7209134994751603</v>
      </c>
      <c r="AI109" s="183">
        <v>6.7703362066966104</v>
      </c>
      <c r="AJ109" s="183">
        <v>6.8197589139180597</v>
      </c>
      <c r="AK109" s="183">
        <v>6.8691816211395196</v>
      </c>
      <c r="AL109" s="183">
        <v>6.9186043283609697</v>
      </c>
      <c r="AM109" s="183">
        <v>6.9680270355824199</v>
      </c>
    </row>
    <row r="110" spans="3:39" x14ac:dyDescent="0.25">
      <c r="C110" s="190" t="s">
        <v>157</v>
      </c>
      <c r="D110" s="183">
        <f>'Pathways-natural gas'!D53</f>
        <v>132.657000752941</v>
      </c>
      <c r="E110" s="183">
        <f>'Pathways-natural gas'!E53</f>
        <v>136.28126157983101</v>
      </c>
      <c r="F110" s="183">
        <f>'Pathways-natural gas'!F53</f>
        <v>136.790408480672</v>
      </c>
      <c r="G110" s="183">
        <f>'Pathways-natural gas'!G53</f>
        <v>136.88481945546201</v>
      </c>
      <c r="H110" s="183">
        <f>'Pathways-natural gas'!H53</f>
        <v>137.564634504201</v>
      </c>
      <c r="I110" s="183">
        <f>'Pathways-natural gas'!I53</f>
        <v>136.62954562689001</v>
      </c>
      <c r="J110" s="183">
        <f>'Pathways-natural gas'!J53</f>
        <v>135.87980482352901</v>
      </c>
      <c r="K110" s="183">
        <f>'Pathways-natural gas'!K53</f>
        <v>133.915216094117</v>
      </c>
      <c r="L110" s="183">
        <f>'Pathways-natural gas'!L53</f>
        <v>131.63590543865499</v>
      </c>
      <c r="M110" s="183">
        <f>'Pathways-natural gas'!M53</f>
        <v>128.74183085714199</v>
      </c>
      <c r="N110" s="183">
        <f>'Pathways-natural gas'!N53</f>
        <v>126.66815122689</v>
      </c>
      <c r="O110" s="183">
        <f>'Pathways-natural gas'!O53</f>
        <v>124.594471596638</v>
      </c>
      <c r="P110" s="183">
        <f>'Pathways-natural gas'!P53</f>
        <v>122.520791966386</v>
      </c>
      <c r="Q110" s="183">
        <f>'Pathways-natural gas'!Q53</f>
        <v>120.447112336134</v>
      </c>
      <c r="R110" s="183">
        <f>'Pathways-natural gas'!R53</f>
        <v>118.373432705882</v>
      </c>
      <c r="S110" s="183">
        <f>'Pathways-natural gas'!S53</f>
        <v>116.29975307562999</v>
      </c>
      <c r="T110" s="183">
        <f>'Pathways-natural gas'!T53</f>
        <v>117.31808541663899</v>
      </c>
      <c r="U110" s="183">
        <f>'Pathways-natural gas'!U53</f>
        <v>118.33641775764799</v>
      </c>
      <c r="V110" s="183">
        <f>'Pathways-natural gas'!V53</f>
        <v>119.35475009865699</v>
      </c>
      <c r="W110" s="183">
        <f>'Pathways-natural gas'!W53</f>
        <v>120.37308243966601</v>
      </c>
      <c r="X110" s="183">
        <f>'Pathways-natural gas'!X53</f>
        <v>121.39141478067501</v>
      </c>
      <c r="Y110" s="183">
        <f>'Pathways-natural gas'!Y53</f>
        <v>122.40974712168401</v>
      </c>
      <c r="Z110" s="183">
        <f>'Pathways-natural gas'!Z53</f>
        <v>123.42807946269301</v>
      </c>
      <c r="AA110" s="183">
        <f>'Pathways-natural gas'!AA53</f>
        <v>124.44641180370201</v>
      </c>
      <c r="AB110" s="183">
        <f>'Pathways-natural gas'!AB53</f>
        <v>125.46474414471101</v>
      </c>
      <c r="AC110" s="183">
        <f>'Pathways-natural gas'!AC53</f>
        <v>126.48307648572001</v>
      </c>
      <c r="AD110" s="183">
        <f>'Pathways-natural gas'!AD53</f>
        <v>127.501408826729</v>
      </c>
      <c r="AE110" s="183">
        <f>'Pathways-natural gas'!AE53</f>
        <v>128.519741167738</v>
      </c>
      <c r="AF110" s="183">
        <f>'Pathways-natural gas'!AF53</f>
        <v>129.538073508747</v>
      </c>
      <c r="AG110" s="183">
        <f>'Pathways-natural gas'!AG53</f>
        <v>130.556405849756</v>
      </c>
      <c r="AH110" s="183">
        <f>'Pathways-natural gas'!AH53</f>
        <v>131.574738190765</v>
      </c>
      <c r="AI110" s="183">
        <f>'Pathways-natural gas'!AI53</f>
        <v>132.593070531774</v>
      </c>
      <c r="AJ110" s="183">
        <f>'Pathways-natural gas'!AJ53</f>
        <v>133.611402872783</v>
      </c>
      <c r="AK110" s="183">
        <f>'Pathways-natural gas'!AK53</f>
        <v>134.629735213792</v>
      </c>
      <c r="AL110" s="183">
        <f>'Pathways-natural gas'!AL53</f>
        <v>135.648067554801</v>
      </c>
      <c r="AM110" s="183">
        <f>'Pathways-natural gas'!AM53</f>
        <v>136.66639989581</v>
      </c>
    </row>
    <row r="111" spans="3:39" x14ac:dyDescent="0.25">
      <c r="C111" s="191" t="s">
        <v>586</v>
      </c>
      <c r="D111" s="183">
        <f t="shared" ref="D111:AM111" si="3">SUM(D91:D110)</f>
        <v>2737.337710537593</v>
      </c>
      <c r="E111" s="183">
        <f t="shared" si="3"/>
        <v>2716.9724587239361</v>
      </c>
      <c r="F111" s="183">
        <f t="shared" si="3"/>
        <v>2692.7286712484997</v>
      </c>
      <c r="G111" s="183">
        <f t="shared" si="3"/>
        <v>2691.7798534064154</v>
      </c>
      <c r="H111" s="183">
        <f t="shared" si="3"/>
        <v>2674.3100414238061</v>
      </c>
      <c r="I111" s="183">
        <f t="shared" si="3"/>
        <v>2654.2056053296292</v>
      </c>
      <c r="J111" s="183">
        <f t="shared" si="3"/>
        <v>2616.8894766056233</v>
      </c>
      <c r="K111" s="183">
        <f t="shared" si="3"/>
        <v>2583.8212826042427</v>
      </c>
      <c r="L111" s="183">
        <f t="shared" si="3"/>
        <v>2550.2513288381338</v>
      </c>
      <c r="M111" s="183">
        <f t="shared" si="3"/>
        <v>2511.6170597473806</v>
      </c>
      <c r="N111" s="183">
        <f t="shared" si="3"/>
        <v>2508.6789310813592</v>
      </c>
      <c r="O111" s="183">
        <f t="shared" si="3"/>
        <v>2497.7733428863598</v>
      </c>
      <c r="P111" s="183">
        <f t="shared" si="3"/>
        <v>2486.8444719866243</v>
      </c>
      <c r="Q111" s="183">
        <f t="shared" si="3"/>
        <v>2475.8923183821462</v>
      </c>
      <c r="R111" s="183">
        <f t="shared" si="3"/>
        <v>2464.9168820729301</v>
      </c>
      <c r="S111" s="183">
        <f t="shared" si="3"/>
        <v>2453.9181630589715</v>
      </c>
      <c r="T111" s="183">
        <f t="shared" si="3"/>
        <v>2460.3008312338525</v>
      </c>
      <c r="U111" s="183">
        <f t="shared" si="3"/>
        <v>2466.6836636036878</v>
      </c>
      <c r="V111" s="183">
        <f t="shared" si="3"/>
        <v>2473.066331778572</v>
      </c>
      <c r="W111" s="183">
        <f t="shared" si="3"/>
        <v>2479.4491641484069</v>
      </c>
      <c r="X111" s="183">
        <f t="shared" si="3"/>
        <v>2485.8318323232884</v>
      </c>
      <c r="Y111" s="183">
        <f t="shared" si="3"/>
        <v>2492.2146646931237</v>
      </c>
      <c r="Z111" s="183">
        <f t="shared" si="3"/>
        <v>2498.580913372673</v>
      </c>
      <c r="AA111" s="183">
        <f t="shared" si="3"/>
        <v>2504.9637457425097</v>
      </c>
      <c r="AB111" s="183">
        <f t="shared" si="3"/>
        <v>2511.3464139173898</v>
      </c>
      <c r="AC111" s="183">
        <f t="shared" si="3"/>
        <v>2517.7292462872274</v>
      </c>
      <c r="AD111" s="183">
        <f t="shared" si="3"/>
        <v>2524.1119144621089</v>
      </c>
      <c r="AE111" s="183">
        <f t="shared" si="3"/>
        <v>2530.4947468319451</v>
      </c>
      <c r="AF111" s="183">
        <f t="shared" si="3"/>
        <v>2536.877415006828</v>
      </c>
      <c r="AG111" s="183">
        <f t="shared" si="3"/>
        <v>2543.2602473766628</v>
      </c>
      <c r="AH111" s="183">
        <f t="shared" si="3"/>
        <v>2549.6429155515457</v>
      </c>
      <c r="AI111" s="183">
        <f t="shared" si="3"/>
        <v>2556.025747921381</v>
      </c>
      <c r="AJ111" s="183">
        <f t="shared" si="3"/>
        <v>2562.4084160962643</v>
      </c>
      <c r="AK111" s="183">
        <f t="shared" si="3"/>
        <v>2568.7912484660988</v>
      </c>
      <c r="AL111" s="183">
        <f t="shared" si="3"/>
        <v>2575.1739166409807</v>
      </c>
      <c r="AM111" s="183">
        <f t="shared" si="3"/>
        <v>2581.5403295154824</v>
      </c>
    </row>
    <row r="112" spans="3:39" x14ac:dyDescent="0.25">
      <c r="C112" s="191" t="s">
        <v>587</v>
      </c>
      <c r="D112" s="183">
        <v>273733771053759.31</v>
      </c>
      <c r="E112" s="183">
        <v>271697245872393.63</v>
      </c>
      <c r="F112" s="183">
        <v>269272867124849.97</v>
      </c>
      <c r="G112" s="183">
        <v>269177985340641.53</v>
      </c>
      <c r="H112" s="183">
        <v>267431004142380.59</v>
      </c>
      <c r="I112" s="183">
        <v>265420560532962.91</v>
      </c>
      <c r="J112" s="183">
        <v>261688947660562.31</v>
      </c>
      <c r="K112" s="183">
        <v>258382128260424.28</v>
      </c>
      <c r="L112" s="183">
        <v>255025132883813.38</v>
      </c>
      <c r="M112" s="183">
        <v>251161705974738.06</v>
      </c>
      <c r="N112" s="183">
        <v>250867893108135.94</v>
      </c>
      <c r="O112" s="183">
        <v>249777334288635.97</v>
      </c>
      <c r="P112" s="183">
        <v>248684447198662.44</v>
      </c>
      <c r="Q112" s="183">
        <v>247589231838214.63</v>
      </c>
      <c r="R112" s="183">
        <v>246491688207293</v>
      </c>
      <c r="S112" s="183">
        <v>245391816305897.16</v>
      </c>
      <c r="T112" s="183">
        <v>246030083123385.25</v>
      </c>
      <c r="U112" s="183">
        <v>246668366360368.78</v>
      </c>
      <c r="V112" s="183">
        <v>247306633177857.19</v>
      </c>
      <c r="W112" s="183">
        <v>247944916414840.69</v>
      </c>
      <c r="X112" s="183">
        <v>248583183232328.84</v>
      </c>
      <c r="Y112" s="183">
        <v>249221466469312.38</v>
      </c>
      <c r="Z112" s="183">
        <v>249858091337267.28</v>
      </c>
      <c r="AA112" s="183">
        <v>250496374574250.97</v>
      </c>
      <c r="AB112" s="183">
        <v>251134641391738.97</v>
      </c>
      <c r="AC112" s="183">
        <v>251772924628722.75</v>
      </c>
      <c r="AD112" s="183">
        <v>252411191446210.88</v>
      </c>
      <c r="AE112" s="183">
        <v>253049474683194.5</v>
      </c>
      <c r="AF112" s="183">
        <v>253687741500682.78</v>
      </c>
      <c r="AG112" s="183">
        <v>254326024737666.28</v>
      </c>
      <c r="AH112" s="183">
        <v>254964291555154.56</v>
      </c>
      <c r="AI112" s="183">
        <v>255602574792138.09</v>
      </c>
      <c r="AJ112" s="183">
        <v>256240841609626.44</v>
      </c>
      <c r="AK112" s="183">
        <v>256879124846609.88</v>
      </c>
      <c r="AL112" s="183">
        <v>257517391664098.06</v>
      </c>
      <c r="AM112" s="183">
        <v>258154032951548.25</v>
      </c>
    </row>
  </sheetData>
  <phoneticPr fontId="57" type="noConversion"/>
  <conditionalFormatting sqref="A29:A30">
    <cfRule type="duplicateValues" dxfId="5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5B875-824C-488C-B212-3005D1E5D671}">
  <sheetPr codeName="Sheet5">
    <tabColor theme="5" tint="0.79998168889431442"/>
  </sheetPr>
  <dimension ref="A1:AM118"/>
  <sheetViews>
    <sheetView workbookViewId="0">
      <selection activeCell="A53" sqref="A53"/>
    </sheetView>
  </sheetViews>
  <sheetFormatPr defaultRowHeight="15" x14ac:dyDescent="0.25"/>
  <cols>
    <col min="1" max="1" width="32.625" style="28" customWidth="1"/>
    <col min="2" max="2" width="9" style="30"/>
    <col min="3" max="3" width="33.875" style="30" customWidth="1"/>
    <col min="4" max="7" width="19.75" style="30" hidden="1" customWidth="1"/>
    <col min="8" max="9" width="19.75" style="30" customWidth="1"/>
    <col min="10" max="39" width="19.75" style="30" bestFit="1" customWidth="1"/>
    <col min="40" max="16384" width="9" style="30"/>
  </cols>
  <sheetData>
    <row r="1" spans="1:39" x14ac:dyDescent="0.25">
      <c r="A1" s="270">
        <v>3412000000</v>
      </c>
      <c r="C1" s="31" t="s">
        <v>139</v>
      </c>
      <c r="D1" s="32">
        <v>2015</v>
      </c>
      <c r="E1" s="32">
        <v>2016</v>
      </c>
      <c r="F1" s="32">
        <v>2017</v>
      </c>
      <c r="G1" s="32">
        <v>2018</v>
      </c>
      <c r="H1" s="32">
        <v>2019</v>
      </c>
      <c r="I1" s="32">
        <v>2020</v>
      </c>
      <c r="J1" s="32">
        <v>2021</v>
      </c>
      <c r="K1" s="32">
        <v>2022</v>
      </c>
      <c r="L1" s="32">
        <v>2023</v>
      </c>
      <c r="M1" s="32">
        <v>2024</v>
      </c>
      <c r="N1" s="32">
        <v>2025</v>
      </c>
      <c r="O1" s="32">
        <v>2026</v>
      </c>
      <c r="P1" s="32">
        <v>2027</v>
      </c>
      <c r="Q1" s="32">
        <v>2028</v>
      </c>
      <c r="R1" s="32">
        <v>2029</v>
      </c>
      <c r="S1" s="32">
        <v>2030</v>
      </c>
      <c r="T1" s="32">
        <v>2031</v>
      </c>
      <c r="U1" s="32">
        <v>2032</v>
      </c>
      <c r="V1" s="32">
        <v>2033</v>
      </c>
      <c r="W1" s="32">
        <v>2034</v>
      </c>
      <c r="X1" s="32">
        <v>2035</v>
      </c>
      <c r="Y1" s="32">
        <v>2036</v>
      </c>
      <c r="Z1" s="32">
        <v>2037</v>
      </c>
      <c r="AA1" s="32">
        <v>2038</v>
      </c>
      <c r="AB1" s="32">
        <v>2039</v>
      </c>
      <c r="AC1" s="32">
        <v>2040</v>
      </c>
      <c r="AD1" s="32">
        <v>2041</v>
      </c>
      <c r="AE1" s="32">
        <v>2042</v>
      </c>
      <c r="AF1" s="32">
        <v>2043</v>
      </c>
      <c r="AG1" s="32">
        <v>2044</v>
      </c>
      <c r="AH1" s="32">
        <v>2045</v>
      </c>
      <c r="AI1" s="32">
        <v>2046</v>
      </c>
      <c r="AJ1" s="32">
        <v>2047</v>
      </c>
      <c r="AK1" s="32">
        <v>2048</v>
      </c>
      <c r="AL1" s="32">
        <v>2049</v>
      </c>
      <c r="AM1" s="32">
        <v>2050</v>
      </c>
    </row>
    <row r="3" spans="1:39" s="356" customFormat="1" x14ac:dyDescent="0.25">
      <c r="A3" s="355"/>
      <c r="C3" s="357" t="s">
        <v>588</v>
      </c>
      <c r="G3" s="357">
        <f>SUM(G4,G13:G40)</f>
        <v>71315.647662930671</v>
      </c>
      <c r="H3" s="357">
        <f t="shared" ref="H3:AM3" si="0">SUM(H4,H13:H40)</f>
        <v>71426.124278741016</v>
      </c>
      <c r="I3" s="357">
        <f t="shared" si="0"/>
        <v>71228.06386983367</v>
      </c>
      <c r="J3" s="357">
        <f t="shared" si="0"/>
        <v>71039.772331623608</v>
      </c>
      <c r="K3" s="357">
        <f t="shared" si="0"/>
        <v>70827.586439589155</v>
      </c>
      <c r="L3" s="357">
        <f t="shared" si="0"/>
        <v>70583.653050070119</v>
      </c>
      <c r="M3" s="357">
        <f t="shared" si="0"/>
        <v>70310.854719081908</v>
      </c>
      <c r="N3" s="357">
        <f t="shared" si="0"/>
        <v>70489.361859241879</v>
      </c>
      <c r="O3" s="357">
        <f t="shared" si="0"/>
        <v>70564.821004681187</v>
      </c>
      <c r="P3" s="357">
        <f t="shared" si="0"/>
        <v>70636.736793444492</v>
      </c>
      <c r="Q3" s="357">
        <f t="shared" si="0"/>
        <v>70705.109225531531</v>
      </c>
      <c r="R3" s="357">
        <f t="shared" si="0"/>
        <v>70769.93830094258</v>
      </c>
      <c r="S3" s="357">
        <f t="shared" si="0"/>
        <v>70831.224019677378</v>
      </c>
      <c r="T3" s="357">
        <f t="shared" si="0"/>
        <v>71083.66895847494</v>
      </c>
      <c r="U3" s="357">
        <f t="shared" si="0"/>
        <v>71333.981176967281</v>
      </c>
      <c r="V3" s="357">
        <f t="shared" si="0"/>
        <v>71582.160675154504</v>
      </c>
      <c r="W3" s="357">
        <f t="shared" si="0"/>
        <v>71828.207453036652</v>
      </c>
      <c r="X3" s="357">
        <f t="shared" si="0"/>
        <v>72072.121510613782</v>
      </c>
      <c r="Y3" s="357">
        <f t="shared" si="0"/>
        <v>72402.978762270475</v>
      </c>
      <c r="Z3" s="357">
        <f t="shared" si="0"/>
        <v>72733.151881966289</v>
      </c>
      <c r="AA3" s="357">
        <f t="shared" si="0"/>
        <v>73062.640869701034</v>
      </c>
      <c r="AB3" s="357">
        <f t="shared" si="0"/>
        <v>73391.4457254749</v>
      </c>
      <c r="AC3" s="357">
        <f t="shared" si="0"/>
        <v>73719.566449287711</v>
      </c>
      <c r="AD3" s="357">
        <f t="shared" si="0"/>
        <v>74047.003041139658</v>
      </c>
      <c r="AE3" s="357">
        <f t="shared" si="0"/>
        <v>74373.75550103061</v>
      </c>
      <c r="AF3" s="357">
        <f t="shared" si="0"/>
        <v>74699.823828960551</v>
      </c>
      <c r="AG3" s="357">
        <f t="shared" si="0"/>
        <v>75025.208024929598</v>
      </c>
      <c r="AH3" s="357">
        <f t="shared" si="0"/>
        <v>75349.908088937605</v>
      </c>
      <c r="AI3" s="357">
        <f t="shared" si="0"/>
        <v>75673.924020984676</v>
      </c>
      <c r="AJ3" s="357">
        <f t="shared" si="0"/>
        <v>75997.255821070736</v>
      </c>
      <c r="AK3" s="357">
        <f t="shared" si="0"/>
        <v>76319.903489195873</v>
      </c>
      <c r="AL3" s="357">
        <f t="shared" si="0"/>
        <v>76641.867025360014</v>
      </c>
      <c r="AM3" s="357">
        <f t="shared" si="0"/>
        <v>76963.146429563232</v>
      </c>
    </row>
    <row r="4" spans="1:39" s="32" customFormat="1" x14ac:dyDescent="0.25">
      <c r="A4" s="350" t="s">
        <v>52</v>
      </c>
      <c r="B4" s="351"/>
      <c r="C4" s="351" t="s">
        <v>77</v>
      </c>
      <c r="D4" s="345">
        <v>22031.991972335702</v>
      </c>
      <c r="E4" s="345">
        <v>22306.2623583401</v>
      </c>
      <c r="F4" s="345">
        <v>22561.969029325399</v>
      </c>
      <c r="G4" s="345">
        <v>22810.378554305</v>
      </c>
      <c r="H4" s="345">
        <v>23041.006764891499</v>
      </c>
      <c r="I4" s="345">
        <v>23137.045531510699</v>
      </c>
      <c r="J4" s="345">
        <v>23214.008786030299</v>
      </c>
      <c r="K4" s="345">
        <v>23270.147225163098</v>
      </c>
      <c r="L4" s="345">
        <v>23305.439023008901</v>
      </c>
      <c r="M4" s="345">
        <v>23319.2581192</v>
      </c>
      <c r="N4" s="345">
        <v>23409.959315885499</v>
      </c>
      <c r="O4" s="345">
        <v>23498.527792265799</v>
      </c>
      <c r="P4" s="345">
        <v>23584.9635483411</v>
      </c>
      <c r="Q4" s="345">
        <v>23669.266584111199</v>
      </c>
      <c r="R4" s="345">
        <v>23751.4368995763</v>
      </c>
      <c r="S4" s="345">
        <v>23831.474494736201</v>
      </c>
      <c r="T4" s="345">
        <v>23909.379369591101</v>
      </c>
      <c r="U4" s="345">
        <v>23985.151524140801</v>
      </c>
      <c r="V4" s="345">
        <v>24058.790958385402</v>
      </c>
      <c r="W4" s="345">
        <v>24130.297672324901</v>
      </c>
      <c r="X4" s="345">
        <v>24199.671665959399</v>
      </c>
      <c r="Y4" s="345">
        <v>24355.9888536734</v>
      </c>
      <c r="Z4" s="345">
        <v>24511.621909426602</v>
      </c>
      <c r="AA4" s="345">
        <v>24666.570833218699</v>
      </c>
      <c r="AB4" s="345">
        <v>24820.835625049898</v>
      </c>
      <c r="AC4" s="345">
        <v>24974.416284920098</v>
      </c>
      <c r="AD4" s="345">
        <v>25127.312812829401</v>
      </c>
      <c r="AE4" s="345">
        <v>25279.525208777701</v>
      </c>
      <c r="AF4" s="345">
        <v>25431.053472765001</v>
      </c>
      <c r="AG4" s="345">
        <v>25581.8976047914</v>
      </c>
      <c r="AH4" s="345">
        <v>25732.0576048568</v>
      </c>
      <c r="AI4" s="345">
        <v>25881.5334729612</v>
      </c>
      <c r="AJ4" s="345">
        <v>26030.325209104602</v>
      </c>
      <c r="AK4" s="345">
        <v>26178.432813287101</v>
      </c>
      <c r="AL4" s="345">
        <v>26325.856285508598</v>
      </c>
      <c r="AM4" s="345">
        <v>26472.595625769201</v>
      </c>
    </row>
    <row r="5" spans="1:39" x14ac:dyDescent="0.25">
      <c r="C5" s="30" t="s">
        <v>78</v>
      </c>
      <c r="D5" s="346">
        <v>1326.7265407954001</v>
      </c>
      <c r="E5" s="346">
        <v>1334.75357160559</v>
      </c>
      <c r="F5" s="346">
        <v>1342.9833883927099</v>
      </c>
      <c r="G5" s="346">
        <v>1349.18760235544</v>
      </c>
      <c r="H5" s="346">
        <v>1353.2339142117</v>
      </c>
      <c r="I5" s="346">
        <v>1354.96584900422</v>
      </c>
      <c r="J5" s="346">
        <v>1355.0904602867299</v>
      </c>
      <c r="K5" s="346">
        <v>1353.1031758039701</v>
      </c>
      <c r="L5" s="346">
        <v>1348.15512505477</v>
      </c>
      <c r="M5" s="346">
        <v>1338.5334899648799</v>
      </c>
      <c r="N5" s="346">
        <v>1337.0538546578</v>
      </c>
      <c r="O5" s="346">
        <v>1326.3381561707099</v>
      </c>
      <c r="P5" s="346">
        <v>1304.78287815719</v>
      </c>
      <c r="Q5" s="346">
        <v>1272.86041973076</v>
      </c>
      <c r="R5" s="346">
        <v>1233.2723190439999</v>
      </c>
      <c r="S5" s="346">
        <v>1189.7489495576201</v>
      </c>
      <c r="T5" s="346">
        <v>1145.60857626143</v>
      </c>
      <c r="U5" s="346">
        <v>1103.0900863577699</v>
      </c>
      <c r="V5" s="346">
        <v>1063.4154284848</v>
      </c>
      <c r="W5" s="346">
        <v>1027.12933226359</v>
      </c>
      <c r="X5" s="346">
        <v>994.37041034752599</v>
      </c>
      <c r="Y5" s="346">
        <v>965.10003592653004</v>
      </c>
      <c r="Z5" s="346">
        <v>939.191808916377</v>
      </c>
      <c r="AA5" s="346">
        <v>916.498283316742</v>
      </c>
      <c r="AB5" s="346">
        <v>896.86974130912597</v>
      </c>
      <c r="AC5" s="346">
        <v>880.15217508752096</v>
      </c>
      <c r="AD5" s="346">
        <v>866.17815450020703</v>
      </c>
      <c r="AE5" s="346">
        <v>854.76762810935702</v>
      </c>
      <c r="AF5" s="346">
        <v>845.71103414773995</v>
      </c>
      <c r="AG5" s="346">
        <v>838.78091809359</v>
      </c>
      <c r="AH5" s="346">
        <v>833.72903288824295</v>
      </c>
      <c r="AI5" s="346">
        <v>830.29982126181301</v>
      </c>
      <c r="AJ5" s="346">
        <v>828.24004595555505</v>
      </c>
      <c r="AK5" s="346">
        <v>827.31241276506205</v>
      </c>
      <c r="AL5" s="346">
        <v>827.30442410258502</v>
      </c>
      <c r="AM5" s="346">
        <v>828.03612155984399</v>
      </c>
    </row>
    <row r="6" spans="1:39" x14ac:dyDescent="0.25">
      <c r="C6" s="30" t="s">
        <v>79</v>
      </c>
      <c r="D6" s="346">
        <v>1439.3034399667199</v>
      </c>
      <c r="E6" s="346">
        <v>1455.82961267109</v>
      </c>
      <c r="F6" s="346">
        <v>1472.7820225175401</v>
      </c>
      <c r="G6" s="346">
        <v>1487.86334969213</v>
      </c>
      <c r="H6" s="346">
        <v>1501.07556548091</v>
      </c>
      <c r="I6" s="346">
        <v>1500.67959744584</v>
      </c>
      <c r="J6" s="346">
        <v>1488.41706564829</v>
      </c>
      <c r="K6" s="346">
        <v>1465.42281085029</v>
      </c>
      <c r="L6" s="346">
        <v>1433.2234208888699</v>
      </c>
      <c r="M6" s="346">
        <v>1393.43495331348</v>
      </c>
      <c r="N6" s="346">
        <v>1354.93984277711</v>
      </c>
      <c r="O6" s="346">
        <v>1311.8205141625799</v>
      </c>
      <c r="P6" s="346">
        <v>1265.5447050284399</v>
      </c>
      <c r="Q6" s="346">
        <v>1217.35547312779</v>
      </c>
      <c r="R6" s="346">
        <v>1168.25412057168</v>
      </c>
      <c r="S6" s="346">
        <v>1119.0016940590699</v>
      </c>
      <c r="T6" s="346">
        <v>1070.1954895332899</v>
      </c>
      <c r="U6" s="346">
        <v>1022.30368869232</v>
      </c>
      <c r="V6" s="346">
        <v>975.73363775259497</v>
      </c>
      <c r="W6" s="346">
        <v>930.83910661917298</v>
      </c>
      <c r="X6" s="346">
        <v>887.94808092823303</v>
      </c>
      <c r="Y6" s="346">
        <v>850.38502458430196</v>
      </c>
      <c r="Z6" s="346">
        <v>817.45773052954496</v>
      </c>
      <c r="AA6" s="346">
        <v>788.62922652324903</v>
      </c>
      <c r="AB6" s="346">
        <v>763.46128729276802</v>
      </c>
      <c r="AC6" s="346">
        <v>741.58634477412102</v>
      </c>
      <c r="AD6" s="346">
        <v>722.67702193152797</v>
      </c>
      <c r="AE6" s="346">
        <v>706.44825376288998</v>
      </c>
      <c r="AF6" s="346">
        <v>692.64432083720601</v>
      </c>
      <c r="AG6" s="346">
        <v>681.03752447059605</v>
      </c>
      <c r="AH6" s="346">
        <v>671.42149828676395</v>
      </c>
      <c r="AI6" s="346">
        <v>663.61673437037803</v>
      </c>
      <c r="AJ6" s="346">
        <v>657.45716388365599</v>
      </c>
      <c r="AK6" s="346">
        <v>652.79426613199803</v>
      </c>
      <c r="AL6" s="346">
        <v>649.49132957040104</v>
      </c>
      <c r="AM6" s="346">
        <v>647.41761976801104</v>
      </c>
    </row>
    <row r="7" spans="1:39" x14ac:dyDescent="0.25">
      <c r="C7" s="30" t="s">
        <v>80</v>
      </c>
      <c r="D7" s="346">
        <v>23448.062777499399</v>
      </c>
      <c r="E7" s="346">
        <v>23459.144052509298</v>
      </c>
      <c r="F7" s="346">
        <v>23468.861945471799</v>
      </c>
      <c r="G7" s="346">
        <v>23439.527002434301</v>
      </c>
      <c r="H7" s="346">
        <v>23357.7979840853</v>
      </c>
      <c r="I7" s="346">
        <v>23212.016502046001</v>
      </c>
      <c r="J7" s="346">
        <v>23021.019407396801</v>
      </c>
      <c r="K7" s="346">
        <v>22803.4186713749</v>
      </c>
      <c r="L7" s="346">
        <v>22584.987230078201</v>
      </c>
      <c r="M7" s="346">
        <v>22378.086995524998</v>
      </c>
      <c r="N7" s="346">
        <v>22305.830490674001</v>
      </c>
      <c r="O7" s="346">
        <v>22250.494880058199</v>
      </c>
      <c r="P7" s="346">
        <v>22211.0759723265</v>
      </c>
      <c r="Q7" s="346">
        <v>22186.011399323601</v>
      </c>
      <c r="R7" s="346">
        <v>22173.861996018699</v>
      </c>
      <c r="S7" s="346">
        <v>22174.3254638453</v>
      </c>
      <c r="T7" s="346">
        <v>22187.1627397456</v>
      </c>
      <c r="U7" s="346">
        <v>22212.779546491001</v>
      </c>
      <c r="V7" s="346">
        <v>22252.114018825301</v>
      </c>
      <c r="W7" s="346">
        <v>22306.335550072701</v>
      </c>
      <c r="X7" s="346">
        <v>22376.6076574578</v>
      </c>
      <c r="Y7" s="346">
        <v>22463.7488643867</v>
      </c>
      <c r="Z7" s="346">
        <v>22568.120176304099</v>
      </c>
      <c r="AA7" s="346">
        <v>22689.4799965034</v>
      </c>
      <c r="AB7" s="346">
        <v>22827.054080271198</v>
      </c>
      <c r="AC7" s="346">
        <v>22979.593947056899</v>
      </c>
      <c r="AD7" s="346">
        <v>23145.5474905511</v>
      </c>
      <c r="AE7" s="346">
        <v>23323.214374464598</v>
      </c>
      <c r="AF7" s="346">
        <v>23510.895414586601</v>
      </c>
      <c r="AG7" s="346">
        <v>23706.9929453769</v>
      </c>
      <c r="AH7" s="346">
        <v>23910.098740433001</v>
      </c>
      <c r="AI7" s="346">
        <v>24118.995357876502</v>
      </c>
      <c r="AJ7" s="346">
        <v>24332.667504244098</v>
      </c>
      <c r="AK7" s="346">
        <v>24550.257015442799</v>
      </c>
      <c r="AL7" s="346">
        <v>24771.0664433206</v>
      </c>
      <c r="AM7" s="346">
        <v>24994.514944627001</v>
      </c>
    </row>
    <row r="8" spans="1:39" x14ac:dyDescent="0.25">
      <c r="C8" s="30" t="s">
        <v>81</v>
      </c>
      <c r="D8" s="346">
        <v>37016.603249308399</v>
      </c>
      <c r="E8" s="346">
        <v>36528.887652765901</v>
      </c>
      <c r="F8" s="346">
        <v>36155.863802954198</v>
      </c>
      <c r="G8" s="346">
        <v>35815.164873158697</v>
      </c>
      <c r="H8" s="346">
        <v>35471.895332605098</v>
      </c>
      <c r="I8" s="346">
        <v>35093.0269518282</v>
      </c>
      <c r="J8" s="346">
        <v>34685.793547842499</v>
      </c>
      <c r="K8" s="346">
        <v>34198.608106230502</v>
      </c>
      <c r="L8" s="346">
        <v>33572.135071826502</v>
      </c>
      <c r="M8" s="346">
        <v>32742.893409115801</v>
      </c>
      <c r="N8" s="346">
        <v>31671.2350440843</v>
      </c>
      <c r="O8" s="346">
        <v>30344.159270566201</v>
      </c>
      <c r="P8" s="346">
        <v>28785.5153448565</v>
      </c>
      <c r="Q8" s="346">
        <v>27055.518458614599</v>
      </c>
      <c r="R8" s="346">
        <v>25240.688913856698</v>
      </c>
      <c r="S8" s="346">
        <v>23436.134803704099</v>
      </c>
      <c r="T8" s="346">
        <v>21771.028489547101</v>
      </c>
      <c r="U8" s="346">
        <v>20292.396178669202</v>
      </c>
      <c r="V8" s="346">
        <v>19023.322040454401</v>
      </c>
      <c r="W8" s="346">
        <v>17966.729640944599</v>
      </c>
      <c r="X8" s="346">
        <v>17111.822062162999</v>
      </c>
      <c r="Y8" s="346">
        <v>16439.986079403199</v>
      </c>
      <c r="Z8" s="346">
        <v>15929.066279844399</v>
      </c>
      <c r="AA8" s="346">
        <v>15556.1729488869</v>
      </c>
      <c r="AB8" s="346">
        <v>15299.247269761399</v>
      </c>
      <c r="AC8" s="346">
        <v>15137.878170869</v>
      </c>
      <c r="AD8" s="346">
        <v>15053.6887304514</v>
      </c>
      <c r="AE8" s="346">
        <v>15030.5416380611</v>
      </c>
      <c r="AF8" s="346">
        <v>15054.6066364258</v>
      </c>
      <c r="AG8" s="346">
        <v>15114.3365927461</v>
      </c>
      <c r="AH8" s="346">
        <v>15200.3718589775</v>
      </c>
      <c r="AI8" s="346">
        <v>15305.374010501801</v>
      </c>
      <c r="AJ8" s="346">
        <v>15423.728522379801</v>
      </c>
      <c r="AK8" s="346">
        <v>15551.306645029101</v>
      </c>
      <c r="AL8" s="346">
        <v>15685.1330706399</v>
      </c>
      <c r="AM8" s="346">
        <v>15823.127770249401</v>
      </c>
    </row>
    <row r="9" spans="1:39" x14ac:dyDescent="0.25">
      <c r="C9" s="30" t="s">
        <v>82</v>
      </c>
      <c r="D9" s="346">
        <v>8216.2489886889798</v>
      </c>
      <c r="E9" s="346">
        <v>8343.7174154079003</v>
      </c>
      <c r="F9" s="346">
        <v>8470.7301260680506</v>
      </c>
      <c r="G9" s="346">
        <v>8577.1097020035595</v>
      </c>
      <c r="H9" s="346">
        <v>8649.2636113712906</v>
      </c>
      <c r="I9" s="346">
        <v>8669.2316814414498</v>
      </c>
      <c r="J9" s="346">
        <v>8636.00861829104</v>
      </c>
      <c r="K9" s="346">
        <v>8564.4652707115401</v>
      </c>
      <c r="L9" s="346">
        <v>8476.6744280078401</v>
      </c>
      <c r="M9" s="346">
        <v>8385.6893234902709</v>
      </c>
      <c r="N9" s="346">
        <v>8298.52697674919</v>
      </c>
      <c r="O9" s="346">
        <v>8217.7705184220904</v>
      </c>
      <c r="P9" s="346">
        <v>8145.6814648582003</v>
      </c>
      <c r="Q9" s="346">
        <v>8084.5074595978003</v>
      </c>
      <c r="R9" s="346">
        <v>8036.4872905156699</v>
      </c>
      <c r="S9" s="346">
        <v>8003.6016727544602</v>
      </c>
      <c r="T9" s="346">
        <v>7987.1469724892704</v>
      </c>
      <c r="U9" s="346">
        <v>7987.5240482278496</v>
      </c>
      <c r="V9" s="346">
        <v>8004.1646199166098</v>
      </c>
      <c r="W9" s="346">
        <v>8035.6646884137099</v>
      </c>
      <c r="X9" s="346">
        <v>8080.0545843700102</v>
      </c>
      <c r="Y9" s="346">
        <v>8135.0869914468603</v>
      </c>
      <c r="Z9" s="346">
        <v>8198.5368267619397</v>
      </c>
      <c r="AA9" s="346">
        <v>8268.4024889125794</v>
      </c>
      <c r="AB9" s="346">
        <v>8343.0067030616501</v>
      </c>
      <c r="AC9" s="346">
        <v>8421.0197795513504</v>
      </c>
      <c r="AD9" s="346">
        <v>8501.4336841096101</v>
      </c>
      <c r="AE9" s="346">
        <v>8583.5114006775602</v>
      </c>
      <c r="AF9" s="346">
        <v>8666.7308607991199</v>
      </c>
      <c r="AG9" s="346">
        <v>8750.7369925611602</v>
      </c>
      <c r="AH9" s="346">
        <v>8835.2902773112801</v>
      </c>
      <c r="AI9" s="346">
        <v>8920.2233334809007</v>
      </c>
      <c r="AJ9" s="346">
        <v>9005.42158631243</v>
      </c>
      <c r="AK9" s="346">
        <v>9090.8111211658106</v>
      </c>
      <c r="AL9" s="346">
        <v>9176.3461887420799</v>
      </c>
      <c r="AM9" s="346">
        <v>9261.9990641846398</v>
      </c>
    </row>
    <row r="10" spans="1:39" x14ac:dyDescent="0.25">
      <c r="C10" s="30" t="s">
        <v>83</v>
      </c>
      <c r="D10" s="346">
        <v>1930.78364591121</v>
      </c>
      <c r="E10" s="346">
        <v>1962.1445972172301</v>
      </c>
      <c r="F10" s="346">
        <v>1994.07959216019</v>
      </c>
      <c r="G10" s="346">
        <v>2022.63131792323</v>
      </c>
      <c r="H10" s="346">
        <v>2046.1881660982499</v>
      </c>
      <c r="I10" s="346">
        <v>2062.65182622867</v>
      </c>
      <c r="J10" s="346">
        <v>2072.5239340911098</v>
      </c>
      <c r="K10" s="346">
        <v>2077.3876399466099</v>
      </c>
      <c r="L10" s="346">
        <v>2079.8375359674301</v>
      </c>
      <c r="M10" s="346">
        <v>2081.2928022761098</v>
      </c>
      <c r="N10" s="346">
        <v>2082.7105379739501</v>
      </c>
      <c r="O10" s="346">
        <v>2084.41771676599</v>
      </c>
      <c r="P10" s="346">
        <v>2086.8013817125302</v>
      </c>
      <c r="Q10" s="346">
        <v>2090.2776725615099</v>
      </c>
      <c r="R10" s="346">
        <v>2095.2823378076801</v>
      </c>
      <c r="S10" s="346">
        <v>2102.22212809539</v>
      </c>
      <c r="T10" s="346">
        <v>2111.3969065552401</v>
      </c>
      <c r="U10" s="346">
        <v>2122.9540471249402</v>
      </c>
      <c r="V10" s="346">
        <v>2136.8662742901502</v>
      </c>
      <c r="W10" s="346">
        <v>2152.9499129697201</v>
      </c>
      <c r="X10" s="346">
        <v>2170.9098125321002</v>
      </c>
      <c r="Y10" s="346">
        <v>2190.3921711613002</v>
      </c>
      <c r="Z10" s="346">
        <v>2211.0414392339699</v>
      </c>
      <c r="AA10" s="346">
        <v>2232.5398166049699</v>
      </c>
      <c r="AB10" s="346">
        <v>2254.6266223779699</v>
      </c>
      <c r="AC10" s="346">
        <v>2277.10412582145</v>
      </c>
      <c r="AD10" s="346">
        <v>2299.8316489009899</v>
      </c>
      <c r="AE10" s="346">
        <v>2322.7150348629698</v>
      </c>
      <c r="AF10" s="346">
        <v>2345.6953007510301</v>
      </c>
      <c r="AG10" s="346">
        <v>2368.7385751637798</v>
      </c>
      <c r="AH10" s="346">
        <v>2391.8260478512598</v>
      </c>
      <c r="AI10" s="346">
        <v>2414.9466778159799</v>
      </c>
      <c r="AJ10" s="346">
        <v>2438.0941185250499</v>
      </c>
      <c r="AK10" s="346">
        <v>2461.2652413865499</v>
      </c>
      <c r="AL10" s="346">
        <v>2484.45869849173</v>
      </c>
      <c r="AM10" s="346">
        <v>2507.67395226179</v>
      </c>
    </row>
    <row r="11" spans="1:39" x14ac:dyDescent="0.25">
      <c r="C11" s="30" t="s">
        <v>84</v>
      </c>
      <c r="D11" s="346">
        <v>10511.6692460206</v>
      </c>
      <c r="E11" s="346">
        <v>10586.6951167592</v>
      </c>
      <c r="F11" s="346">
        <v>10662.668220358701</v>
      </c>
      <c r="G11" s="346">
        <v>10720.960688094199</v>
      </c>
      <c r="H11" s="346">
        <v>10757.6361590498</v>
      </c>
      <c r="I11" s="346">
        <v>10765.8650302062</v>
      </c>
      <c r="J11" s="346">
        <v>10750.6239429383</v>
      </c>
      <c r="K11" s="346">
        <v>10718.1020597398</v>
      </c>
      <c r="L11" s="346">
        <v>10677.9905125609</v>
      </c>
      <c r="M11" s="346">
        <v>10635.492298212601</v>
      </c>
      <c r="N11" s="346">
        <v>10594.627323869499</v>
      </c>
      <c r="O11" s="346">
        <v>10556.757384009599</v>
      </c>
      <c r="P11" s="346">
        <v>10522.9657943535</v>
      </c>
      <c r="Q11" s="346">
        <v>10493.8554853163</v>
      </c>
      <c r="R11" s="346">
        <v>10469.678596539001</v>
      </c>
      <c r="S11" s="346">
        <v>10450.3998172761</v>
      </c>
      <c r="T11" s="346">
        <v>10434.889458801499</v>
      </c>
      <c r="U11" s="346">
        <v>10422.732407334601</v>
      </c>
      <c r="V11" s="346">
        <v>10413.415630794399</v>
      </c>
      <c r="W11" s="346">
        <v>10406.4129433216</v>
      </c>
      <c r="X11" s="346">
        <v>10401.341751817101</v>
      </c>
      <c r="Y11" s="346">
        <v>10397.983565750799</v>
      </c>
      <c r="Z11" s="346">
        <v>10396.332475543901</v>
      </c>
      <c r="AA11" s="346">
        <v>10396.5557426175</v>
      </c>
      <c r="AB11" s="346">
        <v>10398.8945753187</v>
      </c>
      <c r="AC11" s="346">
        <v>10403.648176291799</v>
      </c>
      <c r="AD11" s="346">
        <v>10414.946875383799</v>
      </c>
      <c r="AE11" s="346">
        <v>10432.830261639499</v>
      </c>
      <c r="AF11" s="346">
        <v>10457.2078310008</v>
      </c>
      <c r="AG11" s="346">
        <v>10487.8858425503</v>
      </c>
      <c r="AH11" s="346">
        <v>10524.5172031857</v>
      </c>
      <c r="AI11" s="346">
        <v>10566.732432786899</v>
      </c>
      <c r="AJ11" s="346">
        <v>10614.102676307501</v>
      </c>
      <c r="AK11" s="346">
        <v>10666.1971486233</v>
      </c>
      <c r="AL11" s="346">
        <v>10722.609720485099</v>
      </c>
      <c r="AM11" s="346">
        <v>10783.007129973799</v>
      </c>
    </row>
    <row r="12" spans="1:39" x14ac:dyDescent="0.25">
      <c r="C12" s="30" t="s">
        <v>85</v>
      </c>
      <c r="D12" s="346">
        <v>23058.8862725492</v>
      </c>
      <c r="E12" s="346">
        <v>23548.799378584699</v>
      </c>
      <c r="F12" s="346">
        <v>24121.060475713901</v>
      </c>
      <c r="G12" s="346">
        <v>24735.2272748367</v>
      </c>
      <c r="H12" s="346">
        <v>25437.923959069401</v>
      </c>
      <c r="I12" s="346">
        <v>25907.636583306499</v>
      </c>
      <c r="J12" s="346">
        <v>26158.873367884298</v>
      </c>
      <c r="K12" s="346">
        <v>26396.6850210351</v>
      </c>
      <c r="L12" s="346">
        <v>26628.036701530498</v>
      </c>
      <c r="M12" s="346">
        <v>26849.6927567446</v>
      </c>
      <c r="N12" s="346">
        <v>27069.006504396501</v>
      </c>
      <c r="O12" s="346">
        <v>27280.275787641702</v>
      </c>
      <c r="P12" s="346">
        <v>27483.292208720399</v>
      </c>
      <c r="Q12" s="346">
        <v>27677.8469827306</v>
      </c>
      <c r="R12" s="346">
        <v>27863.730937626999</v>
      </c>
      <c r="S12" s="346">
        <v>28040.734514221898</v>
      </c>
      <c r="T12" s="346">
        <v>28208.6477661848</v>
      </c>
      <c r="U12" s="346">
        <v>28367.260360042499</v>
      </c>
      <c r="V12" s="346">
        <v>28516.361575178998</v>
      </c>
      <c r="W12" s="346">
        <v>28655.740303835599</v>
      </c>
      <c r="X12" s="346">
        <v>28785.185051110999</v>
      </c>
      <c r="Y12" s="346">
        <v>28904.483934960801</v>
      </c>
      <c r="Z12" s="346">
        <v>29013.424686198399</v>
      </c>
      <c r="AA12" s="346">
        <v>29111.794648494</v>
      </c>
      <c r="AB12" s="346">
        <v>29199.380778375398</v>
      </c>
      <c r="AC12" s="346">
        <v>29275.9696452274</v>
      </c>
      <c r="AD12" s="346">
        <v>29341.347431292201</v>
      </c>
      <c r="AE12" s="346">
        <v>29395.299931669499</v>
      </c>
      <c r="AF12" s="346">
        <v>29437.612554315801</v>
      </c>
      <c r="AG12" s="346">
        <v>29468.070320045201</v>
      </c>
      <c r="AH12" s="346">
        <v>29486.457862529001</v>
      </c>
      <c r="AI12" s="346">
        <v>29492.559428295801</v>
      </c>
      <c r="AJ12" s="346">
        <v>29486.158876731399</v>
      </c>
      <c r="AK12" s="346">
        <v>29467.039680078899</v>
      </c>
      <c r="AL12" s="346">
        <v>29434.984923438598</v>
      </c>
      <c r="AM12" s="346">
        <v>29389.7773047683</v>
      </c>
    </row>
    <row r="13" spans="1:39" s="32" customFormat="1" x14ac:dyDescent="0.25">
      <c r="A13" s="354" t="s">
        <v>55</v>
      </c>
      <c r="B13" s="353"/>
      <c r="C13" s="358" t="s">
        <v>86</v>
      </c>
      <c r="D13" s="347">
        <v>399.56527215196201</v>
      </c>
      <c r="E13" s="347">
        <v>393.98601977785802</v>
      </c>
      <c r="F13" s="347">
        <v>387.10496784868099</v>
      </c>
      <c r="G13" s="347">
        <v>378.27626667159802</v>
      </c>
      <c r="H13" s="345">
        <v>369.80963963234501</v>
      </c>
      <c r="I13" s="345">
        <v>360.31028217301798</v>
      </c>
      <c r="J13" s="345">
        <v>349.79587767080699</v>
      </c>
      <c r="K13" s="345">
        <v>340.36920499856598</v>
      </c>
      <c r="L13" s="345">
        <v>331.15339551821103</v>
      </c>
      <c r="M13" s="345">
        <v>322.42447599733202</v>
      </c>
      <c r="N13" s="345">
        <v>316.07530681888198</v>
      </c>
      <c r="O13" s="345">
        <v>308.951376090829</v>
      </c>
      <c r="P13" s="345">
        <v>301.88803006423097</v>
      </c>
      <c r="Q13" s="345">
        <v>294.88526873908899</v>
      </c>
      <c r="R13" s="345">
        <v>287.94309211540201</v>
      </c>
      <c r="S13" s="345">
        <v>281.06150019317101</v>
      </c>
      <c r="T13" s="345">
        <v>275.84111841775899</v>
      </c>
      <c r="U13" s="345">
        <v>270.62073664234799</v>
      </c>
      <c r="V13" s="345">
        <v>265.40035486693603</v>
      </c>
      <c r="W13" s="345">
        <v>260.179973091524</v>
      </c>
      <c r="X13" s="345">
        <v>254.95959131611301</v>
      </c>
      <c r="Y13" s="345">
        <v>249.73920954070101</v>
      </c>
      <c r="Z13" s="345">
        <v>244.51882776528899</v>
      </c>
      <c r="AA13" s="345">
        <v>239.29844598987799</v>
      </c>
      <c r="AB13" s="345">
        <v>234.078064214466</v>
      </c>
      <c r="AC13" s="345">
        <v>228.857682439054</v>
      </c>
      <c r="AD13" s="345">
        <v>223.637300663643</v>
      </c>
      <c r="AE13" s="345">
        <v>218.41691888823101</v>
      </c>
      <c r="AF13" s="345">
        <v>213.19653711281899</v>
      </c>
      <c r="AG13" s="345">
        <v>207.97615533740799</v>
      </c>
      <c r="AH13" s="345">
        <v>202.75577356199599</v>
      </c>
      <c r="AI13" s="345">
        <v>197.535391786584</v>
      </c>
      <c r="AJ13" s="345">
        <v>192.315010011173</v>
      </c>
      <c r="AK13" s="345">
        <v>187.09462823576101</v>
      </c>
      <c r="AL13" s="345">
        <v>181.87424646034901</v>
      </c>
      <c r="AM13" s="345">
        <v>176.65386468493799</v>
      </c>
    </row>
    <row r="14" spans="1:39" s="32" customFormat="1" x14ac:dyDescent="0.25">
      <c r="A14" s="354" t="s">
        <v>76</v>
      </c>
      <c r="B14" s="353" t="s">
        <v>590</v>
      </c>
      <c r="C14" s="358" t="s">
        <v>87</v>
      </c>
      <c r="D14" s="347">
        <v>1122.11309768976</v>
      </c>
      <c r="E14" s="347">
        <v>1131.64608939604</v>
      </c>
      <c r="F14" s="347">
        <v>1133.60618103452</v>
      </c>
      <c r="G14" s="347">
        <v>1127.3623347160201</v>
      </c>
      <c r="H14" s="345">
        <v>1120.3900560176201</v>
      </c>
      <c r="I14" s="345">
        <v>1112.4552660342899</v>
      </c>
      <c r="J14" s="345">
        <v>1100.9023709186199</v>
      </c>
      <c r="K14" s="345">
        <v>1092.9744266082901</v>
      </c>
      <c r="L14" s="345">
        <v>1084.3263078642699</v>
      </c>
      <c r="M14" s="345">
        <v>1074.2828936131</v>
      </c>
      <c r="N14" s="345">
        <v>1085.53191916435</v>
      </c>
      <c r="O14" s="345">
        <v>1084.9511490975799</v>
      </c>
      <c r="P14" s="345">
        <v>1084.30753611364</v>
      </c>
      <c r="Q14" s="345">
        <v>1083.60108021254</v>
      </c>
      <c r="R14" s="345">
        <v>1082.8317813942699</v>
      </c>
      <c r="S14" s="345">
        <v>1081.9996396588299</v>
      </c>
      <c r="T14" s="345">
        <v>1087.41460435452</v>
      </c>
      <c r="U14" s="345">
        <v>1092.82956905021</v>
      </c>
      <c r="V14" s="345">
        <v>1098.2445337459001</v>
      </c>
      <c r="W14" s="345">
        <v>1103.6594984415899</v>
      </c>
      <c r="X14" s="345">
        <v>1109.07446313727</v>
      </c>
      <c r="Y14" s="345">
        <v>1114.48942783296</v>
      </c>
      <c r="Z14" s="345">
        <v>1119.9043925286501</v>
      </c>
      <c r="AA14" s="345">
        <v>1125.3193572243399</v>
      </c>
      <c r="AB14" s="345">
        <v>1130.73432192003</v>
      </c>
      <c r="AC14" s="345">
        <v>1136.14928661571</v>
      </c>
      <c r="AD14" s="345">
        <v>1141.5642513114001</v>
      </c>
      <c r="AE14" s="345">
        <v>1146.9792160070899</v>
      </c>
      <c r="AF14" s="345">
        <v>1152.39418070278</v>
      </c>
      <c r="AG14" s="345">
        <v>1157.80914539847</v>
      </c>
      <c r="AH14" s="345">
        <v>1163.2241100941501</v>
      </c>
      <c r="AI14" s="345">
        <v>1168.6390747898399</v>
      </c>
      <c r="AJ14" s="345">
        <v>1174.05403948553</v>
      </c>
      <c r="AK14" s="345">
        <v>1179.46900418122</v>
      </c>
      <c r="AL14" s="345">
        <v>1184.8839688769001</v>
      </c>
      <c r="AM14" s="345">
        <v>1190.2989335725899</v>
      </c>
    </row>
    <row r="15" spans="1:39" s="32" customFormat="1" x14ac:dyDescent="0.25">
      <c r="A15" s="354" t="s">
        <v>56</v>
      </c>
      <c r="B15" s="353" t="s">
        <v>590</v>
      </c>
      <c r="C15" s="358" t="s">
        <v>88</v>
      </c>
      <c r="D15" s="347">
        <v>4143.7533149999999</v>
      </c>
      <c r="E15" s="347">
        <v>4129.5170507713901</v>
      </c>
      <c r="F15" s="347">
        <v>4108.5307811427901</v>
      </c>
      <c r="G15" s="347">
        <v>4074.2492818056198</v>
      </c>
      <c r="H15" s="345">
        <v>4039.3694715657898</v>
      </c>
      <c r="I15" s="345">
        <v>3982.0632577297902</v>
      </c>
      <c r="J15" s="345">
        <v>3926.7326158138799</v>
      </c>
      <c r="K15" s="345">
        <v>3870.4824154819498</v>
      </c>
      <c r="L15" s="345">
        <v>3813.3563564799902</v>
      </c>
      <c r="M15" s="345">
        <v>3756.09398879436</v>
      </c>
      <c r="N15" s="345">
        <v>3752.0765039836601</v>
      </c>
      <c r="O15" s="345">
        <v>3724.38842409987</v>
      </c>
      <c r="P15" s="345">
        <v>3696.7744056950901</v>
      </c>
      <c r="Q15" s="345">
        <v>3669.2344487693399</v>
      </c>
      <c r="R15" s="345">
        <v>3641.7685533226099</v>
      </c>
      <c r="S15" s="345">
        <v>3614.3767193548902</v>
      </c>
      <c r="T15" s="345">
        <v>3607.9950885794201</v>
      </c>
      <c r="U15" s="345">
        <v>3601.61345780395</v>
      </c>
      <c r="V15" s="345">
        <v>3595.23182702848</v>
      </c>
      <c r="W15" s="345">
        <v>3588.8501962530099</v>
      </c>
      <c r="X15" s="345">
        <v>3582.4685654775399</v>
      </c>
      <c r="Y15" s="345">
        <v>3576.0869347020698</v>
      </c>
      <c r="Z15" s="345">
        <v>3569.7053039266002</v>
      </c>
      <c r="AA15" s="345">
        <v>3563.3236731511302</v>
      </c>
      <c r="AB15" s="345">
        <v>3556.9420423756601</v>
      </c>
      <c r="AC15" s="345">
        <v>3550.56041160019</v>
      </c>
      <c r="AD15" s="345">
        <v>3544.17878082472</v>
      </c>
      <c r="AE15" s="345">
        <v>3537.7971500492499</v>
      </c>
      <c r="AF15" s="345">
        <v>3531.4155192737799</v>
      </c>
      <c r="AG15" s="345">
        <v>3525.0338884983098</v>
      </c>
      <c r="AH15" s="345">
        <v>3518.6522577228402</v>
      </c>
      <c r="AI15" s="345">
        <v>3512.2706269473802</v>
      </c>
      <c r="AJ15" s="345">
        <v>3505.8889961719101</v>
      </c>
      <c r="AK15" s="345">
        <v>3499.50736539644</v>
      </c>
      <c r="AL15" s="345">
        <v>3493.12573462097</v>
      </c>
      <c r="AM15" s="345">
        <v>3486.7441038454999</v>
      </c>
    </row>
    <row r="16" spans="1:39" s="32" customFormat="1" x14ac:dyDescent="0.25">
      <c r="A16" s="354" t="s">
        <v>56</v>
      </c>
      <c r="B16" s="353" t="s">
        <v>590</v>
      </c>
      <c r="C16" s="358" t="s">
        <v>89</v>
      </c>
      <c r="D16" s="347">
        <v>1085.2508682</v>
      </c>
      <c r="E16" s="347">
        <v>1084.98695190126</v>
      </c>
      <c r="F16" s="347">
        <v>1080.9578636327899</v>
      </c>
      <c r="G16" s="347">
        <v>1072.4818631584001</v>
      </c>
      <c r="H16" s="345">
        <v>1064.03620062348</v>
      </c>
      <c r="I16" s="345">
        <v>1049.86294397696</v>
      </c>
      <c r="J16" s="345">
        <v>1035.8114978516101</v>
      </c>
      <c r="K16" s="345">
        <v>1021.88136580843</v>
      </c>
      <c r="L16" s="345">
        <v>1007.3680904786499</v>
      </c>
      <c r="M16" s="345">
        <v>992.99036485368094</v>
      </c>
      <c r="N16" s="345">
        <v>997.24954353701003</v>
      </c>
      <c r="O16" s="345">
        <v>991.67513711291099</v>
      </c>
      <c r="P16" s="345">
        <v>986.10017286770699</v>
      </c>
      <c r="Q16" s="345">
        <v>980.524650801397</v>
      </c>
      <c r="R16" s="345">
        <v>974.94857091398296</v>
      </c>
      <c r="S16" s="345">
        <v>969.37193320546305</v>
      </c>
      <c r="T16" s="345">
        <v>969.41999879067805</v>
      </c>
      <c r="U16" s="345">
        <v>969.46806437589305</v>
      </c>
      <c r="V16" s="345">
        <v>969.51612996110805</v>
      </c>
      <c r="W16" s="345">
        <v>969.56419554632305</v>
      </c>
      <c r="X16" s="345">
        <v>969.61226113153805</v>
      </c>
      <c r="Y16" s="345">
        <v>969.66032671675305</v>
      </c>
      <c r="Z16" s="345">
        <v>969.70839230196805</v>
      </c>
      <c r="AA16" s="345">
        <v>969.75645788718305</v>
      </c>
      <c r="AB16" s="345">
        <v>969.80452347239805</v>
      </c>
      <c r="AC16" s="345">
        <v>969.85258905761305</v>
      </c>
      <c r="AD16" s="345">
        <v>969.90065464282804</v>
      </c>
      <c r="AE16" s="345">
        <v>969.94872022804304</v>
      </c>
      <c r="AF16" s="345">
        <v>969.99678581325804</v>
      </c>
      <c r="AG16" s="345">
        <v>970.04485139847304</v>
      </c>
      <c r="AH16" s="345">
        <v>970.09291698368804</v>
      </c>
      <c r="AI16" s="345">
        <v>970.14098256890304</v>
      </c>
      <c r="AJ16" s="345">
        <v>970.18904815411804</v>
      </c>
      <c r="AK16" s="345">
        <v>970.23711373933304</v>
      </c>
      <c r="AL16" s="345">
        <v>970.28517932454804</v>
      </c>
      <c r="AM16" s="345">
        <v>970.33324490976304</v>
      </c>
    </row>
    <row r="17" spans="1:39" s="32" customFormat="1" x14ac:dyDescent="0.25">
      <c r="A17" s="354" t="s">
        <v>57</v>
      </c>
      <c r="B17" s="353" t="s">
        <v>590</v>
      </c>
      <c r="C17" s="358" t="s">
        <v>90</v>
      </c>
      <c r="D17" s="347">
        <v>121.1250969</v>
      </c>
      <c r="E17" s="347">
        <v>119.69690992911799</v>
      </c>
      <c r="F17" s="347">
        <v>118.425313050174</v>
      </c>
      <c r="G17" s="347">
        <v>117.01228301475101</v>
      </c>
      <c r="H17" s="345">
        <v>115.607160945654</v>
      </c>
      <c r="I17" s="345">
        <v>113.659935958573</v>
      </c>
      <c r="J17" s="345">
        <v>111.806549439931</v>
      </c>
      <c r="K17" s="345">
        <v>109.901707449535</v>
      </c>
      <c r="L17" s="345">
        <v>108.018243829992</v>
      </c>
      <c r="M17" s="345">
        <v>106.22610995518301</v>
      </c>
      <c r="N17" s="345">
        <v>104.566534149497</v>
      </c>
      <c r="O17" s="345">
        <v>103.16335536629499</v>
      </c>
      <c r="P17" s="345">
        <v>101.76940362894899</v>
      </c>
      <c r="Q17" s="345">
        <v>100.38467893746</v>
      </c>
      <c r="R17" s="345">
        <v>99.009181291827105</v>
      </c>
      <c r="S17" s="345">
        <v>97.642910692050705</v>
      </c>
      <c r="T17" s="345">
        <v>96.847846907419395</v>
      </c>
      <c r="U17" s="345">
        <v>96.052783122788099</v>
      </c>
      <c r="V17" s="345">
        <v>95.257719338156804</v>
      </c>
      <c r="W17" s="345">
        <v>94.462655553525494</v>
      </c>
      <c r="X17" s="345">
        <v>93.667591768894198</v>
      </c>
      <c r="Y17" s="345">
        <v>92.872527984263002</v>
      </c>
      <c r="Z17" s="345">
        <v>92.077464199631706</v>
      </c>
      <c r="AA17" s="345">
        <v>91.282400415000396</v>
      </c>
      <c r="AB17" s="345">
        <v>90.4873366303691</v>
      </c>
      <c r="AC17" s="345">
        <v>89.692272845737804</v>
      </c>
      <c r="AD17" s="345">
        <v>88.897209061106494</v>
      </c>
      <c r="AE17" s="345">
        <v>88.102145276475198</v>
      </c>
      <c r="AF17" s="345">
        <v>87.307081491843903</v>
      </c>
      <c r="AG17" s="345">
        <v>86.512017707212607</v>
      </c>
      <c r="AH17" s="345">
        <v>85.716953922581297</v>
      </c>
      <c r="AI17" s="345">
        <v>84.921890137950101</v>
      </c>
      <c r="AJ17" s="345">
        <v>84.126826353318805</v>
      </c>
      <c r="AK17" s="345">
        <v>83.331762568687495</v>
      </c>
      <c r="AL17" s="345">
        <v>82.536698784056199</v>
      </c>
      <c r="AM17" s="345">
        <v>81.741634999424903</v>
      </c>
    </row>
    <row r="18" spans="1:39" s="32" customFormat="1" x14ac:dyDescent="0.25">
      <c r="A18" s="354" t="s">
        <v>57</v>
      </c>
      <c r="B18" s="353" t="s">
        <v>590</v>
      </c>
      <c r="C18" s="358" t="s">
        <v>91</v>
      </c>
      <c r="D18" s="347">
        <v>50.220040175999998</v>
      </c>
      <c r="E18" s="347">
        <v>49.267636413744199</v>
      </c>
      <c r="F18" s="347">
        <v>48.4109000993557</v>
      </c>
      <c r="G18" s="347">
        <v>47.256383747576699</v>
      </c>
      <c r="H18" s="345">
        <v>46.147077692965901</v>
      </c>
      <c r="I18" s="345">
        <v>44.902240425225699</v>
      </c>
      <c r="J18" s="345">
        <v>43.682558850950002</v>
      </c>
      <c r="K18" s="345">
        <v>42.480549379159797</v>
      </c>
      <c r="L18" s="345">
        <v>41.239468450428298</v>
      </c>
      <c r="M18" s="345">
        <v>40.009966216629202</v>
      </c>
      <c r="N18" s="345">
        <v>39.148601984061699</v>
      </c>
      <c r="O18" s="345">
        <v>38.182044679198398</v>
      </c>
      <c r="P18" s="345">
        <v>37.223946291292101</v>
      </c>
      <c r="Q18" s="345">
        <v>36.274306820343099</v>
      </c>
      <c r="R18" s="345">
        <v>35.333126266351101</v>
      </c>
      <c r="S18" s="345">
        <v>34.400404629316299</v>
      </c>
      <c r="T18" s="345">
        <v>33.671527951510399</v>
      </c>
      <c r="U18" s="345">
        <v>32.942651273704499</v>
      </c>
      <c r="V18" s="345">
        <v>32.213774595898698</v>
      </c>
      <c r="W18" s="345">
        <v>31.484897918092798</v>
      </c>
      <c r="X18" s="345">
        <v>30.756021240286898</v>
      </c>
      <c r="Y18" s="345">
        <v>30.027144562480999</v>
      </c>
      <c r="Z18" s="345">
        <v>29.298267884675099</v>
      </c>
      <c r="AA18" s="345">
        <v>28.569391206869302</v>
      </c>
      <c r="AB18" s="345">
        <v>27.840514529063402</v>
      </c>
      <c r="AC18" s="345">
        <v>27.111637851257498</v>
      </c>
      <c r="AD18" s="345">
        <v>26.382761173451598</v>
      </c>
      <c r="AE18" s="345">
        <v>25.653884495645801</v>
      </c>
      <c r="AF18" s="345">
        <v>24.925007817839901</v>
      </c>
      <c r="AG18" s="345">
        <v>24.196131140034002</v>
      </c>
      <c r="AH18" s="345">
        <v>23.467254462228102</v>
      </c>
      <c r="AI18" s="345">
        <v>22.738377784422301</v>
      </c>
      <c r="AJ18" s="345">
        <v>22.009501106616401</v>
      </c>
      <c r="AK18" s="345">
        <v>21.280624428810501</v>
      </c>
      <c r="AL18" s="345">
        <v>20.551747751004601</v>
      </c>
      <c r="AM18" s="345">
        <v>19.822871073198801</v>
      </c>
    </row>
    <row r="19" spans="1:39" s="32" customFormat="1" x14ac:dyDescent="0.25">
      <c r="A19" s="354" t="s">
        <v>57</v>
      </c>
      <c r="B19" s="353" t="s">
        <v>590</v>
      </c>
      <c r="C19" s="358" t="s">
        <v>92</v>
      </c>
      <c r="D19" s="347">
        <v>188.043952935042</v>
      </c>
      <c r="E19" s="347">
        <v>186.46780549547</v>
      </c>
      <c r="F19" s="347">
        <v>184.452434305944</v>
      </c>
      <c r="G19" s="347">
        <v>182.004332332514</v>
      </c>
      <c r="H19" s="345">
        <v>179.64494529186101</v>
      </c>
      <c r="I19" s="345">
        <v>176.405700890124</v>
      </c>
      <c r="J19" s="345">
        <v>173.34889426899301</v>
      </c>
      <c r="K19" s="345">
        <v>170.18460249928299</v>
      </c>
      <c r="L19" s="345">
        <v>167.12875883737499</v>
      </c>
      <c r="M19" s="345">
        <v>164.039298245016</v>
      </c>
      <c r="N19" s="345">
        <v>162.70564622973299</v>
      </c>
      <c r="O19" s="345">
        <v>160.71603058281599</v>
      </c>
      <c r="P19" s="345">
        <v>158.73857488982199</v>
      </c>
      <c r="Q19" s="345">
        <v>156.77327915075199</v>
      </c>
      <c r="R19" s="345">
        <v>154.82014336560599</v>
      </c>
      <c r="S19" s="345">
        <v>152.87916753438401</v>
      </c>
      <c r="T19" s="345">
        <v>151.83138483796299</v>
      </c>
      <c r="U19" s="345">
        <v>150.78360214154199</v>
      </c>
      <c r="V19" s="345">
        <v>149.735819445121</v>
      </c>
      <c r="W19" s="345">
        <v>148.6880367487</v>
      </c>
      <c r="X19" s="345">
        <v>147.640254052279</v>
      </c>
      <c r="Y19" s="345">
        <v>146.59247135585801</v>
      </c>
      <c r="Z19" s="345">
        <v>145.54468865943701</v>
      </c>
      <c r="AA19" s="345">
        <v>144.49690596301599</v>
      </c>
      <c r="AB19" s="345">
        <v>143.449123266595</v>
      </c>
      <c r="AC19" s="345">
        <v>142.40134057017499</v>
      </c>
      <c r="AD19" s="345">
        <v>141.353557873754</v>
      </c>
      <c r="AE19" s="345">
        <v>140.305775177333</v>
      </c>
      <c r="AF19" s="345">
        <v>139.25799248091201</v>
      </c>
      <c r="AG19" s="345">
        <v>138.21020978449101</v>
      </c>
      <c r="AH19" s="345">
        <v>137.16242708806999</v>
      </c>
      <c r="AI19" s="345">
        <v>136.11464439164899</v>
      </c>
      <c r="AJ19" s="345">
        <v>135.066861695228</v>
      </c>
      <c r="AK19" s="345">
        <v>134.019078998807</v>
      </c>
      <c r="AL19" s="345">
        <v>132.97129630238601</v>
      </c>
      <c r="AM19" s="345">
        <v>131.92351360596501</v>
      </c>
    </row>
    <row r="20" spans="1:39" s="32" customFormat="1" x14ac:dyDescent="0.25">
      <c r="A20" s="354" t="s">
        <v>58</v>
      </c>
      <c r="B20" s="353" t="s">
        <v>590</v>
      </c>
      <c r="C20" s="358" t="s">
        <v>93</v>
      </c>
      <c r="D20" s="347">
        <v>436.65034931999998</v>
      </c>
      <c r="E20" s="347">
        <v>435.77794424665899</v>
      </c>
      <c r="F20" s="347">
        <v>430.88222732717202</v>
      </c>
      <c r="G20" s="347">
        <v>422.09260800131602</v>
      </c>
      <c r="H20" s="345">
        <v>413.95500315373698</v>
      </c>
      <c r="I20" s="345">
        <v>404.60858552986298</v>
      </c>
      <c r="J20" s="345">
        <v>395.46013392116299</v>
      </c>
      <c r="K20" s="345">
        <v>386.36381651208598</v>
      </c>
      <c r="L20" s="345">
        <v>377.03829824908797</v>
      </c>
      <c r="M20" s="345">
        <v>367.70356580979899</v>
      </c>
      <c r="N20" s="345">
        <v>370.52471186747402</v>
      </c>
      <c r="O20" s="345">
        <v>365.63677084455998</v>
      </c>
      <c r="P20" s="345">
        <v>360.78057102341501</v>
      </c>
      <c r="Q20" s="345">
        <v>355.956112404039</v>
      </c>
      <c r="R20" s="345">
        <v>351.16339498643299</v>
      </c>
      <c r="S20" s="345">
        <v>346.40241877059498</v>
      </c>
      <c r="T20" s="345">
        <v>343.66738521814199</v>
      </c>
      <c r="U20" s="345">
        <v>340.93235166568797</v>
      </c>
      <c r="V20" s="345">
        <v>338.19731811323402</v>
      </c>
      <c r="W20" s="345">
        <v>335.46228456078001</v>
      </c>
      <c r="X20" s="345">
        <v>332.72725100832599</v>
      </c>
      <c r="Y20" s="345">
        <v>329.992217455873</v>
      </c>
      <c r="Z20" s="345">
        <v>327.25718390341899</v>
      </c>
      <c r="AA20" s="345">
        <v>324.52215035096498</v>
      </c>
      <c r="AB20" s="345">
        <v>321.78711679851102</v>
      </c>
      <c r="AC20" s="345">
        <v>319.05208324605701</v>
      </c>
      <c r="AD20" s="345">
        <v>316.31704969360402</v>
      </c>
      <c r="AE20" s="345">
        <v>313.58201614115001</v>
      </c>
      <c r="AF20" s="345">
        <v>310.84698258869599</v>
      </c>
      <c r="AG20" s="345">
        <v>308.11194903624198</v>
      </c>
      <c r="AH20" s="345">
        <v>305.37691548378803</v>
      </c>
      <c r="AI20" s="345">
        <v>302.64188193133498</v>
      </c>
      <c r="AJ20" s="345">
        <v>299.90684837888102</v>
      </c>
      <c r="AK20" s="345">
        <v>297.17181482642701</v>
      </c>
      <c r="AL20" s="345">
        <v>294.436781273973</v>
      </c>
      <c r="AM20" s="345">
        <v>291.70174772151898</v>
      </c>
    </row>
    <row r="21" spans="1:39" s="32" customFormat="1" x14ac:dyDescent="0.25">
      <c r="A21" s="354" t="s">
        <v>59</v>
      </c>
      <c r="B21" s="353" t="s">
        <v>590</v>
      </c>
      <c r="C21" s="358" t="s">
        <v>94</v>
      </c>
      <c r="D21" s="347">
        <v>532.72542618</v>
      </c>
      <c r="E21" s="347">
        <v>523.611633348346</v>
      </c>
      <c r="F21" s="347">
        <v>516.64348584987397</v>
      </c>
      <c r="G21" s="347">
        <v>509.06138619753301</v>
      </c>
      <c r="H21" s="345">
        <v>501.535200020339</v>
      </c>
      <c r="I21" s="345">
        <v>491.65704291784198</v>
      </c>
      <c r="J21" s="345">
        <v>481.83722444154398</v>
      </c>
      <c r="K21" s="345">
        <v>471.93807057806998</v>
      </c>
      <c r="L21" s="345">
        <v>461.829433202529</v>
      </c>
      <c r="M21" s="345">
        <v>451.66040453927297</v>
      </c>
      <c r="N21" s="345">
        <v>445.392709193131</v>
      </c>
      <c r="O21" s="345">
        <v>439.370946151064</v>
      </c>
      <c r="P21" s="345">
        <v>433.388995774634</v>
      </c>
      <c r="Q21" s="345">
        <v>427.44685806384098</v>
      </c>
      <c r="R21" s="345">
        <v>421.54453301868398</v>
      </c>
      <c r="S21" s="345">
        <v>415.68202063916499</v>
      </c>
      <c r="T21" s="345">
        <v>412.25149595013698</v>
      </c>
      <c r="U21" s="345">
        <v>408.82097126111</v>
      </c>
      <c r="V21" s="345">
        <v>405.390446572082</v>
      </c>
      <c r="W21" s="345">
        <v>401.95992188305502</v>
      </c>
      <c r="X21" s="345">
        <v>398.52939719402701</v>
      </c>
      <c r="Y21" s="345">
        <v>395.09887250499901</v>
      </c>
      <c r="Z21" s="345">
        <v>391.66834781597203</v>
      </c>
      <c r="AA21" s="345">
        <v>388.23782312694402</v>
      </c>
      <c r="AB21" s="345">
        <v>384.80729843791698</v>
      </c>
      <c r="AC21" s="345">
        <v>381.37677374888898</v>
      </c>
      <c r="AD21" s="345">
        <v>377.946249059862</v>
      </c>
      <c r="AE21" s="345">
        <v>374.51572437083399</v>
      </c>
      <c r="AF21" s="345">
        <v>371.08519968180701</v>
      </c>
      <c r="AG21" s="345">
        <v>367.65467499277901</v>
      </c>
      <c r="AH21" s="345">
        <v>364.22415030375203</v>
      </c>
      <c r="AI21" s="345">
        <v>360.79362561472402</v>
      </c>
      <c r="AJ21" s="345">
        <v>357.36310092569698</v>
      </c>
      <c r="AK21" s="345">
        <v>353.93257623666898</v>
      </c>
      <c r="AL21" s="345">
        <v>350.502051547642</v>
      </c>
      <c r="AM21" s="345">
        <v>347.07152685861399</v>
      </c>
    </row>
    <row r="22" spans="1:39" s="32" customFormat="1" x14ac:dyDescent="0.25">
      <c r="A22" s="354" t="s">
        <v>59</v>
      </c>
      <c r="B22" s="353" t="s">
        <v>590</v>
      </c>
      <c r="C22" s="358" t="s">
        <v>95</v>
      </c>
      <c r="D22" s="347">
        <v>474.0003792</v>
      </c>
      <c r="E22" s="347">
        <v>467.04520245357099</v>
      </c>
      <c r="F22" s="347">
        <v>460.73224656633499</v>
      </c>
      <c r="G22" s="347">
        <v>454.16835736627002</v>
      </c>
      <c r="H22" s="345">
        <v>447.79668866539703</v>
      </c>
      <c r="I22" s="345">
        <v>438.98975314818398</v>
      </c>
      <c r="J22" s="345">
        <v>430.43936594248999</v>
      </c>
      <c r="K22" s="345">
        <v>422.06922606234599</v>
      </c>
      <c r="L22" s="345">
        <v>413.806888828046</v>
      </c>
      <c r="M22" s="345">
        <v>405.71962309651798</v>
      </c>
      <c r="N22" s="345">
        <v>399.907077210686</v>
      </c>
      <c r="O22" s="345">
        <v>394.90313841518599</v>
      </c>
      <c r="P22" s="345">
        <v>389.93037720416697</v>
      </c>
      <c r="Q22" s="345">
        <v>384.98879357763002</v>
      </c>
      <c r="R22" s="345">
        <v>380.078387535574</v>
      </c>
      <c r="S22" s="345">
        <v>375.19915907799901</v>
      </c>
      <c r="T22" s="345">
        <v>372.51269054851502</v>
      </c>
      <c r="U22" s="345">
        <v>369.82622201903001</v>
      </c>
      <c r="V22" s="345">
        <v>367.139753489545</v>
      </c>
      <c r="W22" s="345">
        <v>364.45328496006101</v>
      </c>
      <c r="X22" s="345">
        <v>361.766816430576</v>
      </c>
      <c r="Y22" s="345">
        <v>359.08034790109201</v>
      </c>
      <c r="Z22" s="345">
        <v>356.393879371607</v>
      </c>
      <c r="AA22" s="345">
        <v>353.70741084212301</v>
      </c>
      <c r="AB22" s="345">
        <v>351.020942312638</v>
      </c>
      <c r="AC22" s="345">
        <v>348.33447378315299</v>
      </c>
      <c r="AD22" s="345">
        <v>345.648005253669</v>
      </c>
      <c r="AE22" s="345">
        <v>342.96153672418399</v>
      </c>
      <c r="AF22" s="345">
        <v>340.2750681947</v>
      </c>
      <c r="AG22" s="345">
        <v>337.58859966521499</v>
      </c>
      <c r="AH22" s="345">
        <v>334.90213113572997</v>
      </c>
      <c r="AI22" s="345">
        <v>332.21566260624598</v>
      </c>
      <c r="AJ22" s="345">
        <v>329.52919407676097</v>
      </c>
      <c r="AK22" s="345">
        <v>326.84272554727698</v>
      </c>
      <c r="AL22" s="345">
        <v>324.15625701779197</v>
      </c>
      <c r="AM22" s="345">
        <v>321.46978848830798</v>
      </c>
    </row>
    <row r="23" spans="1:39" s="32" customFormat="1" x14ac:dyDescent="0.25">
      <c r="A23" s="354" t="s">
        <v>59</v>
      </c>
      <c r="B23" s="353" t="s">
        <v>590</v>
      </c>
      <c r="C23" s="358" t="s">
        <v>96</v>
      </c>
      <c r="D23" s="347">
        <v>460.1253681</v>
      </c>
      <c r="E23" s="347">
        <v>453.963747171899</v>
      </c>
      <c r="F23" s="347">
        <v>447.32433086991801</v>
      </c>
      <c r="G23" s="347">
        <v>439.18517418335301</v>
      </c>
      <c r="H23" s="345">
        <v>431.25836390411501</v>
      </c>
      <c r="I23" s="345">
        <v>421.37575609024702</v>
      </c>
      <c r="J23" s="345">
        <v>411.850268813784</v>
      </c>
      <c r="K23" s="345">
        <v>402.46129852251897</v>
      </c>
      <c r="L23" s="345">
        <v>393.06814031575999</v>
      </c>
      <c r="M23" s="345">
        <v>383.74383985367098</v>
      </c>
      <c r="N23" s="345">
        <v>378.52832446030101</v>
      </c>
      <c r="O23" s="345">
        <v>372.18957812330899</v>
      </c>
      <c r="P23" s="345">
        <v>365.89851633962201</v>
      </c>
      <c r="Q23" s="345">
        <v>359.65513910923897</v>
      </c>
      <c r="R23" s="345">
        <v>353.45944643216097</v>
      </c>
      <c r="S23" s="345">
        <v>347.31143830838698</v>
      </c>
      <c r="T23" s="345">
        <v>343.202619298645</v>
      </c>
      <c r="U23" s="345">
        <v>339.09380028890303</v>
      </c>
      <c r="V23" s="345">
        <v>334.98498127916099</v>
      </c>
      <c r="W23" s="345">
        <v>330.87616226941901</v>
      </c>
      <c r="X23" s="345">
        <v>326.76734325967698</v>
      </c>
      <c r="Y23" s="345">
        <v>322.658524249935</v>
      </c>
      <c r="Z23" s="345">
        <v>318.54970524019302</v>
      </c>
      <c r="AA23" s="345">
        <v>314.44088623045201</v>
      </c>
      <c r="AB23" s="345">
        <v>310.33206722070997</v>
      </c>
      <c r="AC23" s="345">
        <v>306.22324821096799</v>
      </c>
      <c r="AD23" s="345">
        <v>302.11442920122602</v>
      </c>
      <c r="AE23" s="345">
        <v>298.00561019148398</v>
      </c>
      <c r="AF23" s="345">
        <v>293.896791181742</v>
      </c>
      <c r="AG23" s="345">
        <v>289.78797217200002</v>
      </c>
      <c r="AH23" s="345">
        <v>285.67915316225799</v>
      </c>
      <c r="AI23" s="345">
        <v>281.57033415251601</v>
      </c>
      <c r="AJ23" s="345">
        <v>277.46151514277398</v>
      </c>
      <c r="AK23" s="345">
        <v>273.352696133032</v>
      </c>
      <c r="AL23" s="345">
        <v>269.24387712329002</v>
      </c>
      <c r="AM23" s="345">
        <v>265.13505811354798</v>
      </c>
    </row>
    <row r="24" spans="1:39" s="32" customFormat="1" x14ac:dyDescent="0.25">
      <c r="A24" s="354" t="s">
        <v>61</v>
      </c>
      <c r="B24" s="353" t="s">
        <v>590</v>
      </c>
      <c r="C24" s="358" t="s">
        <v>97</v>
      </c>
      <c r="D24" s="347">
        <v>2893.0415894314201</v>
      </c>
      <c r="E24" s="347">
        <v>2891.2370737403498</v>
      </c>
      <c r="F24" s="347">
        <v>2871.4496208624901</v>
      </c>
      <c r="G24" s="347">
        <v>2847.2655390647501</v>
      </c>
      <c r="H24" s="345">
        <v>2831.2001483652398</v>
      </c>
      <c r="I24" s="345">
        <v>2801.9188652031198</v>
      </c>
      <c r="J24" s="345">
        <v>2775.5889043656198</v>
      </c>
      <c r="K24" s="345">
        <v>2748.5817097255299</v>
      </c>
      <c r="L24" s="345">
        <v>2720.22762856496</v>
      </c>
      <c r="M24" s="345">
        <v>2691.9555141035999</v>
      </c>
      <c r="N24" s="345">
        <v>2696.2354662641401</v>
      </c>
      <c r="O24" s="345">
        <v>2688.9438587642198</v>
      </c>
      <c r="P24" s="345">
        <v>2681.5625038786302</v>
      </c>
      <c r="Q24" s="345">
        <v>2674.0914016073798</v>
      </c>
      <c r="R24" s="345">
        <v>2666.53055195047</v>
      </c>
      <c r="S24" s="345">
        <v>2658.8799549078799</v>
      </c>
      <c r="T24" s="345">
        <v>2666.61318797271</v>
      </c>
      <c r="U24" s="345">
        <v>2674.34642103754</v>
      </c>
      <c r="V24" s="345">
        <v>2682.0796541023601</v>
      </c>
      <c r="W24" s="345">
        <v>2689.8128871671902</v>
      </c>
      <c r="X24" s="345">
        <v>2697.5461202320098</v>
      </c>
      <c r="Y24" s="345">
        <v>2705.2793532968399</v>
      </c>
      <c r="Z24" s="345">
        <v>2713.0125863616699</v>
      </c>
      <c r="AA24" s="345">
        <v>2720.74581942649</v>
      </c>
      <c r="AB24" s="345">
        <v>2728.4790524913201</v>
      </c>
      <c r="AC24" s="345">
        <v>2736.2122855561402</v>
      </c>
      <c r="AD24" s="345">
        <v>2743.9455186209698</v>
      </c>
      <c r="AE24" s="345">
        <v>2751.6787516857999</v>
      </c>
      <c r="AF24" s="345">
        <v>2759.4119847506199</v>
      </c>
      <c r="AG24" s="345">
        <v>2767.14521781545</v>
      </c>
      <c r="AH24" s="345">
        <v>2774.8784508802701</v>
      </c>
      <c r="AI24" s="345">
        <v>2782.6116839451001</v>
      </c>
      <c r="AJ24" s="345">
        <v>2790.3449170099302</v>
      </c>
      <c r="AK24" s="345">
        <v>2798.0781500747498</v>
      </c>
      <c r="AL24" s="345">
        <v>2805.8113831395799</v>
      </c>
      <c r="AM24" s="345">
        <v>2813.5446162044</v>
      </c>
    </row>
    <row r="25" spans="1:39" s="32" customFormat="1" x14ac:dyDescent="0.25">
      <c r="A25" s="354" t="s">
        <v>62</v>
      </c>
      <c r="B25" s="353" t="s">
        <v>590</v>
      </c>
      <c r="C25" s="358" t="s">
        <v>98</v>
      </c>
      <c r="D25" s="347">
        <v>1861.5014891999999</v>
      </c>
      <c r="E25" s="347">
        <v>1922.47852373402</v>
      </c>
      <c r="F25" s="347">
        <v>1951.4937462212099</v>
      </c>
      <c r="G25" s="347">
        <v>1985.2073941746901</v>
      </c>
      <c r="H25" s="345">
        <v>2034.5231364593401</v>
      </c>
      <c r="I25" s="345">
        <v>2077.5637511577402</v>
      </c>
      <c r="J25" s="345">
        <v>2124.2559300511498</v>
      </c>
      <c r="K25" s="345">
        <v>2168.06653110964</v>
      </c>
      <c r="L25" s="345">
        <v>2206.2572216542399</v>
      </c>
      <c r="M25" s="345">
        <v>2243.13925879928</v>
      </c>
      <c r="N25" s="345">
        <v>2306.6899891871599</v>
      </c>
      <c r="O25" s="345">
        <v>2358.1918491390102</v>
      </c>
      <c r="P25" s="345">
        <v>2408.9620322258202</v>
      </c>
      <c r="Q25" s="345">
        <v>2459.0005384475999</v>
      </c>
      <c r="R25" s="345">
        <v>2508.3073678043602</v>
      </c>
      <c r="S25" s="345">
        <v>2556.8825202960802</v>
      </c>
      <c r="T25" s="345">
        <v>2619.9286768328302</v>
      </c>
      <c r="U25" s="345">
        <v>2682.9748333695802</v>
      </c>
      <c r="V25" s="345">
        <v>2746.0209899063202</v>
      </c>
      <c r="W25" s="345">
        <v>2809.0671464430702</v>
      </c>
      <c r="X25" s="345">
        <v>2872.1133029798202</v>
      </c>
      <c r="Y25" s="345">
        <v>2935.1594595165702</v>
      </c>
      <c r="Z25" s="345">
        <v>2998.2056160533202</v>
      </c>
      <c r="AA25" s="345">
        <v>3061.2517725900698</v>
      </c>
      <c r="AB25" s="345">
        <v>3124.2979291268198</v>
      </c>
      <c r="AC25" s="345">
        <v>3187.3440856635598</v>
      </c>
      <c r="AD25" s="345">
        <v>3250.3902422003098</v>
      </c>
      <c r="AE25" s="345">
        <v>3313.4363987370598</v>
      </c>
      <c r="AF25" s="345">
        <v>3376.4825552738098</v>
      </c>
      <c r="AG25" s="345">
        <v>3439.5287118105598</v>
      </c>
      <c r="AH25" s="345">
        <v>3502.5748683473098</v>
      </c>
      <c r="AI25" s="345">
        <v>3565.6210248840598</v>
      </c>
      <c r="AJ25" s="345">
        <v>3628.6671814207998</v>
      </c>
      <c r="AK25" s="345">
        <v>3691.7133379575498</v>
      </c>
      <c r="AL25" s="345">
        <v>3754.7594944942998</v>
      </c>
      <c r="AM25" s="345">
        <v>3817.8056510310498</v>
      </c>
    </row>
    <row r="26" spans="1:39" s="32" customFormat="1" x14ac:dyDescent="0.25">
      <c r="A26" s="354" t="s">
        <v>64</v>
      </c>
      <c r="B26" s="353" t="s">
        <v>590</v>
      </c>
      <c r="C26" s="358" t="s">
        <v>99</v>
      </c>
      <c r="D26" s="347">
        <v>437.74412019501602</v>
      </c>
      <c r="E26" s="347">
        <v>434.81784107730698</v>
      </c>
      <c r="F26" s="347">
        <v>432.49378676166202</v>
      </c>
      <c r="G26" s="347">
        <v>429.58049357605199</v>
      </c>
      <c r="H26" s="345">
        <v>426.748700916497</v>
      </c>
      <c r="I26" s="345">
        <v>421.53900460330902</v>
      </c>
      <c r="J26" s="345">
        <v>416.58491548766301</v>
      </c>
      <c r="K26" s="345">
        <v>411.59434865033899</v>
      </c>
      <c r="L26" s="345">
        <v>406.64000250680999</v>
      </c>
      <c r="M26" s="345">
        <v>401.65196685183997</v>
      </c>
      <c r="N26" s="345">
        <v>398.55341387641499</v>
      </c>
      <c r="O26" s="345">
        <v>395.618375791365</v>
      </c>
      <c r="P26" s="345">
        <v>392.69113607789802</v>
      </c>
      <c r="Q26" s="345">
        <v>389.77169473601202</v>
      </c>
      <c r="R26" s="345">
        <v>386.86005176571001</v>
      </c>
      <c r="S26" s="345">
        <v>383.95620716698897</v>
      </c>
      <c r="T26" s="345">
        <v>383.28424748230202</v>
      </c>
      <c r="U26" s="345">
        <v>382.61228779761501</v>
      </c>
      <c r="V26" s="345">
        <v>381.94032811292698</v>
      </c>
      <c r="W26" s="345">
        <v>381.26836842824002</v>
      </c>
      <c r="X26" s="345">
        <v>380.59640874355301</v>
      </c>
      <c r="Y26" s="345">
        <v>379.92444905886498</v>
      </c>
      <c r="Z26" s="345">
        <v>379.25248937417803</v>
      </c>
      <c r="AA26" s="345">
        <v>378.58052968949102</v>
      </c>
      <c r="AB26" s="345">
        <v>377.90857000480298</v>
      </c>
      <c r="AC26" s="345">
        <v>377.23661032011597</v>
      </c>
      <c r="AD26" s="345">
        <v>376.56465063542902</v>
      </c>
      <c r="AE26" s="345">
        <v>375.89269095074098</v>
      </c>
      <c r="AF26" s="345">
        <v>375.22073126605397</v>
      </c>
      <c r="AG26" s="345">
        <v>374.548771581366</v>
      </c>
      <c r="AH26" s="345">
        <v>373.87681189667899</v>
      </c>
      <c r="AI26" s="345">
        <v>373.20485221199198</v>
      </c>
      <c r="AJ26" s="345">
        <v>372.532892527304</v>
      </c>
      <c r="AK26" s="345">
        <v>371.86093284261699</v>
      </c>
      <c r="AL26" s="345">
        <v>371.18897315792998</v>
      </c>
      <c r="AM26" s="345">
        <v>370.517013473242</v>
      </c>
    </row>
    <row r="27" spans="1:39" s="32" customFormat="1" x14ac:dyDescent="0.25">
      <c r="A27" s="354" t="s">
        <v>63</v>
      </c>
      <c r="B27" s="353" t="s">
        <v>590</v>
      </c>
      <c r="C27" s="358" t="s">
        <v>100</v>
      </c>
      <c r="D27" s="347">
        <v>3587.2528698000001</v>
      </c>
      <c r="E27" s="347">
        <v>3655.5030673174901</v>
      </c>
      <c r="F27" s="347">
        <v>3732.2234629643799</v>
      </c>
      <c r="G27" s="347">
        <v>3796.6273415524402</v>
      </c>
      <c r="H27" s="345">
        <v>3848.92800469344</v>
      </c>
      <c r="I27" s="345">
        <v>3886.1826485337001</v>
      </c>
      <c r="J27" s="345">
        <v>3928.8569390185799</v>
      </c>
      <c r="K27" s="345">
        <v>3973.1853154451001</v>
      </c>
      <c r="L27" s="345">
        <v>4015.57625059982</v>
      </c>
      <c r="M27" s="345">
        <v>4056.0499111805798</v>
      </c>
      <c r="N27" s="345">
        <v>4102.2379452376799</v>
      </c>
      <c r="O27" s="345">
        <v>4160.7580365885397</v>
      </c>
      <c r="P27" s="345">
        <v>4218.3520068192302</v>
      </c>
      <c r="Q27" s="345">
        <v>4275.0198559297496</v>
      </c>
      <c r="R27" s="345">
        <v>4330.7615839201098</v>
      </c>
      <c r="S27" s="345">
        <v>4385.5771907902999</v>
      </c>
      <c r="T27" s="345">
        <v>4465.3779606446396</v>
      </c>
      <c r="U27" s="345">
        <v>4545.1787304989803</v>
      </c>
      <c r="V27" s="345">
        <v>4624.97950035333</v>
      </c>
      <c r="W27" s="345">
        <v>4704.7802702076697</v>
      </c>
      <c r="X27" s="345">
        <v>4784.5810400620203</v>
      </c>
      <c r="Y27" s="345">
        <v>4864.38180991636</v>
      </c>
      <c r="Z27" s="345">
        <v>4944.1825797706997</v>
      </c>
      <c r="AA27" s="345">
        <v>5023.9833496250503</v>
      </c>
      <c r="AB27" s="345">
        <v>5103.78411947939</v>
      </c>
      <c r="AC27" s="345">
        <v>5183.5848893337297</v>
      </c>
      <c r="AD27" s="345">
        <v>5263.3856591880804</v>
      </c>
      <c r="AE27" s="345">
        <v>5343.1864290424201</v>
      </c>
      <c r="AF27" s="345">
        <v>5422.9871988967698</v>
      </c>
      <c r="AG27" s="345">
        <v>5502.7879687511104</v>
      </c>
      <c r="AH27" s="345">
        <v>5582.5887386054501</v>
      </c>
      <c r="AI27" s="345">
        <v>5662.3895084597998</v>
      </c>
      <c r="AJ27" s="345">
        <v>5742.1902783141404</v>
      </c>
      <c r="AK27" s="345">
        <v>5821.9910481684901</v>
      </c>
      <c r="AL27" s="345">
        <v>5901.7918180228298</v>
      </c>
      <c r="AM27" s="345">
        <v>5981.5925878771704</v>
      </c>
    </row>
    <row r="28" spans="1:39" s="32" customFormat="1" x14ac:dyDescent="0.25">
      <c r="A28" s="354" t="s">
        <v>64</v>
      </c>
      <c r="B28" s="353" t="s">
        <v>590</v>
      </c>
      <c r="C28" s="358" t="s">
        <v>101</v>
      </c>
      <c r="D28" s="347">
        <v>4384.1918823507003</v>
      </c>
      <c r="E28" s="347">
        <v>4366.8401206905501</v>
      </c>
      <c r="F28" s="347">
        <v>4353.1665929634801</v>
      </c>
      <c r="G28" s="347">
        <v>4335.7246512193196</v>
      </c>
      <c r="H28" s="345">
        <v>4318.2466374415399</v>
      </c>
      <c r="I28" s="345">
        <v>4273.6337772390798</v>
      </c>
      <c r="J28" s="345">
        <v>4236.4567676711504</v>
      </c>
      <c r="K28" s="345">
        <v>4195.7954994062802</v>
      </c>
      <c r="L28" s="345">
        <v>4158.81820745601</v>
      </c>
      <c r="M28" s="345">
        <v>4118.4334453004103</v>
      </c>
      <c r="N28" s="345">
        <v>4090.4004573120901</v>
      </c>
      <c r="O28" s="345">
        <v>4069.62867232497</v>
      </c>
      <c r="P28" s="345">
        <v>4048.83086409016</v>
      </c>
      <c r="Q28" s="345">
        <v>4028.0070326076502</v>
      </c>
      <c r="R28" s="345">
        <v>4007.1571778774401</v>
      </c>
      <c r="S28" s="345">
        <v>3986.28129989953</v>
      </c>
      <c r="T28" s="345">
        <v>3988.5236364093798</v>
      </c>
      <c r="U28" s="345">
        <v>3990.7659729192301</v>
      </c>
      <c r="V28" s="345">
        <v>3993.0083094290799</v>
      </c>
      <c r="W28" s="345">
        <v>3995.2506459389301</v>
      </c>
      <c r="X28" s="345">
        <v>3997.4929824487799</v>
      </c>
      <c r="Y28" s="345">
        <v>3999.7353189586402</v>
      </c>
      <c r="Z28" s="345">
        <v>4001.97765546849</v>
      </c>
      <c r="AA28" s="345">
        <v>4004.2199919783402</v>
      </c>
      <c r="AB28" s="345">
        <v>4006.46232848819</v>
      </c>
      <c r="AC28" s="345">
        <v>4008.7046649980398</v>
      </c>
      <c r="AD28" s="345">
        <v>4010.94700150789</v>
      </c>
      <c r="AE28" s="345">
        <v>4013.1893380177398</v>
      </c>
      <c r="AF28" s="345">
        <v>4015.4316745275901</v>
      </c>
      <c r="AG28" s="345">
        <v>4017.6740110374399</v>
      </c>
      <c r="AH28" s="345">
        <v>4019.9163475472901</v>
      </c>
      <c r="AI28" s="345">
        <v>4022.1586840571399</v>
      </c>
      <c r="AJ28" s="345">
        <v>4024.4010205669902</v>
      </c>
      <c r="AK28" s="345">
        <v>4026.6433570768399</v>
      </c>
      <c r="AL28" s="345">
        <v>4028.8856935866902</v>
      </c>
      <c r="AM28" s="345">
        <v>4031.12803009654</v>
      </c>
    </row>
    <row r="29" spans="1:39" s="32" customFormat="1" x14ac:dyDescent="0.25">
      <c r="A29" s="354" t="s">
        <v>66</v>
      </c>
      <c r="B29" s="353" t="s">
        <v>590</v>
      </c>
      <c r="C29" s="358" t="s">
        <v>102</v>
      </c>
      <c r="D29" s="347">
        <v>710.24658569681401</v>
      </c>
      <c r="E29" s="347">
        <v>705.928067692122</v>
      </c>
      <c r="F29" s="347">
        <v>701.17553469345899</v>
      </c>
      <c r="G29" s="347">
        <v>695.54768517682305</v>
      </c>
      <c r="H29" s="345">
        <v>690.08976729561198</v>
      </c>
      <c r="I29" s="345">
        <v>681.28522114159398</v>
      </c>
      <c r="J29" s="345">
        <v>673.06345600934105</v>
      </c>
      <c r="K29" s="345">
        <v>664.905973322975</v>
      </c>
      <c r="L29" s="345">
        <v>656.66958596308598</v>
      </c>
      <c r="M29" s="345">
        <v>648.428691832445</v>
      </c>
      <c r="N29" s="345">
        <v>643.500370313095</v>
      </c>
      <c r="O29" s="345">
        <v>637.73150564610705</v>
      </c>
      <c r="P29" s="345">
        <v>631.98691436112597</v>
      </c>
      <c r="Q29" s="345">
        <v>626.26659645815096</v>
      </c>
      <c r="R29" s="345">
        <v>620.57055193718304</v>
      </c>
      <c r="S29" s="345">
        <v>614.89878079822199</v>
      </c>
      <c r="T29" s="345">
        <v>612.80722438197597</v>
      </c>
      <c r="U29" s="345">
        <v>610.71566796572904</v>
      </c>
      <c r="V29" s="345">
        <v>608.62411154948302</v>
      </c>
      <c r="W29" s="345">
        <v>606.53255513323597</v>
      </c>
      <c r="X29" s="345">
        <v>604.44099871698904</v>
      </c>
      <c r="Y29" s="345">
        <v>602.34944230074302</v>
      </c>
      <c r="Z29" s="345">
        <v>600.25788588449598</v>
      </c>
      <c r="AA29" s="345">
        <v>598.16632946824996</v>
      </c>
      <c r="AB29" s="345">
        <v>596.07477305200302</v>
      </c>
      <c r="AC29" s="345">
        <v>593.98321663575598</v>
      </c>
      <c r="AD29" s="345">
        <v>591.89166021950996</v>
      </c>
      <c r="AE29" s="345">
        <v>589.80010380326303</v>
      </c>
      <c r="AF29" s="345">
        <v>587.70854738701598</v>
      </c>
      <c r="AG29" s="345">
        <v>585.61699097076996</v>
      </c>
      <c r="AH29" s="345">
        <v>583.52543455452303</v>
      </c>
      <c r="AI29" s="345">
        <v>581.43387813827701</v>
      </c>
      <c r="AJ29" s="345">
        <v>579.34232172202996</v>
      </c>
      <c r="AK29" s="345">
        <v>577.25076530578303</v>
      </c>
      <c r="AL29" s="345">
        <v>575.15920888953701</v>
      </c>
      <c r="AM29" s="345">
        <v>573.06765247328997</v>
      </c>
    </row>
    <row r="30" spans="1:39" s="32" customFormat="1" x14ac:dyDescent="0.25">
      <c r="A30" s="354" t="s">
        <v>66</v>
      </c>
      <c r="B30" s="353" t="s">
        <v>590</v>
      </c>
      <c r="C30" s="358" t="s">
        <v>103</v>
      </c>
      <c r="D30" s="347">
        <v>1709.59321767348</v>
      </c>
      <c r="E30" s="347">
        <v>1725.8713373292401</v>
      </c>
      <c r="F30" s="347">
        <v>1737.4251586406899</v>
      </c>
      <c r="G30" s="347">
        <v>1740.63557193829</v>
      </c>
      <c r="H30" s="345">
        <v>1744.44454654572</v>
      </c>
      <c r="I30" s="345">
        <v>1739.30098698804</v>
      </c>
      <c r="J30" s="345">
        <v>1736.1144194828</v>
      </c>
      <c r="K30" s="345">
        <v>1733.39554275928</v>
      </c>
      <c r="L30" s="345">
        <v>1729.0160050076299</v>
      </c>
      <c r="M30" s="345">
        <v>1723.72036570195</v>
      </c>
      <c r="N30" s="345">
        <v>1739.16520178104</v>
      </c>
      <c r="O30" s="345">
        <v>1746.2341008547201</v>
      </c>
      <c r="P30" s="345">
        <v>1753.11158720658</v>
      </c>
      <c r="Q30" s="345">
        <v>1759.79766083662</v>
      </c>
      <c r="R30" s="345">
        <v>1766.2923217448499</v>
      </c>
      <c r="S30" s="345">
        <v>1772.5955699312699</v>
      </c>
      <c r="T30" s="345">
        <v>1789.0889661277499</v>
      </c>
      <c r="U30" s="345">
        <v>1805.58236232423</v>
      </c>
      <c r="V30" s="345">
        <v>1822.0757585207</v>
      </c>
      <c r="W30" s="345">
        <v>1838.56915471718</v>
      </c>
      <c r="X30" s="345">
        <v>1855.0625509136601</v>
      </c>
      <c r="Y30" s="345">
        <v>1871.5559471101401</v>
      </c>
      <c r="Z30" s="345">
        <v>1888.0493433066199</v>
      </c>
      <c r="AA30" s="345">
        <v>1904.5427395030999</v>
      </c>
      <c r="AB30" s="345">
        <v>1921.03613569958</v>
      </c>
      <c r="AC30" s="345">
        <v>1937.52953189606</v>
      </c>
      <c r="AD30" s="345">
        <v>1954.02292809254</v>
      </c>
      <c r="AE30" s="345">
        <v>1970.5163242890201</v>
      </c>
      <c r="AF30" s="345">
        <v>1987.0097204855001</v>
      </c>
      <c r="AG30" s="345">
        <v>2003.5031166819799</v>
      </c>
      <c r="AH30" s="345">
        <v>2019.99651287846</v>
      </c>
      <c r="AI30" s="345">
        <v>2036.48990907494</v>
      </c>
      <c r="AJ30" s="345">
        <v>2052.9833052714198</v>
      </c>
      <c r="AK30" s="345">
        <v>2069.4767014679001</v>
      </c>
      <c r="AL30" s="345">
        <v>2085.9700976643799</v>
      </c>
      <c r="AM30" s="345">
        <v>2102.4634938608501</v>
      </c>
    </row>
    <row r="31" spans="1:39" s="32" customFormat="1" x14ac:dyDescent="0.25">
      <c r="A31" s="354" t="s">
        <v>70</v>
      </c>
      <c r="B31" s="353" t="s">
        <v>590</v>
      </c>
      <c r="C31" s="358" t="s">
        <v>104</v>
      </c>
      <c r="D31" s="347">
        <v>872.33792286977996</v>
      </c>
      <c r="E31" s="347">
        <v>863.72082199757904</v>
      </c>
      <c r="F31" s="347">
        <v>855.14641755343598</v>
      </c>
      <c r="G31" s="347">
        <v>845.87530804430503</v>
      </c>
      <c r="H31" s="345">
        <v>836.65401103457305</v>
      </c>
      <c r="I31" s="345">
        <v>822.96898547047294</v>
      </c>
      <c r="J31" s="345">
        <v>810.15405918771205</v>
      </c>
      <c r="K31" s="345">
        <v>797.47269006009299</v>
      </c>
      <c r="L31" s="345">
        <v>784.21831235097204</v>
      </c>
      <c r="M31" s="345">
        <v>771.80935858722103</v>
      </c>
      <c r="N31" s="345">
        <v>762.86000448189895</v>
      </c>
      <c r="O31" s="345">
        <v>754.09938146319905</v>
      </c>
      <c r="P31" s="345">
        <v>745.38933062848605</v>
      </c>
      <c r="Q31" s="345">
        <v>736.72985197775904</v>
      </c>
      <c r="R31" s="345">
        <v>728.12094551101995</v>
      </c>
      <c r="S31" s="345">
        <v>719.56261122826697</v>
      </c>
      <c r="T31" s="345">
        <v>715.20497470807697</v>
      </c>
      <c r="U31" s="345">
        <v>710.847338187888</v>
      </c>
      <c r="V31" s="345">
        <v>706.48970166769902</v>
      </c>
      <c r="W31" s="345">
        <v>702.13206514750902</v>
      </c>
      <c r="X31" s="345">
        <v>697.77442862732005</v>
      </c>
      <c r="Y31" s="345">
        <v>693.41679210713096</v>
      </c>
      <c r="Z31" s="345">
        <v>689.05915558694096</v>
      </c>
      <c r="AA31" s="345">
        <v>684.70151906675198</v>
      </c>
      <c r="AB31" s="345">
        <v>680.34388254656301</v>
      </c>
      <c r="AC31" s="345">
        <v>675.98624602637301</v>
      </c>
      <c r="AD31" s="345">
        <v>671.62860950618403</v>
      </c>
      <c r="AE31" s="345">
        <v>667.27097298599404</v>
      </c>
      <c r="AF31" s="345">
        <v>662.91333646580495</v>
      </c>
      <c r="AG31" s="345">
        <v>658.55569994561597</v>
      </c>
      <c r="AH31" s="345">
        <v>654.19806342542699</v>
      </c>
      <c r="AI31" s="345">
        <v>649.840426905237</v>
      </c>
      <c r="AJ31" s="345">
        <v>645.48279038504802</v>
      </c>
      <c r="AK31" s="345">
        <v>641.12515386485802</v>
      </c>
      <c r="AL31" s="345">
        <v>636.76751734466905</v>
      </c>
      <c r="AM31" s="345">
        <v>632.40988082447996</v>
      </c>
    </row>
    <row r="32" spans="1:39" s="32" customFormat="1" x14ac:dyDescent="0.25">
      <c r="A32" s="354" t="s">
        <v>69</v>
      </c>
      <c r="B32" s="353" t="s">
        <v>590</v>
      </c>
      <c r="C32" s="358" t="s">
        <v>105</v>
      </c>
      <c r="D32" s="347">
        <v>2352.0018816000002</v>
      </c>
      <c r="E32" s="347">
        <v>2330.1145690180301</v>
      </c>
      <c r="F32" s="347">
        <v>2310.5579570986201</v>
      </c>
      <c r="G32" s="347">
        <v>2289.5981826142802</v>
      </c>
      <c r="H32" s="345">
        <v>2269.4691075925002</v>
      </c>
      <c r="I32" s="345">
        <v>2236.42398114659</v>
      </c>
      <c r="J32" s="345">
        <v>2204.4218567207499</v>
      </c>
      <c r="K32" s="345">
        <v>2172.72208500133</v>
      </c>
      <c r="L32" s="345">
        <v>2141.3232574263802</v>
      </c>
      <c r="M32" s="345">
        <v>2110.2239654339401</v>
      </c>
      <c r="N32" s="345">
        <v>2084.8362043465299</v>
      </c>
      <c r="O32" s="345">
        <v>2061.3196642675998</v>
      </c>
      <c r="P32" s="345">
        <v>2037.9365073071001</v>
      </c>
      <c r="Q32" s="345">
        <v>2014.6867334650301</v>
      </c>
      <c r="R32" s="345">
        <v>1991.5703427414001</v>
      </c>
      <c r="S32" s="345">
        <v>1968.5873351361899</v>
      </c>
      <c r="T32" s="345">
        <v>1957.0941564314101</v>
      </c>
      <c r="U32" s="345">
        <v>1945.6009777266399</v>
      </c>
      <c r="V32" s="345">
        <v>1934.10779902186</v>
      </c>
      <c r="W32" s="345">
        <v>1922.6146203170899</v>
      </c>
      <c r="X32" s="345">
        <v>1911.12144161231</v>
      </c>
      <c r="Y32" s="345">
        <v>1899.6282629075399</v>
      </c>
      <c r="Z32" s="345">
        <v>1888.13508420276</v>
      </c>
      <c r="AA32" s="345">
        <v>1876.6419054979899</v>
      </c>
      <c r="AB32" s="345">
        <v>1865.14872679321</v>
      </c>
      <c r="AC32" s="345">
        <v>1853.6555480884399</v>
      </c>
      <c r="AD32" s="345">
        <v>1842.16236938366</v>
      </c>
      <c r="AE32" s="345">
        <v>1830.6691906788899</v>
      </c>
      <c r="AF32" s="345">
        <v>1819.17601197411</v>
      </c>
      <c r="AG32" s="345">
        <v>1807.6828332693301</v>
      </c>
      <c r="AH32" s="345">
        <v>1796.18965456456</v>
      </c>
      <c r="AI32" s="345">
        <v>1784.6964758597801</v>
      </c>
      <c r="AJ32" s="345">
        <v>1773.20329715501</v>
      </c>
      <c r="AK32" s="345">
        <v>1761.7101184502301</v>
      </c>
      <c r="AL32" s="345">
        <v>1750.21693974546</v>
      </c>
      <c r="AM32" s="345">
        <v>1738.7237610406801</v>
      </c>
    </row>
    <row r="33" spans="1:39" s="32" customFormat="1" x14ac:dyDescent="0.25">
      <c r="A33" s="354" t="s">
        <v>69</v>
      </c>
      <c r="B33" s="353" t="s">
        <v>590</v>
      </c>
      <c r="C33" s="358" t="s">
        <v>106</v>
      </c>
      <c r="D33" s="347">
        <v>1662.0013296</v>
      </c>
      <c r="E33" s="347">
        <v>1644.83071405025</v>
      </c>
      <c r="F33" s="347">
        <v>1629.97465939055</v>
      </c>
      <c r="G33" s="347">
        <v>1613.6993023934001</v>
      </c>
      <c r="H33" s="345">
        <v>1597.49926433465</v>
      </c>
      <c r="I33" s="345">
        <v>1573.4813991165699</v>
      </c>
      <c r="J33" s="345">
        <v>1549.70058086888</v>
      </c>
      <c r="K33" s="345">
        <v>1526.1556651349999</v>
      </c>
      <c r="L33" s="345">
        <v>1502.8455074583201</v>
      </c>
      <c r="M33" s="345">
        <v>1479.7689633822499</v>
      </c>
      <c r="N33" s="345">
        <v>1460.02257733805</v>
      </c>
      <c r="O33" s="345">
        <v>1442.1313303412201</v>
      </c>
      <c r="P33" s="345">
        <v>1424.3496262968399</v>
      </c>
      <c r="Q33" s="345">
        <v>1406.67746520491</v>
      </c>
      <c r="R33" s="345">
        <v>1389.11484706542</v>
      </c>
      <c r="S33" s="345">
        <v>1371.66177187839</v>
      </c>
      <c r="T33" s="345">
        <v>1362.2228208090401</v>
      </c>
      <c r="U33" s="345">
        <v>1352.7838697396901</v>
      </c>
      <c r="V33" s="345">
        <v>1343.3449186703399</v>
      </c>
      <c r="W33" s="345">
        <v>1333.9059676009899</v>
      </c>
      <c r="X33" s="345">
        <v>1324.46701653164</v>
      </c>
      <c r="Y33" s="345">
        <v>1315.02806546229</v>
      </c>
      <c r="Z33" s="345">
        <v>1305.58911439294</v>
      </c>
      <c r="AA33" s="345">
        <v>1296.1501633236001</v>
      </c>
      <c r="AB33" s="345">
        <v>1286.7112122542501</v>
      </c>
      <c r="AC33" s="345">
        <v>1277.2722611848999</v>
      </c>
      <c r="AD33" s="345">
        <v>1267.8333101155499</v>
      </c>
      <c r="AE33" s="345">
        <v>1258.3943590462</v>
      </c>
      <c r="AF33" s="345">
        <v>1248.95540797685</v>
      </c>
      <c r="AG33" s="345">
        <v>1239.5164569075</v>
      </c>
      <c r="AH33" s="345">
        <v>1230.07750583815</v>
      </c>
      <c r="AI33" s="345">
        <v>1220.6385547688001</v>
      </c>
      <c r="AJ33" s="345">
        <v>1211.1996036994501</v>
      </c>
      <c r="AK33" s="345">
        <v>1201.7606526300999</v>
      </c>
      <c r="AL33" s="345">
        <v>1192.3217015607599</v>
      </c>
      <c r="AM33" s="345">
        <v>1182.88275049141</v>
      </c>
    </row>
    <row r="34" spans="1:39" s="32" customFormat="1" x14ac:dyDescent="0.25">
      <c r="A34" s="354" t="s">
        <v>69</v>
      </c>
      <c r="B34" s="353" t="s">
        <v>590</v>
      </c>
      <c r="C34" s="358" t="s">
        <v>107</v>
      </c>
      <c r="D34" s="347">
        <v>302.25024180000003</v>
      </c>
      <c r="E34" s="347">
        <v>312.15165345696897</v>
      </c>
      <c r="F34" s="347">
        <v>320.55920094455502</v>
      </c>
      <c r="G34" s="347">
        <v>325.18823183403703</v>
      </c>
      <c r="H34" s="345">
        <v>330.29276784114899</v>
      </c>
      <c r="I34" s="345">
        <v>334.76769059416699</v>
      </c>
      <c r="J34" s="345">
        <v>339.772759674344</v>
      </c>
      <c r="K34" s="345">
        <v>344.499794344799</v>
      </c>
      <c r="L34" s="345">
        <v>348.95374348143099</v>
      </c>
      <c r="M34" s="345">
        <v>353.28072007465602</v>
      </c>
      <c r="N34" s="345">
        <v>359.60805384017402</v>
      </c>
      <c r="O34" s="345">
        <v>365.17582454611801</v>
      </c>
      <c r="P34" s="345">
        <v>370.65744437488303</v>
      </c>
      <c r="Q34" s="345">
        <v>376.05291332646999</v>
      </c>
      <c r="R34" s="345">
        <v>381.36223140087998</v>
      </c>
      <c r="S34" s="345">
        <v>386.58539859810998</v>
      </c>
      <c r="T34" s="345">
        <v>394.00873251496199</v>
      </c>
      <c r="U34" s="345">
        <v>401.43206643181298</v>
      </c>
      <c r="V34" s="345">
        <v>408.855400348665</v>
      </c>
      <c r="W34" s="345">
        <v>416.27873426551599</v>
      </c>
      <c r="X34" s="345">
        <v>423.70206818236801</v>
      </c>
      <c r="Y34" s="345">
        <v>431.125402099219</v>
      </c>
      <c r="Z34" s="345">
        <v>438.54873601607102</v>
      </c>
      <c r="AA34" s="345">
        <v>445.97206993292201</v>
      </c>
      <c r="AB34" s="345">
        <v>453.39540384977403</v>
      </c>
      <c r="AC34" s="345">
        <v>460.81873776662502</v>
      </c>
      <c r="AD34" s="345">
        <v>468.24207168347601</v>
      </c>
      <c r="AE34" s="345">
        <v>475.66540560032797</v>
      </c>
      <c r="AF34" s="345">
        <v>483.08873951717902</v>
      </c>
      <c r="AG34" s="345">
        <v>490.51207343403098</v>
      </c>
      <c r="AH34" s="345">
        <v>497.93540735088197</v>
      </c>
      <c r="AI34" s="345">
        <v>505.35874126773399</v>
      </c>
      <c r="AJ34" s="345">
        <v>512.78207518458498</v>
      </c>
      <c r="AK34" s="345">
        <v>520.20540910143598</v>
      </c>
      <c r="AL34" s="345">
        <v>527.62874301828799</v>
      </c>
      <c r="AM34" s="345">
        <v>535.05207693513898</v>
      </c>
    </row>
    <row r="35" spans="1:39" s="32" customFormat="1" x14ac:dyDescent="0.25">
      <c r="A35" s="354" t="s">
        <v>71</v>
      </c>
      <c r="B35" s="353" t="s">
        <v>590</v>
      </c>
      <c r="C35" s="358" t="s">
        <v>108</v>
      </c>
      <c r="D35" s="347">
        <v>1274.12359429806</v>
      </c>
      <c r="E35" s="347">
        <v>1259.08498740251</v>
      </c>
      <c r="F35" s="347">
        <v>1245.6178321774601</v>
      </c>
      <c r="G35" s="347">
        <v>1231.48309189368</v>
      </c>
      <c r="H35" s="345">
        <v>1218.16271763339</v>
      </c>
      <c r="I35" s="345">
        <v>1197.6136533521801</v>
      </c>
      <c r="J35" s="345">
        <v>1178.01550697427</v>
      </c>
      <c r="K35" s="345">
        <v>1158.6315013497599</v>
      </c>
      <c r="L35" s="345">
        <v>1139.4604648346001</v>
      </c>
      <c r="M35" s="345">
        <v>1120.50122578471</v>
      </c>
      <c r="N35" s="345">
        <v>1104.4723048184301</v>
      </c>
      <c r="O35" s="345">
        <v>1090.6242044484</v>
      </c>
      <c r="P35" s="345">
        <v>1076.86252986008</v>
      </c>
      <c r="Q35" s="345">
        <v>1063.1872810534701</v>
      </c>
      <c r="R35" s="345">
        <v>1049.5984580285599</v>
      </c>
      <c r="S35" s="345">
        <v>1036.0960607853699</v>
      </c>
      <c r="T35" s="345">
        <v>1028.6490392615599</v>
      </c>
      <c r="U35" s="345">
        <v>1021.20201773776</v>
      </c>
      <c r="V35" s="345">
        <v>1013.75499621396</v>
      </c>
      <c r="W35" s="345">
        <v>1006.30797469016</v>
      </c>
      <c r="X35" s="345">
        <v>998.86095316636204</v>
      </c>
      <c r="Y35" s="345">
        <v>991.41393164256101</v>
      </c>
      <c r="Z35" s="345">
        <v>983.96691011875896</v>
      </c>
      <c r="AA35" s="345">
        <v>976.51988859495702</v>
      </c>
      <c r="AB35" s="345">
        <v>969.072867071156</v>
      </c>
      <c r="AC35" s="345">
        <v>961.62584554735395</v>
      </c>
      <c r="AD35" s="345">
        <v>954.17882402355201</v>
      </c>
      <c r="AE35" s="345">
        <v>946.73180249974996</v>
      </c>
      <c r="AF35" s="345">
        <v>939.28478097594905</v>
      </c>
      <c r="AG35" s="345">
        <v>931.837759452147</v>
      </c>
      <c r="AH35" s="345">
        <v>924.39073792834495</v>
      </c>
      <c r="AI35" s="345">
        <v>916.94371640454403</v>
      </c>
      <c r="AJ35" s="345">
        <v>909.49669488074198</v>
      </c>
      <c r="AK35" s="345">
        <v>902.04967335694005</v>
      </c>
      <c r="AL35" s="345">
        <v>894.60265183313902</v>
      </c>
      <c r="AM35" s="345">
        <v>887.15563030933697</v>
      </c>
    </row>
    <row r="36" spans="1:39" s="32" customFormat="1" x14ac:dyDescent="0.25">
      <c r="A36" s="354" t="s">
        <v>73</v>
      </c>
      <c r="B36" s="353" t="s">
        <v>590</v>
      </c>
      <c r="C36" s="358" t="s">
        <v>109</v>
      </c>
      <c r="D36" s="347">
        <v>186.82514946000001</v>
      </c>
      <c r="E36" s="347">
        <v>184.778210041199</v>
      </c>
      <c r="F36" s="347">
        <v>181.85043295439601</v>
      </c>
      <c r="G36" s="347">
        <v>176.944535285515</v>
      </c>
      <c r="H36" s="345">
        <v>172.44443567877099</v>
      </c>
      <c r="I36" s="345">
        <v>167.71831297139499</v>
      </c>
      <c r="J36" s="345">
        <v>163.277920646523</v>
      </c>
      <c r="K36" s="345">
        <v>158.68768951753299</v>
      </c>
      <c r="L36" s="345">
        <v>153.67102744535299</v>
      </c>
      <c r="M36" s="345">
        <v>148.522578046842</v>
      </c>
      <c r="N36" s="345">
        <v>148.07770834180499</v>
      </c>
      <c r="O36" s="345">
        <v>144.93370846594399</v>
      </c>
      <c r="P36" s="345">
        <v>141.81589734476799</v>
      </c>
      <c r="Q36" s="345">
        <v>138.724274978278</v>
      </c>
      <c r="R36" s="345">
        <v>135.65884136647301</v>
      </c>
      <c r="S36" s="345">
        <v>132.61959650935299</v>
      </c>
      <c r="T36" s="345">
        <v>130.362998813963</v>
      </c>
      <c r="U36" s="345">
        <v>128.10640111857299</v>
      </c>
      <c r="V36" s="345">
        <v>125.849803423183</v>
      </c>
      <c r="W36" s="345">
        <v>123.59320572779301</v>
      </c>
      <c r="X36" s="345">
        <v>121.33660803240301</v>
      </c>
      <c r="Y36" s="345">
        <v>119.08001033701299</v>
      </c>
      <c r="Z36" s="345">
        <v>116.82341264162299</v>
      </c>
      <c r="AA36" s="345">
        <v>114.56681494623299</v>
      </c>
      <c r="AB36" s="345">
        <v>112.310217250843</v>
      </c>
      <c r="AC36" s="345">
        <v>110.053619555453</v>
      </c>
      <c r="AD36" s="345">
        <v>107.797021860063</v>
      </c>
      <c r="AE36" s="345">
        <v>105.540424164673</v>
      </c>
      <c r="AF36" s="345">
        <v>103.283826469283</v>
      </c>
      <c r="AG36" s="345">
        <v>101.027228773893</v>
      </c>
      <c r="AH36" s="345">
        <v>98.770631078503101</v>
      </c>
      <c r="AI36" s="345">
        <v>96.514033383113002</v>
      </c>
      <c r="AJ36" s="345">
        <v>94.257435687723003</v>
      </c>
      <c r="AK36" s="345">
        <v>92.000837992332904</v>
      </c>
      <c r="AL36" s="345">
        <v>89.744240296942905</v>
      </c>
      <c r="AM36" s="345">
        <v>87.487642601552906</v>
      </c>
    </row>
    <row r="37" spans="1:39" s="32" customFormat="1" x14ac:dyDescent="0.25">
      <c r="A37" s="352" t="s">
        <v>1445</v>
      </c>
      <c r="B37" s="363"/>
      <c r="C37" s="364" t="s">
        <v>110</v>
      </c>
      <c r="D37" s="347">
        <v>3631.86605549052</v>
      </c>
      <c r="E37" s="347">
        <v>3608.4282296441202</v>
      </c>
      <c r="F37" s="347">
        <v>3589.1338556148598</v>
      </c>
      <c r="G37" s="347">
        <v>3568.0093826274601</v>
      </c>
      <c r="H37" s="345">
        <v>3546.9209816736602</v>
      </c>
      <c r="I37" s="345">
        <v>3504.0884786800102</v>
      </c>
      <c r="J37" s="345">
        <v>3460.1332698538599</v>
      </c>
      <c r="K37" s="345">
        <v>3413.6735515985201</v>
      </c>
      <c r="L37" s="345">
        <v>3366.20883407572</v>
      </c>
      <c r="M37" s="345">
        <v>3318.1310817348299</v>
      </c>
      <c r="N37" s="345">
        <v>3329.79928230428</v>
      </c>
      <c r="O37" s="345">
        <v>3310.8894857811301</v>
      </c>
      <c r="P37" s="345">
        <v>3291.98119473513</v>
      </c>
      <c r="Q37" s="345">
        <v>3273.07440916626</v>
      </c>
      <c r="R37" s="345">
        <v>3254.1691290745298</v>
      </c>
      <c r="S37" s="345">
        <v>3235.2653544599402</v>
      </c>
      <c r="T37" s="345">
        <v>3235.1356325130901</v>
      </c>
      <c r="U37" s="345">
        <v>3235.0059105662399</v>
      </c>
      <c r="V37" s="345">
        <v>3234.8761886193902</v>
      </c>
      <c r="W37" s="345">
        <v>3234.74646667254</v>
      </c>
      <c r="X37" s="345">
        <v>3234.6167447256898</v>
      </c>
      <c r="Y37" s="345">
        <v>3234.4870227788401</v>
      </c>
      <c r="Z37" s="345">
        <v>3234.35730083199</v>
      </c>
      <c r="AA37" s="345">
        <v>3234.2275788851298</v>
      </c>
      <c r="AB37" s="345">
        <v>3234.0978569382801</v>
      </c>
      <c r="AC37" s="345">
        <v>3233.9681349914299</v>
      </c>
      <c r="AD37" s="345">
        <v>3233.8384130445802</v>
      </c>
      <c r="AE37" s="345">
        <v>3233.70869109773</v>
      </c>
      <c r="AF37" s="345">
        <v>3233.5789691508799</v>
      </c>
      <c r="AG37" s="345">
        <v>3233.4492472040301</v>
      </c>
      <c r="AH37" s="345">
        <v>3233.31952525718</v>
      </c>
      <c r="AI37" s="345">
        <v>3233.1898033103298</v>
      </c>
      <c r="AJ37" s="345">
        <v>3233.0600813634801</v>
      </c>
      <c r="AK37" s="345">
        <v>3232.9303594166299</v>
      </c>
      <c r="AL37" s="345">
        <v>3232.8006374697702</v>
      </c>
      <c r="AM37" s="345">
        <v>3232.67091552292</v>
      </c>
    </row>
    <row r="38" spans="1:39" s="32" customFormat="1" x14ac:dyDescent="0.25">
      <c r="A38" s="354" t="s">
        <v>59</v>
      </c>
      <c r="B38" s="353" t="s">
        <v>590</v>
      </c>
      <c r="C38" s="358" t="s">
        <v>111</v>
      </c>
      <c r="D38" s="347">
        <v>498.37539870000001</v>
      </c>
      <c r="E38" s="347">
        <v>501.75332870206603</v>
      </c>
      <c r="F38" s="347">
        <v>504.46267730807398</v>
      </c>
      <c r="G38" s="347">
        <v>505.77749177170398</v>
      </c>
      <c r="H38" s="345">
        <v>506.60044479670103</v>
      </c>
      <c r="I38" s="345">
        <v>504.02967458132701</v>
      </c>
      <c r="J38" s="345">
        <v>501.34561122928602</v>
      </c>
      <c r="K38" s="345">
        <v>498.268582341566</v>
      </c>
      <c r="L38" s="345">
        <v>494.95140228560501</v>
      </c>
      <c r="M38" s="345">
        <v>491.47110099668402</v>
      </c>
      <c r="N38" s="345">
        <v>498.63253424548498</v>
      </c>
      <c r="O38" s="345">
        <v>500.290882386703</v>
      </c>
      <c r="P38" s="345">
        <v>501.89852898833198</v>
      </c>
      <c r="Q38" s="345">
        <v>503.45547405037399</v>
      </c>
      <c r="R38" s="345">
        <v>504.96171757282798</v>
      </c>
      <c r="S38" s="345">
        <v>506.41725955569302</v>
      </c>
      <c r="T38" s="345">
        <v>510.78604221686402</v>
      </c>
      <c r="U38" s="345">
        <v>515.15482487803399</v>
      </c>
      <c r="V38" s="345">
        <v>519.52360753920402</v>
      </c>
      <c r="W38" s="345">
        <v>523.89239020037496</v>
      </c>
      <c r="X38" s="345">
        <v>528.26117286154499</v>
      </c>
      <c r="Y38" s="345">
        <v>532.62995552271605</v>
      </c>
      <c r="Z38" s="345">
        <v>536.99873818388596</v>
      </c>
      <c r="AA38" s="345">
        <v>541.36752084505599</v>
      </c>
      <c r="AB38" s="345">
        <v>545.73630350622705</v>
      </c>
      <c r="AC38" s="345">
        <v>550.10508616739696</v>
      </c>
      <c r="AD38" s="345">
        <v>554.47386882856699</v>
      </c>
      <c r="AE38" s="345">
        <v>558.84265148973805</v>
      </c>
      <c r="AF38" s="345">
        <v>563.21143415090796</v>
      </c>
      <c r="AG38" s="345">
        <v>567.58021681207799</v>
      </c>
      <c r="AH38" s="345">
        <v>571.94899947324905</v>
      </c>
      <c r="AI38" s="345">
        <v>576.31778213441896</v>
      </c>
      <c r="AJ38" s="345">
        <v>580.68656479558899</v>
      </c>
      <c r="AK38" s="345">
        <v>585.05534745676005</v>
      </c>
      <c r="AL38" s="345">
        <v>589.42413011792996</v>
      </c>
      <c r="AM38" s="345">
        <v>593.79291277909999</v>
      </c>
    </row>
    <row r="39" spans="1:39" s="32" customFormat="1" x14ac:dyDescent="0.25">
      <c r="A39" s="352" t="s">
        <v>54</v>
      </c>
      <c r="B39" s="363" t="s">
        <v>590</v>
      </c>
      <c r="C39" s="364" t="s">
        <v>112</v>
      </c>
      <c r="D39" s="347">
        <v>5832.5244595287704</v>
      </c>
      <c r="E39" s="347">
        <v>5824.8548104143401</v>
      </c>
      <c r="F39" s="347">
        <v>5816.6850992129903</v>
      </c>
      <c r="G39" s="347">
        <v>5809.1798284755196</v>
      </c>
      <c r="H39" s="345">
        <v>5801.6730702513196</v>
      </c>
      <c r="I39" s="345">
        <v>5794.1648377151196</v>
      </c>
      <c r="J39" s="345">
        <v>5785.72149952988</v>
      </c>
      <c r="K39" s="345">
        <v>5777.3819996660604</v>
      </c>
      <c r="L39" s="345">
        <v>5769.0468825996604</v>
      </c>
      <c r="M39" s="345">
        <v>5760.9353495955502</v>
      </c>
      <c r="N39" s="345">
        <v>5811.2433193644802</v>
      </c>
      <c r="O39" s="345">
        <v>5861.5512891334101</v>
      </c>
      <c r="P39" s="345">
        <v>5911.8592589023501</v>
      </c>
      <c r="Q39" s="345">
        <v>5962.1672286712801</v>
      </c>
      <c r="R39" s="345">
        <v>6012.4751984402101</v>
      </c>
      <c r="S39" s="345">
        <v>6062.7831682091501</v>
      </c>
      <c r="T39" s="345">
        <v>6113.09113797808</v>
      </c>
      <c r="U39" s="345">
        <v>6163.39910774701</v>
      </c>
      <c r="V39" s="345">
        <v>6213.70707751595</v>
      </c>
      <c r="W39" s="345">
        <v>6264.01504728488</v>
      </c>
      <c r="X39" s="345">
        <v>6314.32301705381</v>
      </c>
      <c r="Y39" s="345">
        <v>6364.6309868227499</v>
      </c>
      <c r="Z39" s="345">
        <v>6414.9389565916799</v>
      </c>
      <c r="AA39" s="345">
        <v>6465.2469263606099</v>
      </c>
      <c r="AB39" s="345">
        <v>6515.5548961295499</v>
      </c>
      <c r="AC39" s="345">
        <v>6565.8628658984799</v>
      </c>
      <c r="AD39" s="345">
        <v>6616.1708356674098</v>
      </c>
      <c r="AE39" s="345">
        <v>6666.4788054363498</v>
      </c>
      <c r="AF39" s="345">
        <v>6716.7867752052798</v>
      </c>
      <c r="AG39" s="345">
        <v>6767.0947449742098</v>
      </c>
      <c r="AH39" s="345">
        <v>6817.4027147431398</v>
      </c>
      <c r="AI39" s="345">
        <v>6867.7106845120798</v>
      </c>
      <c r="AJ39" s="345">
        <v>6918.0186542810097</v>
      </c>
      <c r="AK39" s="345">
        <v>6968.3266240499397</v>
      </c>
      <c r="AL39" s="345">
        <v>7018.6345938188797</v>
      </c>
      <c r="AM39" s="345">
        <v>7068.9425635878097</v>
      </c>
    </row>
    <row r="40" spans="1:39" s="32" customFormat="1" x14ac:dyDescent="0.25">
      <c r="A40" s="354" t="s">
        <v>60</v>
      </c>
      <c r="B40" s="353" t="s">
        <v>590</v>
      </c>
      <c r="C40" s="358" t="s">
        <v>113</v>
      </c>
      <c r="D40" s="347">
        <v>7488.4764208791603</v>
      </c>
      <c r="E40" s="347">
        <v>7491.4280361369601</v>
      </c>
      <c r="F40" s="347">
        <v>7489.3608301733902</v>
      </c>
      <c r="G40" s="347">
        <v>7485.7748057884401</v>
      </c>
      <c r="H40" s="345">
        <v>7481.6699637821202</v>
      </c>
      <c r="I40" s="345">
        <v>7478.0463049544396</v>
      </c>
      <c r="J40" s="345">
        <v>7480.63179088774</v>
      </c>
      <c r="K40" s="345">
        <v>7483.3140510920202</v>
      </c>
      <c r="L40" s="345">
        <v>7485.9963112962896</v>
      </c>
      <c r="M40" s="345">
        <v>7488.6785715005599</v>
      </c>
      <c r="N40" s="345">
        <v>7491.3608317048402</v>
      </c>
      <c r="O40" s="345">
        <v>7494.0430919091104</v>
      </c>
      <c r="P40" s="345">
        <v>7496.7253521133898</v>
      </c>
      <c r="Q40" s="345">
        <v>7499.4076123176601</v>
      </c>
      <c r="R40" s="345">
        <v>7502.0898725219404</v>
      </c>
      <c r="S40" s="345">
        <v>7504.7721327262097</v>
      </c>
      <c r="T40" s="345">
        <v>7507.45439293048</v>
      </c>
      <c r="U40" s="345">
        <v>7510.1366531347603</v>
      </c>
      <c r="V40" s="345">
        <v>7512.8189133390297</v>
      </c>
      <c r="W40" s="345">
        <v>7515.50117354331</v>
      </c>
      <c r="X40" s="345">
        <v>7518.1834337475802</v>
      </c>
      <c r="Y40" s="345">
        <v>7520.8656939518496</v>
      </c>
      <c r="Z40" s="345">
        <v>7523.5479541561299</v>
      </c>
      <c r="AA40" s="345">
        <v>7526.2302143604002</v>
      </c>
      <c r="AB40" s="345">
        <v>7528.9124745646805</v>
      </c>
      <c r="AC40" s="345">
        <v>7531.5947347689498</v>
      </c>
      <c r="AD40" s="345">
        <v>7534.2769949732301</v>
      </c>
      <c r="AE40" s="345">
        <v>7536.9592551775004</v>
      </c>
      <c r="AF40" s="345">
        <v>7539.6415153817698</v>
      </c>
      <c r="AG40" s="345">
        <v>7542.32377558605</v>
      </c>
      <c r="AH40" s="345">
        <v>7545.0060357903203</v>
      </c>
      <c r="AI40" s="345">
        <v>7547.6882959945997</v>
      </c>
      <c r="AJ40" s="345">
        <v>7550.37055619887</v>
      </c>
      <c r="AK40" s="345">
        <v>7553.0528164031402</v>
      </c>
      <c r="AL40" s="345">
        <v>7555.7350766074196</v>
      </c>
      <c r="AM40" s="345">
        <v>7558.4173368116899</v>
      </c>
    </row>
    <row r="41" spans="1:39" x14ac:dyDescent="0.25">
      <c r="C41" s="30" t="s">
        <v>114</v>
      </c>
      <c r="D41" s="346">
        <v>1949.34483330432</v>
      </c>
      <c r="E41" s="346">
        <v>1910.3407298919701</v>
      </c>
      <c r="F41" s="346">
        <v>1868.37095805136</v>
      </c>
      <c r="G41" s="346">
        <v>1820.4808664965699</v>
      </c>
      <c r="H41" s="346">
        <v>1774.2134686065599</v>
      </c>
      <c r="I41" s="346">
        <v>1725.20608754823</v>
      </c>
      <c r="J41" s="346">
        <v>1704.6861375125</v>
      </c>
      <c r="K41" s="346">
        <v>1681.4156445682199</v>
      </c>
      <c r="L41" s="346">
        <v>1658.37385478284</v>
      </c>
      <c r="M41" s="346">
        <v>1635.8286070596801</v>
      </c>
      <c r="N41" s="346">
        <v>1614.31991282175</v>
      </c>
      <c r="O41" s="346">
        <v>1594.1312514352401</v>
      </c>
      <c r="P41" s="346">
        <v>1575.60461094934</v>
      </c>
      <c r="Q41" s="346">
        <v>1558.5713316425099</v>
      </c>
      <c r="R41" s="346">
        <v>1542.6746562543001</v>
      </c>
      <c r="S41" s="346">
        <v>1528.3795606024401</v>
      </c>
      <c r="T41" s="346">
        <v>1515.5526046796299</v>
      </c>
      <c r="U41" s="346">
        <v>1505.10618794078</v>
      </c>
      <c r="V41" s="346">
        <v>1496.90469106928</v>
      </c>
      <c r="W41" s="346">
        <v>1489.9785543124001</v>
      </c>
      <c r="X41" s="346">
        <v>1484.79410305277</v>
      </c>
      <c r="Y41" s="346">
        <v>1481.0278139753</v>
      </c>
      <c r="Z41" s="346">
        <v>1479.0634534907099</v>
      </c>
      <c r="AA41" s="346">
        <v>1478.89491969184</v>
      </c>
      <c r="AB41" s="346">
        <v>1480.0459680906199</v>
      </c>
      <c r="AC41" s="346">
        <v>1482.2134606716099</v>
      </c>
      <c r="AD41" s="346">
        <v>1485.4367903872101</v>
      </c>
      <c r="AE41" s="346">
        <v>1489.4117144511199</v>
      </c>
      <c r="AF41" s="346">
        <v>1493.93347590144</v>
      </c>
      <c r="AG41" s="346">
        <v>1498.8221200855801</v>
      </c>
      <c r="AH41" s="346">
        <v>1503.8985156554199</v>
      </c>
      <c r="AI41" s="346">
        <v>1509.01237667383</v>
      </c>
      <c r="AJ41" s="346">
        <v>1514.1228182089101</v>
      </c>
      <c r="AK41" s="346">
        <v>1519.20884346721</v>
      </c>
      <c r="AL41" s="346">
        <v>1524.2198116787199</v>
      </c>
      <c r="AM41" s="346">
        <v>1529.00620123358</v>
      </c>
    </row>
    <row r="42" spans="1:39" x14ac:dyDescent="0.25">
      <c r="C42" s="30" t="s">
        <v>115</v>
      </c>
      <c r="D42" s="346">
        <v>3456.2218396307298</v>
      </c>
      <c r="E42" s="346">
        <v>3470.8380256238102</v>
      </c>
      <c r="F42" s="346">
        <v>3484.3748774678502</v>
      </c>
      <c r="G42" s="346">
        <v>3490.76738441406</v>
      </c>
      <c r="H42" s="346">
        <v>3503.44132041082</v>
      </c>
      <c r="I42" s="346">
        <v>3515.3044559663499</v>
      </c>
      <c r="J42" s="346">
        <v>3526.6127004439099</v>
      </c>
      <c r="K42" s="346">
        <v>3537.39783970607</v>
      </c>
      <c r="L42" s="346">
        <v>3551.2109653614998</v>
      </c>
      <c r="M42" s="346">
        <v>3565.5533532383702</v>
      </c>
      <c r="N42" s="346">
        <v>3591.9485930789101</v>
      </c>
      <c r="O42" s="346">
        <v>3618.5456729155499</v>
      </c>
      <c r="P42" s="346">
        <v>3645.9463800359599</v>
      </c>
      <c r="Q42" s="346">
        <v>3673.13758069197</v>
      </c>
      <c r="R42" s="346">
        <v>3698.8329571450599</v>
      </c>
      <c r="S42" s="346">
        <v>3724.5358835923798</v>
      </c>
      <c r="T42" s="346">
        <v>3749.5468573344201</v>
      </c>
      <c r="U42" s="346">
        <v>3776.9072056402201</v>
      </c>
      <c r="V42" s="346">
        <v>3805.2555884291701</v>
      </c>
      <c r="W42" s="346">
        <v>3831.4206791786501</v>
      </c>
      <c r="X42" s="346">
        <v>3857.06945859493</v>
      </c>
      <c r="Y42" s="346">
        <v>3880.5911524411799</v>
      </c>
      <c r="Z42" s="346">
        <v>3903.9649103248298</v>
      </c>
      <c r="AA42" s="346">
        <v>3927.0634085659599</v>
      </c>
      <c r="AB42" s="346">
        <v>3949.3561003115801</v>
      </c>
      <c r="AC42" s="346">
        <v>3970.7260446372602</v>
      </c>
      <c r="AD42" s="346">
        <v>3991.4199230489999</v>
      </c>
      <c r="AE42" s="346">
        <v>4011.3969693372401</v>
      </c>
      <c r="AF42" s="346">
        <v>4030.6373270173199</v>
      </c>
      <c r="AG42" s="346">
        <v>4049.0079873274099</v>
      </c>
      <c r="AH42" s="346">
        <v>4066.4984773470301</v>
      </c>
      <c r="AI42" s="346">
        <v>4083.02366680778</v>
      </c>
      <c r="AJ42" s="346">
        <v>4098.6339676056496</v>
      </c>
      <c r="AK42" s="346">
        <v>4113.5313279243401</v>
      </c>
      <c r="AL42" s="346">
        <v>4127.6392469601797</v>
      </c>
      <c r="AM42" s="346">
        <v>4140.5699075417597</v>
      </c>
    </row>
    <row r="43" spans="1:39" x14ac:dyDescent="0.25">
      <c r="C43" s="30" t="s">
        <v>116</v>
      </c>
      <c r="D43" s="346">
        <v>6417.4081280556202</v>
      </c>
      <c r="E43" s="346">
        <v>6389.50146865857</v>
      </c>
      <c r="F43" s="346">
        <v>6362.5434252991299</v>
      </c>
      <c r="G43" s="346">
        <v>6325.5586727084001</v>
      </c>
      <c r="H43" s="346">
        <v>6303.0752089920397</v>
      </c>
      <c r="I43" s="346">
        <v>6283.124048789</v>
      </c>
      <c r="J43" s="346">
        <v>6265.7794716103799</v>
      </c>
      <c r="K43" s="346">
        <v>6250.4388001080497</v>
      </c>
      <c r="L43" s="346">
        <v>6241.4946592807601</v>
      </c>
      <c r="M43" s="346">
        <v>6233.2302252780901</v>
      </c>
      <c r="N43" s="346">
        <v>6251.8865947062504</v>
      </c>
      <c r="O43" s="346">
        <v>6266.4176699371001</v>
      </c>
      <c r="P43" s="346">
        <v>6275.1739516459702</v>
      </c>
      <c r="Q43" s="346">
        <v>6274.2951118586097</v>
      </c>
      <c r="R43" s="346">
        <v>6260.9944112936701</v>
      </c>
      <c r="S43" s="346">
        <v>6234.6137140481096</v>
      </c>
      <c r="T43" s="346">
        <v>6193.6321191565303</v>
      </c>
      <c r="U43" s="346">
        <v>6139.8760588654604</v>
      </c>
      <c r="V43" s="346">
        <v>6072.4545861079796</v>
      </c>
      <c r="W43" s="346">
        <v>5991.0716985552299</v>
      </c>
      <c r="X43" s="346">
        <v>5899.0759433167796</v>
      </c>
      <c r="Y43" s="346">
        <v>5798.3067560044001</v>
      </c>
      <c r="Z43" s="346">
        <v>5692.3846005839996</v>
      </c>
      <c r="AA43" s="346">
        <v>5584.4191854481196</v>
      </c>
      <c r="AB43" s="346">
        <v>5476.6976575603603</v>
      </c>
      <c r="AC43" s="346">
        <v>5371.5165587754</v>
      </c>
      <c r="AD43" s="346">
        <v>5270.8053119902797</v>
      </c>
      <c r="AE43" s="346">
        <v>5176.1252961677101</v>
      </c>
      <c r="AF43" s="346">
        <v>5088.3545301522799</v>
      </c>
      <c r="AG43" s="346">
        <v>5008.1462154318797</v>
      </c>
      <c r="AH43" s="346">
        <v>4935.7920589743599</v>
      </c>
      <c r="AI43" s="346">
        <v>4871.5396210844701</v>
      </c>
      <c r="AJ43" s="346">
        <v>4815.2907089472601</v>
      </c>
      <c r="AK43" s="346">
        <v>4766.85270751392</v>
      </c>
      <c r="AL43" s="346">
        <v>4725.8005350365502</v>
      </c>
      <c r="AM43" s="346">
        <v>4691.4483696001698</v>
      </c>
    </row>
    <row r="44" spans="1:39" x14ac:dyDescent="0.25">
      <c r="C44" s="30" t="s">
        <v>117</v>
      </c>
      <c r="D44" s="346">
        <v>539.71191651835102</v>
      </c>
      <c r="E44" s="346">
        <v>541.369408396425</v>
      </c>
      <c r="F44" s="346">
        <v>542.94806926096999</v>
      </c>
      <c r="G44" s="346">
        <v>543.45155593983202</v>
      </c>
      <c r="H44" s="346">
        <v>544.97826561351906</v>
      </c>
      <c r="I44" s="346">
        <v>546.48314245346603</v>
      </c>
      <c r="J44" s="346">
        <v>548.03060160752796</v>
      </c>
      <c r="K44" s="346">
        <v>549.67405563511102</v>
      </c>
      <c r="L44" s="346">
        <v>551.96828504764301</v>
      </c>
      <c r="M44" s="346">
        <v>554.53755796097596</v>
      </c>
      <c r="N44" s="346">
        <v>557.30445903983104</v>
      </c>
      <c r="O44" s="346">
        <v>560.21649879866004</v>
      </c>
      <c r="P44" s="346">
        <v>563.28217725916795</v>
      </c>
      <c r="Q44" s="346">
        <v>566.29640614351604</v>
      </c>
      <c r="R44" s="346">
        <v>569.10243929977605</v>
      </c>
      <c r="S44" s="346">
        <v>571.732231677855</v>
      </c>
      <c r="T44" s="346">
        <v>574.05211560965199</v>
      </c>
      <c r="U44" s="346">
        <v>576.23974514012696</v>
      </c>
      <c r="V44" s="346">
        <v>578.10432272396395</v>
      </c>
      <c r="W44" s="346">
        <v>579.41323429228805</v>
      </c>
      <c r="X44" s="346">
        <v>580.29526518877299</v>
      </c>
      <c r="Y44" s="346">
        <v>580.65923248431898</v>
      </c>
      <c r="Z44" s="346">
        <v>580.64107864107496</v>
      </c>
      <c r="AA44" s="346">
        <v>580.34648576388702</v>
      </c>
      <c r="AB44" s="346">
        <v>579.77716702337705</v>
      </c>
      <c r="AC44" s="346">
        <v>579.00129818143296</v>
      </c>
      <c r="AD44" s="346">
        <v>578.11798796014295</v>
      </c>
      <c r="AE44" s="346">
        <v>577.18301290598697</v>
      </c>
      <c r="AF44" s="346">
        <v>576.24867316135999</v>
      </c>
      <c r="AG44" s="346">
        <v>575.38073494744299</v>
      </c>
      <c r="AH44" s="346">
        <v>574.594313069534</v>
      </c>
      <c r="AI44" s="346">
        <v>573.92957210946497</v>
      </c>
      <c r="AJ44" s="346">
        <v>573.416499472743</v>
      </c>
      <c r="AK44" s="346">
        <v>573.06903994440199</v>
      </c>
      <c r="AL44" s="346">
        <v>572.89018337298899</v>
      </c>
      <c r="AM44" s="346">
        <v>572.85800818609096</v>
      </c>
    </row>
    <row r="45" spans="1:39" x14ac:dyDescent="0.25">
      <c r="C45" s="30" t="s">
        <v>118</v>
      </c>
      <c r="D45" s="346">
        <v>13990.614681268</v>
      </c>
      <c r="E45" s="346">
        <v>13519.298231102999</v>
      </c>
      <c r="F45" s="346">
        <v>13097.5961789507</v>
      </c>
      <c r="G45" s="346">
        <v>12707.8326074292</v>
      </c>
      <c r="H45" s="346">
        <v>12382.967720685599</v>
      </c>
      <c r="I45" s="346">
        <v>12025.405073052299</v>
      </c>
      <c r="J45" s="346">
        <v>11582.8920375748</v>
      </c>
      <c r="K45" s="346">
        <v>11007.6198223805</v>
      </c>
      <c r="L45" s="346">
        <v>10316.4130559245</v>
      </c>
      <c r="M45" s="346">
        <v>9576.3795652657009</v>
      </c>
      <c r="N45" s="346">
        <v>8892.8311006233707</v>
      </c>
      <c r="O45" s="346">
        <v>8308.1515848195104</v>
      </c>
      <c r="P45" s="346">
        <v>7831.7773913299798</v>
      </c>
      <c r="Q45" s="346">
        <v>7449.6765133204799</v>
      </c>
      <c r="R45" s="346">
        <v>7140.7184922828401</v>
      </c>
      <c r="S45" s="346">
        <v>6888.6339704992897</v>
      </c>
      <c r="T45" s="346">
        <v>6684.0140648922097</v>
      </c>
      <c r="U45" s="346">
        <v>6519.2113989318595</v>
      </c>
      <c r="V45" s="346">
        <v>6384.5377415743196</v>
      </c>
      <c r="W45" s="346">
        <v>6268.6771415561097</v>
      </c>
      <c r="X45" s="346">
        <v>6168.9244260535597</v>
      </c>
      <c r="Y45" s="346">
        <v>6080.38912299</v>
      </c>
      <c r="Z45" s="346">
        <v>6002.6551345861799</v>
      </c>
      <c r="AA45" s="346">
        <v>5934.4526475925404</v>
      </c>
      <c r="AB45" s="346">
        <v>5873.02366160165</v>
      </c>
      <c r="AC45" s="346">
        <v>5816.9529623403196</v>
      </c>
      <c r="AD45" s="346">
        <v>5766.6765318057496</v>
      </c>
      <c r="AE45" s="346">
        <v>5721.2117676304997</v>
      </c>
      <c r="AF45" s="346">
        <v>5680.0539997896703</v>
      </c>
      <c r="AG45" s="346">
        <v>5642.7816807904701</v>
      </c>
      <c r="AH45" s="346">
        <v>5608.9076159448996</v>
      </c>
      <c r="AI45" s="346">
        <v>5577.9861692453196</v>
      </c>
      <c r="AJ45" s="346">
        <v>5549.9846631556402</v>
      </c>
      <c r="AK45" s="346">
        <v>5524.8849028655104</v>
      </c>
      <c r="AL45" s="346">
        <v>5502.5039192092599</v>
      </c>
      <c r="AM45" s="346">
        <v>5482.1854214621999</v>
      </c>
    </row>
    <row r="46" spans="1:39" x14ac:dyDescent="0.25">
      <c r="C46" s="30" t="s">
        <v>119</v>
      </c>
      <c r="D46" s="346">
        <v>797.59618027759097</v>
      </c>
      <c r="E46" s="346">
        <v>775.95304489504394</v>
      </c>
      <c r="F46" s="346">
        <v>752.18274615476105</v>
      </c>
      <c r="G46" s="346">
        <v>725.88118721801197</v>
      </c>
      <c r="H46" s="346">
        <v>701.18853798043006</v>
      </c>
      <c r="I46" s="346">
        <v>676.49840211419803</v>
      </c>
      <c r="J46" s="346">
        <v>651.66471022395206</v>
      </c>
      <c r="K46" s="346">
        <v>627.53382391495995</v>
      </c>
      <c r="L46" s="346">
        <v>605.44880530157297</v>
      </c>
      <c r="M46" s="346">
        <v>585.63545212009001</v>
      </c>
      <c r="N46" s="346">
        <v>568.12211764065398</v>
      </c>
      <c r="O46" s="346">
        <v>552.77128281333603</v>
      </c>
      <c r="P46" s="346">
        <v>539.46104143731304</v>
      </c>
      <c r="Q46" s="346">
        <v>527.93233370896905</v>
      </c>
      <c r="R46" s="346">
        <v>517.88875385243796</v>
      </c>
      <c r="S46" s="346">
        <v>509.31461154559298</v>
      </c>
      <c r="T46" s="346">
        <v>502.02709532483902</v>
      </c>
      <c r="U46" s="346">
        <v>496.17994500856901</v>
      </c>
      <c r="V46" s="346">
        <v>491.612078399464</v>
      </c>
      <c r="W46" s="346">
        <v>487.89690975219997</v>
      </c>
      <c r="X46" s="346">
        <v>485.07994147082098</v>
      </c>
      <c r="Y46" s="346">
        <v>482.96785251033401</v>
      </c>
      <c r="Z46" s="346">
        <v>481.60619191993698</v>
      </c>
      <c r="AA46" s="346">
        <v>480.93422292810601</v>
      </c>
      <c r="AB46" s="346">
        <v>480.75277211125501</v>
      </c>
      <c r="AC46" s="346">
        <v>480.93366638234102</v>
      </c>
      <c r="AD46" s="346">
        <v>481.469565983302</v>
      </c>
      <c r="AE46" s="346">
        <v>482.25041289179001</v>
      </c>
      <c r="AF46" s="346">
        <v>483.20434377240798</v>
      </c>
      <c r="AG46" s="346">
        <v>484.27041316492699</v>
      </c>
      <c r="AH46" s="346">
        <v>485.391010754712</v>
      </c>
      <c r="AI46" s="346">
        <v>486.517650486104</v>
      </c>
      <c r="AJ46" s="346">
        <v>487.63674322885799</v>
      </c>
      <c r="AK46" s="346">
        <v>488.74264669242001</v>
      </c>
      <c r="AL46" s="346">
        <v>489.81921840520698</v>
      </c>
      <c r="AM46" s="346">
        <v>490.81752169938801</v>
      </c>
    </row>
    <row r="47" spans="1:39" x14ac:dyDescent="0.25">
      <c r="C47" s="30" t="s">
        <v>120</v>
      </c>
      <c r="D47" s="346">
        <v>5577.2271198295603</v>
      </c>
      <c r="E47" s="346">
        <v>5606.60748408777</v>
      </c>
      <c r="F47" s="346">
        <v>5633.3278156504202</v>
      </c>
      <c r="G47" s="346">
        <v>5647.21379195184</v>
      </c>
      <c r="H47" s="346">
        <v>5668.93013103662</v>
      </c>
      <c r="I47" s="346">
        <v>5686.7262916549698</v>
      </c>
      <c r="J47" s="346">
        <v>5700.01950367887</v>
      </c>
      <c r="K47" s="346">
        <v>5707.96411233665</v>
      </c>
      <c r="L47" s="346">
        <v>5714.8388101966202</v>
      </c>
      <c r="M47" s="346">
        <v>5715.5764687581895</v>
      </c>
      <c r="N47" s="346">
        <v>5708.37990872303</v>
      </c>
      <c r="O47" s="346">
        <v>5691.9372734929802</v>
      </c>
      <c r="P47" s="346">
        <v>5666.2139946821899</v>
      </c>
      <c r="Q47" s="346">
        <v>5630.3385134790697</v>
      </c>
      <c r="R47" s="346">
        <v>5583.7861285011504</v>
      </c>
      <c r="S47" s="346">
        <v>5529.5415369682796</v>
      </c>
      <c r="T47" s="346">
        <v>5468.9246547787598</v>
      </c>
      <c r="U47" s="346">
        <v>5406.5263359479604</v>
      </c>
      <c r="V47" s="346">
        <v>5343.5292758127398</v>
      </c>
      <c r="W47" s="346">
        <v>5278.3370188332501</v>
      </c>
      <c r="X47" s="346">
        <v>5213.4958592416097</v>
      </c>
      <c r="Y47" s="346">
        <v>5149.0718807102103</v>
      </c>
      <c r="Z47" s="346">
        <v>5087.1866552132597</v>
      </c>
      <c r="AA47" s="346">
        <v>5028.8602588604399</v>
      </c>
      <c r="AB47" s="346">
        <v>4973.75944225074</v>
      </c>
      <c r="AC47" s="346">
        <v>4922.1467259429801</v>
      </c>
      <c r="AD47" s="346">
        <v>4875.2481528853696</v>
      </c>
      <c r="AE47" s="346">
        <v>4833.2082208198899</v>
      </c>
      <c r="AF47" s="346">
        <v>4796.30646687649</v>
      </c>
      <c r="AG47" s="346">
        <v>4764.7058153347798</v>
      </c>
      <c r="AH47" s="346">
        <v>4738.3356334826303</v>
      </c>
      <c r="AI47" s="346">
        <v>4716.9893122806197</v>
      </c>
      <c r="AJ47" s="346">
        <v>4700.5669230465701</v>
      </c>
      <c r="AK47" s="346">
        <v>4688.8404108293998</v>
      </c>
      <c r="AL47" s="346">
        <v>4681.3578195311302</v>
      </c>
      <c r="AM47" s="346">
        <v>4677.2644692342701</v>
      </c>
    </row>
    <row r="48" spans="1:39" x14ac:dyDescent="0.25">
      <c r="C48" s="30" t="s">
        <v>121</v>
      </c>
      <c r="D48" s="346">
        <v>2323.2146617346998</v>
      </c>
      <c r="E48" s="346">
        <v>2298.0772766557602</v>
      </c>
      <c r="F48" s="346">
        <v>2271.76104709947</v>
      </c>
      <c r="G48" s="346">
        <v>2238.5072348840999</v>
      </c>
      <c r="H48" s="346">
        <v>2200.4090069069598</v>
      </c>
      <c r="I48" s="346">
        <v>2147.9187500261601</v>
      </c>
      <c r="J48" s="346">
        <v>2080.1351226372499</v>
      </c>
      <c r="K48" s="346">
        <v>2004.3365749110999</v>
      </c>
      <c r="L48" s="346">
        <v>1930.1550341689299</v>
      </c>
      <c r="M48" s="346">
        <v>1861.6165857047699</v>
      </c>
      <c r="N48" s="346">
        <v>1800.07148216936</v>
      </c>
      <c r="O48" s="346">
        <v>1745.40788012452</v>
      </c>
      <c r="P48" s="346">
        <v>1697.1578267924999</v>
      </c>
      <c r="Q48" s="346">
        <v>1654.3677657032199</v>
      </c>
      <c r="R48" s="346">
        <v>1615.9878343753201</v>
      </c>
      <c r="S48" s="346">
        <v>1581.8382590587401</v>
      </c>
      <c r="T48" s="346">
        <v>1551.3645516219401</v>
      </c>
      <c r="U48" s="346">
        <v>1525.1377282722301</v>
      </c>
      <c r="V48" s="346">
        <v>1502.8616538112401</v>
      </c>
      <c r="W48" s="346">
        <v>1483.5179508328999</v>
      </c>
      <c r="X48" s="346">
        <v>1467.4932023179899</v>
      </c>
      <c r="Y48" s="346">
        <v>1454.4235968103101</v>
      </c>
      <c r="Z48" s="346">
        <v>1444.60362416319</v>
      </c>
      <c r="AA48" s="346">
        <v>1437.9293511368901</v>
      </c>
      <c r="AB48" s="346">
        <v>1433.80494366988</v>
      </c>
      <c r="AC48" s="346">
        <v>1431.77932091617</v>
      </c>
      <c r="AD48" s="346">
        <v>1431.7134431090501</v>
      </c>
      <c r="AE48" s="346">
        <v>1433.1372016998</v>
      </c>
      <c r="AF48" s="346">
        <v>1435.6865624874899</v>
      </c>
      <c r="AG48" s="346">
        <v>1439.03972959926</v>
      </c>
      <c r="AH48" s="346">
        <v>1442.9000994491701</v>
      </c>
      <c r="AI48" s="346">
        <v>1447.02345751962</v>
      </c>
      <c r="AJ48" s="346">
        <v>1451.2934308767201</v>
      </c>
      <c r="AK48" s="346">
        <v>1455.6351976723099</v>
      </c>
      <c r="AL48" s="346">
        <v>1459.9628441662001</v>
      </c>
      <c r="AM48" s="346">
        <v>1464.1083442008101</v>
      </c>
    </row>
    <row r="49" spans="1:39" x14ac:dyDescent="0.25">
      <c r="C49" s="30" t="s">
        <v>122</v>
      </c>
      <c r="D49" s="346">
        <v>13822.7548248413</v>
      </c>
      <c r="E49" s="346">
        <v>13773.4545155668</v>
      </c>
      <c r="F49" s="346">
        <v>13722.341171346599</v>
      </c>
      <c r="G49" s="346">
        <v>13647.301459853299</v>
      </c>
      <c r="H49" s="346">
        <v>13593.8787088755</v>
      </c>
      <c r="I49" s="346">
        <v>13537.061802132201</v>
      </c>
      <c r="J49" s="346">
        <v>13476.4239388023</v>
      </c>
      <c r="K49" s="346">
        <v>13411.2250660216</v>
      </c>
      <c r="L49" s="346">
        <v>13352.4514043361</v>
      </c>
      <c r="M49" s="346">
        <v>13290.8635430669</v>
      </c>
      <c r="N49" s="346">
        <v>13225.0893010202</v>
      </c>
      <c r="O49" s="346">
        <v>13155.526773507399</v>
      </c>
      <c r="P49" s="346">
        <v>13085.5537088613</v>
      </c>
      <c r="Q49" s="346">
        <v>13015.5966988977</v>
      </c>
      <c r="R49" s="346">
        <v>12944.777759778301</v>
      </c>
      <c r="S49" s="346">
        <v>12878.413699119001</v>
      </c>
      <c r="T49" s="346">
        <v>12816.0513417567</v>
      </c>
      <c r="U49" s="346">
        <v>12764.747599075399</v>
      </c>
      <c r="V49" s="346">
        <v>12722.6453181629</v>
      </c>
      <c r="W49" s="346">
        <v>12680.920846213099</v>
      </c>
      <c r="X49" s="346">
        <v>12642.507375748901</v>
      </c>
      <c r="Y49" s="346">
        <v>12604.5609039062</v>
      </c>
      <c r="Z49" s="346">
        <v>12570.451525017599</v>
      </c>
      <c r="AA49" s="346">
        <v>12541.1840816316</v>
      </c>
      <c r="AB49" s="346">
        <v>12514.4721851049</v>
      </c>
      <c r="AC49" s="346">
        <v>12489.9538047518</v>
      </c>
      <c r="AD49" s="346">
        <v>12470.2214568125</v>
      </c>
      <c r="AE49" s="346">
        <v>12455.0560319949</v>
      </c>
      <c r="AF49" s="346">
        <v>12444.789597053699</v>
      </c>
      <c r="AG49" s="346">
        <v>12439.6288270307</v>
      </c>
      <c r="AH49" s="346">
        <v>12439.3214904422</v>
      </c>
      <c r="AI49" s="346">
        <v>12443.387968482901</v>
      </c>
      <c r="AJ49" s="346">
        <v>12451.7806436355</v>
      </c>
      <c r="AK49" s="346">
        <v>12464.322098848999</v>
      </c>
      <c r="AL49" s="346">
        <v>12480.3105821837</v>
      </c>
      <c r="AM49" s="346">
        <v>12498.095088165401</v>
      </c>
    </row>
    <row r="50" spans="1:39" x14ac:dyDescent="0.25">
      <c r="C50" s="30" t="s">
        <v>123</v>
      </c>
      <c r="D50" s="346">
        <v>2425.9398674490999</v>
      </c>
      <c r="E50" s="346">
        <v>2411.9592284280002</v>
      </c>
      <c r="F50" s="346">
        <v>2398.0172154544198</v>
      </c>
      <c r="G50" s="346">
        <v>2380.6440709824701</v>
      </c>
      <c r="H50" s="346">
        <v>2366.7707863492501</v>
      </c>
      <c r="I50" s="346">
        <v>2352.4420525691198</v>
      </c>
      <c r="J50" s="346">
        <v>2337.4926240834602</v>
      </c>
      <c r="K50" s="346">
        <v>2321.6928859808299</v>
      </c>
      <c r="L50" s="346">
        <v>2306.7418292134798</v>
      </c>
      <c r="M50" s="346">
        <v>2291.12560709234</v>
      </c>
      <c r="N50" s="346">
        <v>2274.5333745917501</v>
      </c>
      <c r="O50" s="346">
        <v>2256.8555488991401</v>
      </c>
      <c r="P50" s="346">
        <v>2238.4286141375901</v>
      </c>
      <c r="Q50" s="346">
        <v>2219.1280971055198</v>
      </c>
      <c r="R50" s="346">
        <v>2198.80255123692</v>
      </c>
      <c r="S50" s="346">
        <v>2178.4910482146902</v>
      </c>
      <c r="T50" s="346">
        <v>2158.4335297931698</v>
      </c>
      <c r="U50" s="346">
        <v>2140.1343435347198</v>
      </c>
      <c r="V50" s="346">
        <v>2123.64049884426</v>
      </c>
      <c r="W50" s="346">
        <v>2107.8462004923099</v>
      </c>
      <c r="X50" s="346">
        <v>2093.36077373234</v>
      </c>
      <c r="Y50" s="346">
        <v>2079.75350672064</v>
      </c>
      <c r="Z50" s="346">
        <v>2067.4809155037701</v>
      </c>
      <c r="AA50" s="346">
        <v>2056.5530849300699</v>
      </c>
      <c r="AB50" s="346">
        <v>2046.4330504048601</v>
      </c>
      <c r="AC50" s="346">
        <v>2036.87700908017</v>
      </c>
      <c r="AD50" s="346">
        <v>2028.1017242687999</v>
      </c>
      <c r="AE50" s="346">
        <v>2019.9169705654999</v>
      </c>
      <c r="AF50" s="346">
        <v>2012.2846155606001</v>
      </c>
      <c r="AG50" s="346">
        <v>2005.1863088959001</v>
      </c>
      <c r="AH50" s="346">
        <v>1998.5900043468901</v>
      </c>
      <c r="AI50" s="346">
        <v>1992.46874749668</v>
      </c>
      <c r="AJ50" s="346">
        <v>1986.9150328368</v>
      </c>
      <c r="AK50" s="346">
        <v>1982.01050797263</v>
      </c>
      <c r="AL50" s="346">
        <v>1977.76808338397</v>
      </c>
      <c r="AM50" s="346">
        <v>1974.0542365639301</v>
      </c>
    </row>
    <row r="51" spans="1:39" x14ac:dyDescent="0.25">
      <c r="C51" s="30" t="s">
        <v>124</v>
      </c>
      <c r="D51" s="346">
        <v>3420.02916741938</v>
      </c>
      <c r="E51" s="346">
        <v>3449.3802308467698</v>
      </c>
      <c r="F51" s="346">
        <v>3477.5576253102699</v>
      </c>
      <c r="G51" s="346">
        <v>3498.2216562847302</v>
      </c>
      <c r="H51" s="346">
        <v>3524.9303949047899</v>
      </c>
      <c r="I51" s="346">
        <v>3550.4689430257399</v>
      </c>
      <c r="J51" s="346">
        <v>3574.9132214194801</v>
      </c>
      <c r="K51" s="346">
        <v>3598.29127403025</v>
      </c>
      <c r="L51" s="346">
        <v>3624.2287516707402</v>
      </c>
      <c r="M51" s="346">
        <v>3650.2454528425801</v>
      </c>
      <c r="N51" s="346">
        <v>3676.0453586485301</v>
      </c>
      <c r="O51" s="346">
        <v>3701.5347396305501</v>
      </c>
      <c r="P51" s="346">
        <v>3727.2320431582598</v>
      </c>
      <c r="Q51" s="346">
        <v>3752.4911447365398</v>
      </c>
      <c r="R51" s="346">
        <v>3776.2222962353899</v>
      </c>
      <c r="S51" s="346">
        <v>3799.6152085343601</v>
      </c>
      <c r="T51" s="346">
        <v>3822.1891015462502</v>
      </c>
      <c r="U51" s="346">
        <v>3846.26657401276</v>
      </c>
      <c r="V51" s="346">
        <v>3871.2918483131102</v>
      </c>
      <c r="W51" s="346">
        <v>3894.4357410191301</v>
      </c>
      <c r="X51" s="346">
        <v>3916.8704720678002</v>
      </c>
      <c r="Y51" s="346">
        <v>3937.74872180701</v>
      </c>
      <c r="Z51" s="346">
        <v>3958.2921299869799</v>
      </c>
      <c r="AA51" s="346">
        <v>3978.82137305587</v>
      </c>
      <c r="AB51" s="346">
        <v>3998.5113187495599</v>
      </c>
      <c r="AC51" s="346">
        <v>4017.1257874879898</v>
      </c>
      <c r="AD51" s="346">
        <v>4035.40094419058</v>
      </c>
      <c r="AE51" s="346">
        <v>4053.1462221225802</v>
      </c>
      <c r="AF51" s="346">
        <v>4070.3845682886399</v>
      </c>
      <c r="AG51" s="346">
        <v>4087.1378196648898</v>
      </c>
      <c r="AH51" s="346">
        <v>4103.3415685459404</v>
      </c>
      <c r="AI51" s="346">
        <v>4118.9167741327001</v>
      </c>
      <c r="AJ51" s="346">
        <v>4133.9929527689201</v>
      </c>
      <c r="AK51" s="346">
        <v>4148.68576612775</v>
      </c>
      <c r="AL51" s="346">
        <v>4162.9799842847697</v>
      </c>
      <c r="AM51" s="346">
        <v>4176.5490471250696</v>
      </c>
    </row>
    <row r="52" spans="1:39" x14ac:dyDescent="0.25">
      <c r="C52" s="30" t="s">
        <v>125</v>
      </c>
      <c r="D52" s="346">
        <v>35058.069206362503</v>
      </c>
      <c r="E52" s="346">
        <v>36281.645947677702</v>
      </c>
      <c r="F52" s="346">
        <v>37452.935280916303</v>
      </c>
      <c r="G52" s="346">
        <v>38527.473034587099</v>
      </c>
      <c r="H52" s="346">
        <v>39501.694442977903</v>
      </c>
      <c r="I52" s="346">
        <v>40369.079507278402</v>
      </c>
      <c r="J52" s="346">
        <v>40710.169193084999</v>
      </c>
      <c r="K52" s="346">
        <v>41054.521992217</v>
      </c>
      <c r="L52" s="346">
        <v>41400.608190153303</v>
      </c>
      <c r="M52" s="346">
        <v>41748.498145124497</v>
      </c>
      <c r="N52" s="346">
        <v>42094.507645458703</v>
      </c>
      <c r="O52" s="346">
        <v>42437.495081714696</v>
      </c>
      <c r="P52" s="346">
        <v>42784.786604385801</v>
      </c>
      <c r="Q52" s="346">
        <v>43127.208539138301</v>
      </c>
      <c r="R52" s="346">
        <v>43451.635235034999</v>
      </c>
      <c r="S52" s="346">
        <v>43773.348153114297</v>
      </c>
      <c r="T52" s="346">
        <v>44085.577088605001</v>
      </c>
      <c r="U52" s="346">
        <v>44420.196194696502</v>
      </c>
      <c r="V52" s="346">
        <v>44767.031252526001</v>
      </c>
      <c r="W52" s="346">
        <v>45091.6687167704</v>
      </c>
      <c r="X52" s="346">
        <v>45409.752485049903</v>
      </c>
      <c r="Y52" s="346">
        <v>45707.959271171698</v>
      </c>
      <c r="Z52" s="346">
        <v>46004.664232082701</v>
      </c>
      <c r="AA52" s="346">
        <v>46301.622501946498</v>
      </c>
      <c r="AB52" s="346">
        <v>46590.343231026403</v>
      </c>
      <c r="AC52" s="346">
        <v>46868.722482621299</v>
      </c>
      <c r="AD52" s="346">
        <v>47143.308015900802</v>
      </c>
      <c r="AE52" s="346">
        <v>47412.612526540201</v>
      </c>
      <c r="AF52" s="346">
        <v>47676.805318306499</v>
      </c>
      <c r="AG52" s="346">
        <v>47935.8656894464</v>
      </c>
      <c r="AH52" s="346">
        <v>48189.258274792497</v>
      </c>
      <c r="AI52" s="346">
        <v>48436.142029587398</v>
      </c>
      <c r="AJ52" s="346">
        <v>48677.5699064121</v>
      </c>
      <c r="AK52" s="346">
        <v>48915.284347016597</v>
      </c>
      <c r="AL52" s="346">
        <v>49148.796164003703</v>
      </c>
      <c r="AM52" s="346">
        <v>49374.024884904902</v>
      </c>
    </row>
    <row r="53" spans="1:39" x14ac:dyDescent="0.25">
      <c r="A53" s="367" t="s">
        <v>75</v>
      </c>
      <c r="C53" s="30" t="s">
        <v>126</v>
      </c>
      <c r="D53" s="346">
        <v>15316.2584345335</v>
      </c>
      <c r="E53" s="346">
        <v>15548.0043615016</v>
      </c>
      <c r="F53" s="346">
        <v>15769.027349202501</v>
      </c>
      <c r="G53" s="346">
        <v>15950.7788746727</v>
      </c>
      <c r="H53" s="346">
        <v>16151.841486806799</v>
      </c>
      <c r="I53" s="346">
        <v>16376.6856930578</v>
      </c>
      <c r="J53" s="346">
        <v>16670.285523258099</v>
      </c>
      <c r="K53" s="346">
        <v>17009.806777948099</v>
      </c>
      <c r="L53" s="346">
        <v>17347.107913445001</v>
      </c>
      <c r="M53" s="346">
        <v>17694.9601331665</v>
      </c>
      <c r="N53" s="346">
        <v>18051.420625592498</v>
      </c>
      <c r="O53" s="346">
        <v>18418.974585706099</v>
      </c>
      <c r="P53" s="346">
        <v>18797.634050155</v>
      </c>
      <c r="Q53" s="346">
        <v>19187.424793878501</v>
      </c>
      <c r="R53" s="346">
        <v>19588.3868315531</v>
      </c>
      <c r="S53" s="346">
        <v>20000.5762859405</v>
      </c>
      <c r="T53" s="346">
        <v>20302.530344292001</v>
      </c>
      <c r="U53" s="346">
        <v>20603.6691954614</v>
      </c>
      <c r="V53" s="346">
        <v>20903.9927945895</v>
      </c>
      <c r="W53" s="346">
        <v>21203.501097295</v>
      </c>
      <c r="X53" s="346">
        <v>21502.194059664202</v>
      </c>
      <c r="Y53" s="346">
        <v>21800.071638220001</v>
      </c>
      <c r="Z53" s="346">
        <v>22097.1337899422</v>
      </c>
      <c r="AA53" s="346">
        <v>22393.380472236899</v>
      </c>
      <c r="AB53" s="346">
        <v>22688.811642918601</v>
      </c>
      <c r="AC53" s="346">
        <v>22983.427260256201</v>
      </c>
      <c r="AD53" s="346">
        <v>23278.6548307189</v>
      </c>
      <c r="AE53" s="346">
        <v>23573.054767614802</v>
      </c>
      <c r="AF53" s="346">
        <v>23866.6270474706</v>
      </c>
      <c r="AG53" s="346">
        <v>24159.3716470297</v>
      </c>
      <c r="AH53" s="346">
        <v>24451.288543268802</v>
      </c>
      <c r="AI53" s="346">
        <v>24742.377713398</v>
      </c>
      <c r="AJ53" s="346">
        <v>25032.639134913701</v>
      </c>
      <c r="AK53" s="346">
        <v>25322.072785435099</v>
      </c>
      <c r="AL53" s="346">
        <v>25610.678642901599</v>
      </c>
      <c r="AM53" s="346">
        <v>25898.456685439</v>
      </c>
    </row>
    <row r="54" spans="1:39" x14ac:dyDescent="0.25">
      <c r="C54" s="30" t="s">
        <v>127</v>
      </c>
      <c r="D54" s="346">
        <v>1343.6038098961899</v>
      </c>
      <c r="E54" s="346">
        <v>1320.17815101562</v>
      </c>
      <c r="F54" s="346">
        <v>1294.63920449805</v>
      </c>
      <c r="G54" s="346">
        <v>1267.8626316802499</v>
      </c>
      <c r="H54" s="346">
        <v>1239.92309325821</v>
      </c>
      <c r="I54" s="346">
        <v>1210.8952499279101</v>
      </c>
      <c r="J54" s="346">
        <v>1180.8537623853299</v>
      </c>
      <c r="K54" s="346">
        <v>1149.87329132646</v>
      </c>
      <c r="L54" s="346">
        <v>1118.02849744729</v>
      </c>
      <c r="M54" s="346">
        <v>1085.39404144379</v>
      </c>
      <c r="N54" s="346">
        <v>1052.0156723441501</v>
      </c>
      <c r="O54" s="346">
        <v>1018.88617223113</v>
      </c>
      <c r="P54" s="346">
        <v>986.00554110472206</v>
      </c>
      <c r="Q54" s="346">
        <v>953.37377896491898</v>
      </c>
      <c r="R54" s="346">
        <v>920.99088581172703</v>
      </c>
      <c r="S54" s="346">
        <v>888.85686164514402</v>
      </c>
      <c r="T54" s="346">
        <v>856.97170646517202</v>
      </c>
      <c r="U54" s="346">
        <v>825.33542027180897</v>
      </c>
      <c r="V54" s="346">
        <v>793.94800306505704</v>
      </c>
      <c r="W54" s="346">
        <v>762.80945484491497</v>
      </c>
      <c r="X54" s="346">
        <v>731.91977561138197</v>
      </c>
      <c r="Y54" s="346">
        <v>701.27896536445996</v>
      </c>
      <c r="Z54" s="346">
        <v>670.88702410414805</v>
      </c>
      <c r="AA54" s="346">
        <v>640.74395183044498</v>
      </c>
      <c r="AB54" s="346">
        <v>610.84974854335303</v>
      </c>
      <c r="AC54" s="346">
        <v>581.20441424287105</v>
      </c>
      <c r="AD54" s="346">
        <v>551.80794892899905</v>
      </c>
      <c r="AE54" s="346">
        <v>522.66035260173703</v>
      </c>
      <c r="AF54" s="346">
        <v>493.76162526108499</v>
      </c>
      <c r="AG54" s="346">
        <v>465.11176690704298</v>
      </c>
      <c r="AH54" s="346">
        <v>436.710777539611</v>
      </c>
      <c r="AI54" s="346">
        <v>408.558657158789</v>
      </c>
      <c r="AJ54" s="346">
        <v>380.65540576457698</v>
      </c>
      <c r="AK54" s="346">
        <v>353.001023356975</v>
      </c>
      <c r="AL54" s="346">
        <v>325.59550993598299</v>
      </c>
      <c r="AM54" s="346">
        <v>298.43886550160101</v>
      </c>
    </row>
    <row r="55" spans="1:39" x14ac:dyDescent="0.25">
      <c r="C55" s="30" t="s">
        <v>128</v>
      </c>
      <c r="D55" s="346">
        <v>214.28851153148901</v>
      </c>
      <c r="E55" s="346">
        <v>314.70547931934499</v>
      </c>
      <c r="F55" s="346">
        <v>444.043935489006</v>
      </c>
      <c r="G55" s="346">
        <v>705.53039033474704</v>
      </c>
      <c r="H55" s="346">
        <v>1064.06844942728</v>
      </c>
      <c r="I55" s="346">
        <v>1415.75210805863</v>
      </c>
      <c r="J55" s="346">
        <v>1548.9918171623499</v>
      </c>
      <c r="K55" s="346">
        <v>1900.0428651847801</v>
      </c>
      <c r="L55" s="346">
        <v>2427.4826434668798</v>
      </c>
      <c r="M55" s="346">
        <v>3057.8160843493802</v>
      </c>
      <c r="N55" s="346">
        <v>3749.8909060065298</v>
      </c>
      <c r="O55" s="346">
        <v>4447.4022184034402</v>
      </c>
      <c r="P55" s="346">
        <v>5125.7055267302803</v>
      </c>
      <c r="Q55" s="346">
        <v>5864.79336622969</v>
      </c>
      <c r="R55" s="346">
        <v>6646.1132875250996</v>
      </c>
      <c r="S55" s="346">
        <v>7458.1061133867297</v>
      </c>
      <c r="T55" s="346">
        <v>8264.7150357566006</v>
      </c>
      <c r="U55" s="346">
        <v>9013.1324104002506</v>
      </c>
      <c r="V55" s="346">
        <v>9767.0232633947398</v>
      </c>
      <c r="W55" s="346">
        <v>10531.674064944</v>
      </c>
      <c r="X55" s="346">
        <v>11321.144273902</v>
      </c>
      <c r="Y55" s="346">
        <v>12113.889553524999</v>
      </c>
      <c r="Z55" s="346">
        <v>12933.7706584272</v>
      </c>
      <c r="AA55" s="346">
        <v>13773.2127360787</v>
      </c>
      <c r="AB55" s="346">
        <v>14621.9628468681</v>
      </c>
      <c r="AC55" s="346">
        <v>15478.7325087593</v>
      </c>
      <c r="AD55" s="346">
        <v>16485.543645723999</v>
      </c>
      <c r="AE55" s="346">
        <v>17472.335887269099</v>
      </c>
      <c r="AF55" s="346">
        <v>18435.8734555341</v>
      </c>
      <c r="AG55" s="346">
        <v>19370.670510470201</v>
      </c>
      <c r="AH55" s="346">
        <v>20052.475524892201</v>
      </c>
      <c r="AI55" s="346">
        <v>20727.358796722001</v>
      </c>
      <c r="AJ55" s="346">
        <v>21382.958657589799</v>
      </c>
      <c r="AK55" s="346">
        <v>22013.666458703199</v>
      </c>
      <c r="AL55" s="346">
        <v>22613.893406656902</v>
      </c>
      <c r="AM55" s="346">
        <v>23173.8417638801</v>
      </c>
    </row>
    <row r="56" spans="1:39" x14ac:dyDescent="0.25">
      <c r="C56" s="30" t="s">
        <v>129</v>
      </c>
      <c r="D56" s="346">
        <v>0.35349773729622902</v>
      </c>
      <c r="E56" s="346">
        <v>0.72539255381603995</v>
      </c>
      <c r="F56" s="346">
        <v>1.5255757631428</v>
      </c>
      <c r="G56" s="346">
        <v>3.3209938685229998</v>
      </c>
      <c r="H56" s="346">
        <v>6.8494463688077403</v>
      </c>
      <c r="I56" s="346">
        <v>13.4990413085269</v>
      </c>
      <c r="J56" s="346">
        <v>24.984284840392299</v>
      </c>
      <c r="K56" s="346">
        <v>50.654401748876701</v>
      </c>
      <c r="L56" s="346">
        <v>86.371955276690798</v>
      </c>
      <c r="M56" s="346">
        <v>152.51589001232</v>
      </c>
      <c r="N56" s="346">
        <v>234.299933959469</v>
      </c>
      <c r="O56" s="346">
        <v>332.88946418575699</v>
      </c>
      <c r="P56" s="346">
        <v>436.83230962828299</v>
      </c>
      <c r="Q56" s="346">
        <v>528.898241322942</v>
      </c>
      <c r="R56" s="346">
        <v>614.57578927549696</v>
      </c>
      <c r="S56" s="346">
        <v>696.38602786813203</v>
      </c>
      <c r="T56" s="346">
        <v>803.12921576982399</v>
      </c>
      <c r="U56" s="346">
        <v>914.09948909062098</v>
      </c>
      <c r="V56" s="346">
        <v>1026.9926338548901</v>
      </c>
      <c r="W56" s="346">
        <v>1145.6717836236501</v>
      </c>
      <c r="X56" s="346">
        <v>1274.0615492654999</v>
      </c>
      <c r="Y56" s="346">
        <v>1407.8724068281699</v>
      </c>
      <c r="Z56" s="346">
        <v>1545.6630146621401</v>
      </c>
      <c r="AA56" s="346">
        <v>1687.2161112561901</v>
      </c>
      <c r="AB56" s="346">
        <v>1828.8226952279099</v>
      </c>
      <c r="AC56" s="346">
        <v>1968.5366518728399</v>
      </c>
      <c r="AD56" s="346">
        <v>2091.7594866925101</v>
      </c>
      <c r="AE56" s="346">
        <v>2209.3066020398801</v>
      </c>
      <c r="AF56" s="346">
        <v>2319.8765941209999</v>
      </c>
      <c r="AG56" s="346">
        <v>2420.7359049069801</v>
      </c>
      <c r="AH56" s="346">
        <v>2512.9945669005801</v>
      </c>
      <c r="AI56" s="346">
        <v>2598.1994049984801</v>
      </c>
      <c r="AJ56" s="346">
        <v>2677.9185005671502</v>
      </c>
      <c r="AK56" s="346">
        <v>2753.45713329911</v>
      </c>
      <c r="AL56" s="346">
        <v>2827.2116459405702</v>
      </c>
      <c r="AM56" s="346">
        <v>2901.5772291278099</v>
      </c>
    </row>
    <row r="57" spans="1:39" x14ac:dyDescent="0.25">
      <c r="C57" s="30" t="s">
        <v>130</v>
      </c>
      <c r="D57" s="346">
        <v>7.8290457547520495E-2</v>
      </c>
      <c r="E57" s="346">
        <v>0.12714519920026501</v>
      </c>
      <c r="F57" s="346">
        <v>2.2638356773116302</v>
      </c>
      <c r="G57" s="346">
        <v>7.0819616451509901</v>
      </c>
      <c r="H57" s="346">
        <v>15.144106073202</v>
      </c>
      <c r="I57" s="346">
        <v>25.3253487090014</v>
      </c>
      <c r="J57" s="346">
        <v>33.165571902478298</v>
      </c>
      <c r="K57" s="346">
        <v>46.652982153063199</v>
      </c>
      <c r="L57" s="346">
        <v>59.716701553942201</v>
      </c>
      <c r="M57" s="346">
        <v>85.986188710124395</v>
      </c>
      <c r="N57" s="346">
        <v>116.225539052432</v>
      </c>
      <c r="O57" s="346">
        <v>150.29730383094599</v>
      </c>
      <c r="P57" s="346">
        <v>186.65566756606401</v>
      </c>
      <c r="Q57" s="346">
        <v>227.21782113414801</v>
      </c>
      <c r="R57" s="346">
        <v>274.43291697360797</v>
      </c>
      <c r="S57" s="346">
        <v>328.07506532563798</v>
      </c>
      <c r="T57" s="346">
        <v>383.38281391871601</v>
      </c>
      <c r="U57" s="346">
        <v>439.58841927792901</v>
      </c>
      <c r="V57" s="346">
        <v>497.775402189761</v>
      </c>
      <c r="W57" s="346">
        <v>561.61394767573097</v>
      </c>
      <c r="X57" s="346">
        <v>633.44365189123505</v>
      </c>
      <c r="Y57" s="346">
        <v>708.32678328958298</v>
      </c>
      <c r="Z57" s="346">
        <v>793.41038664658299</v>
      </c>
      <c r="AA57" s="346">
        <v>886.30896840718003</v>
      </c>
      <c r="AB57" s="346">
        <v>988.84568430601303</v>
      </c>
      <c r="AC57" s="346">
        <v>1098.9079881887701</v>
      </c>
      <c r="AD57" s="346">
        <v>1202.44696655301</v>
      </c>
      <c r="AE57" s="346">
        <v>1311.88874101439</v>
      </c>
      <c r="AF57" s="346">
        <v>1424.68982724687</v>
      </c>
      <c r="AG57" s="346">
        <v>1539.8206627541399</v>
      </c>
      <c r="AH57" s="346">
        <v>1656.0507692026599</v>
      </c>
      <c r="AI57" s="346">
        <v>1772.99019174821</v>
      </c>
      <c r="AJ57" s="346">
        <v>1890.0829877737699</v>
      </c>
      <c r="AK57" s="346">
        <v>2007.6137288822199</v>
      </c>
      <c r="AL57" s="346">
        <v>2125.0467528398099</v>
      </c>
      <c r="AM57" s="346">
        <v>2243.3171035107098</v>
      </c>
    </row>
    <row r="58" spans="1:39" x14ac:dyDescent="0.25">
      <c r="C58" s="30" t="s">
        <v>131</v>
      </c>
      <c r="D58" s="346">
        <v>1.9198306861166401E-12</v>
      </c>
      <c r="E58" s="346">
        <v>2.5368591776298</v>
      </c>
      <c r="F58" s="346">
        <v>7.2843883436736201</v>
      </c>
      <c r="G58" s="346">
        <v>11.4538494976895</v>
      </c>
      <c r="H58" s="346">
        <v>16.457195643368699</v>
      </c>
      <c r="I58" s="346">
        <v>20.571929929060602</v>
      </c>
      <c r="J58" s="346">
        <v>31.020656673883099</v>
      </c>
      <c r="K58" s="346">
        <v>47.686065671746803</v>
      </c>
      <c r="L58" s="346">
        <v>62.210614924090002</v>
      </c>
      <c r="M58" s="346">
        <v>76.625709414639005</v>
      </c>
      <c r="N58" s="346">
        <v>90.167654494062305</v>
      </c>
      <c r="O58" s="346">
        <v>102.557143077506</v>
      </c>
      <c r="P58" s="346">
        <v>113.681467159463</v>
      </c>
      <c r="Q58" s="346">
        <v>123.344484256564</v>
      </c>
      <c r="R58" s="346">
        <v>131.769462036482</v>
      </c>
      <c r="S58" s="346">
        <v>139.48745258091401</v>
      </c>
      <c r="T58" s="346">
        <v>148.53321417086201</v>
      </c>
      <c r="U58" s="346">
        <v>164.81563975207899</v>
      </c>
      <c r="V58" s="346">
        <v>192.88442967520501</v>
      </c>
      <c r="W58" s="346">
        <v>225.96202266944499</v>
      </c>
      <c r="X58" s="346">
        <v>258.43849632854301</v>
      </c>
      <c r="Y58" s="346">
        <v>287.37252851794898</v>
      </c>
      <c r="Z58" s="346">
        <v>312.61011684233802</v>
      </c>
      <c r="AA58" s="346">
        <v>335.50298309339001</v>
      </c>
      <c r="AB58" s="346">
        <v>355.51537541730403</v>
      </c>
      <c r="AC58" s="346">
        <v>372.64129247046202</v>
      </c>
      <c r="AD58" s="346">
        <v>387.35015846192499</v>
      </c>
      <c r="AE58" s="346">
        <v>399.32673405432803</v>
      </c>
      <c r="AF58" s="346">
        <v>408.81603729770302</v>
      </c>
      <c r="AG58" s="346">
        <v>415.98090994606503</v>
      </c>
      <c r="AH58" s="346">
        <v>420.76099575757701</v>
      </c>
      <c r="AI58" s="346">
        <v>422.63276034715602</v>
      </c>
      <c r="AJ58" s="346">
        <v>422.50339669084298</v>
      </c>
      <c r="AK58" s="346">
        <v>420.42978131268302</v>
      </c>
      <c r="AL58" s="346">
        <v>417.07117124979601</v>
      </c>
      <c r="AM58" s="346">
        <v>412.792907147709</v>
      </c>
    </row>
    <row r="59" spans="1:39" x14ac:dyDescent="0.25">
      <c r="C59" s="30" t="s">
        <v>132</v>
      </c>
      <c r="D59" s="346">
        <v>0</v>
      </c>
      <c r="E59" s="346">
        <v>0</v>
      </c>
      <c r="F59" s="346">
        <v>0</v>
      </c>
      <c r="G59" s="346">
        <v>0</v>
      </c>
      <c r="H59" s="346">
        <v>0</v>
      </c>
      <c r="I59" s="346">
        <v>0.73874179925844896</v>
      </c>
      <c r="J59" s="346">
        <v>1.5309666025449999</v>
      </c>
      <c r="K59" s="346">
        <v>2.3287090130714998</v>
      </c>
      <c r="L59" s="346">
        <v>3.1486685067579101</v>
      </c>
      <c r="M59" s="346">
        <v>3.9848829595567601</v>
      </c>
      <c r="N59" s="346">
        <v>4.8429700534147004</v>
      </c>
      <c r="O59" s="346">
        <v>5.7342521639812798</v>
      </c>
      <c r="P59" s="346">
        <v>6.6576507636665898</v>
      </c>
      <c r="Q59" s="346">
        <v>7.5929293634341999</v>
      </c>
      <c r="R59" s="346">
        <v>8.5425183662504605</v>
      </c>
      <c r="S59" s="346">
        <v>9.5370283349019296</v>
      </c>
      <c r="T59" s="346">
        <v>9.7984378017132006</v>
      </c>
      <c r="U59" s="346">
        <v>11.3750169689673</v>
      </c>
      <c r="V59" s="346">
        <v>12.506531809701199</v>
      </c>
      <c r="W59" s="346">
        <v>13.6269079648601</v>
      </c>
      <c r="X59" s="346">
        <v>14.727347085216</v>
      </c>
      <c r="Y59" s="346">
        <v>15.8714570512427</v>
      </c>
      <c r="Z59" s="346">
        <v>17.042310540011499</v>
      </c>
      <c r="AA59" s="346">
        <v>18.2415584463124</v>
      </c>
      <c r="AB59" s="346">
        <v>19.465428337142001</v>
      </c>
      <c r="AC59" s="346">
        <v>20.712118937084998</v>
      </c>
      <c r="AD59" s="346">
        <v>21.985353917085401</v>
      </c>
      <c r="AE59" s="346">
        <v>23.2839055344927</v>
      </c>
      <c r="AF59" s="346">
        <v>24.607722938022601</v>
      </c>
      <c r="AG59" s="346">
        <v>25.956833520417</v>
      </c>
      <c r="AH59" s="346">
        <v>27.330589265899398</v>
      </c>
      <c r="AI59" s="346">
        <v>28.7281741397254</v>
      </c>
      <c r="AJ59" s="346">
        <v>30.1502349502661</v>
      </c>
      <c r="AK59" s="346">
        <v>31.597434091346098</v>
      </c>
      <c r="AL59" s="346">
        <v>33.069571560348002</v>
      </c>
      <c r="AM59" s="346">
        <v>34.563772516825999</v>
      </c>
    </row>
    <row r="60" spans="1:39" x14ac:dyDescent="0.25">
      <c r="C60" s="30" t="s">
        <v>133</v>
      </c>
      <c r="D60" s="346">
        <v>0</v>
      </c>
      <c r="E60" s="346">
        <v>0</v>
      </c>
      <c r="F60" s="346">
        <v>0</v>
      </c>
      <c r="G60" s="346">
        <v>0</v>
      </c>
      <c r="H60" s="346">
        <v>0</v>
      </c>
      <c r="I60" s="346">
        <v>10.538872626087599</v>
      </c>
      <c r="J60" s="346">
        <v>21.7304825422103</v>
      </c>
      <c r="K60" s="346">
        <v>33.529217844116701</v>
      </c>
      <c r="L60" s="346">
        <v>46.033852811415002</v>
      </c>
      <c r="M60" s="346">
        <v>59.219264282808098</v>
      </c>
      <c r="N60" s="346">
        <v>73.163880634775595</v>
      </c>
      <c r="O60" s="346">
        <v>87.791565983683398</v>
      </c>
      <c r="P60" s="346">
        <v>103.092440340251</v>
      </c>
      <c r="Q60" s="346">
        <v>119.137566470596</v>
      </c>
      <c r="R60" s="346">
        <v>135.82012629780499</v>
      </c>
      <c r="S60" s="346">
        <v>153.18604541972499</v>
      </c>
      <c r="T60" s="346">
        <v>171.11289667526299</v>
      </c>
      <c r="U60" s="346">
        <v>189.55987623615201</v>
      </c>
      <c r="V60" s="346">
        <v>208.520748483125</v>
      </c>
      <c r="W60" s="346">
        <v>227.874255085752</v>
      </c>
      <c r="X60" s="346">
        <v>247.55875117219901</v>
      </c>
      <c r="Y60" s="346">
        <v>267.95201367481002</v>
      </c>
      <c r="Z60" s="346">
        <v>288.929182333261</v>
      </c>
      <c r="AA60" s="346">
        <v>310.49108777049997</v>
      </c>
      <c r="AB60" s="346">
        <v>332.63856060947302</v>
      </c>
      <c r="AC60" s="346">
        <v>355.37243147312699</v>
      </c>
      <c r="AD60" s="346">
        <v>378.69353098441002</v>
      </c>
      <c r="AE60" s="346">
        <v>402.60268976626702</v>
      </c>
      <c r="AF60" s="346">
        <v>427.10073844164702</v>
      </c>
      <c r="AG60" s="346">
        <v>452.18850763349502</v>
      </c>
      <c r="AH60" s="346">
        <v>477.86682796475998</v>
      </c>
      <c r="AI60" s="346">
        <v>504.136530058387</v>
      </c>
      <c r="AJ60" s="346">
        <v>530.99844453732396</v>
      </c>
      <c r="AK60" s="346">
        <v>558.45340202451803</v>
      </c>
      <c r="AL60" s="346">
        <v>586.502233142916</v>
      </c>
      <c r="AM60" s="346">
        <v>615.14576851546406</v>
      </c>
    </row>
    <row r="61" spans="1:39" x14ac:dyDescent="0.25">
      <c r="C61" s="30" t="s">
        <v>134</v>
      </c>
      <c r="D61" s="346">
        <v>0</v>
      </c>
      <c r="E61" s="346">
        <v>0</v>
      </c>
      <c r="F61" s="346">
        <v>0</v>
      </c>
      <c r="G61" s="346">
        <v>0</v>
      </c>
      <c r="H61" s="346">
        <v>0</v>
      </c>
      <c r="I61" s="346">
        <v>0</v>
      </c>
      <c r="J61" s="346">
        <v>0</v>
      </c>
      <c r="K61" s="346">
        <v>0</v>
      </c>
      <c r="L61" s="346">
        <v>0</v>
      </c>
      <c r="M61" s="346">
        <v>0</v>
      </c>
      <c r="N61" s="346">
        <v>0</v>
      </c>
      <c r="O61" s="346">
        <v>0</v>
      </c>
      <c r="P61" s="346">
        <v>0</v>
      </c>
      <c r="Q61" s="346">
        <v>0</v>
      </c>
      <c r="R61" s="346">
        <v>0</v>
      </c>
      <c r="S61" s="346">
        <v>0</v>
      </c>
      <c r="T61" s="346">
        <v>0</v>
      </c>
      <c r="U61" s="346">
        <v>0</v>
      </c>
      <c r="V61" s="346">
        <v>0</v>
      </c>
      <c r="W61" s="346">
        <v>0</v>
      </c>
      <c r="X61" s="346">
        <v>0</v>
      </c>
      <c r="Y61" s="346">
        <v>0</v>
      </c>
      <c r="Z61" s="346">
        <v>0</v>
      </c>
      <c r="AA61" s="346">
        <v>0</v>
      </c>
      <c r="AB61" s="346">
        <v>0</v>
      </c>
      <c r="AC61" s="346">
        <v>0</v>
      </c>
      <c r="AD61" s="346">
        <v>0</v>
      </c>
      <c r="AE61" s="346">
        <v>0</v>
      </c>
      <c r="AF61" s="346">
        <v>0</v>
      </c>
      <c r="AG61" s="346">
        <v>0</v>
      </c>
      <c r="AH61" s="346">
        <v>0</v>
      </c>
      <c r="AI61" s="346">
        <v>0</v>
      </c>
      <c r="AJ61" s="346">
        <v>0</v>
      </c>
      <c r="AK61" s="346">
        <v>0</v>
      </c>
      <c r="AL61" s="346">
        <v>0</v>
      </c>
      <c r="AM61" s="346">
        <v>0</v>
      </c>
    </row>
    <row r="62" spans="1:39" x14ac:dyDescent="0.25">
      <c r="C62" s="30" t="s">
        <v>135</v>
      </c>
      <c r="D62" s="346">
        <v>427.01877976803002</v>
      </c>
      <c r="E62" s="346">
        <v>547.88944967359998</v>
      </c>
      <c r="F62" s="346">
        <v>667.347448040617</v>
      </c>
      <c r="G62" s="346">
        <v>840.60219914655602</v>
      </c>
      <c r="H62" s="346">
        <v>1009.007345668</v>
      </c>
      <c r="I62" s="346">
        <v>1206.5819840801801</v>
      </c>
      <c r="J62" s="346">
        <v>1313.41247966433</v>
      </c>
      <c r="K62" s="346">
        <v>1425.0302346763001</v>
      </c>
      <c r="L62" s="346">
        <v>1541.4516863551</v>
      </c>
      <c r="M62" s="346">
        <v>1671.4686768967799</v>
      </c>
      <c r="N62" s="346">
        <v>1806.0121077604099</v>
      </c>
      <c r="O62" s="346">
        <v>1956.48421658555</v>
      </c>
      <c r="P62" s="346">
        <v>2110.8522475693699</v>
      </c>
      <c r="Q62" s="346">
        <v>2269.04262513087</v>
      </c>
      <c r="R62" s="346">
        <v>2430.9822262642401</v>
      </c>
      <c r="S62" s="346">
        <v>2596.59838053884</v>
      </c>
      <c r="T62" s="346">
        <v>2779.4213882706699</v>
      </c>
      <c r="U62" s="346">
        <v>2964.7363980986102</v>
      </c>
      <c r="V62" s="346">
        <v>3152.40688463273</v>
      </c>
      <c r="W62" s="346">
        <v>3342.2967750582702</v>
      </c>
      <c r="X62" s="346">
        <v>3534.2704491356399</v>
      </c>
      <c r="Y62" s="346">
        <v>3743.1378515025399</v>
      </c>
      <c r="Z62" s="346">
        <v>3952.0682474335299</v>
      </c>
      <c r="AA62" s="346">
        <v>4160.8387339432102</v>
      </c>
      <c r="AB62" s="346">
        <v>4369.2268606213302</v>
      </c>
      <c r="AC62" s="346">
        <v>4577.0106296328104</v>
      </c>
      <c r="AD62" s="346">
        <v>4805.3688412291503</v>
      </c>
      <c r="AE62" s="346">
        <v>5028.4050200675902</v>
      </c>
      <c r="AF62" s="346">
        <v>5245.7183028425898</v>
      </c>
      <c r="AG62" s="346">
        <v>5456.9082788237902</v>
      </c>
      <c r="AH62" s="346">
        <v>5661.5749898559598</v>
      </c>
      <c r="AI62" s="346">
        <v>5859.3189303590898</v>
      </c>
      <c r="AJ62" s="346">
        <v>6049.7410473282998</v>
      </c>
      <c r="AK62" s="346">
        <v>6232.4427403338896</v>
      </c>
      <c r="AL62" s="346">
        <v>6407.0258615213397</v>
      </c>
      <c r="AM62" s="346">
        <v>6573.0927156112803</v>
      </c>
    </row>
    <row r="63" spans="1:39" x14ac:dyDescent="0.25">
      <c r="C63" s="30" t="s">
        <v>136</v>
      </c>
      <c r="D63" s="346">
        <v>0</v>
      </c>
      <c r="E63" s="346">
        <v>0</v>
      </c>
      <c r="F63" s="346">
        <v>0</v>
      </c>
      <c r="G63" s="346">
        <v>0</v>
      </c>
      <c r="H63" s="346">
        <v>0</v>
      </c>
      <c r="I63" s="346">
        <v>78.926197325991396</v>
      </c>
      <c r="J63" s="346">
        <v>158.61010139353601</v>
      </c>
      <c r="K63" s="346">
        <v>239.02017769072799</v>
      </c>
      <c r="L63" s="346">
        <v>320.125089875257</v>
      </c>
      <c r="M63" s="346">
        <v>401.64910952497797</v>
      </c>
      <c r="N63" s="346">
        <v>483.561296636777</v>
      </c>
      <c r="O63" s="346">
        <v>566.84188240814206</v>
      </c>
      <c r="P63" s="346">
        <v>650.38412607763996</v>
      </c>
      <c r="Q63" s="346">
        <v>734.54902655005105</v>
      </c>
      <c r="R63" s="346">
        <v>819.3308955256</v>
      </c>
      <c r="S63" s="346">
        <v>904.72424287411104</v>
      </c>
      <c r="T63" s="346">
        <v>990.67795400678096</v>
      </c>
      <c r="U63" s="346">
        <v>1077.25277552741</v>
      </c>
      <c r="V63" s="346">
        <v>1164.4495001144101</v>
      </c>
      <c r="W63" s="346">
        <v>1252.2689204461601</v>
      </c>
      <c r="X63" s="346">
        <v>1340.71182920106</v>
      </c>
      <c r="Y63" s="346">
        <v>1429.7790190574999</v>
      </c>
      <c r="Z63" s="346">
        <v>1519.4712826938801</v>
      </c>
      <c r="AA63" s="346">
        <v>1609.78941278858</v>
      </c>
      <c r="AB63" s="346">
        <v>1700.7342020200099</v>
      </c>
      <c r="AC63" s="346">
        <v>1792.3064430665499</v>
      </c>
      <c r="AD63" s="346">
        <v>1884.5069286066</v>
      </c>
      <c r="AE63" s="346">
        <v>1977.33645131855</v>
      </c>
      <c r="AF63" s="346">
        <v>2070.7958038808001</v>
      </c>
      <c r="AG63" s="346">
        <v>2164.8857789717399</v>
      </c>
      <c r="AH63" s="346">
        <v>2259.6071692697701</v>
      </c>
      <c r="AI63" s="346">
        <v>2354.9607674532699</v>
      </c>
      <c r="AJ63" s="346">
        <v>2450.9473662006399</v>
      </c>
      <c r="AK63" s="346">
        <v>2547.5677581902701</v>
      </c>
      <c r="AL63" s="346">
        <v>2644.8227361005702</v>
      </c>
      <c r="AM63" s="346">
        <v>2742.7130926099098</v>
      </c>
    </row>
    <row r="64" spans="1:39" x14ac:dyDescent="0.25">
      <c r="C64" s="30" t="s">
        <v>137</v>
      </c>
      <c r="D64" s="346">
        <v>0</v>
      </c>
      <c r="E64" s="346">
        <v>0</v>
      </c>
      <c r="F64" s="346">
        <v>0</v>
      </c>
      <c r="G64" s="346">
        <v>0</v>
      </c>
      <c r="H64" s="346">
        <v>0</v>
      </c>
      <c r="I64" s="346">
        <v>0</v>
      </c>
      <c r="J64" s="346">
        <v>0</v>
      </c>
      <c r="K64" s="346">
        <v>0</v>
      </c>
      <c r="L64" s="346">
        <v>0</v>
      </c>
      <c r="M64" s="346">
        <v>0</v>
      </c>
      <c r="N64" s="346">
        <v>0</v>
      </c>
      <c r="O64" s="346">
        <v>0</v>
      </c>
      <c r="P64" s="346">
        <v>0</v>
      </c>
      <c r="Q64" s="346">
        <v>0</v>
      </c>
      <c r="R64" s="346">
        <v>0</v>
      </c>
      <c r="S64" s="346">
        <v>0</v>
      </c>
      <c r="T64" s="346">
        <v>0</v>
      </c>
      <c r="U64" s="346">
        <v>0</v>
      </c>
      <c r="V64" s="346">
        <v>0</v>
      </c>
      <c r="W64" s="346">
        <v>0</v>
      </c>
      <c r="X64" s="346">
        <v>0</v>
      </c>
      <c r="Y64" s="346">
        <v>0</v>
      </c>
      <c r="Z64" s="346">
        <v>0</v>
      </c>
      <c r="AA64" s="346">
        <v>0</v>
      </c>
      <c r="AB64" s="346">
        <v>0</v>
      </c>
      <c r="AC64" s="346">
        <v>0</v>
      </c>
      <c r="AD64" s="346">
        <v>0</v>
      </c>
      <c r="AE64" s="346">
        <v>0</v>
      </c>
      <c r="AF64" s="346">
        <v>0</v>
      </c>
      <c r="AG64" s="346">
        <v>0</v>
      </c>
      <c r="AH64" s="346">
        <v>0</v>
      </c>
      <c r="AI64" s="346">
        <v>0</v>
      </c>
      <c r="AJ64" s="346">
        <v>0</v>
      </c>
      <c r="AK64" s="346">
        <v>0</v>
      </c>
      <c r="AL64" s="346">
        <v>0</v>
      </c>
      <c r="AM64" s="346">
        <v>0</v>
      </c>
    </row>
    <row r="65" spans="3:39" x14ac:dyDescent="0.25">
      <c r="C65" s="32" t="s">
        <v>138</v>
      </c>
      <c r="D65" s="345">
        <v>284757.93725811702</v>
      </c>
      <c r="E65" s="345">
        <v>286388.61456948402</v>
      </c>
      <c r="F65" s="345">
        <v>288140.93434820202</v>
      </c>
      <c r="G65" s="345">
        <v>289803.283897024</v>
      </c>
      <c r="H65" s="345">
        <v>291570.90808729897</v>
      </c>
      <c r="I65" s="345">
        <v>292569.371614773</v>
      </c>
      <c r="J65" s="345">
        <v>292351.52758510702</v>
      </c>
      <c r="K65" s="345">
        <v>292061.51581034902</v>
      </c>
      <c r="L65" s="345">
        <v>291650.30434508598</v>
      </c>
      <c r="M65" s="345">
        <v>291114.68129199801</v>
      </c>
      <c r="N65" s="345">
        <v>291119.93286948098</v>
      </c>
      <c r="O65" s="345">
        <v>290913.70529514301</v>
      </c>
      <c r="P65" s="345">
        <v>290590.515915228</v>
      </c>
      <c r="Q65" s="345">
        <v>290247.75724626199</v>
      </c>
      <c r="R65" s="345">
        <v>289923.56326784199</v>
      </c>
      <c r="S65" s="345">
        <v>289721.38444408099</v>
      </c>
      <c r="T65" s="345">
        <v>289831.38348982</v>
      </c>
      <c r="U65" s="345">
        <v>290185.11549805902</v>
      </c>
      <c r="V65" s="345">
        <v>290847.92294843501</v>
      </c>
      <c r="W65" s="345">
        <v>291762.49285289302</v>
      </c>
      <c r="X65" s="345">
        <v>292957.55041043402</v>
      </c>
      <c r="Y65" s="345">
        <v>294463.15745845402</v>
      </c>
      <c r="Z65" s="345">
        <v>296210.303770439</v>
      </c>
      <c r="AA65" s="345">
        <v>298169.52155896398</v>
      </c>
      <c r="AB65" s="345">
        <v>300287.83732601698</v>
      </c>
      <c r="AC65" s="345">
        <v>302533.31967465603</v>
      </c>
      <c r="AD65" s="345">
        <v>305038.69161842001</v>
      </c>
      <c r="AE65" s="345">
        <v>307607.94152268599</v>
      </c>
      <c r="AF65" s="345">
        <v>310217.48441522702</v>
      </c>
      <c r="AG65" s="345">
        <v>312843.39187862101</v>
      </c>
      <c r="AH65" s="345">
        <v>315247.11042712402</v>
      </c>
      <c r="AI65" s="345">
        <v>317662.87108966499</v>
      </c>
      <c r="AJ65" s="345">
        <v>320072.92578192201</v>
      </c>
      <c r="AK65" s="345">
        <v>322468.25706232397</v>
      </c>
      <c r="AL65" s="345">
        <v>324838.227748217</v>
      </c>
      <c r="AM65" s="345">
        <v>327163.62174073397</v>
      </c>
    </row>
    <row r="68" spans="3:39" x14ac:dyDescent="0.25">
      <c r="C68" s="33" t="s">
        <v>589</v>
      </c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</row>
    <row r="70" spans="3:39" x14ac:dyDescent="0.25">
      <c r="C70" s="32" t="s">
        <v>158</v>
      </c>
      <c r="D70" s="30">
        <f>'E3-Pathways-electricity'!D4</f>
        <v>22031.991972335702</v>
      </c>
      <c r="E70" s="30">
        <f>'E3-Pathways-electricity'!E4</f>
        <v>22306.2623583401</v>
      </c>
      <c r="F70" s="30">
        <f>'E3-Pathways-electricity'!F4</f>
        <v>22561.969029325399</v>
      </c>
      <c r="G70" s="30">
        <f>'E3-Pathways-electricity'!G4</f>
        <v>22810.378554305</v>
      </c>
      <c r="H70" s="30">
        <f>'E3-Pathways-electricity'!H4</f>
        <v>23041.006764891499</v>
      </c>
      <c r="I70" s="30">
        <f>'E3-Pathways-electricity'!I4</f>
        <v>23137.045531510699</v>
      </c>
      <c r="J70" s="30">
        <f>'E3-Pathways-electricity'!J4</f>
        <v>23214.008786030299</v>
      </c>
      <c r="K70" s="30">
        <f>'E3-Pathways-electricity'!K4</f>
        <v>23270.147225163098</v>
      </c>
      <c r="L70" s="30">
        <f>'E3-Pathways-electricity'!L4</f>
        <v>23305.439023008901</v>
      </c>
      <c r="M70" s="30">
        <f>'E3-Pathways-electricity'!M4</f>
        <v>23319.2581192</v>
      </c>
      <c r="N70" s="30">
        <f>'E3-Pathways-electricity'!N4</f>
        <v>23409.959315885499</v>
      </c>
      <c r="O70" s="30">
        <f>'E3-Pathways-electricity'!O4</f>
        <v>23498.527792265799</v>
      </c>
      <c r="P70" s="30">
        <f>'E3-Pathways-electricity'!P4</f>
        <v>23584.9635483411</v>
      </c>
      <c r="Q70" s="30">
        <f>'E3-Pathways-electricity'!Q4</f>
        <v>23669.266584111199</v>
      </c>
      <c r="R70" s="30">
        <f>'E3-Pathways-electricity'!R4</f>
        <v>23751.4368995763</v>
      </c>
      <c r="S70" s="30">
        <f>'E3-Pathways-electricity'!S4</f>
        <v>23831.474494736201</v>
      </c>
      <c r="T70" s="30">
        <f>'E3-Pathways-electricity'!T4</f>
        <v>23909.379369591101</v>
      </c>
      <c r="U70" s="30">
        <f>'E3-Pathways-electricity'!U4</f>
        <v>23985.151524140801</v>
      </c>
      <c r="V70" s="30">
        <f>'E3-Pathways-electricity'!V4</f>
        <v>24058.790958385402</v>
      </c>
      <c r="W70" s="30">
        <f>'E3-Pathways-electricity'!W4</f>
        <v>24130.297672324901</v>
      </c>
      <c r="X70" s="30">
        <f>'E3-Pathways-electricity'!X4</f>
        <v>24199.671665959399</v>
      </c>
      <c r="Y70" s="30">
        <f>'E3-Pathways-electricity'!Y4</f>
        <v>24355.9888536734</v>
      </c>
      <c r="Z70" s="30">
        <f>'E3-Pathways-electricity'!Z4</f>
        <v>24511.621909426602</v>
      </c>
      <c r="AA70" s="30">
        <f>'E3-Pathways-electricity'!AA4</f>
        <v>24666.570833218699</v>
      </c>
      <c r="AB70" s="30">
        <f>'E3-Pathways-electricity'!AB4</f>
        <v>24820.835625049898</v>
      </c>
      <c r="AC70" s="30">
        <f>'E3-Pathways-electricity'!AC4</f>
        <v>24974.416284920098</v>
      </c>
      <c r="AD70" s="30">
        <f>'E3-Pathways-electricity'!AD4</f>
        <v>25127.312812829401</v>
      </c>
      <c r="AE70" s="30">
        <f>'E3-Pathways-electricity'!AE4</f>
        <v>25279.525208777701</v>
      </c>
      <c r="AF70" s="30">
        <f>'E3-Pathways-electricity'!AF4</f>
        <v>25431.053472765001</v>
      </c>
      <c r="AG70" s="30">
        <f>'E3-Pathways-electricity'!AG4</f>
        <v>25581.8976047914</v>
      </c>
      <c r="AH70" s="30">
        <f>'E3-Pathways-electricity'!AH4</f>
        <v>25732.0576048568</v>
      </c>
      <c r="AI70" s="30">
        <f>'E3-Pathways-electricity'!AI4</f>
        <v>25881.5334729612</v>
      </c>
      <c r="AJ70" s="30">
        <f>'E3-Pathways-electricity'!AJ4</f>
        <v>26030.325209104602</v>
      </c>
      <c r="AK70" s="30">
        <f>'E3-Pathways-electricity'!AK4</f>
        <v>26178.432813287101</v>
      </c>
      <c r="AL70" s="30">
        <f>'E3-Pathways-electricity'!AL4</f>
        <v>26325.856285508598</v>
      </c>
      <c r="AM70" s="30">
        <f>'E3-Pathways-electricity'!AM4</f>
        <v>26472.595625769201</v>
      </c>
    </row>
    <row r="72" spans="3:39" x14ac:dyDescent="0.25">
      <c r="C72" s="32" t="s">
        <v>159</v>
      </c>
      <c r="D72" s="30">
        <v>436.65034931999998</v>
      </c>
      <c r="E72" s="30">
        <v>435.77794424665899</v>
      </c>
      <c r="F72" s="30">
        <v>430.88222732717202</v>
      </c>
      <c r="G72" s="30">
        <v>422.09260800131602</v>
      </c>
      <c r="H72" s="30">
        <v>413.95500315373698</v>
      </c>
      <c r="I72" s="30">
        <v>406.82764541393902</v>
      </c>
      <c r="J72" s="30">
        <v>399.82182657470503</v>
      </c>
      <c r="K72" s="30">
        <v>392.79131068696302</v>
      </c>
      <c r="L72" s="30">
        <v>385.448074418212</v>
      </c>
      <c r="M72" s="30">
        <v>378.01301158016702</v>
      </c>
      <c r="N72" s="30">
        <v>383.061262269005</v>
      </c>
      <c r="O72" s="30">
        <v>380.15165210681999</v>
      </c>
      <c r="P72" s="30">
        <v>377.24204194463499</v>
      </c>
      <c r="Q72" s="30">
        <v>374.33243178244999</v>
      </c>
      <c r="R72" s="30">
        <v>371.42282162026498</v>
      </c>
      <c r="S72" s="30">
        <v>368.51321145807998</v>
      </c>
      <c r="T72" s="30">
        <v>365.60360129589498</v>
      </c>
      <c r="U72" s="30">
        <v>362.69399113371099</v>
      </c>
      <c r="V72" s="30">
        <v>359.78438097152599</v>
      </c>
      <c r="W72" s="30">
        <v>356.87477080934099</v>
      </c>
      <c r="X72" s="30">
        <v>353.96516064715598</v>
      </c>
      <c r="Y72" s="30">
        <v>351.05555048497098</v>
      </c>
      <c r="Z72" s="30">
        <v>348.14594032278598</v>
      </c>
      <c r="AA72" s="30">
        <v>345.23633016060103</v>
      </c>
      <c r="AB72" s="30">
        <v>342.32671999841602</v>
      </c>
      <c r="AC72" s="30">
        <v>339.41710983623102</v>
      </c>
      <c r="AD72" s="30">
        <v>336.50749967404698</v>
      </c>
      <c r="AE72" s="30">
        <v>333.59788951186198</v>
      </c>
      <c r="AF72" s="30">
        <v>330.68827934967698</v>
      </c>
      <c r="AG72" s="30">
        <v>327.77866918749203</v>
      </c>
      <c r="AH72" s="30">
        <v>324.86905902530702</v>
      </c>
      <c r="AI72" s="30">
        <v>321.95944886312202</v>
      </c>
      <c r="AJ72" s="30">
        <v>319.04983870093702</v>
      </c>
      <c r="AK72" s="30">
        <v>316.14022853875201</v>
      </c>
      <c r="AL72" s="30">
        <v>313.23061837656701</v>
      </c>
      <c r="AM72" s="30">
        <v>310.321008214382</v>
      </c>
    </row>
    <row r="74" spans="3:39" x14ac:dyDescent="0.25">
      <c r="C74" s="32" t="s">
        <v>101</v>
      </c>
      <c r="D74" s="30">
        <v>4384.1918823507003</v>
      </c>
      <c r="E74" s="30">
        <v>4366.8401206905501</v>
      </c>
      <c r="F74" s="30">
        <v>4353.1665929634801</v>
      </c>
      <c r="G74" s="30">
        <v>4335.7246512193196</v>
      </c>
      <c r="H74" s="30">
        <v>4318.2466374415399</v>
      </c>
      <c r="I74" s="30">
        <v>4297.0723537138801</v>
      </c>
      <c r="J74" s="30">
        <v>4283.1823937851696</v>
      </c>
      <c r="K74" s="30">
        <v>4265.5961639065699</v>
      </c>
      <c r="L74" s="30">
        <v>4251.5799518602398</v>
      </c>
      <c r="M74" s="30">
        <v>4233.90354189762</v>
      </c>
      <c r="N74" s="30">
        <v>4228.7974652662597</v>
      </c>
      <c r="O74" s="30">
        <v>4231.1829296384403</v>
      </c>
      <c r="P74" s="30">
        <v>4233.5683940106201</v>
      </c>
      <c r="Q74" s="30">
        <v>4235.9538583827998</v>
      </c>
      <c r="R74" s="30">
        <v>4238.3393227549795</v>
      </c>
      <c r="S74" s="30">
        <v>4240.7247871271602</v>
      </c>
      <c r="T74" s="30">
        <v>4243.1102514993499</v>
      </c>
      <c r="U74" s="30">
        <v>4245.4957158715297</v>
      </c>
      <c r="V74" s="30">
        <v>4247.8811802437103</v>
      </c>
      <c r="W74" s="30">
        <v>4250.2666446158901</v>
      </c>
      <c r="X74" s="30">
        <v>4252.6521089880698</v>
      </c>
      <c r="Y74" s="30">
        <v>4255.0375733602496</v>
      </c>
      <c r="Z74" s="30">
        <v>4257.4230377324302</v>
      </c>
      <c r="AA74" s="30">
        <v>4259.8085021046099</v>
      </c>
      <c r="AB74" s="30">
        <v>4262.1939664767897</v>
      </c>
      <c r="AC74" s="30">
        <v>4264.5794308489803</v>
      </c>
      <c r="AD74" s="30">
        <v>4266.9648952211601</v>
      </c>
      <c r="AE74" s="30">
        <v>4269.3503595933398</v>
      </c>
      <c r="AF74" s="30">
        <v>4271.7358239655196</v>
      </c>
      <c r="AG74" s="30">
        <v>4274.1212883377002</v>
      </c>
      <c r="AH74" s="30">
        <v>4276.5067527098799</v>
      </c>
      <c r="AI74" s="30">
        <v>4278.8922170820597</v>
      </c>
      <c r="AJ74" s="30">
        <v>4281.2776814542403</v>
      </c>
      <c r="AK74" s="30">
        <v>4283.6631458264201</v>
      </c>
      <c r="AL74" s="30">
        <v>4286.0486101986098</v>
      </c>
      <c r="AM74" s="30">
        <v>4288.4340745707896</v>
      </c>
    </row>
    <row r="76" spans="3:39" x14ac:dyDescent="0.25">
      <c r="C76" s="32" t="s">
        <v>141</v>
      </c>
      <c r="D76" s="30">
        <f>'E3-Pathways-electricity'!D24</f>
        <v>2893.0415894314201</v>
      </c>
      <c r="E76" s="30">
        <f>'E3-Pathways-electricity'!E24</f>
        <v>2891.2370737403498</v>
      </c>
      <c r="F76" s="30">
        <f>'E3-Pathways-electricity'!F24</f>
        <v>2871.4496208624901</v>
      </c>
      <c r="G76" s="30">
        <f>'E3-Pathways-electricity'!G24</f>
        <v>2847.2655390647501</v>
      </c>
      <c r="H76" s="30">
        <f>'E3-Pathways-electricity'!H24</f>
        <v>2831.2001483652398</v>
      </c>
      <c r="I76" s="30">
        <f>'E3-Pathways-electricity'!I24</f>
        <v>2801.9188652031198</v>
      </c>
      <c r="J76" s="30">
        <f>'E3-Pathways-electricity'!J24</f>
        <v>2775.5889043656198</v>
      </c>
      <c r="K76" s="30">
        <f>'E3-Pathways-electricity'!K24</f>
        <v>2748.5817097255299</v>
      </c>
      <c r="L76" s="30">
        <f>'E3-Pathways-electricity'!L24</f>
        <v>2720.22762856496</v>
      </c>
      <c r="M76" s="30">
        <f>'E3-Pathways-electricity'!M24</f>
        <v>2691.9555141035999</v>
      </c>
      <c r="N76" s="30">
        <f>'E3-Pathways-electricity'!N24</f>
        <v>2696.2354662641401</v>
      </c>
      <c r="O76" s="30">
        <f>'E3-Pathways-electricity'!O24</f>
        <v>2688.9438587642198</v>
      </c>
      <c r="P76" s="30">
        <f>'E3-Pathways-electricity'!P24</f>
        <v>2681.5625038786302</v>
      </c>
      <c r="Q76" s="30">
        <f>'E3-Pathways-electricity'!Q24</f>
        <v>2674.0914016073798</v>
      </c>
      <c r="R76" s="30">
        <f>'E3-Pathways-electricity'!R24</f>
        <v>2666.53055195047</v>
      </c>
      <c r="S76" s="30">
        <f>'E3-Pathways-electricity'!S24</f>
        <v>2658.8799549078799</v>
      </c>
      <c r="T76" s="30">
        <f>'E3-Pathways-electricity'!T24</f>
        <v>2666.61318797271</v>
      </c>
      <c r="U76" s="30">
        <f>'E3-Pathways-electricity'!U24</f>
        <v>2674.34642103754</v>
      </c>
      <c r="V76" s="30">
        <f>'E3-Pathways-electricity'!V24</f>
        <v>2682.0796541023601</v>
      </c>
      <c r="W76" s="30">
        <f>'E3-Pathways-electricity'!W24</f>
        <v>2689.8128871671902</v>
      </c>
      <c r="X76" s="30">
        <f>'E3-Pathways-electricity'!X24</f>
        <v>2697.5461202320098</v>
      </c>
      <c r="Y76" s="30">
        <f>'E3-Pathways-electricity'!Y24</f>
        <v>2705.2793532968399</v>
      </c>
      <c r="Z76" s="30">
        <f>'E3-Pathways-electricity'!Z24</f>
        <v>2713.0125863616699</v>
      </c>
      <c r="AA76" s="30">
        <f>'E3-Pathways-electricity'!AA24</f>
        <v>2720.74581942649</v>
      </c>
      <c r="AB76" s="30">
        <f>'E3-Pathways-electricity'!AB24</f>
        <v>2728.4790524913201</v>
      </c>
      <c r="AC76" s="30">
        <f>'E3-Pathways-electricity'!AC24</f>
        <v>2736.2122855561402</v>
      </c>
      <c r="AD76" s="30">
        <f>'E3-Pathways-electricity'!AD24</f>
        <v>2743.9455186209698</v>
      </c>
      <c r="AE76" s="30">
        <f>'E3-Pathways-electricity'!AE24</f>
        <v>2751.6787516857999</v>
      </c>
      <c r="AF76" s="30">
        <f>'E3-Pathways-electricity'!AF24</f>
        <v>2759.4119847506199</v>
      </c>
      <c r="AG76" s="30">
        <f>'E3-Pathways-electricity'!AG24</f>
        <v>2767.14521781545</v>
      </c>
      <c r="AH76" s="30">
        <f>'E3-Pathways-electricity'!AH24</f>
        <v>2774.8784508802701</v>
      </c>
      <c r="AI76" s="30">
        <f>'E3-Pathways-electricity'!AI24</f>
        <v>2782.6116839451001</v>
      </c>
      <c r="AJ76" s="30">
        <f>'E3-Pathways-electricity'!AJ24</f>
        <v>2790.3449170099302</v>
      </c>
      <c r="AK76" s="30">
        <f>'E3-Pathways-electricity'!AK24</f>
        <v>2798.0781500747498</v>
      </c>
      <c r="AL76" s="30">
        <f>'E3-Pathways-electricity'!AL24</f>
        <v>2805.8113831395799</v>
      </c>
      <c r="AM76" s="30">
        <f>'E3-Pathways-electricity'!AM24</f>
        <v>2813.5446162044</v>
      </c>
    </row>
    <row r="78" spans="3:39" x14ac:dyDescent="0.25">
      <c r="C78" s="32" t="s">
        <v>142</v>
      </c>
      <c r="D78" s="30">
        <v>710.24658569681401</v>
      </c>
      <c r="E78" s="30">
        <v>705.928067692122</v>
      </c>
      <c r="F78" s="30">
        <v>701.17553469345899</v>
      </c>
      <c r="G78" s="30">
        <v>695.54768517682305</v>
      </c>
      <c r="H78" s="30">
        <v>690.08976729561198</v>
      </c>
      <c r="I78" s="30">
        <v>685.02170315882404</v>
      </c>
      <c r="J78" s="30">
        <v>680.48695000944394</v>
      </c>
      <c r="K78" s="30">
        <v>675.96725568879197</v>
      </c>
      <c r="L78" s="30">
        <v>671.31649122620297</v>
      </c>
      <c r="M78" s="30">
        <v>666.60893552868197</v>
      </c>
      <c r="N78" s="30">
        <v>665.27293923346303</v>
      </c>
      <c r="O78" s="30">
        <v>663.04787921618004</v>
      </c>
      <c r="P78" s="30">
        <v>660.82281919889601</v>
      </c>
      <c r="Q78" s="30">
        <v>658.59775918161199</v>
      </c>
      <c r="R78" s="30">
        <v>656.37269916432899</v>
      </c>
      <c r="S78" s="30">
        <v>654.14763914704497</v>
      </c>
      <c r="T78" s="30">
        <v>651.92257912976095</v>
      </c>
      <c r="U78" s="30">
        <v>649.69751911247795</v>
      </c>
      <c r="V78" s="30">
        <v>647.47245909519404</v>
      </c>
      <c r="W78" s="30">
        <v>645.24739907791104</v>
      </c>
      <c r="X78" s="30">
        <v>643.02233906062702</v>
      </c>
      <c r="Y78" s="30">
        <v>640.797279043343</v>
      </c>
      <c r="Z78" s="30">
        <v>638.57221902606</v>
      </c>
      <c r="AA78" s="30">
        <v>636.34715900877598</v>
      </c>
      <c r="AB78" s="30">
        <v>634.12209899149195</v>
      </c>
      <c r="AC78" s="30">
        <v>631.89703897420895</v>
      </c>
      <c r="AD78" s="30">
        <v>629.67197895692505</v>
      </c>
      <c r="AE78" s="30">
        <v>627.44691893964205</v>
      </c>
      <c r="AF78" s="30">
        <v>625.22185892235802</v>
      </c>
      <c r="AG78" s="30">
        <v>622.996798905074</v>
      </c>
      <c r="AH78" s="30">
        <v>620.771738887791</v>
      </c>
      <c r="AI78" s="30">
        <v>618.54667887050698</v>
      </c>
      <c r="AJ78" s="30">
        <v>616.32161885322296</v>
      </c>
      <c r="AK78" s="30">
        <v>614.09655883593996</v>
      </c>
      <c r="AL78" s="30">
        <v>611.87149881865605</v>
      </c>
      <c r="AM78" s="30">
        <v>609.64643880137203</v>
      </c>
    </row>
    <row r="80" spans="3:39" x14ac:dyDescent="0.25">
      <c r="C80" s="32" t="s">
        <v>140</v>
      </c>
      <c r="D80" s="30">
        <v>399.56527215196201</v>
      </c>
      <c r="E80" s="30">
        <v>393.98601977785802</v>
      </c>
      <c r="F80" s="30">
        <v>387.10496784868099</v>
      </c>
      <c r="G80" s="30">
        <v>378.27626667159802</v>
      </c>
      <c r="H80" s="30">
        <v>369.80963963234501</v>
      </c>
      <c r="I80" s="30">
        <v>362.28638975349202</v>
      </c>
      <c r="J80" s="30">
        <v>353.65392043923498</v>
      </c>
      <c r="K80" s="30">
        <v>346.03153927765402</v>
      </c>
      <c r="L80" s="30">
        <v>338.539716607836</v>
      </c>
      <c r="M80" s="30">
        <v>331.46441457669698</v>
      </c>
      <c r="N80" s="30">
        <v>326.76958411726503</v>
      </c>
      <c r="O80" s="30">
        <v>321.21598648384901</v>
      </c>
      <c r="P80" s="30">
        <v>315.66238885043202</v>
      </c>
      <c r="Q80" s="30">
        <v>310.10879121701498</v>
      </c>
      <c r="R80" s="30">
        <v>304.55519358359902</v>
      </c>
      <c r="S80" s="30">
        <v>299.00159595018198</v>
      </c>
      <c r="T80" s="30">
        <v>293.44799831676499</v>
      </c>
      <c r="U80" s="30">
        <v>287.89440068334898</v>
      </c>
      <c r="V80" s="30">
        <v>282.34080304993199</v>
      </c>
      <c r="W80" s="30">
        <v>276.78720541651501</v>
      </c>
      <c r="X80" s="30">
        <v>271.23360778309899</v>
      </c>
      <c r="Y80" s="30">
        <v>265.680010149682</v>
      </c>
      <c r="Z80" s="30">
        <v>260.12641251626502</v>
      </c>
      <c r="AA80" s="30">
        <v>254.572814882849</v>
      </c>
      <c r="AB80" s="30">
        <v>249.01921724943199</v>
      </c>
      <c r="AC80" s="30">
        <v>243.465619616015</v>
      </c>
      <c r="AD80" s="30">
        <v>237.91202198259899</v>
      </c>
      <c r="AE80" s="30">
        <v>232.358424349182</v>
      </c>
      <c r="AF80" s="30">
        <v>226.80482671576499</v>
      </c>
      <c r="AG80" s="30">
        <v>221.251229082349</v>
      </c>
      <c r="AH80" s="30">
        <v>215.69763144893199</v>
      </c>
      <c r="AI80" s="30">
        <v>210.144033815515</v>
      </c>
      <c r="AJ80" s="30">
        <v>204.59043618209901</v>
      </c>
      <c r="AK80" s="30">
        <v>199.036838548682</v>
      </c>
      <c r="AL80" s="30">
        <v>193.48324091526499</v>
      </c>
      <c r="AM80" s="30">
        <v>187.929643281849</v>
      </c>
    </row>
    <row r="82" spans="3:39" x14ac:dyDescent="0.25">
      <c r="C82" s="32" t="s">
        <v>144</v>
      </c>
    </row>
    <row r="83" spans="3:39" x14ac:dyDescent="0.25">
      <c r="C83" s="34" t="s">
        <v>145</v>
      </c>
      <c r="D83" s="30">
        <f>'E3-Pathways-electricity'!D39</f>
        <v>5832.5244595287704</v>
      </c>
      <c r="E83" s="30">
        <f>'E3-Pathways-electricity'!E39</f>
        <v>5824.8548104143401</v>
      </c>
      <c r="F83" s="30">
        <f>'E3-Pathways-electricity'!F39</f>
        <v>5816.6850992129903</v>
      </c>
      <c r="G83" s="30">
        <f>'E3-Pathways-electricity'!G39</f>
        <v>5809.1798284755196</v>
      </c>
      <c r="H83" s="30">
        <f>'E3-Pathways-electricity'!H39</f>
        <v>5801.6730702513196</v>
      </c>
      <c r="I83" s="30">
        <f>'E3-Pathways-electricity'!I39</f>
        <v>5794.1648377151196</v>
      </c>
      <c r="J83" s="30">
        <f>'E3-Pathways-electricity'!J39</f>
        <v>5785.72149952988</v>
      </c>
      <c r="K83" s="30">
        <f>'E3-Pathways-electricity'!K39</f>
        <v>5777.3819996660604</v>
      </c>
      <c r="L83" s="30">
        <f>'E3-Pathways-electricity'!L39</f>
        <v>5769.0468825996604</v>
      </c>
      <c r="M83" s="30">
        <f>'E3-Pathways-electricity'!M39</f>
        <v>5760.9353495955502</v>
      </c>
      <c r="N83" s="30">
        <f>'E3-Pathways-electricity'!N39</f>
        <v>5811.2433193644802</v>
      </c>
      <c r="O83" s="30">
        <f>'E3-Pathways-electricity'!O39</f>
        <v>5861.5512891334101</v>
      </c>
      <c r="P83" s="30">
        <f>'E3-Pathways-electricity'!P39</f>
        <v>5911.8592589023501</v>
      </c>
      <c r="Q83" s="30">
        <f>'E3-Pathways-electricity'!Q39</f>
        <v>5962.1672286712801</v>
      </c>
      <c r="R83" s="30">
        <f>'E3-Pathways-electricity'!R39</f>
        <v>6012.4751984402101</v>
      </c>
      <c r="S83" s="30">
        <f>'E3-Pathways-electricity'!S39</f>
        <v>6062.7831682091501</v>
      </c>
      <c r="T83" s="30">
        <f>'E3-Pathways-electricity'!T39</f>
        <v>6113.09113797808</v>
      </c>
      <c r="U83" s="30">
        <f>'E3-Pathways-electricity'!U39</f>
        <v>6163.39910774701</v>
      </c>
      <c r="V83" s="30">
        <f>'E3-Pathways-electricity'!V39</f>
        <v>6213.70707751595</v>
      </c>
      <c r="W83" s="30">
        <f>'E3-Pathways-electricity'!W39</f>
        <v>6264.01504728488</v>
      </c>
      <c r="X83" s="30">
        <f>'E3-Pathways-electricity'!X39</f>
        <v>6314.32301705381</v>
      </c>
      <c r="Y83" s="30">
        <f>'E3-Pathways-electricity'!Y39</f>
        <v>6364.6309868227499</v>
      </c>
      <c r="Z83" s="30">
        <f>'E3-Pathways-electricity'!Z39</f>
        <v>6414.9389565916799</v>
      </c>
      <c r="AA83" s="30">
        <f>'E3-Pathways-electricity'!AA39</f>
        <v>6465.2469263606099</v>
      </c>
      <c r="AB83" s="30">
        <f>'E3-Pathways-electricity'!AB39</f>
        <v>6515.5548961295499</v>
      </c>
      <c r="AC83" s="30">
        <f>'E3-Pathways-electricity'!AC39</f>
        <v>6565.8628658984799</v>
      </c>
      <c r="AD83" s="30">
        <f>'E3-Pathways-electricity'!AD39</f>
        <v>6616.1708356674098</v>
      </c>
      <c r="AE83" s="30">
        <f>'E3-Pathways-electricity'!AE39</f>
        <v>6666.4788054363498</v>
      </c>
      <c r="AF83" s="30">
        <f>'E3-Pathways-electricity'!AF39</f>
        <v>6716.7867752052798</v>
      </c>
      <c r="AG83" s="30">
        <f>'E3-Pathways-electricity'!AG39</f>
        <v>6767.0947449742098</v>
      </c>
      <c r="AH83" s="30">
        <f>'E3-Pathways-electricity'!AH39</f>
        <v>6817.4027147431398</v>
      </c>
      <c r="AI83" s="30">
        <f>'E3-Pathways-electricity'!AI39</f>
        <v>6867.7106845120798</v>
      </c>
      <c r="AJ83" s="30">
        <f>'E3-Pathways-electricity'!AJ39</f>
        <v>6918.0186542810097</v>
      </c>
      <c r="AK83" s="30">
        <f>'E3-Pathways-electricity'!AK39</f>
        <v>6968.3266240499397</v>
      </c>
      <c r="AL83" s="30">
        <f>'E3-Pathways-electricity'!AL39</f>
        <v>7018.6345938188797</v>
      </c>
      <c r="AM83" s="30">
        <f>'E3-Pathways-electricity'!AM39</f>
        <v>7068.9425635878097</v>
      </c>
    </row>
    <row r="84" spans="3:39" x14ac:dyDescent="0.25">
      <c r="C84" s="34" t="s">
        <v>146</v>
      </c>
      <c r="D84" s="30">
        <f>'E3-Pathways-electricity'!D40</f>
        <v>7488.4764208791603</v>
      </c>
      <c r="E84" s="30">
        <f>'E3-Pathways-electricity'!E40</f>
        <v>7491.4280361369601</v>
      </c>
      <c r="F84" s="30">
        <f>'E3-Pathways-electricity'!F40</f>
        <v>7489.3608301733902</v>
      </c>
      <c r="G84" s="30">
        <f>'E3-Pathways-electricity'!G40</f>
        <v>7485.7748057884401</v>
      </c>
      <c r="H84" s="30">
        <f>'E3-Pathways-electricity'!H40</f>
        <v>7481.6699637821202</v>
      </c>
      <c r="I84" s="30">
        <f>'E3-Pathways-electricity'!I40</f>
        <v>7478.0463049544396</v>
      </c>
      <c r="J84" s="30">
        <f>'E3-Pathways-electricity'!J40</f>
        <v>7480.63179088774</v>
      </c>
      <c r="K84" s="30">
        <f>'E3-Pathways-electricity'!K40</f>
        <v>7483.3140510920202</v>
      </c>
      <c r="L84" s="30">
        <f>'E3-Pathways-electricity'!L40</f>
        <v>7485.9963112962896</v>
      </c>
      <c r="M84" s="30">
        <f>'E3-Pathways-electricity'!M40</f>
        <v>7488.6785715005599</v>
      </c>
      <c r="N84" s="30">
        <f>'E3-Pathways-electricity'!N40</f>
        <v>7491.3608317048402</v>
      </c>
      <c r="O84" s="30">
        <f>'E3-Pathways-electricity'!O40</f>
        <v>7494.0430919091104</v>
      </c>
      <c r="P84" s="30">
        <f>'E3-Pathways-electricity'!P40</f>
        <v>7496.7253521133898</v>
      </c>
      <c r="Q84" s="30">
        <f>'E3-Pathways-electricity'!Q40</f>
        <v>7499.4076123176601</v>
      </c>
      <c r="R84" s="30">
        <f>'E3-Pathways-electricity'!R40</f>
        <v>7502.0898725219404</v>
      </c>
      <c r="S84" s="30">
        <f>'E3-Pathways-electricity'!S40</f>
        <v>7504.7721327262097</v>
      </c>
      <c r="T84" s="30">
        <f>'E3-Pathways-electricity'!T40</f>
        <v>7507.45439293048</v>
      </c>
      <c r="U84" s="30">
        <f>'E3-Pathways-electricity'!U40</f>
        <v>7510.1366531347603</v>
      </c>
      <c r="V84" s="30">
        <f>'E3-Pathways-electricity'!V40</f>
        <v>7512.8189133390297</v>
      </c>
      <c r="W84" s="30">
        <f>'E3-Pathways-electricity'!W40</f>
        <v>7515.50117354331</v>
      </c>
      <c r="X84" s="30">
        <f>'E3-Pathways-electricity'!X40</f>
        <v>7518.1834337475802</v>
      </c>
      <c r="Y84" s="30">
        <f>'E3-Pathways-electricity'!Y40</f>
        <v>7520.8656939518496</v>
      </c>
      <c r="Z84" s="30">
        <f>'E3-Pathways-electricity'!Z40</f>
        <v>7523.5479541561299</v>
      </c>
      <c r="AA84" s="30">
        <f>'E3-Pathways-electricity'!AA40</f>
        <v>7526.2302143604002</v>
      </c>
      <c r="AB84" s="30">
        <f>'E3-Pathways-electricity'!AB40</f>
        <v>7528.9124745646805</v>
      </c>
      <c r="AC84" s="30">
        <f>'E3-Pathways-electricity'!AC40</f>
        <v>7531.5947347689498</v>
      </c>
      <c r="AD84" s="30">
        <f>'E3-Pathways-electricity'!AD40</f>
        <v>7534.2769949732301</v>
      </c>
      <c r="AE84" s="30">
        <f>'E3-Pathways-electricity'!AE40</f>
        <v>7536.9592551775004</v>
      </c>
      <c r="AF84" s="30">
        <f>'E3-Pathways-electricity'!AF40</f>
        <v>7539.6415153817698</v>
      </c>
      <c r="AG84" s="30">
        <f>'E3-Pathways-electricity'!AG40</f>
        <v>7542.32377558605</v>
      </c>
      <c r="AH84" s="30">
        <f>'E3-Pathways-electricity'!AH40</f>
        <v>7545.0060357903203</v>
      </c>
      <c r="AI84" s="30">
        <f>'E3-Pathways-electricity'!AI40</f>
        <v>7547.6882959945997</v>
      </c>
      <c r="AJ84" s="30">
        <f>'E3-Pathways-electricity'!AJ40</f>
        <v>7550.37055619887</v>
      </c>
      <c r="AK84" s="30">
        <f>'E3-Pathways-electricity'!AK40</f>
        <v>7553.0528164031402</v>
      </c>
      <c r="AL84" s="30">
        <f>'E3-Pathways-electricity'!AL40</f>
        <v>7555.7350766074196</v>
      </c>
      <c r="AM84" s="30">
        <f>'E3-Pathways-electricity'!AM40</f>
        <v>7558.4173368116899</v>
      </c>
    </row>
    <row r="85" spans="3:39" x14ac:dyDescent="0.25">
      <c r="C85" s="35" t="s">
        <v>584</v>
      </c>
      <c r="D85" s="30">
        <f>SUM(D83:D84)</f>
        <v>13321.00088040793</v>
      </c>
      <c r="E85" s="30">
        <f t="shared" ref="E85:AM85" si="1">SUM(E83:E84)</f>
        <v>13316.282846551301</v>
      </c>
      <c r="F85" s="30">
        <f t="shared" si="1"/>
        <v>13306.045929386381</v>
      </c>
      <c r="G85" s="30">
        <f t="shared" si="1"/>
        <v>13294.954634263959</v>
      </c>
      <c r="H85" s="30">
        <f t="shared" si="1"/>
        <v>13283.34303403344</v>
      </c>
      <c r="I85" s="30">
        <f t="shared" si="1"/>
        <v>13272.211142669559</v>
      </c>
      <c r="J85" s="30">
        <f t="shared" si="1"/>
        <v>13266.353290417621</v>
      </c>
      <c r="K85" s="30">
        <f t="shared" si="1"/>
        <v>13260.696050758081</v>
      </c>
      <c r="L85" s="30">
        <f t="shared" si="1"/>
        <v>13255.04319389595</v>
      </c>
      <c r="M85" s="30">
        <f t="shared" si="1"/>
        <v>13249.61392109611</v>
      </c>
      <c r="N85" s="30">
        <f t="shared" si="1"/>
        <v>13302.604151069321</v>
      </c>
      <c r="O85" s="30">
        <f t="shared" si="1"/>
        <v>13355.59438104252</v>
      </c>
      <c r="P85" s="30">
        <f t="shared" si="1"/>
        <v>13408.58461101574</v>
      </c>
      <c r="Q85" s="30">
        <f t="shared" si="1"/>
        <v>13461.57484098894</v>
      </c>
      <c r="R85" s="30">
        <f t="shared" si="1"/>
        <v>13514.565070962151</v>
      </c>
      <c r="S85" s="30">
        <f t="shared" si="1"/>
        <v>13567.555300935361</v>
      </c>
      <c r="T85" s="30">
        <f t="shared" si="1"/>
        <v>13620.545530908559</v>
      </c>
      <c r="U85" s="30">
        <f t="shared" si="1"/>
        <v>13673.53576088177</v>
      </c>
      <c r="V85" s="30">
        <f t="shared" si="1"/>
        <v>13726.52599085498</v>
      </c>
      <c r="W85" s="30">
        <f t="shared" si="1"/>
        <v>13779.516220828191</v>
      </c>
      <c r="X85" s="30">
        <f t="shared" si="1"/>
        <v>13832.506450801389</v>
      </c>
      <c r="Y85" s="30">
        <f t="shared" si="1"/>
        <v>13885.496680774599</v>
      </c>
      <c r="Z85" s="30">
        <f t="shared" si="1"/>
        <v>13938.48691074781</v>
      </c>
      <c r="AA85" s="30">
        <f t="shared" si="1"/>
        <v>13991.47714072101</v>
      </c>
      <c r="AB85" s="30">
        <f t="shared" si="1"/>
        <v>14044.46737069423</v>
      </c>
      <c r="AC85" s="30">
        <f t="shared" si="1"/>
        <v>14097.457600667429</v>
      </c>
      <c r="AD85" s="30">
        <f t="shared" si="1"/>
        <v>14150.44783064064</v>
      </c>
      <c r="AE85" s="30">
        <f t="shared" si="1"/>
        <v>14203.438060613851</v>
      </c>
      <c r="AF85" s="30">
        <f t="shared" si="1"/>
        <v>14256.42829058705</v>
      </c>
      <c r="AG85" s="30">
        <f t="shared" si="1"/>
        <v>14309.418520560259</v>
      </c>
      <c r="AH85" s="30">
        <f t="shared" si="1"/>
        <v>14362.408750533461</v>
      </c>
      <c r="AI85" s="30">
        <f t="shared" si="1"/>
        <v>14415.398980506679</v>
      </c>
      <c r="AJ85" s="30">
        <f t="shared" si="1"/>
        <v>14468.38921047988</v>
      </c>
      <c r="AK85" s="30">
        <f t="shared" si="1"/>
        <v>14521.37944045308</v>
      </c>
      <c r="AL85" s="30">
        <f t="shared" si="1"/>
        <v>14574.369670426298</v>
      </c>
      <c r="AM85" s="30">
        <f t="shared" si="1"/>
        <v>14627.3599003995</v>
      </c>
    </row>
    <row r="86" spans="3:39" x14ac:dyDescent="0.25">
      <c r="C86" s="35" t="s">
        <v>585</v>
      </c>
      <c r="D86" s="30">
        <v>45453141657306.547</v>
      </c>
      <c r="E86" s="30">
        <v>45437043057572.594</v>
      </c>
      <c r="F86" s="30">
        <v>45402113246351.313</v>
      </c>
      <c r="G86" s="30">
        <v>45364268176533.477</v>
      </c>
      <c r="H86" s="30">
        <v>45324647751996.008</v>
      </c>
      <c r="I86" s="30">
        <v>45286664162052.672</v>
      </c>
      <c r="J86" s="30">
        <v>45266676340521.445</v>
      </c>
      <c r="K86" s="30">
        <v>45247373037568.242</v>
      </c>
      <c r="L86" s="30">
        <v>45228084689340.531</v>
      </c>
      <c r="M86" s="30">
        <v>45209559241599.57</v>
      </c>
      <c r="N86" s="30">
        <v>45390369411274.438</v>
      </c>
      <c r="O86" s="30">
        <v>45571179580949.266</v>
      </c>
      <c r="P86" s="30">
        <v>45751989750624.164</v>
      </c>
      <c r="Q86" s="30">
        <v>45932799920298.992</v>
      </c>
      <c r="R86" s="30">
        <v>46113610089973.859</v>
      </c>
      <c r="S86" s="30">
        <v>46294420259648.719</v>
      </c>
      <c r="T86" s="30">
        <v>46475230429323.547</v>
      </c>
      <c r="U86" s="30">
        <v>46656040598998.414</v>
      </c>
      <c r="V86" s="30">
        <v>46836850768673.273</v>
      </c>
      <c r="W86" s="30">
        <v>47017660938348.141</v>
      </c>
      <c r="X86" s="30">
        <v>47198471108022.969</v>
      </c>
      <c r="Y86" s="30">
        <v>47379281277697.828</v>
      </c>
      <c r="Z86" s="30">
        <v>47560091447372.695</v>
      </c>
      <c r="AA86" s="30">
        <v>47740901617047.523</v>
      </c>
      <c r="AB86" s="30">
        <v>47921711786722.422</v>
      </c>
      <c r="AC86" s="30">
        <v>48102521956397.25</v>
      </c>
      <c r="AD86" s="30">
        <v>48283332126072.117</v>
      </c>
      <c r="AE86" s="30">
        <v>48464142295746.984</v>
      </c>
      <c r="AF86" s="30">
        <v>48644952465421.813</v>
      </c>
      <c r="AG86" s="30">
        <v>48825762635096.672</v>
      </c>
      <c r="AH86" s="30">
        <v>49006572804771.508</v>
      </c>
      <c r="AI86" s="30">
        <v>49187382974446.398</v>
      </c>
      <c r="AJ86" s="30">
        <v>49368193144121.227</v>
      </c>
      <c r="AK86" s="30">
        <v>49549003313796.063</v>
      </c>
      <c r="AL86" s="30">
        <v>49729813483470.953</v>
      </c>
      <c r="AM86" s="30">
        <v>49910623653145.789</v>
      </c>
    </row>
    <row r="88" spans="3:39" x14ac:dyDescent="0.25">
      <c r="C88" s="32" t="s">
        <v>160</v>
      </c>
      <c r="D88" s="30">
        <v>2287.6631265304604</v>
      </c>
      <c r="E88" s="30">
        <v>2307.9966256540615</v>
      </c>
      <c r="F88" s="30">
        <v>2328.3722939878585</v>
      </c>
      <c r="G88" s="30">
        <v>2348.6167496188018</v>
      </c>
      <c r="H88" s="30">
        <v>2368.7441665770971</v>
      </c>
      <c r="I88" s="30">
        <v>2388.9619797363271</v>
      </c>
      <c r="J88" s="30">
        <v>2409.3425295826009</v>
      </c>
      <c r="K88" s="30">
        <v>2429.9266326178376</v>
      </c>
      <c r="L88" s="30">
        <v>2450.1663831765136</v>
      </c>
      <c r="M88" s="30">
        <v>2471.4096080229901</v>
      </c>
      <c r="N88" s="30">
        <v>2492.1180425928887</v>
      </c>
      <c r="O88" s="30">
        <v>2512.6738563811182</v>
      </c>
      <c r="P88" s="30">
        <v>2533.4267538839426</v>
      </c>
      <c r="Q88" s="30">
        <v>2553.9391045671032</v>
      </c>
      <c r="R88" s="30">
        <v>2573.47027124233</v>
      </c>
      <c r="S88" s="30">
        <v>2592.8241743198873</v>
      </c>
      <c r="T88" s="30">
        <v>2611.6726938225379</v>
      </c>
      <c r="U88" s="30">
        <v>2631.311665466088</v>
      </c>
      <c r="V88" s="30">
        <v>2652.2201244207486</v>
      </c>
      <c r="W88" s="30">
        <v>2671.6138441723679</v>
      </c>
      <c r="X88" s="30">
        <v>2690.5746972753991</v>
      </c>
      <c r="Y88" s="30">
        <v>2708.5203134099615</v>
      </c>
      <c r="Z88" s="30">
        <v>2726.285137142655</v>
      </c>
      <c r="AA88" s="30">
        <v>2744.089130601973</v>
      </c>
      <c r="AB88" s="30">
        <v>2761.3648620724844</v>
      </c>
      <c r="AC88" s="30">
        <v>2777.9475952114312</v>
      </c>
      <c r="AD88" s="30">
        <v>2794.2247927200233</v>
      </c>
      <c r="AE88" s="30">
        <v>2810.4181811288545</v>
      </c>
      <c r="AF88" s="30">
        <v>2826.1881718470354</v>
      </c>
      <c r="AG88" s="30">
        <v>2841.6667421516627</v>
      </c>
      <c r="AH88" s="30">
        <v>2856.8078411479205</v>
      </c>
      <c r="AI88" s="30">
        <v>2871.5548903417957</v>
      </c>
      <c r="AJ88" s="30">
        <v>2885.9962274651052</v>
      </c>
      <c r="AK88" s="30">
        <v>2900.2107801051329</v>
      </c>
      <c r="AL88" s="30">
        <v>2914.1865503275967</v>
      </c>
      <c r="AM88" s="30">
        <v>2927.6936953522418</v>
      </c>
    </row>
    <row r="90" spans="3:39" x14ac:dyDescent="0.25">
      <c r="C90" s="32" t="s">
        <v>147</v>
      </c>
    </row>
    <row r="91" spans="3:39" x14ac:dyDescent="0.25">
      <c r="C91" s="34" t="s">
        <v>87</v>
      </c>
      <c r="D91" s="30">
        <v>1122.11309768976</v>
      </c>
      <c r="E91" s="30">
        <v>1131.64608939604</v>
      </c>
      <c r="F91" s="30">
        <v>1133.60618103452</v>
      </c>
      <c r="G91" s="30">
        <v>1127.3623347160201</v>
      </c>
      <c r="H91" s="30">
        <v>1120.3900560176201</v>
      </c>
      <c r="I91" s="30">
        <v>1118.5564832154701</v>
      </c>
      <c r="J91" s="30">
        <v>1113.04467648022</v>
      </c>
      <c r="K91" s="30">
        <v>1111.1569956276601</v>
      </c>
      <c r="L91" s="30">
        <v>1108.5120247683101</v>
      </c>
      <c r="M91" s="30">
        <v>1104.4029747424399</v>
      </c>
      <c r="N91" s="30">
        <v>1122.2604427450999</v>
      </c>
      <c r="O91" s="30">
        <v>1128.0210434851999</v>
      </c>
      <c r="P91" s="30">
        <v>1133.7816442252899</v>
      </c>
      <c r="Q91" s="30">
        <v>1139.54224496538</v>
      </c>
      <c r="R91" s="30">
        <v>1145.30284570548</v>
      </c>
      <c r="S91" s="30">
        <v>1151.06344644557</v>
      </c>
      <c r="T91" s="30">
        <v>1156.82404718566</v>
      </c>
      <c r="U91" s="30">
        <v>1162.58464792576</v>
      </c>
      <c r="V91" s="30">
        <v>1168.34524866585</v>
      </c>
      <c r="W91" s="30">
        <v>1174.10584940594</v>
      </c>
      <c r="X91" s="30">
        <v>1179.8664501460401</v>
      </c>
      <c r="Y91" s="30">
        <v>1185.6270508861301</v>
      </c>
      <c r="Z91" s="30">
        <v>1191.3876516262201</v>
      </c>
      <c r="AA91" s="30">
        <v>1197.1482523663201</v>
      </c>
      <c r="AB91" s="30">
        <v>1202.9088531064101</v>
      </c>
      <c r="AC91" s="30">
        <v>1208.6694538464999</v>
      </c>
      <c r="AD91" s="30">
        <v>1214.4300545865999</v>
      </c>
      <c r="AE91" s="30">
        <v>1220.1906553266899</v>
      </c>
      <c r="AF91" s="30">
        <v>1225.9512560667899</v>
      </c>
      <c r="AG91" s="30">
        <v>1231.71185680688</v>
      </c>
      <c r="AH91" s="30">
        <v>1237.47245754697</v>
      </c>
      <c r="AI91" s="30">
        <v>1243.23305828707</v>
      </c>
      <c r="AJ91" s="30">
        <v>1248.99365902716</v>
      </c>
      <c r="AK91" s="30">
        <v>1254.75425976725</v>
      </c>
      <c r="AL91" s="30">
        <v>1260.51486050735</v>
      </c>
      <c r="AM91" s="30">
        <v>1266.27546124744</v>
      </c>
    </row>
    <row r="92" spans="3:39" x14ac:dyDescent="0.25">
      <c r="C92" s="34" t="s">
        <v>148</v>
      </c>
      <c r="D92" s="30">
        <f>'E3-Pathways-electricity'!D15</f>
        <v>4143.7533149999999</v>
      </c>
      <c r="E92" s="30">
        <f>'E3-Pathways-electricity'!E15</f>
        <v>4129.5170507713901</v>
      </c>
      <c r="F92" s="30">
        <f>'E3-Pathways-electricity'!F15</f>
        <v>4108.5307811427901</v>
      </c>
      <c r="G92" s="30">
        <f>'E3-Pathways-electricity'!G15</f>
        <v>4074.2492818056198</v>
      </c>
      <c r="H92" s="30">
        <f>'E3-Pathways-electricity'!H15</f>
        <v>4039.3694715657898</v>
      </c>
      <c r="I92" s="30">
        <f>'E3-Pathways-electricity'!I15</f>
        <v>3982.0632577297902</v>
      </c>
      <c r="J92" s="30">
        <f>'E3-Pathways-electricity'!J15</f>
        <v>3926.7326158138799</v>
      </c>
      <c r="K92" s="30">
        <f>'E3-Pathways-electricity'!K15</f>
        <v>3870.4824154819498</v>
      </c>
      <c r="L92" s="30">
        <f>'E3-Pathways-electricity'!L15</f>
        <v>3813.3563564799902</v>
      </c>
      <c r="M92" s="30">
        <f>'E3-Pathways-electricity'!M15</f>
        <v>3756.09398879436</v>
      </c>
      <c r="N92" s="30">
        <f>'E3-Pathways-electricity'!N15</f>
        <v>3752.0765039836601</v>
      </c>
      <c r="O92" s="30">
        <f>'E3-Pathways-electricity'!O15</f>
        <v>3724.38842409987</v>
      </c>
      <c r="P92" s="30">
        <f>'E3-Pathways-electricity'!P15</f>
        <v>3696.7744056950901</v>
      </c>
      <c r="Q92" s="30">
        <f>'E3-Pathways-electricity'!Q15</f>
        <v>3669.2344487693399</v>
      </c>
      <c r="R92" s="30">
        <f>'E3-Pathways-electricity'!R15</f>
        <v>3641.7685533226099</v>
      </c>
      <c r="S92" s="30">
        <f>'E3-Pathways-electricity'!S15</f>
        <v>3614.3767193548902</v>
      </c>
      <c r="T92" s="30">
        <f>'E3-Pathways-electricity'!T15</f>
        <v>3607.9950885794201</v>
      </c>
      <c r="U92" s="30">
        <f>'E3-Pathways-electricity'!U15</f>
        <v>3601.61345780395</v>
      </c>
      <c r="V92" s="30">
        <f>'E3-Pathways-electricity'!V15</f>
        <v>3595.23182702848</v>
      </c>
      <c r="W92" s="30">
        <f>'E3-Pathways-electricity'!W15</f>
        <v>3588.8501962530099</v>
      </c>
      <c r="X92" s="30">
        <f>'E3-Pathways-electricity'!X15</f>
        <v>3582.4685654775399</v>
      </c>
      <c r="Y92" s="30">
        <f>'E3-Pathways-electricity'!Y15</f>
        <v>3576.0869347020698</v>
      </c>
      <c r="Z92" s="30">
        <f>'E3-Pathways-electricity'!Z15</f>
        <v>3569.7053039266002</v>
      </c>
      <c r="AA92" s="30">
        <f>'E3-Pathways-electricity'!AA15</f>
        <v>3563.3236731511302</v>
      </c>
      <c r="AB92" s="30">
        <f>'E3-Pathways-electricity'!AB15</f>
        <v>3556.9420423756601</v>
      </c>
      <c r="AC92" s="30">
        <f>'E3-Pathways-electricity'!AC15</f>
        <v>3550.56041160019</v>
      </c>
      <c r="AD92" s="30">
        <f>'E3-Pathways-electricity'!AD15</f>
        <v>3544.17878082472</v>
      </c>
      <c r="AE92" s="30">
        <f>'E3-Pathways-electricity'!AE15</f>
        <v>3537.7971500492499</v>
      </c>
      <c r="AF92" s="30">
        <f>'E3-Pathways-electricity'!AF15</f>
        <v>3531.4155192737799</v>
      </c>
      <c r="AG92" s="30">
        <f>'E3-Pathways-electricity'!AG15</f>
        <v>3525.0338884983098</v>
      </c>
      <c r="AH92" s="30">
        <f>'E3-Pathways-electricity'!AH15</f>
        <v>3518.6522577228402</v>
      </c>
      <c r="AI92" s="30">
        <f>'E3-Pathways-electricity'!AI15</f>
        <v>3512.2706269473802</v>
      </c>
      <c r="AJ92" s="30">
        <f>'E3-Pathways-electricity'!AJ15</f>
        <v>3505.8889961719101</v>
      </c>
      <c r="AK92" s="30">
        <f>'E3-Pathways-electricity'!AK15</f>
        <v>3499.50736539644</v>
      </c>
      <c r="AL92" s="30">
        <f>'E3-Pathways-electricity'!AL15</f>
        <v>3493.12573462097</v>
      </c>
      <c r="AM92" s="30">
        <f>'E3-Pathways-electricity'!AM15</f>
        <v>3486.7441038454999</v>
      </c>
    </row>
    <row r="93" spans="3:39" x14ac:dyDescent="0.25">
      <c r="C93" s="34" t="s">
        <v>149</v>
      </c>
      <c r="D93" s="30">
        <f>'E3-Pathways-electricity'!D16</f>
        <v>1085.2508682</v>
      </c>
      <c r="E93" s="30">
        <f>'E3-Pathways-electricity'!E16</f>
        <v>1084.98695190126</v>
      </c>
      <c r="F93" s="30">
        <f>'E3-Pathways-electricity'!F16</f>
        <v>1080.9578636327899</v>
      </c>
      <c r="G93" s="30">
        <f>'E3-Pathways-electricity'!G16</f>
        <v>1072.4818631584001</v>
      </c>
      <c r="H93" s="30">
        <f>'E3-Pathways-electricity'!H16</f>
        <v>1064.03620062348</v>
      </c>
      <c r="I93" s="30">
        <f>'E3-Pathways-electricity'!I16</f>
        <v>1049.86294397696</v>
      </c>
      <c r="J93" s="30">
        <f>'E3-Pathways-electricity'!J16</f>
        <v>1035.8114978516101</v>
      </c>
      <c r="K93" s="30">
        <f>'E3-Pathways-electricity'!K16</f>
        <v>1021.88136580843</v>
      </c>
      <c r="L93" s="30">
        <f>'E3-Pathways-electricity'!L16</f>
        <v>1007.3680904786499</v>
      </c>
      <c r="M93" s="30">
        <f>'E3-Pathways-electricity'!M16</f>
        <v>992.99036485368094</v>
      </c>
      <c r="N93" s="30">
        <f>'E3-Pathways-electricity'!N16</f>
        <v>997.24954353701003</v>
      </c>
      <c r="O93" s="30">
        <f>'E3-Pathways-electricity'!O16</f>
        <v>991.67513711291099</v>
      </c>
      <c r="P93" s="30">
        <f>'E3-Pathways-electricity'!P16</f>
        <v>986.10017286770699</v>
      </c>
      <c r="Q93" s="30">
        <f>'E3-Pathways-electricity'!Q16</f>
        <v>980.524650801397</v>
      </c>
      <c r="R93" s="30">
        <f>'E3-Pathways-electricity'!R16</f>
        <v>974.94857091398296</v>
      </c>
      <c r="S93" s="30">
        <f>'E3-Pathways-electricity'!S16</f>
        <v>969.37193320546305</v>
      </c>
      <c r="T93" s="30">
        <f>'E3-Pathways-electricity'!T16</f>
        <v>969.41999879067805</v>
      </c>
      <c r="U93" s="30">
        <f>'E3-Pathways-electricity'!U16</f>
        <v>969.46806437589305</v>
      </c>
      <c r="V93" s="30">
        <f>'E3-Pathways-electricity'!V16</f>
        <v>969.51612996110805</v>
      </c>
      <c r="W93" s="30">
        <f>'E3-Pathways-electricity'!W16</f>
        <v>969.56419554632305</v>
      </c>
      <c r="X93" s="30">
        <f>'E3-Pathways-electricity'!X16</f>
        <v>969.61226113153805</v>
      </c>
      <c r="Y93" s="30">
        <f>'E3-Pathways-electricity'!Y16</f>
        <v>969.66032671675305</v>
      </c>
      <c r="Z93" s="30">
        <f>'E3-Pathways-electricity'!Z16</f>
        <v>969.70839230196805</v>
      </c>
      <c r="AA93" s="30">
        <f>'E3-Pathways-electricity'!AA16</f>
        <v>969.75645788718305</v>
      </c>
      <c r="AB93" s="30">
        <f>'E3-Pathways-electricity'!AB16</f>
        <v>969.80452347239805</v>
      </c>
      <c r="AC93" s="30">
        <f>'E3-Pathways-electricity'!AC16</f>
        <v>969.85258905761305</v>
      </c>
      <c r="AD93" s="30">
        <f>'E3-Pathways-electricity'!AD16</f>
        <v>969.90065464282804</v>
      </c>
      <c r="AE93" s="30">
        <f>'E3-Pathways-electricity'!AE16</f>
        <v>969.94872022804304</v>
      </c>
      <c r="AF93" s="30">
        <f>'E3-Pathways-electricity'!AF16</f>
        <v>969.99678581325804</v>
      </c>
      <c r="AG93" s="30">
        <f>'E3-Pathways-electricity'!AG16</f>
        <v>970.04485139847304</v>
      </c>
      <c r="AH93" s="30">
        <f>'E3-Pathways-electricity'!AH16</f>
        <v>970.09291698368804</v>
      </c>
      <c r="AI93" s="30">
        <f>'E3-Pathways-electricity'!AI16</f>
        <v>970.14098256890304</v>
      </c>
      <c r="AJ93" s="30">
        <f>'E3-Pathways-electricity'!AJ16</f>
        <v>970.18904815411804</v>
      </c>
      <c r="AK93" s="30">
        <f>'E3-Pathways-electricity'!AK16</f>
        <v>970.23711373933304</v>
      </c>
      <c r="AL93" s="30">
        <f>'E3-Pathways-electricity'!AL16</f>
        <v>970.28517932454804</v>
      </c>
      <c r="AM93" s="30">
        <f>'E3-Pathways-electricity'!AM16</f>
        <v>970.33324490976304</v>
      </c>
    </row>
    <row r="94" spans="3:39" x14ac:dyDescent="0.25">
      <c r="C94" s="34" t="s">
        <v>150</v>
      </c>
      <c r="D94" s="30">
        <v>121.1250969</v>
      </c>
      <c r="E94" s="30">
        <v>119.69690992911799</v>
      </c>
      <c r="F94" s="30">
        <v>118.425313050174</v>
      </c>
      <c r="G94" s="30">
        <v>117.01228301475101</v>
      </c>
      <c r="H94" s="30">
        <v>115.607160945654</v>
      </c>
      <c r="I94" s="30">
        <v>114.283299409899</v>
      </c>
      <c r="J94" s="30">
        <v>113.039709911695</v>
      </c>
      <c r="K94" s="30">
        <v>111.730016815608</v>
      </c>
      <c r="L94" s="30">
        <v>110.427572688654</v>
      </c>
      <c r="M94" s="30">
        <v>109.20441210345901</v>
      </c>
      <c r="N94" s="30">
        <v>108.10449959064501</v>
      </c>
      <c r="O94" s="30">
        <v>107.258687053804</v>
      </c>
      <c r="P94" s="30">
        <v>106.41287451696201</v>
      </c>
      <c r="Q94" s="30">
        <v>105.56706198012</v>
      </c>
      <c r="R94" s="30">
        <v>104.721249443278</v>
      </c>
      <c r="S94" s="30">
        <v>103.87543690643599</v>
      </c>
      <c r="T94" s="30">
        <v>103.029624369595</v>
      </c>
      <c r="U94" s="30">
        <v>102.18381183275299</v>
      </c>
      <c r="V94" s="30">
        <v>101.337999295911</v>
      </c>
      <c r="W94" s="30">
        <v>100.492186759069</v>
      </c>
      <c r="X94" s="30">
        <v>99.646374222227905</v>
      </c>
      <c r="Y94" s="30">
        <v>98.8005616853861</v>
      </c>
      <c r="Z94" s="30">
        <v>97.954749148544295</v>
      </c>
      <c r="AA94" s="30">
        <v>97.108936611702504</v>
      </c>
      <c r="AB94" s="30">
        <v>96.263124074860698</v>
      </c>
      <c r="AC94" s="30">
        <v>95.417311538018893</v>
      </c>
      <c r="AD94" s="30">
        <v>94.571499001177202</v>
      </c>
      <c r="AE94" s="30">
        <v>93.725686464335396</v>
      </c>
      <c r="AF94" s="30">
        <v>92.879873927493506</v>
      </c>
      <c r="AG94" s="30">
        <v>92.034061390651701</v>
      </c>
      <c r="AH94" s="30">
        <v>91.188248853809995</v>
      </c>
      <c r="AI94" s="30">
        <v>90.342436316968204</v>
      </c>
      <c r="AJ94" s="30">
        <v>89.496623780126399</v>
      </c>
      <c r="AK94" s="30">
        <v>88.650811243284593</v>
      </c>
      <c r="AL94" s="30">
        <v>87.804998706442802</v>
      </c>
      <c r="AM94" s="30">
        <v>86.959186169600997</v>
      </c>
    </row>
    <row r="95" spans="3:39" x14ac:dyDescent="0.25">
      <c r="C95" s="34" t="s">
        <v>151</v>
      </c>
      <c r="D95" s="30">
        <v>50.220040175999998</v>
      </c>
      <c r="E95" s="30">
        <v>49.267636413744199</v>
      </c>
      <c r="F95" s="30">
        <v>48.4109000993557</v>
      </c>
      <c r="G95" s="30">
        <v>47.256383747576699</v>
      </c>
      <c r="H95" s="30">
        <v>46.147077692965901</v>
      </c>
      <c r="I95" s="30">
        <v>45.1485049979417</v>
      </c>
      <c r="J95" s="30">
        <v>44.164351779453099</v>
      </c>
      <c r="K95" s="30">
        <v>43.187249830938903</v>
      </c>
      <c r="L95" s="30">
        <v>42.159307895419303</v>
      </c>
      <c r="M95" s="30">
        <v>41.131740970366401</v>
      </c>
      <c r="N95" s="30">
        <v>40.473178742920901</v>
      </c>
      <c r="O95" s="30">
        <v>39.697778021850802</v>
      </c>
      <c r="P95" s="30">
        <v>38.922377300780802</v>
      </c>
      <c r="Q95" s="30">
        <v>38.146976579710703</v>
      </c>
      <c r="R95" s="30">
        <v>37.371575858640597</v>
      </c>
      <c r="S95" s="30">
        <v>36.596175137570498</v>
      </c>
      <c r="T95" s="30">
        <v>35.820774416500399</v>
      </c>
      <c r="U95" s="30">
        <v>35.045373695430399</v>
      </c>
      <c r="V95" s="30">
        <v>34.2699729743603</v>
      </c>
      <c r="W95" s="30">
        <v>33.494572253290201</v>
      </c>
      <c r="X95" s="30">
        <v>32.719171532220102</v>
      </c>
      <c r="Y95" s="30">
        <v>31.943770811149999</v>
      </c>
      <c r="Z95" s="30">
        <v>31.16837009008</v>
      </c>
      <c r="AA95" s="30">
        <v>30.392969369009901</v>
      </c>
      <c r="AB95" s="30">
        <v>29.617568647939802</v>
      </c>
      <c r="AC95" s="30">
        <v>28.842167926869699</v>
      </c>
      <c r="AD95" s="30">
        <v>28.0667672057996</v>
      </c>
      <c r="AE95" s="30">
        <v>27.291366484729501</v>
      </c>
      <c r="AF95" s="30">
        <v>26.515965763659501</v>
      </c>
      <c r="AG95" s="30">
        <v>25.740565042589399</v>
      </c>
      <c r="AH95" s="30">
        <v>24.9651643215193</v>
      </c>
      <c r="AI95" s="30">
        <v>24.189763600449201</v>
      </c>
      <c r="AJ95" s="30">
        <v>23.414362879379102</v>
      </c>
      <c r="AK95" s="30">
        <v>22.638962158309099</v>
      </c>
      <c r="AL95" s="30">
        <v>21.863561437238999</v>
      </c>
      <c r="AM95" s="30">
        <v>21.0881607161689</v>
      </c>
    </row>
    <row r="96" spans="3:39" x14ac:dyDescent="0.25">
      <c r="C96" s="34" t="s">
        <v>152</v>
      </c>
      <c r="D96" s="30">
        <v>188.043952935042</v>
      </c>
      <c r="E96" s="30">
        <v>186.46780549547</v>
      </c>
      <c r="F96" s="30">
        <v>184.452434305944</v>
      </c>
      <c r="G96" s="30">
        <v>182.004332332514</v>
      </c>
      <c r="H96" s="30">
        <v>179.64494529186101</v>
      </c>
      <c r="I96" s="30">
        <v>177.37319102297599</v>
      </c>
      <c r="J96" s="30">
        <v>175.26083060284199</v>
      </c>
      <c r="K96" s="30">
        <v>173.01576963882701</v>
      </c>
      <c r="L96" s="30">
        <v>170.8565378449</v>
      </c>
      <c r="M96" s="30">
        <v>168.63853090609101</v>
      </c>
      <c r="N96" s="30">
        <v>168.210724485626</v>
      </c>
      <c r="O96" s="30">
        <v>167.09606204262499</v>
      </c>
      <c r="P96" s="30">
        <v>165.98139959962401</v>
      </c>
      <c r="Q96" s="30">
        <v>164.866737156623</v>
      </c>
      <c r="R96" s="30">
        <v>163.75207471362199</v>
      </c>
      <c r="S96" s="30">
        <v>162.63741227062101</v>
      </c>
      <c r="T96" s="30">
        <v>161.52274982762</v>
      </c>
      <c r="U96" s="30">
        <v>160.40808738461899</v>
      </c>
      <c r="V96" s="30">
        <v>159.29342494161801</v>
      </c>
      <c r="W96" s="30">
        <v>158.178762498617</v>
      </c>
      <c r="X96" s="30">
        <v>157.064100055616</v>
      </c>
      <c r="Y96" s="30">
        <v>155.94943761261499</v>
      </c>
      <c r="Z96" s="30">
        <v>154.83477516961401</v>
      </c>
      <c r="AA96" s="30">
        <v>153.720112726613</v>
      </c>
      <c r="AB96" s="30">
        <v>152.60545028361199</v>
      </c>
      <c r="AC96" s="30">
        <v>151.49078784061101</v>
      </c>
      <c r="AD96" s="30">
        <v>150.37612539761</v>
      </c>
      <c r="AE96" s="30">
        <v>149.26146295460899</v>
      </c>
      <c r="AF96" s="30">
        <v>148.14680051160801</v>
      </c>
      <c r="AG96" s="30">
        <v>147.032138068607</v>
      </c>
      <c r="AH96" s="30">
        <v>145.91747562560599</v>
      </c>
      <c r="AI96" s="30">
        <v>144.80281318260501</v>
      </c>
      <c r="AJ96" s="30">
        <v>143.688150739604</v>
      </c>
      <c r="AK96" s="30">
        <v>142.57348829660299</v>
      </c>
      <c r="AL96" s="30">
        <v>141.45882585360201</v>
      </c>
      <c r="AM96" s="30">
        <v>140.344163410601</v>
      </c>
    </row>
    <row r="97" spans="3:39" x14ac:dyDescent="0.25">
      <c r="C97" s="34" t="s">
        <v>94</v>
      </c>
      <c r="D97" s="30">
        <v>532.72542618</v>
      </c>
      <c r="E97" s="30">
        <v>523.611633348346</v>
      </c>
      <c r="F97" s="30">
        <v>516.64348584987397</v>
      </c>
      <c r="G97" s="30">
        <v>509.06138619753301</v>
      </c>
      <c r="H97" s="30">
        <v>501.535200020339</v>
      </c>
      <c r="I97" s="30">
        <v>494.353516644997</v>
      </c>
      <c r="J97" s="30">
        <v>487.15160559347203</v>
      </c>
      <c r="K97" s="30">
        <v>479.78916602206698</v>
      </c>
      <c r="L97" s="30">
        <v>472.13046145240003</v>
      </c>
      <c r="M97" s="30">
        <v>464.32378036747701</v>
      </c>
      <c r="N97" s="30">
        <v>460.46238732372598</v>
      </c>
      <c r="O97" s="30">
        <v>456.81289297369602</v>
      </c>
      <c r="P97" s="30">
        <v>453.16339862366698</v>
      </c>
      <c r="Q97" s="30">
        <v>449.51390427363799</v>
      </c>
      <c r="R97" s="30">
        <v>445.864409923609</v>
      </c>
      <c r="S97" s="30">
        <v>442.21491557357899</v>
      </c>
      <c r="T97" s="30">
        <v>438.56542122355</v>
      </c>
      <c r="U97" s="30">
        <v>434.91592687352102</v>
      </c>
      <c r="V97" s="30">
        <v>431.26643252349101</v>
      </c>
      <c r="W97" s="30">
        <v>427.61693817346202</v>
      </c>
      <c r="X97" s="30">
        <v>423.96744382343297</v>
      </c>
      <c r="Y97" s="30">
        <v>420.31794947340398</v>
      </c>
      <c r="Z97" s="30">
        <v>416.66845512337397</v>
      </c>
      <c r="AA97" s="30">
        <v>413.01896077334499</v>
      </c>
      <c r="AB97" s="30">
        <v>409.369466423316</v>
      </c>
      <c r="AC97" s="30">
        <v>405.71997207328701</v>
      </c>
      <c r="AD97" s="30">
        <v>402.070477723257</v>
      </c>
      <c r="AE97" s="30">
        <v>398.42098337322801</v>
      </c>
      <c r="AF97" s="30">
        <v>394.77148902319902</v>
      </c>
      <c r="AG97" s="30">
        <v>391.12199467316998</v>
      </c>
      <c r="AH97" s="30">
        <v>387.47250032314003</v>
      </c>
      <c r="AI97" s="30">
        <v>383.82300597311098</v>
      </c>
      <c r="AJ97" s="30">
        <v>380.17351162308199</v>
      </c>
      <c r="AK97" s="30">
        <v>376.524017273053</v>
      </c>
      <c r="AL97" s="30">
        <v>372.87452292302299</v>
      </c>
      <c r="AM97" s="30">
        <v>369.22502857299401</v>
      </c>
    </row>
    <row r="98" spans="3:39" x14ac:dyDescent="0.25">
      <c r="C98" s="34" t="s">
        <v>153</v>
      </c>
      <c r="D98" s="30">
        <v>474.0003792</v>
      </c>
      <c r="E98" s="30">
        <v>467.04520245357099</v>
      </c>
      <c r="F98" s="30">
        <v>460.73224656633499</v>
      </c>
      <c r="G98" s="30">
        <v>454.16835736627002</v>
      </c>
      <c r="H98" s="30">
        <v>447.79668866539703</v>
      </c>
      <c r="I98" s="30">
        <v>441.397375194701</v>
      </c>
      <c r="J98" s="30">
        <v>435.18685894920799</v>
      </c>
      <c r="K98" s="30">
        <v>429.09071041458498</v>
      </c>
      <c r="L98" s="30">
        <v>423.03678225915502</v>
      </c>
      <c r="M98" s="30">
        <v>417.09493963193398</v>
      </c>
      <c r="N98" s="30">
        <v>413.43776779300202</v>
      </c>
      <c r="O98" s="30">
        <v>410.57982254887003</v>
      </c>
      <c r="P98" s="30">
        <v>407.72187730473701</v>
      </c>
      <c r="Q98" s="30">
        <v>404.86393206060501</v>
      </c>
      <c r="R98" s="30">
        <v>402.00598681647199</v>
      </c>
      <c r="S98" s="30">
        <v>399.14804157233999</v>
      </c>
      <c r="T98" s="30">
        <v>396.29009632820703</v>
      </c>
      <c r="U98" s="30">
        <v>393.43215108407497</v>
      </c>
      <c r="V98" s="30">
        <v>390.57420583994201</v>
      </c>
      <c r="W98" s="30">
        <v>387.71626059580899</v>
      </c>
      <c r="X98" s="30">
        <v>384.85831535167699</v>
      </c>
      <c r="Y98" s="30">
        <v>382.00037010754397</v>
      </c>
      <c r="Z98" s="30">
        <v>379.14242486341197</v>
      </c>
      <c r="AA98" s="30">
        <v>376.28447961927901</v>
      </c>
      <c r="AB98" s="30">
        <v>373.42653437514701</v>
      </c>
      <c r="AC98" s="30">
        <v>370.56858913101399</v>
      </c>
      <c r="AD98" s="30">
        <v>367.710643886882</v>
      </c>
      <c r="AE98" s="30">
        <v>364.85269864274898</v>
      </c>
      <c r="AF98" s="30">
        <v>361.99475339861698</v>
      </c>
      <c r="AG98" s="30">
        <v>359.13680815448402</v>
      </c>
      <c r="AH98" s="30">
        <v>356.27886291035202</v>
      </c>
      <c r="AI98" s="30">
        <v>353.420917666219</v>
      </c>
      <c r="AJ98" s="30">
        <v>350.56297242208598</v>
      </c>
      <c r="AK98" s="30">
        <v>347.70502717795398</v>
      </c>
      <c r="AL98" s="30">
        <v>344.84708193382102</v>
      </c>
      <c r="AM98" s="30">
        <v>341.98913668968902</v>
      </c>
    </row>
    <row r="99" spans="3:39" x14ac:dyDescent="0.25">
      <c r="C99" s="34" t="s">
        <v>96</v>
      </c>
      <c r="D99" s="30">
        <v>460.1253681</v>
      </c>
      <c r="E99" s="30">
        <v>453.963747171899</v>
      </c>
      <c r="F99" s="30">
        <v>447.32433086991801</v>
      </c>
      <c r="G99" s="30">
        <v>439.18517418335301</v>
      </c>
      <c r="H99" s="30">
        <v>431.25836390411501</v>
      </c>
      <c r="I99" s="30">
        <v>423.68677486222299</v>
      </c>
      <c r="J99" s="30">
        <v>416.39273501393598</v>
      </c>
      <c r="K99" s="30">
        <v>409.15658814673799</v>
      </c>
      <c r="L99" s="30">
        <v>401.83545943061</v>
      </c>
      <c r="M99" s="30">
        <v>394.50301293368</v>
      </c>
      <c r="N99" s="30">
        <v>391.335673784145</v>
      </c>
      <c r="O99" s="30">
        <v>386.96458973122901</v>
      </c>
      <c r="P99" s="30">
        <v>382.593505678312</v>
      </c>
      <c r="Q99" s="30">
        <v>378.22242162539499</v>
      </c>
      <c r="R99" s="30">
        <v>373.85133757247797</v>
      </c>
      <c r="S99" s="30">
        <v>369.48025351956102</v>
      </c>
      <c r="T99" s="30">
        <v>365.109169466644</v>
      </c>
      <c r="U99" s="30">
        <v>360.73808541372699</v>
      </c>
      <c r="V99" s="30">
        <v>356.36700136080998</v>
      </c>
      <c r="W99" s="30">
        <v>351.99591730789302</v>
      </c>
      <c r="X99" s="30">
        <v>347.62483325497601</v>
      </c>
      <c r="Y99" s="30">
        <v>343.253749202059</v>
      </c>
      <c r="Z99" s="30">
        <v>338.88266514914199</v>
      </c>
      <c r="AA99" s="30">
        <v>334.51158109622497</v>
      </c>
      <c r="AB99" s="30">
        <v>330.14049704330802</v>
      </c>
      <c r="AC99" s="30">
        <v>325.769412990391</v>
      </c>
      <c r="AD99" s="30">
        <v>321.39832893747399</v>
      </c>
      <c r="AE99" s="30">
        <v>317.02724488455698</v>
      </c>
      <c r="AF99" s="30">
        <v>312.65616083164002</v>
      </c>
      <c r="AG99" s="30">
        <v>308.28507677872301</v>
      </c>
      <c r="AH99" s="30">
        <v>303.913992725806</v>
      </c>
      <c r="AI99" s="30">
        <v>299.54290867289001</v>
      </c>
      <c r="AJ99" s="30">
        <v>295.17182461997299</v>
      </c>
      <c r="AK99" s="30">
        <v>290.80074056705598</v>
      </c>
      <c r="AL99" s="30">
        <v>286.42965651413903</v>
      </c>
      <c r="AM99" s="30">
        <v>282.05857246122201</v>
      </c>
    </row>
    <row r="100" spans="3:39" x14ac:dyDescent="0.25">
      <c r="C100" s="34" t="s">
        <v>98</v>
      </c>
      <c r="D100" s="30">
        <v>1861.5014891999999</v>
      </c>
      <c r="E100" s="30">
        <v>1922.47852373402</v>
      </c>
      <c r="F100" s="30">
        <v>1951.4937462212099</v>
      </c>
      <c r="G100" s="30">
        <v>1985.2073941746901</v>
      </c>
      <c r="H100" s="30">
        <v>2034.5231364593401</v>
      </c>
      <c r="I100" s="30">
        <v>2088.9580678917</v>
      </c>
      <c r="J100" s="30">
        <v>2147.6852233973</v>
      </c>
      <c r="K100" s="30">
        <v>2204.1341813499098</v>
      </c>
      <c r="L100" s="30">
        <v>2255.4674199067499</v>
      </c>
      <c r="M100" s="30">
        <v>2306.0310137188799</v>
      </c>
      <c r="N100" s="30">
        <v>2384.7358910769499</v>
      </c>
      <c r="O100" s="30">
        <v>2451.8062703713699</v>
      </c>
      <c r="P100" s="30">
        <v>2518.87664966578</v>
      </c>
      <c r="Q100" s="30">
        <v>2585.94702896019</v>
      </c>
      <c r="R100" s="30">
        <v>2653.01740825461</v>
      </c>
      <c r="S100" s="30">
        <v>2720.08778754902</v>
      </c>
      <c r="T100" s="30">
        <v>2787.1581668434301</v>
      </c>
      <c r="U100" s="30">
        <v>2854.2285461378501</v>
      </c>
      <c r="V100" s="30">
        <v>2921.2989254322601</v>
      </c>
      <c r="W100" s="30">
        <v>2988.3693047266702</v>
      </c>
      <c r="X100" s="30">
        <v>3055.4396840210902</v>
      </c>
      <c r="Y100" s="30">
        <v>3122.5100633154998</v>
      </c>
      <c r="Z100" s="30">
        <v>3189.5804426099098</v>
      </c>
      <c r="AA100" s="30">
        <v>3256.6508219043299</v>
      </c>
      <c r="AB100" s="30">
        <v>3323.7212011987399</v>
      </c>
      <c r="AC100" s="30">
        <v>3390.7915804931499</v>
      </c>
      <c r="AD100" s="30">
        <v>3457.86195978757</v>
      </c>
      <c r="AE100" s="30">
        <v>3524.93233908198</v>
      </c>
      <c r="AF100" s="30">
        <v>3592.00271837639</v>
      </c>
      <c r="AG100" s="30">
        <v>3659.0730976708101</v>
      </c>
      <c r="AH100" s="30">
        <v>3726.1434769652201</v>
      </c>
      <c r="AI100" s="30">
        <v>3793.2138562596301</v>
      </c>
      <c r="AJ100" s="30">
        <v>3860.2842355540502</v>
      </c>
      <c r="AK100" s="30">
        <v>3927.3546148484602</v>
      </c>
      <c r="AL100" s="30">
        <v>3994.4249941428702</v>
      </c>
      <c r="AM100" s="30">
        <v>4061.4953734372898</v>
      </c>
    </row>
    <row r="101" spans="3:39" x14ac:dyDescent="0.25">
      <c r="C101" s="34" t="s">
        <v>154</v>
      </c>
      <c r="D101" s="30">
        <v>437.74412019501602</v>
      </c>
      <c r="E101" s="30">
        <v>434.81784107730698</v>
      </c>
      <c r="F101" s="30">
        <v>432.49378676166202</v>
      </c>
      <c r="G101" s="30">
        <v>429.58049357605199</v>
      </c>
      <c r="H101" s="30">
        <v>426.748700916497</v>
      </c>
      <c r="I101" s="30">
        <v>423.85091870533802</v>
      </c>
      <c r="J101" s="30">
        <v>421.17960205554198</v>
      </c>
      <c r="K101" s="30">
        <v>418.44157441346903</v>
      </c>
      <c r="L101" s="30">
        <v>415.71003973744502</v>
      </c>
      <c r="M101" s="30">
        <v>412.91323695048999</v>
      </c>
      <c r="N101" s="30">
        <v>412.03830381960199</v>
      </c>
      <c r="O101" s="30">
        <v>411.323453091212</v>
      </c>
      <c r="P101" s="30">
        <v>410.60860236282099</v>
      </c>
      <c r="Q101" s="30">
        <v>409.89375163442998</v>
      </c>
      <c r="R101" s="30">
        <v>409.17890090603902</v>
      </c>
      <c r="S101" s="30">
        <v>408.46405017764801</v>
      </c>
      <c r="T101" s="30">
        <v>407.74919944925801</v>
      </c>
      <c r="U101" s="30">
        <v>407.034348720867</v>
      </c>
      <c r="V101" s="30">
        <v>406.31949799247599</v>
      </c>
      <c r="W101" s="30">
        <v>405.60464726408497</v>
      </c>
      <c r="X101" s="30">
        <v>404.88979653569402</v>
      </c>
      <c r="Y101" s="30">
        <v>404.17494580730403</v>
      </c>
      <c r="Z101" s="30">
        <v>403.46009507891301</v>
      </c>
      <c r="AA101" s="30">
        <v>402.745244350522</v>
      </c>
      <c r="AB101" s="30">
        <v>402.03039362213099</v>
      </c>
      <c r="AC101" s="30">
        <v>401.31554289373997</v>
      </c>
      <c r="AD101" s="30">
        <v>400.60069216534998</v>
      </c>
      <c r="AE101" s="30">
        <v>399.88584143695903</v>
      </c>
      <c r="AF101" s="30">
        <v>399.17099070856801</v>
      </c>
      <c r="AG101" s="30">
        <v>398.456139980177</v>
      </c>
      <c r="AH101" s="30">
        <v>397.74128925178599</v>
      </c>
      <c r="AI101" s="30">
        <v>397.02643852339497</v>
      </c>
      <c r="AJ101" s="30">
        <v>396.31158779500498</v>
      </c>
      <c r="AK101" s="30">
        <v>395.59673706661403</v>
      </c>
      <c r="AL101" s="30">
        <v>394.88188633822301</v>
      </c>
      <c r="AM101" s="30">
        <v>394.167035609832</v>
      </c>
    </row>
    <row r="102" spans="3:39" x14ac:dyDescent="0.25">
      <c r="C102" s="34" t="s">
        <v>100</v>
      </c>
      <c r="D102" s="30">
        <v>3587.2528698000001</v>
      </c>
      <c r="E102" s="30">
        <v>3655.5030673174901</v>
      </c>
      <c r="F102" s="30">
        <v>3732.2234629643799</v>
      </c>
      <c r="G102" s="30">
        <v>3796.6273415524402</v>
      </c>
      <c r="H102" s="30">
        <v>3848.92800469344</v>
      </c>
      <c r="I102" s="30">
        <v>3907.4962645220098</v>
      </c>
      <c r="J102" s="30">
        <v>3972.18991996364</v>
      </c>
      <c r="K102" s="30">
        <v>4039.2826681974202</v>
      </c>
      <c r="L102" s="30">
        <v>4105.1430071187697</v>
      </c>
      <c r="M102" s="30">
        <v>4169.7709367277002</v>
      </c>
      <c r="N102" s="30">
        <v>4241.0354697006096</v>
      </c>
      <c r="O102" s="30">
        <v>4325.9299057158696</v>
      </c>
      <c r="P102" s="30">
        <v>4410.8243417311296</v>
      </c>
      <c r="Q102" s="30">
        <v>4495.7187777463896</v>
      </c>
      <c r="R102" s="30">
        <v>4580.6132137616496</v>
      </c>
      <c r="S102" s="30">
        <v>4665.5076497769096</v>
      </c>
      <c r="T102" s="30">
        <v>4750.4020857921696</v>
      </c>
      <c r="U102" s="30">
        <v>4835.2965218074296</v>
      </c>
      <c r="V102" s="30">
        <v>4920.1909578226896</v>
      </c>
      <c r="W102" s="30">
        <v>5005.0853938379496</v>
      </c>
      <c r="X102" s="30">
        <v>5089.9798298532096</v>
      </c>
      <c r="Y102" s="30">
        <v>5174.8742658684696</v>
      </c>
      <c r="Z102" s="30">
        <v>5259.7687018837296</v>
      </c>
      <c r="AA102" s="30">
        <v>5344.6631378989896</v>
      </c>
      <c r="AB102" s="30">
        <v>5429.5575739142496</v>
      </c>
      <c r="AC102" s="30">
        <v>5514.4520099295096</v>
      </c>
      <c r="AD102" s="30">
        <v>5599.3464459447696</v>
      </c>
      <c r="AE102" s="30">
        <v>5684.2408819600296</v>
      </c>
      <c r="AF102" s="30">
        <v>5769.1353179752796</v>
      </c>
      <c r="AG102" s="30">
        <v>5854.0297539905396</v>
      </c>
      <c r="AH102" s="30">
        <v>5938.9241900057996</v>
      </c>
      <c r="AI102" s="30">
        <v>6023.8186260210596</v>
      </c>
      <c r="AJ102" s="30">
        <v>6108.7130620363196</v>
      </c>
      <c r="AK102" s="30">
        <v>6193.6074980515796</v>
      </c>
      <c r="AL102" s="30">
        <v>6278.5019340668396</v>
      </c>
      <c r="AM102" s="30">
        <v>6363.3963700820996</v>
      </c>
    </row>
    <row r="103" spans="3:39" x14ac:dyDescent="0.25">
      <c r="C103" s="34" t="s">
        <v>143</v>
      </c>
      <c r="D103" s="30">
        <v>1709.59321767348</v>
      </c>
      <c r="E103" s="30">
        <v>1725.8713373292401</v>
      </c>
      <c r="F103" s="30">
        <v>1737.4251586406899</v>
      </c>
      <c r="G103" s="30">
        <v>1740.63557193829</v>
      </c>
      <c r="H103" s="30">
        <v>1744.44454654572</v>
      </c>
      <c r="I103" s="30">
        <v>1748.84011488743</v>
      </c>
      <c r="J103" s="30">
        <v>1755.26274028591</v>
      </c>
      <c r="K103" s="30">
        <v>1762.2320675001899</v>
      </c>
      <c r="L103" s="30">
        <v>1767.5814177587299</v>
      </c>
      <c r="M103" s="30">
        <v>1772.0489740861201</v>
      </c>
      <c r="N103" s="30">
        <v>1798.00913717965</v>
      </c>
      <c r="O103" s="30">
        <v>1815.5553033461199</v>
      </c>
      <c r="P103" s="30">
        <v>1833.10146951258</v>
      </c>
      <c r="Q103" s="30">
        <v>1850.6476356790499</v>
      </c>
      <c r="R103" s="30">
        <v>1868.1938018455201</v>
      </c>
      <c r="S103" s="30">
        <v>1885.73996801199</v>
      </c>
      <c r="T103" s="30">
        <v>1903.2861341784501</v>
      </c>
      <c r="U103" s="30">
        <v>1920.83230034492</v>
      </c>
      <c r="V103" s="30">
        <v>1938.3784665113899</v>
      </c>
      <c r="W103" s="30">
        <v>1955.92463267786</v>
      </c>
      <c r="X103" s="30">
        <v>1973.4707988443199</v>
      </c>
      <c r="Y103" s="30">
        <v>1991.01696501079</v>
      </c>
      <c r="Z103" s="30">
        <v>2008.5631311772599</v>
      </c>
      <c r="AA103" s="30">
        <v>2026.1092973437301</v>
      </c>
      <c r="AB103" s="30">
        <v>2043.65546351019</v>
      </c>
      <c r="AC103" s="30">
        <v>2061.2016296766601</v>
      </c>
      <c r="AD103" s="30">
        <v>2078.74779584313</v>
      </c>
      <c r="AE103" s="30">
        <v>2096.2939620095999</v>
      </c>
      <c r="AF103" s="30">
        <v>2113.8401281760598</v>
      </c>
      <c r="AG103" s="30">
        <v>2131.3862943425302</v>
      </c>
      <c r="AH103" s="30">
        <v>2148.9324605090001</v>
      </c>
      <c r="AI103" s="30">
        <v>2166.47862667547</v>
      </c>
      <c r="AJ103" s="30">
        <v>2184.0247928419299</v>
      </c>
      <c r="AK103" s="30">
        <v>2201.5709590084002</v>
      </c>
      <c r="AL103" s="30">
        <v>2219.1171251748701</v>
      </c>
      <c r="AM103" s="30">
        <v>2236.66329134134</v>
      </c>
    </row>
    <row r="104" spans="3:39" x14ac:dyDescent="0.25">
      <c r="C104" s="34" t="s">
        <v>104</v>
      </c>
      <c r="D104" s="30">
        <v>872.33792286977996</v>
      </c>
      <c r="E104" s="30">
        <v>863.72082199757904</v>
      </c>
      <c r="F104" s="30">
        <v>855.14641755343598</v>
      </c>
      <c r="G104" s="30">
        <v>845.87530804430503</v>
      </c>
      <c r="H104" s="30">
        <v>836.65401103457305</v>
      </c>
      <c r="I104" s="30">
        <v>827.48252652424105</v>
      </c>
      <c r="J104" s="30">
        <v>819.08958189934106</v>
      </c>
      <c r="K104" s="30">
        <v>810.73933370249802</v>
      </c>
      <c r="L104" s="30">
        <v>801.71017061902296</v>
      </c>
      <c r="M104" s="30">
        <v>793.44887331396603</v>
      </c>
      <c r="N104" s="30">
        <v>788.67105726512102</v>
      </c>
      <c r="O104" s="30">
        <v>784.03527373300403</v>
      </c>
      <c r="P104" s="30">
        <v>779.39949020088795</v>
      </c>
      <c r="Q104" s="30">
        <v>774.76370666877199</v>
      </c>
      <c r="R104" s="30">
        <v>770.12792313665602</v>
      </c>
      <c r="S104" s="30">
        <v>765.49213960453903</v>
      </c>
      <c r="T104" s="30">
        <v>760.85635607242295</v>
      </c>
      <c r="U104" s="30">
        <v>756.22057254030597</v>
      </c>
      <c r="V104" s="30">
        <v>751.58478900819</v>
      </c>
      <c r="W104" s="30">
        <v>746.94900547607403</v>
      </c>
      <c r="X104" s="30">
        <v>742.31322194395705</v>
      </c>
      <c r="Y104" s="30">
        <v>737.67743841184097</v>
      </c>
      <c r="Z104" s="30">
        <v>733.041654879725</v>
      </c>
      <c r="AA104" s="30">
        <v>728.40587134760904</v>
      </c>
      <c r="AB104" s="30">
        <v>723.77008781549205</v>
      </c>
      <c r="AC104" s="30">
        <v>719.13430428337597</v>
      </c>
      <c r="AD104" s="30">
        <v>714.49852075126</v>
      </c>
      <c r="AE104" s="30">
        <v>709.86273721914301</v>
      </c>
      <c r="AF104" s="30">
        <v>705.22695368702705</v>
      </c>
      <c r="AG104" s="30">
        <v>700.59117015491097</v>
      </c>
      <c r="AH104" s="30">
        <v>695.95538662279398</v>
      </c>
      <c r="AI104" s="30">
        <v>691.31960309067802</v>
      </c>
      <c r="AJ104" s="30">
        <v>686.68381955856205</v>
      </c>
      <c r="AK104" s="30">
        <v>682.04803602644495</v>
      </c>
      <c r="AL104" s="30">
        <v>677.41225249432898</v>
      </c>
      <c r="AM104" s="30">
        <v>672.77646896221302</v>
      </c>
    </row>
    <row r="105" spans="3:39" x14ac:dyDescent="0.25">
      <c r="C105" s="34" t="s">
        <v>155</v>
      </c>
      <c r="D105" s="30">
        <v>2352.0018816000002</v>
      </c>
      <c r="E105" s="30">
        <v>2330.1145690180301</v>
      </c>
      <c r="F105" s="30">
        <v>2310.5579570986201</v>
      </c>
      <c r="G105" s="30">
        <v>2289.5981826142802</v>
      </c>
      <c r="H105" s="30">
        <v>2269.4691075925002</v>
      </c>
      <c r="I105" s="30">
        <v>2248.6895605678701</v>
      </c>
      <c r="J105" s="30">
        <v>2228.73533308164</v>
      </c>
      <c r="K105" s="30">
        <v>2208.8671843821298</v>
      </c>
      <c r="L105" s="30">
        <v>2189.0851144693502</v>
      </c>
      <c r="M105" s="30">
        <v>2169.3891233433101</v>
      </c>
      <c r="N105" s="30">
        <v>2155.3757751702801</v>
      </c>
      <c r="O105" s="30">
        <v>2143.1489893141402</v>
      </c>
      <c r="P105" s="30">
        <v>2130.9222034579998</v>
      </c>
      <c r="Q105" s="30">
        <v>2118.6954176018498</v>
      </c>
      <c r="R105" s="30">
        <v>2106.4686317457099</v>
      </c>
      <c r="S105" s="30">
        <v>2094.24184588956</v>
      </c>
      <c r="T105" s="30">
        <v>2082.01506003342</v>
      </c>
      <c r="U105" s="30">
        <v>2069.7882741772801</v>
      </c>
      <c r="V105" s="30">
        <v>2057.5614883211301</v>
      </c>
      <c r="W105" s="30">
        <v>2045.33470246499</v>
      </c>
      <c r="X105" s="30">
        <v>2033.10791660884</v>
      </c>
      <c r="Y105" s="30">
        <v>2020.8811307527001</v>
      </c>
      <c r="Z105" s="30">
        <v>2008.6543448965599</v>
      </c>
      <c r="AA105" s="30">
        <v>1996.42755904041</v>
      </c>
      <c r="AB105" s="30">
        <v>1984.20077318427</v>
      </c>
      <c r="AC105" s="30">
        <v>1971.9739873281201</v>
      </c>
      <c r="AD105" s="30">
        <v>1959.7472014719799</v>
      </c>
      <c r="AE105" s="30">
        <v>1947.52041561584</v>
      </c>
      <c r="AF105" s="30">
        <v>1935.29362975969</v>
      </c>
      <c r="AG105" s="30">
        <v>1923.0668439035501</v>
      </c>
      <c r="AH105" s="30">
        <v>1910.8400580473999</v>
      </c>
      <c r="AI105" s="30">
        <v>1898.61327219126</v>
      </c>
      <c r="AJ105" s="30">
        <v>1886.38648633512</v>
      </c>
      <c r="AK105" s="30">
        <v>1874.1597004789701</v>
      </c>
      <c r="AL105" s="30">
        <v>1861.9329146228299</v>
      </c>
      <c r="AM105" s="30">
        <v>1849.70612876668</v>
      </c>
    </row>
    <row r="106" spans="3:39" x14ac:dyDescent="0.25">
      <c r="C106" s="34" t="s">
        <v>106</v>
      </c>
      <c r="D106" s="30">
        <v>1662.0013296</v>
      </c>
      <c r="E106" s="30">
        <v>1644.83071405025</v>
      </c>
      <c r="F106" s="30">
        <v>1629.97465939055</v>
      </c>
      <c r="G106" s="30">
        <v>1613.6993023934001</v>
      </c>
      <c r="H106" s="30">
        <v>1597.49926433465</v>
      </c>
      <c r="I106" s="30">
        <v>1582.11109600386</v>
      </c>
      <c r="J106" s="30">
        <v>1566.7928666872899</v>
      </c>
      <c r="K106" s="30">
        <v>1551.54457638493</v>
      </c>
      <c r="L106" s="30">
        <v>1536.36622509679</v>
      </c>
      <c r="M106" s="30">
        <v>1521.2578128228699</v>
      </c>
      <c r="N106" s="30">
        <v>1509.4218374735501</v>
      </c>
      <c r="O106" s="30">
        <v>1499.38040016573</v>
      </c>
      <c r="P106" s="30">
        <v>1489.33896285791</v>
      </c>
      <c r="Q106" s="30">
        <v>1479.2975255500901</v>
      </c>
      <c r="R106" s="30">
        <v>1469.2560882422699</v>
      </c>
      <c r="S106" s="30">
        <v>1459.21465093446</v>
      </c>
      <c r="T106" s="30">
        <v>1449.1732136266401</v>
      </c>
      <c r="U106" s="30">
        <v>1439.1317763188199</v>
      </c>
      <c r="V106" s="30">
        <v>1429.090339011</v>
      </c>
      <c r="W106" s="30">
        <v>1419.04890170318</v>
      </c>
      <c r="X106" s="30">
        <v>1409.0074643953601</v>
      </c>
      <c r="Y106" s="30">
        <v>1398.9660270875499</v>
      </c>
      <c r="Z106" s="30">
        <v>1388.92458977973</v>
      </c>
      <c r="AA106" s="30">
        <v>1378.8831524719101</v>
      </c>
      <c r="AB106" s="30">
        <v>1368.8417151640899</v>
      </c>
      <c r="AC106" s="30">
        <v>1358.80027785627</v>
      </c>
      <c r="AD106" s="30">
        <v>1348.7588405484601</v>
      </c>
      <c r="AE106" s="30">
        <v>1338.7174032406399</v>
      </c>
      <c r="AF106" s="30">
        <v>1328.67596593282</v>
      </c>
      <c r="AG106" s="30">
        <v>1318.634528625</v>
      </c>
      <c r="AH106" s="30">
        <v>1308.5930913171801</v>
      </c>
      <c r="AI106" s="30">
        <v>1298.5516540093699</v>
      </c>
      <c r="AJ106" s="30">
        <v>1288.51021670155</v>
      </c>
      <c r="AK106" s="30">
        <v>1278.4687793937301</v>
      </c>
      <c r="AL106" s="30">
        <v>1268.4273420859099</v>
      </c>
      <c r="AM106" s="30">
        <v>1258.38590477809</v>
      </c>
    </row>
    <row r="107" spans="3:39" x14ac:dyDescent="0.25">
      <c r="C107" s="34" t="s">
        <v>161</v>
      </c>
      <c r="D107" s="30">
        <v>302.25024180000003</v>
      </c>
      <c r="E107" s="30">
        <v>312.15165345696897</v>
      </c>
      <c r="F107" s="30">
        <v>320.55920094455502</v>
      </c>
      <c r="G107" s="30">
        <v>325.18823183403703</v>
      </c>
      <c r="H107" s="30">
        <v>330.29276784114899</v>
      </c>
      <c r="I107" s="30">
        <v>336.60371083508602</v>
      </c>
      <c r="J107" s="30">
        <v>343.52025334722202</v>
      </c>
      <c r="K107" s="30">
        <v>350.230844527984</v>
      </c>
      <c r="L107" s="30">
        <v>356.73709835462301</v>
      </c>
      <c r="M107" s="30">
        <v>363.18578699263702</v>
      </c>
      <c r="N107" s="30">
        <v>371.775243631759</v>
      </c>
      <c r="O107" s="30">
        <v>379.67240737308998</v>
      </c>
      <c r="P107" s="30">
        <v>387.56957111442102</v>
      </c>
      <c r="Q107" s="30">
        <v>395.46673485575297</v>
      </c>
      <c r="R107" s="30">
        <v>403.36389859708402</v>
      </c>
      <c r="S107" s="30">
        <v>411.26106233841602</v>
      </c>
      <c r="T107" s="30">
        <v>419.15822607974701</v>
      </c>
      <c r="U107" s="30">
        <v>427.05538982107799</v>
      </c>
      <c r="V107" s="30">
        <v>434.95255356240898</v>
      </c>
      <c r="W107" s="30">
        <v>442.84971730374099</v>
      </c>
      <c r="X107" s="30">
        <v>450.74688104507197</v>
      </c>
      <c r="Y107" s="30">
        <v>458.64404478640301</v>
      </c>
      <c r="Z107" s="30">
        <v>466.54120852773502</v>
      </c>
      <c r="AA107" s="30">
        <v>474.43837226906601</v>
      </c>
      <c r="AB107" s="30">
        <v>482.33553601039699</v>
      </c>
      <c r="AC107" s="30">
        <v>490.232699751729</v>
      </c>
      <c r="AD107" s="30">
        <v>498.12986349305999</v>
      </c>
      <c r="AE107" s="30">
        <v>506.02702723439103</v>
      </c>
      <c r="AF107" s="30">
        <v>513.92419097572304</v>
      </c>
      <c r="AG107" s="30">
        <v>521.82135471705396</v>
      </c>
      <c r="AH107" s="30">
        <v>529.71851845838501</v>
      </c>
      <c r="AI107" s="30">
        <v>537.61568219971696</v>
      </c>
      <c r="AJ107" s="30">
        <v>545.512845941048</v>
      </c>
      <c r="AK107" s="30">
        <v>553.41000968237904</v>
      </c>
      <c r="AL107" s="30">
        <v>561.30717342371099</v>
      </c>
      <c r="AM107" s="30">
        <v>569.20433716504203</v>
      </c>
    </row>
    <row r="108" spans="3:39" x14ac:dyDescent="0.25">
      <c r="C108" s="34" t="s">
        <v>156</v>
      </c>
      <c r="D108" s="30">
        <v>1274.12359429806</v>
      </c>
      <c r="E108" s="30">
        <v>1259.08498740251</v>
      </c>
      <c r="F108" s="30">
        <v>1245.6178321774601</v>
      </c>
      <c r="G108" s="30">
        <v>1231.48309189368</v>
      </c>
      <c r="H108" s="30">
        <v>1218.16271763339</v>
      </c>
      <c r="I108" s="30">
        <v>1204.18191836143</v>
      </c>
      <c r="J108" s="30">
        <v>1191.0083250658899</v>
      </c>
      <c r="K108" s="30">
        <v>1177.90633224097</v>
      </c>
      <c r="L108" s="30">
        <v>1164.87593988667</v>
      </c>
      <c r="M108" s="30">
        <v>1151.91714800298</v>
      </c>
      <c r="N108" s="30">
        <v>1141.8416685152899</v>
      </c>
      <c r="O108" s="30">
        <v>1133.9193051921</v>
      </c>
      <c r="P108" s="30">
        <v>1125.99694186891</v>
      </c>
      <c r="Q108" s="30">
        <v>1118.07457854571</v>
      </c>
      <c r="R108" s="30">
        <v>1110.15221522252</v>
      </c>
      <c r="S108" s="30">
        <v>1102.22985189933</v>
      </c>
      <c r="T108" s="30">
        <v>1094.30748857613</v>
      </c>
      <c r="U108" s="30">
        <v>1086.38512525294</v>
      </c>
      <c r="V108" s="30">
        <v>1078.4627619297501</v>
      </c>
      <c r="W108" s="30">
        <v>1070.5403986065501</v>
      </c>
      <c r="X108" s="30">
        <v>1062.6180352833601</v>
      </c>
      <c r="Y108" s="30">
        <v>1054.6956719601701</v>
      </c>
      <c r="Z108" s="30">
        <v>1046.7733086369699</v>
      </c>
      <c r="AA108" s="30">
        <v>1038.8509453137799</v>
      </c>
      <c r="AB108" s="30">
        <v>1030.9285819905899</v>
      </c>
      <c r="AC108" s="30">
        <v>1023.00621866739</v>
      </c>
      <c r="AD108" s="30">
        <v>1015.0838553441999</v>
      </c>
      <c r="AE108" s="30">
        <v>1007.16149202101</v>
      </c>
      <c r="AF108" s="30">
        <v>999.23912869781805</v>
      </c>
      <c r="AG108" s="30">
        <v>991.31676537462499</v>
      </c>
      <c r="AH108" s="30">
        <v>983.39440205143103</v>
      </c>
      <c r="AI108" s="30">
        <v>975.47203872823798</v>
      </c>
      <c r="AJ108" s="30">
        <v>967.54967540504504</v>
      </c>
      <c r="AK108" s="30">
        <v>959.62731208185198</v>
      </c>
      <c r="AL108" s="30">
        <v>951.70494875865802</v>
      </c>
      <c r="AM108" s="30">
        <v>943.78258543546497</v>
      </c>
    </row>
    <row r="109" spans="3:39" x14ac:dyDescent="0.25">
      <c r="C109" s="34" t="s">
        <v>109</v>
      </c>
      <c r="D109" s="30">
        <v>186.82514946000001</v>
      </c>
      <c r="E109" s="30">
        <v>184.778210041199</v>
      </c>
      <c r="F109" s="30">
        <v>181.85043295439601</v>
      </c>
      <c r="G109" s="30">
        <v>176.944535285515</v>
      </c>
      <c r="H109" s="30">
        <v>172.44443567877099</v>
      </c>
      <c r="I109" s="30">
        <v>168.63815746666799</v>
      </c>
      <c r="J109" s="30">
        <v>165.07878006541799</v>
      </c>
      <c r="K109" s="30">
        <v>161.32759562780601</v>
      </c>
      <c r="L109" s="30">
        <v>157.098634005473</v>
      </c>
      <c r="M109" s="30">
        <v>152.68676247806201</v>
      </c>
      <c r="N109" s="30">
        <v>153.08785636840801</v>
      </c>
      <c r="O109" s="30">
        <v>150.687220522248</v>
      </c>
      <c r="P109" s="30">
        <v>148.28658467608901</v>
      </c>
      <c r="Q109" s="30">
        <v>145.88594882992899</v>
      </c>
      <c r="R109" s="30">
        <v>143.48531298376901</v>
      </c>
      <c r="S109" s="30">
        <v>141.08467713760999</v>
      </c>
      <c r="T109" s="30">
        <v>138.68404129145</v>
      </c>
      <c r="U109" s="30">
        <v>136.28340544529101</v>
      </c>
      <c r="V109" s="30">
        <v>133.882769599131</v>
      </c>
      <c r="W109" s="30">
        <v>131.48213375297101</v>
      </c>
      <c r="X109" s="30">
        <v>129.08149790681199</v>
      </c>
      <c r="Y109" s="30">
        <v>126.680862060652</v>
      </c>
      <c r="Z109" s="30">
        <v>124.280226214493</v>
      </c>
      <c r="AA109" s="30">
        <v>121.879590368333</v>
      </c>
      <c r="AB109" s="30">
        <v>119.478954522173</v>
      </c>
      <c r="AC109" s="30">
        <v>117.07831867601401</v>
      </c>
      <c r="AD109" s="30">
        <v>114.67768282985401</v>
      </c>
      <c r="AE109" s="30">
        <v>112.27704698369401</v>
      </c>
      <c r="AF109" s="30">
        <v>109.876411137535</v>
      </c>
      <c r="AG109" s="30">
        <v>107.475775291375</v>
      </c>
      <c r="AH109" s="30">
        <v>105.075139445216</v>
      </c>
      <c r="AI109" s="30">
        <v>102.674503599056</v>
      </c>
      <c r="AJ109" s="30">
        <v>100.273867752896</v>
      </c>
      <c r="AK109" s="30">
        <v>97.873231906737203</v>
      </c>
      <c r="AL109" s="30">
        <v>95.472596060577601</v>
      </c>
      <c r="AM109" s="30">
        <v>93.071960214417999</v>
      </c>
    </row>
    <row r="110" spans="3:39" x14ac:dyDescent="0.25">
      <c r="C110" s="34" t="s">
        <v>110</v>
      </c>
      <c r="D110" s="30">
        <v>3631.86605549052</v>
      </c>
      <c r="E110" s="30">
        <v>3608.4282296441202</v>
      </c>
      <c r="F110" s="30">
        <v>3589.1338556148598</v>
      </c>
      <c r="G110" s="30">
        <v>3568.0093826274601</v>
      </c>
      <c r="H110" s="30">
        <v>3546.9209816736602</v>
      </c>
      <c r="I110" s="30">
        <v>3523.3065142120799</v>
      </c>
      <c r="J110" s="30">
        <v>3498.2965044478401</v>
      </c>
      <c r="K110" s="30">
        <v>3470.4629452480299</v>
      </c>
      <c r="L110" s="30">
        <v>3441.2915589993399</v>
      </c>
      <c r="M110" s="30">
        <v>3411.1627943068402</v>
      </c>
      <c r="N110" s="30">
        <v>3442.4616640363802</v>
      </c>
      <c r="O110" s="30">
        <v>3442.3236619652598</v>
      </c>
      <c r="P110" s="30">
        <v>3442.1856598941399</v>
      </c>
      <c r="Q110" s="30">
        <v>3442.04765782303</v>
      </c>
      <c r="R110" s="30">
        <v>3441.9096557519101</v>
      </c>
      <c r="S110" s="30">
        <v>3441.7716536807902</v>
      </c>
      <c r="T110" s="30">
        <v>3441.6336516096699</v>
      </c>
      <c r="U110" s="30">
        <v>3441.49564953855</v>
      </c>
      <c r="V110" s="30">
        <v>3441.3576474674401</v>
      </c>
      <c r="W110" s="30">
        <v>3441.2196453963202</v>
      </c>
      <c r="X110" s="30">
        <v>3441.0816433251998</v>
      </c>
      <c r="Y110" s="30">
        <v>3440.9436412540799</v>
      </c>
      <c r="Z110" s="30">
        <v>3440.80563918296</v>
      </c>
      <c r="AA110" s="30">
        <v>3440.6676371118501</v>
      </c>
      <c r="AB110" s="30">
        <v>3440.5296350407302</v>
      </c>
      <c r="AC110" s="30">
        <v>3440.3916329696099</v>
      </c>
      <c r="AD110" s="30">
        <v>3440.25363089849</v>
      </c>
      <c r="AE110" s="30">
        <v>3440.1156288273701</v>
      </c>
      <c r="AF110" s="30">
        <v>3439.9776267562602</v>
      </c>
      <c r="AG110" s="30">
        <v>3439.8396246851398</v>
      </c>
      <c r="AH110" s="30">
        <v>3439.7016226140199</v>
      </c>
      <c r="AI110" s="30">
        <v>3439.5636205429</v>
      </c>
      <c r="AJ110" s="30">
        <v>3439.4256184717801</v>
      </c>
      <c r="AK110" s="30">
        <v>3439.2876164006698</v>
      </c>
      <c r="AL110" s="30">
        <v>3439.1496143295499</v>
      </c>
      <c r="AM110" s="30">
        <v>3439.01161225843</v>
      </c>
    </row>
    <row r="111" spans="3:39" x14ac:dyDescent="0.25">
      <c r="C111" s="34" t="s">
        <v>111</v>
      </c>
      <c r="D111" s="30">
        <v>498.37539870000001</v>
      </c>
      <c r="E111" s="30">
        <v>501.75332870206603</v>
      </c>
      <c r="F111" s="30">
        <v>504.46267730807398</v>
      </c>
      <c r="G111" s="30">
        <v>505.77749177170398</v>
      </c>
      <c r="H111" s="30">
        <v>506.60044479670103</v>
      </c>
      <c r="I111" s="30">
        <v>506.79400552052999</v>
      </c>
      <c r="J111" s="30">
        <v>506.87515841196199</v>
      </c>
      <c r="K111" s="30">
        <v>506.55770848033501</v>
      </c>
      <c r="L111" s="30">
        <v>505.99121051502402</v>
      </c>
      <c r="M111" s="30">
        <v>505.25066457602998</v>
      </c>
      <c r="N111" s="30">
        <v>515.50355984025703</v>
      </c>
      <c r="O111" s="30">
        <v>520.15120096916201</v>
      </c>
      <c r="P111" s="30">
        <v>524.79884209806596</v>
      </c>
      <c r="Q111" s="30">
        <v>529.44648322697105</v>
      </c>
      <c r="R111" s="30">
        <v>534.09412435587603</v>
      </c>
      <c r="S111" s="30">
        <v>538.74176548477999</v>
      </c>
      <c r="T111" s="30">
        <v>543.38940661368497</v>
      </c>
      <c r="U111" s="30">
        <v>548.03704774258904</v>
      </c>
      <c r="V111" s="30">
        <v>552.68468887149402</v>
      </c>
      <c r="W111" s="30">
        <v>557.332330000399</v>
      </c>
      <c r="X111" s="30">
        <v>561.97997112930295</v>
      </c>
      <c r="Y111" s="30">
        <v>566.62761225820805</v>
      </c>
      <c r="Z111" s="30">
        <v>571.27525338711303</v>
      </c>
      <c r="AA111" s="30">
        <v>575.92289451601698</v>
      </c>
      <c r="AB111" s="30">
        <v>580.57053564492196</v>
      </c>
      <c r="AC111" s="30">
        <v>585.21817677382603</v>
      </c>
      <c r="AD111" s="30">
        <v>589.86581790273101</v>
      </c>
      <c r="AE111" s="30">
        <v>594.51345903163599</v>
      </c>
      <c r="AF111" s="30">
        <v>599.16110016054097</v>
      </c>
      <c r="AG111" s="30">
        <v>603.80874128944504</v>
      </c>
      <c r="AH111" s="30">
        <v>608.45638241835002</v>
      </c>
      <c r="AI111" s="30">
        <v>613.10402354725397</v>
      </c>
      <c r="AJ111" s="30">
        <v>617.75166467615895</v>
      </c>
      <c r="AK111" s="30">
        <v>622.39930580506405</v>
      </c>
      <c r="AL111" s="30">
        <v>627.046946933968</v>
      </c>
      <c r="AM111" s="30">
        <v>631.69458806287298</v>
      </c>
    </row>
    <row r="112" spans="3:39" x14ac:dyDescent="0.25">
      <c r="C112" s="34" t="s">
        <v>157</v>
      </c>
      <c r="D112" s="30">
        <v>15316.2584345335</v>
      </c>
      <c r="E112" s="30">
        <v>15548.0043615016</v>
      </c>
      <c r="F112" s="30">
        <v>15769.027349202501</v>
      </c>
      <c r="G112" s="30">
        <v>15950.7788746727</v>
      </c>
      <c r="H112" s="30">
        <v>16151.841486806799</v>
      </c>
      <c r="I112" s="30">
        <v>16376.6856930578</v>
      </c>
      <c r="J112" s="30">
        <v>16670.285523258099</v>
      </c>
      <c r="K112" s="30">
        <v>17009.806777948099</v>
      </c>
      <c r="L112" s="30">
        <v>17347.107913445001</v>
      </c>
      <c r="M112" s="30">
        <v>17694.9601331665</v>
      </c>
      <c r="N112" s="30">
        <v>18051.420625592498</v>
      </c>
      <c r="O112" s="30">
        <v>18418.974585706099</v>
      </c>
      <c r="P112" s="30">
        <v>18797.634050155</v>
      </c>
      <c r="Q112" s="30">
        <v>19187.424793878501</v>
      </c>
      <c r="R112" s="30">
        <v>19588.3868315531</v>
      </c>
      <c r="S112" s="30">
        <v>20000.5762859405</v>
      </c>
      <c r="T112" s="30">
        <v>20302.530344292001</v>
      </c>
      <c r="U112" s="30">
        <v>20603.6691954614</v>
      </c>
      <c r="V112" s="30">
        <v>20903.9927945895</v>
      </c>
      <c r="W112" s="30">
        <v>21203.501097295</v>
      </c>
      <c r="X112" s="30">
        <v>21502.194059664202</v>
      </c>
      <c r="Y112" s="30">
        <v>21800.071638220001</v>
      </c>
      <c r="Z112" s="30">
        <v>22097.1337899422</v>
      </c>
      <c r="AA112" s="30">
        <v>22393.380472236899</v>
      </c>
      <c r="AB112" s="30">
        <v>22688.811642918601</v>
      </c>
      <c r="AC112" s="30">
        <v>22983.427260256201</v>
      </c>
      <c r="AD112" s="30">
        <v>23278.6548307189</v>
      </c>
      <c r="AE112" s="30">
        <v>23573.054767614802</v>
      </c>
      <c r="AF112" s="30">
        <v>23866.6270474706</v>
      </c>
      <c r="AG112" s="30">
        <v>24159.3716470297</v>
      </c>
      <c r="AH112" s="30">
        <v>24451.288543268802</v>
      </c>
      <c r="AI112" s="30">
        <v>24742.377713398</v>
      </c>
      <c r="AJ112" s="30">
        <v>25032.639134913701</v>
      </c>
      <c r="AK112" s="30">
        <v>25322.072785435099</v>
      </c>
      <c r="AL112" s="30">
        <v>25610.678642901599</v>
      </c>
      <c r="AM112" s="30">
        <v>25898.456685439</v>
      </c>
    </row>
    <row r="113" spans="1:39" x14ac:dyDescent="0.25">
      <c r="C113" s="34" t="s">
        <v>162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30">
        <v>0</v>
      </c>
      <c r="Q113" s="30">
        <v>0</v>
      </c>
      <c r="R113" s="30">
        <v>0</v>
      </c>
      <c r="S113" s="30">
        <v>0</v>
      </c>
      <c r="T113" s="30">
        <v>0</v>
      </c>
      <c r="U113" s="30">
        <v>0</v>
      </c>
      <c r="V113" s="30">
        <v>0</v>
      </c>
      <c r="W113" s="30">
        <v>0</v>
      </c>
      <c r="X113" s="30">
        <v>0</v>
      </c>
      <c r="Y113" s="30">
        <v>0</v>
      </c>
      <c r="Z113" s="30">
        <v>0</v>
      </c>
      <c r="AA113" s="30">
        <v>0</v>
      </c>
      <c r="AB113" s="30">
        <v>0</v>
      </c>
      <c r="AC113" s="30">
        <v>0</v>
      </c>
      <c r="AD113" s="30">
        <v>0</v>
      </c>
      <c r="AE113" s="30">
        <v>0</v>
      </c>
      <c r="AF113" s="30">
        <v>0</v>
      </c>
      <c r="AG113" s="30">
        <v>0</v>
      </c>
      <c r="AH113" s="30">
        <v>0</v>
      </c>
      <c r="AI113" s="30">
        <v>0</v>
      </c>
      <c r="AJ113" s="30">
        <v>0</v>
      </c>
      <c r="AK113" s="30">
        <v>0</v>
      </c>
      <c r="AL113" s="30">
        <v>0</v>
      </c>
      <c r="AM113" s="30">
        <v>0</v>
      </c>
    </row>
    <row r="114" spans="1:39" x14ac:dyDescent="0.25">
      <c r="C114" s="35" t="s">
        <v>586</v>
      </c>
      <c r="D114" s="30">
        <f>SUM(D91:D113)</f>
        <v>41869.48924960116</v>
      </c>
      <c r="E114" s="30">
        <f t="shared" ref="E114:AM114" si="2">SUM(E91:E113)</f>
        <v>42137.740672153217</v>
      </c>
      <c r="F114" s="30">
        <f t="shared" si="2"/>
        <v>42359.050073384089</v>
      </c>
      <c r="G114" s="30">
        <f t="shared" si="2"/>
        <v>42482.186598900589</v>
      </c>
      <c r="H114" s="30">
        <f t="shared" si="2"/>
        <v>42630.314770734418</v>
      </c>
      <c r="I114" s="30">
        <f t="shared" si="2"/>
        <v>42790.363895611001</v>
      </c>
      <c r="J114" s="30">
        <f t="shared" si="2"/>
        <v>43032.784693963411</v>
      </c>
      <c r="K114" s="30">
        <f t="shared" si="2"/>
        <v>43321.024067790568</v>
      </c>
      <c r="L114" s="30">
        <f t="shared" si="2"/>
        <v>43593.848343211081</v>
      </c>
      <c r="M114" s="30">
        <f t="shared" si="2"/>
        <v>43872.407005789864</v>
      </c>
      <c r="N114" s="30">
        <f t="shared" si="2"/>
        <v>44418.988811656192</v>
      </c>
      <c r="O114" s="30">
        <f t="shared" si="2"/>
        <v>44889.402414535456</v>
      </c>
      <c r="P114" s="30">
        <f t="shared" si="2"/>
        <v>45370.995025407916</v>
      </c>
      <c r="Q114" s="30">
        <f t="shared" si="2"/>
        <v>45863.79241921287</v>
      </c>
      <c r="R114" s="30">
        <f t="shared" si="2"/>
        <v>46367.834610626887</v>
      </c>
      <c r="S114" s="30">
        <f t="shared" si="2"/>
        <v>46883.177722411587</v>
      </c>
      <c r="T114" s="30">
        <f t="shared" si="2"/>
        <v>47314.920344646351</v>
      </c>
      <c r="U114" s="30">
        <f t="shared" si="2"/>
        <v>47745.847759699049</v>
      </c>
      <c r="V114" s="30">
        <f t="shared" si="2"/>
        <v>48175.959922710434</v>
      </c>
      <c r="W114" s="30">
        <f t="shared" si="2"/>
        <v>48605.256789299201</v>
      </c>
      <c r="X114" s="30">
        <f t="shared" si="2"/>
        <v>49033.738315551687</v>
      </c>
      <c r="Y114" s="30">
        <f t="shared" si="2"/>
        <v>49461.404457990779</v>
      </c>
      <c r="Z114" s="30">
        <f t="shared" si="2"/>
        <v>49888.255173596255</v>
      </c>
      <c r="AA114" s="30">
        <f t="shared" si="2"/>
        <v>50314.290419774254</v>
      </c>
      <c r="AB114" s="30">
        <f t="shared" si="2"/>
        <v>50739.510154339223</v>
      </c>
      <c r="AC114" s="30">
        <f t="shared" si="2"/>
        <v>51163.914335560097</v>
      </c>
      <c r="AD114" s="30">
        <f t="shared" si="2"/>
        <v>51588.930469906103</v>
      </c>
      <c r="AE114" s="30">
        <f t="shared" si="2"/>
        <v>52013.118970685289</v>
      </c>
      <c r="AF114" s="30">
        <f t="shared" si="2"/>
        <v>52436.479814424354</v>
      </c>
      <c r="AG114" s="30">
        <f t="shared" si="2"/>
        <v>52859.012977866747</v>
      </c>
      <c r="AH114" s="30">
        <f t="shared" si="2"/>
        <v>53280.718437989111</v>
      </c>
      <c r="AI114" s="30">
        <f t="shared" si="2"/>
        <v>53701.596172001628</v>
      </c>
      <c r="AJ114" s="30">
        <f t="shared" si="2"/>
        <v>54121.64615740061</v>
      </c>
      <c r="AK114" s="30">
        <f t="shared" si="2"/>
        <v>54540.868371805285</v>
      </c>
      <c r="AL114" s="30">
        <f t="shared" si="2"/>
        <v>54959.262793155081</v>
      </c>
      <c r="AM114" s="30">
        <f t="shared" si="2"/>
        <v>55376.829399575749</v>
      </c>
    </row>
    <row r="115" spans="1:39" x14ac:dyDescent="0.25">
      <c r="C115" s="35" t="s">
        <v>587</v>
      </c>
      <c r="D115" s="30">
        <v>142864627295401.59</v>
      </c>
      <c r="E115" s="30">
        <v>143779939141598.19</v>
      </c>
      <c r="F115" s="30">
        <v>144535078162648.41</v>
      </c>
      <c r="G115" s="30">
        <v>144955237427536.81</v>
      </c>
      <c r="H115" s="30">
        <v>145460671729226.81</v>
      </c>
      <c r="I115" s="30">
        <v>146006782011063.28</v>
      </c>
      <c r="J115" s="30">
        <v>146833956109099.38</v>
      </c>
      <c r="K115" s="30">
        <v>147817469675940.13</v>
      </c>
      <c r="L115" s="30">
        <v>148748384743777.06</v>
      </c>
      <c r="M115" s="30">
        <v>149698866352759.25</v>
      </c>
      <c r="N115" s="30">
        <v>151563880886756.31</v>
      </c>
      <c r="O115" s="30">
        <v>153168998724458.94</v>
      </c>
      <c r="P115" s="30">
        <v>154812260920717.25</v>
      </c>
      <c r="Q115" s="30">
        <v>156493755423274.66</v>
      </c>
      <c r="R115" s="30">
        <v>158213618767874.84</v>
      </c>
      <c r="S115" s="30">
        <v>159972042453329.16</v>
      </c>
      <c r="T115" s="30">
        <v>161445209428101.75</v>
      </c>
      <c r="U115" s="30">
        <v>162915594800511.38</v>
      </c>
      <c r="V115" s="30">
        <v>164383198417491.84</v>
      </c>
      <c r="W115" s="30">
        <v>165848020127607.94</v>
      </c>
      <c r="X115" s="30">
        <v>167310059781020</v>
      </c>
      <c r="Y115" s="30">
        <v>168769317229377.91</v>
      </c>
      <c r="Z115" s="30">
        <v>170225792325890.66</v>
      </c>
      <c r="AA115" s="30">
        <v>171679484925221.91</v>
      </c>
      <c r="AB115" s="30">
        <v>173130394883428.59</v>
      </c>
      <c r="AC115" s="30">
        <v>174578522058118.41</v>
      </c>
      <c r="AD115" s="30">
        <v>176028737303542.06</v>
      </c>
      <c r="AE115" s="30">
        <v>177476128546018.03</v>
      </c>
      <c r="AF115" s="30">
        <v>178920695705452</v>
      </c>
      <c r="AG115" s="30">
        <v>180362438702489.41</v>
      </c>
      <c r="AH115" s="30">
        <v>181801357458571.22</v>
      </c>
      <c r="AI115" s="30">
        <v>183237451895935.41</v>
      </c>
      <c r="AJ115" s="30">
        <v>184670721937796.16</v>
      </c>
      <c r="AK115" s="30">
        <v>186101167507787.13</v>
      </c>
      <c r="AL115" s="30">
        <v>187528788530634.53</v>
      </c>
      <c r="AM115" s="30">
        <v>188953584931700.31</v>
      </c>
    </row>
    <row r="118" spans="1:39" s="349" customFormat="1" ht="18.75" x14ac:dyDescent="0.3">
      <c r="A118" s="348" t="s">
        <v>1564</v>
      </c>
    </row>
  </sheetData>
  <conditionalFormatting sqref="A29:A30">
    <cfRule type="duplicateValues" dxfId="4" priority="1"/>
  </conditionalFormatting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8EEB-C098-4D6C-A096-02E1040353C7}">
  <sheetPr>
    <tabColor theme="9" tint="-0.249977111117893"/>
  </sheetPr>
  <dimension ref="A1:AH72"/>
  <sheetViews>
    <sheetView topLeftCell="A4" workbookViewId="0">
      <selection activeCell="J37" sqref="J37:J38"/>
    </sheetView>
  </sheetViews>
  <sheetFormatPr defaultColWidth="7.625" defaultRowHeight="15" x14ac:dyDescent="0.25"/>
  <cols>
    <col min="1" max="1" width="8.75" style="246" customWidth="1"/>
    <col min="2" max="2" width="22.5" style="246" customWidth="1"/>
    <col min="3" max="10" width="21" style="246" customWidth="1"/>
    <col min="11" max="11" width="14.125" style="246" customWidth="1"/>
    <col min="12" max="13" width="12.375" style="246" bestFit="1" customWidth="1"/>
    <col min="14" max="14" width="10.125" style="246" bestFit="1" customWidth="1"/>
    <col min="15" max="15" width="10.5" style="246" bestFit="1" customWidth="1"/>
    <col min="16" max="16384" width="7.625" style="246"/>
  </cols>
  <sheetData>
    <row r="1" spans="2:12" ht="15" customHeight="1" x14ac:dyDescent="0.3">
      <c r="B1" s="520" t="s">
        <v>1891</v>
      </c>
      <c r="C1" s="521"/>
      <c r="D1" s="521"/>
      <c r="E1" s="521"/>
      <c r="F1" s="521"/>
      <c r="G1" s="521"/>
      <c r="H1" s="521"/>
      <c r="I1" s="521"/>
      <c r="J1" s="521"/>
      <c r="K1" s="521"/>
      <c r="L1" s="521"/>
    </row>
    <row r="2" spans="2:12" ht="15" customHeight="1" x14ac:dyDescent="0.25">
      <c r="B2" s="522" t="s">
        <v>1892</v>
      </c>
      <c r="C2" s="521"/>
      <c r="D2" s="521"/>
      <c r="E2" s="521"/>
      <c r="F2" s="521"/>
      <c r="G2" s="521"/>
      <c r="H2" s="521"/>
      <c r="I2" s="521"/>
      <c r="J2" s="521"/>
      <c r="K2" s="521"/>
      <c r="L2" s="521"/>
    </row>
    <row r="3" spans="2:12" ht="15" customHeight="1" x14ac:dyDescent="0.25">
      <c r="B3" s="522" t="s">
        <v>1893</v>
      </c>
      <c r="C3" s="521"/>
      <c r="D3" s="521"/>
      <c r="E3" s="521"/>
      <c r="F3" s="521"/>
      <c r="G3" s="521"/>
      <c r="H3" s="521"/>
      <c r="I3" s="521"/>
      <c r="J3" s="521"/>
      <c r="K3" s="521"/>
      <c r="L3" s="521"/>
    </row>
    <row r="4" spans="2:12" ht="15" customHeight="1" x14ac:dyDescent="0.25">
      <c r="B4" s="247" t="s">
        <v>1484</v>
      </c>
      <c r="D4" s="248"/>
      <c r="E4" s="248"/>
      <c r="F4" s="248"/>
      <c r="G4" s="248"/>
      <c r="H4" s="248"/>
      <c r="I4" s="248"/>
      <c r="J4" s="248"/>
    </row>
    <row r="5" spans="2:12" ht="15" customHeight="1" x14ac:dyDescent="0.25">
      <c r="B5" s="256" t="s">
        <v>1491</v>
      </c>
      <c r="D5" s="248"/>
      <c r="E5" s="248"/>
      <c r="F5" s="248"/>
      <c r="G5" s="248"/>
      <c r="H5" s="248"/>
      <c r="I5" s="248"/>
      <c r="J5" s="248"/>
    </row>
    <row r="6" spans="2:12" s="255" customFormat="1" ht="47.25" x14ac:dyDescent="0.25">
      <c r="E6" s="255" t="s">
        <v>1487</v>
      </c>
      <c r="I6" s="255" t="s">
        <v>1485</v>
      </c>
      <c r="J6" s="249" t="s">
        <v>1486</v>
      </c>
    </row>
    <row r="7" spans="2:12" ht="30.75" thickBot="1" x14ac:dyDescent="0.3">
      <c r="B7" s="513" t="s">
        <v>139</v>
      </c>
      <c r="C7" s="513" t="s">
        <v>480</v>
      </c>
      <c r="D7" s="513" t="s">
        <v>1894</v>
      </c>
      <c r="E7" s="513" t="s">
        <v>194</v>
      </c>
      <c r="F7" s="513" t="s">
        <v>1895</v>
      </c>
      <c r="G7" s="513" t="s">
        <v>334</v>
      </c>
      <c r="H7" s="513" t="s">
        <v>86</v>
      </c>
      <c r="I7" s="513" t="s">
        <v>1488</v>
      </c>
      <c r="J7" s="513" t="s">
        <v>1489</v>
      </c>
      <c r="K7" s="513" t="s">
        <v>127</v>
      </c>
      <c r="L7" s="513" t="s">
        <v>1896</v>
      </c>
    </row>
    <row r="8" spans="2:12" ht="15.75" hidden="1" customHeight="1" thickTop="1" x14ac:dyDescent="0.25">
      <c r="B8" s="514">
        <v>1990</v>
      </c>
      <c r="C8" s="515">
        <v>67013.255699639703</v>
      </c>
      <c r="D8" s="515">
        <v>0</v>
      </c>
      <c r="E8" s="515">
        <v>72102.73120707582</v>
      </c>
      <c r="F8" s="515">
        <v>0</v>
      </c>
      <c r="G8" s="515">
        <v>46620.187237692604</v>
      </c>
      <c r="H8" s="515">
        <v>7267.8704101282083</v>
      </c>
      <c r="I8" s="515">
        <v>20561.877295665068</v>
      </c>
      <c r="J8" s="515">
        <v>12439.009377826318</v>
      </c>
      <c r="K8" s="515">
        <v>1593.8363860000002</v>
      </c>
      <c r="L8" s="516">
        <v>227598.76761402772</v>
      </c>
    </row>
    <row r="9" spans="2:12" ht="15.75" hidden="1" customHeight="1" x14ac:dyDescent="0.25">
      <c r="B9" s="514">
        <v>1991</v>
      </c>
      <c r="C9" s="515">
        <v>66457.603783371465</v>
      </c>
      <c r="D9" s="515">
        <v>0</v>
      </c>
      <c r="E9" s="515">
        <v>71824.065831596541</v>
      </c>
      <c r="F9" s="515">
        <v>0</v>
      </c>
      <c r="G9" s="515">
        <v>45480.893610439489</v>
      </c>
      <c r="H9" s="515">
        <v>7208.9547292802472</v>
      </c>
      <c r="I9" s="515">
        <v>16099.67479301919</v>
      </c>
      <c r="J9" s="515">
        <v>12501.668301765567</v>
      </c>
      <c r="K9" s="515">
        <v>1627.4133690000001</v>
      </c>
      <c r="L9" s="516">
        <v>221200.27441847249</v>
      </c>
    </row>
    <row r="10" spans="2:12" ht="15.75" hidden="1" customHeight="1" x14ac:dyDescent="0.25">
      <c r="B10" s="514">
        <v>1992</v>
      </c>
      <c r="C10" s="515">
        <v>67437.47130533967</v>
      </c>
      <c r="D10" s="515">
        <v>0</v>
      </c>
      <c r="E10" s="515">
        <v>75645.977309914626</v>
      </c>
      <c r="F10" s="515">
        <v>0</v>
      </c>
      <c r="G10" s="515">
        <v>45452.458816513819</v>
      </c>
      <c r="H10" s="515">
        <v>6845.8351474395376</v>
      </c>
      <c r="I10" s="515">
        <v>15238.047069052616</v>
      </c>
      <c r="J10" s="515">
        <v>12680.137862314514</v>
      </c>
      <c r="K10" s="515">
        <v>1655.0387711841779</v>
      </c>
      <c r="L10" s="516">
        <v>224954.96628175897</v>
      </c>
    </row>
    <row r="11" spans="2:12" ht="15.75" hidden="1" customHeight="1" x14ac:dyDescent="0.25">
      <c r="B11" s="514">
        <v>1993</v>
      </c>
      <c r="C11" s="515">
        <v>66621.838138542938</v>
      </c>
      <c r="D11" s="515">
        <v>0</v>
      </c>
      <c r="E11" s="515">
        <v>75930.503883292506</v>
      </c>
      <c r="F11" s="515">
        <v>0</v>
      </c>
      <c r="G11" s="515">
        <v>44870.893915797009</v>
      </c>
      <c r="H11" s="515">
        <v>6535.1510723826832</v>
      </c>
      <c r="I11" s="515">
        <v>15688.896598155683</v>
      </c>
      <c r="J11" s="515">
        <v>12728.867910214911</v>
      </c>
      <c r="K11" s="515">
        <v>1650.0384961185605</v>
      </c>
      <c r="L11" s="516">
        <v>224026.19001450427</v>
      </c>
    </row>
    <row r="12" spans="2:12" ht="15.75" hidden="1" customHeight="1" x14ac:dyDescent="0.25">
      <c r="B12" s="514">
        <v>1994</v>
      </c>
      <c r="C12" s="515">
        <v>68121.220009451485</v>
      </c>
      <c r="D12" s="515">
        <v>0</v>
      </c>
      <c r="E12" s="515">
        <v>76903.966411200294</v>
      </c>
      <c r="F12" s="515">
        <v>0</v>
      </c>
      <c r="G12" s="515">
        <v>45236.038872058918</v>
      </c>
      <c r="H12" s="515">
        <v>6011.9574278294413</v>
      </c>
      <c r="I12" s="515">
        <v>16781.21907693303</v>
      </c>
      <c r="J12" s="515">
        <v>12649.990185351448</v>
      </c>
      <c r="K12" s="515">
        <v>1674.935673601846</v>
      </c>
      <c r="L12" s="516">
        <v>227379.32765642647</v>
      </c>
    </row>
    <row r="13" spans="2:12" ht="15.75" hidden="1" customHeight="1" x14ac:dyDescent="0.25">
      <c r="B13" s="514">
        <v>1995</v>
      </c>
      <c r="C13" s="515">
        <v>68824.429382719682</v>
      </c>
      <c r="D13" s="515">
        <v>0</v>
      </c>
      <c r="E13" s="515">
        <v>77606.336862273354</v>
      </c>
      <c r="F13" s="515">
        <v>0</v>
      </c>
      <c r="G13" s="515">
        <v>46140.147082934614</v>
      </c>
      <c r="H13" s="515">
        <v>6152.3382336413306</v>
      </c>
      <c r="I13" s="515">
        <v>14087.530499174834</v>
      </c>
      <c r="J13" s="515">
        <v>12863.478362964266</v>
      </c>
      <c r="K13" s="515">
        <v>1622.6046610084738</v>
      </c>
      <c r="L13" s="516">
        <v>227296.86508471656</v>
      </c>
    </row>
    <row r="14" spans="2:12" ht="15.75" hidden="1" customHeight="1" x14ac:dyDescent="0.25">
      <c r="B14" s="514">
        <v>1996</v>
      </c>
      <c r="C14" s="515">
        <v>70638.333757835338</v>
      </c>
      <c r="D14" s="515">
        <v>0</v>
      </c>
      <c r="E14" s="515">
        <v>80533.293606271516</v>
      </c>
      <c r="F14" s="515">
        <v>0</v>
      </c>
      <c r="G14" s="515">
        <v>46615.934897729894</v>
      </c>
      <c r="H14" s="515">
        <v>6373.7369660138093</v>
      </c>
      <c r="I14" s="515">
        <v>16631.426670988712</v>
      </c>
      <c r="J14" s="515">
        <v>13132.042765852644</v>
      </c>
      <c r="K14" s="515">
        <v>1689.8411837596211</v>
      </c>
      <c r="L14" s="516">
        <v>235614.60984845154</v>
      </c>
    </row>
    <row r="15" spans="2:12" ht="15.75" hidden="1" customHeight="1" x14ac:dyDescent="0.25">
      <c r="B15" s="514">
        <v>1997</v>
      </c>
      <c r="C15" s="515">
        <v>72888.793134359788</v>
      </c>
      <c r="D15" s="515">
        <v>0</v>
      </c>
      <c r="E15" s="515">
        <v>83611.517690309454</v>
      </c>
      <c r="F15" s="515">
        <v>0</v>
      </c>
      <c r="G15" s="515">
        <v>48035.973022163656</v>
      </c>
      <c r="H15" s="515">
        <v>6275.5298770454283</v>
      </c>
      <c r="I15" s="515">
        <v>17246.958668382733</v>
      </c>
      <c r="J15" s="515">
        <v>13652.663922423684</v>
      </c>
      <c r="K15" s="515">
        <v>1701.6298582394984</v>
      </c>
      <c r="L15" s="516">
        <v>243413.06617292424</v>
      </c>
    </row>
    <row r="16" spans="2:12" ht="15.75" hidden="1" customHeight="1" x14ac:dyDescent="0.25">
      <c r="B16" s="514">
        <v>1998</v>
      </c>
      <c r="C16" s="515">
        <v>74032.530989457358</v>
      </c>
      <c r="D16" s="515">
        <v>0</v>
      </c>
      <c r="E16" s="515">
        <v>85875.606662077495</v>
      </c>
      <c r="F16" s="515">
        <v>0</v>
      </c>
      <c r="G16" s="515">
        <v>46436.439664148638</v>
      </c>
      <c r="H16" s="515">
        <v>6025.4694669259716</v>
      </c>
      <c r="I16" s="515">
        <v>13260.888619142939</v>
      </c>
      <c r="J16" s="515">
        <v>13494.756403643514</v>
      </c>
      <c r="K16" s="515">
        <v>1799.3261970937135</v>
      </c>
      <c r="L16" s="516">
        <v>240925.01800248961</v>
      </c>
    </row>
    <row r="17" spans="2:12" ht="15.75" hidden="1" customHeight="1" x14ac:dyDescent="0.25">
      <c r="B17" s="514">
        <v>1999</v>
      </c>
      <c r="C17" s="515">
        <v>75833.728506474741</v>
      </c>
      <c r="D17" s="515">
        <v>0</v>
      </c>
      <c r="E17" s="515">
        <v>90261.363770439522</v>
      </c>
      <c r="F17" s="515">
        <v>0</v>
      </c>
      <c r="G17" s="515">
        <v>47650.041846974687</v>
      </c>
      <c r="H17" s="515">
        <v>5702.3779084588887</v>
      </c>
      <c r="I17" s="515">
        <v>18185.340229619374</v>
      </c>
      <c r="J17" s="515">
        <v>14465.180669440631</v>
      </c>
      <c r="K17" s="515">
        <v>1609.8765398419996</v>
      </c>
      <c r="L17" s="516">
        <v>253707.90947124985</v>
      </c>
    </row>
    <row r="18" spans="2:12" ht="15.75" hidden="1" customHeight="1" x14ac:dyDescent="0.25">
      <c r="B18" s="514">
        <v>2000</v>
      </c>
      <c r="C18" s="515">
        <v>79518.903016713361</v>
      </c>
      <c r="D18" s="515">
        <v>0</v>
      </c>
      <c r="E18" s="515">
        <v>94173.380567316563</v>
      </c>
      <c r="F18" s="515">
        <v>0</v>
      </c>
      <c r="G18" s="515">
        <v>47987.422509840435</v>
      </c>
      <c r="H18" s="515">
        <v>6198.2422470956071</v>
      </c>
      <c r="I18" s="515">
        <v>17722.614314810846</v>
      </c>
      <c r="J18" s="515">
        <v>14417.852091820436</v>
      </c>
      <c r="K18" s="515">
        <v>1395.707812512775</v>
      </c>
      <c r="L18" s="516">
        <v>261414.12256011</v>
      </c>
    </row>
    <row r="19" spans="2:12" ht="15.75" hidden="1" customHeight="1" x14ac:dyDescent="0.25">
      <c r="B19" s="514">
        <v>2001</v>
      </c>
      <c r="C19" s="515">
        <v>75238.831193227947</v>
      </c>
      <c r="D19" s="515">
        <v>0</v>
      </c>
      <c r="E19" s="515">
        <v>91353.699807440658</v>
      </c>
      <c r="F19" s="515">
        <v>0</v>
      </c>
      <c r="G19" s="515">
        <v>44531.041265701635</v>
      </c>
      <c r="H19" s="515">
        <v>5827.1445297941791</v>
      </c>
      <c r="I19" s="515">
        <v>18953.727308886009</v>
      </c>
      <c r="J19" s="515">
        <v>12979.148762277984</v>
      </c>
      <c r="K19" s="515">
        <v>1446.0324612242957</v>
      </c>
      <c r="L19" s="516">
        <v>250329.62532855271</v>
      </c>
    </row>
    <row r="20" spans="2:12" ht="15.75" hidden="1" customHeight="1" x14ac:dyDescent="0.25">
      <c r="B20" s="514">
        <v>2002</v>
      </c>
      <c r="C20" s="515">
        <v>76769.665556300009</v>
      </c>
      <c r="D20" s="515">
        <v>0</v>
      </c>
      <c r="E20" s="515">
        <v>93162.769796071443</v>
      </c>
      <c r="F20" s="515">
        <v>0</v>
      </c>
      <c r="G20" s="515">
        <v>44920.005146744486</v>
      </c>
      <c r="H20" s="515">
        <v>5741.7211489128595</v>
      </c>
      <c r="I20" s="515">
        <v>20836.840108553246</v>
      </c>
      <c r="J20" s="515">
        <v>13101.523750863515</v>
      </c>
      <c r="K20" s="515">
        <v>1406.8557933848808</v>
      </c>
      <c r="L20" s="516">
        <v>255939.38130083043</v>
      </c>
    </row>
    <row r="21" spans="2:12" ht="15.75" hidden="1" customHeight="1" x14ac:dyDescent="0.25">
      <c r="B21" s="514">
        <v>2003</v>
      </c>
      <c r="C21" s="515">
        <v>81721.079854408061</v>
      </c>
      <c r="D21" s="515">
        <v>0</v>
      </c>
      <c r="E21" s="515">
        <v>97089.648119859034</v>
      </c>
      <c r="F21" s="515">
        <v>0</v>
      </c>
      <c r="G21" s="515">
        <v>42614.941025562985</v>
      </c>
      <c r="H21" s="515">
        <v>6284.0513980669321</v>
      </c>
      <c r="I21" s="515">
        <v>19428.099872362585</v>
      </c>
      <c r="J21" s="515">
        <v>13066.847625957671</v>
      </c>
      <c r="K21" s="515">
        <v>1418.7868775839352</v>
      </c>
      <c r="L21" s="516">
        <v>261623.45477380123</v>
      </c>
    </row>
    <row r="22" spans="2:12" ht="15.75" hidden="1" customHeight="1" x14ac:dyDescent="0.25">
      <c r="B22" s="514">
        <v>2004</v>
      </c>
      <c r="C22" s="515">
        <v>83851.042371542324</v>
      </c>
      <c r="D22" s="515">
        <v>0</v>
      </c>
      <c r="E22" s="515">
        <v>99285.234467614806</v>
      </c>
      <c r="F22" s="515">
        <v>0</v>
      </c>
      <c r="G22" s="515">
        <v>43826.506846764903</v>
      </c>
      <c r="H22" s="515">
        <v>7124.4617140999571</v>
      </c>
      <c r="I22" s="515">
        <v>21945.086139211064</v>
      </c>
      <c r="J22" s="515">
        <v>13476.715618471564</v>
      </c>
      <c r="K22" s="515">
        <v>1443.0136905684092</v>
      </c>
      <c r="L22" s="516">
        <v>270952.06084827305</v>
      </c>
    </row>
    <row r="23" spans="2:12" ht="15.75" hidden="1" customHeight="1" x14ac:dyDescent="0.25">
      <c r="B23" s="514">
        <v>2005</v>
      </c>
      <c r="C23" s="515">
        <v>85670.168310383204</v>
      </c>
      <c r="D23" s="515">
        <v>0</v>
      </c>
      <c r="E23" s="515">
        <v>100003.09261128216</v>
      </c>
      <c r="F23" s="515">
        <v>0</v>
      </c>
      <c r="G23" s="515">
        <v>44308.452247671987</v>
      </c>
      <c r="H23" s="515">
        <v>7333.7320840958992</v>
      </c>
      <c r="I23" s="515">
        <v>19533.276576582921</v>
      </c>
      <c r="J23" s="515">
        <v>14264.940378110194</v>
      </c>
      <c r="K23" s="515">
        <v>1544.1547680313342</v>
      </c>
      <c r="L23" s="516">
        <v>272657.81697615766</v>
      </c>
    </row>
    <row r="24" spans="2:12" ht="15.75" hidden="1" customHeight="1" x14ac:dyDescent="0.25">
      <c r="B24" s="514">
        <v>2006</v>
      </c>
      <c r="C24" s="515">
        <v>89751.584183863306</v>
      </c>
      <c r="D24" s="515">
        <v>0</v>
      </c>
      <c r="E24" s="515">
        <v>103401.93275012911</v>
      </c>
      <c r="F24" s="515">
        <v>0</v>
      </c>
      <c r="G24" s="515">
        <v>43984.049606293927</v>
      </c>
      <c r="H24" s="515">
        <v>7633.4896022531966</v>
      </c>
      <c r="I24" s="515">
        <v>20679.84083071394</v>
      </c>
      <c r="J24" s="515">
        <v>14554.731054898073</v>
      </c>
      <c r="K24" s="515">
        <v>1556.2166074100055</v>
      </c>
      <c r="L24" s="516">
        <v>281561.84463556157</v>
      </c>
    </row>
    <row r="25" spans="2:12" ht="15.75" hidden="1" customHeight="1" x14ac:dyDescent="0.25">
      <c r="B25" s="514">
        <v>2007</v>
      </c>
      <c r="C25" s="515">
        <v>89139.365790676151</v>
      </c>
      <c r="D25" s="515">
        <v>0</v>
      </c>
      <c r="E25" s="515">
        <v>104822.99399588327</v>
      </c>
      <c r="F25" s="515">
        <v>0</v>
      </c>
      <c r="G25" s="515">
        <v>44216.976827079081</v>
      </c>
      <c r="H25" s="515">
        <v>7960.7216876411285</v>
      </c>
      <c r="I25" s="515">
        <v>22776.531924829698</v>
      </c>
      <c r="J25" s="515">
        <v>14925.582898110735</v>
      </c>
      <c r="K25" s="515">
        <v>1562.2869839638863</v>
      </c>
      <c r="L25" s="516">
        <v>285404.46010818396</v>
      </c>
    </row>
    <row r="26" spans="2:12" ht="15.75" hidden="1" customHeight="1" x14ac:dyDescent="0.25">
      <c r="B26" s="514">
        <v>2008</v>
      </c>
      <c r="C26" s="515">
        <v>90988.078290869118</v>
      </c>
      <c r="D26" s="515">
        <v>0</v>
      </c>
      <c r="E26" s="515">
        <v>106006.16691480171</v>
      </c>
      <c r="F26" s="515">
        <v>0</v>
      </c>
      <c r="G26" s="515">
        <v>43688.138143240474</v>
      </c>
      <c r="H26" s="515">
        <v>8058.4992442117673</v>
      </c>
      <c r="I26" s="515">
        <v>19531.738196043374</v>
      </c>
      <c r="J26" s="515">
        <v>15559.706625925037</v>
      </c>
      <c r="K26" s="515">
        <v>1597.8344361059192</v>
      </c>
      <c r="L26" s="516">
        <v>285430.16185119742</v>
      </c>
    </row>
    <row r="27" spans="2:12" ht="15.75" hidden="1" customHeight="1" x14ac:dyDescent="0.25">
      <c r="B27" s="514">
        <v>2009</v>
      </c>
      <c r="C27" s="515">
        <v>90116.679679690744</v>
      </c>
      <c r="D27" s="515">
        <v>0</v>
      </c>
      <c r="E27" s="515">
        <v>102727.49809651962</v>
      </c>
      <c r="F27" s="515">
        <v>0</v>
      </c>
      <c r="G27" s="515">
        <v>39650.440482649297</v>
      </c>
      <c r="H27" s="515">
        <v>8038.3116793165245</v>
      </c>
      <c r="I27" s="515">
        <v>19335.41715444814</v>
      </c>
      <c r="J27" s="515">
        <v>15844.058424534423</v>
      </c>
      <c r="K27" s="515">
        <v>1584.7715072717074</v>
      </c>
      <c r="L27" s="516">
        <v>277297.17702443042</v>
      </c>
    </row>
    <row r="28" spans="2:12" ht="15.75" hidden="1" customHeight="1" x14ac:dyDescent="0.25">
      <c r="B28" s="514">
        <v>2010</v>
      </c>
      <c r="C28" s="515">
        <v>87475.035708038122</v>
      </c>
      <c r="D28" s="515">
        <v>0</v>
      </c>
      <c r="E28" s="515">
        <v>100494.76393924933</v>
      </c>
      <c r="F28" s="515">
        <v>0</v>
      </c>
      <c r="G28" s="515">
        <v>39654.490906114901</v>
      </c>
      <c r="H28" s="515">
        <v>7834.3512970285883</v>
      </c>
      <c r="I28" s="515">
        <v>20107.661156631897</v>
      </c>
      <c r="J28" s="515">
        <v>15682.842534407931</v>
      </c>
      <c r="K28" s="515">
        <v>1538.9869509251516</v>
      </c>
      <c r="L28" s="516">
        <v>272788.13249239593</v>
      </c>
    </row>
    <row r="29" spans="2:12" ht="15.75" hidden="1" customHeight="1" x14ac:dyDescent="0.25">
      <c r="B29" s="514">
        <v>2011</v>
      </c>
      <c r="C29" s="515">
        <v>88744.952804571236</v>
      </c>
      <c r="D29" s="515">
        <v>0</v>
      </c>
      <c r="E29" s="515">
        <v>100963.04919000938</v>
      </c>
      <c r="F29" s="515">
        <v>0</v>
      </c>
      <c r="G29" s="515">
        <v>40060.093642555017</v>
      </c>
      <c r="H29" s="515">
        <v>8024.0587592273923</v>
      </c>
      <c r="I29" s="515">
        <v>20137.792398554837</v>
      </c>
      <c r="J29" s="515">
        <v>16189.943026720943</v>
      </c>
      <c r="K29" s="515">
        <v>1488.537746048007</v>
      </c>
      <c r="L29" s="516">
        <v>275608.42756768683</v>
      </c>
    </row>
    <row r="30" spans="2:12" ht="15.75" hidden="1" customHeight="1" x14ac:dyDescent="0.25">
      <c r="B30" s="514">
        <v>2012</v>
      </c>
      <c r="C30" s="515">
        <v>91105.487951304473</v>
      </c>
      <c r="D30" s="515">
        <v>0</v>
      </c>
      <c r="E30" s="515">
        <v>103329.10932112217</v>
      </c>
      <c r="F30" s="515">
        <v>0</v>
      </c>
      <c r="G30" s="515">
        <v>40370.48782668019</v>
      </c>
      <c r="H30" s="515">
        <v>7664.2408903813593</v>
      </c>
      <c r="I30" s="515">
        <v>21026.581256805686</v>
      </c>
      <c r="J30" s="515">
        <v>16146.188258768316</v>
      </c>
      <c r="K30" s="515">
        <v>1437.1618373526567</v>
      </c>
      <c r="L30" s="516">
        <v>281079.25734241487</v>
      </c>
    </row>
    <row r="31" spans="2:12" ht="15.75" hidden="1" customHeight="1" x14ac:dyDescent="0.25">
      <c r="B31" s="514">
        <v>2013</v>
      </c>
      <c r="C31" s="515">
        <v>89995.862180403768</v>
      </c>
      <c r="D31" s="515">
        <v>0</v>
      </c>
      <c r="E31" s="515">
        <v>103328.5784976961</v>
      </c>
      <c r="F31" s="515">
        <v>0</v>
      </c>
      <c r="G31" s="515">
        <v>40308.24805707256</v>
      </c>
      <c r="H31" s="515">
        <v>7563.813441411733</v>
      </c>
      <c r="I31" s="515">
        <v>20652.061608256572</v>
      </c>
      <c r="J31" s="515">
        <v>15993.317249332831</v>
      </c>
      <c r="K31" s="515">
        <v>1359.0738258745635</v>
      </c>
      <c r="L31" s="516">
        <v>279200.95486004814</v>
      </c>
    </row>
    <row r="32" spans="2:12" ht="15.75" hidden="1" customHeight="1" x14ac:dyDescent="0.25">
      <c r="B32" s="514">
        <v>2014</v>
      </c>
      <c r="C32" s="515">
        <v>90005.408861605276</v>
      </c>
      <c r="D32" s="515">
        <v>0</v>
      </c>
      <c r="E32" s="515">
        <v>106185.98101853879</v>
      </c>
      <c r="F32" s="515">
        <v>0</v>
      </c>
      <c r="G32" s="515">
        <v>41133.406653361242</v>
      </c>
      <c r="H32" s="515">
        <v>9052.8976502621135</v>
      </c>
      <c r="I32" s="515">
        <v>18745.68096030338</v>
      </c>
      <c r="J32" s="515">
        <v>15358.263133791863</v>
      </c>
      <c r="K32" s="515">
        <v>1342.739359924492</v>
      </c>
      <c r="L32" s="516">
        <v>281824.3776377872</v>
      </c>
    </row>
    <row r="33" spans="2:12" ht="15.75" hidden="1" customHeight="1" x14ac:dyDescent="0.25">
      <c r="B33" s="514">
        <v>2015</v>
      </c>
      <c r="C33" s="515">
        <v>89696.727207502132</v>
      </c>
      <c r="D33" s="515">
        <v>0</v>
      </c>
      <c r="E33" s="515">
        <v>104982.03110808798</v>
      </c>
      <c r="F33" s="515">
        <v>0</v>
      </c>
      <c r="G33" s="515">
        <v>41538.172897954326</v>
      </c>
      <c r="H33" s="515">
        <v>9414.4771742643989</v>
      </c>
      <c r="I33" s="515">
        <v>19017.666512260959</v>
      </c>
      <c r="J33" s="515">
        <v>15287.309145420302</v>
      </c>
      <c r="K33" s="515">
        <v>1427.6385238529758</v>
      </c>
      <c r="L33" s="516">
        <v>281364.02256934304</v>
      </c>
    </row>
    <row r="34" spans="2:12" ht="15.75" hidden="1" customHeight="1" x14ac:dyDescent="0.25">
      <c r="B34" s="514">
        <v>2016</v>
      </c>
      <c r="C34" s="515">
        <v>89597.884743409566</v>
      </c>
      <c r="D34" s="515">
        <v>0</v>
      </c>
      <c r="E34" s="515">
        <v>104473.45454991629</v>
      </c>
      <c r="F34" s="515">
        <v>0</v>
      </c>
      <c r="G34" s="515">
        <v>41589.169338766143</v>
      </c>
      <c r="H34" s="515">
        <v>9066.9744595954344</v>
      </c>
      <c r="I34" s="515">
        <v>21359.008105377612</v>
      </c>
      <c r="J34" s="515">
        <v>15611.252083890528</v>
      </c>
      <c r="K34" s="515">
        <v>1382.7545746015301</v>
      </c>
      <c r="L34" s="516">
        <v>283080.49785555713</v>
      </c>
    </row>
    <row r="35" spans="2:12" ht="15.75" hidden="1" customHeight="1" x14ac:dyDescent="0.25">
      <c r="B35" s="514">
        <v>2017</v>
      </c>
      <c r="C35" s="515">
        <v>92753.383869564321</v>
      </c>
      <c r="D35" s="515">
        <v>0</v>
      </c>
      <c r="E35" s="515">
        <v>104412.84941288755</v>
      </c>
      <c r="F35" s="515">
        <v>0</v>
      </c>
      <c r="G35" s="515">
        <v>41309.915102671614</v>
      </c>
      <c r="H35" s="515">
        <v>9126.3286514044357</v>
      </c>
      <c r="I35" s="515">
        <v>22230.808073021715</v>
      </c>
      <c r="J35" s="515">
        <v>15434.750734786228</v>
      </c>
      <c r="K35" s="515">
        <v>1341.7516386543425</v>
      </c>
      <c r="L35" s="516">
        <v>286609.78748299024</v>
      </c>
    </row>
    <row r="36" spans="2:12" ht="15.75" hidden="1" customHeight="1" x14ac:dyDescent="0.25">
      <c r="B36" s="514">
        <v>2018</v>
      </c>
      <c r="C36" s="515">
        <v>91199.388651438698</v>
      </c>
      <c r="D36" s="515">
        <v>0</v>
      </c>
      <c r="E36" s="515">
        <v>103708.58121299502</v>
      </c>
      <c r="F36" s="515">
        <v>0</v>
      </c>
      <c r="G36" s="515">
        <v>40650.822879187486</v>
      </c>
      <c r="H36" s="515">
        <v>8974.8770288889209</v>
      </c>
      <c r="I36" s="515">
        <v>19975.312917638388</v>
      </c>
      <c r="J36" s="515">
        <v>15371.565368207059</v>
      </c>
      <c r="K36" s="515">
        <v>1278.3805718594563</v>
      </c>
      <c r="L36" s="516">
        <v>281158.92863021506</v>
      </c>
    </row>
    <row r="37" spans="2:12" ht="15.75" thickTop="1" x14ac:dyDescent="0.25">
      <c r="B37" s="514">
        <v>2019</v>
      </c>
      <c r="C37" s="515">
        <v>92177.516206175656</v>
      </c>
      <c r="D37" s="515">
        <v>0</v>
      </c>
      <c r="E37" s="515">
        <v>102688.32665577004</v>
      </c>
      <c r="F37" s="515">
        <v>0</v>
      </c>
      <c r="G37" s="515">
        <v>39913.381790942287</v>
      </c>
      <c r="H37" s="515">
        <v>9333.8739359084484</v>
      </c>
      <c r="I37" s="515">
        <v>19685.546971013275</v>
      </c>
      <c r="J37" s="515">
        <v>15637.4074401697</v>
      </c>
      <c r="K37" s="515">
        <v>1113.4066081298527</v>
      </c>
      <c r="L37" s="516">
        <v>280549.45960810926</v>
      </c>
    </row>
    <row r="38" spans="2:12" x14ac:dyDescent="0.25">
      <c r="B38" s="517">
        <v>2020</v>
      </c>
      <c r="C38" s="518">
        <v>102350.87546533237</v>
      </c>
      <c r="D38" s="518">
        <v>0</v>
      </c>
      <c r="E38" s="518">
        <v>94608.504018240055</v>
      </c>
      <c r="F38" s="518">
        <v>0</v>
      </c>
      <c r="G38" s="518">
        <v>37826.741727064684</v>
      </c>
      <c r="H38" s="518">
        <v>8188.3865166785436</v>
      </c>
      <c r="I38" s="518">
        <v>18868.903406256475</v>
      </c>
      <c r="J38" s="518">
        <v>14943.31071748208</v>
      </c>
      <c r="K38" s="518">
        <v>986.08906539799989</v>
      </c>
      <c r="L38" s="519">
        <v>277772.8109164522</v>
      </c>
    </row>
    <row r="39" spans="2:12" x14ac:dyDescent="0.25">
      <c r="B39" s="514">
        <v>2021</v>
      </c>
      <c r="C39" s="515">
        <v>100799.78250803202</v>
      </c>
      <c r="D39" s="515">
        <v>616.43813443199997</v>
      </c>
      <c r="E39" s="515">
        <v>93373.703907661999</v>
      </c>
      <c r="F39" s="515">
        <v>356.20903443399993</v>
      </c>
      <c r="G39" s="515">
        <v>38035.632102633732</v>
      </c>
      <c r="H39" s="515">
        <v>8415.6350249950647</v>
      </c>
      <c r="I39" s="515">
        <v>20969.535998344825</v>
      </c>
      <c r="J39" s="515">
        <v>14682.406270961252</v>
      </c>
      <c r="K39" s="515">
        <v>948.87538355200002</v>
      </c>
      <c r="L39" s="516">
        <v>277225.57119618088</v>
      </c>
    </row>
    <row r="40" spans="2:12" x14ac:dyDescent="0.25">
      <c r="B40" s="514">
        <v>2022</v>
      </c>
      <c r="C40" s="515">
        <v>101496.12157745937</v>
      </c>
      <c r="D40" s="515">
        <v>1609.7496732770003</v>
      </c>
      <c r="E40" s="515">
        <v>97985.708339997174</v>
      </c>
      <c r="F40" s="515">
        <v>939.25288561299999</v>
      </c>
      <c r="G40" s="515">
        <v>37994.175241476245</v>
      </c>
      <c r="H40" s="515">
        <v>8872.0181124382198</v>
      </c>
      <c r="I40" s="515">
        <v>21361.814109468716</v>
      </c>
      <c r="J40" s="515">
        <v>15053.411233225626</v>
      </c>
      <c r="K40" s="515">
        <v>946.09468202300002</v>
      </c>
      <c r="L40" s="516">
        <v>283709.34329608834</v>
      </c>
    </row>
    <row r="41" spans="2:12" x14ac:dyDescent="0.25">
      <c r="B41" s="514">
        <v>2023</v>
      </c>
      <c r="C41" s="515">
        <v>103323.03335331389</v>
      </c>
      <c r="D41" s="515">
        <v>2703.5365843070003</v>
      </c>
      <c r="E41" s="515">
        <v>101306.84801422346</v>
      </c>
      <c r="F41" s="515">
        <v>1625.7151757710001</v>
      </c>
      <c r="G41" s="515">
        <v>37960.309395268596</v>
      </c>
      <c r="H41" s="515">
        <v>8911.4314665405091</v>
      </c>
      <c r="I41" s="515">
        <v>21688.92893289504</v>
      </c>
      <c r="J41" s="515">
        <v>15101.481099450142</v>
      </c>
      <c r="K41" s="515">
        <v>942.17583948799995</v>
      </c>
      <c r="L41" s="516">
        <v>289234.20810117968</v>
      </c>
    </row>
    <row r="42" spans="2:12" x14ac:dyDescent="0.25">
      <c r="B42" s="514">
        <v>2024</v>
      </c>
      <c r="C42" s="515">
        <v>105469.10087899686</v>
      </c>
      <c r="D42" s="515">
        <v>3819.033943678</v>
      </c>
      <c r="E42" s="515">
        <v>104154.25358330121</v>
      </c>
      <c r="F42" s="515">
        <v>2352.5306550689997</v>
      </c>
      <c r="G42" s="515">
        <v>38122.702709507372</v>
      </c>
      <c r="H42" s="515">
        <v>8861.7006843249874</v>
      </c>
      <c r="I42" s="515">
        <v>22026.985436773801</v>
      </c>
      <c r="J42" s="515">
        <v>15015.793627513802</v>
      </c>
      <c r="K42" s="515">
        <v>937.72834572900001</v>
      </c>
      <c r="L42" s="516">
        <v>294588.26526614703</v>
      </c>
    </row>
    <row r="43" spans="2:12" x14ac:dyDescent="0.25">
      <c r="B43" s="514">
        <v>2025</v>
      </c>
      <c r="C43" s="515">
        <v>107397.40085876947</v>
      </c>
      <c r="D43" s="515">
        <v>4811.5995695480005</v>
      </c>
      <c r="E43" s="515">
        <v>106997.81827028071</v>
      </c>
      <c r="F43" s="515">
        <v>3195.4958009689999</v>
      </c>
      <c r="G43" s="515">
        <v>38103.245989811723</v>
      </c>
      <c r="H43" s="515">
        <v>8764.2508134699856</v>
      </c>
      <c r="I43" s="515">
        <v>22384.563756832424</v>
      </c>
      <c r="J43" s="515">
        <v>14945.060802301243</v>
      </c>
      <c r="K43" s="515">
        <v>932.33119967100004</v>
      </c>
      <c r="L43" s="516">
        <v>299524.67169113655</v>
      </c>
    </row>
    <row r="44" spans="2:12" x14ac:dyDescent="0.25">
      <c r="B44" s="514">
        <v>2026</v>
      </c>
      <c r="C44" s="515">
        <v>109271.59488359881</v>
      </c>
      <c r="D44" s="515">
        <v>5564.2966516679999</v>
      </c>
      <c r="E44" s="515">
        <v>109959.03114299384</v>
      </c>
      <c r="F44" s="515">
        <v>3921.0171084529998</v>
      </c>
      <c r="G44" s="515">
        <v>38122.022772946329</v>
      </c>
      <c r="H44" s="515">
        <v>8692.6995888423335</v>
      </c>
      <c r="I44" s="515">
        <v>22711.173720000403</v>
      </c>
      <c r="J44" s="515">
        <v>14880.896949480973</v>
      </c>
      <c r="K44" s="515">
        <v>926.98860192800009</v>
      </c>
      <c r="L44" s="516">
        <v>304564.40765979065</v>
      </c>
    </row>
    <row r="45" spans="2:12" x14ac:dyDescent="0.25">
      <c r="B45" s="514">
        <v>2027</v>
      </c>
      <c r="C45" s="515">
        <v>111264.4105037082</v>
      </c>
      <c r="D45" s="515">
        <v>6162.016386377999</v>
      </c>
      <c r="E45" s="515">
        <v>112935.80021273151</v>
      </c>
      <c r="F45" s="515">
        <v>4655.7739623749994</v>
      </c>
      <c r="G45" s="515">
        <v>38170.99080764316</v>
      </c>
      <c r="H45" s="515">
        <v>8633.3675452931839</v>
      </c>
      <c r="I45" s="515">
        <v>23007.215315967835</v>
      </c>
      <c r="J45" s="515">
        <v>14821.03600320017</v>
      </c>
      <c r="K45" s="515">
        <v>922.16329352100001</v>
      </c>
      <c r="L45" s="516">
        <v>309754.9836820651</v>
      </c>
    </row>
    <row r="46" spans="2:12" x14ac:dyDescent="0.25">
      <c r="B46" s="514">
        <v>2028</v>
      </c>
      <c r="C46" s="515">
        <v>113243.87133746018</v>
      </c>
      <c r="D46" s="515">
        <v>6860.6321728379999</v>
      </c>
      <c r="E46" s="515">
        <v>115639.71483666192</v>
      </c>
      <c r="F46" s="515">
        <v>5341.7521530579997</v>
      </c>
      <c r="G46" s="515">
        <v>38125.686292816579</v>
      </c>
      <c r="H46" s="515">
        <v>8544.0618265757785</v>
      </c>
      <c r="I46" s="515">
        <v>23292.635680933789</v>
      </c>
      <c r="J46" s="515">
        <v>14759.204212936538</v>
      </c>
      <c r="K46" s="515">
        <v>917.59428001999993</v>
      </c>
      <c r="L46" s="516">
        <v>314522.76846740476</v>
      </c>
    </row>
    <row r="47" spans="2:12" x14ac:dyDescent="0.25">
      <c r="B47" s="514">
        <v>2029</v>
      </c>
      <c r="C47" s="515">
        <v>115140.36094391304</v>
      </c>
      <c r="D47" s="515">
        <v>7499.6177012279995</v>
      </c>
      <c r="E47" s="515">
        <v>118564.08052879146</v>
      </c>
      <c r="F47" s="515">
        <v>6191.1471429179992</v>
      </c>
      <c r="G47" s="515">
        <v>38109.335942989273</v>
      </c>
      <c r="H47" s="515">
        <v>8473.5264911979903</v>
      </c>
      <c r="I47" s="515">
        <v>23577.715342484778</v>
      </c>
      <c r="J47" s="515">
        <v>14706.740814622362</v>
      </c>
      <c r="K47" s="515">
        <v>912.42081152200001</v>
      </c>
      <c r="L47" s="516">
        <v>319484.18087552092</v>
      </c>
    </row>
    <row r="48" spans="2:12" x14ac:dyDescent="0.25">
      <c r="B48" s="514">
        <v>2030</v>
      </c>
      <c r="C48" s="515">
        <v>117130.44178961049</v>
      </c>
      <c r="D48" s="515">
        <v>8280.1292446480002</v>
      </c>
      <c r="E48" s="515">
        <v>121443.31278859034</v>
      </c>
      <c r="F48" s="515">
        <v>7000.8997319379996</v>
      </c>
      <c r="G48" s="515">
        <v>38126.15151013984</v>
      </c>
      <c r="H48" s="515">
        <v>8403.4249584674963</v>
      </c>
      <c r="I48" s="515">
        <v>23856.232585984148</v>
      </c>
      <c r="J48" s="515">
        <v>14661.408282938013</v>
      </c>
      <c r="K48" s="515">
        <v>907.66819115999999</v>
      </c>
      <c r="L48" s="516">
        <v>324528.64010689029</v>
      </c>
    </row>
    <row r="49" spans="1:34" ht="15" customHeight="1" x14ac:dyDescent="0.25"/>
    <row r="51" spans="1:34" x14ac:dyDescent="0.25">
      <c r="B51" s="250" t="s">
        <v>1490</v>
      </c>
      <c r="C51" s="246" t="s">
        <v>1500</v>
      </c>
      <c r="D51" s="340"/>
    </row>
    <row r="52" spans="1:34" x14ac:dyDescent="0.25">
      <c r="B52" s="251" t="s">
        <v>139</v>
      </c>
      <c r="C52" s="252">
        <v>2019</v>
      </c>
      <c r="D52" s="252">
        <v>2020</v>
      </c>
      <c r="E52" s="252">
        <v>2021</v>
      </c>
      <c r="F52" s="252">
        <v>2022</v>
      </c>
      <c r="G52" s="252">
        <v>2023</v>
      </c>
      <c r="H52" s="252">
        <v>2024</v>
      </c>
      <c r="I52" s="252">
        <v>2025</v>
      </c>
      <c r="J52" s="252">
        <v>2026</v>
      </c>
      <c r="K52" s="252">
        <v>2027</v>
      </c>
      <c r="L52" s="252">
        <v>2028</v>
      </c>
      <c r="M52" s="252">
        <v>2029</v>
      </c>
      <c r="N52" s="252">
        <v>2030</v>
      </c>
    </row>
    <row r="53" spans="1:34" x14ac:dyDescent="0.25">
      <c r="B53" s="251" t="s">
        <v>480</v>
      </c>
      <c r="C53" s="271" cm="1">
        <f t="array" ref="C53:N53">TRANSPOSE(C37:C48)</f>
        <v>92177.516206175656</v>
      </c>
      <c r="D53" s="271">
        <v>102350.87546533237</v>
      </c>
      <c r="E53" s="271">
        <v>100799.78250803202</v>
      </c>
      <c r="F53" s="271">
        <v>101496.12157745937</v>
      </c>
      <c r="G53" s="271">
        <v>103323.03335331389</v>
      </c>
      <c r="H53" s="271">
        <v>105469.10087899686</v>
      </c>
      <c r="I53" s="271">
        <v>107397.40085876947</v>
      </c>
      <c r="J53" s="271">
        <v>109271.59488359881</v>
      </c>
      <c r="K53" s="271">
        <v>111264.4105037082</v>
      </c>
      <c r="L53" s="271">
        <v>113243.87133746018</v>
      </c>
      <c r="M53" s="271">
        <v>115140.36094391304</v>
      </c>
      <c r="N53" s="271">
        <v>117130.44178961049</v>
      </c>
    </row>
    <row r="54" spans="1:34" x14ac:dyDescent="0.25">
      <c r="B54" s="251" t="s">
        <v>194</v>
      </c>
      <c r="C54" s="271" cm="1">
        <f t="array" ref="C54:N54">TRANSPOSE(E37:E48)</f>
        <v>102688.32665577004</v>
      </c>
      <c r="D54" s="271">
        <v>94608.504018240055</v>
      </c>
      <c r="E54" s="271">
        <v>93373.703907661999</v>
      </c>
      <c r="F54" s="271">
        <v>97985.708339997174</v>
      </c>
      <c r="G54" s="271">
        <v>101306.84801422346</v>
      </c>
      <c r="H54" s="271">
        <v>104154.25358330121</v>
      </c>
      <c r="I54" s="271">
        <v>106997.81827028071</v>
      </c>
      <c r="J54" s="271">
        <v>109959.03114299384</v>
      </c>
      <c r="K54" s="271">
        <v>112935.80021273151</v>
      </c>
      <c r="L54" s="271">
        <v>115639.71483666192</v>
      </c>
      <c r="M54" s="271">
        <v>118564.08052879146</v>
      </c>
      <c r="N54" s="271">
        <v>121443.31278859034</v>
      </c>
    </row>
    <row r="55" spans="1:34" x14ac:dyDescent="0.25">
      <c r="B55" s="272" t="s">
        <v>1568</v>
      </c>
      <c r="C55" s="271" cm="1">
        <f t="array" ref="C55:N55">TRANSPOSE(G37:G48)</f>
        <v>39913.381790942287</v>
      </c>
      <c r="D55" s="271">
        <v>37826.741727064684</v>
      </c>
      <c r="E55" s="271">
        <v>38035.632102633732</v>
      </c>
      <c r="F55" s="271">
        <v>37994.175241476245</v>
      </c>
      <c r="G55" s="271">
        <v>37960.309395268596</v>
      </c>
      <c r="H55" s="271">
        <v>38122.702709507372</v>
      </c>
      <c r="I55" s="271">
        <v>38103.245989811723</v>
      </c>
      <c r="J55" s="271">
        <v>38122.022772946329</v>
      </c>
      <c r="K55" s="271">
        <v>38170.99080764316</v>
      </c>
      <c r="L55" s="271">
        <v>38125.686292816579</v>
      </c>
      <c r="M55" s="271">
        <v>38109.335942989273</v>
      </c>
      <c r="N55" s="271">
        <v>38126.15151013984</v>
      </c>
    </row>
    <row r="56" spans="1:34" x14ac:dyDescent="0.25">
      <c r="B56" s="272" t="s">
        <v>86</v>
      </c>
      <c r="C56" s="271" cm="1">
        <f t="array" ref="C56:N56">TRANSPOSE(H37:H48)</f>
        <v>9333.8739359084484</v>
      </c>
      <c r="D56" s="271">
        <v>8188.3865166785436</v>
      </c>
      <c r="E56" s="271">
        <v>8415.6350249950647</v>
      </c>
      <c r="F56" s="271">
        <v>8872.0181124382198</v>
      </c>
      <c r="G56" s="271">
        <v>8911.4314665405091</v>
      </c>
      <c r="H56" s="271">
        <v>8861.7006843249874</v>
      </c>
      <c r="I56" s="271">
        <v>8764.2508134699856</v>
      </c>
      <c r="J56" s="271">
        <v>8692.6995888423335</v>
      </c>
      <c r="K56" s="271">
        <v>8633.3675452931839</v>
      </c>
      <c r="L56" s="271">
        <v>8544.0618265757785</v>
      </c>
      <c r="M56" s="271">
        <v>8473.5264911979903</v>
      </c>
      <c r="N56" s="271">
        <v>8403.4249584674963</v>
      </c>
    </row>
    <row r="57" spans="1:34" x14ac:dyDescent="0.25">
      <c r="B57" s="273" t="s">
        <v>1488</v>
      </c>
      <c r="C57" s="271" cm="1">
        <f t="array" ref="C57:N57">TRANSPOSE(I37:I48)</f>
        <v>19685.546971013275</v>
      </c>
      <c r="D57" s="271">
        <v>18868.903406256475</v>
      </c>
      <c r="E57" s="271">
        <v>20969.535998344825</v>
      </c>
      <c r="F57" s="271">
        <v>21361.814109468716</v>
      </c>
      <c r="G57" s="271">
        <v>21688.92893289504</v>
      </c>
      <c r="H57" s="271">
        <v>22026.985436773801</v>
      </c>
      <c r="I57" s="271">
        <v>22384.563756832424</v>
      </c>
      <c r="J57" s="271">
        <v>22711.173720000403</v>
      </c>
      <c r="K57" s="271">
        <v>23007.215315967835</v>
      </c>
      <c r="L57" s="271">
        <v>23292.635680933789</v>
      </c>
      <c r="M57" s="271">
        <v>23577.715342484778</v>
      </c>
      <c r="N57" s="271">
        <v>23856.232585984148</v>
      </c>
    </row>
    <row r="58" spans="1:34" x14ac:dyDescent="0.25">
      <c r="B58" s="254" t="s">
        <v>1489</v>
      </c>
      <c r="C58" s="271" cm="1">
        <f t="array" ref="C58:N58">TRANSPOSE(J37:J48)</f>
        <v>15637.4074401697</v>
      </c>
      <c r="D58" s="271">
        <v>14943.31071748208</v>
      </c>
      <c r="E58" s="271">
        <v>14682.406270961252</v>
      </c>
      <c r="F58" s="271">
        <v>15053.411233225626</v>
      </c>
      <c r="G58" s="271">
        <v>15101.481099450142</v>
      </c>
      <c r="H58" s="271">
        <v>15015.793627513802</v>
      </c>
      <c r="I58" s="271">
        <v>14945.060802301243</v>
      </c>
      <c r="J58" s="271">
        <v>14880.896949480973</v>
      </c>
      <c r="K58" s="271">
        <v>14821.03600320017</v>
      </c>
      <c r="L58" s="271">
        <v>14759.204212936538</v>
      </c>
      <c r="M58" s="271">
        <v>14706.740814622362</v>
      </c>
      <c r="N58" s="271">
        <v>14661.408282938013</v>
      </c>
    </row>
    <row r="59" spans="1:34" x14ac:dyDescent="0.25">
      <c r="B59" s="254"/>
      <c r="C59" s="253">
        <f>SUM(C53:C58)</f>
        <v>279436.05299997941</v>
      </c>
      <c r="D59" s="253">
        <f t="shared" ref="D59:N59" si="0">SUM(D53:D58)</f>
        <v>276786.72185105423</v>
      </c>
      <c r="E59" s="253">
        <f t="shared" si="0"/>
        <v>276276.6958126289</v>
      </c>
      <c r="F59" s="253">
        <f t="shared" si="0"/>
        <v>282763.24861406535</v>
      </c>
      <c r="G59" s="253">
        <f t="shared" si="0"/>
        <v>288292.03226169164</v>
      </c>
      <c r="H59" s="253">
        <f t="shared" si="0"/>
        <v>293650.53692041803</v>
      </c>
      <c r="I59" s="253">
        <f t="shared" si="0"/>
        <v>298592.34049146553</v>
      </c>
      <c r="J59" s="253">
        <f t="shared" si="0"/>
        <v>303637.41905786272</v>
      </c>
      <c r="K59" s="253">
        <f t="shared" si="0"/>
        <v>308832.82038854406</v>
      </c>
      <c r="L59" s="253">
        <f t="shared" si="0"/>
        <v>313605.17418738478</v>
      </c>
      <c r="M59" s="253">
        <f t="shared" si="0"/>
        <v>318571.76006399887</v>
      </c>
      <c r="N59" s="253">
        <f t="shared" si="0"/>
        <v>323620.97191573033</v>
      </c>
    </row>
    <row r="60" spans="1:34" x14ac:dyDescent="0.25">
      <c r="B60" s="274" t="s">
        <v>1499</v>
      </c>
      <c r="C60" s="275">
        <f>SUM(C55:C57)</f>
        <v>68932.802697864012</v>
      </c>
      <c r="D60" s="275">
        <f t="shared" ref="D60:N60" si="1">SUM(D55:D57)</f>
        <v>64884.031649999699</v>
      </c>
      <c r="E60" s="275">
        <f t="shared" si="1"/>
        <v>67420.803125973616</v>
      </c>
      <c r="F60" s="275">
        <f t="shared" si="1"/>
        <v>68228.007463383183</v>
      </c>
      <c r="G60" s="275">
        <f t="shared" si="1"/>
        <v>68560.669794704154</v>
      </c>
      <c r="H60" s="275">
        <f t="shared" si="1"/>
        <v>69011.388830606156</v>
      </c>
      <c r="I60" s="275">
        <f t="shared" si="1"/>
        <v>69252.060560114129</v>
      </c>
      <c r="J60" s="275">
        <f t="shared" si="1"/>
        <v>69525.896081789062</v>
      </c>
      <c r="K60" s="275">
        <f t="shared" si="1"/>
        <v>69811.573668904181</v>
      </c>
      <c r="L60" s="275">
        <f t="shared" si="1"/>
        <v>69962.383800326148</v>
      </c>
      <c r="M60" s="275">
        <f t="shared" si="1"/>
        <v>70160.577776672042</v>
      </c>
      <c r="N60" s="275">
        <f t="shared" si="1"/>
        <v>70385.809054591489</v>
      </c>
    </row>
    <row r="61" spans="1:34" s="277" customFormat="1" x14ac:dyDescent="0.25">
      <c r="B61" s="276"/>
      <c r="C61" s="341"/>
      <c r="D61" s="341"/>
      <c r="E61" s="341"/>
      <c r="F61" s="341"/>
      <c r="G61" s="341"/>
      <c r="H61" s="341"/>
      <c r="I61" s="341"/>
      <c r="J61" s="341"/>
      <c r="K61" s="341"/>
      <c r="L61" s="341"/>
      <c r="M61" s="341"/>
      <c r="N61" s="341"/>
    </row>
    <row r="62" spans="1:34" s="277" customFormat="1" x14ac:dyDescent="0.25">
      <c r="B62" s="276"/>
      <c r="C62" s="341"/>
      <c r="D62" s="341"/>
      <c r="E62" s="341"/>
      <c r="F62" s="341"/>
      <c r="G62" s="341"/>
      <c r="H62" s="341"/>
      <c r="I62" s="341"/>
      <c r="J62" s="341"/>
      <c r="K62" s="341"/>
      <c r="L62" s="341"/>
      <c r="M62" s="341"/>
      <c r="N62" s="341"/>
    </row>
    <row r="63" spans="1:34" s="277" customFormat="1" x14ac:dyDescent="0.25">
      <c r="A63" s="283" t="s">
        <v>1563</v>
      </c>
      <c r="B63" s="342"/>
      <c r="C63" s="343"/>
      <c r="D63" s="343"/>
      <c r="E63" s="343"/>
      <c r="F63" s="343"/>
      <c r="G63" s="343"/>
      <c r="H63" s="343"/>
      <c r="I63" s="343"/>
      <c r="J63" s="343"/>
      <c r="K63" s="343"/>
      <c r="L63" s="343"/>
      <c r="M63" s="343"/>
      <c r="N63" s="343"/>
      <c r="O63" s="344"/>
      <c r="P63" s="344"/>
      <c r="Q63" s="344"/>
      <c r="R63" s="344"/>
      <c r="S63" s="344"/>
      <c r="T63" s="344"/>
      <c r="U63" s="344"/>
      <c r="V63" s="344"/>
      <c r="W63" s="344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</row>
    <row r="64" spans="1:34" s="277" customFormat="1" x14ac:dyDescent="0.25">
      <c r="B64" s="276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O64" s="277" t="s">
        <v>1503</v>
      </c>
    </row>
    <row r="65" spans="1:34" x14ac:dyDescent="0.25">
      <c r="A65" s="246" t="s">
        <v>593</v>
      </c>
      <c r="C65" s="278">
        <f>C52</f>
        <v>2019</v>
      </c>
      <c r="D65" s="278">
        <f t="shared" ref="D65:N65" si="2">D52</f>
        <v>2020</v>
      </c>
      <c r="E65" s="278">
        <f t="shared" si="2"/>
        <v>2021</v>
      </c>
      <c r="F65" s="278">
        <f t="shared" si="2"/>
        <v>2022</v>
      </c>
      <c r="G65" s="278">
        <f t="shared" si="2"/>
        <v>2023</v>
      </c>
      <c r="H65" s="278">
        <f t="shared" si="2"/>
        <v>2024</v>
      </c>
      <c r="I65" s="278">
        <f t="shared" si="2"/>
        <v>2025</v>
      </c>
      <c r="J65" s="278">
        <f t="shared" si="2"/>
        <v>2026</v>
      </c>
      <c r="K65" s="278">
        <f t="shared" si="2"/>
        <v>2027</v>
      </c>
      <c r="L65" s="278">
        <f t="shared" si="2"/>
        <v>2028</v>
      </c>
      <c r="M65" s="278">
        <f t="shared" si="2"/>
        <v>2029</v>
      </c>
      <c r="N65" s="278">
        <f t="shared" si="2"/>
        <v>2030</v>
      </c>
      <c r="O65" s="283">
        <v>2031</v>
      </c>
      <c r="P65" s="283">
        <v>2032</v>
      </c>
      <c r="Q65" s="283">
        <v>2033</v>
      </c>
      <c r="R65" s="283">
        <v>2034</v>
      </c>
      <c r="S65" s="283">
        <v>2035</v>
      </c>
      <c r="T65" s="283">
        <v>2036</v>
      </c>
      <c r="U65" s="283">
        <v>2037</v>
      </c>
      <c r="V65" s="283">
        <v>2038</v>
      </c>
      <c r="W65" s="283">
        <v>2039</v>
      </c>
      <c r="X65" s="283">
        <v>2040</v>
      </c>
      <c r="Y65" s="283">
        <v>2041</v>
      </c>
      <c r="Z65" s="283">
        <v>2042</v>
      </c>
      <c r="AA65" s="283">
        <v>2043</v>
      </c>
      <c r="AB65" s="283">
        <v>2044</v>
      </c>
      <c r="AC65" s="283">
        <v>2045</v>
      </c>
      <c r="AD65" s="283">
        <v>2046</v>
      </c>
      <c r="AE65" s="283">
        <v>2047</v>
      </c>
      <c r="AF65" s="283">
        <v>2048</v>
      </c>
      <c r="AG65" s="283">
        <v>2049</v>
      </c>
      <c r="AH65" s="283">
        <v>2050</v>
      </c>
    </row>
    <row r="66" spans="1:34" x14ac:dyDescent="0.25">
      <c r="A66" s="281" t="s">
        <v>1501</v>
      </c>
      <c r="B66" s="272" t="s">
        <v>334</v>
      </c>
      <c r="C66" s="279">
        <f>C55*btu_per_mwh*1000</f>
        <v>136176669365207.38</v>
      </c>
      <c r="D66" s="279">
        <f>D55*btu_per_mwh*1000</f>
        <v>129057460685993.45</v>
      </c>
      <c r="E66" s="279">
        <f t="shared" ref="E66:N66" si="3">E55*btu_per_mwh*1000</f>
        <v>129770153881384.28</v>
      </c>
      <c r="F66" s="279">
        <f t="shared" si="3"/>
        <v>129628711161638.5</v>
      </c>
      <c r="G66" s="279">
        <f t="shared" si="3"/>
        <v>129513167503475.25</v>
      </c>
      <c r="H66" s="279">
        <f t="shared" si="3"/>
        <v>130067221799752.2</v>
      </c>
      <c r="I66" s="279">
        <f t="shared" si="3"/>
        <v>130000839269231.41</v>
      </c>
      <c r="J66" s="279">
        <f t="shared" si="3"/>
        <v>130064901988899.11</v>
      </c>
      <c r="K66" s="279">
        <f t="shared" si="3"/>
        <v>130231971366916.28</v>
      </c>
      <c r="L66" s="279">
        <f t="shared" si="3"/>
        <v>130077401203741.3</v>
      </c>
      <c r="M66" s="279">
        <f t="shared" si="3"/>
        <v>130021617000986.94</v>
      </c>
      <c r="N66" s="279">
        <f t="shared" si="3"/>
        <v>130078988434458.67</v>
      </c>
      <c r="O66" s="246">
        <f>_xlfn.FORECAST.LINEAR(O$65,$G66:$N66,$G$65:$N$65)</f>
        <v>130228235590822.16</v>
      </c>
      <c r="P66" s="246">
        <f t="shared" ref="P66:AH69" si="4">_xlfn.FORECAST.LINEAR(P$65,$G66:$N66,$G$65:$N$65)</f>
        <v>130277396039686.5</v>
      </c>
      <c r="Q66" s="246">
        <f t="shared" si="4"/>
        <v>130326556488550.84</v>
      </c>
      <c r="R66" s="246">
        <f t="shared" si="4"/>
        <v>130375716937415.17</v>
      </c>
      <c r="S66" s="246">
        <f t="shared" si="4"/>
        <v>130424877386279.52</v>
      </c>
      <c r="T66" s="246">
        <f t="shared" si="4"/>
        <v>130474037835143.86</v>
      </c>
      <c r="U66" s="246">
        <f t="shared" si="4"/>
        <v>130523198284008.19</v>
      </c>
      <c r="V66" s="246">
        <f t="shared" si="4"/>
        <v>130572358732872.53</v>
      </c>
      <c r="W66" s="246">
        <f t="shared" si="4"/>
        <v>130621519181736.88</v>
      </c>
      <c r="X66" s="246">
        <f t="shared" si="4"/>
        <v>130670679630601.2</v>
      </c>
      <c r="Y66" s="246">
        <f t="shared" si="4"/>
        <v>130719840079465.55</v>
      </c>
      <c r="Z66" s="246">
        <f t="shared" si="4"/>
        <v>130769000528329.89</v>
      </c>
      <c r="AA66" s="246">
        <f t="shared" si="4"/>
        <v>130818160977194.23</v>
      </c>
      <c r="AB66" s="246">
        <f t="shared" si="4"/>
        <v>130867321426058.56</v>
      </c>
      <c r="AC66" s="246">
        <f t="shared" si="4"/>
        <v>130916481874922.91</v>
      </c>
      <c r="AD66" s="246">
        <f t="shared" si="4"/>
        <v>130965642323787.25</v>
      </c>
      <c r="AE66" s="246">
        <f t="shared" si="4"/>
        <v>131014802772651.58</v>
      </c>
      <c r="AF66" s="246">
        <f t="shared" si="4"/>
        <v>131063963221515.92</v>
      </c>
      <c r="AG66" s="246">
        <f t="shared" si="4"/>
        <v>131113123670380.27</v>
      </c>
      <c r="AH66" s="246">
        <f t="shared" si="4"/>
        <v>131162284119244.59</v>
      </c>
    </row>
    <row r="67" spans="1:34" x14ac:dyDescent="0.25">
      <c r="A67" s="282" t="s">
        <v>55</v>
      </c>
      <c r="B67" s="272" t="s">
        <v>86</v>
      </c>
      <c r="C67" s="279">
        <f>C56*btu_per_mwh*1000</f>
        <v>31845356314938.41</v>
      </c>
      <c r="D67" s="279">
        <f t="shared" ref="D67:N67" si="5">D56*btu_per_mwh*1000</f>
        <v>27937176788394.895</v>
      </c>
      <c r="E67" s="279">
        <f t="shared" si="5"/>
        <v>28712504350034.336</v>
      </c>
      <c r="F67" s="279">
        <f t="shared" si="5"/>
        <v>30269594378840.738</v>
      </c>
      <c r="G67" s="279">
        <f t="shared" si="5"/>
        <v>30404065051315.281</v>
      </c>
      <c r="H67" s="279">
        <f t="shared" si="5"/>
        <v>30234393327618.516</v>
      </c>
      <c r="I67" s="279">
        <f t="shared" si="5"/>
        <v>29901913386113.902</v>
      </c>
      <c r="J67" s="279">
        <f t="shared" si="5"/>
        <v>29657794571280.563</v>
      </c>
      <c r="K67" s="279">
        <f t="shared" si="5"/>
        <v>29455365217649.891</v>
      </c>
      <c r="L67" s="279">
        <f t="shared" si="5"/>
        <v>29150671533864.82</v>
      </c>
      <c r="M67" s="279">
        <f t="shared" si="5"/>
        <v>28910018734895.906</v>
      </c>
      <c r="N67" s="279">
        <f t="shared" si="5"/>
        <v>28670845985900.703</v>
      </c>
      <c r="O67" s="246">
        <f t="shared" ref="O67:O69" si="6">_xlfn.FORECAST.LINEAR(O$65,$G67:$N67,$G$65:$N$65)</f>
        <v>28411853404728.563</v>
      </c>
      <c r="P67" s="246">
        <f t="shared" si="4"/>
        <v>28159346722206</v>
      </c>
      <c r="Q67" s="246">
        <f t="shared" si="4"/>
        <v>27906840039683.5</v>
      </c>
      <c r="R67" s="246">
        <f t="shared" si="4"/>
        <v>27654333357160.938</v>
      </c>
      <c r="S67" s="246">
        <f t="shared" si="4"/>
        <v>27401826674638.375</v>
      </c>
      <c r="T67" s="246">
        <f t="shared" si="4"/>
        <v>27149319992115.875</v>
      </c>
      <c r="U67" s="246">
        <f t="shared" si="4"/>
        <v>26896813309593.313</v>
      </c>
      <c r="V67" s="246">
        <f t="shared" si="4"/>
        <v>26644306627070.813</v>
      </c>
      <c r="W67" s="246">
        <f t="shared" si="4"/>
        <v>26391799944548.25</v>
      </c>
      <c r="X67" s="246">
        <f t="shared" si="4"/>
        <v>26139293262025.75</v>
      </c>
      <c r="Y67" s="246">
        <f t="shared" si="4"/>
        <v>25886786579503.188</v>
      </c>
      <c r="Z67" s="246">
        <f t="shared" si="4"/>
        <v>25634279896980.625</v>
      </c>
      <c r="AA67" s="246">
        <f t="shared" si="4"/>
        <v>25381773214458.125</v>
      </c>
      <c r="AB67" s="246">
        <f t="shared" si="4"/>
        <v>25129266531935.563</v>
      </c>
      <c r="AC67" s="246">
        <f t="shared" si="4"/>
        <v>24876759849413.063</v>
      </c>
      <c r="AD67" s="246">
        <f t="shared" si="4"/>
        <v>24624253166890.5</v>
      </c>
      <c r="AE67" s="246">
        <f t="shared" si="4"/>
        <v>24371746484368</v>
      </c>
      <c r="AF67" s="246">
        <f t="shared" si="4"/>
        <v>24119239801845.438</v>
      </c>
      <c r="AG67" s="246">
        <f t="shared" si="4"/>
        <v>23866733119322.875</v>
      </c>
      <c r="AH67" s="246">
        <f t="shared" si="4"/>
        <v>23614226436800.375</v>
      </c>
    </row>
    <row r="68" spans="1:34" x14ac:dyDescent="0.25">
      <c r="A68" s="281" t="s">
        <v>52</v>
      </c>
      <c r="B68" s="273" t="s">
        <v>1488</v>
      </c>
      <c r="C68" s="279">
        <f>C57*btu_per_mwh*1000</f>
        <v>67163244527510.313</v>
      </c>
      <c r="D68" s="279">
        <f t="shared" ref="D68:N69" si="7">D57*btu_per_mwh*1000</f>
        <v>64377016056828.633</v>
      </c>
      <c r="E68" s="279">
        <f t="shared" si="7"/>
        <v>71543964511582.469</v>
      </c>
      <c r="F68" s="279">
        <f t="shared" si="7"/>
        <v>72882340871609.406</v>
      </c>
      <c r="G68" s="279">
        <f t="shared" si="7"/>
        <v>73998392810969.078</v>
      </c>
      <c r="H68" s="279">
        <f t="shared" si="7"/>
        <v>75151775628706.234</v>
      </c>
      <c r="I68" s="279">
        <f t="shared" si="7"/>
        <v>76371763073464.438</v>
      </c>
      <c r="J68" s="279">
        <f t="shared" si="7"/>
        <v>77486092528148.766</v>
      </c>
      <c r="K68" s="279">
        <f t="shared" si="7"/>
        <v>78496128679521.781</v>
      </c>
      <c r="L68" s="279">
        <f t="shared" si="7"/>
        <v>79469927263506.609</v>
      </c>
      <c r="M68" s="279">
        <f t="shared" si="7"/>
        <v>80442563433929.641</v>
      </c>
      <c r="N68" s="279">
        <f t="shared" si="7"/>
        <v>81392809914650.781</v>
      </c>
      <c r="O68" s="246">
        <f t="shared" si="6"/>
        <v>82593291709829.5</v>
      </c>
      <c r="P68" s="246">
        <f t="shared" si="4"/>
        <v>83647093941655.75</v>
      </c>
      <c r="Q68" s="246">
        <f t="shared" si="4"/>
        <v>84700896173481.75</v>
      </c>
      <c r="R68" s="246">
        <f t="shared" si="4"/>
        <v>85754698405307.75</v>
      </c>
      <c r="S68" s="246">
        <f t="shared" si="4"/>
        <v>86808500637133.75</v>
      </c>
      <c r="T68" s="246">
        <f t="shared" si="4"/>
        <v>87862302868959.75</v>
      </c>
      <c r="U68" s="246">
        <f t="shared" si="4"/>
        <v>88916105100786</v>
      </c>
      <c r="V68" s="246">
        <f t="shared" si="4"/>
        <v>89969907332612</v>
      </c>
      <c r="W68" s="246">
        <f t="shared" si="4"/>
        <v>91023709564438</v>
      </c>
      <c r="X68" s="246">
        <f t="shared" si="4"/>
        <v>92077511796264</v>
      </c>
      <c r="Y68" s="246">
        <f t="shared" si="4"/>
        <v>93131314028090.25</v>
      </c>
      <c r="Z68" s="246">
        <f t="shared" si="4"/>
        <v>94185116259916.25</v>
      </c>
      <c r="AA68" s="246">
        <f t="shared" si="4"/>
        <v>95238918491742.25</v>
      </c>
      <c r="AB68" s="246">
        <f t="shared" si="4"/>
        <v>96292720723568.25</v>
      </c>
      <c r="AC68" s="246">
        <f t="shared" si="4"/>
        <v>97346522955394.25</v>
      </c>
      <c r="AD68" s="246">
        <f t="shared" si="4"/>
        <v>98400325187220.5</v>
      </c>
      <c r="AE68" s="246">
        <f t="shared" si="4"/>
        <v>99454127419046.5</v>
      </c>
      <c r="AF68" s="246">
        <f t="shared" si="4"/>
        <v>100507929650872.5</v>
      </c>
      <c r="AG68" s="246">
        <f t="shared" si="4"/>
        <v>101561731882698.5</v>
      </c>
      <c r="AH68" s="246">
        <f t="shared" si="4"/>
        <v>102615534114524.5</v>
      </c>
    </row>
    <row r="69" spans="1:34" x14ac:dyDescent="0.25">
      <c r="A69" s="281" t="s">
        <v>1897</v>
      </c>
      <c r="B69" s="273" t="s">
        <v>1489</v>
      </c>
      <c r="C69" s="279">
        <f>C58*btu_per_mwh*1000</f>
        <v>53351782463902.078</v>
      </c>
      <c r="D69" s="279">
        <f t="shared" si="7"/>
        <v>50983659902702.422</v>
      </c>
      <c r="E69" s="279">
        <f t="shared" si="7"/>
        <v>50093504848042.484</v>
      </c>
      <c r="F69" s="279">
        <f t="shared" si="7"/>
        <v>51359301375727.141</v>
      </c>
      <c r="G69" s="279">
        <f t="shared" si="7"/>
        <v>51523306378199.055</v>
      </c>
      <c r="H69" s="279">
        <f t="shared" si="7"/>
        <v>51230957446311.156</v>
      </c>
      <c r="I69" s="279">
        <f t="shared" si="7"/>
        <v>50989630850567.188</v>
      </c>
      <c r="J69" s="279">
        <f t="shared" si="7"/>
        <v>50770716306656.344</v>
      </c>
      <c r="K69" s="279">
        <f t="shared" si="7"/>
        <v>50566482440123.406</v>
      </c>
      <c r="L69" s="279">
        <f t="shared" si="7"/>
        <v>50355524438541.578</v>
      </c>
      <c r="M69" s="279">
        <f t="shared" si="7"/>
        <v>50176529562000.547</v>
      </c>
      <c r="N69" s="279">
        <f t="shared" si="7"/>
        <v>50021863810774.523</v>
      </c>
      <c r="O69" s="246">
        <f t="shared" si="6"/>
        <v>49746048341853.875</v>
      </c>
      <c r="P69" s="246">
        <f t="shared" si="4"/>
        <v>49533086550233.188</v>
      </c>
      <c r="Q69" s="246">
        <f t="shared" si="4"/>
        <v>49320124758612.563</v>
      </c>
      <c r="R69" s="246">
        <f t="shared" si="4"/>
        <v>49107162966991.875</v>
      </c>
      <c r="S69" s="246">
        <f t="shared" si="4"/>
        <v>48894201175371.25</v>
      </c>
      <c r="T69" s="246">
        <f t="shared" si="4"/>
        <v>48681239383750.625</v>
      </c>
      <c r="U69" s="246">
        <f t="shared" si="4"/>
        <v>48468277592129.938</v>
      </c>
      <c r="V69" s="246">
        <f t="shared" si="4"/>
        <v>48255315800509.313</v>
      </c>
      <c r="W69" s="246">
        <f t="shared" si="4"/>
        <v>48042354008888.625</v>
      </c>
      <c r="X69" s="246">
        <f t="shared" si="4"/>
        <v>47829392217268</v>
      </c>
      <c r="Y69" s="246">
        <f t="shared" si="4"/>
        <v>47616430425647.375</v>
      </c>
      <c r="Z69" s="246">
        <f t="shared" si="4"/>
        <v>47403468634026.688</v>
      </c>
      <c r="AA69" s="246">
        <f t="shared" si="4"/>
        <v>47190506842406.063</v>
      </c>
      <c r="AB69" s="246">
        <f t="shared" si="4"/>
        <v>46977545050785.438</v>
      </c>
      <c r="AC69" s="246">
        <f t="shared" si="4"/>
        <v>46764583259164.75</v>
      </c>
      <c r="AD69" s="246">
        <f t="shared" si="4"/>
        <v>46551621467544.125</v>
      </c>
      <c r="AE69" s="246">
        <f t="shared" si="4"/>
        <v>46338659675923.438</v>
      </c>
      <c r="AF69" s="246">
        <f t="shared" si="4"/>
        <v>46125697884302.813</v>
      </c>
      <c r="AG69" s="246">
        <f t="shared" si="4"/>
        <v>45912736092682.188</v>
      </c>
      <c r="AH69" s="246">
        <f t="shared" si="4"/>
        <v>45699774301061.5</v>
      </c>
    </row>
    <row r="70" spans="1:34" x14ac:dyDescent="0.25">
      <c r="C70" s="280">
        <f>SUM(C66:C69)/btu_per_mwh/1000</f>
        <v>84570.210138033697</v>
      </c>
      <c r="D70" s="280">
        <f>SUM(D66:D69)/btu_per_mwh/1000</f>
        <v>79827.342367481775</v>
      </c>
      <c r="E70" s="280">
        <f>SUM(E66:E69)/btu_per_mwh/1000</f>
        <v>82103.209396934864</v>
      </c>
      <c r="F70" s="280">
        <f t="shared" ref="C70:N70" si="8">SUM(F66:F68)/btu_per_mwh/1000</f>
        <v>68228.007463383183</v>
      </c>
      <c r="G70" s="280">
        <f t="shared" si="8"/>
        <v>68560.669794704154</v>
      </c>
      <c r="H70" s="280">
        <f t="shared" si="8"/>
        <v>69011.388830606142</v>
      </c>
      <c r="I70" s="280">
        <f t="shared" si="8"/>
        <v>69252.060560114143</v>
      </c>
      <c r="J70" s="280">
        <f t="shared" si="8"/>
        <v>69525.896081789062</v>
      </c>
      <c r="K70" s="280">
        <f t="shared" si="8"/>
        <v>69811.573668904181</v>
      </c>
      <c r="L70" s="280">
        <f t="shared" si="8"/>
        <v>69962.383800326148</v>
      </c>
      <c r="M70" s="280">
        <f t="shared" si="8"/>
        <v>70160.577776672057</v>
      </c>
      <c r="N70" s="280">
        <f t="shared" si="8"/>
        <v>70385.809054591475</v>
      </c>
    </row>
    <row r="71" spans="1:34" x14ac:dyDescent="0.25">
      <c r="C71" s="44"/>
    </row>
    <row r="72" spans="1:34" x14ac:dyDescent="0.25">
      <c r="D72" s="279"/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54A4C-CFFA-485C-A6A4-F83A34E9275A}">
  <sheetPr>
    <tabColor theme="9" tint="-0.249977111117893"/>
  </sheetPr>
  <dimension ref="A1:AM17"/>
  <sheetViews>
    <sheetView workbookViewId="0">
      <selection activeCell="J13" sqref="J13"/>
    </sheetView>
  </sheetViews>
  <sheetFormatPr defaultRowHeight="14.25" x14ac:dyDescent="0.2"/>
  <cols>
    <col min="4" max="4" width="19.625" bestFit="1" customWidth="1"/>
    <col min="5" max="5" width="28.25" bestFit="1" customWidth="1"/>
    <col min="11" max="11" width="10.125" bestFit="1" customWidth="1"/>
  </cols>
  <sheetData>
    <row r="1" spans="1:39" x14ac:dyDescent="0.2">
      <c r="A1" s="4" t="s">
        <v>1579</v>
      </c>
      <c r="B1" s="4" t="s">
        <v>1588</v>
      </c>
      <c r="C1" s="4"/>
      <c r="D1" s="4"/>
      <c r="F1" s="4"/>
      <c r="G1" s="4"/>
      <c r="H1" s="4"/>
      <c r="I1" s="4"/>
      <c r="J1" s="4"/>
      <c r="K1" s="4"/>
    </row>
    <row r="2" spans="1:39" s="29" customFormat="1" ht="15" x14ac:dyDescent="0.25">
      <c r="A2" s="4"/>
      <c r="B2" s="6"/>
      <c r="C2" s="4"/>
      <c r="D2" s="4"/>
      <c r="E2" s="4"/>
      <c r="F2" s="4"/>
      <c r="G2" s="4"/>
      <c r="H2" s="4"/>
      <c r="I2" s="4"/>
      <c r="J2" s="4"/>
      <c r="K2" s="4"/>
    </row>
    <row r="3" spans="1:39" s="29" customFormat="1" ht="15" x14ac:dyDescent="0.25">
      <c r="A3" s="4"/>
      <c r="B3" s="6" t="s">
        <v>1580</v>
      </c>
      <c r="C3" s="4"/>
      <c r="D3" s="4"/>
      <c r="E3" s="4"/>
      <c r="F3" s="4"/>
      <c r="G3" s="4"/>
      <c r="H3" s="4"/>
      <c r="I3" s="4"/>
      <c r="J3" s="241" t="s">
        <v>1589</v>
      </c>
      <c r="K3" s="433">
        <f>5.8*10^6</f>
        <v>5800000</v>
      </c>
    </row>
    <row r="4" spans="1:39" ht="15" x14ac:dyDescent="0.25">
      <c r="A4" s="4"/>
      <c r="B4" s="6" t="s">
        <v>1581</v>
      </c>
      <c r="C4" s="4"/>
      <c r="D4" s="4"/>
      <c r="E4" s="4"/>
      <c r="F4" s="4"/>
      <c r="G4" s="4"/>
      <c r="H4" s="4"/>
      <c r="I4" s="4"/>
      <c r="J4" s="4"/>
    </row>
    <row r="5" spans="1:39" ht="38.25" thickBot="1" x14ac:dyDescent="0.35">
      <c r="A5" s="4"/>
      <c r="B5" s="434" t="s">
        <v>139</v>
      </c>
      <c r="C5" s="435" t="s">
        <v>1582</v>
      </c>
      <c r="D5" s="435" t="s">
        <v>1583</v>
      </c>
      <c r="E5" s="435" t="s">
        <v>1584</v>
      </c>
      <c r="F5" s="435" t="s">
        <v>1583</v>
      </c>
      <c r="G5" s="435" t="s">
        <v>1585</v>
      </c>
      <c r="H5" s="435" t="s">
        <v>1583</v>
      </c>
      <c r="I5" s="435" t="s">
        <v>138</v>
      </c>
      <c r="J5" s="436" t="s">
        <v>1586</v>
      </c>
      <c r="K5" s="436" t="s">
        <v>1587</v>
      </c>
    </row>
    <row r="6" spans="1:39" ht="20.25" thickTop="1" thickBot="1" x14ac:dyDescent="0.25">
      <c r="A6" s="4"/>
      <c r="B6" s="437">
        <v>2020</v>
      </c>
      <c r="C6" s="438">
        <v>169211</v>
      </c>
      <c r="D6" s="439">
        <v>0.34899999999999998</v>
      </c>
      <c r="E6" s="438">
        <v>85662</v>
      </c>
      <c r="F6" s="439">
        <v>0.17599999999999999</v>
      </c>
      <c r="G6" s="438">
        <v>230581</v>
      </c>
      <c r="H6" s="439">
        <v>0.47499999999999998</v>
      </c>
      <c r="I6" s="440">
        <v>485454</v>
      </c>
      <c r="J6" s="441">
        <f>I6*1000</f>
        <v>485454000</v>
      </c>
      <c r="K6" s="441">
        <f>J6*$K$3</f>
        <v>2815633200000000</v>
      </c>
      <c r="L6" s="44"/>
    </row>
    <row r="7" spans="1:39" ht="19.5" thickBot="1" x14ac:dyDescent="0.25">
      <c r="A7" s="4"/>
      <c r="B7" s="437">
        <v>2019</v>
      </c>
      <c r="C7" s="438">
        <v>183158</v>
      </c>
      <c r="D7" s="439">
        <v>0.29699999999999999</v>
      </c>
      <c r="E7" s="438">
        <v>73252</v>
      </c>
      <c r="F7" s="439">
        <v>0.11899999999999999</v>
      </c>
      <c r="G7" s="438">
        <v>359712</v>
      </c>
      <c r="H7" s="439">
        <v>0.58399999999999996</v>
      </c>
      <c r="I7" s="440">
        <v>616122</v>
      </c>
      <c r="J7" s="441">
        <f>I7*1000</f>
        <v>616122000</v>
      </c>
      <c r="K7" s="441">
        <f>J7*$K$3</f>
        <v>3573507600000000</v>
      </c>
    </row>
    <row r="10" spans="1:39" x14ac:dyDescent="0.2">
      <c r="B10" s="4"/>
      <c r="C10" s="4"/>
      <c r="D10" s="241" t="s">
        <v>1590</v>
      </c>
      <c r="E10" s="4"/>
      <c r="J10" s="1" t="s">
        <v>1593</v>
      </c>
    </row>
    <row r="11" spans="1:39" ht="15" x14ac:dyDescent="0.25">
      <c r="B11" s="4"/>
      <c r="C11" s="4"/>
      <c r="D11" s="442"/>
      <c r="E11" s="442"/>
      <c r="F11" s="443"/>
      <c r="G11" s="443"/>
      <c r="H11" s="443">
        <v>2019</v>
      </c>
      <c r="I11" s="443">
        <v>2020</v>
      </c>
      <c r="J11" s="446">
        <v>2021</v>
      </c>
      <c r="K11" s="446">
        <v>2022</v>
      </c>
      <c r="L11" s="446">
        <v>2023</v>
      </c>
      <c r="M11" s="446">
        <v>2024</v>
      </c>
      <c r="N11" s="446">
        <v>2025</v>
      </c>
      <c r="O11" s="446">
        <v>2026</v>
      </c>
      <c r="P11" s="446">
        <v>2027</v>
      </c>
      <c r="Q11" s="446">
        <v>2028</v>
      </c>
      <c r="R11" s="446">
        <v>2029</v>
      </c>
      <c r="S11" s="446">
        <v>2030</v>
      </c>
      <c r="T11" s="446">
        <v>2031</v>
      </c>
      <c r="U11" s="446">
        <v>2032</v>
      </c>
      <c r="V11" s="446">
        <v>2033</v>
      </c>
      <c r="W11" s="446">
        <v>2034</v>
      </c>
      <c r="X11" s="446">
        <v>2035</v>
      </c>
      <c r="Y11" s="446">
        <v>2036</v>
      </c>
      <c r="Z11" s="446">
        <v>2037</v>
      </c>
      <c r="AA11" s="446">
        <v>2038</v>
      </c>
      <c r="AB11" s="446">
        <v>2039</v>
      </c>
      <c r="AC11" s="446">
        <v>2040</v>
      </c>
      <c r="AD11" s="446">
        <v>2041</v>
      </c>
      <c r="AE11" s="446">
        <v>2042</v>
      </c>
      <c r="AF11" s="446">
        <v>2043</v>
      </c>
      <c r="AG11" s="446">
        <v>2044</v>
      </c>
      <c r="AH11" s="446">
        <v>2045</v>
      </c>
      <c r="AI11" s="446">
        <v>2046</v>
      </c>
      <c r="AJ11" s="446">
        <v>2047</v>
      </c>
      <c r="AK11" s="446">
        <v>2048</v>
      </c>
      <c r="AL11" s="446">
        <v>2049</v>
      </c>
      <c r="AM11" s="446">
        <v>2050</v>
      </c>
    </row>
    <row r="12" spans="1:39" ht="15" x14ac:dyDescent="0.25">
      <c r="B12" s="4"/>
      <c r="C12" s="4"/>
      <c r="D12" s="442" t="s">
        <v>1166</v>
      </c>
      <c r="E12" s="442" t="s">
        <v>54</v>
      </c>
      <c r="F12" s="444">
        <f>calcs!E162</f>
        <v>22047661796808.285</v>
      </c>
      <c r="G12" s="445">
        <f>F12/SUM(F12:F13)</f>
        <v>5.2400546058772347E-2</v>
      </c>
      <c r="H12" s="444">
        <f>K7*$G12</f>
        <v>187253749585173.03</v>
      </c>
      <c r="I12" s="444">
        <f>K6*$G12</f>
        <v>147540717181208.56</v>
      </c>
      <c r="J12" s="447">
        <f>$H$12</f>
        <v>187253749585173.03</v>
      </c>
      <c r="K12" s="447">
        <f>$H$12</f>
        <v>187253749585173.03</v>
      </c>
      <c r="L12" s="447">
        <f t="shared" ref="L12:AM12" si="0">$H$12</f>
        <v>187253749585173.03</v>
      </c>
      <c r="M12" s="447">
        <f t="shared" si="0"/>
        <v>187253749585173.03</v>
      </c>
      <c r="N12" s="447">
        <f t="shared" si="0"/>
        <v>187253749585173.03</v>
      </c>
      <c r="O12" s="447">
        <f t="shared" si="0"/>
        <v>187253749585173.03</v>
      </c>
      <c r="P12" s="447">
        <f t="shared" si="0"/>
        <v>187253749585173.03</v>
      </c>
      <c r="Q12" s="447">
        <f t="shared" si="0"/>
        <v>187253749585173.03</v>
      </c>
      <c r="R12" s="447">
        <f t="shared" si="0"/>
        <v>187253749585173.03</v>
      </c>
      <c r="S12" s="447">
        <f t="shared" si="0"/>
        <v>187253749585173.03</v>
      </c>
      <c r="T12" s="447">
        <f t="shared" si="0"/>
        <v>187253749585173.03</v>
      </c>
      <c r="U12" s="447">
        <f t="shared" si="0"/>
        <v>187253749585173.03</v>
      </c>
      <c r="V12" s="447">
        <f t="shared" si="0"/>
        <v>187253749585173.03</v>
      </c>
      <c r="W12" s="447">
        <f t="shared" si="0"/>
        <v>187253749585173.03</v>
      </c>
      <c r="X12" s="447">
        <f t="shared" si="0"/>
        <v>187253749585173.03</v>
      </c>
      <c r="Y12" s="447">
        <f t="shared" si="0"/>
        <v>187253749585173.03</v>
      </c>
      <c r="Z12" s="447">
        <f t="shared" si="0"/>
        <v>187253749585173.03</v>
      </c>
      <c r="AA12" s="447">
        <f t="shared" si="0"/>
        <v>187253749585173.03</v>
      </c>
      <c r="AB12" s="447">
        <f t="shared" si="0"/>
        <v>187253749585173.03</v>
      </c>
      <c r="AC12" s="447">
        <f t="shared" si="0"/>
        <v>187253749585173.03</v>
      </c>
      <c r="AD12" s="447">
        <f t="shared" si="0"/>
        <v>187253749585173.03</v>
      </c>
      <c r="AE12" s="447">
        <f t="shared" si="0"/>
        <v>187253749585173.03</v>
      </c>
      <c r="AF12" s="447">
        <f t="shared" si="0"/>
        <v>187253749585173.03</v>
      </c>
      <c r="AG12" s="447">
        <f t="shared" si="0"/>
        <v>187253749585173.03</v>
      </c>
      <c r="AH12" s="447">
        <f t="shared" si="0"/>
        <v>187253749585173.03</v>
      </c>
      <c r="AI12" s="447">
        <f t="shared" si="0"/>
        <v>187253749585173.03</v>
      </c>
      <c r="AJ12" s="447">
        <f t="shared" si="0"/>
        <v>187253749585173.03</v>
      </c>
      <c r="AK12" s="447">
        <f t="shared" si="0"/>
        <v>187253749585173.03</v>
      </c>
      <c r="AL12" s="447">
        <f t="shared" si="0"/>
        <v>187253749585173.03</v>
      </c>
      <c r="AM12" s="447">
        <f t="shared" si="0"/>
        <v>187253749585173.03</v>
      </c>
    </row>
    <row r="13" spans="1:39" ht="15" x14ac:dyDescent="0.25">
      <c r="B13" s="4"/>
      <c r="C13" s="4"/>
      <c r="D13" s="442" t="s">
        <v>1166</v>
      </c>
      <c r="E13" s="442" t="s">
        <v>60</v>
      </c>
      <c r="F13" s="444">
        <f>calcs!E168</f>
        <v>398704858073493.63</v>
      </c>
      <c r="G13" s="445">
        <f>F13/SUM(F12:F13)</f>
        <v>0.94759945394122758</v>
      </c>
      <c r="H13" s="444">
        <f>K7*$G13</f>
        <v>3386253850414826.5</v>
      </c>
      <c r="I13" s="444">
        <f>K6*$G13</f>
        <v>2668092482818791</v>
      </c>
      <c r="J13" s="447">
        <f>$H$13</f>
        <v>3386253850414826.5</v>
      </c>
      <c r="K13" s="447">
        <f>$H$13</f>
        <v>3386253850414826.5</v>
      </c>
      <c r="L13" s="447">
        <f t="shared" ref="L13:AM13" si="1">$H$13</f>
        <v>3386253850414826.5</v>
      </c>
      <c r="M13" s="447">
        <f t="shared" si="1"/>
        <v>3386253850414826.5</v>
      </c>
      <c r="N13" s="447">
        <f t="shared" si="1"/>
        <v>3386253850414826.5</v>
      </c>
      <c r="O13" s="447">
        <f t="shared" si="1"/>
        <v>3386253850414826.5</v>
      </c>
      <c r="P13" s="447">
        <f t="shared" si="1"/>
        <v>3386253850414826.5</v>
      </c>
      <c r="Q13" s="447">
        <f t="shared" si="1"/>
        <v>3386253850414826.5</v>
      </c>
      <c r="R13" s="447">
        <f t="shared" si="1"/>
        <v>3386253850414826.5</v>
      </c>
      <c r="S13" s="447">
        <f t="shared" si="1"/>
        <v>3386253850414826.5</v>
      </c>
      <c r="T13" s="447">
        <f t="shared" si="1"/>
        <v>3386253850414826.5</v>
      </c>
      <c r="U13" s="447">
        <f t="shared" si="1"/>
        <v>3386253850414826.5</v>
      </c>
      <c r="V13" s="447">
        <f t="shared" si="1"/>
        <v>3386253850414826.5</v>
      </c>
      <c r="W13" s="447">
        <f t="shared" si="1"/>
        <v>3386253850414826.5</v>
      </c>
      <c r="X13" s="447">
        <f t="shared" si="1"/>
        <v>3386253850414826.5</v>
      </c>
      <c r="Y13" s="447">
        <f t="shared" si="1"/>
        <v>3386253850414826.5</v>
      </c>
      <c r="Z13" s="447">
        <f t="shared" si="1"/>
        <v>3386253850414826.5</v>
      </c>
      <c r="AA13" s="447">
        <f t="shared" si="1"/>
        <v>3386253850414826.5</v>
      </c>
      <c r="AB13" s="447">
        <f t="shared" si="1"/>
        <v>3386253850414826.5</v>
      </c>
      <c r="AC13" s="447">
        <f t="shared" si="1"/>
        <v>3386253850414826.5</v>
      </c>
      <c r="AD13" s="447">
        <f t="shared" si="1"/>
        <v>3386253850414826.5</v>
      </c>
      <c r="AE13" s="447">
        <f t="shared" si="1"/>
        <v>3386253850414826.5</v>
      </c>
      <c r="AF13" s="447">
        <f t="shared" si="1"/>
        <v>3386253850414826.5</v>
      </c>
      <c r="AG13" s="447">
        <f t="shared" si="1"/>
        <v>3386253850414826.5</v>
      </c>
      <c r="AH13" s="447">
        <f t="shared" si="1"/>
        <v>3386253850414826.5</v>
      </c>
      <c r="AI13" s="447">
        <f t="shared" si="1"/>
        <v>3386253850414826.5</v>
      </c>
      <c r="AJ13" s="447">
        <f t="shared" si="1"/>
        <v>3386253850414826.5</v>
      </c>
      <c r="AK13" s="447">
        <f t="shared" si="1"/>
        <v>3386253850414826.5</v>
      </c>
      <c r="AL13" s="447">
        <f t="shared" si="1"/>
        <v>3386253850414826.5</v>
      </c>
      <c r="AM13" s="447">
        <f t="shared" si="1"/>
        <v>3386253850414826.5</v>
      </c>
    </row>
    <row r="14" spans="1:39" x14ac:dyDescent="0.2">
      <c r="B14" s="4"/>
      <c r="C14" s="4"/>
      <c r="D14" s="4"/>
      <c r="E14" s="4"/>
    </row>
    <row r="15" spans="1:39" x14ac:dyDescent="0.2">
      <c r="B15" s="4"/>
      <c r="C15" s="4"/>
      <c r="D15" s="4"/>
      <c r="E15" s="4"/>
    </row>
    <row r="16" spans="1:39" x14ac:dyDescent="0.2">
      <c r="B16" s="4"/>
      <c r="C16" s="4"/>
      <c r="D16" s="4"/>
      <c r="E16" s="4"/>
    </row>
    <row r="17" spans="2:5" x14ac:dyDescent="0.2">
      <c r="B17" s="4"/>
      <c r="C17" s="4"/>
      <c r="D17" s="4"/>
      <c r="E17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3CC59-1CC4-4DB1-9FE3-49081E8CA850}">
  <sheetPr filterMode="1">
    <tabColor theme="9"/>
  </sheetPr>
  <dimension ref="A1:AC204"/>
  <sheetViews>
    <sheetView zoomScale="80" zoomScaleNormal="80" workbookViewId="0"/>
  </sheetViews>
  <sheetFormatPr defaultRowHeight="15" x14ac:dyDescent="0.25"/>
  <cols>
    <col min="1" max="1" width="7.25" style="47" customWidth="1"/>
    <col min="2" max="2" width="21.25" style="101" customWidth="1"/>
    <col min="3" max="3" width="15.625" style="101" customWidth="1"/>
    <col min="4" max="4" width="9.625" style="101" bestFit="1" customWidth="1"/>
    <col min="5" max="5" width="8.25" style="101" bestFit="1" customWidth="1"/>
    <col min="6" max="6" width="7" style="101" bestFit="1" customWidth="1"/>
    <col min="7" max="7" width="13.125" style="101" bestFit="1" customWidth="1"/>
    <col min="8" max="8" width="11.875" style="101" bestFit="1" customWidth="1"/>
    <col min="9" max="9" width="44" style="101" bestFit="1" customWidth="1"/>
    <col min="10" max="10" width="44" style="54" customWidth="1"/>
    <col min="11" max="11" width="27.125" style="101" customWidth="1"/>
    <col min="12" max="12" width="22.625" style="101" hidden="1" customWidth="1"/>
    <col min="13" max="13" width="45.75" style="101" hidden="1" customWidth="1"/>
    <col min="14" max="14" width="16.625" style="101" hidden="1" customWidth="1"/>
    <col min="15" max="15" width="21.5" style="101" bestFit="1" customWidth="1"/>
    <col min="16" max="16" width="19.375" style="101" bestFit="1" customWidth="1"/>
    <col min="17" max="17" width="28.125" style="101" hidden="1" customWidth="1"/>
    <col min="18" max="18" width="25.125" style="101" hidden="1" customWidth="1"/>
    <col min="19" max="21" width="18.25" style="138" hidden="1" customWidth="1"/>
    <col min="22" max="22" width="18.375" style="139" hidden="1" customWidth="1"/>
    <col min="23" max="24" width="31.5" style="101" hidden="1" customWidth="1"/>
    <col min="25" max="25" width="8" style="101" hidden="1" customWidth="1"/>
    <col min="26" max="26" width="29.25" style="140" hidden="1" customWidth="1"/>
    <col min="27" max="27" width="29" style="140" hidden="1" customWidth="1"/>
    <col min="28" max="257" width="9" style="47"/>
    <col min="258" max="258" width="7.25" style="47" customWidth="1"/>
    <col min="259" max="259" width="21.25" style="47" customWidth="1"/>
    <col min="260" max="260" width="15.625" style="47" customWidth="1"/>
    <col min="261" max="261" width="9.625" style="47" bestFit="1" customWidth="1"/>
    <col min="262" max="262" width="8.25" style="47" bestFit="1" customWidth="1"/>
    <col min="263" max="263" width="7" style="47" bestFit="1" customWidth="1"/>
    <col min="264" max="264" width="13.125" style="47" bestFit="1" customWidth="1"/>
    <col min="265" max="265" width="11.875" style="47" bestFit="1" customWidth="1"/>
    <col min="266" max="266" width="44" style="47" bestFit="1" customWidth="1"/>
    <col min="267" max="267" width="27.125" style="47" customWidth="1"/>
    <col min="268" max="268" width="22.625" style="47" bestFit="1" customWidth="1"/>
    <col min="269" max="269" width="45.75" style="47" bestFit="1" customWidth="1"/>
    <col min="270" max="270" width="16.625" style="47" bestFit="1" customWidth="1"/>
    <col min="271" max="271" width="21.5" style="47" bestFit="1" customWidth="1"/>
    <col min="272" max="272" width="19.375" style="47" bestFit="1" customWidth="1"/>
    <col min="273" max="273" width="28.125" style="47" customWidth="1"/>
    <col min="274" max="274" width="25.125" style="47" bestFit="1" customWidth="1"/>
    <col min="275" max="277" width="18.25" style="47" customWidth="1"/>
    <col min="278" max="278" width="18.375" style="47" bestFit="1" customWidth="1"/>
    <col min="279" max="279" width="31.5" style="47" bestFit="1" customWidth="1"/>
    <col min="280" max="280" width="31.5" style="47" customWidth="1"/>
    <col min="281" max="281" width="9" style="47"/>
    <col min="282" max="282" width="29.25" style="47" bestFit="1" customWidth="1"/>
    <col min="283" max="283" width="29" style="47" bestFit="1" customWidth="1"/>
    <col min="284" max="513" width="9" style="47"/>
    <col min="514" max="514" width="7.25" style="47" customWidth="1"/>
    <col min="515" max="515" width="21.25" style="47" customWidth="1"/>
    <col min="516" max="516" width="15.625" style="47" customWidth="1"/>
    <col min="517" max="517" width="9.625" style="47" bestFit="1" customWidth="1"/>
    <col min="518" max="518" width="8.25" style="47" bestFit="1" customWidth="1"/>
    <col min="519" max="519" width="7" style="47" bestFit="1" customWidth="1"/>
    <col min="520" max="520" width="13.125" style="47" bestFit="1" customWidth="1"/>
    <col min="521" max="521" width="11.875" style="47" bestFit="1" customWidth="1"/>
    <col min="522" max="522" width="44" style="47" bestFit="1" customWidth="1"/>
    <col min="523" max="523" width="27.125" style="47" customWidth="1"/>
    <col min="524" max="524" width="22.625" style="47" bestFit="1" customWidth="1"/>
    <col min="525" max="525" width="45.75" style="47" bestFit="1" customWidth="1"/>
    <col min="526" max="526" width="16.625" style="47" bestFit="1" customWidth="1"/>
    <col min="527" max="527" width="21.5" style="47" bestFit="1" customWidth="1"/>
    <col min="528" max="528" width="19.375" style="47" bestFit="1" customWidth="1"/>
    <col min="529" max="529" width="28.125" style="47" customWidth="1"/>
    <col min="530" max="530" width="25.125" style="47" bestFit="1" customWidth="1"/>
    <col min="531" max="533" width="18.25" style="47" customWidth="1"/>
    <col min="534" max="534" width="18.375" style="47" bestFit="1" customWidth="1"/>
    <col min="535" max="535" width="31.5" style="47" bestFit="1" customWidth="1"/>
    <col min="536" max="536" width="31.5" style="47" customWidth="1"/>
    <col min="537" max="537" width="9" style="47"/>
    <col min="538" max="538" width="29.25" style="47" bestFit="1" customWidth="1"/>
    <col min="539" max="539" width="29" style="47" bestFit="1" customWidth="1"/>
    <col min="540" max="769" width="9" style="47"/>
    <col min="770" max="770" width="7.25" style="47" customWidth="1"/>
    <col min="771" max="771" width="21.25" style="47" customWidth="1"/>
    <col min="772" max="772" width="15.625" style="47" customWidth="1"/>
    <col min="773" max="773" width="9.625" style="47" bestFit="1" customWidth="1"/>
    <col min="774" max="774" width="8.25" style="47" bestFit="1" customWidth="1"/>
    <col min="775" max="775" width="7" style="47" bestFit="1" customWidth="1"/>
    <col min="776" max="776" width="13.125" style="47" bestFit="1" customWidth="1"/>
    <col min="777" max="777" width="11.875" style="47" bestFit="1" customWidth="1"/>
    <col min="778" max="778" width="44" style="47" bestFit="1" customWidth="1"/>
    <col min="779" max="779" width="27.125" style="47" customWidth="1"/>
    <col min="780" max="780" width="22.625" style="47" bestFit="1" customWidth="1"/>
    <col min="781" max="781" width="45.75" style="47" bestFit="1" customWidth="1"/>
    <col min="782" max="782" width="16.625" style="47" bestFit="1" customWidth="1"/>
    <col min="783" max="783" width="21.5" style="47" bestFit="1" customWidth="1"/>
    <col min="784" max="784" width="19.375" style="47" bestFit="1" customWidth="1"/>
    <col min="785" max="785" width="28.125" style="47" customWidth="1"/>
    <col min="786" max="786" width="25.125" style="47" bestFit="1" customWidth="1"/>
    <col min="787" max="789" width="18.25" style="47" customWidth="1"/>
    <col min="790" max="790" width="18.375" style="47" bestFit="1" customWidth="1"/>
    <col min="791" max="791" width="31.5" style="47" bestFit="1" customWidth="1"/>
    <col min="792" max="792" width="31.5" style="47" customWidth="1"/>
    <col min="793" max="793" width="9" style="47"/>
    <col min="794" max="794" width="29.25" style="47" bestFit="1" customWidth="1"/>
    <col min="795" max="795" width="29" style="47" bestFit="1" customWidth="1"/>
    <col min="796" max="1025" width="9" style="47"/>
    <col min="1026" max="1026" width="7.25" style="47" customWidth="1"/>
    <col min="1027" max="1027" width="21.25" style="47" customWidth="1"/>
    <col min="1028" max="1028" width="15.625" style="47" customWidth="1"/>
    <col min="1029" max="1029" width="9.625" style="47" bestFit="1" customWidth="1"/>
    <col min="1030" max="1030" width="8.25" style="47" bestFit="1" customWidth="1"/>
    <col min="1031" max="1031" width="7" style="47" bestFit="1" customWidth="1"/>
    <col min="1032" max="1032" width="13.125" style="47" bestFit="1" customWidth="1"/>
    <col min="1033" max="1033" width="11.875" style="47" bestFit="1" customWidth="1"/>
    <col min="1034" max="1034" width="44" style="47" bestFit="1" customWidth="1"/>
    <col min="1035" max="1035" width="27.125" style="47" customWidth="1"/>
    <col min="1036" max="1036" width="22.625" style="47" bestFit="1" customWidth="1"/>
    <col min="1037" max="1037" width="45.75" style="47" bestFit="1" customWidth="1"/>
    <col min="1038" max="1038" width="16.625" style="47" bestFit="1" customWidth="1"/>
    <col min="1039" max="1039" width="21.5" style="47" bestFit="1" customWidth="1"/>
    <col min="1040" max="1040" width="19.375" style="47" bestFit="1" customWidth="1"/>
    <col min="1041" max="1041" width="28.125" style="47" customWidth="1"/>
    <col min="1042" max="1042" width="25.125" style="47" bestFit="1" customWidth="1"/>
    <col min="1043" max="1045" width="18.25" style="47" customWidth="1"/>
    <col min="1046" max="1046" width="18.375" style="47" bestFit="1" customWidth="1"/>
    <col min="1047" max="1047" width="31.5" style="47" bestFit="1" customWidth="1"/>
    <col min="1048" max="1048" width="31.5" style="47" customWidth="1"/>
    <col min="1049" max="1049" width="9" style="47"/>
    <col min="1050" max="1050" width="29.25" style="47" bestFit="1" customWidth="1"/>
    <col min="1051" max="1051" width="29" style="47" bestFit="1" customWidth="1"/>
    <col min="1052" max="1281" width="9" style="47"/>
    <col min="1282" max="1282" width="7.25" style="47" customWidth="1"/>
    <col min="1283" max="1283" width="21.25" style="47" customWidth="1"/>
    <col min="1284" max="1284" width="15.625" style="47" customWidth="1"/>
    <col min="1285" max="1285" width="9.625" style="47" bestFit="1" customWidth="1"/>
    <col min="1286" max="1286" width="8.25" style="47" bestFit="1" customWidth="1"/>
    <col min="1287" max="1287" width="7" style="47" bestFit="1" customWidth="1"/>
    <col min="1288" max="1288" width="13.125" style="47" bestFit="1" customWidth="1"/>
    <col min="1289" max="1289" width="11.875" style="47" bestFit="1" customWidth="1"/>
    <col min="1290" max="1290" width="44" style="47" bestFit="1" customWidth="1"/>
    <col min="1291" max="1291" width="27.125" style="47" customWidth="1"/>
    <col min="1292" max="1292" width="22.625" style="47" bestFit="1" customWidth="1"/>
    <col min="1293" max="1293" width="45.75" style="47" bestFit="1" customWidth="1"/>
    <col min="1294" max="1294" width="16.625" style="47" bestFit="1" customWidth="1"/>
    <col min="1295" max="1295" width="21.5" style="47" bestFit="1" customWidth="1"/>
    <col min="1296" max="1296" width="19.375" style="47" bestFit="1" customWidth="1"/>
    <col min="1297" max="1297" width="28.125" style="47" customWidth="1"/>
    <col min="1298" max="1298" width="25.125" style="47" bestFit="1" customWidth="1"/>
    <col min="1299" max="1301" width="18.25" style="47" customWidth="1"/>
    <col min="1302" max="1302" width="18.375" style="47" bestFit="1" customWidth="1"/>
    <col min="1303" max="1303" width="31.5" style="47" bestFit="1" customWidth="1"/>
    <col min="1304" max="1304" width="31.5" style="47" customWidth="1"/>
    <col min="1305" max="1305" width="9" style="47"/>
    <col min="1306" max="1306" width="29.25" style="47" bestFit="1" customWidth="1"/>
    <col min="1307" max="1307" width="29" style="47" bestFit="1" customWidth="1"/>
    <col min="1308" max="1537" width="9" style="47"/>
    <col min="1538" max="1538" width="7.25" style="47" customWidth="1"/>
    <col min="1539" max="1539" width="21.25" style="47" customWidth="1"/>
    <col min="1540" max="1540" width="15.625" style="47" customWidth="1"/>
    <col min="1541" max="1541" width="9.625" style="47" bestFit="1" customWidth="1"/>
    <col min="1542" max="1542" width="8.25" style="47" bestFit="1" customWidth="1"/>
    <col min="1543" max="1543" width="7" style="47" bestFit="1" customWidth="1"/>
    <col min="1544" max="1544" width="13.125" style="47" bestFit="1" customWidth="1"/>
    <col min="1545" max="1545" width="11.875" style="47" bestFit="1" customWidth="1"/>
    <col min="1546" max="1546" width="44" style="47" bestFit="1" customWidth="1"/>
    <col min="1547" max="1547" width="27.125" style="47" customWidth="1"/>
    <col min="1548" max="1548" width="22.625" style="47" bestFit="1" customWidth="1"/>
    <col min="1549" max="1549" width="45.75" style="47" bestFit="1" customWidth="1"/>
    <col min="1550" max="1550" width="16.625" style="47" bestFit="1" customWidth="1"/>
    <col min="1551" max="1551" width="21.5" style="47" bestFit="1" customWidth="1"/>
    <col min="1552" max="1552" width="19.375" style="47" bestFit="1" customWidth="1"/>
    <col min="1553" max="1553" width="28.125" style="47" customWidth="1"/>
    <col min="1554" max="1554" width="25.125" style="47" bestFit="1" customWidth="1"/>
    <col min="1555" max="1557" width="18.25" style="47" customWidth="1"/>
    <col min="1558" max="1558" width="18.375" style="47" bestFit="1" customWidth="1"/>
    <col min="1559" max="1559" width="31.5" style="47" bestFit="1" customWidth="1"/>
    <col min="1560" max="1560" width="31.5" style="47" customWidth="1"/>
    <col min="1561" max="1561" width="9" style="47"/>
    <col min="1562" max="1562" width="29.25" style="47" bestFit="1" customWidth="1"/>
    <col min="1563" max="1563" width="29" style="47" bestFit="1" customWidth="1"/>
    <col min="1564" max="1793" width="9" style="47"/>
    <col min="1794" max="1794" width="7.25" style="47" customWidth="1"/>
    <col min="1795" max="1795" width="21.25" style="47" customWidth="1"/>
    <col min="1796" max="1796" width="15.625" style="47" customWidth="1"/>
    <col min="1797" max="1797" width="9.625" style="47" bestFit="1" customWidth="1"/>
    <col min="1798" max="1798" width="8.25" style="47" bestFit="1" customWidth="1"/>
    <col min="1799" max="1799" width="7" style="47" bestFit="1" customWidth="1"/>
    <col min="1800" max="1800" width="13.125" style="47" bestFit="1" customWidth="1"/>
    <col min="1801" max="1801" width="11.875" style="47" bestFit="1" customWidth="1"/>
    <col min="1802" max="1802" width="44" style="47" bestFit="1" customWidth="1"/>
    <col min="1803" max="1803" width="27.125" style="47" customWidth="1"/>
    <col min="1804" max="1804" width="22.625" style="47" bestFit="1" customWidth="1"/>
    <col min="1805" max="1805" width="45.75" style="47" bestFit="1" customWidth="1"/>
    <col min="1806" max="1806" width="16.625" style="47" bestFit="1" customWidth="1"/>
    <col min="1807" max="1807" width="21.5" style="47" bestFit="1" customWidth="1"/>
    <col min="1808" max="1808" width="19.375" style="47" bestFit="1" customWidth="1"/>
    <col min="1809" max="1809" width="28.125" style="47" customWidth="1"/>
    <col min="1810" max="1810" width="25.125" style="47" bestFit="1" customWidth="1"/>
    <col min="1811" max="1813" width="18.25" style="47" customWidth="1"/>
    <col min="1814" max="1814" width="18.375" style="47" bestFit="1" customWidth="1"/>
    <col min="1815" max="1815" width="31.5" style="47" bestFit="1" customWidth="1"/>
    <col min="1816" max="1816" width="31.5" style="47" customWidth="1"/>
    <col min="1817" max="1817" width="9" style="47"/>
    <col min="1818" max="1818" width="29.25" style="47" bestFit="1" customWidth="1"/>
    <col min="1819" max="1819" width="29" style="47" bestFit="1" customWidth="1"/>
    <col min="1820" max="2049" width="9" style="47"/>
    <col min="2050" max="2050" width="7.25" style="47" customWidth="1"/>
    <col min="2051" max="2051" width="21.25" style="47" customWidth="1"/>
    <col min="2052" max="2052" width="15.625" style="47" customWidth="1"/>
    <col min="2053" max="2053" width="9.625" style="47" bestFit="1" customWidth="1"/>
    <col min="2054" max="2054" width="8.25" style="47" bestFit="1" customWidth="1"/>
    <col min="2055" max="2055" width="7" style="47" bestFit="1" customWidth="1"/>
    <col min="2056" max="2056" width="13.125" style="47" bestFit="1" customWidth="1"/>
    <col min="2057" max="2057" width="11.875" style="47" bestFit="1" customWidth="1"/>
    <col min="2058" max="2058" width="44" style="47" bestFit="1" customWidth="1"/>
    <col min="2059" max="2059" width="27.125" style="47" customWidth="1"/>
    <col min="2060" max="2060" width="22.625" style="47" bestFit="1" customWidth="1"/>
    <col min="2061" max="2061" width="45.75" style="47" bestFit="1" customWidth="1"/>
    <col min="2062" max="2062" width="16.625" style="47" bestFit="1" customWidth="1"/>
    <col min="2063" max="2063" width="21.5" style="47" bestFit="1" customWidth="1"/>
    <col min="2064" max="2064" width="19.375" style="47" bestFit="1" customWidth="1"/>
    <col min="2065" max="2065" width="28.125" style="47" customWidth="1"/>
    <col min="2066" max="2066" width="25.125" style="47" bestFit="1" customWidth="1"/>
    <col min="2067" max="2069" width="18.25" style="47" customWidth="1"/>
    <col min="2070" max="2070" width="18.375" style="47" bestFit="1" customWidth="1"/>
    <col min="2071" max="2071" width="31.5" style="47" bestFit="1" customWidth="1"/>
    <col min="2072" max="2072" width="31.5" style="47" customWidth="1"/>
    <col min="2073" max="2073" width="9" style="47"/>
    <col min="2074" max="2074" width="29.25" style="47" bestFit="1" customWidth="1"/>
    <col min="2075" max="2075" width="29" style="47" bestFit="1" customWidth="1"/>
    <col min="2076" max="2305" width="9" style="47"/>
    <col min="2306" max="2306" width="7.25" style="47" customWidth="1"/>
    <col min="2307" max="2307" width="21.25" style="47" customWidth="1"/>
    <col min="2308" max="2308" width="15.625" style="47" customWidth="1"/>
    <col min="2309" max="2309" width="9.625" style="47" bestFit="1" customWidth="1"/>
    <col min="2310" max="2310" width="8.25" style="47" bestFit="1" customWidth="1"/>
    <col min="2311" max="2311" width="7" style="47" bestFit="1" customWidth="1"/>
    <col min="2312" max="2312" width="13.125" style="47" bestFit="1" customWidth="1"/>
    <col min="2313" max="2313" width="11.875" style="47" bestFit="1" customWidth="1"/>
    <col min="2314" max="2314" width="44" style="47" bestFit="1" customWidth="1"/>
    <col min="2315" max="2315" width="27.125" style="47" customWidth="1"/>
    <col min="2316" max="2316" width="22.625" style="47" bestFit="1" customWidth="1"/>
    <col min="2317" max="2317" width="45.75" style="47" bestFit="1" customWidth="1"/>
    <col min="2318" max="2318" width="16.625" style="47" bestFit="1" customWidth="1"/>
    <col min="2319" max="2319" width="21.5" style="47" bestFit="1" customWidth="1"/>
    <col min="2320" max="2320" width="19.375" style="47" bestFit="1" customWidth="1"/>
    <col min="2321" max="2321" width="28.125" style="47" customWidth="1"/>
    <col min="2322" max="2322" width="25.125" style="47" bestFit="1" customWidth="1"/>
    <col min="2323" max="2325" width="18.25" style="47" customWidth="1"/>
    <col min="2326" max="2326" width="18.375" style="47" bestFit="1" customWidth="1"/>
    <col min="2327" max="2327" width="31.5" style="47" bestFit="1" customWidth="1"/>
    <col min="2328" max="2328" width="31.5" style="47" customWidth="1"/>
    <col min="2329" max="2329" width="9" style="47"/>
    <col min="2330" max="2330" width="29.25" style="47" bestFit="1" customWidth="1"/>
    <col min="2331" max="2331" width="29" style="47" bestFit="1" customWidth="1"/>
    <col min="2332" max="2561" width="9" style="47"/>
    <col min="2562" max="2562" width="7.25" style="47" customWidth="1"/>
    <col min="2563" max="2563" width="21.25" style="47" customWidth="1"/>
    <col min="2564" max="2564" width="15.625" style="47" customWidth="1"/>
    <col min="2565" max="2565" width="9.625" style="47" bestFit="1" customWidth="1"/>
    <col min="2566" max="2566" width="8.25" style="47" bestFit="1" customWidth="1"/>
    <col min="2567" max="2567" width="7" style="47" bestFit="1" customWidth="1"/>
    <col min="2568" max="2568" width="13.125" style="47" bestFit="1" customWidth="1"/>
    <col min="2569" max="2569" width="11.875" style="47" bestFit="1" customWidth="1"/>
    <col min="2570" max="2570" width="44" style="47" bestFit="1" customWidth="1"/>
    <col min="2571" max="2571" width="27.125" style="47" customWidth="1"/>
    <col min="2572" max="2572" width="22.625" style="47" bestFit="1" customWidth="1"/>
    <col min="2573" max="2573" width="45.75" style="47" bestFit="1" customWidth="1"/>
    <col min="2574" max="2574" width="16.625" style="47" bestFit="1" customWidth="1"/>
    <col min="2575" max="2575" width="21.5" style="47" bestFit="1" customWidth="1"/>
    <col min="2576" max="2576" width="19.375" style="47" bestFit="1" customWidth="1"/>
    <col min="2577" max="2577" width="28.125" style="47" customWidth="1"/>
    <col min="2578" max="2578" width="25.125" style="47" bestFit="1" customWidth="1"/>
    <col min="2579" max="2581" width="18.25" style="47" customWidth="1"/>
    <col min="2582" max="2582" width="18.375" style="47" bestFit="1" customWidth="1"/>
    <col min="2583" max="2583" width="31.5" style="47" bestFit="1" customWidth="1"/>
    <col min="2584" max="2584" width="31.5" style="47" customWidth="1"/>
    <col min="2585" max="2585" width="9" style="47"/>
    <col min="2586" max="2586" width="29.25" style="47" bestFit="1" customWidth="1"/>
    <col min="2587" max="2587" width="29" style="47" bestFit="1" customWidth="1"/>
    <col min="2588" max="2817" width="9" style="47"/>
    <col min="2818" max="2818" width="7.25" style="47" customWidth="1"/>
    <col min="2819" max="2819" width="21.25" style="47" customWidth="1"/>
    <col min="2820" max="2820" width="15.625" style="47" customWidth="1"/>
    <col min="2821" max="2821" width="9.625" style="47" bestFit="1" customWidth="1"/>
    <col min="2822" max="2822" width="8.25" style="47" bestFit="1" customWidth="1"/>
    <col min="2823" max="2823" width="7" style="47" bestFit="1" customWidth="1"/>
    <col min="2824" max="2824" width="13.125" style="47" bestFit="1" customWidth="1"/>
    <col min="2825" max="2825" width="11.875" style="47" bestFit="1" customWidth="1"/>
    <col min="2826" max="2826" width="44" style="47" bestFit="1" customWidth="1"/>
    <col min="2827" max="2827" width="27.125" style="47" customWidth="1"/>
    <col min="2828" max="2828" width="22.625" style="47" bestFit="1" customWidth="1"/>
    <col min="2829" max="2829" width="45.75" style="47" bestFit="1" customWidth="1"/>
    <col min="2830" max="2830" width="16.625" style="47" bestFit="1" customWidth="1"/>
    <col min="2831" max="2831" width="21.5" style="47" bestFit="1" customWidth="1"/>
    <col min="2832" max="2832" width="19.375" style="47" bestFit="1" customWidth="1"/>
    <col min="2833" max="2833" width="28.125" style="47" customWidth="1"/>
    <col min="2834" max="2834" width="25.125" style="47" bestFit="1" customWidth="1"/>
    <col min="2835" max="2837" width="18.25" style="47" customWidth="1"/>
    <col min="2838" max="2838" width="18.375" style="47" bestFit="1" customWidth="1"/>
    <col min="2839" max="2839" width="31.5" style="47" bestFit="1" customWidth="1"/>
    <col min="2840" max="2840" width="31.5" style="47" customWidth="1"/>
    <col min="2841" max="2841" width="9" style="47"/>
    <col min="2842" max="2842" width="29.25" style="47" bestFit="1" customWidth="1"/>
    <col min="2843" max="2843" width="29" style="47" bestFit="1" customWidth="1"/>
    <col min="2844" max="3073" width="9" style="47"/>
    <col min="3074" max="3074" width="7.25" style="47" customWidth="1"/>
    <col min="3075" max="3075" width="21.25" style="47" customWidth="1"/>
    <col min="3076" max="3076" width="15.625" style="47" customWidth="1"/>
    <col min="3077" max="3077" width="9.625" style="47" bestFit="1" customWidth="1"/>
    <col min="3078" max="3078" width="8.25" style="47" bestFit="1" customWidth="1"/>
    <col min="3079" max="3079" width="7" style="47" bestFit="1" customWidth="1"/>
    <col min="3080" max="3080" width="13.125" style="47" bestFit="1" customWidth="1"/>
    <col min="3081" max="3081" width="11.875" style="47" bestFit="1" customWidth="1"/>
    <col min="3082" max="3082" width="44" style="47" bestFit="1" customWidth="1"/>
    <col min="3083" max="3083" width="27.125" style="47" customWidth="1"/>
    <col min="3084" max="3084" width="22.625" style="47" bestFit="1" customWidth="1"/>
    <col min="3085" max="3085" width="45.75" style="47" bestFit="1" customWidth="1"/>
    <col min="3086" max="3086" width="16.625" style="47" bestFit="1" customWidth="1"/>
    <col min="3087" max="3087" width="21.5" style="47" bestFit="1" customWidth="1"/>
    <col min="3088" max="3088" width="19.375" style="47" bestFit="1" customWidth="1"/>
    <col min="3089" max="3089" width="28.125" style="47" customWidth="1"/>
    <col min="3090" max="3090" width="25.125" style="47" bestFit="1" customWidth="1"/>
    <col min="3091" max="3093" width="18.25" style="47" customWidth="1"/>
    <col min="3094" max="3094" width="18.375" style="47" bestFit="1" customWidth="1"/>
    <col min="3095" max="3095" width="31.5" style="47" bestFit="1" customWidth="1"/>
    <col min="3096" max="3096" width="31.5" style="47" customWidth="1"/>
    <col min="3097" max="3097" width="9" style="47"/>
    <col min="3098" max="3098" width="29.25" style="47" bestFit="1" customWidth="1"/>
    <col min="3099" max="3099" width="29" style="47" bestFit="1" customWidth="1"/>
    <col min="3100" max="3329" width="9" style="47"/>
    <col min="3330" max="3330" width="7.25" style="47" customWidth="1"/>
    <col min="3331" max="3331" width="21.25" style="47" customWidth="1"/>
    <col min="3332" max="3332" width="15.625" style="47" customWidth="1"/>
    <col min="3333" max="3333" width="9.625" style="47" bestFit="1" customWidth="1"/>
    <col min="3334" max="3334" width="8.25" style="47" bestFit="1" customWidth="1"/>
    <col min="3335" max="3335" width="7" style="47" bestFit="1" customWidth="1"/>
    <col min="3336" max="3336" width="13.125" style="47" bestFit="1" customWidth="1"/>
    <col min="3337" max="3337" width="11.875" style="47" bestFit="1" customWidth="1"/>
    <col min="3338" max="3338" width="44" style="47" bestFit="1" customWidth="1"/>
    <col min="3339" max="3339" width="27.125" style="47" customWidth="1"/>
    <col min="3340" max="3340" width="22.625" style="47" bestFit="1" customWidth="1"/>
    <col min="3341" max="3341" width="45.75" style="47" bestFit="1" customWidth="1"/>
    <col min="3342" max="3342" width="16.625" style="47" bestFit="1" customWidth="1"/>
    <col min="3343" max="3343" width="21.5" style="47" bestFit="1" customWidth="1"/>
    <col min="3344" max="3344" width="19.375" style="47" bestFit="1" customWidth="1"/>
    <col min="3345" max="3345" width="28.125" style="47" customWidth="1"/>
    <col min="3346" max="3346" width="25.125" style="47" bestFit="1" customWidth="1"/>
    <col min="3347" max="3349" width="18.25" style="47" customWidth="1"/>
    <col min="3350" max="3350" width="18.375" style="47" bestFit="1" customWidth="1"/>
    <col min="3351" max="3351" width="31.5" style="47" bestFit="1" customWidth="1"/>
    <col min="3352" max="3352" width="31.5" style="47" customWidth="1"/>
    <col min="3353" max="3353" width="9" style="47"/>
    <col min="3354" max="3354" width="29.25" style="47" bestFit="1" customWidth="1"/>
    <col min="3355" max="3355" width="29" style="47" bestFit="1" customWidth="1"/>
    <col min="3356" max="3585" width="9" style="47"/>
    <col min="3586" max="3586" width="7.25" style="47" customWidth="1"/>
    <col min="3587" max="3587" width="21.25" style="47" customWidth="1"/>
    <col min="3588" max="3588" width="15.625" style="47" customWidth="1"/>
    <col min="3589" max="3589" width="9.625" style="47" bestFit="1" customWidth="1"/>
    <col min="3590" max="3590" width="8.25" style="47" bestFit="1" customWidth="1"/>
    <col min="3591" max="3591" width="7" style="47" bestFit="1" customWidth="1"/>
    <col min="3592" max="3592" width="13.125" style="47" bestFit="1" customWidth="1"/>
    <col min="3593" max="3593" width="11.875" style="47" bestFit="1" customWidth="1"/>
    <col min="3594" max="3594" width="44" style="47" bestFit="1" customWidth="1"/>
    <col min="3595" max="3595" width="27.125" style="47" customWidth="1"/>
    <col min="3596" max="3596" width="22.625" style="47" bestFit="1" customWidth="1"/>
    <col min="3597" max="3597" width="45.75" style="47" bestFit="1" customWidth="1"/>
    <col min="3598" max="3598" width="16.625" style="47" bestFit="1" customWidth="1"/>
    <col min="3599" max="3599" width="21.5" style="47" bestFit="1" customWidth="1"/>
    <col min="3600" max="3600" width="19.375" style="47" bestFit="1" customWidth="1"/>
    <col min="3601" max="3601" width="28.125" style="47" customWidth="1"/>
    <col min="3602" max="3602" width="25.125" style="47" bestFit="1" customWidth="1"/>
    <col min="3603" max="3605" width="18.25" style="47" customWidth="1"/>
    <col min="3606" max="3606" width="18.375" style="47" bestFit="1" customWidth="1"/>
    <col min="3607" max="3607" width="31.5" style="47" bestFit="1" customWidth="1"/>
    <col min="3608" max="3608" width="31.5" style="47" customWidth="1"/>
    <col min="3609" max="3609" width="9" style="47"/>
    <col min="3610" max="3610" width="29.25" style="47" bestFit="1" customWidth="1"/>
    <col min="3611" max="3611" width="29" style="47" bestFit="1" customWidth="1"/>
    <col min="3612" max="3841" width="9" style="47"/>
    <col min="3842" max="3842" width="7.25" style="47" customWidth="1"/>
    <col min="3843" max="3843" width="21.25" style="47" customWidth="1"/>
    <col min="3844" max="3844" width="15.625" style="47" customWidth="1"/>
    <col min="3845" max="3845" width="9.625" style="47" bestFit="1" customWidth="1"/>
    <col min="3846" max="3846" width="8.25" style="47" bestFit="1" customWidth="1"/>
    <col min="3847" max="3847" width="7" style="47" bestFit="1" customWidth="1"/>
    <col min="3848" max="3848" width="13.125" style="47" bestFit="1" customWidth="1"/>
    <col min="3849" max="3849" width="11.875" style="47" bestFit="1" customWidth="1"/>
    <col min="3850" max="3850" width="44" style="47" bestFit="1" customWidth="1"/>
    <col min="3851" max="3851" width="27.125" style="47" customWidth="1"/>
    <col min="3852" max="3852" width="22.625" style="47" bestFit="1" customWidth="1"/>
    <col min="3853" max="3853" width="45.75" style="47" bestFit="1" customWidth="1"/>
    <col min="3854" max="3854" width="16.625" style="47" bestFit="1" customWidth="1"/>
    <col min="3855" max="3855" width="21.5" style="47" bestFit="1" customWidth="1"/>
    <col min="3856" max="3856" width="19.375" style="47" bestFit="1" customWidth="1"/>
    <col min="3857" max="3857" width="28.125" style="47" customWidth="1"/>
    <col min="3858" max="3858" width="25.125" style="47" bestFit="1" customWidth="1"/>
    <col min="3859" max="3861" width="18.25" style="47" customWidth="1"/>
    <col min="3862" max="3862" width="18.375" style="47" bestFit="1" customWidth="1"/>
    <col min="3863" max="3863" width="31.5" style="47" bestFit="1" customWidth="1"/>
    <col min="3864" max="3864" width="31.5" style="47" customWidth="1"/>
    <col min="3865" max="3865" width="9" style="47"/>
    <col min="3866" max="3866" width="29.25" style="47" bestFit="1" customWidth="1"/>
    <col min="3867" max="3867" width="29" style="47" bestFit="1" customWidth="1"/>
    <col min="3868" max="4097" width="9" style="47"/>
    <col min="4098" max="4098" width="7.25" style="47" customWidth="1"/>
    <col min="4099" max="4099" width="21.25" style="47" customWidth="1"/>
    <col min="4100" max="4100" width="15.625" style="47" customWidth="1"/>
    <col min="4101" max="4101" width="9.625" style="47" bestFit="1" customWidth="1"/>
    <col min="4102" max="4102" width="8.25" style="47" bestFit="1" customWidth="1"/>
    <col min="4103" max="4103" width="7" style="47" bestFit="1" customWidth="1"/>
    <col min="4104" max="4104" width="13.125" style="47" bestFit="1" customWidth="1"/>
    <col min="4105" max="4105" width="11.875" style="47" bestFit="1" customWidth="1"/>
    <col min="4106" max="4106" width="44" style="47" bestFit="1" customWidth="1"/>
    <col min="4107" max="4107" width="27.125" style="47" customWidth="1"/>
    <col min="4108" max="4108" width="22.625" style="47" bestFit="1" customWidth="1"/>
    <col min="4109" max="4109" width="45.75" style="47" bestFit="1" customWidth="1"/>
    <col min="4110" max="4110" width="16.625" style="47" bestFit="1" customWidth="1"/>
    <col min="4111" max="4111" width="21.5" style="47" bestFit="1" customWidth="1"/>
    <col min="4112" max="4112" width="19.375" style="47" bestFit="1" customWidth="1"/>
    <col min="4113" max="4113" width="28.125" style="47" customWidth="1"/>
    <col min="4114" max="4114" width="25.125" style="47" bestFit="1" customWidth="1"/>
    <col min="4115" max="4117" width="18.25" style="47" customWidth="1"/>
    <col min="4118" max="4118" width="18.375" style="47" bestFit="1" customWidth="1"/>
    <col min="4119" max="4119" width="31.5" style="47" bestFit="1" customWidth="1"/>
    <col min="4120" max="4120" width="31.5" style="47" customWidth="1"/>
    <col min="4121" max="4121" width="9" style="47"/>
    <col min="4122" max="4122" width="29.25" style="47" bestFit="1" customWidth="1"/>
    <col min="4123" max="4123" width="29" style="47" bestFit="1" customWidth="1"/>
    <col min="4124" max="4353" width="9" style="47"/>
    <col min="4354" max="4354" width="7.25" style="47" customWidth="1"/>
    <col min="4355" max="4355" width="21.25" style="47" customWidth="1"/>
    <col min="4356" max="4356" width="15.625" style="47" customWidth="1"/>
    <col min="4357" max="4357" width="9.625" style="47" bestFit="1" customWidth="1"/>
    <col min="4358" max="4358" width="8.25" style="47" bestFit="1" customWidth="1"/>
    <col min="4359" max="4359" width="7" style="47" bestFit="1" customWidth="1"/>
    <col min="4360" max="4360" width="13.125" style="47" bestFit="1" customWidth="1"/>
    <col min="4361" max="4361" width="11.875" style="47" bestFit="1" customWidth="1"/>
    <col min="4362" max="4362" width="44" style="47" bestFit="1" customWidth="1"/>
    <col min="4363" max="4363" width="27.125" style="47" customWidth="1"/>
    <col min="4364" max="4364" width="22.625" style="47" bestFit="1" customWidth="1"/>
    <col min="4365" max="4365" width="45.75" style="47" bestFit="1" customWidth="1"/>
    <col min="4366" max="4366" width="16.625" style="47" bestFit="1" customWidth="1"/>
    <col min="4367" max="4367" width="21.5" style="47" bestFit="1" customWidth="1"/>
    <col min="4368" max="4368" width="19.375" style="47" bestFit="1" customWidth="1"/>
    <col min="4369" max="4369" width="28.125" style="47" customWidth="1"/>
    <col min="4370" max="4370" width="25.125" style="47" bestFit="1" customWidth="1"/>
    <col min="4371" max="4373" width="18.25" style="47" customWidth="1"/>
    <col min="4374" max="4374" width="18.375" style="47" bestFit="1" customWidth="1"/>
    <col min="4375" max="4375" width="31.5" style="47" bestFit="1" customWidth="1"/>
    <col min="4376" max="4376" width="31.5" style="47" customWidth="1"/>
    <col min="4377" max="4377" width="9" style="47"/>
    <col min="4378" max="4378" width="29.25" style="47" bestFit="1" customWidth="1"/>
    <col min="4379" max="4379" width="29" style="47" bestFit="1" customWidth="1"/>
    <col min="4380" max="4609" width="9" style="47"/>
    <col min="4610" max="4610" width="7.25" style="47" customWidth="1"/>
    <col min="4611" max="4611" width="21.25" style="47" customWidth="1"/>
    <col min="4612" max="4612" width="15.625" style="47" customWidth="1"/>
    <col min="4613" max="4613" width="9.625" style="47" bestFit="1" customWidth="1"/>
    <col min="4614" max="4614" width="8.25" style="47" bestFit="1" customWidth="1"/>
    <col min="4615" max="4615" width="7" style="47" bestFit="1" customWidth="1"/>
    <col min="4616" max="4616" width="13.125" style="47" bestFit="1" customWidth="1"/>
    <col min="4617" max="4617" width="11.875" style="47" bestFit="1" customWidth="1"/>
    <col min="4618" max="4618" width="44" style="47" bestFit="1" customWidth="1"/>
    <col min="4619" max="4619" width="27.125" style="47" customWidth="1"/>
    <col min="4620" max="4620" width="22.625" style="47" bestFit="1" customWidth="1"/>
    <col min="4621" max="4621" width="45.75" style="47" bestFit="1" customWidth="1"/>
    <col min="4622" max="4622" width="16.625" style="47" bestFit="1" customWidth="1"/>
    <col min="4623" max="4623" width="21.5" style="47" bestFit="1" customWidth="1"/>
    <col min="4624" max="4624" width="19.375" style="47" bestFit="1" customWidth="1"/>
    <col min="4625" max="4625" width="28.125" style="47" customWidth="1"/>
    <col min="4626" max="4626" width="25.125" style="47" bestFit="1" customWidth="1"/>
    <col min="4627" max="4629" width="18.25" style="47" customWidth="1"/>
    <col min="4630" max="4630" width="18.375" style="47" bestFit="1" customWidth="1"/>
    <col min="4631" max="4631" width="31.5" style="47" bestFit="1" customWidth="1"/>
    <col min="4632" max="4632" width="31.5" style="47" customWidth="1"/>
    <col min="4633" max="4633" width="9" style="47"/>
    <col min="4634" max="4634" width="29.25" style="47" bestFit="1" customWidth="1"/>
    <col min="4635" max="4635" width="29" style="47" bestFit="1" customWidth="1"/>
    <col min="4636" max="4865" width="9" style="47"/>
    <col min="4866" max="4866" width="7.25" style="47" customWidth="1"/>
    <col min="4867" max="4867" width="21.25" style="47" customWidth="1"/>
    <col min="4868" max="4868" width="15.625" style="47" customWidth="1"/>
    <col min="4869" max="4869" width="9.625" style="47" bestFit="1" customWidth="1"/>
    <col min="4870" max="4870" width="8.25" style="47" bestFit="1" customWidth="1"/>
    <col min="4871" max="4871" width="7" style="47" bestFit="1" customWidth="1"/>
    <col min="4872" max="4872" width="13.125" style="47" bestFit="1" customWidth="1"/>
    <col min="4873" max="4873" width="11.875" style="47" bestFit="1" customWidth="1"/>
    <col min="4874" max="4874" width="44" style="47" bestFit="1" customWidth="1"/>
    <col min="4875" max="4875" width="27.125" style="47" customWidth="1"/>
    <col min="4876" max="4876" width="22.625" style="47" bestFit="1" customWidth="1"/>
    <col min="4877" max="4877" width="45.75" style="47" bestFit="1" customWidth="1"/>
    <col min="4878" max="4878" width="16.625" style="47" bestFit="1" customWidth="1"/>
    <col min="4879" max="4879" width="21.5" style="47" bestFit="1" customWidth="1"/>
    <col min="4880" max="4880" width="19.375" style="47" bestFit="1" customWidth="1"/>
    <col min="4881" max="4881" width="28.125" style="47" customWidth="1"/>
    <col min="4882" max="4882" width="25.125" style="47" bestFit="1" customWidth="1"/>
    <col min="4883" max="4885" width="18.25" style="47" customWidth="1"/>
    <col min="4886" max="4886" width="18.375" style="47" bestFit="1" customWidth="1"/>
    <col min="4887" max="4887" width="31.5" style="47" bestFit="1" customWidth="1"/>
    <col min="4888" max="4888" width="31.5" style="47" customWidth="1"/>
    <col min="4889" max="4889" width="9" style="47"/>
    <col min="4890" max="4890" width="29.25" style="47" bestFit="1" customWidth="1"/>
    <col min="4891" max="4891" width="29" style="47" bestFit="1" customWidth="1"/>
    <col min="4892" max="5121" width="9" style="47"/>
    <col min="5122" max="5122" width="7.25" style="47" customWidth="1"/>
    <col min="5123" max="5123" width="21.25" style="47" customWidth="1"/>
    <col min="5124" max="5124" width="15.625" style="47" customWidth="1"/>
    <col min="5125" max="5125" width="9.625" style="47" bestFit="1" customWidth="1"/>
    <col min="5126" max="5126" width="8.25" style="47" bestFit="1" customWidth="1"/>
    <col min="5127" max="5127" width="7" style="47" bestFit="1" customWidth="1"/>
    <col min="5128" max="5128" width="13.125" style="47" bestFit="1" customWidth="1"/>
    <col min="5129" max="5129" width="11.875" style="47" bestFit="1" customWidth="1"/>
    <col min="5130" max="5130" width="44" style="47" bestFit="1" customWidth="1"/>
    <col min="5131" max="5131" width="27.125" style="47" customWidth="1"/>
    <col min="5132" max="5132" width="22.625" style="47" bestFit="1" customWidth="1"/>
    <col min="5133" max="5133" width="45.75" style="47" bestFit="1" customWidth="1"/>
    <col min="5134" max="5134" width="16.625" style="47" bestFit="1" customWidth="1"/>
    <col min="5135" max="5135" width="21.5" style="47" bestFit="1" customWidth="1"/>
    <col min="5136" max="5136" width="19.375" style="47" bestFit="1" customWidth="1"/>
    <col min="5137" max="5137" width="28.125" style="47" customWidth="1"/>
    <col min="5138" max="5138" width="25.125" style="47" bestFit="1" customWidth="1"/>
    <col min="5139" max="5141" width="18.25" style="47" customWidth="1"/>
    <col min="5142" max="5142" width="18.375" style="47" bestFit="1" customWidth="1"/>
    <col min="5143" max="5143" width="31.5" style="47" bestFit="1" customWidth="1"/>
    <col min="5144" max="5144" width="31.5" style="47" customWidth="1"/>
    <col min="5145" max="5145" width="9" style="47"/>
    <col min="5146" max="5146" width="29.25" style="47" bestFit="1" customWidth="1"/>
    <col min="5147" max="5147" width="29" style="47" bestFit="1" customWidth="1"/>
    <col min="5148" max="5377" width="9" style="47"/>
    <col min="5378" max="5378" width="7.25" style="47" customWidth="1"/>
    <col min="5379" max="5379" width="21.25" style="47" customWidth="1"/>
    <col min="5380" max="5380" width="15.625" style="47" customWidth="1"/>
    <col min="5381" max="5381" width="9.625" style="47" bestFit="1" customWidth="1"/>
    <col min="5382" max="5382" width="8.25" style="47" bestFit="1" customWidth="1"/>
    <col min="5383" max="5383" width="7" style="47" bestFit="1" customWidth="1"/>
    <col min="5384" max="5384" width="13.125" style="47" bestFit="1" customWidth="1"/>
    <col min="5385" max="5385" width="11.875" style="47" bestFit="1" customWidth="1"/>
    <col min="5386" max="5386" width="44" style="47" bestFit="1" customWidth="1"/>
    <col min="5387" max="5387" width="27.125" style="47" customWidth="1"/>
    <col min="5388" max="5388" width="22.625" style="47" bestFit="1" customWidth="1"/>
    <col min="5389" max="5389" width="45.75" style="47" bestFit="1" customWidth="1"/>
    <col min="5390" max="5390" width="16.625" style="47" bestFit="1" customWidth="1"/>
    <col min="5391" max="5391" width="21.5" style="47" bestFit="1" customWidth="1"/>
    <col min="5392" max="5392" width="19.375" style="47" bestFit="1" customWidth="1"/>
    <col min="5393" max="5393" width="28.125" style="47" customWidth="1"/>
    <col min="5394" max="5394" width="25.125" style="47" bestFit="1" customWidth="1"/>
    <col min="5395" max="5397" width="18.25" style="47" customWidth="1"/>
    <col min="5398" max="5398" width="18.375" style="47" bestFit="1" customWidth="1"/>
    <col min="5399" max="5399" width="31.5" style="47" bestFit="1" customWidth="1"/>
    <col min="5400" max="5400" width="31.5" style="47" customWidth="1"/>
    <col min="5401" max="5401" width="9" style="47"/>
    <col min="5402" max="5402" width="29.25" style="47" bestFit="1" customWidth="1"/>
    <col min="5403" max="5403" width="29" style="47" bestFit="1" customWidth="1"/>
    <col min="5404" max="5633" width="9" style="47"/>
    <col min="5634" max="5634" width="7.25" style="47" customWidth="1"/>
    <col min="5635" max="5635" width="21.25" style="47" customWidth="1"/>
    <col min="5636" max="5636" width="15.625" style="47" customWidth="1"/>
    <col min="5637" max="5637" width="9.625" style="47" bestFit="1" customWidth="1"/>
    <col min="5638" max="5638" width="8.25" style="47" bestFit="1" customWidth="1"/>
    <col min="5639" max="5639" width="7" style="47" bestFit="1" customWidth="1"/>
    <col min="5640" max="5640" width="13.125" style="47" bestFit="1" customWidth="1"/>
    <col min="5641" max="5641" width="11.875" style="47" bestFit="1" customWidth="1"/>
    <col min="5642" max="5642" width="44" style="47" bestFit="1" customWidth="1"/>
    <col min="5643" max="5643" width="27.125" style="47" customWidth="1"/>
    <col min="5644" max="5644" width="22.625" style="47" bestFit="1" customWidth="1"/>
    <col min="5645" max="5645" width="45.75" style="47" bestFit="1" customWidth="1"/>
    <col min="5646" max="5646" width="16.625" style="47" bestFit="1" customWidth="1"/>
    <col min="5647" max="5647" width="21.5" style="47" bestFit="1" customWidth="1"/>
    <col min="5648" max="5648" width="19.375" style="47" bestFit="1" customWidth="1"/>
    <col min="5649" max="5649" width="28.125" style="47" customWidth="1"/>
    <col min="5650" max="5650" width="25.125" style="47" bestFit="1" customWidth="1"/>
    <col min="5651" max="5653" width="18.25" style="47" customWidth="1"/>
    <col min="5654" max="5654" width="18.375" style="47" bestFit="1" customWidth="1"/>
    <col min="5655" max="5655" width="31.5" style="47" bestFit="1" customWidth="1"/>
    <col min="5656" max="5656" width="31.5" style="47" customWidth="1"/>
    <col min="5657" max="5657" width="9" style="47"/>
    <col min="5658" max="5658" width="29.25" style="47" bestFit="1" customWidth="1"/>
    <col min="5659" max="5659" width="29" style="47" bestFit="1" customWidth="1"/>
    <col min="5660" max="5889" width="9" style="47"/>
    <col min="5890" max="5890" width="7.25" style="47" customWidth="1"/>
    <col min="5891" max="5891" width="21.25" style="47" customWidth="1"/>
    <col min="5892" max="5892" width="15.625" style="47" customWidth="1"/>
    <col min="5893" max="5893" width="9.625" style="47" bestFit="1" customWidth="1"/>
    <col min="5894" max="5894" width="8.25" style="47" bestFit="1" customWidth="1"/>
    <col min="5895" max="5895" width="7" style="47" bestFit="1" customWidth="1"/>
    <col min="5896" max="5896" width="13.125" style="47" bestFit="1" customWidth="1"/>
    <col min="5897" max="5897" width="11.875" style="47" bestFit="1" customWidth="1"/>
    <col min="5898" max="5898" width="44" style="47" bestFit="1" customWidth="1"/>
    <col min="5899" max="5899" width="27.125" style="47" customWidth="1"/>
    <col min="5900" max="5900" width="22.625" style="47" bestFit="1" customWidth="1"/>
    <col min="5901" max="5901" width="45.75" style="47" bestFit="1" customWidth="1"/>
    <col min="5902" max="5902" width="16.625" style="47" bestFit="1" customWidth="1"/>
    <col min="5903" max="5903" width="21.5" style="47" bestFit="1" customWidth="1"/>
    <col min="5904" max="5904" width="19.375" style="47" bestFit="1" customWidth="1"/>
    <col min="5905" max="5905" width="28.125" style="47" customWidth="1"/>
    <col min="5906" max="5906" width="25.125" style="47" bestFit="1" customWidth="1"/>
    <col min="5907" max="5909" width="18.25" style="47" customWidth="1"/>
    <col min="5910" max="5910" width="18.375" style="47" bestFit="1" customWidth="1"/>
    <col min="5911" max="5911" width="31.5" style="47" bestFit="1" customWidth="1"/>
    <col min="5912" max="5912" width="31.5" style="47" customWidth="1"/>
    <col min="5913" max="5913" width="9" style="47"/>
    <col min="5914" max="5914" width="29.25" style="47" bestFit="1" customWidth="1"/>
    <col min="5915" max="5915" width="29" style="47" bestFit="1" customWidth="1"/>
    <col min="5916" max="6145" width="9" style="47"/>
    <col min="6146" max="6146" width="7.25" style="47" customWidth="1"/>
    <col min="6147" max="6147" width="21.25" style="47" customWidth="1"/>
    <col min="6148" max="6148" width="15.625" style="47" customWidth="1"/>
    <col min="6149" max="6149" width="9.625" style="47" bestFit="1" customWidth="1"/>
    <col min="6150" max="6150" width="8.25" style="47" bestFit="1" customWidth="1"/>
    <col min="6151" max="6151" width="7" style="47" bestFit="1" customWidth="1"/>
    <col min="6152" max="6152" width="13.125" style="47" bestFit="1" customWidth="1"/>
    <col min="6153" max="6153" width="11.875" style="47" bestFit="1" customWidth="1"/>
    <col min="6154" max="6154" width="44" style="47" bestFit="1" customWidth="1"/>
    <col min="6155" max="6155" width="27.125" style="47" customWidth="1"/>
    <col min="6156" max="6156" width="22.625" style="47" bestFit="1" customWidth="1"/>
    <col min="6157" max="6157" width="45.75" style="47" bestFit="1" customWidth="1"/>
    <col min="6158" max="6158" width="16.625" style="47" bestFit="1" customWidth="1"/>
    <col min="6159" max="6159" width="21.5" style="47" bestFit="1" customWidth="1"/>
    <col min="6160" max="6160" width="19.375" style="47" bestFit="1" customWidth="1"/>
    <col min="6161" max="6161" width="28.125" style="47" customWidth="1"/>
    <col min="6162" max="6162" width="25.125" style="47" bestFit="1" customWidth="1"/>
    <col min="6163" max="6165" width="18.25" style="47" customWidth="1"/>
    <col min="6166" max="6166" width="18.375" style="47" bestFit="1" customWidth="1"/>
    <col min="6167" max="6167" width="31.5" style="47" bestFit="1" customWidth="1"/>
    <col min="6168" max="6168" width="31.5" style="47" customWidth="1"/>
    <col min="6169" max="6169" width="9" style="47"/>
    <col min="6170" max="6170" width="29.25" style="47" bestFit="1" customWidth="1"/>
    <col min="6171" max="6171" width="29" style="47" bestFit="1" customWidth="1"/>
    <col min="6172" max="6401" width="9" style="47"/>
    <col min="6402" max="6402" width="7.25" style="47" customWidth="1"/>
    <col min="6403" max="6403" width="21.25" style="47" customWidth="1"/>
    <col min="6404" max="6404" width="15.625" style="47" customWidth="1"/>
    <col min="6405" max="6405" width="9.625" style="47" bestFit="1" customWidth="1"/>
    <col min="6406" max="6406" width="8.25" style="47" bestFit="1" customWidth="1"/>
    <col min="6407" max="6407" width="7" style="47" bestFit="1" customWidth="1"/>
    <col min="6408" max="6408" width="13.125" style="47" bestFit="1" customWidth="1"/>
    <col min="6409" max="6409" width="11.875" style="47" bestFit="1" customWidth="1"/>
    <col min="6410" max="6410" width="44" style="47" bestFit="1" customWidth="1"/>
    <col min="6411" max="6411" width="27.125" style="47" customWidth="1"/>
    <col min="6412" max="6412" width="22.625" style="47" bestFit="1" customWidth="1"/>
    <col min="6413" max="6413" width="45.75" style="47" bestFit="1" customWidth="1"/>
    <col min="6414" max="6414" width="16.625" style="47" bestFit="1" customWidth="1"/>
    <col min="6415" max="6415" width="21.5" style="47" bestFit="1" customWidth="1"/>
    <col min="6416" max="6416" width="19.375" style="47" bestFit="1" customWidth="1"/>
    <col min="6417" max="6417" width="28.125" style="47" customWidth="1"/>
    <col min="6418" max="6418" width="25.125" style="47" bestFit="1" customWidth="1"/>
    <col min="6419" max="6421" width="18.25" style="47" customWidth="1"/>
    <col min="6422" max="6422" width="18.375" style="47" bestFit="1" customWidth="1"/>
    <col min="6423" max="6423" width="31.5" style="47" bestFit="1" customWidth="1"/>
    <col min="6424" max="6424" width="31.5" style="47" customWidth="1"/>
    <col min="6425" max="6425" width="9" style="47"/>
    <col min="6426" max="6426" width="29.25" style="47" bestFit="1" customWidth="1"/>
    <col min="6427" max="6427" width="29" style="47" bestFit="1" customWidth="1"/>
    <col min="6428" max="6657" width="9" style="47"/>
    <col min="6658" max="6658" width="7.25" style="47" customWidth="1"/>
    <col min="6659" max="6659" width="21.25" style="47" customWidth="1"/>
    <col min="6660" max="6660" width="15.625" style="47" customWidth="1"/>
    <col min="6661" max="6661" width="9.625" style="47" bestFit="1" customWidth="1"/>
    <col min="6662" max="6662" width="8.25" style="47" bestFit="1" customWidth="1"/>
    <col min="6663" max="6663" width="7" style="47" bestFit="1" customWidth="1"/>
    <col min="6664" max="6664" width="13.125" style="47" bestFit="1" customWidth="1"/>
    <col min="6665" max="6665" width="11.875" style="47" bestFit="1" customWidth="1"/>
    <col min="6666" max="6666" width="44" style="47" bestFit="1" customWidth="1"/>
    <col min="6667" max="6667" width="27.125" style="47" customWidth="1"/>
    <col min="6668" max="6668" width="22.625" style="47" bestFit="1" customWidth="1"/>
    <col min="6669" max="6669" width="45.75" style="47" bestFit="1" customWidth="1"/>
    <col min="6670" max="6670" width="16.625" style="47" bestFit="1" customWidth="1"/>
    <col min="6671" max="6671" width="21.5" style="47" bestFit="1" customWidth="1"/>
    <col min="6672" max="6672" width="19.375" style="47" bestFit="1" customWidth="1"/>
    <col min="6673" max="6673" width="28.125" style="47" customWidth="1"/>
    <col min="6674" max="6674" width="25.125" style="47" bestFit="1" customWidth="1"/>
    <col min="6675" max="6677" width="18.25" style="47" customWidth="1"/>
    <col min="6678" max="6678" width="18.375" style="47" bestFit="1" customWidth="1"/>
    <col min="6679" max="6679" width="31.5" style="47" bestFit="1" customWidth="1"/>
    <col min="6680" max="6680" width="31.5" style="47" customWidth="1"/>
    <col min="6681" max="6681" width="9" style="47"/>
    <col min="6682" max="6682" width="29.25" style="47" bestFit="1" customWidth="1"/>
    <col min="6683" max="6683" width="29" style="47" bestFit="1" customWidth="1"/>
    <col min="6684" max="6913" width="9" style="47"/>
    <col min="6914" max="6914" width="7.25" style="47" customWidth="1"/>
    <col min="6915" max="6915" width="21.25" style="47" customWidth="1"/>
    <col min="6916" max="6916" width="15.625" style="47" customWidth="1"/>
    <col min="6917" max="6917" width="9.625" style="47" bestFit="1" customWidth="1"/>
    <col min="6918" max="6918" width="8.25" style="47" bestFit="1" customWidth="1"/>
    <col min="6919" max="6919" width="7" style="47" bestFit="1" customWidth="1"/>
    <col min="6920" max="6920" width="13.125" style="47" bestFit="1" customWidth="1"/>
    <col min="6921" max="6921" width="11.875" style="47" bestFit="1" customWidth="1"/>
    <col min="6922" max="6922" width="44" style="47" bestFit="1" customWidth="1"/>
    <col min="6923" max="6923" width="27.125" style="47" customWidth="1"/>
    <col min="6924" max="6924" width="22.625" style="47" bestFit="1" customWidth="1"/>
    <col min="6925" max="6925" width="45.75" style="47" bestFit="1" customWidth="1"/>
    <col min="6926" max="6926" width="16.625" style="47" bestFit="1" customWidth="1"/>
    <col min="6927" max="6927" width="21.5" style="47" bestFit="1" customWidth="1"/>
    <col min="6928" max="6928" width="19.375" style="47" bestFit="1" customWidth="1"/>
    <col min="6929" max="6929" width="28.125" style="47" customWidth="1"/>
    <col min="6930" max="6930" width="25.125" style="47" bestFit="1" customWidth="1"/>
    <col min="6931" max="6933" width="18.25" style="47" customWidth="1"/>
    <col min="6934" max="6934" width="18.375" style="47" bestFit="1" customWidth="1"/>
    <col min="6935" max="6935" width="31.5" style="47" bestFit="1" customWidth="1"/>
    <col min="6936" max="6936" width="31.5" style="47" customWidth="1"/>
    <col min="6937" max="6937" width="9" style="47"/>
    <col min="6938" max="6938" width="29.25" style="47" bestFit="1" customWidth="1"/>
    <col min="6939" max="6939" width="29" style="47" bestFit="1" customWidth="1"/>
    <col min="6940" max="7169" width="9" style="47"/>
    <col min="7170" max="7170" width="7.25" style="47" customWidth="1"/>
    <col min="7171" max="7171" width="21.25" style="47" customWidth="1"/>
    <col min="7172" max="7172" width="15.625" style="47" customWidth="1"/>
    <col min="7173" max="7173" width="9.625" style="47" bestFit="1" customWidth="1"/>
    <col min="7174" max="7174" width="8.25" style="47" bestFit="1" customWidth="1"/>
    <col min="7175" max="7175" width="7" style="47" bestFit="1" customWidth="1"/>
    <col min="7176" max="7176" width="13.125" style="47" bestFit="1" customWidth="1"/>
    <col min="7177" max="7177" width="11.875" style="47" bestFit="1" customWidth="1"/>
    <col min="7178" max="7178" width="44" style="47" bestFit="1" customWidth="1"/>
    <col min="7179" max="7179" width="27.125" style="47" customWidth="1"/>
    <col min="7180" max="7180" width="22.625" style="47" bestFit="1" customWidth="1"/>
    <col min="7181" max="7181" width="45.75" style="47" bestFit="1" customWidth="1"/>
    <col min="7182" max="7182" width="16.625" style="47" bestFit="1" customWidth="1"/>
    <col min="7183" max="7183" width="21.5" style="47" bestFit="1" customWidth="1"/>
    <col min="7184" max="7184" width="19.375" style="47" bestFit="1" customWidth="1"/>
    <col min="7185" max="7185" width="28.125" style="47" customWidth="1"/>
    <col min="7186" max="7186" width="25.125" style="47" bestFit="1" customWidth="1"/>
    <col min="7187" max="7189" width="18.25" style="47" customWidth="1"/>
    <col min="7190" max="7190" width="18.375" style="47" bestFit="1" customWidth="1"/>
    <col min="7191" max="7191" width="31.5" style="47" bestFit="1" customWidth="1"/>
    <col min="7192" max="7192" width="31.5" style="47" customWidth="1"/>
    <col min="7193" max="7193" width="9" style="47"/>
    <col min="7194" max="7194" width="29.25" style="47" bestFit="1" customWidth="1"/>
    <col min="7195" max="7195" width="29" style="47" bestFit="1" customWidth="1"/>
    <col min="7196" max="7425" width="9" style="47"/>
    <col min="7426" max="7426" width="7.25" style="47" customWidth="1"/>
    <col min="7427" max="7427" width="21.25" style="47" customWidth="1"/>
    <col min="7428" max="7428" width="15.625" style="47" customWidth="1"/>
    <col min="7429" max="7429" width="9.625" style="47" bestFit="1" customWidth="1"/>
    <col min="7430" max="7430" width="8.25" style="47" bestFit="1" customWidth="1"/>
    <col min="7431" max="7431" width="7" style="47" bestFit="1" customWidth="1"/>
    <col min="7432" max="7432" width="13.125" style="47" bestFit="1" customWidth="1"/>
    <col min="7433" max="7433" width="11.875" style="47" bestFit="1" customWidth="1"/>
    <col min="7434" max="7434" width="44" style="47" bestFit="1" customWidth="1"/>
    <col min="7435" max="7435" width="27.125" style="47" customWidth="1"/>
    <col min="7436" max="7436" width="22.625" style="47" bestFit="1" customWidth="1"/>
    <col min="7437" max="7437" width="45.75" style="47" bestFit="1" customWidth="1"/>
    <col min="7438" max="7438" width="16.625" style="47" bestFit="1" customWidth="1"/>
    <col min="7439" max="7439" width="21.5" style="47" bestFit="1" customWidth="1"/>
    <col min="7440" max="7440" width="19.375" style="47" bestFit="1" customWidth="1"/>
    <col min="7441" max="7441" width="28.125" style="47" customWidth="1"/>
    <col min="7442" max="7442" width="25.125" style="47" bestFit="1" customWidth="1"/>
    <col min="7443" max="7445" width="18.25" style="47" customWidth="1"/>
    <col min="7446" max="7446" width="18.375" style="47" bestFit="1" customWidth="1"/>
    <col min="7447" max="7447" width="31.5" style="47" bestFit="1" customWidth="1"/>
    <col min="7448" max="7448" width="31.5" style="47" customWidth="1"/>
    <col min="7449" max="7449" width="9" style="47"/>
    <col min="7450" max="7450" width="29.25" style="47" bestFit="1" customWidth="1"/>
    <col min="7451" max="7451" width="29" style="47" bestFit="1" customWidth="1"/>
    <col min="7452" max="7681" width="9" style="47"/>
    <col min="7682" max="7682" width="7.25" style="47" customWidth="1"/>
    <col min="7683" max="7683" width="21.25" style="47" customWidth="1"/>
    <col min="7684" max="7684" width="15.625" style="47" customWidth="1"/>
    <col min="7685" max="7685" width="9.625" style="47" bestFit="1" customWidth="1"/>
    <col min="7686" max="7686" width="8.25" style="47" bestFit="1" customWidth="1"/>
    <col min="7687" max="7687" width="7" style="47" bestFit="1" customWidth="1"/>
    <col min="7688" max="7688" width="13.125" style="47" bestFit="1" customWidth="1"/>
    <col min="7689" max="7689" width="11.875" style="47" bestFit="1" customWidth="1"/>
    <col min="7690" max="7690" width="44" style="47" bestFit="1" customWidth="1"/>
    <col min="7691" max="7691" width="27.125" style="47" customWidth="1"/>
    <col min="7692" max="7692" width="22.625" style="47" bestFit="1" customWidth="1"/>
    <col min="7693" max="7693" width="45.75" style="47" bestFit="1" customWidth="1"/>
    <col min="7694" max="7694" width="16.625" style="47" bestFit="1" customWidth="1"/>
    <col min="7695" max="7695" width="21.5" style="47" bestFit="1" customWidth="1"/>
    <col min="7696" max="7696" width="19.375" style="47" bestFit="1" customWidth="1"/>
    <col min="7697" max="7697" width="28.125" style="47" customWidth="1"/>
    <col min="7698" max="7698" width="25.125" style="47" bestFit="1" customWidth="1"/>
    <col min="7699" max="7701" width="18.25" style="47" customWidth="1"/>
    <col min="7702" max="7702" width="18.375" style="47" bestFit="1" customWidth="1"/>
    <col min="7703" max="7703" width="31.5" style="47" bestFit="1" customWidth="1"/>
    <col min="7704" max="7704" width="31.5" style="47" customWidth="1"/>
    <col min="7705" max="7705" width="9" style="47"/>
    <col min="7706" max="7706" width="29.25" style="47" bestFit="1" customWidth="1"/>
    <col min="7707" max="7707" width="29" style="47" bestFit="1" customWidth="1"/>
    <col min="7708" max="7937" width="9" style="47"/>
    <col min="7938" max="7938" width="7.25" style="47" customWidth="1"/>
    <col min="7939" max="7939" width="21.25" style="47" customWidth="1"/>
    <col min="7940" max="7940" width="15.625" style="47" customWidth="1"/>
    <col min="7941" max="7941" width="9.625" style="47" bestFit="1" customWidth="1"/>
    <col min="7942" max="7942" width="8.25" style="47" bestFit="1" customWidth="1"/>
    <col min="7943" max="7943" width="7" style="47" bestFit="1" customWidth="1"/>
    <col min="7944" max="7944" width="13.125" style="47" bestFit="1" customWidth="1"/>
    <col min="7945" max="7945" width="11.875" style="47" bestFit="1" customWidth="1"/>
    <col min="7946" max="7946" width="44" style="47" bestFit="1" customWidth="1"/>
    <col min="7947" max="7947" width="27.125" style="47" customWidth="1"/>
    <col min="7948" max="7948" width="22.625" style="47" bestFit="1" customWidth="1"/>
    <col min="7949" max="7949" width="45.75" style="47" bestFit="1" customWidth="1"/>
    <col min="7950" max="7950" width="16.625" style="47" bestFit="1" customWidth="1"/>
    <col min="7951" max="7951" width="21.5" style="47" bestFit="1" customWidth="1"/>
    <col min="7952" max="7952" width="19.375" style="47" bestFit="1" customWidth="1"/>
    <col min="7953" max="7953" width="28.125" style="47" customWidth="1"/>
    <col min="7954" max="7954" width="25.125" style="47" bestFit="1" customWidth="1"/>
    <col min="7955" max="7957" width="18.25" style="47" customWidth="1"/>
    <col min="7958" max="7958" width="18.375" style="47" bestFit="1" customWidth="1"/>
    <col min="7959" max="7959" width="31.5" style="47" bestFit="1" customWidth="1"/>
    <col min="7960" max="7960" width="31.5" style="47" customWidth="1"/>
    <col min="7961" max="7961" width="9" style="47"/>
    <col min="7962" max="7962" width="29.25" style="47" bestFit="1" customWidth="1"/>
    <col min="7963" max="7963" width="29" style="47" bestFit="1" customWidth="1"/>
    <col min="7964" max="8193" width="9" style="47"/>
    <col min="8194" max="8194" width="7.25" style="47" customWidth="1"/>
    <col min="8195" max="8195" width="21.25" style="47" customWidth="1"/>
    <col min="8196" max="8196" width="15.625" style="47" customWidth="1"/>
    <col min="8197" max="8197" width="9.625" style="47" bestFit="1" customWidth="1"/>
    <col min="8198" max="8198" width="8.25" style="47" bestFit="1" customWidth="1"/>
    <col min="8199" max="8199" width="7" style="47" bestFit="1" customWidth="1"/>
    <col min="8200" max="8200" width="13.125" style="47" bestFit="1" customWidth="1"/>
    <col min="8201" max="8201" width="11.875" style="47" bestFit="1" customWidth="1"/>
    <col min="8202" max="8202" width="44" style="47" bestFit="1" customWidth="1"/>
    <col min="8203" max="8203" width="27.125" style="47" customWidth="1"/>
    <col min="8204" max="8204" width="22.625" style="47" bestFit="1" customWidth="1"/>
    <col min="8205" max="8205" width="45.75" style="47" bestFit="1" customWidth="1"/>
    <col min="8206" max="8206" width="16.625" style="47" bestFit="1" customWidth="1"/>
    <col min="8207" max="8207" width="21.5" style="47" bestFit="1" customWidth="1"/>
    <col min="8208" max="8208" width="19.375" style="47" bestFit="1" customWidth="1"/>
    <col min="8209" max="8209" width="28.125" style="47" customWidth="1"/>
    <col min="8210" max="8210" width="25.125" style="47" bestFit="1" customWidth="1"/>
    <col min="8211" max="8213" width="18.25" style="47" customWidth="1"/>
    <col min="8214" max="8214" width="18.375" style="47" bestFit="1" customWidth="1"/>
    <col min="8215" max="8215" width="31.5" style="47" bestFit="1" customWidth="1"/>
    <col min="8216" max="8216" width="31.5" style="47" customWidth="1"/>
    <col min="8217" max="8217" width="9" style="47"/>
    <col min="8218" max="8218" width="29.25" style="47" bestFit="1" customWidth="1"/>
    <col min="8219" max="8219" width="29" style="47" bestFit="1" customWidth="1"/>
    <col min="8220" max="8449" width="9" style="47"/>
    <col min="8450" max="8450" width="7.25" style="47" customWidth="1"/>
    <col min="8451" max="8451" width="21.25" style="47" customWidth="1"/>
    <col min="8452" max="8452" width="15.625" style="47" customWidth="1"/>
    <col min="8453" max="8453" width="9.625" style="47" bestFit="1" customWidth="1"/>
    <col min="8454" max="8454" width="8.25" style="47" bestFit="1" customWidth="1"/>
    <col min="8455" max="8455" width="7" style="47" bestFit="1" customWidth="1"/>
    <col min="8456" max="8456" width="13.125" style="47" bestFit="1" customWidth="1"/>
    <col min="8457" max="8457" width="11.875" style="47" bestFit="1" customWidth="1"/>
    <col min="8458" max="8458" width="44" style="47" bestFit="1" customWidth="1"/>
    <col min="8459" max="8459" width="27.125" style="47" customWidth="1"/>
    <col min="8460" max="8460" width="22.625" style="47" bestFit="1" customWidth="1"/>
    <col min="8461" max="8461" width="45.75" style="47" bestFit="1" customWidth="1"/>
    <col min="8462" max="8462" width="16.625" style="47" bestFit="1" customWidth="1"/>
    <col min="8463" max="8463" width="21.5" style="47" bestFit="1" customWidth="1"/>
    <col min="8464" max="8464" width="19.375" style="47" bestFit="1" customWidth="1"/>
    <col min="8465" max="8465" width="28.125" style="47" customWidth="1"/>
    <col min="8466" max="8466" width="25.125" style="47" bestFit="1" customWidth="1"/>
    <col min="8467" max="8469" width="18.25" style="47" customWidth="1"/>
    <col min="8470" max="8470" width="18.375" style="47" bestFit="1" customWidth="1"/>
    <col min="8471" max="8471" width="31.5" style="47" bestFit="1" customWidth="1"/>
    <col min="8472" max="8472" width="31.5" style="47" customWidth="1"/>
    <col min="8473" max="8473" width="9" style="47"/>
    <col min="8474" max="8474" width="29.25" style="47" bestFit="1" customWidth="1"/>
    <col min="8475" max="8475" width="29" style="47" bestFit="1" customWidth="1"/>
    <col min="8476" max="8705" width="9" style="47"/>
    <col min="8706" max="8706" width="7.25" style="47" customWidth="1"/>
    <col min="8707" max="8707" width="21.25" style="47" customWidth="1"/>
    <col min="8708" max="8708" width="15.625" style="47" customWidth="1"/>
    <col min="8709" max="8709" width="9.625" style="47" bestFit="1" customWidth="1"/>
    <col min="8710" max="8710" width="8.25" style="47" bestFit="1" customWidth="1"/>
    <col min="8711" max="8711" width="7" style="47" bestFit="1" customWidth="1"/>
    <col min="8712" max="8712" width="13.125" style="47" bestFit="1" customWidth="1"/>
    <col min="8713" max="8713" width="11.875" style="47" bestFit="1" customWidth="1"/>
    <col min="8714" max="8714" width="44" style="47" bestFit="1" customWidth="1"/>
    <col min="8715" max="8715" width="27.125" style="47" customWidth="1"/>
    <col min="8716" max="8716" width="22.625" style="47" bestFit="1" customWidth="1"/>
    <col min="8717" max="8717" width="45.75" style="47" bestFit="1" customWidth="1"/>
    <col min="8718" max="8718" width="16.625" style="47" bestFit="1" customWidth="1"/>
    <col min="8719" max="8719" width="21.5" style="47" bestFit="1" customWidth="1"/>
    <col min="8720" max="8720" width="19.375" style="47" bestFit="1" customWidth="1"/>
    <col min="8721" max="8721" width="28.125" style="47" customWidth="1"/>
    <col min="8722" max="8722" width="25.125" style="47" bestFit="1" customWidth="1"/>
    <col min="8723" max="8725" width="18.25" style="47" customWidth="1"/>
    <col min="8726" max="8726" width="18.375" style="47" bestFit="1" customWidth="1"/>
    <col min="8727" max="8727" width="31.5" style="47" bestFit="1" customWidth="1"/>
    <col min="8728" max="8728" width="31.5" style="47" customWidth="1"/>
    <col min="8729" max="8729" width="9" style="47"/>
    <col min="8730" max="8730" width="29.25" style="47" bestFit="1" customWidth="1"/>
    <col min="8731" max="8731" width="29" style="47" bestFit="1" customWidth="1"/>
    <col min="8732" max="8961" width="9" style="47"/>
    <col min="8962" max="8962" width="7.25" style="47" customWidth="1"/>
    <col min="8963" max="8963" width="21.25" style="47" customWidth="1"/>
    <col min="8964" max="8964" width="15.625" style="47" customWidth="1"/>
    <col min="8965" max="8965" width="9.625" style="47" bestFit="1" customWidth="1"/>
    <col min="8966" max="8966" width="8.25" style="47" bestFit="1" customWidth="1"/>
    <col min="8967" max="8967" width="7" style="47" bestFit="1" customWidth="1"/>
    <col min="8968" max="8968" width="13.125" style="47" bestFit="1" customWidth="1"/>
    <col min="8969" max="8969" width="11.875" style="47" bestFit="1" customWidth="1"/>
    <col min="8970" max="8970" width="44" style="47" bestFit="1" customWidth="1"/>
    <col min="8971" max="8971" width="27.125" style="47" customWidth="1"/>
    <col min="8972" max="8972" width="22.625" style="47" bestFit="1" customWidth="1"/>
    <col min="8973" max="8973" width="45.75" style="47" bestFit="1" customWidth="1"/>
    <col min="8974" max="8974" width="16.625" style="47" bestFit="1" customWidth="1"/>
    <col min="8975" max="8975" width="21.5" style="47" bestFit="1" customWidth="1"/>
    <col min="8976" max="8976" width="19.375" style="47" bestFit="1" customWidth="1"/>
    <col min="8977" max="8977" width="28.125" style="47" customWidth="1"/>
    <col min="8978" max="8978" width="25.125" style="47" bestFit="1" customWidth="1"/>
    <col min="8979" max="8981" width="18.25" style="47" customWidth="1"/>
    <col min="8982" max="8982" width="18.375" style="47" bestFit="1" customWidth="1"/>
    <col min="8983" max="8983" width="31.5" style="47" bestFit="1" customWidth="1"/>
    <col min="8984" max="8984" width="31.5" style="47" customWidth="1"/>
    <col min="8985" max="8985" width="9" style="47"/>
    <col min="8986" max="8986" width="29.25" style="47" bestFit="1" customWidth="1"/>
    <col min="8987" max="8987" width="29" style="47" bestFit="1" customWidth="1"/>
    <col min="8988" max="9217" width="9" style="47"/>
    <col min="9218" max="9218" width="7.25" style="47" customWidth="1"/>
    <col min="9219" max="9219" width="21.25" style="47" customWidth="1"/>
    <col min="9220" max="9220" width="15.625" style="47" customWidth="1"/>
    <col min="9221" max="9221" width="9.625" style="47" bestFit="1" customWidth="1"/>
    <col min="9222" max="9222" width="8.25" style="47" bestFit="1" customWidth="1"/>
    <col min="9223" max="9223" width="7" style="47" bestFit="1" customWidth="1"/>
    <col min="9224" max="9224" width="13.125" style="47" bestFit="1" customWidth="1"/>
    <col min="9225" max="9225" width="11.875" style="47" bestFit="1" customWidth="1"/>
    <col min="9226" max="9226" width="44" style="47" bestFit="1" customWidth="1"/>
    <col min="9227" max="9227" width="27.125" style="47" customWidth="1"/>
    <col min="9228" max="9228" width="22.625" style="47" bestFit="1" customWidth="1"/>
    <col min="9229" max="9229" width="45.75" style="47" bestFit="1" customWidth="1"/>
    <col min="9230" max="9230" width="16.625" style="47" bestFit="1" customWidth="1"/>
    <col min="9231" max="9231" width="21.5" style="47" bestFit="1" customWidth="1"/>
    <col min="9232" max="9232" width="19.375" style="47" bestFit="1" customWidth="1"/>
    <col min="9233" max="9233" width="28.125" style="47" customWidth="1"/>
    <col min="9234" max="9234" width="25.125" style="47" bestFit="1" customWidth="1"/>
    <col min="9235" max="9237" width="18.25" style="47" customWidth="1"/>
    <col min="9238" max="9238" width="18.375" style="47" bestFit="1" customWidth="1"/>
    <col min="9239" max="9239" width="31.5" style="47" bestFit="1" customWidth="1"/>
    <col min="9240" max="9240" width="31.5" style="47" customWidth="1"/>
    <col min="9241" max="9241" width="9" style="47"/>
    <col min="9242" max="9242" width="29.25" style="47" bestFit="1" customWidth="1"/>
    <col min="9243" max="9243" width="29" style="47" bestFit="1" customWidth="1"/>
    <col min="9244" max="9473" width="9" style="47"/>
    <col min="9474" max="9474" width="7.25" style="47" customWidth="1"/>
    <col min="9475" max="9475" width="21.25" style="47" customWidth="1"/>
    <col min="9476" max="9476" width="15.625" style="47" customWidth="1"/>
    <col min="9477" max="9477" width="9.625" style="47" bestFit="1" customWidth="1"/>
    <col min="9478" max="9478" width="8.25" style="47" bestFit="1" customWidth="1"/>
    <col min="9479" max="9479" width="7" style="47" bestFit="1" customWidth="1"/>
    <col min="9480" max="9480" width="13.125" style="47" bestFit="1" customWidth="1"/>
    <col min="9481" max="9481" width="11.875" style="47" bestFit="1" customWidth="1"/>
    <col min="9482" max="9482" width="44" style="47" bestFit="1" customWidth="1"/>
    <col min="9483" max="9483" width="27.125" style="47" customWidth="1"/>
    <col min="9484" max="9484" width="22.625" style="47" bestFit="1" customWidth="1"/>
    <col min="9485" max="9485" width="45.75" style="47" bestFit="1" customWidth="1"/>
    <col min="9486" max="9486" width="16.625" style="47" bestFit="1" customWidth="1"/>
    <col min="9487" max="9487" width="21.5" style="47" bestFit="1" customWidth="1"/>
    <col min="9488" max="9488" width="19.375" style="47" bestFit="1" customWidth="1"/>
    <col min="9489" max="9489" width="28.125" style="47" customWidth="1"/>
    <col min="9490" max="9490" width="25.125" style="47" bestFit="1" customWidth="1"/>
    <col min="9491" max="9493" width="18.25" style="47" customWidth="1"/>
    <col min="9494" max="9494" width="18.375" style="47" bestFit="1" customWidth="1"/>
    <col min="9495" max="9495" width="31.5" style="47" bestFit="1" customWidth="1"/>
    <col min="9496" max="9496" width="31.5" style="47" customWidth="1"/>
    <col min="9497" max="9497" width="9" style="47"/>
    <col min="9498" max="9498" width="29.25" style="47" bestFit="1" customWidth="1"/>
    <col min="9499" max="9499" width="29" style="47" bestFit="1" customWidth="1"/>
    <col min="9500" max="9729" width="9" style="47"/>
    <col min="9730" max="9730" width="7.25" style="47" customWidth="1"/>
    <col min="9731" max="9731" width="21.25" style="47" customWidth="1"/>
    <col min="9732" max="9732" width="15.625" style="47" customWidth="1"/>
    <col min="9733" max="9733" width="9.625" style="47" bestFit="1" customWidth="1"/>
    <col min="9734" max="9734" width="8.25" style="47" bestFit="1" customWidth="1"/>
    <col min="9735" max="9735" width="7" style="47" bestFit="1" customWidth="1"/>
    <col min="9736" max="9736" width="13.125" style="47" bestFit="1" customWidth="1"/>
    <col min="9737" max="9737" width="11.875" style="47" bestFit="1" customWidth="1"/>
    <col min="9738" max="9738" width="44" style="47" bestFit="1" customWidth="1"/>
    <col min="9739" max="9739" width="27.125" style="47" customWidth="1"/>
    <col min="9740" max="9740" width="22.625" style="47" bestFit="1" customWidth="1"/>
    <col min="9741" max="9741" width="45.75" style="47" bestFit="1" customWidth="1"/>
    <col min="9742" max="9742" width="16.625" style="47" bestFit="1" customWidth="1"/>
    <col min="9743" max="9743" width="21.5" style="47" bestFit="1" customWidth="1"/>
    <col min="9744" max="9744" width="19.375" style="47" bestFit="1" customWidth="1"/>
    <col min="9745" max="9745" width="28.125" style="47" customWidth="1"/>
    <col min="9746" max="9746" width="25.125" style="47" bestFit="1" customWidth="1"/>
    <col min="9747" max="9749" width="18.25" style="47" customWidth="1"/>
    <col min="9750" max="9750" width="18.375" style="47" bestFit="1" customWidth="1"/>
    <col min="9751" max="9751" width="31.5" style="47" bestFit="1" customWidth="1"/>
    <col min="9752" max="9752" width="31.5" style="47" customWidth="1"/>
    <col min="9753" max="9753" width="9" style="47"/>
    <col min="9754" max="9754" width="29.25" style="47" bestFit="1" customWidth="1"/>
    <col min="9755" max="9755" width="29" style="47" bestFit="1" customWidth="1"/>
    <col min="9756" max="9985" width="9" style="47"/>
    <col min="9986" max="9986" width="7.25" style="47" customWidth="1"/>
    <col min="9987" max="9987" width="21.25" style="47" customWidth="1"/>
    <col min="9988" max="9988" width="15.625" style="47" customWidth="1"/>
    <col min="9989" max="9989" width="9.625" style="47" bestFit="1" customWidth="1"/>
    <col min="9990" max="9990" width="8.25" style="47" bestFit="1" customWidth="1"/>
    <col min="9991" max="9991" width="7" style="47" bestFit="1" customWidth="1"/>
    <col min="9992" max="9992" width="13.125" style="47" bestFit="1" customWidth="1"/>
    <col min="9993" max="9993" width="11.875" style="47" bestFit="1" customWidth="1"/>
    <col min="9994" max="9994" width="44" style="47" bestFit="1" customWidth="1"/>
    <col min="9995" max="9995" width="27.125" style="47" customWidth="1"/>
    <col min="9996" max="9996" width="22.625" style="47" bestFit="1" customWidth="1"/>
    <col min="9997" max="9997" width="45.75" style="47" bestFit="1" customWidth="1"/>
    <col min="9998" max="9998" width="16.625" style="47" bestFit="1" customWidth="1"/>
    <col min="9999" max="9999" width="21.5" style="47" bestFit="1" customWidth="1"/>
    <col min="10000" max="10000" width="19.375" style="47" bestFit="1" customWidth="1"/>
    <col min="10001" max="10001" width="28.125" style="47" customWidth="1"/>
    <col min="10002" max="10002" width="25.125" style="47" bestFit="1" customWidth="1"/>
    <col min="10003" max="10005" width="18.25" style="47" customWidth="1"/>
    <col min="10006" max="10006" width="18.375" style="47" bestFit="1" customWidth="1"/>
    <col min="10007" max="10007" width="31.5" style="47" bestFit="1" customWidth="1"/>
    <col min="10008" max="10008" width="31.5" style="47" customWidth="1"/>
    <col min="10009" max="10009" width="9" style="47"/>
    <col min="10010" max="10010" width="29.25" style="47" bestFit="1" customWidth="1"/>
    <col min="10011" max="10011" width="29" style="47" bestFit="1" customWidth="1"/>
    <col min="10012" max="10241" width="9" style="47"/>
    <col min="10242" max="10242" width="7.25" style="47" customWidth="1"/>
    <col min="10243" max="10243" width="21.25" style="47" customWidth="1"/>
    <col min="10244" max="10244" width="15.625" style="47" customWidth="1"/>
    <col min="10245" max="10245" width="9.625" style="47" bestFit="1" customWidth="1"/>
    <col min="10246" max="10246" width="8.25" style="47" bestFit="1" customWidth="1"/>
    <col min="10247" max="10247" width="7" style="47" bestFit="1" customWidth="1"/>
    <col min="10248" max="10248" width="13.125" style="47" bestFit="1" customWidth="1"/>
    <col min="10249" max="10249" width="11.875" style="47" bestFit="1" customWidth="1"/>
    <col min="10250" max="10250" width="44" style="47" bestFit="1" customWidth="1"/>
    <col min="10251" max="10251" width="27.125" style="47" customWidth="1"/>
    <col min="10252" max="10252" width="22.625" style="47" bestFit="1" customWidth="1"/>
    <col min="10253" max="10253" width="45.75" style="47" bestFit="1" customWidth="1"/>
    <col min="10254" max="10254" width="16.625" style="47" bestFit="1" customWidth="1"/>
    <col min="10255" max="10255" width="21.5" style="47" bestFit="1" customWidth="1"/>
    <col min="10256" max="10256" width="19.375" style="47" bestFit="1" customWidth="1"/>
    <col min="10257" max="10257" width="28.125" style="47" customWidth="1"/>
    <col min="10258" max="10258" width="25.125" style="47" bestFit="1" customWidth="1"/>
    <col min="10259" max="10261" width="18.25" style="47" customWidth="1"/>
    <col min="10262" max="10262" width="18.375" style="47" bestFit="1" customWidth="1"/>
    <col min="10263" max="10263" width="31.5" style="47" bestFit="1" customWidth="1"/>
    <col min="10264" max="10264" width="31.5" style="47" customWidth="1"/>
    <col min="10265" max="10265" width="9" style="47"/>
    <col min="10266" max="10266" width="29.25" style="47" bestFit="1" customWidth="1"/>
    <col min="10267" max="10267" width="29" style="47" bestFit="1" customWidth="1"/>
    <col min="10268" max="10497" width="9" style="47"/>
    <col min="10498" max="10498" width="7.25" style="47" customWidth="1"/>
    <col min="10499" max="10499" width="21.25" style="47" customWidth="1"/>
    <col min="10500" max="10500" width="15.625" style="47" customWidth="1"/>
    <col min="10501" max="10501" width="9.625" style="47" bestFit="1" customWidth="1"/>
    <col min="10502" max="10502" width="8.25" style="47" bestFit="1" customWidth="1"/>
    <col min="10503" max="10503" width="7" style="47" bestFit="1" customWidth="1"/>
    <col min="10504" max="10504" width="13.125" style="47" bestFit="1" customWidth="1"/>
    <col min="10505" max="10505" width="11.875" style="47" bestFit="1" customWidth="1"/>
    <col min="10506" max="10506" width="44" style="47" bestFit="1" customWidth="1"/>
    <col min="10507" max="10507" width="27.125" style="47" customWidth="1"/>
    <col min="10508" max="10508" width="22.625" style="47" bestFit="1" customWidth="1"/>
    <col min="10509" max="10509" width="45.75" style="47" bestFit="1" customWidth="1"/>
    <col min="10510" max="10510" width="16.625" style="47" bestFit="1" customWidth="1"/>
    <col min="10511" max="10511" width="21.5" style="47" bestFit="1" customWidth="1"/>
    <col min="10512" max="10512" width="19.375" style="47" bestFit="1" customWidth="1"/>
    <col min="10513" max="10513" width="28.125" style="47" customWidth="1"/>
    <col min="10514" max="10514" width="25.125" style="47" bestFit="1" customWidth="1"/>
    <col min="10515" max="10517" width="18.25" style="47" customWidth="1"/>
    <col min="10518" max="10518" width="18.375" style="47" bestFit="1" customWidth="1"/>
    <col min="10519" max="10519" width="31.5" style="47" bestFit="1" customWidth="1"/>
    <col min="10520" max="10520" width="31.5" style="47" customWidth="1"/>
    <col min="10521" max="10521" width="9" style="47"/>
    <col min="10522" max="10522" width="29.25" style="47" bestFit="1" customWidth="1"/>
    <col min="10523" max="10523" width="29" style="47" bestFit="1" customWidth="1"/>
    <col min="10524" max="10753" width="9" style="47"/>
    <col min="10754" max="10754" width="7.25" style="47" customWidth="1"/>
    <col min="10755" max="10755" width="21.25" style="47" customWidth="1"/>
    <col min="10756" max="10756" width="15.625" style="47" customWidth="1"/>
    <col min="10757" max="10757" width="9.625" style="47" bestFit="1" customWidth="1"/>
    <col min="10758" max="10758" width="8.25" style="47" bestFit="1" customWidth="1"/>
    <col min="10759" max="10759" width="7" style="47" bestFit="1" customWidth="1"/>
    <col min="10760" max="10760" width="13.125" style="47" bestFit="1" customWidth="1"/>
    <col min="10761" max="10761" width="11.875" style="47" bestFit="1" customWidth="1"/>
    <col min="10762" max="10762" width="44" style="47" bestFit="1" customWidth="1"/>
    <col min="10763" max="10763" width="27.125" style="47" customWidth="1"/>
    <col min="10764" max="10764" width="22.625" style="47" bestFit="1" customWidth="1"/>
    <col min="10765" max="10765" width="45.75" style="47" bestFit="1" customWidth="1"/>
    <col min="10766" max="10766" width="16.625" style="47" bestFit="1" customWidth="1"/>
    <col min="10767" max="10767" width="21.5" style="47" bestFit="1" customWidth="1"/>
    <col min="10768" max="10768" width="19.375" style="47" bestFit="1" customWidth="1"/>
    <col min="10769" max="10769" width="28.125" style="47" customWidth="1"/>
    <col min="10770" max="10770" width="25.125" style="47" bestFit="1" customWidth="1"/>
    <col min="10771" max="10773" width="18.25" style="47" customWidth="1"/>
    <col min="10774" max="10774" width="18.375" style="47" bestFit="1" customWidth="1"/>
    <col min="10775" max="10775" width="31.5" style="47" bestFit="1" customWidth="1"/>
    <col min="10776" max="10776" width="31.5" style="47" customWidth="1"/>
    <col min="10777" max="10777" width="9" style="47"/>
    <col min="10778" max="10778" width="29.25" style="47" bestFit="1" customWidth="1"/>
    <col min="10779" max="10779" width="29" style="47" bestFit="1" customWidth="1"/>
    <col min="10780" max="11009" width="9" style="47"/>
    <col min="11010" max="11010" width="7.25" style="47" customWidth="1"/>
    <col min="11011" max="11011" width="21.25" style="47" customWidth="1"/>
    <col min="11012" max="11012" width="15.625" style="47" customWidth="1"/>
    <col min="11013" max="11013" width="9.625" style="47" bestFit="1" customWidth="1"/>
    <col min="11014" max="11014" width="8.25" style="47" bestFit="1" customWidth="1"/>
    <col min="11015" max="11015" width="7" style="47" bestFit="1" customWidth="1"/>
    <col min="11016" max="11016" width="13.125" style="47" bestFit="1" customWidth="1"/>
    <col min="11017" max="11017" width="11.875" style="47" bestFit="1" customWidth="1"/>
    <col min="11018" max="11018" width="44" style="47" bestFit="1" customWidth="1"/>
    <col min="11019" max="11019" width="27.125" style="47" customWidth="1"/>
    <col min="11020" max="11020" width="22.625" style="47" bestFit="1" customWidth="1"/>
    <col min="11021" max="11021" width="45.75" style="47" bestFit="1" customWidth="1"/>
    <col min="11022" max="11022" width="16.625" style="47" bestFit="1" customWidth="1"/>
    <col min="11023" max="11023" width="21.5" style="47" bestFit="1" customWidth="1"/>
    <col min="11024" max="11024" width="19.375" style="47" bestFit="1" customWidth="1"/>
    <col min="11025" max="11025" width="28.125" style="47" customWidth="1"/>
    <col min="11026" max="11026" width="25.125" style="47" bestFit="1" customWidth="1"/>
    <col min="11027" max="11029" width="18.25" style="47" customWidth="1"/>
    <col min="11030" max="11030" width="18.375" style="47" bestFit="1" customWidth="1"/>
    <col min="11031" max="11031" width="31.5" style="47" bestFit="1" customWidth="1"/>
    <col min="11032" max="11032" width="31.5" style="47" customWidth="1"/>
    <col min="11033" max="11033" width="9" style="47"/>
    <col min="11034" max="11034" width="29.25" style="47" bestFit="1" customWidth="1"/>
    <col min="11035" max="11035" width="29" style="47" bestFit="1" customWidth="1"/>
    <col min="11036" max="11265" width="9" style="47"/>
    <col min="11266" max="11266" width="7.25" style="47" customWidth="1"/>
    <col min="11267" max="11267" width="21.25" style="47" customWidth="1"/>
    <col min="11268" max="11268" width="15.625" style="47" customWidth="1"/>
    <col min="11269" max="11269" width="9.625" style="47" bestFit="1" customWidth="1"/>
    <col min="11270" max="11270" width="8.25" style="47" bestFit="1" customWidth="1"/>
    <col min="11271" max="11271" width="7" style="47" bestFit="1" customWidth="1"/>
    <col min="11272" max="11272" width="13.125" style="47" bestFit="1" customWidth="1"/>
    <col min="11273" max="11273" width="11.875" style="47" bestFit="1" customWidth="1"/>
    <col min="11274" max="11274" width="44" style="47" bestFit="1" customWidth="1"/>
    <col min="11275" max="11275" width="27.125" style="47" customWidth="1"/>
    <col min="11276" max="11276" width="22.625" style="47" bestFit="1" customWidth="1"/>
    <col min="11277" max="11277" width="45.75" style="47" bestFit="1" customWidth="1"/>
    <col min="11278" max="11278" width="16.625" style="47" bestFit="1" customWidth="1"/>
    <col min="11279" max="11279" width="21.5" style="47" bestFit="1" customWidth="1"/>
    <col min="11280" max="11280" width="19.375" style="47" bestFit="1" customWidth="1"/>
    <col min="11281" max="11281" width="28.125" style="47" customWidth="1"/>
    <col min="11282" max="11282" width="25.125" style="47" bestFit="1" customWidth="1"/>
    <col min="11283" max="11285" width="18.25" style="47" customWidth="1"/>
    <col min="11286" max="11286" width="18.375" style="47" bestFit="1" customWidth="1"/>
    <col min="11287" max="11287" width="31.5" style="47" bestFit="1" customWidth="1"/>
    <col min="11288" max="11288" width="31.5" style="47" customWidth="1"/>
    <col min="11289" max="11289" width="9" style="47"/>
    <col min="11290" max="11290" width="29.25" style="47" bestFit="1" customWidth="1"/>
    <col min="11291" max="11291" width="29" style="47" bestFit="1" customWidth="1"/>
    <col min="11292" max="11521" width="9" style="47"/>
    <col min="11522" max="11522" width="7.25" style="47" customWidth="1"/>
    <col min="11523" max="11523" width="21.25" style="47" customWidth="1"/>
    <col min="11524" max="11524" width="15.625" style="47" customWidth="1"/>
    <col min="11525" max="11525" width="9.625" style="47" bestFit="1" customWidth="1"/>
    <col min="11526" max="11526" width="8.25" style="47" bestFit="1" customWidth="1"/>
    <col min="11527" max="11527" width="7" style="47" bestFit="1" customWidth="1"/>
    <col min="11528" max="11528" width="13.125" style="47" bestFit="1" customWidth="1"/>
    <col min="11529" max="11529" width="11.875" style="47" bestFit="1" customWidth="1"/>
    <col min="11530" max="11530" width="44" style="47" bestFit="1" customWidth="1"/>
    <col min="11531" max="11531" width="27.125" style="47" customWidth="1"/>
    <col min="11532" max="11532" width="22.625" style="47" bestFit="1" customWidth="1"/>
    <col min="11533" max="11533" width="45.75" style="47" bestFit="1" customWidth="1"/>
    <col min="11534" max="11534" width="16.625" style="47" bestFit="1" customWidth="1"/>
    <col min="11535" max="11535" width="21.5" style="47" bestFit="1" customWidth="1"/>
    <col min="11536" max="11536" width="19.375" style="47" bestFit="1" customWidth="1"/>
    <col min="11537" max="11537" width="28.125" style="47" customWidth="1"/>
    <col min="11538" max="11538" width="25.125" style="47" bestFit="1" customWidth="1"/>
    <col min="11539" max="11541" width="18.25" style="47" customWidth="1"/>
    <col min="11542" max="11542" width="18.375" style="47" bestFit="1" customWidth="1"/>
    <col min="11543" max="11543" width="31.5" style="47" bestFit="1" customWidth="1"/>
    <col min="11544" max="11544" width="31.5" style="47" customWidth="1"/>
    <col min="11545" max="11545" width="9" style="47"/>
    <col min="11546" max="11546" width="29.25" style="47" bestFit="1" customWidth="1"/>
    <col min="11547" max="11547" width="29" style="47" bestFit="1" customWidth="1"/>
    <col min="11548" max="11777" width="9" style="47"/>
    <col min="11778" max="11778" width="7.25" style="47" customWidth="1"/>
    <col min="11779" max="11779" width="21.25" style="47" customWidth="1"/>
    <col min="11780" max="11780" width="15.625" style="47" customWidth="1"/>
    <col min="11781" max="11781" width="9.625" style="47" bestFit="1" customWidth="1"/>
    <col min="11782" max="11782" width="8.25" style="47" bestFit="1" customWidth="1"/>
    <col min="11783" max="11783" width="7" style="47" bestFit="1" customWidth="1"/>
    <col min="11784" max="11784" width="13.125" style="47" bestFit="1" customWidth="1"/>
    <col min="11785" max="11785" width="11.875" style="47" bestFit="1" customWidth="1"/>
    <col min="11786" max="11786" width="44" style="47" bestFit="1" customWidth="1"/>
    <col min="11787" max="11787" width="27.125" style="47" customWidth="1"/>
    <col min="11788" max="11788" width="22.625" style="47" bestFit="1" customWidth="1"/>
    <col min="11789" max="11789" width="45.75" style="47" bestFit="1" customWidth="1"/>
    <col min="11790" max="11790" width="16.625" style="47" bestFit="1" customWidth="1"/>
    <col min="11791" max="11791" width="21.5" style="47" bestFit="1" customWidth="1"/>
    <col min="11792" max="11792" width="19.375" style="47" bestFit="1" customWidth="1"/>
    <col min="11793" max="11793" width="28.125" style="47" customWidth="1"/>
    <col min="11794" max="11794" width="25.125" style="47" bestFit="1" customWidth="1"/>
    <col min="11795" max="11797" width="18.25" style="47" customWidth="1"/>
    <col min="11798" max="11798" width="18.375" style="47" bestFit="1" customWidth="1"/>
    <col min="11799" max="11799" width="31.5" style="47" bestFit="1" customWidth="1"/>
    <col min="11800" max="11800" width="31.5" style="47" customWidth="1"/>
    <col min="11801" max="11801" width="9" style="47"/>
    <col min="11802" max="11802" width="29.25" style="47" bestFit="1" customWidth="1"/>
    <col min="11803" max="11803" width="29" style="47" bestFit="1" customWidth="1"/>
    <col min="11804" max="12033" width="9" style="47"/>
    <col min="12034" max="12034" width="7.25" style="47" customWidth="1"/>
    <col min="12035" max="12035" width="21.25" style="47" customWidth="1"/>
    <col min="12036" max="12036" width="15.625" style="47" customWidth="1"/>
    <col min="12037" max="12037" width="9.625" style="47" bestFit="1" customWidth="1"/>
    <col min="12038" max="12038" width="8.25" style="47" bestFit="1" customWidth="1"/>
    <col min="12039" max="12039" width="7" style="47" bestFit="1" customWidth="1"/>
    <col min="12040" max="12040" width="13.125" style="47" bestFit="1" customWidth="1"/>
    <col min="12041" max="12041" width="11.875" style="47" bestFit="1" customWidth="1"/>
    <col min="12042" max="12042" width="44" style="47" bestFit="1" customWidth="1"/>
    <col min="12043" max="12043" width="27.125" style="47" customWidth="1"/>
    <col min="12044" max="12044" width="22.625" style="47" bestFit="1" customWidth="1"/>
    <col min="12045" max="12045" width="45.75" style="47" bestFit="1" customWidth="1"/>
    <col min="12046" max="12046" width="16.625" style="47" bestFit="1" customWidth="1"/>
    <col min="12047" max="12047" width="21.5" style="47" bestFit="1" customWidth="1"/>
    <col min="12048" max="12048" width="19.375" style="47" bestFit="1" customWidth="1"/>
    <col min="12049" max="12049" width="28.125" style="47" customWidth="1"/>
    <col min="12050" max="12050" width="25.125" style="47" bestFit="1" customWidth="1"/>
    <col min="12051" max="12053" width="18.25" style="47" customWidth="1"/>
    <col min="12054" max="12054" width="18.375" style="47" bestFit="1" customWidth="1"/>
    <col min="12055" max="12055" width="31.5" style="47" bestFit="1" customWidth="1"/>
    <col min="12056" max="12056" width="31.5" style="47" customWidth="1"/>
    <col min="12057" max="12057" width="9" style="47"/>
    <col min="12058" max="12058" width="29.25" style="47" bestFit="1" customWidth="1"/>
    <col min="12059" max="12059" width="29" style="47" bestFit="1" customWidth="1"/>
    <col min="12060" max="12289" width="9" style="47"/>
    <col min="12290" max="12290" width="7.25" style="47" customWidth="1"/>
    <col min="12291" max="12291" width="21.25" style="47" customWidth="1"/>
    <col min="12292" max="12292" width="15.625" style="47" customWidth="1"/>
    <col min="12293" max="12293" width="9.625" style="47" bestFit="1" customWidth="1"/>
    <col min="12294" max="12294" width="8.25" style="47" bestFit="1" customWidth="1"/>
    <col min="12295" max="12295" width="7" style="47" bestFit="1" customWidth="1"/>
    <col min="12296" max="12296" width="13.125" style="47" bestFit="1" customWidth="1"/>
    <col min="12297" max="12297" width="11.875" style="47" bestFit="1" customWidth="1"/>
    <col min="12298" max="12298" width="44" style="47" bestFit="1" customWidth="1"/>
    <col min="12299" max="12299" width="27.125" style="47" customWidth="1"/>
    <col min="12300" max="12300" width="22.625" style="47" bestFit="1" customWidth="1"/>
    <col min="12301" max="12301" width="45.75" style="47" bestFit="1" customWidth="1"/>
    <col min="12302" max="12302" width="16.625" style="47" bestFit="1" customWidth="1"/>
    <col min="12303" max="12303" width="21.5" style="47" bestFit="1" customWidth="1"/>
    <col min="12304" max="12304" width="19.375" style="47" bestFit="1" customWidth="1"/>
    <col min="12305" max="12305" width="28.125" style="47" customWidth="1"/>
    <col min="12306" max="12306" width="25.125" style="47" bestFit="1" customWidth="1"/>
    <col min="12307" max="12309" width="18.25" style="47" customWidth="1"/>
    <col min="12310" max="12310" width="18.375" style="47" bestFit="1" customWidth="1"/>
    <col min="12311" max="12311" width="31.5" style="47" bestFit="1" customWidth="1"/>
    <col min="12312" max="12312" width="31.5" style="47" customWidth="1"/>
    <col min="12313" max="12313" width="9" style="47"/>
    <col min="12314" max="12314" width="29.25" style="47" bestFit="1" customWidth="1"/>
    <col min="12315" max="12315" width="29" style="47" bestFit="1" customWidth="1"/>
    <col min="12316" max="12545" width="9" style="47"/>
    <col min="12546" max="12546" width="7.25" style="47" customWidth="1"/>
    <col min="12547" max="12547" width="21.25" style="47" customWidth="1"/>
    <col min="12548" max="12548" width="15.625" style="47" customWidth="1"/>
    <col min="12549" max="12549" width="9.625" style="47" bestFit="1" customWidth="1"/>
    <col min="12550" max="12550" width="8.25" style="47" bestFit="1" customWidth="1"/>
    <col min="12551" max="12551" width="7" style="47" bestFit="1" customWidth="1"/>
    <col min="12552" max="12552" width="13.125" style="47" bestFit="1" customWidth="1"/>
    <col min="12553" max="12553" width="11.875" style="47" bestFit="1" customWidth="1"/>
    <col min="12554" max="12554" width="44" style="47" bestFit="1" customWidth="1"/>
    <col min="12555" max="12555" width="27.125" style="47" customWidth="1"/>
    <col min="12556" max="12556" width="22.625" style="47" bestFit="1" customWidth="1"/>
    <col min="12557" max="12557" width="45.75" style="47" bestFit="1" customWidth="1"/>
    <col min="12558" max="12558" width="16.625" style="47" bestFit="1" customWidth="1"/>
    <col min="12559" max="12559" width="21.5" style="47" bestFit="1" customWidth="1"/>
    <col min="12560" max="12560" width="19.375" style="47" bestFit="1" customWidth="1"/>
    <col min="12561" max="12561" width="28.125" style="47" customWidth="1"/>
    <col min="12562" max="12562" width="25.125" style="47" bestFit="1" customWidth="1"/>
    <col min="12563" max="12565" width="18.25" style="47" customWidth="1"/>
    <col min="12566" max="12566" width="18.375" style="47" bestFit="1" customWidth="1"/>
    <col min="12567" max="12567" width="31.5" style="47" bestFit="1" customWidth="1"/>
    <col min="12568" max="12568" width="31.5" style="47" customWidth="1"/>
    <col min="12569" max="12569" width="9" style="47"/>
    <col min="12570" max="12570" width="29.25" style="47" bestFit="1" customWidth="1"/>
    <col min="12571" max="12571" width="29" style="47" bestFit="1" customWidth="1"/>
    <col min="12572" max="12801" width="9" style="47"/>
    <col min="12802" max="12802" width="7.25" style="47" customWidth="1"/>
    <col min="12803" max="12803" width="21.25" style="47" customWidth="1"/>
    <col min="12804" max="12804" width="15.625" style="47" customWidth="1"/>
    <col min="12805" max="12805" width="9.625" style="47" bestFit="1" customWidth="1"/>
    <col min="12806" max="12806" width="8.25" style="47" bestFit="1" customWidth="1"/>
    <col min="12807" max="12807" width="7" style="47" bestFit="1" customWidth="1"/>
    <col min="12808" max="12808" width="13.125" style="47" bestFit="1" customWidth="1"/>
    <col min="12809" max="12809" width="11.875" style="47" bestFit="1" customWidth="1"/>
    <col min="12810" max="12810" width="44" style="47" bestFit="1" customWidth="1"/>
    <col min="12811" max="12811" width="27.125" style="47" customWidth="1"/>
    <col min="12812" max="12812" width="22.625" style="47" bestFit="1" customWidth="1"/>
    <col min="12813" max="12813" width="45.75" style="47" bestFit="1" customWidth="1"/>
    <col min="12814" max="12814" width="16.625" style="47" bestFit="1" customWidth="1"/>
    <col min="12815" max="12815" width="21.5" style="47" bestFit="1" customWidth="1"/>
    <col min="12816" max="12816" width="19.375" style="47" bestFit="1" customWidth="1"/>
    <col min="12817" max="12817" width="28.125" style="47" customWidth="1"/>
    <col min="12818" max="12818" width="25.125" style="47" bestFit="1" customWidth="1"/>
    <col min="12819" max="12821" width="18.25" style="47" customWidth="1"/>
    <col min="12822" max="12822" width="18.375" style="47" bestFit="1" customWidth="1"/>
    <col min="12823" max="12823" width="31.5" style="47" bestFit="1" customWidth="1"/>
    <col min="12824" max="12824" width="31.5" style="47" customWidth="1"/>
    <col min="12825" max="12825" width="9" style="47"/>
    <col min="12826" max="12826" width="29.25" style="47" bestFit="1" customWidth="1"/>
    <col min="12827" max="12827" width="29" style="47" bestFit="1" customWidth="1"/>
    <col min="12828" max="13057" width="9" style="47"/>
    <col min="13058" max="13058" width="7.25" style="47" customWidth="1"/>
    <col min="13059" max="13059" width="21.25" style="47" customWidth="1"/>
    <col min="13060" max="13060" width="15.625" style="47" customWidth="1"/>
    <col min="13061" max="13061" width="9.625" style="47" bestFit="1" customWidth="1"/>
    <col min="13062" max="13062" width="8.25" style="47" bestFit="1" customWidth="1"/>
    <col min="13063" max="13063" width="7" style="47" bestFit="1" customWidth="1"/>
    <col min="13064" max="13064" width="13.125" style="47" bestFit="1" customWidth="1"/>
    <col min="13065" max="13065" width="11.875" style="47" bestFit="1" customWidth="1"/>
    <col min="13066" max="13066" width="44" style="47" bestFit="1" customWidth="1"/>
    <col min="13067" max="13067" width="27.125" style="47" customWidth="1"/>
    <col min="13068" max="13068" width="22.625" style="47" bestFit="1" customWidth="1"/>
    <col min="13069" max="13069" width="45.75" style="47" bestFit="1" customWidth="1"/>
    <col min="13070" max="13070" width="16.625" style="47" bestFit="1" customWidth="1"/>
    <col min="13071" max="13071" width="21.5" style="47" bestFit="1" customWidth="1"/>
    <col min="13072" max="13072" width="19.375" style="47" bestFit="1" customWidth="1"/>
    <col min="13073" max="13073" width="28.125" style="47" customWidth="1"/>
    <col min="13074" max="13074" width="25.125" style="47" bestFit="1" customWidth="1"/>
    <col min="13075" max="13077" width="18.25" style="47" customWidth="1"/>
    <col min="13078" max="13078" width="18.375" style="47" bestFit="1" customWidth="1"/>
    <col min="13079" max="13079" width="31.5" style="47" bestFit="1" customWidth="1"/>
    <col min="13080" max="13080" width="31.5" style="47" customWidth="1"/>
    <col min="13081" max="13081" width="9" style="47"/>
    <col min="13082" max="13082" width="29.25" style="47" bestFit="1" customWidth="1"/>
    <col min="13083" max="13083" width="29" style="47" bestFit="1" customWidth="1"/>
    <col min="13084" max="13313" width="9" style="47"/>
    <col min="13314" max="13314" width="7.25" style="47" customWidth="1"/>
    <col min="13315" max="13315" width="21.25" style="47" customWidth="1"/>
    <col min="13316" max="13316" width="15.625" style="47" customWidth="1"/>
    <col min="13317" max="13317" width="9.625" style="47" bestFit="1" customWidth="1"/>
    <col min="13318" max="13318" width="8.25" style="47" bestFit="1" customWidth="1"/>
    <col min="13319" max="13319" width="7" style="47" bestFit="1" customWidth="1"/>
    <col min="13320" max="13320" width="13.125" style="47" bestFit="1" customWidth="1"/>
    <col min="13321" max="13321" width="11.875" style="47" bestFit="1" customWidth="1"/>
    <col min="13322" max="13322" width="44" style="47" bestFit="1" customWidth="1"/>
    <col min="13323" max="13323" width="27.125" style="47" customWidth="1"/>
    <col min="13324" max="13324" width="22.625" style="47" bestFit="1" customWidth="1"/>
    <col min="13325" max="13325" width="45.75" style="47" bestFit="1" customWidth="1"/>
    <col min="13326" max="13326" width="16.625" style="47" bestFit="1" customWidth="1"/>
    <col min="13327" max="13327" width="21.5" style="47" bestFit="1" customWidth="1"/>
    <col min="13328" max="13328" width="19.375" style="47" bestFit="1" customWidth="1"/>
    <col min="13329" max="13329" width="28.125" style="47" customWidth="1"/>
    <col min="13330" max="13330" width="25.125" style="47" bestFit="1" customWidth="1"/>
    <col min="13331" max="13333" width="18.25" style="47" customWidth="1"/>
    <col min="13334" max="13334" width="18.375" style="47" bestFit="1" customWidth="1"/>
    <col min="13335" max="13335" width="31.5" style="47" bestFit="1" customWidth="1"/>
    <col min="13336" max="13336" width="31.5" style="47" customWidth="1"/>
    <col min="13337" max="13337" width="9" style="47"/>
    <col min="13338" max="13338" width="29.25" style="47" bestFit="1" customWidth="1"/>
    <col min="13339" max="13339" width="29" style="47" bestFit="1" customWidth="1"/>
    <col min="13340" max="13569" width="9" style="47"/>
    <col min="13570" max="13570" width="7.25" style="47" customWidth="1"/>
    <col min="13571" max="13571" width="21.25" style="47" customWidth="1"/>
    <col min="13572" max="13572" width="15.625" style="47" customWidth="1"/>
    <col min="13573" max="13573" width="9.625" style="47" bestFit="1" customWidth="1"/>
    <col min="13574" max="13574" width="8.25" style="47" bestFit="1" customWidth="1"/>
    <col min="13575" max="13575" width="7" style="47" bestFit="1" customWidth="1"/>
    <col min="13576" max="13576" width="13.125" style="47" bestFit="1" customWidth="1"/>
    <col min="13577" max="13577" width="11.875" style="47" bestFit="1" customWidth="1"/>
    <col min="13578" max="13578" width="44" style="47" bestFit="1" customWidth="1"/>
    <col min="13579" max="13579" width="27.125" style="47" customWidth="1"/>
    <col min="13580" max="13580" width="22.625" style="47" bestFit="1" customWidth="1"/>
    <col min="13581" max="13581" width="45.75" style="47" bestFit="1" customWidth="1"/>
    <col min="13582" max="13582" width="16.625" style="47" bestFit="1" customWidth="1"/>
    <col min="13583" max="13583" width="21.5" style="47" bestFit="1" customWidth="1"/>
    <col min="13584" max="13584" width="19.375" style="47" bestFit="1" customWidth="1"/>
    <col min="13585" max="13585" width="28.125" style="47" customWidth="1"/>
    <col min="13586" max="13586" width="25.125" style="47" bestFit="1" customWidth="1"/>
    <col min="13587" max="13589" width="18.25" style="47" customWidth="1"/>
    <col min="13590" max="13590" width="18.375" style="47" bestFit="1" customWidth="1"/>
    <col min="13591" max="13591" width="31.5" style="47" bestFit="1" customWidth="1"/>
    <col min="13592" max="13592" width="31.5" style="47" customWidth="1"/>
    <col min="13593" max="13593" width="9" style="47"/>
    <col min="13594" max="13594" width="29.25" style="47" bestFit="1" customWidth="1"/>
    <col min="13595" max="13595" width="29" style="47" bestFit="1" customWidth="1"/>
    <col min="13596" max="13825" width="9" style="47"/>
    <col min="13826" max="13826" width="7.25" style="47" customWidth="1"/>
    <col min="13827" max="13827" width="21.25" style="47" customWidth="1"/>
    <col min="13828" max="13828" width="15.625" style="47" customWidth="1"/>
    <col min="13829" max="13829" width="9.625" style="47" bestFit="1" customWidth="1"/>
    <col min="13830" max="13830" width="8.25" style="47" bestFit="1" customWidth="1"/>
    <col min="13831" max="13831" width="7" style="47" bestFit="1" customWidth="1"/>
    <col min="13832" max="13832" width="13.125" style="47" bestFit="1" customWidth="1"/>
    <col min="13833" max="13833" width="11.875" style="47" bestFit="1" customWidth="1"/>
    <col min="13834" max="13834" width="44" style="47" bestFit="1" customWidth="1"/>
    <col min="13835" max="13835" width="27.125" style="47" customWidth="1"/>
    <col min="13836" max="13836" width="22.625" style="47" bestFit="1" customWidth="1"/>
    <col min="13837" max="13837" width="45.75" style="47" bestFit="1" customWidth="1"/>
    <col min="13838" max="13838" width="16.625" style="47" bestFit="1" customWidth="1"/>
    <col min="13839" max="13839" width="21.5" style="47" bestFit="1" customWidth="1"/>
    <col min="13840" max="13840" width="19.375" style="47" bestFit="1" customWidth="1"/>
    <col min="13841" max="13841" width="28.125" style="47" customWidth="1"/>
    <col min="13842" max="13842" width="25.125" style="47" bestFit="1" customWidth="1"/>
    <col min="13843" max="13845" width="18.25" style="47" customWidth="1"/>
    <col min="13846" max="13846" width="18.375" style="47" bestFit="1" customWidth="1"/>
    <col min="13847" max="13847" width="31.5" style="47" bestFit="1" customWidth="1"/>
    <col min="13848" max="13848" width="31.5" style="47" customWidth="1"/>
    <col min="13849" max="13849" width="9" style="47"/>
    <col min="13850" max="13850" width="29.25" style="47" bestFit="1" customWidth="1"/>
    <col min="13851" max="13851" width="29" style="47" bestFit="1" customWidth="1"/>
    <col min="13852" max="14081" width="9" style="47"/>
    <col min="14082" max="14082" width="7.25" style="47" customWidth="1"/>
    <col min="14083" max="14083" width="21.25" style="47" customWidth="1"/>
    <col min="14084" max="14084" width="15.625" style="47" customWidth="1"/>
    <col min="14085" max="14085" width="9.625" style="47" bestFit="1" customWidth="1"/>
    <col min="14086" max="14086" width="8.25" style="47" bestFit="1" customWidth="1"/>
    <col min="14087" max="14087" width="7" style="47" bestFit="1" customWidth="1"/>
    <col min="14088" max="14088" width="13.125" style="47" bestFit="1" customWidth="1"/>
    <col min="14089" max="14089" width="11.875" style="47" bestFit="1" customWidth="1"/>
    <col min="14090" max="14090" width="44" style="47" bestFit="1" customWidth="1"/>
    <col min="14091" max="14091" width="27.125" style="47" customWidth="1"/>
    <col min="14092" max="14092" width="22.625" style="47" bestFit="1" customWidth="1"/>
    <col min="14093" max="14093" width="45.75" style="47" bestFit="1" customWidth="1"/>
    <col min="14094" max="14094" width="16.625" style="47" bestFit="1" customWidth="1"/>
    <col min="14095" max="14095" width="21.5" style="47" bestFit="1" customWidth="1"/>
    <col min="14096" max="14096" width="19.375" style="47" bestFit="1" customWidth="1"/>
    <col min="14097" max="14097" width="28.125" style="47" customWidth="1"/>
    <col min="14098" max="14098" width="25.125" style="47" bestFit="1" customWidth="1"/>
    <col min="14099" max="14101" width="18.25" style="47" customWidth="1"/>
    <col min="14102" max="14102" width="18.375" style="47" bestFit="1" customWidth="1"/>
    <col min="14103" max="14103" width="31.5" style="47" bestFit="1" customWidth="1"/>
    <col min="14104" max="14104" width="31.5" style="47" customWidth="1"/>
    <col min="14105" max="14105" width="9" style="47"/>
    <col min="14106" max="14106" width="29.25" style="47" bestFit="1" customWidth="1"/>
    <col min="14107" max="14107" width="29" style="47" bestFit="1" customWidth="1"/>
    <col min="14108" max="14337" width="9" style="47"/>
    <col min="14338" max="14338" width="7.25" style="47" customWidth="1"/>
    <col min="14339" max="14339" width="21.25" style="47" customWidth="1"/>
    <col min="14340" max="14340" width="15.625" style="47" customWidth="1"/>
    <col min="14341" max="14341" width="9.625" style="47" bestFit="1" customWidth="1"/>
    <col min="14342" max="14342" width="8.25" style="47" bestFit="1" customWidth="1"/>
    <col min="14343" max="14343" width="7" style="47" bestFit="1" customWidth="1"/>
    <col min="14344" max="14344" width="13.125" style="47" bestFit="1" customWidth="1"/>
    <col min="14345" max="14345" width="11.875" style="47" bestFit="1" customWidth="1"/>
    <col min="14346" max="14346" width="44" style="47" bestFit="1" customWidth="1"/>
    <col min="14347" max="14347" width="27.125" style="47" customWidth="1"/>
    <col min="14348" max="14348" width="22.625" style="47" bestFit="1" customWidth="1"/>
    <col min="14349" max="14349" width="45.75" style="47" bestFit="1" customWidth="1"/>
    <col min="14350" max="14350" width="16.625" style="47" bestFit="1" customWidth="1"/>
    <col min="14351" max="14351" width="21.5" style="47" bestFit="1" customWidth="1"/>
    <col min="14352" max="14352" width="19.375" style="47" bestFit="1" customWidth="1"/>
    <col min="14353" max="14353" width="28.125" style="47" customWidth="1"/>
    <col min="14354" max="14354" width="25.125" style="47" bestFit="1" customWidth="1"/>
    <col min="14355" max="14357" width="18.25" style="47" customWidth="1"/>
    <col min="14358" max="14358" width="18.375" style="47" bestFit="1" customWidth="1"/>
    <col min="14359" max="14359" width="31.5" style="47" bestFit="1" customWidth="1"/>
    <col min="14360" max="14360" width="31.5" style="47" customWidth="1"/>
    <col min="14361" max="14361" width="9" style="47"/>
    <col min="14362" max="14362" width="29.25" style="47" bestFit="1" customWidth="1"/>
    <col min="14363" max="14363" width="29" style="47" bestFit="1" customWidth="1"/>
    <col min="14364" max="14593" width="9" style="47"/>
    <col min="14594" max="14594" width="7.25" style="47" customWidth="1"/>
    <col min="14595" max="14595" width="21.25" style="47" customWidth="1"/>
    <col min="14596" max="14596" width="15.625" style="47" customWidth="1"/>
    <col min="14597" max="14597" width="9.625" style="47" bestFit="1" customWidth="1"/>
    <col min="14598" max="14598" width="8.25" style="47" bestFit="1" customWidth="1"/>
    <col min="14599" max="14599" width="7" style="47" bestFit="1" customWidth="1"/>
    <col min="14600" max="14600" width="13.125" style="47" bestFit="1" customWidth="1"/>
    <col min="14601" max="14601" width="11.875" style="47" bestFit="1" customWidth="1"/>
    <col min="14602" max="14602" width="44" style="47" bestFit="1" customWidth="1"/>
    <col min="14603" max="14603" width="27.125" style="47" customWidth="1"/>
    <col min="14604" max="14604" width="22.625" style="47" bestFit="1" customWidth="1"/>
    <col min="14605" max="14605" width="45.75" style="47" bestFit="1" customWidth="1"/>
    <col min="14606" max="14606" width="16.625" style="47" bestFit="1" customWidth="1"/>
    <col min="14607" max="14607" width="21.5" style="47" bestFit="1" customWidth="1"/>
    <col min="14608" max="14608" width="19.375" style="47" bestFit="1" customWidth="1"/>
    <col min="14609" max="14609" width="28.125" style="47" customWidth="1"/>
    <col min="14610" max="14610" width="25.125" style="47" bestFit="1" customWidth="1"/>
    <col min="14611" max="14613" width="18.25" style="47" customWidth="1"/>
    <col min="14614" max="14614" width="18.375" style="47" bestFit="1" customWidth="1"/>
    <col min="14615" max="14615" width="31.5" style="47" bestFit="1" customWidth="1"/>
    <col min="14616" max="14616" width="31.5" style="47" customWidth="1"/>
    <col min="14617" max="14617" width="9" style="47"/>
    <col min="14618" max="14618" width="29.25" style="47" bestFit="1" customWidth="1"/>
    <col min="14619" max="14619" width="29" style="47" bestFit="1" customWidth="1"/>
    <col min="14620" max="14849" width="9" style="47"/>
    <col min="14850" max="14850" width="7.25" style="47" customWidth="1"/>
    <col min="14851" max="14851" width="21.25" style="47" customWidth="1"/>
    <col min="14852" max="14852" width="15.625" style="47" customWidth="1"/>
    <col min="14853" max="14853" width="9.625" style="47" bestFit="1" customWidth="1"/>
    <col min="14854" max="14854" width="8.25" style="47" bestFit="1" customWidth="1"/>
    <col min="14855" max="14855" width="7" style="47" bestFit="1" customWidth="1"/>
    <col min="14856" max="14856" width="13.125" style="47" bestFit="1" customWidth="1"/>
    <col min="14857" max="14857" width="11.875" style="47" bestFit="1" customWidth="1"/>
    <col min="14858" max="14858" width="44" style="47" bestFit="1" customWidth="1"/>
    <col min="14859" max="14859" width="27.125" style="47" customWidth="1"/>
    <col min="14860" max="14860" width="22.625" style="47" bestFit="1" customWidth="1"/>
    <col min="14861" max="14861" width="45.75" style="47" bestFit="1" customWidth="1"/>
    <col min="14862" max="14862" width="16.625" style="47" bestFit="1" customWidth="1"/>
    <col min="14863" max="14863" width="21.5" style="47" bestFit="1" customWidth="1"/>
    <col min="14864" max="14864" width="19.375" style="47" bestFit="1" customWidth="1"/>
    <col min="14865" max="14865" width="28.125" style="47" customWidth="1"/>
    <col min="14866" max="14866" width="25.125" style="47" bestFit="1" customWidth="1"/>
    <col min="14867" max="14869" width="18.25" style="47" customWidth="1"/>
    <col min="14870" max="14870" width="18.375" style="47" bestFit="1" customWidth="1"/>
    <col min="14871" max="14871" width="31.5" style="47" bestFit="1" customWidth="1"/>
    <col min="14872" max="14872" width="31.5" style="47" customWidth="1"/>
    <col min="14873" max="14873" width="9" style="47"/>
    <col min="14874" max="14874" width="29.25" style="47" bestFit="1" customWidth="1"/>
    <col min="14875" max="14875" width="29" style="47" bestFit="1" customWidth="1"/>
    <col min="14876" max="15105" width="9" style="47"/>
    <col min="15106" max="15106" width="7.25" style="47" customWidth="1"/>
    <col min="15107" max="15107" width="21.25" style="47" customWidth="1"/>
    <col min="15108" max="15108" width="15.625" style="47" customWidth="1"/>
    <col min="15109" max="15109" width="9.625" style="47" bestFit="1" customWidth="1"/>
    <col min="15110" max="15110" width="8.25" style="47" bestFit="1" customWidth="1"/>
    <col min="15111" max="15111" width="7" style="47" bestFit="1" customWidth="1"/>
    <col min="15112" max="15112" width="13.125" style="47" bestFit="1" customWidth="1"/>
    <col min="15113" max="15113" width="11.875" style="47" bestFit="1" customWidth="1"/>
    <col min="15114" max="15114" width="44" style="47" bestFit="1" customWidth="1"/>
    <col min="15115" max="15115" width="27.125" style="47" customWidth="1"/>
    <col min="15116" max="15116" width="22.625" style="47" bestFit="1" customWidth="1"/>
    <col min="15117" max="15117" width="45.75" style="47" bestFit="1" customWidth="1"/>
    <col min="15118" max="15118" width="16.625" style="47" bestFit="1" customWidth="1"/>
    <col min="15119" max="15119" width="21.5" style="47" bestFit="1" customWidth="1"/>
    <col min="15120" max="15120" width="19.375" style="47" bestFit="1" customWidth="1"/>
    <col min="15121" max="15121" width="28.125" style="47" customWidth="1"/>
    <col min="15122" max="15122" width="25.125" style="47" bestFit="1" customWidth="1"/>
    <col min="15123" max="15125" width="18.25" style="47" customWidth="1"/>
    <col min="15126" max="15126" width="18.375" style="47" bestFit="1" customWidth="1"/>
    <col min="15127" max="15127" width="31.5" style="47" bestFit="1" customWidth="1"/>
    <col min="15128" max="15128" width="31.5" style="47" customWidth="1"/>
    <col min="15129" max="15129" width="9" style="47"/>
    <col min="15130" max="15130" width="29.25" style="47" bestFit="1" customWidth="1"/>
    <col min="15131" max="15131" width="29" style="47" bestFit="1" customWidth="1"/>
    <col min="15132" max="15361" width="9" style="47"/>
    <col min="15362" max="15362" width="7.25" style="47" customWidth="1"/>
    <col min="15363" max="15363" width="21.25" style="47" customWidth="1"/>
    <col min="15364" max="15364" width="15.625" style="47" customWidth="1"/>
    <col min="15365" max="15365" width="9.625" style="47" bestFit="1" customWidth="1"/>
    <col min="15366" max="15366" width="8.25" style="47" bestFit="1" customWidth="1"/>
    <col min="15367" max="15367" width="7" style="47" bestFit="1" customWidth="1"/>
    <col min="15368" max="15368" width="13.125" style="47" bestFit="1" customWidth="1"/>
    <col min="15369" max="15369" width="11.875" style="47" bestFit="1" customWidth="1"/>
    <col min="15370" max="15370" width="44" style="47" bestFit="1" customWidth="1"/>
    <col min="15371" max="15371" width="27.125" style="47" customWidth="1"/>
    <col min="15372" max="15372" width="22.625" style="47" bestFit="1" customWidth="1"/>
    <col min="15373" max="15373" width="45.75" style="47" bestFit="1" customWidth="1"/>
    <col min="15374" max="15374" width="16.625" style="47" bestFit="1" customWidth="1"/>
    <col min="15375" max="15375" width="21.5" style="47" bestFit="1" customWidth="1"/>
    <col min="15376" max="15376" width="19.375" style="47" bestFit="1" customWidth="1"/>
    <col min="15377" max="15377" width="28.125" style="47" customWidth="1"/>
    <col min="15378" max="15378" width="25.125" style="47" bestFit="1" customWidth="1"/>
    <col min="15379" max="15381" width="18.25" style="47" customWidth="1"/>
    <col min="15382" max="15382" width="18.375" style="47" bestFit="1" customWidth="1"/>
    <col min="15383" max="15383" width="31.5" style="47" bestFit="1" customWidth="1"/>
    <col min="15384" max="15384" width="31.5" style="47" customWidth="1"/>
    <col min="15385" max="15385" width="9" style="47"/>
    <col min="15386" max="15386" width="29.25" style="47" bestFit="1" customWidth="1"/>
    <col min="15387" max="15387" width="29" style="47" bestFit="1" customWidth="1"/>
    <col min="15388" max="15617" width="9" style="47"/>
    <col min="15618" max="15618" width="7.25" style="47" customWidth="1"/>
    <col min="15619" max="15619" width="21.25" style="47" customWidth="1"/>
    <col min="15620" max="15620" width="15.625" style="47" customWidth="1"/>
    <col min="15621" max="15621" width="9.625" style="47" bestFit="1" customWidth="1"/>
    <col min="15622" max="15622" width="8.25" style="47" bestFit="1" customWidth="1"/>
    <col min="15623" max="15623" width="7" style="47" bestFit="1" customWidth="1"/>
    <col min="15624" max="15624" width="13.125" style="47" bestFit="1" customWidth="1"/>
    <col min="15625" max="15625" width="11.875" style="47" bestFit="1" customWidth="1"/>
    <col min="15626" max="15626" width="44" style="47" bestFit="1" customWidth="1"/>
    <col min="15627" max="15627" width="27.125" style="47" customWidth="1"/>
    <col min="15628" max="15628" width="22.625" style="47" bestFit="1" customWidth="1"/>
    <col min="15629" max="15629" width="45.75" style="47" bestFit="1" customWidth="1"/>
    <col min="15630" max="15630" width="16.625" style="47" bestFit="1" customWidth="1"/>
    <col min="15631" max="15631" width="21.5" style="47" bestFit="1" customWidth="1"/>
    <col min="15632" max="15632" width="19.375" style="47" bestFit="1" customWidth="1"/>
    <col min="15633" max="15633" width="28.125" style="47" customWidth="1"/>
    <col min="15634" max="15634" width="25.125" style="47" bestFit="1" customWidth="1"/>
    <col min="15635" max="15637" width="18.25" style="47" customWidth="1"/>
    <col min="15638" max="15638" width="18.375" style="47" bestFit="1" customWidth="1"/>
    <col min="15639" max="15639" width="31.5" style="47" bestFit="1" customWidth="1"/>
    <col min="15640" max="15640" width="31.5" style="47" customWidth="1"/>
    <col min="15641" max="15641" width="9" style="47"/>
    <col min="15642" max="15642" width="29.25" style="47" bestFit="1" customWidth="1"/>
    <col min="15643" max="15643" width="29" style="47" bestFit="1" customWidth="1"/>
    <col min="15644" max="15873" width="9" style="47"/>
    <col min="15874" max="15874" width="7.25" style="47" customWidth="1"/>
    <col min="15875" max="15875" width="21.25" style="47" customWidth="1"/>
    <col min="15876" max="15876" width="15.625" style="47" customWidth="1"/>
    <col min="15877" max="15877" width="9.625" style="47" bestFit="1" customWidth="1"/>
    <col min="15878" max="15878" width="8.25" style="47" bestFit="1" customWidth="1"/>
    <col min="15879" max="15879" width="7" style="47" bestFit="1" customWidth="1"/>
    <col min="15880" max="15880" width="13.125" style="47" bestFit="1" customWidth="1"/>
    <col min="15881" max="15881" width="11.875" style="47" bestFit="1" customWidth="1"/>
    <col min="15882" max="15882" width="44" style="47" bestFit="1" customWidth="1"/>
    <col min="15883" max="15883" width="27.125" style="47" customWidth="1"/>
    <col min="15884" max="15884" width="22.625" style="47" bestFit="1" customWidth="1"/>
    <col min="15885" max="15885" width="45.75" style="47" bestFit="1" customWidth="1"/>
    <col min="15886" max="15886" width="16.625" style="47" bestFit="1" customWidth="1"/>
    <col min="15887" max="15887" width="21.5" style="47" bestFit="1" customWidth="1"/>
    <col min="15888" max="15888" width="19.375" style="47" bestFit="1" customWidth="1"/>
    <col min="15889" max="15889" width="28.125" style="47" customWidth="1"/>
    <col min="15890" max="15890" width="25.125" style="47" bestFit="1" customWidth="1"/>
    <col min="15891" max="15893" width="18.25" style="47" customWidth="1"/>
    <col min="15894" max="15894" width="18.375" style="47" bestFit="1" customWidth="1"/>
    <col min="15895" max="15895" width="31.5" style="47" bestFit="1" customWidth="1"/>
    <col min="15896" max="15896" width="31.5" style="47" customWidth="1"/>
    <col min="15897" max="15897" width="9" style="47"/>
    <col min="15898" max="15898" width="29.25" style="47" bestFit="1" customWidth="1"/>
    <col min="15899" max="15899" width="29" style="47" bestFit="1" customWidth="1"/>
    <col min="15900" max="16129" width="9" style="47"/>
    <col min="16130" max="16130" width="7.25" style="47" customWidth="1"/>
    <col min="16131" max="16131" width="21.25" style="47" customWidth="1"/>
    <col min="16132" max="16132" width="15.625" style="47" customWidth="1"/>
    <col min="16133" max="16133" width="9.625" style="47" bestFit="1" customWidth="1"/>
    <col min="16134" max="16134" width="8.25" style="47" bestFit="1" customWidth="1"/>
    <col min="16135" max="16135" width="7" style="47" bestFit="1" customWidth="1"/>
    <col min="16136" max="16136" width="13.125" style="47" bestFit="1" customWidth="1"/>
    <col min="16137" max="16137" width="11.875" style="47" bestFit="1" customWidth="1"/>
    <col min="16138" max="16138" width="44" style="47" bestFit="1" customWidth="1"/>
    <col min="16139" max="16139" width="27.125" style="47" customWidth="1"/>
    <col min="16140" max="16140" width="22.625" style="47" bestFit="1" customWidth="1"/>
    <col min="16141" max="16141" width="45.75" style="47" bestFit="1" customWidth="1"/>
    <col min="16142" max="16142" width="16.625" style="47" bestFit="1" customWidth="1"/>
    <col min="16143" max="16143" width="21.5" style="47" bestFit="1" customWidth="1"/>
    <col min="16144" max="16144" width="19.375" style="47" bestFit="1" customWidth="1"/>
    <col min="16145" max="16145" width="28.125" style="47" customWidth="1"/>
    <col min="16146" max="16146" width="25.125" style="47" bestFit="1" customWidth="1"/>
    <col min="16147" max="16149" width="18.25" style="47" customWidth="1"/>
    <col min="16150" max="16150" width="18.375" style="47" bestFit="1" customWidth="1"/>
    <col min="16151" max="16151" width="31.5" style="47" bestFit="1" customWidth="1"/>
    <col min="16152" max="16152" width="31.5" style="47" customWidth="1"/>
    <col min="16153" max="16153" width="9" style="47"/>
    <col min="16154" max="16154" width="29.25" style="47" bestFit="1" customWidth="1"/>
    <col min="16155" max="16155" width="29" style="47" bestFit="1" customWidth="1"/>
    <col min="16156" max="16384" width="9" style="47"/>
  </cols>
  <sheetData>
    <row r="1" spans="1:27" ht="29.25" customHeight="1" x14ac:dyDescent="0.45">
      <c r="A1" s="47" t="s">
        <v>600</v>
      </c>
      <c r="B1" s="48"/>
      <c r="C1" s="49"/>
      <c r="D1" s="49"/>
      <c r="E1" s="49"/>
      <c r="F1" s="49"/>
      <c r="G1" s="49"/>
      <c r="H1" s="49"/>
      <c r="I1" s="49"/>
      <c r="J1" s="50"/>
      <c r="K1" s="49"/>
      <c r="L1" s="49"/>
      <c r="M1" s="47"/>
      <c r="N1" s="47"/>
      <c r="O1" s="47"/>
      <c r="P1" s="47"/>
      <c r="Q1" s="47"/>
      <c r="R1" s="47"/>
      <c r="S1" s="51"/>
      <c r="T1" s="51"/>
      <c r="U1" s="51"/>
      <c r="V1" s="52"/>
      <c r="W1" s="47"/>
      <c r="X1" s="47"/>
      <c r="Y1" s="47"/>
      <c r="Z1" s="53"/>
      <c r="AA1" s="53"/>
    </row>
    <row r="2" spans="1:27" ht="15" customHeight="1" x14ac:dyDescent="0.25">
      <c r="B2" s="47"/>
      <c r="C2" s="47"/>
      <c r="D2" s="47"/>
      <c r="E2" s="47"/>
      <c r="F2" s="47"/>
      <c r="G2" s="47"/>
      <c r="H2" s="47"/>
      <c r="I2" s="47"/>
      <c r="K2" s="47"/>
      <c r="L2" s="47"/>
      <c r="M2" s="47"/>
      <c r="N2" s="47"/>
      <c r="O2" s="47"/>
      <c r="P2" s="47"/>
      <c r="Q2" s="47"/>
      <c r="R2" s="47"/>
      <c r="S2" s="51"/>
      <c r="T2" s="51"/>
      <c r="U2" s="51"/>
      <c r="V2" s="52"/>
      <c r="W2" s="47"/>
      <c r="X2" s="47"/>
      <c r="Y2" s="47"/>
      <c r="Z2" s="53"/>
      <c r="AA2" s="53"/>
    </row>
    <row r="3" spans="1:27" ht="15" customHeight="1" x14ac:dyDescent="0.25">
      <c r="B3" s="47"/>
      <c r="C3" s="47"/>
      <c r="D3" s="47"/>
      <c r="E3" s="47"/>
      <c r="F3" s="47"/>
      <c r="G3" s="47"/>
      <c r="H3" s="47"/>
      <c r="I3" s="47"/>
      <c r="K3" s="47"/>
      <c r="L3" s="47"/>
      <c r="M3" s="47"/>
      <c r="N3" s="47"/>
      <c r="O3" s="47"/>
      <c r="P3" s="47"/>
      <c r="Q3" s="47"/>
      <c r="R3" s="47"/>
      <c r="S3" s="51"/>
      <c r="T3" s="51"/>
      <c r="U3" s="51"/>
      <c r="V3" s="52"/>
      <c r="W3" s="47"/>
      <c r="X3" s="47"/>
      <c r="Y3" s="47"/>
      <c r="Z3" s="53"/>
      <c r="AA3" s="53"/>
    </row>
    <row r="4" spans="1:27" ht="15" customHeight="1" x14ac:dyDescent="0.25">
      <c r="B4" s="47"/>
      <c r="C4" s="47"/>
      <c r="D4" s="47"/>
      <c r="E4" s="47"/>
      <c r="F4" s="47"/>
      <c r="G4" s="47"/>
      <c r="H4" s="47"/>
      <c r="I4" s="47"/>
      <c r="K4" s="47"/>
      <c r="L4" s="47"/>
      <c r="M4" s="47"/>
      <c r="N4" s="47"/>
      <c r="O4" s="47"/>
      <c r="P4" s="47"/>
      <c r="Q4" s="47"/>
      <c r="R4" s="47"/>
      <c r="S4" s="51"/>
      <c r="T4" s="51"/>
      <c r="U4" s="51"/>
      <c r="V4" s="52"/>
      <c r="W4" s="47"/>
      <c r="X4" s="47"/>
      <c r="Y4" s="47"/>
      <c r="Z4" s="53"/>
      <c r="AA4" s="53"/>
    </row>
    <row r="5" spans="1:27" ht="15" customHeight="1" x14ac:dyDescent="0.25">
      <c r="B5" s="47"/>
      <c r="C5" s="47"/>
      <c r="D5" s="47"/>
      <c r="E5" s="47"/>
      <c r="F5" s="47"/>
      <c r="G5" s="47"/>
      <c r="H5" s="47"/>
      <c r="I5" s="47"/>
      <c r="K5" s="47"/>
      <c r="L5" s="47"/>
      <c r="M5" s="47"/>
      <c r="N5" s="47"/>
      <c r="O5" s="47"/>
      <c r="P5" s="47"/>
      <c r="Q5" s="47"/>
      <c r="R5" s="47"/>
      <c r="S5" s="51"/>
      <c r="T5" s="51"/>
      <c r="U5" s="51"/>
      <c r="V5" s="52"/>
      <c r="W5" s="47"/>
      <c r="X5" s="47"/>
      <c r="Y5" s="47"/>
      <c r="Z5" s="53"/>
      <c r="AA5" s="53"/>
    </row>
    <row r="6" spans="1:27" ht="15" customHeight="1" x14ac:dyDescent="0.25">
      <c r="B6" s="47"/>
      <c r="C6" s="47"/>
      <c r="D6" s="47"/>
      <c r="E6" s="47"/>
      <c r="F6" s="47"/>
      <c r="G6" s="47"/>
      <c r="H6" s="47"/>
      <c r="I6" s="47"/>
      <c r="K6" s="47"/>
      <c r="L6" s="47"/>
      <c r="M6" s="47"/>
      <c r="N6" s="47"/>
      <c r="O6" s="47"/>
      <c r="P6" s="47"/>
      <c r="Q6" s="47"/>
      <c r="R6" s="47"/>
      <c r="S6" s="51"/>
      <c r="T6" s="51"/>
      <c r="U6" s="51"/>
      <c r="V6" s="52"/>
      <c r="W6" s="47"/>
      <c r="X6" s="47"/>
      <c r="Y6" s="47"/>
      <c r="Z6" s="53"/>
      <c r="AA6" s="53"/>
    </row>
    <row r="7" spans="1:27" ht="15" customHeight="1" x14ac:dyDescent="0.25">
      <c r="B7" s="47"/>
      <c r="C7" s="47"/>
      <c r="D7" s="47"/>
      <c r="E7" s="47"/>
      <c r="F7" s="47"/>
      <c r="G7" s="47"/>
      <c r="H7" s="47"/>
      <c r="I7" s="47"/>
      <c r="K7" s="47"/>
      <c r="L7" s="47"/>
      <c r="M7" s="47"/>
      <c r="N7" s="47"/>
      <c r="O7" s="47"/>
      <c r="P7" s="47"/>
      <c r="Q7" s="47"/>
      <c r="R7" s="47"/>
      <c r="S7" s="55"/>
      <c r="T7" s="51"/>
      <c r="U7" s="51"/>
      <c r="V7" s="52"/>
      <c r="W7" s="47"/>
      <c r="X7" s="47"/>
      <c r="Y7" s="47"/>
      <c r="Z7" s="53"/>
      <c r="AA7" s="53"/>
    </row>
    <row r="8" spans="1:27" ht="15" customHeight="1" x14ac:dyDescent="0.25">
      <c r="B8" s="47"/>
      <c r="C8" s="47"/>
      <c r="D8" s="47"/>
      <c r="E8" s="47"/>
      <c r="F8" s="47"/>
      <c r="G8" s="47"/>
      <c r="H8" s="47"/>
      <c r="I8" s="47"/>
      <c r="K8" s="47"/>
      <c r="L8" s="47"/>
      <c r="M8" s="47"/>
      <c r="N8" s="47"/>
      <c r="O8" s="47"/>
      <c r="P8" s="47"/>
      <c r="Q8" s="47"/>
      <c r="R8" s="47"/>
      <c r="S8" s="51"/>
      <c r="T8" s="51"/>
      <c r="U8" s="51"/>
      <c r="V8" s="52"/>
      <c r="W8" s="47"/>
      <c r="X8" s="47"/>
      <c r="Y8" s="47"/>
      <c r="Z8" s="53"/>
      <c r="AA8" s="53"/>
    </row>
    <row r="9" spans="1:27" ht="15" customHeight="1" x14ac:dyDescent="0.25">
      <c r="B9" s="47"/>
      <c r="C9" s="47"/>
      <c r="D9" s="47"/>
      <c r="E9" s="47"/>
      <c r="F9" s="47"/>
      <c r="G9" s="47"/>
      <c r="H9" s="47"/>
      <c r="I9" s="47"/>
      <c r="K9" s="47"/>
      <c r="L9" s="47"/>
      <c r="M9" s="47"/>
      <c r="N9" s="47"/>
      <c r="O9" s="47"/>
      <c r="P9" s="47"/>
      <c r="Q9" s="47"/>
      <c r="R9" s="47"/>
      <c r="S9" s="51"/>
      <c r="T9" s="51"/>
      <c r="U9" s="51"/>
      <c r="V9" s="52"/>
      <c r="W9" s="47"/>
      <c r="X9" s="47"/>
      <c r="Y9" s="47"/>
      <c r="Z9" s="53"/>
      <c r="AA9" s="53"/>
    </row>
    <row r="10" spans="1:27" ht="15" customHeight="1" x14ac:dyDescent="0.25">
      <c r="B10" s="47"/>
      <c r="C10" s="47"/>
      <c r="D10" s="47"/>
      <c r="E10" s="47"/>
      <c r="F10" s="47"/>
      <c r="G10" s="47"/>
      <c r="H10" s="47"/>
      <c r="I10" s="47"/>
      <c r="K10" s="47"/>
      <c r="L10" s="47"/>
      <c r="M10" s="47"/>
      <c r="N10" s="47"/>
      <c r="O10" s="47"/>
      <c r="P10" s="47"/>
      <c r="Q10" s="47"/>
      <c r="R10" s="47"/>
      <c r="S10" s="51"/>
      <c r="T10" s="51"/>
      <c r="U10" s="51"/>
      <c r="V10" s="52"/>
      <c r="W10" s="47"/>
      <c r="X10" s="47"/>
      <c r="Y10" s="47"/>
      <c r="Z10" s="53"/>
      <c r="AA10" s="53"/>
    </row>
    <row r="11" spans="1:27" ht="15" customHeight="1" x14ac:dyDescent="0.25">
      <c r="B11" s="47"/>
      <c r="C11" s="47"/>
      <c r="D11" s="47"/>
      <c r="E11" s="47"/>
      <c r="F11" s="47"/>
      <c r="G11" s="47"/>
      <c r="H11" s="47"/>
      <c r="I11" s="47"/>
      <c r="K11" s="47"/>
      <c r="L11" s="47"/>
      <c r="M11" s="47"/>
      <c r="N11" s="47"/>
      <c r="O11" s="47"/>
      <c r="P11" s="47"/>
      <c r="Q11" s="47"/>
      <c r="R11" s="47"/>
      <c r="S11" s="51"/>
      <c r="T11" s="51"/>
      <c r="U11" s="51"/>
      <c r="V11" s="52"/>
      <c r="W11" s="47"/>
      <c r="X11" s="47"/>
      <c r="Y11" s="47"/>
      <c r="Z11" s="53"/>
      <c r="AA11" s="53"/>
    </row>
    <row r="12" spans="1:27" ht="15" customHeight="1" x14ac:dyDescent="0.25">
      <c r="B12" s="47"/>
      <c r="C12" s="47"/>
      <c r="D12" s="47"/>
      <c r="E12" s="47"/>
      <c r="F12" s="47"/>
      <c r="G12" s="47"/>
      <c r="H12" s="47"/>
      <c r="I12" s="47"/>
      <c r="K12" s="47"/>
      <c r="L12" s="47"/>
      <c r="M12" s="47"/>
      <c r="N12" s="47"/>
      <c r="O12" s="47"/>
      <c r="P12" s="47"/>
      <c r="Q12" s="47"/>
      <c r="R12" s="47"/>
      <c r="S12" s="51"/>
      <c r="T12" s="51"/>
      <c r="U12" s="51"/>
      <c r="V12" s="52"/>
      <c r="W12" s="47"/>
      <c r="X12" s="47"/>
      <c r="Y12" s="47"/>
      <c r="Z12" s="53"/>
      <c r="AA12" s="53"/>
    </row>
    <row r="13" spans="1:27" ht="15" customHeight="1" x14ac:dyDescent="0.25">
      <c r="B13" s="47"/>
      <c r="C13" s="47"/>
      <c r="D13" s="47"/>
      <c r="E13" s="47"/>
      <c r="F13" s="47"/>
      <c r="G13" s="47"/>
      <c r="H13" s="47"/>
      <c r="I13" s="47"/>
      <c r="K13" s="47"/>
      <c r="L13" s="47"/>
      <c r="M13" s="47"/>
      <c r="N13" s="47"/>
      <c r="O13" s="56">
        <f>SUMIFS(O19:O203,J19:J203,0)</f>
        <v>757.92999999999984</v>
      </c>
      <c r="P13" s="47"/>
      <c r="Q13" s="47"/>
      <c r="R13" s="47"/>
      <c r="S13" s="51"/>
      <c r="T13" s="51"/>
      <c r="U13" s="51"/>
      <c r="V13" s="52"/>
      <c r="W13" s="47"/>
      <c r="X13" s="47"/>
      <c r="Y13" s="47"/>
      <c r="Z13" s="53"/>
      <c r="AA13" s="53"/>
    </row>
    <row r="14" spans="1:27" ht="15" customHeight="1" x14ac:dyDescent="0.25">
      <c r="B14" s="47"/>
      <c r="C14" s="47"/>
      <c r="D14" s="47"/>
      <c r="E14" s="47"/>
      <c r="F14" s="47"/>
      <c r="G14" s="47"/>
      <c r="H14" s="47"/>
      <c r="I14" s="47"/>
      <c r="K14" s="47"/>
      <c r="L14" s="47"/>
      <c r="M14" s="47"/>
      <c r="N14" s="47"/>
      <c r="O14" s="56">
        <f>SUM(O19:O203)-O13</f>
        <v>6959.4350000000013</v>
      </c>
      <c r="P14" s="47"/>
      <c r="Q14" s="47"/>
      <c r="R14" s="47"/>
      <c r="S14" s="51"/>
      <c r="T14" s="51"/>
      <c r="U14" s="51"/>
      <c r="V14" s="52"/>
      <c r="W14" s="47"/>
      <c r="X14" s="47"/>
      <c r="Y14" s="47"/>
      <c r="Z14" s="53"/>
      <c r="AA14" s="53"/>
    </row>
    <row r="15" spans="1:27" s="57" customFormat="1" ht="15.75" customHeight="1" thickBot="1" x14ac:dyDescent="0.3">
      <c r="B15" s="57">
        <v>0</v>
      </c>
      <c r="C15" s="57">
        <v>0</v>
      </c>
      <c r="D15" s="57">
        <v>0</v>
      </c>
      <c r="E15" s="57">
        <v>0</v>
      </c>
      <c r="F15" s="57">
        <v>0</v>
      </c>
      <c r="G15" s="57">
        <v>0</v>
      </c>
      <c r="H15" s="57">
        <v>0</v>
      </c>
      <c r="I15" s="57">
        <v>0</v>
      </c>
      <c r="J15" s="58"/>
      <c r="K15" s="57">
        <v>0</v>
      </c>
      <c r="L15" s="57">
        <v>0</v>
      </c>
      <c r="M15" s="57">
        <v>0</v>
      </c>
      <c r="N15" s="57">
        <v>0</v>
      </c>
      <c r="O15" s="141">
        <f>SUM(O19:O203)</f>
        <v>7717.3650000000007</v>
      </c>
      <c r="P15" s="57">
        <v>0</v>
      </c>
      <c r="Q15" s="57">
        <v>0</v>
      </c>
      <c r="R15" s="57">
        <v>0</v>
      </c>
      <c r="S15" s="59">
        <v>0</v>
      </c>
      <c r="T15" s="59">
        <v>0</v>
      </c>
      <c r="U15" s="59">
        <v>0</v>
      </c>
      <c r="V15" s="60">
        <v>0</v>
      </c>
      <c r="W15" s="57">
        <v>0</v>
      </c>
      <c r="X15" s="57">
        <v>0</v>
      </c>
      <c r="Z15" s="61">
        <v>0</v>
      </c>
      <c r="AA15" s="61">
        <v>0</v>
      </c>
    </row>
    <row r="16" spans="1:27" s="75" customFormat="1" ht="31.5" customHeight="1" thickBot="1" x14ac:dyDescent="0.4">
      <c r="A16" s="525"/>
      <c r="B16" s="62" t="s">
        <v>601</v>
      </c>
      <c r="C16" s="63"/>
      <c r="D16" s="64"/>
      <c r="E16" s="64"/>
      <c r="F16" s="64"/>
      <c r="G16" s="64"/>
      <c r="H16" s="64"/>
      <c r="I16" s="64"/>
      <c r="J16" s="65"/>
      <c r="K16" s="64"/>
      <c r="L16" s="64"/>
      <c r="M16" s="64"/>
      <c r="N16" s="64"/>
      <c r="O16" s="66">
        <f>O14/SUM(O19:O203)</f>
        <v>0.90178901736538319</v>
      </c>
      <c r="P16" s="64"/>
      <c r="Q16" s="64"/>
      <c r="R16" s="67"/>
      <c r="S16" s="68"/>
      <c r="T16" s="68"/>
      <c r="U16" s="68"/>
      <c r="V16" s="69"/>
      <c r="W16" s="70"/>
      <c r="X16" s="71"/>
      <c r="Y16" s="72"/>
      <c r="Z16" s="73" t="s">
        <v>602</v>
      </c>
      <c r="AA16" s="74" t="s">
        <v>603</v>
      </c>
    </row>
    <row r="17" spans="1:29" s="91" customFormat="1" ht="38.25" thickBot="1" x14ac:dyDescent="0.35">
      <c r="A17" s="525"/>
      <c r="B17" s="76" t="s">
        <v>604</v>
      </c>
      <c r="C17" s="77"/>
      <c r="D17" s="77"/>
      <c r="E17" s="77"/>
      <c r="F17" s="77"/>
      <c r="G17" s="77"/>
      <c r="H17" s="78"/>
      <c r="I17" s="79" t="s">
        <v>605</v>
      </c>
      <c r="J17" s="80"/>
      <c r="K17" s="81"/>
      <c r="L17" s="81"/>
      <c r="M17" s="81"/>
      <c r="N17" s="82"/>
      <c r="O17" s="76" t="s">
        <v>606</v>
      </c>
      <c r="P17" s="77"/>
      <c r="Q17" s="78"/>
      <c r="R17" s="83" t="s">
        <v>607</v>
      </c>
      <c r="S17" s="84"/>
      <c r="T17" s="84"/>
      <c r="U17" s="84"/>
      <c r="V17" s="85"/>
      <c r="W17" s="86" t="s">
        <v>608</v>
      </c>
      <c r="X17" s="87"/>
      <c r="Y17" s="88"/>
      <c r="Z17" s="89" t="s">
        <v>609</v>
      </c>
      <c r="AA17" s="90" t="s">
        <v>610</v>
      </c>
    </row>
    <row r="18" spans="1:29" ht="38.25" thickBot="1" x14ac:dyDescent="0.35">
      <c r="B18" s="92" t="s">
        <v>611</v>
      </c>
      <c r="C18" s="93" t="s">
        <v>612</v>
      </c>
      <c r="D18" s="93" t="s">
        <v>613</v>
      </c>
      <c r="E18" s="93" t="s">
        <v>614</v>
      </c>
      <c r="F18" s="93" t="s">
        <v>615</v>
      </c>
      <c r="G18" s="93" t="s">
        <v>616</v>
      </c>
      <c r="H18" s="94" t="s">
        <v>617</v>
      </c>
      <c r="I18" s="92" t="s">
        <v>618</v>
      </c>
      <c r="J18" s="95" t="s">
        <v>1143</v>
      </c>
      <c r="K18" s="93" t="s">
        <v>619</v>
      </c>
      <c r="L18" s="93" t="s">
        <v>620</v>
      </c>
      <c r="M18" s="93" t="s">
        <v>621</v>
      </c>
      <c r="N18" s="94" t="s">
        <v>622</v>
      </c>
      <c r="O18" s="92" t="s">
        <v>623</v>
      </c>
      <c r="P18" s="93" t="s">
        <v>624</v>
      </c>
      <c r="Q18" s="93" t="s">
        <v>625</v>
      </c>
      <c r="R18" s="96" t="s">
        <v>626</v>
      </c>
      <c r="S18" s="97" t="s">
        <v>627</v>
      </c>
      <c r="T18" s="97" t="s">
        <v>628</v>
      </c>
      <c r="U18" s="97" t="s">
        <v>629</v>
      </c>
      <c r="V18" s="98" t="s">
        <v>630</v>
      </c>
      <c r="W18" s="99" t="s">
        <v>631</v>
      </c>
      <c r="X18" s="100" t="s">
        <v>632</v>
      </c>
      <c r="Z18" s="102" t="s">
        <v>633</v>
      </c>
      <c r="AA18" s="103" t="s">
        <v>634</v>
      </c>
    </row>
    <row r="19" spans="1:29" s="111" customFormat="1" hidden="1" x14ac:dyDescent="0.25">
      <c r="A19" s="104"/>
      <c r="B19" s="105" t="s">
        <v>635</v>
      </c>
      <c r="C19" s="105">
        <v>2871</v>
      </c>
      <c r="D19" s="105">
        <v>10002</v>
      </c>
      <c r="E19" s="105">
        <v>100001</v>
      </c>
      <c r="F19" s="105">
        <v>2071</v>
      </c>
      <c r="G19" s="105" t="s">
        <v>636</v>
      </c>
      <c r="H19" s="105" t="s">
        <v>637</v>
      </c>
      <c r="I19" s="105" t="s">
        <v>638</v>
      </c>
      <c r="J19" s="106" t="s">
        <v>639</v>
      </c>
      <c r="K19" s="105" t="s">
        <v>640</v>
      </c>
      <c r="L19" s="105" t="s">
        <v>241</v>
      </c>
      <c r="M19" s="105" t="s">
        <v>641</v>
      </c>
      <c r="N19" s="105" t="s">
        <v>642</v>
      </c>
      <c r="O19" s="105">
        <v>108</v>
      </c>
      <c r="P19" s="105">
        <v>108</v>
      </c>
      <c r="Q19" s="105">
        <v>0</v>
      </c>
      <c r="R19" s="105" t="s">
        <v>643</v>
      </c>
      <c r="S19" s="107" t="s">
        <v>644</v>
      </c>
      <c r="T19" s="107">
        <v>33208</v>
      </c>
      <c r="U19" s="107" t="s">
        <v>644</v>
      </c>
      <c r="V19" s="107" t="s">
        <v>644</v>
      </c>
      <c r="W19" s="105">
        <v>8.3000000000000007</v>
      </c>
      <c r="X19" s="105">
        <v>0.8</v>
      </c>
      <c r="Y19" s="105"/>
      <c r="Z19" s="108">
        <v>287285.2612945658</v>
      </c>
      <c r="AA19" s="109">
        <v>0</v>
      </c>
      <c r="AB19" s="110">
        <f>O19/SUM($O$19:$O$203)</f>
        <v>1.3994413896452998E-2</v>
      </c>
    </row>
    <row r="20" spans="1:29" s="111" customFormat="1" hidden="1" x14ac:dyDescent="0.25">
      <c r="A20" s="104"/>
      <c r="B20" s="112" t="s">
        <v>645</v>
      </c>
      <c r="C20" s="112" t="s">
        <v>646</v>
      </c>
      <c r="D20" s="112">
        <v>52078</v>
      </c>
      <c r="E20" s="112">
        <v>101551</v>
      </c>
      <c r="F20" s="112">
        <v>0</v>
      </c>
      <c r="G20" s="112" t="s">
        <v>647</v>
      </c>
      <c r="H20" s="112" t="s">
        <v>648</v>
      </c>
      <c r="I20" s="112" t="s">
        <v>649</v>
      </c>
      <c r="J20" s="106" t="s">
        <v>650</v>
      </c>
      <c r="K20" s="112" t="s">
        <v>651</v>
      </c>
      <c r="L20" s="112" t="s">
        <v>652</v>
      </c>
      <c r="M20" s="112" t="s">
        <v>653</v>
      </c>
      <c r="N20" s="112" t="s">
        <v>654</v>
      </c>
      <c r="O20" s="112">
        <v>4.25</v>
      </c>
      <c r="P20" s="112">
        <v>4.25</v>
      </c>
      <c r="Q20" s="112" t="s">
        <v>644</v>
      </c>
      <c r="R20" s="112" t="s">
        <v>643</v>
      </c>
      <c r="S20" s="113">
        <v>32247</v>
      </c>
      <c r="T20" s="113">
        <v>32313</v>
      </c>
      <c r="U20" s="113" t="s">
        <v>644</v>
      </c>
      <c r="V20" s="113" t="s">
        <v>644</v>
      </c>
      <c r="W20" s="112" t="s">
        <v>644</v>
      </c>
      <c r="X20" s="112" t="s">
        <v>644</v>
      </c>
      <c r="Y20" s="112"/>
      <c r="Z20" s="114">
        <v>0</v>
      </c>
      <c r="AA20" s="114">
        <v>0</v>
      </c>
      <c r="AB20" s="110">
        <f t="shared" ref="AB20:AB83" si="0">O20/SUM($O$19:$O$203)</f>
        <v>5.5070610240671514E-4</v>
      </c>
    </row>
    <row r="21" spans="1:29" s="111" customFormat="1" hidden="1" x14ac:dyDescent="0.25">
      <c r="A21" s="104"/>
      <c r="B21" s="112" t="s">
        <v>655</v>
      </c>
      <c r="C21" s="112" t="s">
        <v>656</v>
      </c>
      <c r="D21" s="112">
        <v>50752</v>
      </c>
      <c r="E21" s="112">
        <v>101548</v>
      </c>
      <c r="F21" s="112">
        <v>0</v>
      </c>
      <c r="G21" s="112" t="s">
        <v>657</v>
      </c>
      <c r="H21" s="112" t="s">
        <v>648</v>
      </c>
      <c r="I21" s="112" t="s">
        <v>658</v>
      </c>
      <c r="J21" s="106" t="s">
        <v>650</v>
      </c>
      <c r="K21" s="112" t="s">
        <v>651</v>
      </c>
      <c r="L21" s="112" t="s">
        <v>652</v>
      </c>
      <c r="M21" s="112" t="s">
        <v>653</v>
      </c>
      <c r="N21" s="112" t="s">
        <v>642</v>
      </c>
      <c r="O21" s="112">
        <v>60</v>
      </c>
      <c r="P21" s="112">
        <v>20</v>
      </c>
      <c r="Q21" s="112">
        <v>1.8</v>
      </c>
      <c r="R21" s="112" t="s">
        <v>659</v>
      </c>
      <c r="S21" s="113">
        <v>41173</v>
      </c>
      <c r="T21" s="113">
        <v>31422</v>
      </c>
      <c r="U21" s="113" t="s">
        <v>644</v>
      </c>
      <c r="V21" s="113" t="s">
        <v>644</v>
      </c>
      <c r="W21" s="112" t="s">
        <v>644</v>
      </c>
      <c r="X21" s="112" t="s">
        <v>644</v>
      </c>
      <c r="Y21" s="112"/>
      <c r="Z21" s="114">
        <v>0</v>
      </c>
      <c r="AA21" s="114">
        <v>60</v>
      </c>
      <c r="AB21" s="110">
        <f t="shared" si="0"/>
        <v>7.7746743869183321E-3</v>
      </c>
    </row>
    <row r="22" spans="1:29" s="111" customFormat="1" hidden="1" x14ac:dyDescent="0.25">
      <c r="A22" s="47"/>
      <c r="B22" s="112" t="s">
        <v>660</v>
      </c>
      <c r="C22" s="112" t="s">
        <v>661</v>
      </c>
      <c r="D22" s="112">
        <v>50752</v>
      </c>
      <c r="E22" s="112">
        <v>101548</v>
      </c>
      <c r="F22" s="112">
        <v>0</v>
      </c>
      <c r="G22" s="112" t="s">
        <v>662</v>
      </c>
      <c r="H22" s="112" t="s">
        <v>648</v>
      </c>
      <c r="I22" s="112" t="s">
        <v>663</v>
      </c>
      <c r="J22" s="106" t="s">
        <v>650</v>
      </c>
      <c r="K22" s="112" t="s">
        <v>651</v>
      </c>
      <c r="L22" s="112" t="s">
        <v>652</v>
      </c>
      <c r="M22" s="112" t="s">
        <v>653</v>
      </c>
      <c r="N22" s="112" t="s">
        <v>642</v>
      </c>
      <c r="O22" s="112">
        <v>60</v>
      </c>
      <c r="P22" s="112">
        <v>20</v>
      </c>
      <c r="Q22" s="112">
        <v>1.8</v>
      </c>
      <c r="R22" s="112" t="s">
        <v>659</v>
      </c>
      <c r="S22" s="113">
        <v>43608</v>
      </c>
      <c r="T22" s="113">
        <v>31422</v>
      </c>
      <c r="U22" s="113" t="s">
        <v>644</v>
      </c>
      <c r="V22" s="113" t="s">
        <v>644</v>
      </c>
      <c r="W22" s="112" t="s">
        <v>644</v>
      </c>
      <c r="X22" s="112" t="s">
        <v>644</v>
      </c>
      <c r="Y22" s="112"/>
      <c r="Z22" s="115">
        <v>0</v>
      </c>
      <c r="AA22" s="115">
        <v>60</v>
      </c>
      <c r="AB22" s="110">
        <f t="shared" si="0"/>
        <v>7.7746743869183321E-3</v>
      </c>
    </row>
    <row r="23" spans="1:29" s="111" customFormat="1" hidden="1" x14ac:dyDescent="0.25">
      <c r="A23" s="104"/>
      <c r="B23" s="112" t="s">
        <v>664</v>
      </c>
      <c r="C23" s="112" t="s">
        <v>665</v>
      </c>
      <c r="D23" s="112">
        <v>10640</v>
      </c>
      <c r="E23" s="112">
        <v>100014</v>
      </c>
      <c r="F23" s="112">
        <v>0</v>
      </c>
      <c r="G23" s="112" t="s">
        <v>666</v>
      </c>
      <c r="H23" s="112" t="s">
        <v>648</v>
      </c>
      <c r="I23" s="112" t="s">
        <v>667</v>
      </c>
      <c r="J23" s="106" t="s">
        <v>931</v>
      </c>
      <c r="K23" s="112" t="s">
        <v>640</v>
      </c>
      <c r="L23" s="112" t="s">
        <v>241</v>
      </c>
      <c r="M23" s="112" t="s">
        <v>653</v>
      </c>
      <c r="N23" s="112" t="s">
        <v>642</v>
      </c>
      <c r="O23" s="112">
        <v>49.9</v>
      </c>
      <c r="P23" s="112">
        <v>49.9</v>
      </c>
      <c r="Q23" s="112">
        <v>0</v>
      </c>
      <c r="R23" s="112" t="s">
        <v>643</v>
      </c>
      <c r="S23" s="113">
        <v>31016</v>
      </c>
      <c r="T23" s="113">
        <v>32200</v>
      </c>
      <c r="U23" s="113" t="s">
        <v>644</v>
      </c>
      <c r="V23" s="113" t="s">
        <v>644</v>
      </c>
      <c r="W23" s="112">
        <v>8.3000000000000007</v>
      </c>
      <c r="X23" s="112">
        <v>0.8</v>
      </c>
      <c r="Y23" s="112"/>
      <c r="Z23" s="114">
        <v>185071.30274081469</v>
      </c>
      <c r="AA23" s="114">
        <v>0</v>
      </c>
      <c r="AB23" s="110">
        <f t="shared" si="0"/>
        <v>6.4659375317870794E-3</v>
      </c>
    </row>
    <row r="24" spans="1:29" s="111" customFormat="1" hidden="1" x14ac:dyDescent="0.25">
      <c r="A24" s="104"/>
      <c r="B24" s="112" t="s">
        <v>668</v>
      </c>
      <c r="C24" s="112" t="s">
        <v>669</v>
      </c>
      <c r="D24" s="112" t="s">
        <v>644</v>
      </c>
      <c r="E24" s="112">
        <v>800012</v>
      </c>
      <c r="F24" s="112">
        <v>0</v>
      </c>
      <c r="G24" s="112" t="s">
        <v>644</v>
      </c>
      <c r="H24" s="112" t="s">
        <v>648</v>
      </c>
      <c r="I24" s="112" t="s">
        <v>670</v>
      </c>
      <c r="J24" s="106">
        <v>0</v>
      </c>
      <c r="K24" s="112" t="s">
        <v>651</v>
      </c>
      <c r="L24" s="112" t="s">
        <v>652</v>
      </c>
      <c r="M24" s="112" t="s">
        <v>653</v>
      </c>
      <c r="N24" s="112" t="s">
        <v>671</v>
      </c>
      <c r="O24" s="112">
        <v>6.5</v>
      </c>
      <c r="P24" s="112">
        <v>6.5</v>
      </c>
      <c r="Q24" s="112" t="s">
        <v>644</v>
      </c>
      <c r="R24" s="112" t="s">
        <v>643</v>
      </c>
      <c r="S24" s="113">
        <v>31152</v>
      </c>
      <c r="T24" s="113">
        <v>32976</v>
      </c>
      <c r="U24" s="113" t="s">
        <v>644</v>
      </c>
      <c r="V24" s="113" t="s">
        <v>644</v>
      </c>
      <c r="W24" s="112" t="s">
        <v>644</v>
      </c>
      <c r="X24" s="112" t="s">
        <v>644</v>
      </c>
      <c r="Y24" s="112"/>
      <c r="Z24" s="114">
        <v>0</v>
      </c>
      <c r="AA24" s="114">
        <v>0</v>
      </c>
      <c r="AB24" s="110">
        <f t="shared" si="0"/>
        <v>8.4225639191615263E-4</v>
      </c>
    </row>
    <row r="25" spans="1:29" s="111" customFormat="1" hidden="1" x14ac:dyDescent="0.25">
      <c r="A25" s="104"/>
      <c r="B25" s="112" t="s">
        <v>672</v>
      </c>
      <c r="C25" s="112" t="s">
        <v>673</v>
      </c>
      <c r="D25" s="112">
        <v>10650</v>
      </c>
      <c r="E25" s="112">
        <v>100897</v>
      </c>
      <c r="F25" s="112">
        <v>0</v>
      </c>
      <c r="G25" s="112" t="s">
        <v>674</v>
      </c>
      <c r="H25" s="112" t="s">
        <v>648</v>
      </c>
      <c r="I25" s="112" t="s">
        <v>675</v>
      </c>
      <c r="J25" s="106" t="s">
        <v>650</v>
      </c>
      <c r="K25" s="112" t="s">
        <v>651</v>
      </c>
      <c r="L25" s="112" t="s">
        <v>652</v>
      </c>
      <c r="M25" s="112" t="s">
        <v>653</v>
      </c>
      <c r="N25" s="112" t="s">
        <v>671</v>
      </c>
      <c r="O25" s="112">
        <v>48.094000000000001</v>
      </c>
      <c r="P25" s="112">
        <v>48</v>
      </c>
      <c r="Q25" s="112" t="s">
        <v>644</v>
      </c>
      <c r="R25" s="112" t="s">
        <v>676</v>
      </c>
      <c r="S25" s="113">
        <v>40961</v>
      </c>
      <c r="T25" s="113">
        <v>41000</v>
      </c>
      <c r="U25" s="113" t="s">
        <v>644</v>
      </c>
      <c r="V25" s="113" t="s">
        <v>644</v>
      </c>
      <c r="W25" s="112" t="s">
        <v>644</v>
      </c>
      <c r="X25" s="112" t="s">
        <v>644</v>
      </c>
      <c r="Y25" s="112"/>
      <c r="Z25" s="114">
        <v>0</v>
      </c>
      <c r="AA25" s="114">
        <v>0</v>
      </c>
      <c r="AB25" s="110">
        <f t="shared" si="0"/>
        <v>6.2319198327408379E-3</v>
      </c>
    </row>
    <row r="26" spans="1:29" s="111" customFormat="1" hidden="1" x14ac:dyDescent="0.25">
      <c r="A26" s="104"/>
      <c r="B26" s="112" t="s">
        <v>672</v>
      </c>
      <c r="C26" s="112" t="s">
        <v>677</v>
      </c>
      <c r="D26" s="112">
        <v>10650</v>
      </c>
      <c r="E26" s="112">
        <v>100897</v>
      </c>
      <c r="F26" s="112">
        <v>0</v>
      </c>
      <c r="G26" s="112" t="s">
        <v>674</v>
      </c>
      <c r="H26" s="112" t="s">
        <v>648</v>
      </c>
      <c r="I26" s="112" t="s">
        <v>678</v>
      </c>
      <c r="J26" s="106" t="s">
        <v>650</v>
      </c>
      <c r="K26" s="112" t="s">
        <v>651</v>
      </c>
      <c r="L26" s="112" t="s">
        <v>652</v>
      </c>
      <c r="M26" s="112" t="s">
        <v>653</v>
      </c>
      <c r="N26" s="112" t="s">
        <v>671</v>
      </c>
      <c r="O26" s="112">
        <v>48.09</v>
      </c>
      <c r="P26" s="112">
        <v>42</v>
      </c>
      <c r="Q26" s="112" t="s">
        <v>644</v>
      </c>
      <c r="R26" s="112" t="s">
        <v>679</v>
      </c>
      <c r="S26" s="113">
        <v>41614</v>
      </c>
      <c r="T26" s="113">
        <v>33329</v>
      </c>
      <c r="U26" s="113" t="s">
        <v>644</v>
      </c>
      <c r="V26" s="113">
        <v>42125</v>
      </c>
      <c r="W26" s="112" t="s">
        <v>644</v>
      </c>
      <c r="X26" s="112" t="s">
        <v>644</v>
      </c>
      <c r="Y26" s="112"/>
      <c r="Z26" s="114">
        <v>21329.282476832886</v>
      </c>
      <c r="AA26" s="114">
        <v>48.094000000000001</v>
      </c>
      <c r="AB26" s="110">
        <f t="shared" si="0"/>
        <v>6.2314015211150436E-3</v>
      </c>
    </row>
    <row r="27" spans="1:29" s="111" customFormat="1" hidden="1" x14ac:dyDescent="0.25">
      <c r="A27" s="104"/>
      <c r="B27" s="112" t="s">
        <v>680</v>
      </c>
      <c r="C27" s="112" t="s">
        <v>681</v>
      </c>
      <c r="D27" s="112">
        <v>10649</v>
      </c>
      <c r="E27" s="112">
        <v>100890</v>
      </c>
      <c r="F27" s="112">
        <v>0</v>
      </c>
      <c r="G27" s="112" t="s">
        <v>682</v>
      </c>
      <c r="H27" s="112" t="s">
        <v>648</v>
      </c>
      <c r="I27" s="112" t="s">
        <v>683</v>
      </c>
      <c r="J27" s="106" t="s">
        <v>650</v>
      </c>
      <c r="K27" s="112" t="s">
        <v>651</v>
      </c>
      <c r="L27" s="112" t="s">
        <v>652</v>
      </c>
      <c r="M27" s="112" t="s">
        <v>653</v>
      </c>
      <c r="N27" s="112" t="s">
        <v>671</v>
      </c>
      <c r="O27" s="112">
        <v>48.094000000000001</v>
      </c>
      <c r="P27" s="112">
        <v>48</v>
      </c>
      <c r="Q27" s="112" t="s">
        <v>644</v>
      </c>
      <c r="R27" s="112" t="s">
        <v>676</v>
      </c>
      <c r="S27" s="113">
        <v>31926</v>
      </c>
      <c r="T27" s="113">
        <v>34792</v>
      </c>
      <c r="U27" s="113" t="s">
        <v>644</v>
      </c>
      <c r="V27" s="113" t="s">
        <v>644</v>
      </c>
      <c r="W27" s="112" t="s">
        <v>644</v>
      </c>
      <c r="X27" s="112" t="s">
        <v>644</v>
      </c>
      <c r="Y27" s="112"/>
      <c r="Z27" s="114">
        <v>0</v>
      </c>
      <c r="AA27" s="114">
        <v>0</v>
      </c>
      <c r="AB27" s="110">
        <f t="shared" si="0"/>
        <v>6.2319198327408379E-3</v>
      </c>
    </row>
    <row r="28" spans="1:29" s="111" customFormat="1" hidden="1" x14ac:dyDescent="0.25">
      <c r="A28" s="104"/>
      <c r="B28" s="112" t="s">
        <v>680</v>
      </c>
      <c r="C28" s="112" t="s">
        <v>684</v>
      </c>
      <c r="D28" s="112">
        <v>10649</v>
      </c>
      <c r="E28" s="112">
        <v>100890</v>
      </c>
      <c r="F28" s="112">
        <v>0</v>
      </c>
      <c r="G28" s="112" t="s">
        <v>682</v>
      </c>
      <c r="H28" s="112" t="s">
        <v>648</v>
      </c>
      <c r="I28" s="112" t="s">
        <v>685</v>
      </c>
      <c r="J28" s="106" t="s">
        <v>650</v>
      </c>
      <c r="K28" s="112" t="s">
        <v>651</v>
      </c>
      <c r="L28" s="112" t="s">
        <v>652</v>
      </c>
      <c r="M28" s="112" t="s">
        <v>653</v>
      </c>
      <c r="N28" s="112" t="s">
        <v>671</v>
      </c>
      <c r="O28" s="112">
        <v>48.09</v>
      </c>
      <c r="P28" s="112">
        <v>42</v>
      </c>
      <c r="Q28" s="112" t="s">
        <v>644</v>
      </c>
      <c r="R28" s="112" t="s">
        <v>679</v>
      </c>
      <c r="S28" s="113">
        <v>41614</v>
      </c>
      <c r="T28" s="113">
        <v>34792</v>
      </c>
      <c r="U28" s="113" t="s">
        <v>644</v>
      </c>
      <c r="V28" s="113">
        <v>42125</v>
      </c>
      <c r="W28" s="112" t="s">
        <v>644</v>
      </c>
      <c r="X28" s="112" t="s">
        <v>644</v>
      </c>
      <c r="Y28" s="112"/>
      <c r="Z28" s="114">
        <v>31500.772442447982</v>
      </c>
      <c r="AA28" s="114">
        <v>48.094000000000001</v>
      </c>
      <c r="AB28" s="110">
        <f t="shared" si="0"/>
        <v>6.2314015211150436E-3</v>
      </c>
    </row>
    <row r="29" spans="1:29" s="111" customFormat="1" hidden="1" x14ac:dyDescent="0.25">
      <c r="A29" s="104"/>
      <c r="B29" s="112" t="s">
        <v>644</v>
      </c>
      <c r="C29" s="112">
        <v>622110</v>
      </c>
      <c r="D29" s="112" t="s">
        <v>644</v>
      </c>
      <c r="E29" s="112" t="s">
        <v>644</v>
      </c>
      <c r="F29" s="112">
        <v>0</v>
      </c>
      <c r="G29" s="112" t="s">
        <v>644</v>
      </c>
      <c r="H29" s="112" t="s">
        <v>648</v>
      </c>
      <c r="I29" s="197" t="s">
        <v>686</v>
      </c>
      <c r="J29" s="106">
        <v>0</v>
      </c>
      <c r="K29" s="112" t="s">
        <v>687</v>
      </c>
      <c r="L29" s="112" t="s">
        <v>688</v>
      </c>
      <c r="M29" s="112" t="s">
        <v>653</v>
      </c>
      <c r="N29" s="112" t="s">
        <v>642</v>
      </c>
      <c r="O29" s="112">
        <v>2.8519999999999999</v>
      </c>
      <c r="P29" s="112">
        <v>2.8519999999999999</v>
      </c>
      <c r="Q29" s="112" t="s">
        <v>644</v>
      </c>
      <c r="R29" s="112" t="s">
        <v>689</v>
      </c>
      <c r="S29" s="113" t="s">
        <v>644</v>
      </c>
      <c r="T29" s="113">
        <v>42232</v>
      </c>
      <c r="U29" s="113" t="s">
        <v>644</v>
      </c>
      <c r="V29" s="113" t="s">
        <v>644</v>
      </c>
      <c r="W29" s="112">
        <v>8.3000000000000007</v>
      </c>
      <c r="X29" s="112">
        <v>0.8</v>
      </c>
      <c r="Y29" s="112"/>
      <c r="Z29" s="114">
        <v>14482.350857298376</v>
      </c>
      <c r="AA29" s="114">
        <v>2.8519999999999999</v>
      </c>
      <c r="AB29" s="110">
        <f t="shared" si="0"/>
        <v>3.6955618919151803E-4</v>
      </c>
      <c r="AC29" s="198"/>
    </row>
    <row r="30" spans="1:29" s="111" customFormat="1" hidden="1" x14ac:dyDescent="0.25">
      <c r="A30" s="104"/>
      <c r="B30" s="112" t="s">
        <v>644</v>
      </c>
      <c r="C30" s="112">
        <v>562000</v>
      </c>
      <c r="D30" s="112" t="s">
        <v>644</v>
      </c>
      <c r="E30" s="112" t="s">
        <v>644</v>
      </c>
      <c r="F30" s="112">
        <v>0</v>
      </c>
      <c r="G30" s="112" t="s">
        <v>644</v>
      </c>
      <c r="H30" s="112" t="s">
        <v>648</v>
      </c>
      <c r="I30" s="197" t="s">
        <v>690</v>
      </c>
      <c r="J30" s="106">
        <v>0</v>
      </c>
      <c r="K30" s="112" t="s">
        <v>687</v>
      </c>
      <c r="L30" s="112" t="s">
        <v>688</v>
      </c>
      <c r="M30" s="112" t="s">
        <v>653</v>
      </c>
      <c r="N30" s="112" t="s">
        <v>642</v>
      </c>
      <c r="O30" s="112">
        <v>0.22</v>
      </c>
      <c r="P30" s="112">
        <v>0.22</v>
      </c>
      <c r="Q30" s="112" t="s">
        <v>644</v>
      </c>
      <c r="R30" s="112" t="s">
        <v>689</v>
      </c>
      <c r="S30" s="113" t="s">
        <v>644</v>
      </c>
      <c r="T30" s="113">
        <v>42292</v>
      </c>
      <c r="U30" s="113" t="s">
        <v>644</v>
      </c>
      <c r="V30" s="113" t="s">
        <v>644</v>
      </c>
      <c r="W30" s="112">
        <v>8.3000000000000007</v>
      </c>
      <c r="X30" s="112">
        <v>0.8</v>
      </c>
      <c r="Y30" s="112"/>
      <c r="Z30" s="114">
        <v>1066.2517917082464</v>
      </c>
      <c r="AA30" s="114">
        <v>0.22</v>
      </c>
      <c r="AB30" s="110">
        <f t="shared" si="0"/>
        <v>2.8507139418700553E-5</v>
      </c>
    </row>
    <row r="31" spans="1:29" s="111" customFormat="1" hidden="1" x14ac:dyDescent="0.25">
      <c r="A31" s="104"/>
      <c r="B31" s="112" t="s">
        <v>644</v>
      </c>
      <c r="C31" s="112">
        <v>221330</v>
      </c>
      <c r="D31" s="112" t="s">
        <v>644</v>
      </c>
      <c r="E31" s="112" t="s">
        <v>644</v>
      </c>
      <c r="F31" s="112">
        <v>0</v>
      </c>
      <c r="G31" s="112" t="s">
        <v>644</v>
      </c>
      <c r="H31" s="112" t="s">
        <v>648</v>
      </c>
      <c r="I31" s="197" t="s">
        <v>691</v>
      </c>
      <c r="J31" s="106">
        <v>0</v>
      </c>
      <c r="K31" s="112" t="s">
        <v>687</v>
      </c>
      <c r="L31" s="112" t="s">
        <v>652</v>
      </c>
      <c r="M31" s="112" t="s">
        <v>653</v>
      </c>
      <c r="N31" s="112" t="s">
        <v>642</v>
      </c>
      <c r="O31" s="112">
        <v>0.25</v>
      </c>
      <c r="P31" s="112">
        <v>0.25</v>
      </c>
      <c r="Q31" s="112" t="s">
        <v>644</v>
      </c>
      <c r="R31" s="112" t="s">
        <v>689</v>
      </c>
      <c r="S31" s="113" t="s">
        <v>644</v>
      </c>
      <c r="T31" s="113">
        <v>42256</v>
      </c>
      <c r="U31" s="113" t="s">
        <v>644</v>
      </c>
      <c r="V31" s="113" t="s">
        <v>644</v>
      </c>
      <c r="W31" s="112">
        <v>8.3000000000000007</v>
      </c>
      <c r="X31" s="112">
        <v>0.8</v>
      </c>
      <c r="Y31" s="112"/>
      <c r="Z31" s="114">
        <v>475.59297945205481</v>
      </c>
      <c r="AA31" s="114">
        <v>0.25</v>
      </c>
      <c r="AB31" s="110">
        <f t="shared" si="0"/>
        <v>3.2394476612159721E-5</v>
      </c>
    </row>
    <row r="32" spans="1:29" s="111" customFormat="1" hidden="1" x14ac:dyDescent="0.25">
      <c r="A32" s="104"/>
      <c r="B32" s="112" t="s">
        <v>644</v>
      </c>
      <c r="C32" s="112">
        <v>2400</v>
      </c>
      <c r="D32" s="112" t="s">
        <v>644</v>
      </c>
      <c r="E32" s="112" t="s">
        <v>644</v>
      </c>
      <c r="F32" s="112">
        <v>0</v>
      </c>
      <c r="G32" s="112" t="s">
        <v>644</v>
      </c>
      <c r="H32" s="112" t="s">
        <v>648</v>
      </c>
      <c r="I32" s="197" t="s">
        <v>692</v>
      </c>
      <c r="J32" s="106">
        <v>0</v>
      </c>
      <c r="K32" s="112" t="s">
        <v>687</v>
      </c>
      <c r="L32" s="112" t="s">
        <v>652</v>
      </c>
      <c r="M32" s="112" t="s">
        <v>653</v>
      </c>
      <c r="N32" s="112" t="s">
        <v>642</v>
      </c>
      <c r="O32" s="112">
        <v>0.1</v>
      </c>
      <c r="P32" s="112">
        <v>0.1</v>
      </c>
      <c r="Q32" s="112" t="s">
        <v>644</v>
      </c>
      <c r="R32" s="112" t="s">
        <v>689</v>
      </c>
      <c r="S32" s="113" t="s">
        <v>644</v>
      </c>
      <c r="T32" s="113">
        <v>42271</v>
      </c>
      <c r="U32" s="113" t="s">
        <v>644</v>
      </c>
      <c r="V32" s="113" t="s">
        <v>644</v>
      </c>
      <c r="W32" s="112">
        <v>8.3000000000000007</v>
      </c>
      <c r="X32" s="112">
        <v>0.8</v>
      </c>
      <c r="Y32" s="112"/>
      <c r="Z32" s="114">
        <v>146.10706692824101</v>
      </c>
      <c r="AA32" s="114">
        <v>0.1</v>
      </c>
      <c r="AB32" s="110">
        <f t="shared" si="0"/>
        <v>1.2957790644863888E-5</v>
      </c>
    </row>
    <row r="33" spans="1:28" s="111" customFormat="1" hidden="1" x14ac:dyDescent="0.25">
      <c r="A33" s="104"/>
      <c r="B33" s="112" t="s">
        <v>644</v>
      </c>
      <c r="C33" s="112">
        <v>2832</v>
      </c>
      <c r="D33" s="112" t="s">
        <v>644</v>
      </c>
      <c r="E33" s="112" t="s">
        <v>644</v>
      </c>
      <c r="F33" s="112"/>
      <c r="G33" s="112" t="s">
        <v>644</v>
      </c>
      <c r="H33" s="112" t="s">
        <v>648</v>
      </c>
      <c r="I33" s="197" t="s">
        <v>693</v>
      </c>
      <c r="J33" s="106">
        <v>0</v>
      </c>
      <c r="K33" s="112" t="s">
        <v>687</v>
      </c>
      <c r="L33" s="112" t="s">
        <v>688</v>
      </c>
      <c r="M33" s="112" t="s">
        <v>653</v>
      </c>
      <c r="N33" s="112" t="s">
        <v>642</v>
      </c>
      <c r="O33" s="112">
        <v>0.8</v>
      </c>
      <c r="P33" s="112">
        <v>0.8</v>
      </c>
      <c r="Q33" s="112" t="s">
        <v>644</v>
      </c>
      <c r="R33" s="112" t="s">
        <v>689</v>
      </c>
      <c r="S33" s="113" t="s">
        <v>644</v>
      </c>
      <c r="T33" s="113">
        <v>42598</v>
      </c>
      <c r="U33" s="112" t="s">
        <v>644</v>
      </c>
      <c r="V33" s="113" t="s">
        <v>644</v>
      </c>
      <c r="W33" s="116">
        <v>8.3000000000000007</v>
      </c>
      <c r="X33" s="117">
        <v>0.8</v>
      </c>
      <c r="Y33" s="112"/>
      <c r="Z33" s="118">
        <v>4365</v>
      </c>
      <c r="AA33" s="119" t="s">
        <v>644</v>
      </c>
      <c r="AB33" s="110">
        <f t="shared" si="0"/>
        <v>1.0366232515891111E-4</v>
      </c>
    </row>
    <row r="34" spans="1:28" s="111" customFormat="1" hidden="1" x14ac:dyDescent="0.25">
      <c r="A34" s="104"/>
      <c r="B34" s="112" t="s">
        <v>644</v>
      </c>
      <c r="C34" s="112">
        <v>2923</v>
      </c>
      <c r="D34" s="112" t="s">
        <v>644</v>
      </c>
      <c r="E34" s="112" t="s">
        <v>644</v>
      </c>
      <c r="F34" s="112"/>
      <c r="G34" s="112" t="s">
        <v>644</v>
      </c>
      <c r="H34" s="112" t="s">
        <v>648</v>
      </c>
      <c r="I34" s="197" t="s">
        <v>694</v>
      </c>
      <c r="J34" s="106">
        <v>0</v>
      </c>
      <c r="K34" s="112" t="s">
        <v>687</v>
      </c>
      <c r="L34" s="112" t="s">
        <v>652</v>
      </c>
      <c r="M34" s="112" t="s">
        <v>653</v>
      </c>
      <c r="N34" s="112" t="s">
        <v>642</v>
      </c>
      <c r="O34" s="112">
        <v>2.3620000000000001</v>
      </c>
      <c r="P34" s="112">
        <v>2.3620000000000001</v>
      </c>
      <c r="Q34" s="112" t="s">
        <v>644</v>
      </c>
      <c r="R34" s="112" t="s">
        <v>689</v>
      </c>
      <c r="S34" s="113" t="s">
        <v>644</v>
      </c>
      <c r="T34" s="113">
        <v>42433</v>
      </c>
      <c r="U34" s="112" t="s">
        <v>644</v>
      </c>
      <c r="V34" s="113" t="s">
        <v>644</v>
      </c>
      <c r="W34" s="116">
        <v>8.3000000000000007</v>
      </c>
      <c r="X34" s="117">
        <v>0.8</v>
      </c>
      <c r="Y34" s="112"/>
      <c r="Z34" s="118">
        <v>2924</v>
      </c>
      <c r="AA34" s="119" t="s">
        <v>644</v>
      </c>
      <c r="AB34" s="110">
        <f t="shared" si="0"/>
        <v>3.0606301503168502E-4</v>
      </c>
    </row>
    <row r="35" spans="1:28" s="111" customFormat="1" hidden="1" x14ac:dyDescent="0.25">
      <c r="A35" s="104"/>
      <c r="B35" s="112" t="s">
        <v>644</v>
      </c>
      <c r="C35" s="112">
        <v>2943</v>
      </c>
      <c r="D35" s="112" t="s">
        <v>644</v>
      </c>
      <c r="E35" s="112" t="s">
        <v>644</v>
      </c>
      <c r="F35" s="112"/>
      <c r="G35" s="112" t="s">
        <v>644</v>
      </c>
      <c r="H35" s="112" t="s">
        <v>648</v>
      </c>
      <c r="I35" s="197" t="s">
        <v>695</v>
      </c>
      <c r="J35" s="106">
        <v>0</v>
      </c>
      <c r="K35" s="112" t="s">
        <v>696</v>
      </c>
      <c r="L35" s="112" t="s">
        <v>652</v>
      </c>
      <c r="M35" s="112" t="s">
        <v>653</v>
      </c>
      <c r="N35" s="112" t="s">
        <v>642</v>
      </c>
      <c r="O35" s="112">
        <v>1.4</v>
      </c>
      <c r="P35" s="112">
        <v>1.4</v>
      </c>
      <c r="Q35" s="112" t="s">
        <v>644</v>
      </c>
      <c r="R35" s="112" t="s">
        <v>689</v>
      </c>
      <c r="S35" s="113" t="s">
        <v>644</v>
      </c>
      <c r="T35" s="113">
        <v>42696</v>
      </c>
      <c r="U35" s="112" t="s">
        <v>644</v>
      </c>
      <c r="V35" s="113" t="s">
        <v>644</v>
      </c>
      <c r="W35" s="116">
        <v>8.3000000000000007</v>
      </c>
      <c r="X35" s="117">
        <v>0.8</v>
      </c>
      <c r="Y35" s="112"/>
      <c r="Z35" s="118">
        <v>1898</v>
      </c>
      <c r="AA35" s="119" t="s">
        <v>644</v>
      </c>
      <c r="AB35" s="110">
        <f t="shared" si="0"/>
        <v>1.8140906902809441E-4</v>
      </c>
    </row>
    <row r="36" spans="1:28" s="111" customFormat="1" hidden="1" x14ac:dyDescent="0.25">
      <c r="A36" s="104"/>
      <c r="B36" s="112" t="s">
        <v>644</v>
      </c>
      <c r="C36" s="112" t="s">
        <v>697</v>
      </c>
      <c r="D36" s="112" t="s">
        <v>644</v>
      </c>
      <c r="E36" s="112" t="s">
        <v>644</v>
      </c>
      <c r="F36" s="112"/>
      <c r="G36" s="112" t="s">
        <v>644</v>
      </c>
      <c r="H36" s="112" t="s">
        <v>648</v>
      </c>
      <c r="I36" s="197" t="s">
        <v>698</v>
      </c>
      <c r="J36" s="106">
        <v>0</v>
      </c>
      <c r="K36" s="112" t="s">
        <v>651</v>
      </c>
      <c r="L36" s="112" t="s">
        <v>652</v>
      </c>
      <c r="M36" s="112" t="s">
        <v>653</v>
      </c>
      <c r="N36" s="112" t="s">
        <v>642</v>
      </c>
      <c r="O36" s="112">
        <v>3.7</v>
      </c>
      <c r="P36" s="112">
        <v>3.7</v>
      </c>
      <c r="Q36" s="112" t="s">
        <v>644</v>
      </c>
      <c r="R36" s="112" t="s">
        <v>689</v>
      </c>
      <c r="S36" s="113" t="s">
        <v>644</v>
      </c>
      <c r="T36" s="113">
        <v>43119</v>
      </c>
      <c r="U36" s="112" t="s">
        <v>644</v>
      </c>
      <c r="V36" s="113" t="s">
        <v>644</v>
      </c>
      <c r="W36" s="116">
        <v>8.3000000000000007</v>
      </c>
      <c r="X36" s="117">
        <v>0.8</v>
      </c>
      <c r="Y36" s="112"/>
      <c r="Z36" s="118">
        <v>1841</v>
      </c>
      <c r="AA36" s="119" t="s">
        <v>644</v>
      </c>
      <c r="AB36" s="110">
        <f t="shared" si="0"/>
        <v>4.7943825385996387E-4</v>
      </c>
    </row>
    <row r="37" spans="1:28" s="111" customFormat="1" hidden="1" x14ac:dyDescent="0.25">
      <c r="A37" s="47"/>
      <c r="B37" s="112">
        <v>0</v>
      </c>
      <c r="C37" s="112" t="s">
        <v>699</v>
      </c>
      <c r="D37" s="112" t="s">
        <v>644</v>
      </c>
      <c r="E37" s="112" t="s">
        <v>644</v>
      </c>
      <c r="F37" s="112">
        <v>0</v>
      </c>
      <c r="G37" s="112" t="s">
        <v>644</v>
      </c>
      <c r="H37" s="112" t="s">
        <v>648</v>
      </c>
      <c r="I37" s="197" t="s">
        <v>700</v>
      </c>
      <c r="J37" s="106">
        <v>0</v>
      </c>
      <c r="K37" s="112" t="s">
        <v>687</v>
      </c>
      <c r="L37" s="112" t="s">
        <v>688</v>
      </c>
      <c r="M37" s="112" t="s">
        <v>653</v>
      </c>
      <c r="N37" s="112" t="s">
        <v>642</v>
      </c>
      <c r="O37" s="112">
        <v>5</v>
      </c>
      <c r="P37" s="112">
        <v>5</v>
      </c>
      <c r="Q37" s="112" t="s">
        <v>644</v>
      </c>
      <c r="R37" s="112" t="s">
        <v>689</v>
      </c>
      <c r="S37" s="113" t="s">
        <v>644</v>
      </c>
      <c r="T37" s="113">
        <v>43655</v>
      </c>
      <c r="U37" s="113" t="s">
        <v>644</v>
      </c>
      <c r="V37" s="113" t="s">
        <v>644</v>
      </c>
      <c r="W37" s="112">
        <v>8.3000000000000007</v>
      </c>
      <c r="X37" s="112">
        <v>0.8</v>
      </c>
      <c r="Y37" s="112"/>
      <c r="Z37" s="115">
        <v>2180.5990429102785</v>
      </c>
      <c r="AA37" s="115">
        <v>5</v>
      </c>
      <c r="AB37" s="110">
        <f t="shared" si="0"/>
        <v>6.478895322431943E-4</v>
      </c>
    </row>
    <row r="38" spans="1:28" s="111" customFormat="1" hidden="1" x14ac:dyDescent="0.25">
      <c r="A38" s="104"/>
      <c r="B38" s="112" t="s">
        <v>644</v>
      </c>
      <c r="C38" s="112">
        <v>6313164777</v>
      </c>
      <c r="D38" s="112" t="s">
        <v>644</v>
      </c>
      <c r="E38" s="112" t="s">
        <v>644</v>
      </c>
      <c r="F38" s="112">
        <v>0</v>
      </c>
      <c r="G38" s="112" t="s">
        <v>644</v>
      </c>
      <c r="H38" s="112" t="s">
        <v>648</v>
      </c>
      <c r="I38" s="197" t="s">
        <v>701</v>
      </c>
      <c r="J38" s="106">
        <v>0</v>
      </c>
      <c r="K38" s="112" t="s">
        <v>696</v>
      </c>
      <c r="L38" s="112" t="s">
        <v>652</v>
      </c>
      <c r="M38" s="112" t="s">
        <v>653</v>
      </c>
      <c r="N38" s="112" t="s">
        <v>642</v>
      </c>
      <c r="O38" s="112">
        <v>5.0000000000000001E-3</v>
      </c>
      <c r="P38" s="112" t="s">
        <v>644</v>
      </c>
      <c r="Q38" s="112">
        <v>0</v>
      </c>
      <c r="R38" s="112" t="s">
        <v>702</v>
      </c>
      <c r="S38" s="113" t="s">
        <v>644</v>
      </c>
      <c r="T38" s="113">
        <v>40876</v>
      </c>
      <c r="U38" s="113" t="s">
        <v>644</v>
      </c>
      <c r="V38" s="113" t="s">
        <v>644</v>
      </c>
      <c r="W38" s="112">
        <v>8.3000000000000007</v>
      </c>
      <c r="X38" s="112">
        <v>0.8</v>
      </c>
      <c r="Y38" s="112"/>
      <c r="Z38" s="114">
        <v>8.7877900752971065</v>
      </c>
      <c r="AA38" s="114">
        <v>5.0000000000000001E-3</v>
      </c>
      <c r="AB38" s="110">
        <f t="shared" si="0"/>
        <v>6.4788953224319439E-7</v>
      </c>
    </row>
    <row r="39" spans="1:28" s="111" customFormat="1" hidden="1" x14ac:dyDescent="0.25">
      <c r="A39" s="104"/>
      <c r="B39" s="112" t="s">
        <v>644</v>
      </c>
      <c r="C39" s="112">
        <v>16212</v>
      </c>
      <c r="D39" s="112" t="s">
        <v>644</v>
      </c>
      <c r="E39" s="112" t="s">
        <v>644</v>
      </c>
      <c r="F39" s="112">
        <v>0</v>
      </c>
      <c r="G39" s="112" t="s">
        <v>644</v>
      </c>
      <c r="H39" s="112" t="s">
        <v>648</v>
      </c>
      <c r="I39" s="197" t="s">
        <v>703</v>
      </c>
      <c r="J39" s="106">
        <v>0</v>
      </c>
      <c r="K39" s="112" t="s">
        <v>687</v>
      </c>
      <c r="L39" s="112" t="s">
        <v>652</v>
      </c>
      <c r="M39" s="112" t="s">
        <v>653</v>
      </c>
      <c r="N39" s="112" t="s">
        <v>642</v>
      </c>
      <c r="O39" s="112">
        <v>0.18</v>
      </c>
      <c r="P39" s="112" t="s">
        <v>644</v>
      </c>
      <c r="Q39" s="112" t="s">
        <v>644</v>
      </c>
      <c r="R39" s="112" t="s">
        <v>702</v>
      </c>
      <c r="S39" s="113" t="s">
        <v>644</v>
      </c>
      <c r="T39" s="113">
        <v>41266</v>
      </c>
      <c r="U39" s="113" t="s">
        <v>644</v>
      </c>
      <c r="V39" s="113" t="s">
        <v>644</v>
      </c>
      <c r="W39" s="112">
        <v>8.3000000000000007</v>
      </c>
      <c r="X39" s="112">
        <v>0.8</v>
      </c>
      <c r="Y39" s="112"/>
      <c r="Z39" s="114">
        <v>0</v>
      </c>
      <c r="AA39" s="114">
        <v>0.18</v>
      </c>
      <c r="AB39" s="110">
        <f t="shared" si="0"/>
        <v>2.3324023160754997E-5</v>
      </c>
    </row>
    <row r="40" spans="1:28" s="111" customFormat="1" hidden="1" x14ac:dyDescent="0.25">
      <c r="A40" s="104"/>
      <c r="B40" s="112" t="s">
        <v>644</v>
      </c>
      <c r="C40" s="112">
        <v>91071</v>
      </c>
      <c r="D40" s="112" t="s">
        <v>644</v>
      </c>
      <c r="E40" s="112" t="s">
        <v>644</v>
      </c>
      <c r="F40" s="112">
        <v>0</v>
      </c>
      <c r="G40" s="112" t="s">
        <v>644</v>
      </c>
      <c r="H40" s="112" t="s">
        <v>648</v>
      </c>
      <c r="I40" s="197" t="s">
        <v>704</v>
      </c>
      <c r="J40" s="106">
        <v>0</v>
      </c>
      <c r="K40" s="112" t="s">
        <v>705</v>
      </c>
      <c r="L40" s="112" t="s">
        <v>706</v>
      </c>
      <c r="M40" s="112" t="s">
        <v>653</v>
      </c>
      <c r="N40" s="112" t="s">
        <v>642</v>
      </c>
      <c r="O40" s="112">
        <v>0.58499999999999996</v>
      </c>
      <c r="P40" s="112" t="s">
        <v>644</v>
      </c>
      <c r="Q40" s="112" t="s">
        <v>644</v>
      </c>
      <c r="R40" s="112" t="s">
        <v>689</v>
      </c>
      <c r="S40" s="113" t="s">
        <v>644</v>
      </c>
      <c r="T40" s="113">
        <v>41362</v>
      </c>
      <c r="U40" s="113" t="s">
        <v>644</v>
      </c>
      <c r="V40" s="113" t="s">
        <v>644</v>
      </c>
      <c r="W40" s="112">
        <v>8.3000000000000007</v>
      </c>
      <c r="X40" s="112">
        <v>0.8</v>
      </c>
      <c r="Y40" s="112"/>
      <c r="Z40" s="114">
        <v>722.3606323142526</v>
      </c>
      <c r="AA40" s="114">
        <v>0.58499999999999996</v>
      </c>
      <c r="AB40" s="110">
        <f t="shared" si="0"/>
        <v>7.5803075272453735E-5</v>
      </c>
    </row>
    <row r="41" spans="1:28" hidden="1" x14ac:dyDescent="0.25">
      <c r="A41" s="104"/>
      <c r="B41" s="112" t="s">
        <v>644</v>
      </c>
      <c r="C41" s="112">
        <v>86497</v>
      </c>
      <c r="D41" s="112" t="s">
        <v>644</v>
      </c>
      <c r="E41" s="112" t="s">
        <v>644</v>
      </c>
      <c r="F41" s="112">
        <v>0</v>
      </c>
      <c r="G41" s="112" t="s">
        <v>644</v>
      </c>
      <c r="H41" s="112" t="s">
        <v>648</v>
      </c>
      <c r="I41" s="197" t="s">
        <v>707</v>
      </c>
      <c r="J41" s="106">
        <v>0</v>
      </c>
      <c r="K41" s="112" t="s">
        <v>687</v>
      </c>
      <c r="L41" s="112" t="s">
        <v>706</v>
      </c>
      <c r="M41" s="112" t="s">
        <v>653</v>
      </c>
      <c r="N41" s="112" t="s">
        <v>642</v>
      </c>
      <c r="O41" s="112">
        <v>7.4999999999999997E-2</v>
      </c>
      <c r="P41" s="112" t="s">
        <v>644</v>
      </c>
      <c r="Q41" s="112" t="s">
        <v>644</v>
      </c>
      <c r="R41" s="112" t="s">
        <v>702</v>
      </c>
      <c r="S41" s="113" t="s">
        <v>644</v>
      </c>
      <c r="T41" s="113">
        <v>41331</v>
      </c>
      <c r="U41" s="113" t="s">
        <v>644</v>
      </c>
      <c r="V41" s="113" t="s">
        <v>644</v>
      </c>
      <c r="W41" s="112">
        <v>8.3000000000000007</v>
      </c>
      <c r="X41" s="112">
        <v>0.8</v>
      </c>
      <c r="Y41" s="112"/>
      <c r="Z41" s="114">
        <v>0</v>
      </c>
      <c r="AA41" s="114">
        <v>7.4999999999999997E-2</v>
      </c>
      <c r="AB41" s="110">
        <f t="shared" si="0"/>
        <v>9.7183429836479145E-6</v>
      </c>
    </row>
    <row r="42" spans="1:28" hidden="1" x14ac:dyDescent="0.25">
      <c r="A42" s="104"/>
      <c r="B42" s="112" t="s">
        <v>644</v>
      </c>
      <c r="C42" s="112">
        <v>86494</v>
      </c>
      <c r="D42" s="112" t="s">
        <v>644</v>
      </c>
      <c r="E42" s="112" t="s">
        <v>644</v>
      </c>
      <c r="F42" s="112">
        <v>0</v>
      </c>
      <c r="G42" s="112" t="s">
        <v>644</v>
      </c>
      <c r="H42" s="112" t="s">
        <v>648</v>
      </c>
      <c r="I42" s="197" t="s">
        <v>708</v>
      </c>
      <c r="J42" s="106">
        <v>0</v>
      </c>
      <c r="K42" s="112" t="s">
        <v>687</v>
      </c>
      <c r="L42" s="112" t="s">
        <v>706</v>
      </c>
      <c r="M42" s="112" t="s">
        <v>653</v>
      </c>
      <c r="N42" s="112" t="s">
        <v>642</v>
      </c>
      <c r="O42" s="112">
        <v>0.06</v>
      </c>
      <c r="P42" s="112" t="s">
        <v>644</v>
      </c>
      <c r="Q42" s="112" t="s">
        <v>644</v>
      </c>
      <c r="R42" s="112" t="s">
        <v>702</v>
      </c>
      <c r="S42" s="113" t="s">
        <v>644</v>
      </c>
      <c r="T42" s="113">
        <v>41351</v>
      </c>
      <c r="U42" s="113" t="s">
        <v>644</v>
      </c>
      <c r="V42" s="113" t="s">
        <v>644</v>
      </c>
      <c r="W42" s="112">
        <v>8.3000000000000007</v>
      </c>
      <c r="X42" s="112">
        <v>0.8</v>
      </c>
      <c r="Y42" s="112"/>
      <c r="Z42" s="114">
        <v>0</v>
      </c>
      <c r="AA42" s="114">
        <v>0.06</v>
      </c>
      <c r="AB42" s="110">
        <f t="shared" si="0"/>
        <v>7.7746743869183323E-6</v>
      </c>
    </row>
    <row r="43" spans="1:28" hidden="1" x14ac:dyDescent="0.25">
      <c r="A43" s="104"/>
      <c r="B43" s="112" t="s">
        <v>644</v>
      </c>
      <c r="C43" s="112">
        <v>86492</v>
      </c>
      <c r="D43" s="112" t="s">
        <v>644</v>
      </c>
      <c r="E43" s="112" t="s">
        <v>644</v>
      </c>
      <c r="F43" s="112">
        <v>0</v>
      </c>
      <c r="G43" s="112" t="s">
        <v>644</v>
      </c>
      <c r="H43" s="112" t="s">
        <v>648</v>
      </c>
      <c r="I43" s="197" t="s">
        <v>709</v>
      </c>
      <c r="J43" s="106">
        <v>0</v>
      </c>
      <c r="K43" s="112" t="s">
        <v>687</v>
      </c>
      <c r="L43" s="112" t="s">
        <v>706</v>
      </c>
      <c r="M43" s="112" t="s">
        <v>653</v>
      </c>
      <c r="N43" s="112" t="s">
        <v>642</v>
      </c>
      <c r="O43" s="112">
        <v>0.06</v>
      </c>
      <c r="P43" s="112" t="s">
        <v>644</v>
      </c>
      <c r="Q43" s="112" t="s">
        <v>644</v>
      </c>
      <c r="R43" s="112" t="s">
        <v>702</v>
      </c>
      <c r="S43" s="113" t="s">
        <v>644</v>
      </c>
      <c r="T43" s="113">
        <v>41326</v>
      </c>
      <c r="U43" s="113" t="s">
        <v>644</v>
      </c>
      <c r="V43" s="113" t="s">
        <v>644</v>
      </c>
      <c r="W43" s="112">
        <v>8.3000000000000007</v>
      </c>
      <c r="X43" s="112">
        <v>0.8</v>
      </c>
      <c r="Y43" s="112"/>
      <c r="Z43" s="114">
        <v>0</v>
      </c>
      <c r="AA43" s="114">
        <v>0.06</v>
      </c>
      <c r="AB43" s="110">
        <f t="shared" si="0"/>
        <v>7.7746743869183323E-6</v>
      </c>
    </row>
    <row r="44" spans="1:28" hidden="1" x14ac:dyDescent="0.25">
      <c r="A44" s="104"/>
      <c r="B44" s="112" t="s">
        <v>644</v>
      </c>
      <c r="C44" s="112">
        <v>86491</v>
      </c>
      <c r="D44" s="112" t="s">
        <v>644</v>
      </c>
      <c r="E44" s="112" t="s">
        <v>644</v>
      </c>
      <c r="F44" s="112">
        <v>0</v>
      </c>
      <c r="G44" s="112" t="s">
        <v>644</v>
      </c>
      <c r="H44" s="112" t="s">
        <v>648</v>
      </c>
      <c r="I44" s="197" t="s">
        <v>710</v>
      </c>
      <c r="J44" s="106">
        <v>0</v>
      </c>
      <c r="K44" s="112" t="s">
        <v>687</v>
      </c>
      <c r="L44" s="112" t="s">
        <v>706</v>
      </c>
      <c r="M44" s="112" t="s">
        <v>653</v>
      </c>
      <c r="N44" s="112" t="s">
        <v>642</v>
      </c>
      <c r="O44" s="112">
        <v>0.06</v>
      </c>
      <c r="P44" s="112" t="s">
        <v>644</v>
      </c>
      <c r="Q44" s="112" t="s">
        <v>644</v>
      </c>
      <c r="R44" s="112" t="s">
        <v>702</v>
      </c>
      <c r="S44" s="113" t="s">
        <v>644</v>
      </c>
      <c r="T44" s="113">
        <v>41326</v>
      </c>
      <c r="U44" s="113" t="s">
        <v>644</v>
      </c>
      <c r="V44" s="113" t="s">
        <v>644</v>
      </c>
      <c r="W44" s="112">
        <v>8.3000000000000007</v>
      </c>
      <c r="X44" s="112">
        <v>0.8</v>
      </c>
      <c r="Y44" s="112"/>
      <c r="Z44" s="114">
        <v>0</v>
      </c>
      <c r="AA44" s="114">
        <v>0.06</v>
      </c>
      <c r="AB44" s="110">
        <f t="shared" si="0"/>
        <v>7.7746743869183323E-6</v>
      </c>
    </row>
    <row r="45" spans="1:28" hidden="1" x14ac:dyDescent="0.25">
      <c r="A45" s="104"/>
      <c r="B45" s="112" t="s">
        <v>644</v>
      </c>
      <c r="C45" s="112">
        <v>82885</v>
      </c>
      <c r="D45" s="112" t="s">
        <v>644</v>
      </c>
      <c r="E45" s="112" t="s">
        <v>644</v>
      </c>
      <c r="F45" s="112">
        <v>0</v>
      </c>
      <c r="G45" s="112" t="s">
        <v>644</v>
      </c>
      <c r="H45" s="112" t="s">
        <v>648</v>
      </c>
      <c r="I45" s="197" t="s">
        <v>711</v>
      </c>
      <c r="J45" s="106">
        <v>0</v>
      </c>
      <c r="K45" s="112" t="s">
        <v>687</v>
      </c>
      <c r="L45" s="112" t="s">
        <v>688</v>
      </c>
      <c r="M45" s="112" t="s">
        <v>653</v>
      </c>
      <c r="N45" s="112" t="s">
        <v>642</v>
      </c>
      <c r="O45" s="112">
        <v>1.1000000000000001</v>
      </c>
      <c r="P45" s="112" t="s">
        <v>644</v>
      </c>
      <c r="Q45" s="112" t="s">
        <v>644</v>
      </c>
      <c r="R45" s="112" t="s">
        <v>689</v>
      </c>
      <c r="S45" s="113" t="s">
        <v>644</v>
      </c>
      <c r="T45" s="113">
        <v>41334</v>
      </c>
      <c r="U45" s="113" t="s">
        <v>644</v>
      </c>
      <c r="V45" s="113" t="s">
        <v>644</v>
      </c>
      <c r="W45" s="112">
        <v>8.3000000000000007</v>
      </c>
      <c r="X45" s="112">
        <v>0.8</v>
      </c>
      <c r="Y45" s="112"/>
      <c r="Z45" s="114">
        <v>3355.5414039735106</v>
      </c>
      <c r="AA45" s="114">
        <v>1.1000000000000001</v>
      </c>
      <c r="AB45" s="110">
        <f t="shared" si="0"/>
        <v>1.4253569709350277E-4</v>
      </c>
    </row>
    <row r="46" spans="1:28" hidden="1" x14ac:dyDescent="0.25">
      <c r="A46" s="104"/>
      <c r="B46" s="112" t="s">
        <v>644</v>
      </c>
      <c r="C46" s="112">
        <v>16523</v>
      </c>
      <c r="D46" s="112" t="s">
        <v>644</v>
      </c>
      <c r="E46" s="112" t="s">
        <v>644</v>
      </c>
      <c r="F46" s="112">
        <v>0</v>
      </c>
      <c r="G46" s="112" t="s">
        <v>644</v>
      </c>
      <c r="H46" s="112" t="s">
        <v>648</v>
      </c>
      <c r="I46" s="197" t="s">
        <v>712</v>
      </c>
      <c r="J46" s="106">
        <v>0</v>
      </c>
      <c r="K46" s="112" t="s">
        <v>687</v>
      </c>
      <c r="L46" s="112" t="s">
        <v>706</v>
      </c>
      <c r="M46" s="112" t="s">
        <v>653</v>
      </c>
      <c r="N46" s="112" t="s">
        <v>642</v>
      </c>
      <c r="O46" s="112">
        <v>0.69899999999999995</v>
      </c>
      <c r="P46" s="112" t="s">
        <v>644</v>
      </c>
      <c r="Q46" s="112" t="s">
        <v>644</v>
      </c>
      <c r="R46" s="112" t="s">
        <v>702</v>
      </c>
      <c r="S46" s="113" t="s">
        <v>644</v>
      </c>
      <c r="T46" s="113">
        <v>41702</v>
      </c>
      <c r="U46" s="113" t="s">
        <v>644</v>
      </c>
      <c r="V46" s="113" t="s">
        <v>644</v>
      </c>
      <c r="W46" s="112">
        <v>8.3000000000000007</v>
      </c>
      <c r="X46" s="112">
        <v>0.8</v>
      </c>
      <c r="Y46" s="112"/>
      <c r="Z46" s="114">
        <v>0</v>
      </c>
      <c r="AA46" s="114">
        <v>0.69899999999999995</v>
      </c>
      <c r="AB46" s="110">
        <f t="shared" si="0"/>
        <v>9.0574956607598558E-5</v>
      </c>
    </row>
    <row r="47" spans="1:28" hidden="1" x14ac:dyDescent="0.25">
      <c r="A47" s="104"/>
      <c r="B47" s="112" t="s">
        <v>644</v>
      </c>
      <c r="C47" s="112">
        <v>107240</v>
      </c>
      <c r="D47" s="112" t="s">
        <v>644</v>
      </c>
      <c r="E47" s="112" t="s">
        <v>644</v>
      </c>
      <c r="F47" s="112">
        <v>0</v>
      </c>
      <c r="G47" s="112" t="s">
        <v>644</v>
      </c>
      <c r="H47" s="112" t="s">
        <v>648</v>
      </c>
      <c r="I47" s="197" t="s">
        <v>713</v>
      </c>
      <c r="J47" s="106">
        <v>0</v>
      </c>
      <c r="K47" s="112" t="s">
        <v>687</v>
      </c>
      <c r="L47" s="112" t="s">
        <v>688</v>
      </c>
      <c r="M47" s="112" t="s">
        <v>653</v>
      </c>
      <c r="N47" s="112" t="s">
        <v>642</v>
      </c>
      <c r="O47" s="112">
        <v>1.33</v>
      </c>
      <c r="P47" s="112" t="s">
        <v>644</v>
      </c>
      <c r="Q47" s="112" t="s">
        <v>644</v>
      </c>
      <c r="R47" s="112" t="s">
        <v>702</v>
      </c>
      <c r="S47" s="113" t="s">
        <v>644</v>
      </c>
      <c r="T47" s="113">
        <v>41830</v>
      </c>
      <c r="U47" s="113" t="s">
        <v>644</v>
      </c>
      <c r="V47" s="113" t="s">
        <v>644</v>
      </c>
      <c r="W47" s="112">
        <v>8.3000000000000007</v>
      </c>
      <c r="X47" s="112">
        <v>0.8</v>
      </c>
      <c r="Y47" s="112"/>
      <c r="Z47" s="114">
        <v>0</v>
      </c>
      <c r="AA47" s="114">
        <v>1.33</v>
      </c>
      <c r="AB47" s="110">
        <f t="shared" si="0"/>
        <v>1.7233861557668971E-4</v>
      </c>
    </row>
    <row r="48" spans="1:28" hidden="1" x14ac:dyDescent="0.25">
      <c r="A48" s="104"/>
      <c r="B48" s="112" t="s">
        <v>644</v>
      </c>
      <c r="C48" s="112">
        <v>2528060805</v>
      </c>
      <c r="D48" s="112" t="s">
        <v>644</v>
      </c>
      <c r="E48" s="112" t="s">
        <v>644</v>
      </c>
      <c r="F48" s="112">
        <v>0</v>
      </c>
      <c r="G48" s="112" t="s">
        <v>644</v>
      </c>
      <c r="H48" s="112" t="s">
        <v>648</v>
      </c>
      <c r="I48" s="197" t="s">
        <v>714</v>
      </c>
      <c r="J48" s="106">
        <v>0</v>
      </c>
      <c r="K48" s="112" t="s">
        <v>696</v>
      </c>
      <c r="L48" s="112" t="s">
        <v>652</v>
      </c>
      <c r="M48" s="112" t="s">
        <v>653</v>
      </c>
      <c r="N48" s="112" t="s">
        <v>642</v>
      </c>
      <c r="O48" s="112">
        <v>2.5000000000000001E-2</v>
      </c>
      <c r="P48" s="112" t="s">
        <v>644</v>
      </c>
      <c r="Q48" s="112">
        <v>0</v>
      </c>
      <c r="R48" s="112" t="s">
        <v>702</v>
      </c>
      <c r="S48" s="113" t="s">
        <v>644</v>
      </c>
      <c r="T48" s="113">
        <v>40883</v>
      </c>
      <c r="U48" s="113" t="s">
        <v>644</v>
      </c>
      <c r="V48" s="113" t="s">
        <v>644</v>
      </c>
      <c r="W48" s="112">
        <v>8.3000000000000007</v>
      </c>
      <c r="X48" s="112">
        <v>0.8</v>
      </c>
      <c r="Y48" s="112"/>
      <c r="Z48" s="114">
        <v>52.670962986482863</v>
      </c>
      <c r="AA48" s="114">
        <v>2.5000000000000001E-2</v>
      </c>
      <c r="AB48" s="110">
        <f t="shared" si="0"/>
        <v>3.2394476612159721E-6</v>
      </c>
    </row>
    <row r="49" spans="1:28" hidden="1" x14ac:dyDescent="0.25">
      <c r="A49" s="104"/>
      <c r="B49" s="112" t="s">
        <v>644</v>
      </c>
      <c r="C49" s="112">
        <v>95282</v>
      </c>
      <c r="D49" s="112" t="s">
        <v>644</v>
      </c>
      <c r="E49" s="112" t="s">
        <v>644</v>
      </c>
      <c r="F49" s="112">
        <v>0</v>
      </c>
      <c r="G49" s="112" t="s">
        <v>644</v>
      </c>
      <c r="H49" s="112" t="s">
        <v>648</v>
      </c>
      <c r="I49" s="197" t="s">
        <v>715</v>
      </c>
      <c r="J49" s="106">
        <v>0</v>
      </c>
      <c r="K49" s="112" t="s">
        <v>705</v>
      </c>
      <c r="L49" s="112" t="s">
        <v>706</v>
      </c>
      <c r="M49" s="112" t="s">
        <v>653</v>
      </c>
      <c r="N49" s="112" t="s">
        <v>642</v>
      </c>
      <c r="O49" s="112">
        <v>3.8</v>
      </c>
      <c r="P49" s="112" t="s">
        <v>644</v>
      </c>
      <c r="Q49" s="112" t="s">
        <v>644</v>
      </c>
      <c r="R49" s="112" t="s">
        <v>702</v>
      </c>
      <c r="S49" s="113" t="s">
        <v>644</v>
      </c>
      <c r="T49" s="113">
        <v>41851</v>
      </c>
      <c r="U49" s="113" t="s">
        <v>644</v>
      </c>
      <c r="V49" s="113" t="s">
        <v>644</v>
      </c>
      <c r="W49" s="112">
        <v>8.3000000000000007</v>
      </c>
      <c r="X49" s="112">
        <v>0.8</v>
      </c>
      <c r="Y49" s="112"/>
      <c r="Z49" s="114">
        <v>0</v>
      </c>
      <c r="AA49" s="114">
        <v>3.8</v>
      </c>
      <c r="AB49" s="110">
        <f t="shared" si="0"/>
        <v>4.9239604450482765E-4</v>
      </c>
    </row>
    <row r="50" spans="1:28" hidden="1" x14ac:dyDescent="0.25">
      <c r="A50" s="104"/>
      <c r="B50" s="112" t="s">
        <v>644</v>
      </c>
      <c r="C50" s="112">
        <v>221300</v>
      </c>
      <c r="D50" s="112" t="s">
        <v>644</v>
      </c>
      <c r="E50" s="112" t="s">
        <v>644</v>
      </c>
      <c r="F50" s="112">
        <v>0</v>
      </c>
      <c r="G50" s="112" t="s">
        <v>644</v>
      </c>
      <c r="H50" s="112" t="s">
        <v>648</v>
      </c>
      <c r="I50" s="197" t="s">
        <v>716</v>
      </c>
      <c r="J50" s="106">
        <v>0</v>
      </c>
      <c r="K50" s="112" t="s">
        <v>687</v>
      </c>
      <c r="L50" s="112" t="s">
        <v>688</v>
      </c>
      <c r="M50" s="112" t="s">
        <v>653</v>
      </c>
      <c r="N50" s="112" t="s">
        <v>642</v>
      </c>
      <c r="O50" s="112">
        <v>1.1319999999999999</v>
      </c>
      <c r="P50" s="112" t="s">
        <v>644</v>
      </c>
      <c r="Q50" s="112" t="s">
        <v>644</v>
      </c>
      <c r="R50" s="112" t="s">
        <v>689</v>
      </c>
      <c r="S50" s="113" t="s">
        <v>644</v>
      </c>
      <c r="T50" s="113">
        <v>41964</v>
      </c>
      <c r="U50" s="113" t="s">
        <v>644</v>
      </c>
      <c r="V50" s="113" t="s">
        <v>644</v>
      </c>
      <c r="W50" s="112">
        <v>8.3000000000000007</v>
      </c>
      <c r="X50" s="112">
        <v>0.8</v>
      </c>
      <c r="Y50" s="112"/>
      <c r="Z50" s="114">
        <v>5006.7068175632767</v>
      </c>
      <c r="AA50" s="114">
        <v>1.1319999999999999</v>
      </c>
      <c r="AB50" s="110">
        <f t="shared" si="0"/>
        <v>1.466821900998592E-4</v>
      </c>
    </row>
    <row r="51" spans="1:28" hidden="1" x14ac:dyDescent="0.25">
      <c r="A51" s="104"/>
      <c r="B51" s="112" t="s">
        <v>644</v>
      </c>
      <c r="C51" s="112">
        <v>221320</v>
      </c>
      <c r="D51" s="112" t="s">
        <v>644</v>
      </c>
      <c r="E51" s="112" t="s">
        <v>644</v>
      </c>
      <c r="F51" s="112">
        <v>0</v>
      </c>
      <c r="G51" s="112" t="s">
        <v>644</v>
      </c>
      <c r="H51" s="112" t="s">
        <v>648</v>
      </c>
      <c r="I51" s="197" t="s">
        <v>717</v>
      </c>
      <c r="J51" s="106">
        <v>0</v>
      </c>
      <c r="K51" s="112" t="s">
        <v>687</v>
      </c>
      <c r="L51" s="112" t="s">
        <v>688</v>
      </c>
      <c r="M51" s="112" t="s">
        <v>653</v>
      </c>
      <c r="N51" s="112" t="s">
        <v>642</v>
      </c>
      <c r="O51" s="112">
        <v>1.704</v>
      </c>
      <c r="P51" s="112" t="s">
        <v>644</v>
      </c>
      <c r="Q51" s="112" t="s">
        <v>644</v>
      </c>
      <c r="R51" s="112" t="s">
        <v>689</v>
      </c>
      <c r="S51" s="113" t="s">
        <v>644</v>
      </c>
      <c r="T51" s="113">
        <v>42224</v>
      </c>
      <c r="U51" s="113" t="s">
        <v>644</v>
      </c>
      <c r="V51" s="113" t="s">
        <v>644</v>
      </c>
      <c r="W51" s="112">
        <v>8.3000000000000007</v>
      </c>
      <c r="X51" s="112">
        <v>0.8</v>
      </c>
      <c r="Y51" s="112"/>
      <c r="Z51" s="114">
        <v>5466.1305679034758</v>
      </c>
      <c r="AA51" s="114">
        <v>1.704</v>
      </c>
      <c r="AB51" s="110">
        <f t="shared" si="0"/>
        <v>2.2080075258848063E-4</v>
      </c>
    </row>
    <row r="52" spans="1:28" hidden="1" x14ac:dyDescent="0.25">
      <c r="A52" s="104"/>
      <c r="B52" s="112" t="s">
        <v>644</v>
      </c>
      <c r="C52" s="112">
        <v>111150</v>
      </c>
      <c r="D52" s="112" t="s">
        <v>644</v>
      </c>
      <c r="E52" s="112" t="s">
        <v>644</v>
      </c>
      <c r="F52" s="112">
        <v>0</v>
      </c>
      <c r="G52" s="112" t="s">
        <v>644</v>
      </c>
      <c r="H52" s="112" t="s">
        <v>648</v>
      </c>
      <c r="I52" s="197" t="s">
        <v>718</v>
      </c>
      <c r="J52" s="106">
        <v>0</v>
      </c>
      <c r="K52" s="112" t="s">
        <v>687</v>
      </c>
      <c r="L52" s="112" t="s">
        <v>688</v>
      </c>
      <c r="M52" s="112" t="s">
        <v>653</v>
      </c>
      <c r="N52" s="112" t="s">
        <v>642</v>
      </c>
      <c r="O52" s="112">
        <v>1</v>
      </c>
      <c r="P52" s="112" t="s">
        <v>644</v>
      </c>
      <c r="Q52" s="112" t="s">
        <v>644</v>
      </c>
      <c r="R52" s="112" t="s">
        <v>689</v>
      </c>
      <c r="S52" s="113" t="s">
        <v>644</v>
      </c>
      <c r="T52" s="113">
        <v>41955</v>
      </c>
      <c r="U52" s="113" t="s">
        <v>644</v>
      </c>
      <c r="V52" s="113" t="s">
        <v>644</v>
      </c>
      <c r="W52" s="112">
        <v>8.3000000000000007</v>
      </c>
      <c r="X52" s="112">
        <v>0.8</v>
      </c>
      <c r="Y52" s="112"/>
      <c r="Z52" s="114">
        <v>5021.9036559920169</v>
      </c>
      <c r="AA52" s="114">
        <v>1</v>
      </c>
      <c r="AB52" s="110">
        <f t="shared" si="0"/>
        <v>1.2957790644863888E-4</v>
      </c>
    </row>
    <row r="53" spans="1:28" hidden="1" x14ac:dyDescent="0.25">
      <c r="A53" s="104"/>
      <c r="B53" s="112" t="s">
        <v>644</v>
      </c>
      <c r="C53" s="112">
        <v>221300</v>
      </c>
      <c r="D53" s="112" t="s">
        <v>644</v>
      </c>
      <c r="E53" s="112" t="s">
        <v>644</v>
      </c>
      <c r="F53" s="112">
        <v>0</v>
      </c>
      <c r="G53" s="112" t="s">
        <v>644</v>
      </c>
      <c r="H53" s="112" t="s">
        <v>648</v>
      </c>
      <c r="I53" s="197" t="s">
        <v>719</v>
      </c>
      <c r="J53" s="106">
        <v>0</v>
      </c>
      <c r="K53" s="112" t="s">
        <v>687</v>
      </c>
      <c r="L53" s="112" t="s">
        <v>688</v>
      </c>
      <c r="M53" s="112" t="s">
        <v>653</v>
      </c>
      <c r="N53" s="112" t="s">
        <v>642</v>
      </c>
      <c r="O53" s="112">
        <v>0.19</v>
      </c>
      <c r="P53" s="112" t="s">
        <v>644</v>
      </c>
      <c r="Q53" s="112" t="s">
        <v>644</v>
      </c>
      <c r="R53" s="112" t="s">
        <v>689</v>
      </c>
      <c r="S53" s="113" t="s">
        <v>644</v>
      </c>
      <c r="T53" s="113">
        <v>42082</v>
      </c>
      <c r="U53" s="113" t="s">
        <v>644</v>
      </c>
      <c r="V53" s="113" t="s">
        <v>644</v>
      </c>
      <c r="W53" s="112">
        <v>8.3000000000000007</v>
      </c>
      <c r="X53" s="112">
        <v>0.8</v>
      </c>
      <c r="Y53" s="112"/>
      <c r="Z53" s="114">
        <v>986.26769403973515</v>
      </c>
      <c r="AA53" s="114">
        <v>0.19</v>
      </c>
      <c r="AB53" s="110">
        <f t="shared" si="0"/>
        <v>2.4619802225241385E-5</v>
      </c>
    </row>
    <row r="54" spans="1:28" hidden="1" x14ac:dyDescent="0.25">
      <c r="A54" s="104"/>
      <c r="B54" s="112" t="s">
        <v>644</v>
      </c>
      <c r="C54" s="112">
        <v>551114</v>
      </c>
      <c r="D54" s="112" t="s">
        <v>644</v>
      </c>
      <c r="E54" s="112" t="s">
        <v>644</v>
      </c>
      <c r="F54" s="112">
        <v>0</v>
      </c>
      <c r="G54" s="112" t="s">
        <v>644</v>
      </c>
      <c r="H54" s="112" t="s">
        <v>648</v>
      </c>
      <c r="I54" s="197" t="s">
        <v>720</v>
      </c>
      <c r="J54" s="106">
        <v>0</v>
      </c>
      <c r="K54" s="112" t="s">
        <v>687</v>
      </c>
      <c r="L54" s="112" t="s">
        <v>688</v>
      </c>
      <c r="M54" s="112" t="s">
        <v>653</v>
      </c>
      <c r="N54" s="112" t="s">
        <v>642</v>
      </c>
      <c r="O54" s="112">
        <v>0.97699999999999998</v>
      </c>
      <c r="P54" s="112" t="s">
        <v>644</v>
      </c>
      <c r="Q54" s="112" t="s">
        <v>644</v>
      </c>
      <c r="R54" s="112" t="s">
        <v>689</v>
      </c>
      <c r="S54" s="113" t="s">
        <v>644</v>
      </c>
      <c r="T54" s="113">
        <v>42083</v>
      </c>
      <c r="U54" s="113" t="s">
        <v>644</v>
      </c>
      <c r="V54" s="113" t="s">
        <v>644</v>
      </c>
      <c r="W54" s="112">
        <v>8.3000000000000007</v>
      </c>
      <c r="X54" s="112">
        <v>0.8</v>
      </c>
      <c r="Y54" s="112"/>
      <c r="Z54" s="114">
        <v>4549.372009704397</v>
      </c>
      <c r="AA54" s="114">
        <v>0.97699999999999998</v>
      </c>
      <c r="AB54" s="110">
        <f t="shared" si="0"/>
        <v>1.2659761460032018E-4</v>
      </c>
    </row>
    <row r="55" spans="1:28" hidden="1" x14ac:dyDescent="0.25">
      <c r="A55" s="104"/>
      <c r="B55" s="112" t="s">
        <v>644</v>
      </c>
      <c r="C55" s="112">
        <v>115114</v>
      </c>
      <c r="D55" s="112" t="s">
        <v>644</v>
      </c>
      <c r="E55" s="112" t="s">
        <v>644</v>
      </c>
      <c r="F55" s="112">
        <v>0</v>
      </c>
      <c r="G55" s="112" t="s">
        <v>644</v>
      </c>
      <c r="H55" s="112" t="s">
        <v>648</v>
      </c>
      <c r="I55" s="197" t="s">
        <v>721</v>
      </c>
      <c r="J55" s="106">
        <v>0</v>
      </c>
      <c r="K55" s="112" t="s">
        <v>687</v>
      </c>
      <c r="L55" s="112" t="s">
        <v>284</v>
      </c>
      <c r="M55" s="112" t="s">
        <v>653</v>
      </c>
      <c r="N55" s="112" t="s">
        <v>642</v>
      </c>
      <c r="O55" s="112">
        <v>9.9000000000000005E-2</v>
      </c>
      <c r="P55" s="112" t="s">
        <v>644</v>
      </c>
      <c r="Q55" s="112" t="s">
        <v>644</v>
      </c>
      <c r="R55" s="112" t="s">
        <v>689</v>
      </c>
      <c r="S55" s="113" t="s">
        <v>644</v>
      </c>
      <c r="T55" s="113">
        <v>42053</v>
      </c>
      <c r="U55" s="113" t="s">
        <v>644</v>
      </c>
      <c r="V55" s="113" t="s">
        <v>644</v>
      </c>
      <c r="W55" s="112">
        <v>8.3000000000000007</v>
      </c>
      <c r="X55" s="112">
        <v>0.8</v>
      </c>
      <c r="Y55" s="112"/>
      <c r="Z55" s="114">
        <v>466.88374251655642</v>
      </c>
      <c r="AA55" s="114">
        <v>0.1</v>
      </c>
      <c r="AB55" s="110">
        <f t="shared" si="0"/>
        <v>1.2828212738415249E-5</v>
      </c>
    </row>
    <row r="56" spans="1:28" hidden="1" x14ac:dyDescent="0.25">
      <c r="A56" s="104"/>
      <c r="B56" s="112" t="s">
        <v>644</v>
      </c>
      <c r="C56" s="112">
        <v>331423</v>
      </c>
      <c r="D56" s="112" t="s">
        <v>644</v>
      </c>
      <c r="E56" s="112" t="s">
        <v>644</v>
      </c>
      <c r="F56" s="112">
        <v>0</v>
      </c>
      <c r="G56" s="112" t="s">
        <v>644</v>
      </c>
      <c r="H56" s="112" t="s">
        <v>648</v>
      </c>
      <c r="I56" s="197" t="s">
        <v>722</v>
      </c>
      <c r="J56" s="106">
        <v>0</v>
      </c>
      <c r="K56" s="112" t="s">
        <v>687</v>
      </c>
      <c r="L56" s="112" t="s">
        <v>284</v>
      </c>
      <c r="M56" s="112" t="s">
        <v>653</v>
      </c>
      <c r="N56" s="112" t="s">
        <v>642</v>
      </c>
      <c r="O56" s="112">
        <v>0.12</v>
      </c>
      <c r="P56" s="112" t="s">
        <v>644</v>
      </c>
      <c r="Q56" s="112" t="s">
        <v>644</v>
      </c>
      <c r="R56" s="112" t="s">
        <v>689</v>
      </c>
      <c r="S56" s="113" t="s">
        <v>644</v>
      </c>
      <c r="T56" s="113">
        <v>42053</v>
      </c>
      <c r="U56" s="113" t="s">
        <v>644</v>
      </c>
      <c r="V56" s="113" t="s">
        <v>644</v>
      </c>
      <c r="W56" s="112">
        <v>8.3000000000000007</v>
      </c>
      <c r="X56" s="112">
        <v>0.8</v>
      </c>
      <c r="Y56" s="112"/>
      <c r="Z56" s="114">
        <v>565.68486346729571</v>
      </c>
      <c r="AA56" s="114">
        <v>0.12</v>
      </c>
      <c r="AB56" s="110">
        <f t="shared" si="0"/>
        <v>1.5549348773836665E-5</v>
      </c>
    </row>
    <row r="57" spans="1:28" hidden="1" x14ac:dyDescent="0.25">
      <c r="A57" s="104"/>
      <c r="B57" s="112" t="s">
        <v>644</v>
      </c>
      <c r="C57" s="112">
        <v>69882</v>
      </c>
      <c r="D57" s="112" t="s">
        <v>644</v>
      </c>
      <c r="E57" s="112" t="s">
        <v>644</v>
      </c>
      <c r="F57" s="112">
        <v>0</v>
      </c>
      <c r="G57" s="112" t="s">
        <v>644</v>
      </c>
      <c r="H57" s="112" t="s">
        <v>648</v>
      </c>
      <c r="I57" s="197" t="s">
        <v>723</v>
      </c>
      <c r="J57" s="106">
        <v>0</v>
      </c>
      <c r="K57" s="112" t="s">
        <v>687</v>
      </c>
      <c r="L57" s="112" t="s">
        <v>688</v>
      </c>
      <c r="M57" s="112" t="s">
        <v>653</v>
      </c>
      <c r="N57" s="112" t="s">
        <v>642</v>
      </c>
      <c r="O57" s="112">
        <v>0.8</v>
      </c>
      <c r="P57" s="112" t="s">
        <v>644</v>
      </c>
      <c r="Q57" s="112">
        <v>0</v>
      </c>
      <c r="R57" s="112" t="s">
        <v>689</v>
      </c>
      <c r="S57" s="113" t="s">
        <v>644</v>
      </c>
      <c r="T57" s="113">
        <v>40907</v>
      </c>
      <c r="U57" s="113" t="s">
        <v>644</v>
      </c>
      <c r="V57" s="113" t="s">
        <v>644</v>
      </c>
      <c r="W57" s="112">
        <v>8.3000000000000007</v>
      </c>
      <c r="X57" s="112">
        <v>0.8</v>
      </c>
      <c r="Y57" s="112"/>
      <c r="Z57" s="114">
        <v>5325.5400435453148</v>
      </c>
      <c r="AA57" s="114">
        <v>0.8</v>
      </c>
      <c r="AB57" s="110">
        <f t="shared" si="0"/>
        <v>1.0366232515891111E-4</v>
      </c>
    </row>
    <row r="58" spans="1:28" hidden="1" x14ac:dyDescent="0.25">
      <c r="A58" s="104"/>
      <c r="B58" s="112" t="s">
        <v>644</v>
      </c>
      <c r="C58" s="112">
        <v>75690</v>
      </c>
      <c r="D58" s="112" t="s">
        <v>644</v>
      </c>
      <c r="E58" s="112" t="s">
        <v>644</v>
      </c>
      <c r="F58" s="112">
        <v>0</v>
      </c>
      <c r="G58" s="112" t="s">
        <v>644</v>
      </c>
      <c r="H58" s="112" t="s">
        <v>648</v>
      </c>
      <c r="I58" s="197" t="s">
        <v>724</v>
      </c>
      <c r="J58" s="106">
        <v>0</v>
      </c>
      <c r="K58" s="112" t="s">
        <v>696</v>
      </c>
      <c r="L58" s="112" t="s">
        <v>652</v>
      </c>
      <c r="M58" s="112" t="s">
        <v>653</v>
      </c>
      <c r="N58" s="112" t="s">
        <v>642</v>
      </c>
      <c r="O58" s="112">
        <v>0.02</v>
      </c>
      <c r="P58" s="112" t="s">
        <v>644</v>
      </c>
      <c r="Q58" s="112">
        <v>0</v>
      </c>
      <c r="R58" s="112" t="s">
        <v>689</v>
      </c>
      <c r="S58" s="113" t="s">
        <v>644</v>
      </c>
      <c r="T58" s="113">
        <v>40952</v>
      </c>
      <c r="U58" s="113" t="s">
        <v>644</v>
      </c>
      <c r="V58" s="113" t="s">
        <v>644</v>
      </c>
      <c r="W58" s="112">
        <v>8.3000000000000007</v>
      </c>
      <c r="X58" s="112">
        <v>0.8</v>
      </c>
      <c r="Y58" s="112"/>
      <c r="Z58" s="114">
        <v>42.012180408237299</v>
      </c>
      <c r="AA58" s="114">
        <v>0.02</v>
      </c>
      <c r="AB58" s="110">
        <f t="shared" si="0"/>
        <v>2.5915581289727776E-6</v>
      </c>
    </row>
    <row r="59" spans="1:28" hidden="1" x14ac:dyDescent="0.25">
      <c r="A59" s="104"/>
      <c r="B59" s="112" t="s">
        <v>644</v>
      </c>
      <c r="C59" s="112">
        <v>79361</v>
      </c>
      <c r="D59" s="112" t="s">
        <v>644</v>
      </c>
      <c r="E59" s="112" t="s">
        <v>644</v>
      </c>
      <c r="F59" s="112">
        <v>0</v>
      </c>
      <c r="G59" s="112" t="s">
        <v>644</v>
      </c>
      <c r="H59" s="112" t="s">
        <v>648</v>
      </c>
      <c r="I59" s="197" t="s">
        <v>725</v>
      </c>
      <c r="J59" s="106">
        <v>0</v>
      </c>
      <c r="K59" s="112" t="s">
        <v>696</v>
      </c>
      <c r="L59" s="112" t="s">
        <v>652</v>
      </c>
      <c r="M59" s="112" t="s">
        <v>653</v>
      </c>
      <c r="N59" s="112" t="s">
        <v>642</v>
      </c>
      <c r="O59" s="112">
        <v>0.03</v>
      </c>
      <c r="P59" s="112" t="s">
        <v>644</v>
      </c>
      <c r="Q59" s="112">
        <v>0</v>
      </c>
      <c r="R59" s="112" t="s">
        <v>702</v>
      </c>
      <c r="S59" s="113" t="s">
        <v>644</v>
      </c>
      <c r="T59" s="113">
        <v>40975</v>
      </c>
      <c r="U59" s="113" t="s">
        <v>644</v>
      </c>
      <c r="V59" s="113" t="s">
        <v>644</v>
      </c>
      <c r="W59" s="112">
        <v>8.3000000000000007</v>
      </c>
      <c r="X59" s="112">
        <v>0.8</v>
      </c>
      <c r="Y59" s="112"/>
      <c r="Z59" s="114">
        <v>42.205391000635075</v>
      </c>
      <c r="AA59" s="114">
        <v>0.03</v>
      </c>
      <c r="AB59" s="110">
        <f t="shared" si="0"/>
        <v>3.8873371934591661E-6</v>
      </c>
    </row>
    <row r="60" spans="1:28" hidden="1" x14ac:dyDescent="0.25">
      <c r="A60" s="104"/>
      <c r="B60" s="112" t="s">
        <v>644</v>
      </c>
      <c r="C60" s="112">
        <v>68578</v>
      </c>
      <c r="D60" s="112" t="s">
        <v>644</v>
      </c>
      <c r="E60" s="112" t="s">
        <v>644</v>
      </c>
      <c r="F60" s="112">
        <v>0</v>
      </c>
      <c r="G60" s="112" t="s">
        <v>644</v>
      </c>
      <c r="H60" s="112" t="s">
        <v>648</v>
      </c>
      <c r="I60" s="197" t="s">
        <v>726</v>
      </c>
      <c r="J60" s="106">
        <v>0</v>
      </c>
      <c r="K60" s="112" t="s">
        <v>696</v>
      </c>
      <c r="L60" s="112" t="s">
        <v>688</v>
      </c>
      <c r="M60" s="112" t="s">
        <v>653</v>
      </c>
      <c r="N60" s="112" t="s">
        <v>642</v>
      </c>
      <c r="O60" s="112">
        <v>1.325</v>
      </c>
      <c r="P60" s="112" t="s">
        <v>644</v>
      </c>
      <c r="Q60" s="112">
        <v>0</v>
      </c>
      <c r="R60" s="112" t="s">
        <v>689</v>
      </c>
      <c r="S60" s="113" t="s">
        <v>644</v>
      </c>
      <c r="T60" s="113">
        <v>41016</v>
      </c>
      <c r="U60" s="113" t="s">
        <v>644</v>
      </c>
      <c r="V60" s="113" t="s">
        <v>644</v>
      </c>
      <c r="W60" s="112">
        <v>8.3000000000000007</v>
      </c>
      <c r="X60" s="112">
        <v>0.8</v>
      </c>
      <c r="Y60" s="112"/>
      <c r="Z60" s="114">
        <v>10703.87284768212</v>
      </c>
      <c r="AA60" s="114">
        <v>1.325</v>
      </c>
      <c r="AB60" s="110">
        <f t="shared" si="0"/>
        <v>1.7169072604444649E-4</v>
      </c>
    </row>
    <row r="61" spans="1:28" hidden="1" x14ac:dyDescent="0.25">
      <c r="A61" s="104"/>
      <c r="B61" s="112" t="s">
        <v>644</v>
      </c>
      <c r="C61" s="112">
        <v>84113</v>
      </c>
      <c r="D61" s="112" t="s">
        <v>644</v>
      </c>
      <c r="E61" s="112" t="s">
        <v>644</v>
      </c>
      <c r="F61" s="112">
        <v>0</v>
      </c>
      <c r="G61" s="112" t="s">
        <v>644</v>
      </c>
      <c r="H61" s="112" t="s">
        <v>648</v>
      </c>
      <c r="I61" s="197" t="s">
        <v>727</v>
      </c>
      <c r="J61" s="106">
        <v>0</v>
      </c>
      <c r="K61" s="112" t="s">
        <v>705</v>
      </c>
      <c r="L61" s="112" t="s">
        <v>652</v>
      </c>
      <c r="M61" s="112" t="s">
        <v>653</v>
      </c>
      <c r="N61" s="112" t="s">
        <v>642</v>
      </c>
      <c r="O61" s="112">
        <v>6.5000000000000002E-2</v>
      </c>
      <c r="P61" s="112" t="s">
        <v>644</v>
      </c>
      <c r="Q61" s="112">
        <v>0</v>
      </c>
      <c r="R61" s="112" t="s">
        <v>689</v>
      </c>
      <c r="S61" s="113" t="s">
        <v>644</v>
      </c>
      <c r="T61" s="113">
        <v>41075</v>
      </c>
      <c r="U61" s="113" t="s">
        <v>644</v>
      </c>
      <c r="V61" s="113" t="s">
        <v>644</v>
      </c>
      <c r="W61" s="112">
        <v>8.3000000000000007</v>
      </c>
      <c r="X61" s="112">
        <v>0.8</v>
      </c>
      <c r="Y61" s="112"/>
      <c r="Z61" s="114">
        <v>66.33211671051447</v>
      </c>
      <c r="AA61" s="114">
        <v>6.5000000000000002E-2</v>
      </c>
      <c r="AB61" s="110">
        <f t="shared" si="0"/>
        <v>8.4225639191615264E-6</v>
      </c>
    </row>
    <row r="62" spans="1:28" hidden="1" x14ac:dyDescent="0.25">
      <c r="A62" s="104"/>
      <c r="B62" s="112" t="s">
        <v>644</v>
      </c>
      <c r="C62" s="112">
        <v>84085</v>
      </c>
      <c r="D62" s="112" t="s">
        <v>644</v>
      </c>
      <c r="E62" s="112" t="s">
        <v>644</v>
      </c>
      <c r="F62" s="112">
        <v>0</v>
      </c>
      <c r="G62" s="112" t="s">
        <v>644</v>
      </c>
      <c r="H62" s="112" t="s">
        <v>648</v>
      </c>
      <c r="I62" s="197" t="s">
        <v>728</v>
      </c>
      <c r="J62" s="106">
        <v>0</v>
      </c>
      <c r="K62" s="112" t="s">
        <v>687</v>
      </c>
      <c r="L62" s="112" t="s">
        <v>652</v>
      </c>
      <c r="M62" s="112" t="s">
        <v>653</v>
      </c>
      <c r="N62" s="112" t="s">
        <v>642</v>
      </c>
      <c r="O62" s="112">
        <v>0.375</v>
      </c>
      <c r="P62" s="112" t="s">
        <v>644</v>
      </c>
      <c r="Q62" s="112" t="s">
        <v>644</v>
      </c>
      <c r="R62" s="112" t="s">
        <v>702</v>
      </c>
      <c r="S62" s="113" t="s">
        <v>644</v>
      </c>
      <c r="T62" s="113">
        <v>41064</v>
      </c>
      <c r="U62" s="113" t="s">
        <v>644</v>
      </c>
      <c r="V62" s="113" t="s">
        <v>644</v>
      </c>
      <c r="W62" s="112">
        <v>8.3000000000000007</v>
      </c>
      <c r="X62" s="112">
        <v>0.8</v>
      </c>
      <c r="Y62" s="112"/>
      <c r="Z62" s="114">
        <v>0</v>
      </c>
      <c r="AA62" s="114">
        <v>0.375</v>
      </c>
      <c r="AB62" s="110">
        <f t="shared" si="0"/>
        <v>4.8591714918239574E-5</v>
      </c>
    </row>
    <row r="63" spans="1:28" hidden="1" x14ac:dyDescent="0.25">
      <c r="A63" s="104"/>
      <c r="B63" s="112" t="s">
        <v>644</v>
      </c>
      <c r="C63" s="112">
        <v>81968</v>
      </c>
      <c r="D63" s="112" t="s">
        <v>644</v>
      </c>
      <c r="E63" s="112" t="s">
        <v>644</v>
      </c>
      <c r="F63" s="112">
        <v>0</v>
      </c>
      <c r="G63" s="112" t="s">
        <v>644</v>
      </c>
      <c r="H63" s="112" t="s">
        <v>648</v>
      </c>
      <c r="I63" s="197" t="s">
        <v>729</v>
      </c>
      <c r="J63" s="106">
        <v>0</v>
      </c>
      <c r="K63" s="112" t="s">
        <v>687</v>
      </c>
      <c r="L63" s="112" t="s">
        <v>652</v>
      </c>
      <c r="M63" s="112" t="s">
        <v>653</v>
      </c>
      <c r="N63" s="112" t="s">
        <v>642</v>
      </c>
      <c r="O63" s="112">
        <v>0.15</v>
      </c>
      <c r="P63" s="112" t="s">
        <v>644</v>
      </c>
      <c r="Q63" s="112" t="s">
        <v>644</v>
      </c>
      <c r="R63" s="112" t="s">
        <v>702</v>
      </c>
      <c r="S63" s="113" t="s">
        <v>644</v>
      </c>
      <c r="T63" s="113">
        <v>41263</v>
      </c>
      <c r="U63" s="113" t="s">
        <v>644</v>
      </c>
      <c r="V63" s="113" t="s">
        <v>644</v>
      </c>
      <c r="W63" s="112">
        <v>8.3000000000000007</v>
      </c>
      <c r="X63" s="112">
        <v>0.8</v>
      </c>
      <c r="Y63" s="112"/>
      <c r="Z63" s="114">
        <v>0</v>
      </c>
      <c r="AA63" s="114">
        <v>0.15</v>
      </c>
      <c r="AB63" s="110">
        <f t="shared" si="0"/>
        <v>1.9436685967295829E-5</v>
      </c>
    </row>
    <row r="64" spans="1:28" hidden="1" x14ac:dyDescent="0.25">
      <c r="A64" s="104"/>
      <c r="B64" s="112" t="s">
        <v>644</v>
      </c>
      <c r="C64" s="112">
        <v>88623</v>
      </c>
      <c r="D64" s="112" t="s">
        <v>644</v>
      </c>
      <c r="E64" s="112" t="s">
        <v>644</v>
      </c>
      <c r="F64" s="112" t="s">
        <v>644</v>
      </c>
      <c r="G64" s="112" t="s">
        <v>644</v>
      </c>
      <c r="H64" s="112" t="s">
        <v>648</v>
      </c>
      <c r="I64" s="197" t="s">
        <v>730</v>
      </c>
      <c r="J64" s="106">
        <v>0</v>
      </c>
      <c r="K64" s="112" t="s">
        <v>687</v>
      </c>
      <c r="L64" s="112" t="s">
        <v>652</v>
      </c>
      <c r="M64" s="112" t="s">
        <v>653</v>
      </c>
      <c r="N64" s="112" t="s">
        <v>642</v>
      </c>
      <c r="O64" s="112">
        <v>0.318</v>
      </c>
      <c r="P64" s="112" t="s">
        <v>644</v>
      </c>
      <c r="Q64" s="112" t="s">
        <v>644</v>
      </c>
      <c r="R64" s="112" t="s">
        <v>689</v>
      </c>
      <c r="S64" s="113" t="s">
        <v>644</v>
      </c>
      <c r="T64" s="113">
        <v>41639</v>
      </c>
      <c r="U64" s="113" t="s">
        <v>644</v>
      </c>
      <c r="V64" s="113" t="s">
        <v>644</v>
      </c>
      <c r="W64" s="112">
        <v>8.3000000000000007</v>
      </c>
      <c r="X64" s="112">
        <v>0.8</v>
      </c>
      <c r="Y64" s="112"/>
      <c r="Z64" s="114">
        <v>542.99435707157772</v>
      </c>
      <c r="AA64" s="114">
        <v>0.318</v>
      </c>
      <c r="AB64" s="110">
        <f t="shared" si="0"/>
        <v>4.1205774250667163E-5</v>
      </c>
    </row>
    <row r="65" spans="1:28" hidden="1" x14ac:dyDescent="0.25">
      <c r="A65" s="104"/>
      <c r="B65" s="112" t="s">
        <v>731</v>
      </c>
      <c r="C65" s="112" t="s">
        <v>732</v>
      </c>
      <c r="D65" s="112">
        <v>50849</v>
      </c>
      <c r="E65" s="112">
        <v>101240</v>
      </c>
      <c r="F65" s="112"/>
      <c r="G65" s="112" t="s">
        <v>733</v>
      </c>
      <c r="H65" s="112" t="s">
        <v>648</v>
      </c>
      <c r="I65" s="112" t="s">
        <v>734</v>
      </c>
      <c r="J65" s="106" t="s">
        <v>735</v>
      </c>
      <c r="K65" s="112" t="s">
        <v>651</v>
      </c>
      <c r="L65" s="112" t="s">
        <v>652</v>
      </c>
      <c r="M65" s="112" t="s">
        <v>653</v>
      </c>
      <c r="N65" s="112" t="s">
        <v>642</v>
      </c>
      <c r="O65" s="112">
        <v>26.35</v>
      </c>
      <c r="P65" s="112">
        <v>9.9</v>
      </c>
      <c r="Q65" s="112">
        <v>0.92</v>
      </c>
      <c r="R65" s="112" t="s">
        <v>659</v>
      </c>
      <c r="S65" s="113">
        <v>42940</v>
      </c>
      <c r="T65" s="113">
        <v>31916</v>
      </c>
      <c r="U65" s="112" t="s">
        <v>644</v>
      </c>
      <c r="V65" s="113" t="s">
        <v>644</v>
      </c>
      <c r="W65" s="116" t="s">
        <v>644</v>
      </c>
      <c r="X65" s="117" t="s">
        <v>644</v>
      </c>
      <c r="Y65" s="112"/>
      <c r="Z65" s="118">
        <v>0</v>
      </c>
      <c r="AA65" s="119">
        <v>26.35</v>
      </c>
      <c r="AB65" s="110">
        <f t="shared" si="0"/>
        <v>3.4143778349216346E-3</v>
      </c>
    </row>
    <row r="66" spans="1:28" hidden="1" x14ac:dyDescent="0.25">
      <c r="A66" s="104"/>
      <c r="B66" s="105" t="s">
        <v>736</v>
      </c>
      <c r="C66" s="105">
        <v>2819</v>
      </c>
      <c r="D66" s="105">
        <v>50170</v>
      </c>
      <c r="E66" s="105">
        <v>104094</v>
      </c>
      <c r="F66" s="105" t="s">
        <v>644</v>
      </c>
      <c r="G66" s="105" t="s">
        <v>737</v>
      </c>
      <c r="H66" s="105" t="s">
        <v>637</v>
      </c>
      <c r="I66" s="105" t="s">
        <v>738</v>
      </c>
      <c r="J66" s="106" t="s">
        <v>650</v>
      </c>
      <c r="K66" s="105" t="s">
        <v>651</v>
      </c>
      <c r="L66" s="105" t="s">
        <v>652</v>
      </c>
      <c r="M66" s="105" t="s">
        <v>653</v>
      </c>
      <c r="N66" s="105" t="s">
        <v>642</v>
      </c>
      <c r="O66" s="105">
        <v>38</v>
      </c>
      <c r="P66" s="105">
        <v>38</v>
      </c>
      <c r="Q66" s="105">
        <v>0</v>
      </c>
      <c r="R66" s="105" t="s">
        <v>739</v>
      </c>
      <c r="S66" s="107">
        <v>41730</v>
      </c>
      <c r="T66" s="107">
        <v>31747</v>
      </c>
      <c r="U66" s="107" t="s">
        <v>644</v>
      </c>
      <c r="V66" s="107" t="s">
        <v>644</v>
      </c>
      <c r="W66" s="105">
        <v>8.3000000000000007</v>
      </c>
      <c r="X66" s="105">
        <v>0.8</v>
      </c>
      <c r="Y66" s="105"/>
      <c r="Z66" s="108">
        <v>0</v>
      </c>
      <c r="AA66" s="109">
        <v>37.200000000000003</v>
      </c>
      <c r="AB66" s="110">
        <f t="shared" si="0"/>
        <v>4.9239604450482767E-3</v>
      </c>
    </row>
    <row r="67" spans="1:28" hidden="1" x14ac:dyDescent="0.25">
      <c r="A67" s="104"/>
      <c r="B67" s="112" t="s">
        <v>740</v>
      </c>
      <c r="C67" s="112" t="s">
        <v>741</v>
      </c>
      <c r="D67" s="112">
        <v>50622</v>
      </c>
      <c r="E67" s="112">
        <v>401560</v>
      </c>
      <c r="F67" s="112">
        <v>0</v>
      </c>
      <c r="G67" s="112" t="s">
        <v>742</v>
      </c>
      <c r="H67" s="112" t="s">
        <v>648</v>
      </c>
      <c r="I67" s="112" t="s">
        <v>743</v>
      </c>
      <c r="J67" s="106" t="s">
        <v>650</v>
      </c>
      <c r="K67" s="112" t="s">
        <v>651</v>
      </c>
      <c r="L67" s="112" t="s">
        <v>652</v>
      </c>
      <c r="M67" s="112" t="s">
        <v>653</v>
      </c>
      <c r="N67" s="112" t="s">
        <v>642</v>
      </c>
      <c r="O67" s="112">
        <v>17</v>
      </c>
      <c r="P67" s="112">
        <v>15.2</v>
      </c>
      <c r="Q67" s="112" t="s">
        <v>644</v>
      </c>
      <c r="R67" s="112" t="s">
        <v>744</v>
      </c>
      <c r="S67" s="113">
        <v>41171</v>
      </c>
      <c r="T67" s="113">
        <v>31754</v>
      </c>
      <c r="U67" s="113" t="s">
        <v>644</v>
      </c>
      <c r="V67" s="113" t="s">
        <v>644</v>
      </c>
      <c r="W67" s="112" t="s">
        <v>644</v>
      </c>
      <c r="X67" s="112" t="s">
        <v>644</v>
      </c>
      <c r="Y67" s="112"/>
      <c r="Z67" s="114">
        <v>0</v>
      </c>
      <c r="AA67" s="114">
        <v>17</v>
      </c>
      <c r="AB67" s="110">
        <f t="shared" si="0"/>
        <v>2.2028244096268606E-3</v>
      </c>
    </row>
    <row r="68" spans="1:28" hidden="1" x14ac:dyDescent="0.25">
      <c r="B68" s="112" t="s">
        <v>740</v>
      </c>
      <c r="C68" s="112" t="s">
        <v>745</v>
      </c>
      <c r="D68" s="112">
        <v>50622</v>
      </c>
      <c r="E68" s="112">
        <v>401560</v>
      </c>
      <c r="F68" s="112">
        <v>0</v>
      </c>
      <c r="G68" s="112" t="s">
        <v>742</v>
      </c>
      <c r="H68" s="112" t="s">
        <v>648</v>
      </c>
      <c r="I68" s="112" t="s">
        <v>743</v>
      </c>
      <c r="J68" s="106" t="s">
        <v>650</v>
      </c>
      <c r="K68" s="112" t="s">
        <v>651</v>
      </c>
      <c r="L68" s="112" t="s">
        <v>652</v>
      </c>
      <c r="M68" s="112" t="s">
        <v>653</v>
      </c>
      <c r="N68" s="112" t="s">
        <v>642</v>
      </c>
      <c r="O68" s="112">
        <v>17</v>
      </c>
      <c r="P68" s="112">
        <v>15.5</v>
      </c>
      <c r="Q68" s="112" t="s">
        <v>644</v>
      </c>
      <c r="R68" s="112" t="s">
        <v>744</v>
      </c>
      <c r="S68" s="113">
        <v>43657</v>
      </c>
      <c r="T68" s="113">
        <v>31754</v>
      </c>
      <c r="U68" s="113" t="s">
        <v>644</v>
      </c>
      <c r="V68" s="113" t="s">
        <v>644</v>
      </c>
      <c r="W68" s="112" t="s">
        <v>644</v>
      </c>
      <c r="X68" s="112" t="s">
        <v>644</v>
      </c>
      <c r="Y68" s="112"/>
      <c r="Z68" s="115">
        <v>0</v>
      </c>
      <c r="AA68" s="115">
        <v>17</v>
      </c>
      <c r="AB68" s="110">
        <f t="shared" si="0"/>
        <v>2.2028244096268606E-3</v>
      </c>
    </row>
    <row r="69" spans="1:28" hidden="1" x14ac:dyDescent="0.25">
      <c r="A69" s="104"/>
      <c r="B69" s="112" t="s">
        <v>736</v>
      </c>
      <c r="C69" s="112" t="s">
        <v>746</v>
      </c>
      <c r="D69" s="112">
        <v>50170</v>
      </c>
      <c r="E69" s="112">
        <v>101559</v>
      </c>
      <c r="F69" s="112">
        <v>0</v>
      </c>
      <c r="G69" s="112" t="s">
        <v>737</v>
      </c>
      <c r="H69" s="112" t="s">
        <v>648</v>
      </c>
      <c r="I69" s="112" t="s">
        <v>747</v>
      </c>
      <c r="J69" s="106" t="s">
        <v>650</v>
      </c>
      <c r="K69" s="112" t="s">
        <v>651</v>
      </c>
      <c r="L69" s="112" t="s">
        <v>652</v>
      </c>
      <c r="M69" s="112" t="s">
        <v>653</v>
      </c>
      <c r="N69" s="112" t="s">
        <v>642</v>
      </c>
      <c r="O69" s="112">
        <v>38</v>
      </c>
      <c r="P69" s="112">
        <v>37.200000000000003</v>
      </c>
      <c r="Q69" s="112" t="s">
        <v>644</v>
      </c>
      <c r="R69" s="112" t="s">
        <v>676</v>
      </c>
      <c r="S69" s="113">
        <v>40991</v>
      </c>
      <c r="T69" s="113">
        <v>41000</v>
      </c>
      <c r="U69" s="113" t="s">
        <v>644</v>
      </c>
      <c r="V69" s="113" t="s">
        <v>644</v>
      </c>
      <c r="W69" s="112" t="s">
        <v>644</v>
      </c>
      <c r="X69" s="112" t="s">
        <v>644</v>
      </c>
      <c r="Y69" s="112"/>
      <c r="Z69" s="114">
        <v>0</v>
      </c>
      <c r="AA69" s="114">
        <v>0</v>
      </c>
      <c r="AB69" s="110">
        <f t="shared" si="0"/>
        <v>4.9239604450482767E-3</v>
      </c>
    </row>
    <row r="70" spans="1:28" hidden="1" x14ac:dyDescent="0.25">
      <c r="A70" s="104"/>
      <c r="B70" s="105" t="s">
        <v>748</v>
      </c>
      <c r="C70" s="105">
        <v>2814</v>
      </c>
      <c r="D70" s="105">
        <v>52096</v>
      </c>
      <c r="E70" s="105" t="s">
        <v>749</v>
      </c>
      <c r="F70" s="105" t="s">
        <v>750</v>
      </c>
      <c r="G70" s="105" t="s">
        <v>751</v>
      </c>
      <c r="H70" s="105" t="s">
        <v>637</v>
      </c>
      <c r="I70" s="105" t="s">
        <v>752</v>
      </c>
      <c r="J70" s="106" t="s">
        <v>650</v>
      </c>
      <c r="K70" s="105" t="s">
        <v>651</v>
      </c>
      <c r="L70" s="105" t="s">
        <v>652</v>
      </c>
      <c r="M70" s="105" t="s">
        <v>653</v>
      </c>
      <c r="N70" s="105" t="s">
        <v>642</v>
      </c>
      <c r="O70" s="105">
        <v>43.4</v>
      </c>
      <c r="P70" s="105">
        <v>39.200000000000003</v>
      </c>
      <c r="Q70" s="105">
        <v>0</v>
      </c>
      <c r="R70" s="105" t="s">
        <v>739</v>
      </c>
      <c r="S70" s="107">
        <v>41092</v>
      </c>
      <c r="T70" s="107">
        <v>32938</v>
      </c>
      <c r="U70" s="107" t="s">
        <v>644</v>
      </c>
      <c r="V70" s="107" t="s">
        <v>644</v>
      </c>
      <c r="W70" s="105">
        <v>8.3000000000000007</v>
      </c>
      <c r="X70" s="105">
        <v>0.8</v>
      </c>
      <c r="Y70" s="105"/>
      <c r="Z70" s="108">
        <v>0</v>
      </c>
      <c r="AA70" s="109">
        <v>41.56</v>
      </c>
      <c r="AB70" s="110">
        <f t="shared" si="0"/>
        <v>5.6236811398709266E-3</v>
      </c>
    </row>
    <row r="71" spans="1:28" x14ac:dyDescent="0.25">
      <c r="A71" s="104"/>
      <c r="B71" s="112" t="s">
        <v>753</v>
      </c>
      <c r="C71" s="112" t="s">
        <v>754</v>
      </c>
      <c r="D71" s="112">
        <v>10652</v>
      </c>
      <c r="E71" s="112">
        <v>100018</v>
      </c>
      <c r="F71" s="112"/>
      <c r="G71" s="112" t="s">
        <v>755</v>
      </c>
      <c r="H71" s="112" t="s">
        <v>648</v>
      </c>
      <c r="I71" s="112" t="s">
        <v>756</v>
      </c>
      <c r="J71" s="106" t="s">
        <v>1064</v>
      </c>
      <c r="K71" s="112" t="s">
        <v>640</v>
      </c>
      <c r="L71" s="112" t="s">
        <v>284</v>
      </c>
      <c r="M71" s="112" t="s">
        <v>653</v>
      </c>
      <c r="N71" s="112" t="s">
        <v>642</v>
      </c>
      <c r="O71" s="112">
        <v>31</v>
      </c>
      <c r="P71" s="112">
        <v>31</v>
      </c>
      <c r="Q71" s="112">
        <v>0</v>
      </c>
      <c r="R71" s="112" t="s">
        <v>676</v>
      </c>
      <c r="S71" s="113">
        <v>31146</v>
      </c>
      <c r="T71" s="113">
        <v>32876</v>
      </c>
      <c r="U71" s="112" t="s">
        <v>644</v>
      </c>
      <c r="V71" s="113" t="s">
        <v>644</v>
      </c>
      <c r="W71" s="116" t="s">
        <v>644</v>
      </c>
      <c r="X71" s="117" t="s">
        <v>644</v>
      </c>
      <c r="Y71" s="112"/>
      <c r="Z71" s="118" t="s">
        <v>644</v>
      </c>
      <c r="AA71" s="119" t="s">
        <v>644</v>
      </c>
      <c r="AB71" s="110">
        <f t="shared" si="0"/>
        <v>4.0169150999078054E-3</v>
      </c>
    </row>
    <row r="72" spans="1:28" hidden="1" x14ac:dyDescent="0.25">
      <c r="A72" s="104"/>
      <c r="B72" s="105" t="s">
        <v>757</v>
      </c>
      <c r="C72" s="105" t="s">
        <v>644</v>
      </c>
      <c r="D72" s="105">
        <v>57544</v>
      </c>
      <c r="E72" s="105" t="s">
        <v>644</v>
      </c>
      <c r="F72" s="105" t="s">
        <v>644</v>
      </c>
      <c r="G72" s="105" t="s">
        <v>644</v>
      </c>
      <c r="H72" s="105" t="s">
        <v>637</v>
      </c>
      <c r="I72" s="105" t="s">
        <v>758</v>
      </c>
      <c r="J72" s="106">
        <v>0</v>
      </c>
      <c r="K72" s="105" t="s">
        <v>696</v>
      </c>
      <c r="L72" s="105" t="s">
        <v>652</v>
      </c>
      <c r="M72" s="105" t="s">
        <v>653</v>
      </c>
      <c r="N72" s="105" t="s">
        <v>642</v>
      </c>
      <c r="O72" s="105">
        <v>1.4</v>
      </c>
      <c r="P72" s="105">
        <v>0</v>
      </c>
      <c r="Q72" s="105">
        <v>0</v>
      </c>
      <c r="R72" s="105" t="s">
        <v>759</v>
      </c>
      <c r="S72" s="107" t="s">
        <v>644</v>
      </c>
      <c r="T72" s="107">
        <v>41253</v>
      </c>
      <c r="U72" s="107" t="s">
        <v>644</v>
      </c>
      <c r="V72" s="107" t="s">
        <v>644</v>
      </c>
      <c r="W72" s="105">
        <v>8.3000000000000007</v>
      </c>
      <c r="X72" s="105">
        <v>0.8</v>
      </c>
      <c r="Y72" s="105"/>
      <c r="Z72" s="108">
        <v>657.52251927787347</v>
      </c>
      <c r="AA72" s="109">
        <v>0</v>
      </c>
      <c r="AB72" s="110">
        <f t="shared" si="0"/>
        <v>1.8140906902809441E-4</v>
      </c>
    </row>
    <row r="73" spans="1:28" hidden="1" x14ac:dyDescent="0.25">
      <c r="A73" s="104"/>
      <c r="B73" s="105" t="s">
        <v>760</v>
      </c>
      <c r="C73" s="105">
        <v>2818</v>
      </c>
      <c r="D73" s="105" t="s">
        <v>760</v>
      </c>
      <c r="E73" s="105">
        <v>101685</v>
      </c>
      <c r="F73" s="105" t="s">
        <v>644</v>
      </c>
      <c r="G73" s="105" t="s">
        <v>761</v>
      </c>
      <c r="H73" s="105" t="s">
        <v>637</v>
      </c>
      <c r="I73" s="105" t="s">
        <v>762</v>
      </c>
      <c r="J73" s="106">
        <v>0</v>
      </c>
      <c r="K73" s="105" t="s">
        <v>651</v>
      </c>
      <c r="L73" s="105" t="s">
        <v>652</v>
      </c>
      <c r="M73" s="105" t="s">
        <v>653</v>
      </c>
      <c r="N73" s="105" t="s">
        <v>642</v>
      </c>
      <c r="O73" s="105">
        <v>11.97</v>
      </c>
      <c r="P73" s="105">
        <v>5</v>
      </c>
      <c r="Q73" s="105">
        <v>0</v>
      </c>
      <c r="R73" s="105" t="s">
        <v>763</v>
      </c>
      <c r="S73" s="107">
        <v>42278</v>
      </c>
      <c r="T73" s="107">
        <v>41883</v>
      </c>
      <c r="U73" s="107" t="s">
        <v>644</v>
      </c>
      <c r="V73" s="107" t="s">
        <v>644</v>
      </c>
      <c r="W73" s="105">
        <v>8.3000000000000007</v>
      </c>
      <c r="X73" s="105">
        <v>0.8</v>
      </c>
      <c r="Y73" s="105"/>
      <c r="Z73" s="108">
        <v>14995.209313254105</v>
      </c>
      <c r="AA73" s="109">
        <v>11.97</v>
      </c>
      <c r="AB73" s="110">
        <f t="shared" si="0"/>
        <v>1.5510475401902073E-3</v>
      </c>
    </row>
    <row r="74" spans="1:28" hidden="1" x14ac:dyDescent="0.25">
      <c r="A74" s="104"/>
      <c r="B74" s="120" t="s">
        <v>764</v>
      </c>
      <c r="C74" s="120" t="s">
        <v>644</v>
      </c>
      <c r="D74" s="120">
        <v>10034</v>
      </c>
      <c r="E74" s="120">
        <v>100178</v>
      </c>
      <c r="F74" s="120" t="s">
        <v>644</v>
      </c>
      <c r="G74" s="120" t="s">
        <v>765</v>
      </c>
      <c r="H74" s="120" t="s">
        <v>637</v>
      </c>
      <c r="I74" s="120" t="s">
        <v>766</v>
      </c>
      <c r="J74" s="106" t="s">
        <v>767</v>
      </c>
      <c r="K74" s="120" t="s">
        <v>768</v>
      </c>
      <c r="L74" s="120" t="s">
        <v>652</v>
      </c>
      <c r="M74" s="120" t="s">
        <v>653</v>
      </c>
      <c r="N74" s="120" t="s">
        <v>642</v>
      </c>
      <c r="O74" s="120">
        <v>135</v>
      </c>
      <c r="P74" s="120">
        <v>60</v>
      </c>
      <c r="Q74" s="120">
        <v>0</v>
      </c>
      <c r="R74" s="120" t="s">
        <v>739</v>
      </c>
      <c r="S74" s="121">
        <v>41092</v>
      </c>
      <c r="T74" s="121">
        <v>32203</v>
      </c>
      <c r="U74" s="121" t="s">
        <v>644</v>
      </c>
      <c r="V74" s="121" t="s">
        <v>644</v>
      </c>
      <c r="W74" s="120">
        <v>8.3000000000000007</v>
      </c>
      <c r="X74" s="120">
        <v>0.8</v>
      </c>
      <c r="Y74" s="120"/>
      <c r="Z74" s="122">
        <v>0</v>
      </c>
      <c r="AA74" s="123">
        <v>60</v>
      </c>
      <c r="AB74" s="124">
        <f t="shared" si="0"/>
        <v>1.7493017370566247E-2</v>
      </c>
    </row>
    <row r="75" spans="1:28" hidden="1" x14ac:dyDescent="0.25">
      <c r="B75" s="125" t="s">
        <v>769</v>
      </c>
      <c r="C75" s="125" t="s">
        <v>770</v>
      </c>
      <c r="D75" s="125">
        <v>10294</v>
      </c>
      <c r="E75" s="125">
        <v>101300</v>
      </c>
      <c r="F75" s="125">
        <v>0</v>
      </c>
      <c r="G75" s="125" t="s">
        <v>771</v>
      </c>
      <c r="H75" s="125" t="s">
        <v>648</v>
      </c>
      <c r="I75" s="125" t="s">
        <v>772</v>
      </c>
      <c r="J75" s="106" t="s">
        <v>767</v>
      </c>
      <c r="K75" s="125" t="s">
        <v>651</v>
      </c>
      <c r="L75" s="125" t="s">
        <v>652</v>
      </c>
      <c r="M75" s="125" t="s">
        <v>653</v>
      </c>
      <c r="N75" s="125" t="s">
        <v>642</v>
      </c>
      <c r="O75" s="125">
        <v>120</v>
      </c>
      <c r="P75" s="125">
        <v>120</v>
      </c>
      <c r="Q75" s="125" t="s">
        <v>644</v>
      </c>
      <c r="R75" s="125" t="s">
        <v>676</v>
      </c>
      <c r="S75" s="126">
        <v>31016</v>
      </c>
      <c r="T75" s="126">
        <v>32581</v>
      </c>
      <c r="U75" s="126" t="s">
        <v>644</v>
      </c>
      <c r="V75" s="126" t="s">
        <v>644</v>
      </c>
      <c r="W75" s="125" t="s">
        <v>644</v>
      </c>
      <c r="X75" s="125" t="s">
        <v>644</v>
      </c>
      <c r="Y75" s="125"/>
      <c r="Z75" s="127">
        <v>0</v>
      </c>
      <c r="AA75" s="127">
        <v>0</v>
      </c>
      <c r="AB75" s="124">
        <f t="shared" si="0"/>
        <v>1.5549348773836664E-2</v>
      </c>
    </row>
    <row r="76" spans="1:28" hidden="1" x14ac:dyDescent="0.25">
      <c r="A76" s="104"/>
      <c r="B76" s="112" t="s">
        <v>773</v>
      </c>
      <c r="C76" s="112" t="s">
        <v>774</v>
      </c>
      <c r="D76" s="112">
        <v>10168</v>
      </c>
      <c r="E76" s="112">
        <v>100128</v>
      </c>
      <c r="F76" s="112">
        <v>0</v>
      </c>
      <c r="G76" s="112" t="s">
        <v>775</v>
      </c>
      <c r="H76" s="112" t="s">
        <v>648</v>
      </c>
      <c r="I76" s="112" t="s">
        <v>776</v>
      </c>
      <c r="J76" s="106" t="s">
        <v>735</v>
      </c>
      <c r="K76" s="112" t="s">
        <v>651</v>
      </c>
      <c r="L76" s="112" t="s">
        <v>652</v>
      </c>
      <c r="M76" s="112" t="s">
        <v>653</v>
      </c>
      <c r="N76" s="112" t="s">
        <v>642</v>
      </c>
      <c r="O76" s="112">
        <v>49.9</v>
      </c>
      <c r="P76" s="112">
        <v>49.9</v>
      </c>
      <c r="Q76" s="112" t="s">
        <v>644</v>
      </c>
      <c r="R76" s="112" t="s">
        <v>676</v>
      </c>
      <c r="S76" s="113">
        <v>30971</v>
      </c>
      <c r="T76" s="113">
        <v>32193</v>
      </c>
      <c r="U76" s="113" t="s">
        <v>644</v>
      </c>
      <c r="V76" s="113" t="s">
        <v>644</v>
      </c>
      <c r="W76" s="112">
        <v>8.3000000000000007</v>
      </c>
      <c r="X76" s="112">
        <v>0.8</v>
      </c>
      <c r="Y76" s="112"/>
      <c r="Z76" s="114">
        <v>-11092</v>
      </c>
      <c r="AA76" s="114">
        <v>0</v>
      </c>
      <c r="AB76" s="110">
        <f t="shared" si="0"/>
        <v>6.4659375317870794E-3</v>
      </c>
    </row>
    <row r="77" spans="1:28" hidden="1" x14ac:dyDescent="0.25">
      <c r="A77" s="104"/>
      <c r="B77" s="105" t="s">
        <v>777</v>
      </c>
      <c r="C77" s="105">
        <v>11038</v>
      </c>
      <c r="D77" s="105">
        <v>10169</v>
      </c>
      <c r="E77" s="105">
        <v>100129</v>
      </c>
      <c r="F77" s="105">
        <v>2087</v>
      </c>
      <c r="G77" s="105" t="s">
        <v>778</v>
      </c>
      <c r="H77" s="105" t="s">
        <v>637</v>
      </c>
      <c r="I77" s="105" t="s">
        <v>779</v>
      </c>
      <c r="J77" s="106" t="s">
        <v>780</v>
      </c>
      <c r="K77" s="105" t="s">
        <v>651</v>
      </c>
      <c r="L77" s="105" t="s">
        <v>652</v>
      </c>
      <c r="M77" s="105" t="s">
        <v>641</v>
      </c>
      <c r="N77" s="105" t="s">
        <v>671</v>
      </c>
      <c r="O77" s="105">
        <v>48</v>
      </c>
      <c r="P77" s="105">
        <v>48</v>
      </c>
      <c r="Q77" s="105">
        <v>0</v>
      </c>
      <c r="R77" s="105" t="s">
        <v>643</v>
      </c>
      <c r="S77" s="107" t="s">
        <v>644</v>
      </c>
      <c r="T77" s="107">
        <v>32864</v>
      </c>
      <c r="U77" s="107" t="s">
        <v>644</v>
      </c>
      <c r="V77" s="107" t="s">
        <v>644</v>
      </c>
      <c r="W77" s="105">
        <v>8.3000000000000007</v>
      </c>
      <c r="X77" s="105">
        <v>0.8</v>
      </c>
      <c r="Y77" s="105"/>
      <c r="Z77" s="108">
        <v>1488.79</v>
      </c>
      <c r="AA77" s="109">
        <v>0</v>
      </c>
      <c r="AB77" s="110">
        <f t="shared" si="0"/>
        <v>6.2197395095346655E-3</v>
      </c>
    </row>
    <row r="78" spans="1:28" hidden="1" x14ac:dyDescent="0.25">
      <c r="A78" s="104"/>
      <c r="B78" s="105" t="s">
        <v>781</v>
      </c>
      <c r="C78" s="105">
        <v>2087</v>
      </c>
      <c r="D78" s="105">
        <v>10169</v>
      </c>
      <c r="E78" s="105">
        <v>100129</v>
      </c>
      <c r="F78" s="105">
        <v>2087</v>
      </c>
      <c r="G78" s="105" t="s">
        <v>782</v>
      </c>
      <c r="H78" s="105" t="s">
        <v>637</v>
      </c>
      <c r="I78" s="105" t="s">
        <v>779</v>
      </c>
      <c r="J78" s="106" t="s">
        <v>780</v>
      </c>
      <c r="K78" s="105" t="s">
        <v>651</v>
      </c>
      <c r="L78" s="105" t="s">
        <v>652</v>
      </c>
      <c r="M78" s="105" t="s">
        <v>641</v>
      </c>
      <c r="N78" s="105" t="s">
        <v>671</v>
      </c>
      <c r="O78" s="105">
        <v>48</v>
      </c>
      <c r="P78" s="105">
        <v>48</v>
      </c>
      <c r="Q78" s="105">
        <v>0</v>
      </c>
      <c r="R78" s="105" t="s">
        <v>679</v>
      </c>
      <c r="S78" s="107">
        <v>31208</v>
      </c>
      <c r="T78" s="107">
        <v>32864</v>
      </c>
      <c r="U78" s="107">
        <v>41346</v>
      </c>
      <c r="V78" s="107">
        <v>41365</v>
      </c>
      <c r="W78" s="105">
        <v>8.3000000000000007</v>
      </c>
      <c r="X78" s="105">
        <v>0.8</v>
      </c>
      <c r="Y78" s="105"/>
      <c r="Z78" s="108">
        <v>32563.623564617912</v>
      </c>
      <c r="AA78" s="109">
        <v>0</v>
      </c>
      <c r="AB78" s="110">
        <f t="shared" si="0"/>
        <v>6.2197395095346655E-3</v>
      </c>
    </row>
    <row r="79" spans="1:28" hidden="1" x14ac:dyDescent="0.25">
      <c r="A79" s="104"/>
      <c r="B79" s="112" t="s">
        <v>783</v>
      </c>
      <c r="C79" s="112" t="s">
        <v>784</v>
      </c>
      <c r="D79" s="112">
        <v>50003</v>
      </c>
      <c r="E79" s="112">
        <v>101520</v>
      </c>
      <c r="F79" s="112">
        <v>0</v>
      </c>
      <c r="G79" s="112" t="s">
        <v>785</v>
      </c>
      <c r="H79" s="112" t="s">
        <v>648</v>
      </c>
      <c r="I79" s="112" t="s">
        <v>786</v>
      </c>
      <c r="J79" s="106" t="s">
        <v>787</v>
      </c>
      <c r="K79" s="112" t="s">
        <v>651</v>
      </c>
      <c r="L79" s="112" t="s">
        <v>652</v>
      </c>
      <c r="M79" s="112" t="s">
        <v>653</v>
      </c>
      <c r="N79" s="112" t="s">
        <v>671</v>
      </c>
      <c r="O79" s="112">
        <v>48.094000000000001</v>
      </c>
      <c r="P79" s="112">
        <v>48</v>
      </c>
      <c r="Q79" s="112" t="s">
        <v>644</v>
      </c>
      <c r="R79" s="112" t="s">
        <v>676</v>
      </c>
      <c r="S79" s="113">
        <v>40961</v>
      </c>
      <c r="T79" s="113">
        <v>41000</v>
      </c>
      <c r="U79" s="113" t="s">
        <v>644</v>
      </c>
      <c r="V79" s="113" t="s">
        <v>644</v>
      </c>
      <c r="W79" s="112" t="s">
        <v>644</v>
      </c>
      <c r="X79" s="112" t="s">
        <v>644</v>
      </c>
      <c r="Y79" s="112"/>
      <c r="Z79" s="114">
        <v>0</v>
      </c>
      <c r="AA79" s="114">
        <v>0</v>
      </c>
      <c r="AB79" s="110">
        <f t="shared" si="0"/>
        <v>6.2319198327408379E-3</v>
      </c>
    </row>
    <row r="80" spans="1:28" hidden="1" x14ac:dyDescent="0.25">
      <c r="A80" s="104"/>
      <c r="B80" s="112" t="s">
        <v>783</v>
      </c>
      <c r="C80" s="112" t="s">
        <v>788</v>
      </c>
      <c r="D80" s="112">
        <v>50003</v>
      </c>
      <c r="E80" s="112">
        <v>101520</v>
      </c>
      <c r="F80" s="112">
        <v>0</v>
      </c>
      <c r="G80" s="112" t="s">
        <v>785</v>
      </c>
      <c r="H80" s="112" t="s">
        <v>648</v>
      </c>
      <c r="I80" s="112" t="s">
        <v>789</v>
      </c>
      <c r="J80" s="106" t="s">
        <v>787</v>
      </c>
      <c r="K80" s="112" t="s">
        <v>651</v>
      </c>
      <c r="L80" s="112" t="s">
        <v>652</v>
      </c>
      <c r="M80" s="112" t="s">
        <v>653</v>
      </c>
      <c r="N80" s="112" t="s">
        <v>671</v>
      </c>
      <c r="O80" s="112">
        <v>48.09</v>
      </c>
      <c r="P80" s="112">
        <v>42</v>
      </c>
      <c r="Q80" s="112" t="s">
        <v>644</v>
      </c>
      <c r="R80" s="112" t="s">
        <v>679</v>
      </c>
      <c r="S80" s="113">
        <v>41627</v>
      </c>
      <c r="T80" s="113">
        <v>32952</v>
      </c>
      <c r="U80" s="113" t="s">
        <v>644</v>
      </c>
      <c r="V80" s="113">
        <v>42125</v>
      </c>
      <c r="W80" s="112" t="s">
        <v>644</v>
      </c>
      <c r="X80" s="112" t="s">
        <v>644</v>
      </c>
      <c r="Y80" s="112"/>
      <c r="Z80" s="114">
        <v>31650.997801761885</v>
      </c>
      <c r="AA80" s="114">
        <v>48.094000000000001</v>
      </c>
      <c r="AB80" s="110">
        <f t="shared" si="0"/>
        <v>6.2314015211150436E-3</v>
      </c>
    </row>
    <row r="81" spans="1:28" hidden="1" x14ac:dyDescent="0.25">
      <c r="A81" s="104"/>
      <c r="B81" s="112" t="s">
        <v>790</v>
      </c>
      <c r="C81" s="112" t="s">
        <v>791</v>
      </c>
      <c r="D81" s="112">
        <v>52078</v>
      </c>
      <c r="E81" s="112">
        <v>101569</v>
      </c>
      <c r="F81" s="112">
        <v>0</v>
      </c>
      <c r="G81" s="112" t="s">
        <v>792</v>
      </c>
      <c r="H81" s="112" t="s">
        <v>648</v>
      </c>
      <c r="I81" s="112" t="s">
        <v>793</v>
      </c>
      <c r="J81" s="106" t="s">
        <v>650</v>
      </c>
      <c r="K81" s="112" t="s">
        <v>651</v>
      </c>
      <c r="L81" s="112" t="s">
        <v>652</v>
      </c>
      <c r="M81" s="112" t="s">
        <v>653</v>
      </c>
      <c r="N81" s="112" t="s">
        <v>642</v>
      </c>
      <c r="O81" s="112">
        <v>23.614000000000001</v>
      </c>
      <c r="P81" s="112">
        <v>23.614000000000001</v>
      </c>
      <c r="Q81" s="112">
        <v>0</v>
      </c>
      <c r="R81" s="112" t="s">
        <v>643</v>
      </c>
      <c r="S81" s="113">
        <v>30669</v>
      </c>
      <c r="T81" s="113">
        <v>31590</v>
      </c>
      <c r="U81" s="113" t="s">
        <v>644</v>
      </c>
      <c r="V81" s="113" t="s">
        <v>644</v>
      </c>
      <c r="W81" s="112">
        <v>8.3000000000000007</v>
      </c>
      <c r="X81" s="112">
        <v>0.8</v>
      </c>
      <c r="Y81" s="112"/>
      <c r="Z81" s="114">
        <v>-7234.3266352172732</v>
      </c>
      <c r="AA81" s="114">
        <v>0</v>
      </c>
      <c r="AB81" s="110">
        <f t="shared" si="0"/>
        <v>3.0598526828781582E-3</v>
      </c>
    </row>
    <row r="82" spans="1:28" hidden="1" x14ac:dyDescent="0.25">
      <c r="A82" s="104"/>
      <c r="B82" s="112" t="s">
        <v>794</v>
      </c>
      <c r="C82" s="112" t="s">
        <v>795</v>
      </c>
      <c r="D82" s="112">
        <v>52078</v>
      </c>
      <c r="E82" s="112">
        <v>101569</v>
      </c>
      <c r="F82" s="112">
        <v>0</v>
      </c>
      <c r="G82" s="112" t="s">
        <v>792</v>
      </c>
      <c r="H82" s="112" t="s">
        <v>648</v>
      </c>
      <c r="I82" s="112" t="s">
        <v>796</v>
      </c>
      <c r="J82" s="106" t="s">
        <v>650</v>
      </c>
      <c r="K82" s="112" t="s">
        <v>651</v>
      </c>
      <c r="L82" s="112" t="s">
        <v>652</v>
      </c>
      <c r="M82" s="112" t="s">
        <v>653</v>
      </c>
      <c r="N82" s="112" t="s">
        <v>642</v>
      </c>
      <c r="O82" s="112">
        <v>10.57</v>
      </c>
      <c r="P82" s="112">
        <v>9.6509999999999998</v>
      </c>
      <c r="Q82" s="112" t="s">
        <v>644</v>
      </c>
      <c r="R82" s="112" t="s">
        <v>744</v>
      </c>
      <c r="S82" s="113">
        <v>41059</v>
      </c>
      <c r="T82" s="113">
        <v>41061</v>
      </c>
      <c r="U82" s="113" t="s">
        <v>644</v>
      </c>
      <c r="V82" s="113" t="s">
        <v>644</v>
      </c>
      <c r="W82" s="112">
        <v>8.3000000000000007</v>
      </c>
      <c r="X82" s="112">
        <v>0.8</v>
      </c>
      <c r="Y82" s="112"/>
      <c r="Z82" s="114">
        <v>11159.266397532447</v>
      </c>
      <c r="AA82" s="114">
        <v>9.6509999999999998</v>
      </c>
      <c r="AB82" s="110">
        <f t="shared" si="0"/>
        <v>1.3696384711621129E-3</v>
      </c>
    </row>
    <row r="83" spans="1:28" hidden="1" x14ac:dyDescent="0.25">
      <c r="A83" s="104"/>
      <c r="B83" s="125" t="s">
        <v>797</v>
      </c>
      <c r="C83" s="125" t="s">
        <v>798</v>
      </c>
      <c r="D83" s="125">
        <v>52105</v>
      </c>
      <c r="E83" s="125">
        <v>101384</v>
      </c>
      <c r="F83" s="125">
        <v>0</v>
      </c>
      <c r="G83" s="125" t="s">
        <v>799</v>
      </c>
      <c r="H83" s="125" t="s">
        <v>648</v>
      </c>
      <c r="I83" s="125" t="s">
        <v>800</v>
      </c>
      <c r="J83" s="106" t="s">
        <v>650</v>
      </c>
      <c r="K83" s="125" t="s">
        <v>651</v>
      </c>
      <c r="L83" s="125" t="s">
        <v>652</v>
      </c>
      <c r="M83" s="125" t="s">
        <v>801</v>
      </c>
      <c r="N83" s="125" t="s">
        <v>642</v>
      </c>
      <c r="O83" s="125">
        <v>143.26</v>
      </c>
      <c r="P83" s="125">
        <v>20</v>
      </c>
      <c r="Q83" s="125">
        <v>3</v>
      </c>
      <c r="R83" s="125" t="s">
        <v>802</v>
      </c>
      <c r="S83" s="126">
        <v>41600</v>
      </c>
      <c r="T83" s="126">
        <v>33817</v>
      </c>
      <c r="U83" s="126" t="s">
        <v>644</v>
      </c>
      <c r="V83" s="126">
        <v>43554</v>
      </c>
      <c r="W83" s="125">
        <v>8.3000000000000007</v>
      </c>
      <c r="X83" s="125">
        <v>0.8</v>
      </c>
      <c r="Y83" s="125"/>
      <c r="Z83" s="128">
        <v>36186.094983216921</v>
      </c>
      <c r="AA83" s="128">
        <v>20</v>
      </c>
      <c r="AB83" s="124">
        <f t="shared" si="0"/>
        <v>1.8563330877832004E-2</v>
      </c>
    </row>
    <row r="84" spans="1:28" hidden="1" x14ac:dyDescent="0.25">
      <c r="B84" s="125" t="s">
        <v>797</v>
      </c>
      <c r="C84" s="125" t="s">
        <v>798</v>
      </c>
      <c r="D84" s="125">
        <v>52105</v>
      </c>
      <c r="E84" s="125">
        <v>101384</v>
      </c>
      <c r="F84" s="125">
        <v>0</v>
      </c>
      <c r="G84" s="125" t="s">
        <v>799</v>
      </c>
      <c r="H84" s="125" t="s">
        <v>648</v>
      </c>
      <c r="I84" s="125" t="s">
        <v>803</v>
      </c>
      <c r="J84" s="106" t="s">
        <v>650</v>
      </c>
      <c r="K84" s="125" t="s">
        <v>651</v>
      </c>
      <c r="L84" s="125" t="s">
        <v>652</v>
      </c>
      <c r="M84" s="125" t="s">
        <v>801</v>
      </c>
      <c r="N84" s="125" t="s">
        <v>642</v>
      </c>
      <c r="O84" s="125">
        <v>143.26</v>
      </c>
      <c r="P84" s="125">
        <v>20</v>
      </c>
      <c r="Q84" s="125">
        <v>3</v>
      </c>
      <c r="R84" s="125" t="s">
        <v>802</v>
      </c>
      <c r="S84" s="126">
        <v>41600</v>
      </c>
      <c r="T84" s="126">
        <v>33817</v>
      </c>
      <c r="U84" s="126" t="s">
        <v>644</v>
      </c>
      <c r="V84" s="126">
        <v>43554</v>
      </c>
      <c r="W84" s="125">
        <v>8.3000000000000007</v>
      </c>
      <c r="X84" s="125">
        <v>0.8</v>
      </c>
      <c r="Y84" s="125"/>
      <c r="Z84" s="127">
        <v>34729.841422480269</v>
      </c>
      <c r="AA84" s="127">
        <v>17.591999999999999</v>
      </c>
      <c r="AB84" s="124">
        <f t="shared" ref="AB84:AB147" si="1">O84/SUM($O$19:$O$203)</f>
        <v>1.8563330877832004E-2</v>
      </c>
    </row>
    <row r="85" spans="1:28" hidden="1" x14ac:dyDescent="0.25">
      <c r="A85" s="104"/>
      <c r="B85" s="112" t="s">
        <v>794</v>
      </c>
      <c r="C85" s="112" t="s">
        <v>804</v>
      </c>
      <c r="D85" s="112">
        <v>52076</v>
      </c>
      <c r="E85" s="112">
        <v>101569</v>
      </c>
      <c r="F85" s="112">
        <v>0</v>
      </c>
      <c r="G85" s="112" t="s">
        <v>805</v>
      </c>
      <c r="H85" s="112" t="s">
        <v>648</v>
      </c>
      <c r="I85" s="112" t="s">
        <v>806</v>
      </c>
      <c r="J85" s="106" t="s">
        <v>650</v>
      </c>
      <c r="K85" s="112" t="s">
        <v>651</v>
      </c>
      <c r="L85" s="112" t="s">
        <v>652</v>
      </c>
      <c r="M85" s="112" t="s">
        <v>653</v>
      </c>
      <c r="N85" s="112" t="s">
        <v>642</v>
      </c>
      <c r="O85" s="112">
        <v>9.6509999999999998</v>
      </c>
      <c r="P85" s="112">
        <v>9.6509999999999998</v>
      </c>
      <c r="Q85" s="112" t="s">
        <v>644</v>
      </c>
      <c r="R85" s="112" t="s">
        <v>807</v>
      </c>
      <c r="S85" s="113">
        <v>42076</v>
      </c>
      <c r="T85" s="113">
        <v>42095</v>
      </c>
      <c r="U85" s="113" t="s">
        <v>644</v>
      </c>
      <c r="V85" s="113" t="s">
        <v>644</v>
      </c>
      <c r="W85" s="112">
        <v>8.3000000000000007</v>
      </c>
      <c r="X85" s="112">
        <v>0.8</v>
      </c>
      <c r="Y85" s="112"/>
      <c r="Z85" s="114">
        <v>0</v>
      </c>
      <c r="AA85" s="114">
        <v>0</v>
      </c>
      <c r="AB85" s="110">
        <f t="shared" si="1"/>
        <v>1.2505563751358138E-3</v>
      </c>
    </row>
    <row r="86" spans="1:28" hidden="1" x14ac:dyDescent="0.25">
      <c r="A86" s="104"/>
      <c r="B86" s="112" t="s">
        <v>794</v>
      </c>
      <c r="C86" s="112" t="s">
        <v>795</v>
      </c>
      <c r="D86" s="112">
        <v>52076</v>
      </c>
      <c r="E86" s="112">
        <v>101569</v>
      </c>
      <c r="F86" s="112">
        <v>0</v>
      </c>
      <c r="G86" s="112" t="s">
        <v>805</v>
      </c>
      <c r="H86" s="112" t="s">
        <v>648</v>
      </c>
      <c r="I86" s="112" t="s">
        <v>806</v>
      </c>
      <c r="J86" s="106" t="s">
        <v>650</v>
      </c>
      <c r="K86" s="112" t="s">
        <v>651</v>
      </c>
      <c r="L86" s="112" t="s">
        <v>652</v>
      </c>
      <c r="M86" s="112" t="s">
        <v>653</v>
      </c>
      <c r="N86" s="112" t="s">
        <v>642</v>
      </c>
      <c r="O86" s="112">
        <v>9.6509999999999998</v>
      </c>
      <c r="P86" s="112">
        <v>9.6509999999999998</v>
      </c>
      <c r="Q86" s="112" t="s">
        <v>644</v>
      </c>
      <c r="R86" s="112" t="s">
        <v>676</v>
      </c>
      <c r="S86" s="113">
        <v>41059</v>
      </c>
      <c r="T86" s="113">
        <v>41061</v>
      </c>
      <c r="U86" s="113" t="s">
        <v>644</v>
      </c>
      <c r="V86" s="113" t="s">
        <v>644</v>
      </c>
      <c r="W86" s="112" t="s">
        <v>644</v>
      </c>
      <c r="X86" s="112" t="s">
        <v>644</v>
      </c>
      <c r="Y86" s="112"/>
      <c r="Z86" s="114">
        <v>0</v>
      </c>
      <c r="AA86" s="114">
        <v>0</v>
      </c>
      <c r="AB86" s="110">
        <f t="shared" si="1"/>
        <v>1.2505563751358138E-3</v>
      </c>
    </row>
    <row r="87" spans="1:28" hidden="1" x14ac:dyDescent="0.25">
      <c r="A87" s="104"/>
      <c r="B87" s="112" t="s">
        <v>808</v>
      </c>
      <c r="C87" s="112" t="s">
        <v>809</v>
      </c>
      <c r="D87" s="112">
        <v>52080</v>
      </c>
      <c r="E87" s="112">
        <v>100133</v>
      </c>
      <c r="F87" s="112">
        <v>0</v>
      </c>
      <c r="G87" s="112" t="s">
        <v>810</v>
      </c>
      <c r="H87" s="112" t="s">
        <v>648</v>
      </c>
      <c r="I87" s="112" t="s">
        <v>811</v>
      </c>
      <c r="J87" s="106" t="s">
        <v>650</v>
      </c>
      <c r="K87" s="112" t="s">
        <v>651</v>
      </c>
      <c r="L87" s="112" t="s">
        <v>652</v>
      </c>
      <c r="M87" s="112" t="s">
        <v>653</v>
      </c>
      <c r="N87" s="112" t="s">
        <v>671</v>
      </c>
      <c r="O87" s="112">
        <v>3</v>
      </c>
      <c r="P87" s="112">
        <v>3</v>
      </c>
      <c r="Q87" s="112">
        <v>0</v>
      </c>
      <c r="R87" s="112" t="s">
        <v>643</v>
      </c>
      <c r="S87" s="113">
        <v>31747</v>
      </c>
      <c r="T87" s="113">
        <v>32231</v>
      </c>
      <c r="U87" s="113" t="s">
        <v>644</v>
      </c>
      <c r="V87" s="113" t="s">
        <v>644</v>
      </c>
      <c r="W87" s="112">
        <v>8.3000000000000007</v>
      </c>
      <c r="X87" s="112">
        <v>0.8</v>
      </c>
      <c r="Y87" s="112"/>
      <c r="Z87" s="114">
        <v>0</v>
      </c>
      <c r="AA87" s="114">
        <v>0</v>
      </c>
      <c r="AB87" s="110">
        <f t="shared" si="1"/>
        <v>3.8873371934591659E-4</v>
      </c>
    </row>
    <row r="88" spans="1:28" hidden="1" x14ac:dyDescent="0.25">
      <c r="A88" s="104"/>
      <c r="B88" s="112" t="s">
        <v>812</v>
      </c>
      <c r="C88" s="112" t="s">
        <v>813</v>
      </c>
      <c r="D88" s="112">
        <v>50751</v>
      </c>
      <c r="E88" s="112">
        <v>100133</v>
      </c>
      <c r="F88" s="112">
        <v>0</v>
      </c>
      <c r="G88" s="112" t="s">
        <v>814</v>
      </c>
      <c r="H88" s="112" t="s">
        <v>648</v>
      </c>
      <c r="I88" s="112" t="s">
        <v>815</v>
      </c>
      <c r="J88" s="106" t="s">
        <v>650</v>
      </c>
      <c r="K88" s="112" t="s">
        <v>651</v>
      </c>
      <c r="L88" s="112" t="s">
        <v>652</v>
      </c>
      <c r="M88" s="112" t="s">
        <v>653</v>
      </c>
      <c r="N88" s="112" t="s">
        <v>671</v>
      </c>
      <c r="O88" s="112">
        <v>7.45</v>
      </c>
      <c r="P88" s="112">
        <v>6.2</v>
      </c>
      <c r="Q88" s="112">
        <v>0</v>
      </c>
      <c r="R88" s="112" t="s">
        <v>643</v>
      </c>
      <c r="S88" s="113">
        <v>31222</v>
      </c>
      <c r="T88" s="113">
        <v>31588</v>
      </c>
      <c r="U88" s="113" t="s">
        <v>644</v>
      </c>
      <c r="V88" s="113" t="s">
        <v>644</v>
      </c>
      <c r="W88" s="112">
        <v>8.3000000000000007</v>
      </c>
      <c r="X88" s="112">
        <v>0.8</v>
      </c>
      <c r="Y88" s="112"/>
      <c r="Z88" s="114">
        <v>0</v>
      </c>
      <c r="AA88" s="114">
        <v>0</v>
      </c>
      <c r="AB88" s="110">
        <f t="shared" si="1"/>
        <v>9.6535540304235957E-4</v>
      </c>
    </row>
    <row r="89" spans="1:28" hidden="1" x14ac:dyDescent="0.25">
      <c r="A89" s="104"/>
      <c r="B89" s="112" t="s">
        <v>812</v>
      </c>
      <c r="C89" s="112" t="s">
        <v>816</v>
      </c>
      <c r="D89" s="112">
        <v>52095</v>
      </c>
      <c r="E89" s="112">
        <v>101571</v>
      </c>
      <c r="F89" s="112">
        <v>0</v>
      </c>
      <c r="G89" s="112" t="s">
        <v>817</v>
      </c>
      <c r="H89" s="112" t="s">
        <v>648</v>
      </c>
      <c r="I89" s="112" t="s">
        <v>818</v>
      </c>
      <c r="J89" s="106" t="s">
        <v>650</v>
      </c>
      <c r="K89" s="112" t="s">
        <v>651</v>
      </c>
      <c r="L89" s="112" t="s">
        <v>652</v>
      </c>
      <c r="M89" s="112" t="s">
        <v>653</v>
      </c>
      <c r="N89" s="112" t="s">
        <v>671</v>
      </c>
      <c r="O89" s="112">
        <v>7.45</v>
      </c>
      <c r="P89" s="112">
        <v>6.2</v>
      </c>
      <c r="Q89" s="112">
        <v>0</v>
      </c>
      <c r="R89" s="112" t="s">
        <v>643</v>
      </c>
      <c r="S89" s="113">
        <v>31441</v>
      </c>
      <c r="T89" s="113">
        <v>31834</v>
      </c>
      <c r="U89" s="113" t="s">
        <v>644</v>
      </c>
      <c r="V89" s="113" t="s">
        <v>644</v>
      </c>
      <c r="W89" s="112">
        <v>8.3000000000000007</v>
      </c>
      <c r="X89" s="112">
        <v>0.8</v>
      </c>
      <c r="Y89" s="112"/>
      <c r="Z89" s="114">
        <v>0</v>
      </c>
      <c r="AA89" s="114">
        <v>0</v>
      </c>
      <c r="AB89" s="110">
        <f t="shared" si="1"/>
        <v>9.6535540304235957E-4</v>
      </c>
    </row>
    <row r="90" spans="1:28" hidden="1" x14ac:dyDescent="0.25">
      <c r="A90" s="104"/>
      <c r="B90" s="105" t="s">
        <v>819</v>
      </c>
      <c r="C90" s="105">
        <v>2155</v>
      </c>
      <c r="D90" s="105">
        <v>10213</v>
      </c>
      <c r="E90" s="105">
        <v>100138</v>
      </c>
      <c r="F90" s="105">
        <v>2155</v>
      </c>
      <c r="G90" s="105" t="s">
        <v>820</v>
      </c>
      <c r="H90" s="105" t="s">
        <v>637</v>
      </c>
      <c r="I90" s="105" t="s">
        <v>821</v>
      </c>
      <c r="J90" s="106" t="s">
        <v>650</v>
      </c>
      <c r="K90" s="105" t="s">
        <v>651</v>
      </c>
      <c r="L90" s="105" t="s">
        <v>652</v>
      </c>
      <c r="M90" s="105" t="s">
        <v>653</v>
      </c>
      <c r="N90" s="105" t="s">
        <v>642</v>
      </c>
      <c r="O90" s="105">
        <v>127.379</v>
      </c>
      <c r="P90" s="105">
        <v>127.379</v>
      </c>
      <c r="Q90" s="105">
        <v>0</v>
      </c>
      <c r="R90" s="105" t="s">
        <v>702</v>
      </c>
      <c r="S90" s="107">
        <v>31418</v>
      </c>
      <c r="T90" s="107">
        <v>32140</v>
      </c>
      <c r="U90" s="107">
        <v>41376</v>
      </c>
      <c r="V90" s="107">
        <v>41419</v>
      </c>
      <c r="W90" s="105">
        <v>8.3000000000000007</v>
      </c>
      <c r="X90" s="105">
        <v>0.8</v>
      </c>
      <c r="Y90" s="105"/>
      <c r="Z90" s="108">
        <v>100882.95069292258</v>
      </c>
      <c r="AA90" s="109">
        <v>45.323</v>
      </c>
      <c r="AB90" s="110">
        <f t="shared" si="1"/>
        <v>1.6505504145521172E-2</v>
      </c>
    </row>
    <row r="91" spans="1:28" hidden="1" x14ac:dyDescent="0.25">
      <c r="A91" s="104"/>
      <c r="B91" s="105" t="s">
        <v>822</v>
      </c>
      <c r="C91" s="105">
        <v>11232</v>
      </c>
      <c r="D91" s="105">
        <v>50851</v>
      </c>
      <c r="E91" s="105">
        <v>100235</v>
      </c>
      <c r="F91" s="105">
        <v>2042</v>
      </c>
      <c r="G91" s="105" t="s">
        <v>823</v>
      </c>
      <c r="H91" s="105" t="s">
        <v>637</v>
      </c>
      <c r="I91" s="105" t="s">
        <v>824</v>
      </c>
      <c r="J91" s="106" t="s">
        <v>735</v>
      </c>
      <c r="K91" s="105" t="s">
        <v>768</v>
      </c>
      <c r="L91" s="105" t="s">
        <v>652</v>
      </c>
      <c r="M91" s="105" t="s">
        <v>653</v>
      </c>
      <c r="N91" s="105" t="s">
        <v>642</v>
      </c>
      <c r="O91" s="105">
        <v>30</v>
      </c>
      <c r="P91" s="105">
        <v>27.5</v>
      </c>
      <c r="Q91" s="105">
        <v>0</v>
      </c>
      <c r="R91" s="105" t="s">
        <v>679</v>
      </c>
      <c r="S91" s="107">
        <v>43132</v>
      </c>
      <c r="T91" s="107">
        <v>32245</v>
      </c>
      <c r="U91" s="107" t="s">
        <v>644</v>
      </c>
      <c r="V91" s="107">
        <v>43202</v>
      </c>
      <c r="W91" s="105">
        <v>8.3000000000000007</v>
      </c>
      <c r="X91" s="105">
        <v>0.8</v>
      </c>
      <c r="Y91" s="105"/>
      <c r="Z91" s="108">
        <v>10709.11</v>
      </c>
      <c r="AA91" s="109">
        <v>27.5</v>
      </c>
      <c r="AB91" s="110">
        <f t="shared" si="1"/>
        <v>3.887337193459166E-3</v>
      </c>
    </row>
    <row r="92" spans="1:28" hidden="1" x14ac:dyDescent="0.25">
      <c r="A92" s="104"/>
      <c r="B92" s="112" t="s">
        <v>825</v>
      </c>
      <c r="C92" s="112" t="s">
        <v>826</v>
      </c>
      <c r="D92" s="112" t="s">
        <v>644</v>
      </c>
      <c r="E92" s="112">
        <v>40074</v>
      </c>
      <c r="F92" s="112">
        <v>0</v>
      </c>
      <c r="G92" s="112" t="s">
        <v>644</v>
      </c>
      <c r="H92" s="112" t="s">
        <v>648</v>
      </c>
      <c r="I92" s="112" t="s">
        <v>827</v>
      </c>
      <c r="J92" s="106" t="s">
        <v>828</v>
      </c>
      <c r="K92" s="112" t="s">
        <v>687</v>
      </c>
      <c r="L92" s="112" t="s">
        <v>652</v>
      </c>
      <c r="M92" s="112" t="s">
        <v>653</v>
      </c>
      <c r="N92" s="112" t="s">
        <v>642</v>
      </c>
      <c r="O92" s="112">
        <v>0.77500000000000002</v>
      </c>
      <c r="P92" s="112">
        <v>0.77500000000000002</v>
      </c>
      <c r="Q92" s="112" t="s">
        <v>644</v>
      </c>
      <c r="R92" s="112" t="s">
        <v>676</v>
      </c>
      <c r="S92" s="113">
        <v>30270</v>
      </c>
      <c r="T92" s="113">
        <v>30909</v>
      </c>
      <c r="U92" s="113" t="s">
        <v>644</v>
      </c>
      <c r="V92" s="113" t="s">
        <v>644</v>
      </c>
      <c r="W92" s="112" t="s">
        <v>644</v>
      </c>
      <c r="X92" s="112" t="s">
        <v>644</v>
      </c>
      <c r="Y92" s="112"/>
      <c r="Z92" s="114">
        <v>0</v>
      </c>
      <c r="AA92" s="114">
        <v>0</v>
      </c>
      <c r="AB92" s="110">
        <f t="shared" si="1"/>
        <v>1.0042287749769512E-4</v>
      </c>
    </row>
    <row r="93" spans="1:28" hidden="1" x14ac:dyDescent="0.25">
      <c r="A93" s="104"/>
      <c r="B93" s="105" t="s">
        <v>829</v>
      </c>
      <c r="C93" s="105">
        <v>2812</v>
      </c>
      <c r="D93" s="105">
        <v>50674</v>
      </c>
      <c r="E93" s="105" t="s">
        <v>644</v>
      </c>
      <c r="F93" s="105">
        <v>2040</v>
      </c>
      <c r="G93" s="105" t="s">
        <v>778</v>
      </c>
      <c r="H93" s="105" t="s">
        <v>637</v>
      </c>
      <c r="I93" s="105" t="s">
        <v>830</v>
      </c>
      <c r="J93" s="106" t="s">
        <v>828</v>
      </c>
      <c r="K93" s="105" t="s">
        <v>687</v>
      </c>
      <c r="L93" s="105" t="s">
        <v>652</v>
      </c>
      <c r="M93" s="105" t="s">
        <v>641</v>
      </c>
      <c r="N93" s="105" t="s">
        <v>671</v>
      </c>
      <c r="O93" s="105">
        <v>1.3</v>
      </c>
      <c r="P93" s="105">
        <v>0.38</v>
      </c>
      <c r="Q93" s="105">
        <v>0</v>
      </c>
      <c r="R93" s="105" t="s">
        <v>643</v>
      </c>
      <c r="S93" s="107" t="s">
        <v>644</v>
      </c>
      <c r="T93" s="107">
        <v>38601</v>
      </c>
      <c r="U93" s="107" t="s">
        <v>644</v>
      </c>
      <c r="V93" s="107" t="s">
        <v>644</v>
      </c>
      <c r="W93" s="105">
        <v>8.3000000000000007</v>
      </c>
      <c r="X93" s="105">
        <v>0.8</v>
      </c>
      <c r="Y93" s="105"/>
      <c r="Z93" s="108">
        <v>0</v>
      </c>
      <c r="AA93" s="109">
        <v>0</v>
      </c>
      <c r="AB93" s="110">
        <f t="shared" si="1"/>
        <v>1.6845127838323055E-4</v>
      </c>
    </row>
    <row r="94" spans="1:28" hidden="1" x14ac:dyDescent="0.25">
      <c r="A94" s="104"/>
      <c r="B94" s="105" t="s">
        <v>829</v>
      </c>
      <c r="C94" s="105">
        <v>2813</v>
      </c>
      <c r="D94" s="105" t="s">
        <v>644</v>
      </c>
      <c r="E94" s="105" t="s">
        <v>644</v>
      </c>
      <c r="F94" s="105">
        <v>2041</v>
      </c>
      <c r="G94" s="105" t="s">
        <v>831</v>
      </c>
      <c r="H94" s="105" t="s">
        <v>637</v>
      </c>
      <c r="I94" s="105" t="s">
        <v>832</v>
      </c>
      <c r="J94" s="106" t="s">
        <v>828</v>
      </c>
      <c r="K94" s="105" t="s">
        <v>687</v>
      </c>
      <c r="L94" s="105" t="s">
        <v>652</v>
      </c>
      <c r="M94" s="105" t="s">
        <v>641</v>
      </c>
      <c r="N94" s="105" t="s">
        <v>671</v>
      </c>
      <c r="O94" s="105">
        <v>0.65</v>
      </c>
      <c r="P94" s="105">
        <v>0.216</v>
      </c>
      <c r="Q94" s="105">
        <v>0</v>
      </c>
      <c r="R94" s="105" t="s">
        <v>643</v>
      </c>
      <c r="S94" s="107" t="s">
        <v>644</v>
      </c>
      <c r="T94" s="107">
        <v>38626</v>
      </c>
      <c r="U94" s="107" t="s">
        <v>644</v>
      </c>
      <c r="V94" s="107" t="s">
        <v>644</v>
      </c>
      <c r="W94" s="105">
        <v>8.3000000000000007</v>
      </c>
      <c r="X94" s="105">
        <v>0.8</v>
      </c>
      <c r="Y94" s="105"/>
      <c r="Z94" s="108">
        <v>0</v>
      </c>
      <c r="AA94" s="109">
        <v>0</v>
      </c>
      <c r="AB94" s="110">
        <f t="shared" si="1"/>
        <v>8.4225639191615274E-5</v>
      </c>
    </row>
    <row r="95" spans="1:28" hidden="1" x14ac:dyDescent="0.25">
      <c r="A95" s="104"/>
      <c r="B95" s="105" t="s">
        <v>644</v>
      </c>
      <c r="C95" s="105" t="s">
        <v>833</v>
      </c>
      <c r="D95" s="105" t="s">
        <v>644</v>
      </c>
      <c r="E95" s="105" t="s">
        <v>644</v>
      </c>
      <c r="F95" s="105" t="s">
        <v>644</v>
      </c>
      <c r="G95" s="105" t="s">
        <v>644</v>
      </c>
      <c r="H95" s="105" t="s">
        <v>637</v>
      </c>
      <c r="I95" s="105" t="s">
        <v>834</v>
      </c>
      <c r="J95" s="106" t="s">
        <v>828</v>
      </c>
      <c r="K95" s="105" t="s">
        <v>687</v>
      </c>
      <c r="L95" s="105" t="s">
        <v>688</v>
      </c>
      <c r="M95" s="105" t="s">
        <v>653</v>
      </c>
      <c r="N95" s="105" t="s">
        <v>642</v>
      </c>
      <c r="O95" s="105">
        <v>0.65</v>
      </c>
      <c r="P95" s="105">
        <v>0</v>
      </c>
      <c r="Q95" s="105">
        <v>0</v>
      </c>
      <c r="R95" s="105" t="s">
        <v>689</v>
      </c>
      <c r="S95" s="107" t="s">
        <v>644</v>
      </c>
      <c r="T95" s="107">
        <v>41758</v>
      </c>
      <c r="U95" s="107" t="s">
        <v>644</v>
      </c>
      <c r="V95" s="107" t="s">
        <v>644</v>
      </c>
      <c r="W95" s="105">
        <v>8.3000000000000007</v>
      </c>
      <c r="X95" s="105">
        <v>0.8</v>
      </c>
      <c r="Y95" s="105"/>
      <c r="Z95" s="108">
        <v>1994.0295883153408</v>
      </c>
      <c r="AA95" s="129">
        <v>0.65</v>
      </c>
      <c r="AB95" s="110">
        <f t="shared" si="1"/>
        <v>8.4225639191615274E-5</v>
      </c>
    </row>
    <row r="96" spans="1:28" hidden="1" x14ac:dyDescent="0.25">
      <c r="A96" s="104"/>
      <c r="B96" s="105" t="s">
        <v>644</v>
      </c>
      <c r="C96" s="105" t="s">
        <v>835</v>
      </c>
      <c r="D96" s="105" t="s">
        <v>644</v>
      </c>
      <c r="E96" s="105" t="s">
        <v>644</v>
      </c>
      <c r="F96" s="105" t="s">
        <v>644</v>
      </c>
      <c r="G96" s="105" t="s">
        <v>644</v>
      </c>
      <c r="H96" s="105" t="s">
        <v>637</v>
      </c>
      <c r="I96" s="105" t="s">
        <v>836</v>
      </c>
      <c r="J96" s="106" t="s">
        <v>828</v>
      </c>
      <c r="K96" s="105" t="s">
        <v>687</v>
      </c>
      <c r="L96" s="105" t="s">
        <v>688</v>
      </c>
      <c r="M96" s="105" t="s">
        <v>653</v>
      </c>
      <c r="N96" s="105" t="s">
        <v>642</v>
      </c>
      <c r="O96" s="105">
        <v>0.627</v>
      </c>
      <c r="P96" s="105">
        <v>0</v>
      </c>
      <c r="Q96" s="105">
        <v>0</v>
      </c>
      <c r="R96" s="105" t="s">
        <v>689</v>
      </c>
      <c r="S96" s="107" t="s">
        <v>644</v>
      </c>
      <c r="T96" s="107">
        <v>42054</v>
      </c>
      <c r="U96" s="107" t="s">
        <v>644</v>
      </c>
      <c r="V96" s="107" t="s">
        <v>644</v>
      </c>
      <c r="W96" s="105">
        <v>8.3000000000000007</v>
      </c>
      <c r="X96" s="105">
        <v>0.8</v>
      </c>
      <c r="Y96" s="105"/>
      <c r="Z96" s="108">
        <v>1935.5116291390727</v>
      </c>
      <c r="AA96" s="109">
        <v>0.627</v>
      </c>
      <c r="AB96" s="110">
        <f t="shared" si="1"/>
        <v>8.1245347343296566E-5</v>
      </c>
    </row>
    <row r="97" spans="1:28" hidden="1" x14ac:dyDescent="0.25">
      <c r="A97" s="104"/>
      <c r="B97" s="112" t="s">
        <v>837</v>
      </c>
      <c r="C97" s="112" t="s">
        <v>838</v>
      </c>
      <c r="D97" s="112">
        <v>52083</v>
      </c>
      <c r="E97" s="112">
        <v>101516</v>
      </c>
      <c r="F97" s="112">
        <v>0</v>
      </c>
      <c r="G97" s="112" t="s">
        <v>839</v>
      </c>
      <c r="H97" s="112" t="s">
        <v>648</v>
      </c>
      <c r="I97" s="112" t="s">
        <v>840</v>
      </c>
      <c r="J97" s="106" t="s">
        <v>650</v>
      </c>
      <c r="K97" s="112" t="s">
        <v>651</v>
      </c>
      <c r="L97" s="112" t="s">
        <v>652</v>
      </c>
      <c r="M97" s="112" t="s">
        <v>653</v>
      </c>
      <c r="N97" s="112" t="s">
        <v>642</v>
      </c>
      <c r="O97" s="112">
        <v>46</v>
      </c>
      <c r="P97" s="112">
        <v>40.200000000000003</v>
      </c>
      <c r="Q97" s="112">
        <v>0</v>
      </c>
      <c r="R97" s="112" t="s">
        <v>802</v>
      </c>
      <c r="S97" s="113">
        <v>40457</v>
      </c>
      <c r="T97" s="113">
        <v>33664</v>
      </c>
      <c r="U97" s="113" t="s">
        <v>644</v>
      </c>
      <c r="V97" s="113" t="s">
        <v>644</v>
      </c>
      <c r="W97" s="112" t="s">
        <v>644</v>
      </c>
      <c r="X97" s="112" t="s">
        <v>644</v>
      </c>
      <c r="Y97" s="112"/>
      <c r="Z97" s="114">
        <v>0</v>
      </c>
      <c r="AA97" s="114">
        <v>46</v>
      </c>
      <c r="AB97" s="110">
        <f t="shared" si="1"/>
        <v>5.9605836966373877E-3</v>
      </c>
    </row>
    <row r="98" spans="1:28" hidden="1" x14ac:dyDescent="0.25">
      <c r="A98" s="104"/>
      <c r="B98" s="112" t="s">
        <v>837</v>
      </c>
      <c r="C98" s="112" t="s">
        <v>838</v>
      </c>
      <c r="D98" s="130">
        <v>50131</v>
      </c>
      <c r="E98" s="112">
        <v>101516</v>
      </c>
      <c r="F98" s="112"/>
      <c r="G98" s="130" t="s">
        <v>841</v>
      </c>
      <c r="H98" s="112" t="s">
        <v>648</v>
      </c>
      <c r="I98" s="112" t="s">
        <v>840</v>
      </c>
      <c r="J98" s="106" t="s">
        <v>650</v>
      </c>
      <c r="K98" s="112" t="s">
        <v>651</v>
      </c>
      <c r="L98" s="112" t="s">
        <v>652</v>
      </c>
      <c r="M98" s="112" t="s">
        <v>653</v>
      </c>
      <c r="N98" s="112" t="s">
        <v>671</v>
      </c>
      <c r="O98" s="112">
        <v>46</v>
      </c>
      <c r="P98" s="112">
        <v>40.200000000000003</v>
      </c>
      <c r="Q98" s="112">
        <v>0</v>
      </c>
      <c r="R98" s="112" t="s">
        <v>643</v>
      </c>
      <c r="S98" s="113">
        <v>40457</v>
      </c>
      <c r="T98" s="113">
        <v>33664</v>
      </c>
      <c r="U98" s="112" t="s">
        <v>644</v>
      </c>
      <c r="V98" s="113" t="s">
        <v>644</v>
      </c>
      <c r="W98" s="116" t="s">
        <v>644</v>
      </c>
      <c r="X98" s="117" t="s">
        <v>644</v>
      </c>
      <c r="Y98" s="112"/>
      <c r="Z98" s="118" t="s">
        <v>644</v>
      </c>
      <c r="AA98" s="119" t="s">
        <v>644</v>
      </c>
      <c r="AB98" s="110">
        <f t="shared" si="1"/>
        <v>5.9605836966373877E-3</v>
      </c>
    </row>
    <row r="99" spans="1:28" x14ac:dyDescent="0.25">
      <c r="A99" s="104"/>
      <c r="B99" s="112" t="s">
        <v>842</v>
      </c>
      <c r="C99" s="112" t="s">
        <v>843</v>
      </c>
      <c r="D99" s="112">
        <v>10661</v>
      </c>
      <c r="E99" s="112">
        <v>101250</v>
      </c>
      <c r="F99" s="112"/>
      <c r="G99" s="112" t="s">
        <v>844</v>
      </c>
      <c r="H99" s="112" t="s">
        <v>648</v>
      </c>
      <c r="I99" s="112" t="s">
        <v>845</v>
      </c>
      <c r="J99" s="106" t="s">
        <v>1064</v>
      </c>
      <c r="K99" s="112" t="s">
        <v>640</v>
      </c>
      <c r="L99" s="112" t="s">
        <v>284</v>
      </c>
      <c r="M99" s="112" t="s">
        <v>653</v>
      </c>
      <c r="N99" s="112" t="s">
        <v>642</v>
      </c>
      <c r="O99" s="112">
        <v>15</v>
      </c>
      <c r="P99" s="112">
        <v>12</v>
      </c>
      <c r="Q99" s="112" t="s">
        <v>644</v>
      </c>
      <c r="R99" s="112" t="s">
        <v>676</v>
      </c>
      <c r="S99" s="113">
        <v>30875</v>
      </c>
      <c r="T99" s="113">
        <v>31545</v>
      </c>
      <c r="U99" s="113">
        <v>40848</v>
      </c>
      <c r="V99" s="113" t="s">
        <v>644</v>
      </c>
      <c r="W99" s="116" t="s">
        <v>644</v>
      </c>
      <c r="X99" s="117" t="s">
        <v>644</v>
      </c>
      <c r="Y99" s="112"/>
      <c r="Z99" s="118" t="s">
        <v>644</v>
      </c>
      <c r="AA99" s="119" t="s">
        <v>644</v>
      </c>
      <c r="AB99" s="110">
        <f t="shared" si="1"/>
        <v>1.943668596729583E-3</v>
      </c>
    </row>
    <row r="100" spans="1:28" hidden="1" x14ac:dyDescent="0.25">
      <c r="A100" s="104"/>
      <c r="B100" s="105" t="s">
        <v>846</v>
      </c>
      <c r="C100" s="105">
        <v>2081</v>
      </c>
      <c r="D100" s="105">
        <v>10635</v>
      </c>
      <c r="E100" s="105">
        <v>100150</v>
      </c>
      <c r="F100" s="105">
        <v>2081</v>
      </c>
      <c r="G100" s="105" t="s">
        <v>847</v>
      </c>
      <c r="H100" s="105" t="s">
        <v>637</v>
      </c>
      <c r="I100" s="105" t="s">
        <v>848</v>
      </c>
      <c r="J100" s="106" t="s">
        <v>650</v>
      </c>
      <c r="K100" s="105" t="s">
        <v>651</v>
      </c>
      <c r="L100" s="105" t="s">
        <v>652</v>
      </c>
      <c r="M100" s="105" t="s">
        <v>641</v>
      </c>
      <c r="N100" s="105" t="s">
        <v>671</v>
      </c>
      <c r="O100" s="105">
        <v>42</v>
      </c>
      <c r="P100" s="105">
        <v>35</v>
      </c>
      <c r="Q100" s="105">
        <v>0</v>
      </c>
      <c r="R100" s="105" t="s">
        <v>643</v>
      </c>
      <c r="S100" s="107" t="s">
        <v>644</v>
      </c>
      <c r="T100" s="107">
        <v>32284</v>
      </c>
      <c r="U100" s="107" t="s">
        <v>644</v>
      </c>
      <c r="V100" s="107" t="s">
        <v>644</v>
      </c>
      <c r="W100" s="105">
        <v>8.3000000000000007</v>
      </c>
      <c r="X100" s="105">
        <v>0.8</v>
      </c>
      <c r="Y100" s="105"/>
      <c r="Z100" s="108">
        <v>7727.03</v>
      </c>
      <c r="AA100" s="109">
        <v>0</v>
      </c>
      <c r="AB100" s="110">
        <f t="shared" si="1"/>
        <v>5.4422720708428322E-3</v>
      </c>
    </row>
    <row r="101" spans="1:28" hidden="1" x14ac:dyDescent="0.25">
      <c r="A101" s="104"/>
      <c r="B101" s="112" t="s">
        <v>644</v>
      </c>
      <c r="C101" s="112">
        <v>374</v>
      </c>
      <c r="D101" s="112" t="s">
        <v>644</v>
      </c>
      <c r="E101" s="112" t="s">
        <v>644</v>
      </c>
      <c r="F101" s="112">
        <v>374</v>
      </c>
      <c r="G101" s="112" t="s">
        <v>644</v>
      </c>
      <c r="H101" s="112" t="s">
        <v>849</v>
      </c>
      <c r="I101" s="112" t="s">
        <v>850</v>
      </c>
      <c r="J101" s="106">
        <v>0</v>
      </c>
      <c r="K101" s="112" t="s">
        <v>687</v>
      </c>
      <c r="L101" s="112" t="s">
        <v>652</v>
      </c>
      <c r="M101" s="112" t="s">
        <v>653</v>
      </c>
      <c r="N101" s="112" t="s">
        <v>642</v>
      </c>
      <c r="O101" s="112">
        <v>0.6</v>
      </c>
      <c r="P101" s="112">
        <v>0.6</v>
      </c>
      <c r="Q101" s="112">
        <v>0</v>
      </c>
      <c r="R101" s="112" t="s">
        <v>643</v>
      </c>
      <c r="S101" s="113">
        <v>32174</v>
      </c>
      <c r="T101" s="113">
        <v>32307</v>
      </c>
      <c r="U101" s="113" t="s">
        <v>644</v>
      </c>
      <c r="V101" s="113" t="s">
        <v>644</v>
      </c>
      <c r="W101" s="112">
        <v>8.3000000000000007</v>
      </c>
      <c r="X101" s="112">
        <v>0.8</v>
      </c>
      <c r="Y101" s="112"/>
      <c r="Z101" s="131">
        <v>5.7953370225889778</v>
      </c>
      <c r="AA101" s="131">
        <v>0</v>
      </c>
      <c r="AB101" s="110">
        <f t="shared" si="1"/>
        <v>7.7746743869183316E-5</v>
      </c>
    </row>
    <row r="102" spans="1:28" hidden="1" x14ac:dyDescent="0.25">
      <c r="A102" s="104"/>
      <c r="B102" s="112" t="s">
        <v>644</v>
      </c>
      <c r="C102" s="112" t="s">
        <v>851</v>
      </c>
      <c r="D102" s="112" t="s">
        <v>644</v>
      </c>
      <c r="E102" s="112" t="s">
        <v>644</v>
      </c>
      <c r="F102" s="112">
        <v>0</v>
      </c>
      <c r="G102" s="112" t="s">
        <v>644</v>
      </c>
      <c r="H102" s="112" t="s">
        <v>648</v>
      </c>
      <c r="I102" s="112" t="s">
        <v>852</v>
      </c>
      <c r="J102" s="106">
        <v>0</v>
      </c>
      <c r="K102" s="112" t="s">
        <v>651</v>
      </c>
      <c r="L102" s="112" t="s">
        <v>652</v>
      </c>
      <c r="M102" s="112" t="s">
        <v>653</v>
      </c>
      <c r="N102" s="112" t="s">
        <v>671</v>
      </c>
      <c r="O102" s="112">
        <v>2.5999999999999999E-2</v>
      </c>
      <c r="P102" s="112">
        <v>2.5999999999999999E-2</v>
      </c>
      <c r="Q102" s="112" t="s">
        <v>644</v>
      </c>
      <c r="R102" s="112" t="s">
        <v>643</v>
      </c>
      <c r="S102" s="113">
        <v>33583</v>
      </c>
      <c r="T102" s="113">
        <v>33574</v>
      </c>
      <c r="U102" s="113" t="s">
        <v>644</v>
      </c>
      <c r="V102" s="113" t="s">
        <v>644</v>
      </c>
      <c r="W102" s="112" t="s">
        <v>644</v>
      </c>
      <c r="X102" s="112" t="s">
        <v>644</v>
      </c>
      <c r="Y102" s="112"/>
      <c r="Z102" s="114">
        <v>0</v>
      </c>
      <c r="AA102" s="114">
        <v>0</v>
      </c>
      <c r="AB102" s="110">
        <f t="shared" si="1"/>
        <v>3.3690255676646104E-6</v>
      </c>
    </row>
    <row r="103" spans="1:28" hidden="1" x14ac:dyDescent="0.25">
      <c r="A103" s="104"/>
      <c r="B103" s="112" t="s">
        <v>853</v>
      </c>
      <c r="C103" s="112" t="s">
        <v>644</v>
      </c>
      <c r="D103" s="112">
        <v>57042</v>
      </c>
      <c r="E103" s="112" t="s">
        <v>644</v>
      </c>
      <c r="F103" s="112">
        <v>0</v>
      </c>
      <c r="G103" s="112" t="s">
        <v>854</v>
      </c>
      <c r="H103" s="112" t="s">
        <v>648</v>
      </c>
      <c r="I103" s="112" t="s">
        <v>855</v>
      </c>
      <c r="J103" s="106" t="s">
        <v>735</v>
      </c>
      <c r="K103" s="112" t="s">
        <v>696</v>
      </c>
      <c r="L103" s="112" t="s">
        <v>652</v>
      </c>
      <c r="M103" s="112" t="s">
        <v>653</v>
      </c>
      <c r="N103" s="112" t="s">
        <v>642</v>
      </c>
      <c r="O103" s="112">
        <v>1.4</v>
      </c>
      <c r="P103" s="112" t="s">
        <v>644</v>
      </c>
      <c r="Q103" s="112">
        <v>0</v>
      </c>
      <c r="R103" s="112" t="s">
        <v>759</v>
      </c>
      <c r="S103" s="113" t="s">
        <v>644</v>
      </c>
      <c r="T103" s="113">
        <v>40893</v>
      </c>
      <c r="U103" s="113" t="s">
        <v>644</v>
      </c>
      <c r="V103" s="113" t="s">
        <v>644</v>
      </c>
      <c r="W103" s="112">
        <v>8.3000000000000007</v>
      </c>
      <c r="X103" s="112">
        <v>0.8</v>
      </c>
      <c r="Y103" s="112"/>
      <c r="Z103" s="114">
        <v>1227.3842384105956</v>
      </c>
      <c r="AA103" s="114">
        <v>0</v>
      </c>
      <c r="AB103" s="110">
        <f t="shared" si="1"/>
        <v>1.8140906902809441E-4</v>
      </c>
    </row>
    <row r="104" spans="1:28" hidden="1" x14ac:dyDescent="0.25">
      <c r="A104" s="104"/>
      <c r="B104" s="112" t="s">
        <v>856</v>
      </c>
      <c r="C104" s="112" t="s">
        <v>857</v>
      </c>
      <c r="D104" s="112">
        <v>50493</v>
      </c>
      <c r="E104" s="112">
        <v>100157</v>
      </c>
      <c r="F104" s="112">
        <v>0</v>
      </c>
      <c r="G104" s="112" t="s">
        <v>858</v>
      </c>
      <c r="H104" s="112" t="s">
        <v>648</v>
      </c>
      <c r="I104" s="112" t="s">
        <v>859</v>
      </c>
      <c r="J104" s="106">
        <v>0</v>
      </c>
      <c r="K104" s="112" t="s">
        <v>651</v>
      </c>
      <c r="L104" s="112" t="s">
        <v>652</v>
      </c>
      <c r="M104" s="112" t="s">
        <v>653</v>
      </c>
      <c r="N104" s="112" t="s">
        <v>642</v>
      </c>
      <c r="O104" s="112">
        <v>48.094000000000001</v>
      </c>
      <c r="P104" s="112">
        <v>47</v>
      </c>
      <c r="Q104" s="112">
        <v>0</v>
      </c>
      <c r="R104" s="112" t="s">
        <v>679</v>
      </c>
      <c r="S104" s="113">
        <v>40458</v>
      </c>
      <c r="T104" s="113">
        <v>32581</v>
      </c>
      <c r="U104" s="113" t="s">
        <v>644</v>
      </c>
      <c r="V104" s="113">
        <v>40878</v>
      </c>
      <c r="W104" s="112" t="s">
        <v>644</v>
      </c>
      <c r="X104" s="112" t="s">
        <v>644</v>
      </c>
      <c r="Y104" s="112"/>
      <c r="Z104" s="114">
        <v>47377.698139072949</v>
      </c>
      <c r="AA104" s="114">
        <v>48.094000000000001</v>
      </c>
      <c r="AB104" s="110">
        <f t="shared" si="1"/>
        <v>6.2319198327408379E-3</v>
      </c>
    </row>
    <row r="105" spans="1:28" hidden="1" x14ac:dyDescent="0.25">
      <c r="A105" s="104"/>
      <c r="B105" s="112" t="s">
        <v>860</v>
      </c>
      <c r="C105" s="112" t="s">
        <v>861</v>
      </c>
      <c r="D105" s="112" t="s">
        <v>644</v>
      </c>
      <c r="E105" s="112">
        <v>100835</v>
      </c>
      <c r="F105" s="112">
        <v>0</v>
      </c>
      <c r="G105" s="112" t="s">
        <v>862</v>
      </c>
      <c r="H105" s="112" t="s">
        <v>648</v>
      </c>
      <c r="I105" s="112" t="s">
        <v>863</v>
      </c>
      <c r="J105" s="106" t="s">
        <v>828</v>
      </c>
      <c r="K105" s="112" t="s">
        <v>651</v>
      </c>
      <c r="L105" s="112" t="s">
        <v>688</v>
      </c>
      <c r="M105" s="112" t="s">
        <v>653</v>
      </c>
      <c r="N105" s="112" t="s">
        <v>642</v>
      </c>
      <c r="O105" s="112">
        <v>4</v>
      </c>
      <c r="P105" s="112">
        <v>4</v>
      </c>
      <c r="Q105" s="112" t="s">
        <v>644</v>
      </c>
      <c r="R105" s="112" t="s">
        <v>676</v>
      </c>
      <c r="S105" s="113">
        <v>31630</v>
      </c>
      <c r="T105" s="113">
        <v>33531</v>
      </c>
      <c r="U105" s="113" t="s">
        <v>644</v>
      </c>
      <c r="V105" s="113" t="s">
        <v>644</v>
      </c>
      <c r="W105" s="112" t="s">
        <v>644</v>
      </c>
      <c r="X105" s="112" t="s">
        <v>644</v>
      </c>
      <c r="Y105" s="112"/>
      <c r="Z105" s="114">
        <v>0</v>
      </c>
      <c r="AA105" s="114">
        <v>0</v>
      </c>
      <c r="AB105" s="110">
        <f t="shared" si="1"/>
        <v>5.1831162579455553E-4</v>
      </c>
    </row>
    <row r="106" spans="1:28" hidden="1" x14ac:dyDescent="0.25">
      <c r="A106" s="104"/>
      <c r="B106" s="112" t="s">
        <v>864</v>
      </c>
      <c r="C106" s="112" t="s">
        <v>865</v>
      </c>
      <c r="D106" s="112">
        <v>54447</v>
      </c>
      <c r="E106" s="112">
        <v>401604</v>
      </c>
      <c r="F106" s="112">
        <v>0</v>
      </c>
      <c r="G106" s="112" t="s">
        <v>866</v>
      </c>
      <c r="H106" s="112" t="s">
        <v>648</v>
      </c>
      <c r="I106" s="112" t="s">
        <v>867</v>
      </c>
      <c r="J106" s="106">
        <v>0</v>
      </c>
      <c r="K106" s="112" t="s">
        <v>651</v>
      </c>
      <c r="L106" s="112" t="s">
        <v>652</v>
      </c>
      <c r="M106" s="112" t="s">
        <v>653</v>
      </c>
      <c r="N106" s="112" t="s">
        <v>642</v>
      </c>
      <c r="O106" s="112">
        <v>4</v>
      </c>
      <c r="P106" s="112">
        <v>0.5</v>
      </c>
      <c r="Q106" s="112" t="s">
        <v>644</v>
      </c>
      <c r="R106" s="112" t="s">
        <v>676</v>
      </c>
      <c r="S106" s="113">
        <v>40997</v>
      </c>
      <c r="T106" s="113">
        <v>41000</v>
      </c>
      <c r="U106" s="113" t="s">
        <v>644</v>
      </c>
      <c r="V106" s="113" t="s">
        <v>644</v>
      </c>
      <c r="W106" s="112" t="s">
        <v>644</v>
      </c>
      <c r="X106" s="112" t="s">
        <v>644</v>
      </c>
      <c r="Y106" s="112"/>
      <c r="Z106" s="114">
        <v>0</v>
      </c>
      <c r="AA106" s="114">
        <v>0</v>
      </c>
      <c r="AB106" s="110">
        <f t="shared" si="1"/>
        <v>5.1831162579455553E-4</v>
      </c>
    </row>
    <row r="107" spans="1:28" hidden="1" x14ac:dyDescent="0.25">
      <c r="A107" s="104"/>
      <c r="B107" s="112" t="s">
        <v>868</v>
      </c>
      <c r="C107" s="112" t="s">
        <v>869</v>
      </c>
      <c r="D107" s="112">
        <v>10110</v>
      </c>
      <c r="E107" s="112">
        <v>101235</v>
      </c>
      <c r="F107" s="112">
        <v>0</v>
      </c>
      <c r="G107" s="112" t="s">
        <v>870</v>
      </c>
      <c r="H107" s="112" t="s">
        <v>648</v>
      </c>
      <c r="I107" s="112" t="s">
        <v>871</v>
      </c>
      <c r="J107" s="106" t="s">
        <v>767</v>
      </c>
      <c r="K107" s="112" t="s">
        <v>651</v>
      </c>
      <c r="L107" s="112" t="s">
        <v>652</v>
      </c>
      <c r="M107" s="112" t="s">
        <v>653</v>
      </c>
      <c r="N107" s="112" t="s">
        <v>642</v>
      </c>
      <c r="O107" s="112">
        <v>6</v>
      </c>
      <c r="P107" s="112">
        <v>6</v>
      </c>
      <c r="Q107" s="112" t="s">
        <v>644</v>
      </c>
      <c r="R107" s="112" t="s">
        <v>744</v>
      </c>
      <c r="S107" s="113">
        <v>41179</v>
      </c>
      <c r="T107" s="113">
        <v>31504</v>
      </c>
      <c r="U107" s="113" t="s">
        <v>644</v>
      </c>
      <c r="V107" s="113" t="s">
        <v>644</v>
      </c>
      <c r="W107" s="112" t="s">
        <v>644</v>
      </c>
      <c r="X107" s="112" t="s">
        <v>644</v>
      </c>
      <c r="Y107" s="112"/>
      <c r="Z107" s="114">
        <v>0</v>
      </c>
      <c r="AA107" s="114">
        <v>6</v>
      </c>
      <c r="AB107" s="110">
        <f t="shared" si="1"/>
        <v>7.7746743869183319E-4</v>
      </c>
    </row>
    <row r="108" spans="1:28" hidden="1" x14ac:dyDescent="0.25">
      <c r="A108" s="104"/>
      <c r="B108" s="112" t="s">
        <v>872</v>
      </c>
      <c r="C108" s="112" t="s">
        <v>873</v>
      </c>
      <c r="D108" s="112">
        <v>50748</v>
      </c>
      <c r="E108" s="112">
        <v>101426</v>
      </c>
      <c r="F108" s="112">
        <v>0</v>
      </c>
      <c r="G108" s="112" t="s">
        <v>874</v>
      </c>
      <c r="H108" s="112" t="s">
        <v>648</v>
      </c>
      <c r="I108" s="112" t="s">
        <v>875</v>
      </c>
      <c r="J108" s="106">
        <v>0</v>
      </c>
      <c r="K108" s="112" t="s">
        <v>651</v>
      </c>
      <c r="L108" s="112" t="s">
        <v>652</v>
      </c>
      <c r="M108" s="112" t="s">
        <v>653</v>
      </c>
      <c r="N108" s="112" t="s">
        <v>671</v>
      </c>
      <c r="O108" s="112">
        <v>36.1</v>
      </c>
      <c r="P108" s="112">
        <v>28</v>
      </c>
      <c r="Q108" s="112">
        <v>0</v>
      </c>
      <c r="R108" s="112" t="s">
        <v>679</v>
      </c>
      <c r="S108" s="113">
        <v>40898</v>
      </c>
      <c r="T108" s="113">
        <v>33165</v>
      </c>
      <c r="U108" s="113" t="s">
        <v>644</v>
      </c>
      <c r="V108" s="113">
        <v>41153</v>
      </c>
      <c r="W108" s="112" t="s">
        <v>644</v>
      </c>
      <c r="X108" s="112" t="s">
        <v>644</v>
      </c>
      <c r="Y108" s="112"/>
      <c r="Z108" s="114">
        <v>14635.041730213212</v>
      </c>
      <c r="AA108" s="114">
        <v>0</v>
      </c>
      <c r="AB108" s="110">
        <f t="shared" si="1"/>
        <v>4.6777624227958637E-3</v>
      </c>
    </row>
    <row r="109" spans="1:28" hidden="1" x14ac:dyDescent="0.25">
      <c r="A109" s="104"/>
      <c r="B109" s="112" t="s">
        <v>876</v>
      </c>
      <c r="C109" s="112">
        <v>431</v>
      </c>
      <c r="D109" s="112" t="s">
        <v>644</v>
      </c>
      <c r="E109" s="112" t="s">
        <v>644</v>
      </c>
      <c r="F109" s="112">
        <v>431</v>
      </c>
      <c r="G109" s="112" t="s">
        <v>644</v>
      </c>
      <c r="H109" s="112" t="s">
        <v>849</v>
      </c>
      <c r="I109" s="112" t="s">
        <v>877</v>
      </c>
      <c r="J109" s="106">
        <v>0</v>
      </c>
      <c r="K109" s="112" t="s">
        <v>651</v>
      </c>
      <c r="L109" s="112" t="s">
        <v>652</v>
      </c>
      <c r="M109" s="112" t="s">
        <v>653</v>
      </c>
      <c r="N109" s="112" t="s">
        <v>642</v>
      </c>
      <c r="O109" s="112">
        <v>49.9</v>
      </c>
      <c r="P109" s="112">
        <v>49.9</v>
      </c>
      <c r="Q109" s="112">
        <v>0</v>
      </c>
      <c r="R109" s="112" t="s">
        <v>679</v>
      </c>
      <c r="S109" s="113">
        <v>41457</v>
      </c>
      <c r="T109" s="113">
        <v>42009</v>
      </c>
      <c r="U109" s="113" t="s">
        <v>644</v>
      </c>
      <c r="V109" s="113">
        <v>42009</v>
      </c>
      <c r="W109" s="112">
        <v>8.3000000000000007</v>
      </c>
      <c r="X109" s="112">
        <v>0.8</v>
      </c>
      <c r="Y109" s="112"/>
      <c r="Z109" s="131">
        <v>6218.0155765218078</v>
      </c>
      <c r="AA109" s="131">
        <v>49.9</v>
      </c>
      <c r="AB109" s="110">
        <f t="shared" si="1"/>
        <v>6.4659375317870794E-3</v>
      </c>
    </row>
    <row r="110" spans="1:28" hidden="1" x14ac:dyDescent="0.25">
      <c r="A110" s="104"/>
      <c r="B110" s="112" t="s">
        <v>878</v>
      </c>
      <c r="C110" s="112" t="s">
        <v>879</v>
      </c>
      <c r="D110" s="112">
        <v>54561</v>
      </c>
      <c r="E110" s="112">
        <v>100147</v>
      </c>
      <c r="F110" s="112">
        <v>0</v>
      </c>
      <c r="G110" s="112" t="s">
        <v>880</v>
      </c>
      <c r="H110" s="112" t="s">
        <v>648</v>
      </c>
      <c r="I110" s="112" t="s">
        <v>881</v>
      </c>
      <c r="J110" s="106">
        <v>0</v>
      </c>
      <c r="K110" s="112" t="s">
        <v>651</v>
      </c>
      <c r="L110" s="112" t="s">
        <v>652</v>
      </c>
      <c r="M110" s="112" t="s">
        <v>653</v>
      </c>
      <c r="N110" s="112" t="s">
        <v>642</v>
      </c>
      <c r="O110" s="112">
        <v>30</v>
      </c>
      <c r="P110" s="112">
        <v>26</v>
      </c>
      <c r="Q110" s="112" t="s">
        <v>644</v>
      </c>
      <c r="R110" s="112" t="s">
        <v>676</v>
      </c>
      <c r="S110" s="113">
        <v>40998</v>
      </c>
      <c r="T110" s="113">
        <v>41000</v>
      </c>
      <c r="U110" s="113" t="s">
        <v>644</v>
      </c>
      <c r="V110" s="113" t="s">
        <v>644</v>
      </c>
      <c r="W110" s="112" t="s">
        <v>644</v>
      </c>
      <c r="X110" s="112" t="s">
        <v>644</v>
      </c>
      <c r="Y110" s="112"/>
      <c r="Z110" s="114">
        <v>0</v>
      </c>
      <c r="AA110" s="114">
        <v>0</v>
      </c>
      <c r="AB110" s="110">
        <f t="shared" si="1"/>
        <v>3.887337193459166E-3</v>
      </c>
    </row>
    <row r="111" spans="1:28" hidden="1" x14ac:dyDescent="0.25">
      <c r="A111" s="104"/>
      <c r="B111" s="112" t="s">
        <v>882</v>
      </c>
      <c r="C111" s="112" t="s">
        <v>883</v>
      </c>
      <c r="D111" s="112">
        <v>10350</v>
      </c>
      <c r="E111" s="112">
        <v>101497</v>
      </c>
      <c r="F111" s="112">
        <v>0</v>
      </c>
      <c r="G111" s="112" t="s">
        <v>884</v>
      </c>
      <c r="H111" s="112" t="s">
        <v>648</v>
      </c>
      <c r="I111" s="112" t="s">
        <v>885</v>
      </c>
      <c r="J111" s="106">
        <v>0</v>
      </c>
      <c r="K111" s="112" t="s">
        <v>768</v>
      </c>
      <c r="L111" s="112" t="s">
        <v>652</v>
      </c>
      <c r="M111" s="112" t="s">
        <v>653</v>
      </c>
      <c r="N111" s="112" t="s">
        <v>671</v>
      </c>
      <c r="O111" s="112">
        <v>49.5</v>
      </c>
      <c r="P111" s="112">
        <v>49.2</v>
      </c>
      <c r="Q111" s="112" t="s">
        <v>644</v>
      </c>
      <c r="R111" s="112" t="s">
        <v>643</v>
      </c>
      <c r="S111" s="113">
        <v>31028</v>
      </c>
      <c r="T111" s="113">
        <v>32519</v>
      </c>
      <c r="U111" s="113">
        <v>40570</v>
      </c>
      <c r="V111" s="113">
        <v>40878</v>
      </c>
      <c r="W111" s="112" t="s">
        <v>644</v>
      </c>
      <c r="X111" s="112" t="s">
        <v>644</v>
      </c>
      <c r="Y111" s="112"/>
      <c r="Z111" s="115">
        <v>0</v>
      </c>
      <c r="AA111" s="115">
        <v>0</v>
      </c>
      <c r="AB111" s="110">
        <f t="shared" si="1"/>
        <v>6.4141063692076238E-3</v>
      </c>
    </row>
    <row r="112" spans="1:28" hidden="1" x14ac:dyDescent="0.25">
      <c r="A112" s="104"/>
      <c r="B112" s="112" t="s">
        <v>882</v>
      </c>
      <c r="C112" s="112" t="s">
        <v>883</v>
      </c>
      <c r="D112" s="112">
        <v>10350</v>
      </c>
      <c r="E112" s="112">
        <v>101497</v>
      </c>
      <c r="F112" s="112">
        <v>0</v>
      </c>
      <c r="G112" s="112" t="s">
        <v>884</v>
      </c>
      <c r="H112" s="112" t="s">
        <v>648</v>
      </c>
      <c r="I112" s="112" t="s">
        <v>886</v>
      </c>
      <c r="J112" s="106">
        <v>0</v>
      </c>
      <c r="K112" s="112" t="s">
        <v>887</v>
      </c>
      <c r="L112" s="112" t="s">
        <v>652</v>
      </c>
      <c r="M112" s="112" t="s">
        <v>653</v>
      </c>
      <c r="N112" s="112" t="s">
        <v>671</v>
      </c>
      <c r="O112" s="112">
        <v>49.5</v>
      </c>
      <c r="P112" s="112">
        <v>49.2</v>
      </c>
      <c r="Q112" s="112">
        <v>0</v>
      </c>
      <c r="R112" s="112" t="s">
        <v>679</v>
      </c>
      <c r="S112" s="113">
        <v>31028</v>
      </c>
      <c r="T112" s="113">
        <v>32519</v>
      </c>
      <c r="U112" s="113">
        <v>40570</v>
      </c>
      <c r="V112" s="113">
        <v>40878</v>
      </c>
      <c r="W112" s="112" t="s">
        <v>644</v>
      </c>
      <c r="X112" s="112" t="s">
        <v>644</v>
      </c>
      <c r="Y112" s="112"/>
      <c r="Z112" s="114">
        <v>8437.4430104611092</v>
      </c>
      <c r="AA112" s="114">
        <v>0</v>
      </c>
      <c r="AB112" s="110">
        <f t="shared" si="1"/>
        <v>6.4141063692076238E-3</v>
      </c>
    </row>
    <row r="113" spans="1:29" hidden="1" x14ac:dyDescent="0.25">
      <c r="A113" s="104"/>
      <c r="B113" s="112" t="s">
        <v>644</v>
      </c>
      <c r="C113" s="112">
        <v>56001</v>
      </c>
      <c r="D113" s="112" t="s">
        <v>644</v>
      </c>
      <c r="E113" s="112" t="s">
        <v>644</v>
      </c>
      <c r="F113" s="112">
        <v>56001</v>
      </c>
      <c r="G113" s="112" t="s">
        <v>644</v>
      </c>
      <c r="H113" s="112" t="s">
        <v>849</v>
      </c>
      <c r="I113" s="112" t="s">
        <v>888</v>
      </c>
      <c r="J113" s="106" t="s">
        <v>889</v>
      </c>
      <c r="K113" s="112" t="s">
        <v>651</v>
      </c>
      <c r="L113" s="112" t="s">
        <v>652</v>
      </c>
      <c r="M113" s="112" t="s">
        <v>653</v>
      </c>
      <c r="N113" s="112" t="s">
        <v>642</v>
      </c>
      <c r="O113" s="112">
        <v>4.5999999999999996</v>
      </c>
      <c r="P113" s="112">
        <v>4.5999999999999996</v>
      </c>
      <c r="Q113" s="112">
        <v>0</v>
      </c>
      <c r="R113" s="112" t="s">
        <v>763</v>
      </c>
      <c r="S113" s="113">
        <v>42491</v>
      </c>
      <c r="T113" s="113">
        <v>42491</v>
      </c>
      <c r="U113" s="113" t="s">
        <v>644</v>
      </c>
      <c r="V113" s="113" t="s">
        <v>644</v>
      </c>
      <c r="W113" s="112">
        <v>8.3000000000000007</v>
      </c>
      <c r="X113" s="112">
        <v>0.8</v>
      </c>
      <c r="Y113" s="112"/>
      <c r="Z113" s="131">
        <v>0</v>
      </c>
      <c r="AA113" s="131">
        <v>4.5999999999999996</v>
      </c>
      <c r="AB113" s="110">
        <f t="shared" si="1"/>
        <v>5.9605836966373875E-4</v>
      </c>
    </row>
    <row r="114" spans="1:29" hidden="1" x14ac:dyDescent="0.25">
      <c r="A114" s="104"/>
      <c r="B114" s="112" t="s">
        <v>890</v>
      </c>
      <c r="C114" s="112" t="s">
        <v>891</v>
      </c>
      <c r="D114" s="112" t="s">
        <v>644</v>
      </c>
      <c r="E114" s="112" t="s">
        <v>644</v>
      </c>
      <c r="F114" s="112">
        <v>0</v>
      </c>
      <c r="G114" s="112" t="s">
        <v>892</v>
      </c>
      <c r="H114" s="112" t="s">
        <v>648</v>
      </c>
      <c r="I114" s="112" t="s">
        <v>893</v>
      </c>
      <c r="J114" s="106" t="s">
        <v>767</v>
      </c>
      <c r="K114" s="112" t="s">
        <v>651</v>
      </c>
      <c r="L114" s="112" t="s">
        <v>652</v>
      </c>
      <c r="M114" s="112" t="s">
        <v>653</v>
      </c>
      <c r="N114" s="112" t="s">
        <v>671</v>
      </c>
      <c r="O114" s="112">
        <v>0.32500000000000001</v>
      </c>
      <c r="P114" s="112">
        <v>0.32500000000000001</v>
      </c>
      <c r="Q114" s="112" t="s">
        <v>644</v>
      </c>
      <c r="R114" s="112" t="s">
        <v>643</v>
      </c>
      <c r="S114" s="113">
        <v>30526</v>
      </c>
      <c r="T114" s="113">
        <v>30918</v>
      </c>
      <c r="U114" s="113" t="s">
        <v>644</v>
      </c>
      <c r="V114" s="113">
        <v>41560</v>
      </c>
      <c r="W114" s="112" t="s">
        <v>644</v>
      </c>
      <c r="X114" s="112" t="s">
        <v>644</v>
      </c>
      <c r="Y114" s="112"/>
      <c r="Z114" s="114">
        <v>0</v>
      </c>
      <c r="AA114" s="114">
        <v>0</v>
      </c>
      <c r="AB114" s="110">
        <f t="shared" si="1"/>
        <v>4.2112819595807637E-5</v>
      </c>
    </row>
    <row r="115" spans="1:29" hidden="1" x14ac:dyDescent="0.25">
      <c r="A115" s="104"/>
      <c r="B115" s="112" t="s">
        <v>894</v>
      </c>
      <c r="C115" s="112" t="s">
        <v>895</v>
      </c>
      <c r="D115" s="112">
        <v>50495</v>
      </c>
      <c r="E115" s="112">
        <v>100189</v>
      </c>
      <c r="F115" s="112">
        <v>0</v>
      </c>
      <c r="G115" s="112" t="s">
        <v>896</v>
      </c>
      <c r="H115" s="112" t="s">
        <v>648</v>
      </c>
      <c r="I115" s="112" t="s">
        <v>897</v>
      </c>
      <c r="J115" s="106">
        <v>0</v>
      </c>
      <c r="K115" s="112" t="s">
        <v>651</v>
      </c>
      <c r="L115" s="112" t="s">
        <v>652</v>
      </c>
      <c r="M115" s="112" t="s">
        <v>653</v>
      </c>
      <c r="N115" s="112" t="s">
        <v>642</v>
      </c>
      <c r="O115" s="112">
        <v>48.094000000000001</v>
      </c>
      <c r="P115" s="112">
        <v>47</v>
      </c>
      <c r="Q115" s="112">
        <v>0</v>
      </c>
      <c r="R115" s="112" t="s">
        <v>679</v>
      </c>
      <c r="S115" s="113">
        <v>40458</v>
      </c>
      <c r="T115" s="113">
        <v>32563</v>
      </c>
      <c r="U115" s="113" t="s">
        <v>644</v>
      </c>
      <c r="V115" s="113">
        <v>40878</v>
      </c>
      <c r="W115" s="112" t="s">
        <v>644</v>
      </c>
      <c r="X115" s="112" t="s">
        <v>644</v>
      </c>
      <c r="Y115" s="112"/>
      <c r="Z115" s="114">
        <v>51637.329282613646</v>
      </c>
      <c r="AA115" s="114">
        <v>48.094000000000001</v>
      </c>
      <c r="AB115" s="110">
        <f t="shared" si="1"/>
        <v>6.2319198327408379E-3</v>
      </c>
    </row>
    <row r="116" spans="1:29" hidden="1" x14ac:dyDescent="0.25">
      <c r="A116" s="104"/>
      <c r="B116" s="105" t="s">
        <v>898</v>
      </c>
      <c r="C116" s="105">
        <v>2837</v>
      </c>
      <c r="D116" s="105">
        <v>58432</v>
      </c>
      <c r="E116" s="105">
        <v>104364</v>
      </c>
      <c r="F116" s="105" t="s">
        <v>644</v>
      </c>
      <c r="G116" s="105" t="s">
        <v>899</v>
      </c>
      <c r="H116" s="105" t="s">
        <v>637</v>
      </c>
      <c r="I116" s="105" t="s">
        <v>900</v>
      </c>
      <c r="J116" s="106" t="s">
        <v>767</v>
      </c>
      <c r="K116" s="105" t="s">
        <v>651</v>
      </c>
      <c r="L116" s="105" t="s">
        <v>652</v>
      </c>
      <c r="M116" s="105" t="s">
        <v>653</v>
      </c>
      <c r="N116" s="105" t="s">
        <v>642</v>
      </c>
      <c r="O116" s="105">
        <v>13.04</v>
      </c>
      <c r="P116" s="105">
        <v>12.71</v>
      </c>
      <c r="Q116" s="105">
        <v>0</v>
      </c>
      <c r="R116" s="105" t="s">
        <v>763</v>
      </c>
      <c r="S116" s="107">
        <v>41514</v>
      </c>
      <c r="T116" s="107">
        <v>41426</v>
      </c>
      <c r="U116" s="107" t="s">
        <v>644</v>
      </c>
      <c r="V116" s="107" t="s">
        <v>644</v>
      </c>
      <c r="W116" s="105">
        <v>8.3000000000000007</v>
      </c>
      <c r="X116" s="105">
        <v>0.8</v>
      </c>
      <c r="Y116" s="105"/>
      <c r="Z116" s="108">
        <v>2511.8805189149953</v>
      </c>
      <c r="AA116" s="109">
        <v>13.04</v>
      </c>
      <c r="AB116" s="110">
        <f t="shared" si="1"/>
        <v>1.6896959000902508E-3</v>
      </c>
    </row>
    <row r="117" spans="1:29" hidden="1" x14ac:dyDescent="0.25">
      <c r="A117" s="104"/>
      <c r="B117" s="105" t="s">
        <v>644</v>
      </c>
      <c r="C117" s="105" t="s">
        <v>901</v>
      </c>
      <c r="D117" s="105" t="s">
        <v>644</v>
      </c>
      <c r="E117" s="105" t="s">
        <v>644</v>
      </c>
      <c r="F117" s="105" t="s">
        <v>644</v>
      </c>
      <c r="G117" s="105" t="s">
        <v>644</v>
      </c>
      <c r="H117" s="105" t="s">
        <v>637</v>
      </c>
      <c r="I117" s="105" t="s">
        <v>902</v>
      </c>
      <c r="J117" s="106" t="s">
        <v>767</v>
      </c>
      <c r="K117" s="105" t="s">
        <v>687</v>
      </c>
      <c r="L117" s="105" t="s">
        <v>652</v>
      </c>
      <c r="M117" s="105" t="s">
        <v>653</v>
      </c>
      <c r="N117" s="105" t="s">
        <v>642</v>
      </c>
      <c r="O117" s="105">
        <v>2.5110000000000001</v>
      </c>
      <c r="P117" s="105">
        <v>0</v>
      </c>
      <c r="Q117" s="105">
        <v>0</v>
      </c>
      <c r="R117" s="105" t="s">
        <v>689</v>
      </c>
      <c r="S117" s="107" t="s">
        <v>644</v>
      </c>
      <c r="T117" s="107">
        <v>41429</v>
      </c>
      <c r="U117" s="107" t="s">
        <v>644</v>
      </c>
      <c r="V117" s="107" t="s">
        <v>644</v>
      </c>
      <c r="W117" s="105">
        <v>8.3000000000000007</v>
      </c>
      <c r="X117" s="105">
        <v>0.8</v>
      </c>
      <c r="Y117" s="105"/>
      <c r="Z117" s="108">
        <v>1936.2873657806376</v>
      </c>
      <c r="AA117" s="129">
        <v>2.5110000000000001</v>
      </c>
      <c r="AB117" s="110">
        <f t="shared" si="1"/>
        <v>3.2537012309253222E-4</v>
      </c>
    </row>
    <row r="118" spans="1:29" x14ac:dyDescent="0.25">
      <c r="A118" s="104"/>
      <c r="B118" s="112" t="s">
        <v>903</v>
      </c>
      <c r="C118" s="112" t="s">
        <v>904</v>
      </c>
      <c r="D118" s="112">
        <v>50049</v>
      </c>
      <c r="E118" s="132">
        <v>100040</v>
      </c>
      <c r="F118" s="112"/>
      <c r="G118" s="112" t="s">
        <v>905</v>
      </c>
      <c r="H118" s="112" t="s">
        <v>648</v>
      </c>
      <c r="I118" s="112" t="s">
        <v>906</v>
      </c>
      <c r="J118" s="106" t="s">
        <v>1064</v>
      </c>
      <c r="K118" s="112" t="s">
        <v>696</v>
      </c>
      <c r="L118" s="112" t="s">
        <v>284</v>
      </c>
      <c r="M118" s="112" t="s">
        <v>653</v>
      </c>
      <c r="N118" s="112" t="s">
        <v>642</v>
      </c>
      <c r="O118" s="112">
        <v>28.8</v>
      </c>
      <c r="P118" s="112">
        <v>22</v>
      </c>
      <c r="Q118" s="112" t="s">
        <v>644</v>
      </c>
      <c r="R118" s="112" t="s">
        <v>676</v>
      </c>
      <c r="S118" s="113">
        <v>31429</v>
      </c>
      <c r="T118" s="113">
        <v>31493</v>
      </c>
      <c r="U118" s="112" t="s">
        <v>644</v>
      </c>
      <c r="V118" s="113" t="s">
        <v>644</v>
      </c>
      <c r="W118" s="116" t="s">
        <v>644</v>
      </c>
      <c r="X118" s="117" t="s">
        <v>644</v>
      </c>
      <c r="Y118" s="112"/>
      <c r="Z118" s="118" t="s">
        <v>644</v>
      </c>
      <c r="AA118" s="119" t="s">
        <v>644</v>
      </c>
      <c r="AB118" s="110">
        <f t="shared" si="1"/>
        <v>3.7318437057207994E-3</v>
      </c>
    </row>
    <row r="119" spans="1:29" hidden="1" x14ac:dyDescent="0.25">
      <c r="A119" s="104"/>
      <c r="B119" s="112" t="s">
        <v>644</v>
      </c>
      <c r="C119" s="112">
        <v>466</v>
      </c>
      <c r="D119" s="112" t="s">
        <v>644</v>
      </c>
      <c r="E119" s="112" t="s">
        <v>644</v>
      </c>
      <c r="F119" s="112">
        <v>466</v>
      </c>
      <c r="G119" s="112" t="s">
        <v>644</v>
      </c>
      <c r="H119" s="112" t="s">
        <v>849</v>
      </c>
      <c r="I119" s="112" t="s">
        <v>907</v>
      </c>
      <c r="J119" s="106">
        <v>0</v>
      </c>
      <c r="K119" s="112" t="s">
        <v>651</v>
      </c>
      <c r="L119" s="112" t="s">
        <v>652</v>
      </c>
      <c r="M119" s="112" t="s">
        <v>653</v>
      </c>
      <c r="N119" s="112" t="s">
        <v>642</v>
      </c>
      <c r="O119" s="112">
        <v>26.65</v>
      </c>
      <c r="P119" s="112">
        <v>26.65</v>
      </c>
      <c r="Q119" s="112">
        <v>0</v>
      </c>
      <c r="R119" s="112" t="s">
        <v>802</v>
      </c>
      <c r="S119" s="113">
        <v>42327</v>
      </c>
      <c r="T119" s="113">
        <v>42614</v>
      </c>
      <c r="U119" s="113" t="s">
        <v>644</v>
      </c>
      <c r="V119" s="113" t="s">
        <v>644</v>
      </c>
      <c r="W119" s="112">
        <v>8.3000000000000007</v>
      </c>
      <c r="X119" s="112">
        <v>0.8</v>
      </c>
      <c r="Y119" s="112"/>
      <c r="Z119" s="131">
        <v>0</v>
      </c>
      <c r="AA119" s="131">
        <v>26.65</v>
      </c>
      <c r="AB119" s="110">
        <f t="shared" si="1"/>
        <v>3.4532512068562258E-3</v>
      </c>
    </row>
    <row r="120" spans="1:29" hidden="1" x14ac:dyDescent="0.25">
      <c r="A120" s="104"/>
      <c r="B120" s="112" t="s">
        <v>908</v>
      </c>
      <c r="C120" s="112" t="s">
        <v>909</v>
      </c>
      <c r="D120" s="112">
        <v>50494</v>
      </c>
      <c r="E120" s="112">
        <v>100202</v>
      </c>
      <c r="F120" s="112">
        <v>0</v>
      </c>
      <c r="G120" s="112" t="s">
        <v>910</v>
      </c>
      <c r="H120" s="112" t="s">
        <v>648</v>
      </c>
      <c r="I120" s="112" t="s">
        <v>911</v>
      </c>
      <c r="J120" s="106">
        <v>0</v>
      </c>
      <c r="K120" s="112" t="s">
        <v>651</v>
      </c>
      <c r="L120" s="112" t="s">
        <v>652</v>
      </c>
      <c r="M120" s="112" t="s">
        <v>653</v>
      </c>
      <c r="N120" s="112" t="s">
        <v>642</v>
      </c>
      <c r="O120" s="112">
        <v>48.094000000000001</v>
      </c>
      <c r="P120" s="112">
        <v>47</v>
      </c>
      <c r="Q120" s="112">
        <v>0</v>
      </c>
      <c r="R120" s="112" t="s">
        <v>679</v>
      </c>
      <c r="S120" s="113">
        <v>40458</v>
      </c>
      <c r="T120" s="113">
        <v>32515</v>
      </c>
      <c r="U120" s="113" t="s">
        <v>644</v>
      </c>
      <c r="V120" s="113">
        <v>40878</v>
      </c>
      <c r="W120" s="112" t="s">
        <v>644</v>
      </c>
      <c r="X120" s="112" t="s">
        <v>644</v>
      </c>
      <c r="Y120" s="112"/>
      <c r="Z120" s="114">
        <v>42434.014789019217</v>
      </c>
      <c r="AA120" s="114">
        <v>48.094000000000001</v>
      </c>
      <c r="AB120" s="110">
        <f t="shared" si="1"/>
        <v>6.2319198327408379E-3</v>
      </c>
    </row>
    <row r="121" spans="1:29" hidden="1" x14ac:dyDescent="0.25">
      <c r="A121" s="104"/>
      <c r="B121" s="125" t="s">
        <v>912</v>
      </c>
      <c r="C121" s="125" t="s">
        <v>913</v>
      </c>
      <c r="D121" s="125">
        <v>10496</v>
      </c>
      <c r="E121" s="125">
        <v>101514</v>
      </c>
      <c r="F121" s="125">
        <v>0</v>
      </c>
      <c r="G121" s="125" t="s">
        <v>914</v>
      </c>
      <c r="H121" s="125" t="s">
        <v>648</v>
      </c>
      <c r="I121" s="125" t="s">
        <v>915</v>
      </c>
      <c r="J121" s="106" t="s">
        <v>650</v>
      </c>
      <c r="K121" s="125" t="s">
        <v>651</v>
      </c>
      <c r="L121" s="125" t="s">
        <v>652</v>
      </c>
      <c r="M121" s="125" t="s">
        <v>653</v>
      </c>
      <c r="N121" s="125" t="s">
        <v>642</v>
      </c>
      <c r="O121" s="125">
        <v>304</v>
      </c>
      <c r="P121" s="125">
        <v>304</v>
      </c>
      <c r="Q121" s="125" t="s">
        <v>644</v>
      </c>
      <c r="R121" s="125" t="s">
        <v>679</v>
      </c>
      <c r="S121" s="126">
        <v>41262</v>
      </c>
      <c r="T121" s="126">
        <v>31168</v>
      </c>
      <c r="U121" s="126" t="s">
        <v>644</v>
      </c>
      <c r="V121" s="126">
        <v>41640</v>
      </c>
      <c r="W121" s="125" t="s">
        <v>644</v>
      </c>
      <c r="X121" s="125" t="s">
        <v>644</v>
      </c>
      <c r="Y121" s="125"/>
      <c r="Z121" s="128">
        <v>148170.68612166774</v>
      </c>
      <c r="AA121" s="128">
        <v>296</v>
      </c>
      <c r="AB121" s="124">
        <f t="shared" si="1"/>
        <v>3.9391683560386213E-2</v>
      </c>
    </row>
    <row r="122" spans="1:29" hidden="1" x14ac:dyDescent="0.25">
      <c r="A122" s="104"/>
      <c r="B122" s="112" t="s">
        <v>644</v>
      </c>
      <c r="C122" s="112">
        <v>388</v>
      </c>
      <c r="D122" s="112" t="s">
        <v>644</v>
      </c>
      <c r="E122" s="112" t="s">
        <v>644</v>
      </c>
      <c r="F122" s="112">
        <v>388</v>
      </c>
      <c r="G122" s="112" t="s">
        <v>644</v>
      </c>
      <c r="H122" s="112" t="s">
        <v>849</v>
      </c>
      <c r="I122" s="112" t="s">
        <v>916</v>
      </c>
      <c r="J122" s="106">
        <v>0</v>
      </c>
      <c r="K122" s="112" t="s">
        <v>687</v>
      </c>
      <c r="L122" s="112" t="s">
        <v>652</v>
      </c>
      <c r="M122" s="112" t="s">
        <v>653</v>
      </c>
      <c r="N122" s="112" t="s">
        <v>642</v>
      </c>
      <c r="O122" s="112">
        <v>3.25</v>
      </c>
      <c r="P122" s="112">
        <v>3.25</v>
      </c>
      <c r="Q122" s="112">
        <v>0</v>
      </c>
      <c r="R122" s="112" t="s">
        <v>702</v>
      </c>
      <c r="S122" s="113">
        <v>32493</v>
      </c>
      <c r="T122" s="113">
        <v>32499</v>
      </c>
      <c r="U122" s="113" t="s">
        <v>644</v>
      </c>
      <c r="V122" s="113" t="s">
        <v>644</v>
      </c>
      <c r="W122" s="112">
        <v>0</v>
      </c>
      <c r="X122" s="112">
        <v>0</v>
      </c>
      <c r="Y122" s="112"/>
      <c r="Z122" s="131">
        <v>0</v>
      </c>
      <c r="AA122" s="131">
        <v>0</v>
      </c>
      <c r="AB122" s="110">
        <f t="shared" si="1"/>
        <v>4.2112819595807631E-4</v>
      </c>
    </row>
    <row r="123" spans="1:29" hidden="1" x14ac:dyDescent="0.25">
      <c r="A123" s="104"/>
      <c r="B123" s="105" t="s">
        <v>917</v>
      </c>
      <c r="C123" s="105">
        <v>2808</v>
      </c>
      <c r="D123" s="105">
        <v>10850</v>
      </c>
      <c r="E123" s="105">
        <v>100218</v>
      </c>
      <c r="F123" s="105">
        <v>2078</v>
      </c>
      <c r="G123" s="105" t="s">
        <v>918</v>
      </c>
      <c r="H123" s="105" t="s">
        <v>637</v>
      </c>
      <c r="I123" s="105" t="s">
        <v>919</v>
      </c>
      <c r="J123" s="106">
        <v>0</v>
      </c>
      <c r="K123" s="105" t="s">
        <v>640</v>
      </c>
      <c r="L123" s="105" t="s">
        <v>652</v>
      </c>
      <c r="M123" s="105" t="s">
        <v>641</v>
      </c>
      <c r="N123" s="105" t="s">
        <v>671</v>
      </c>
      <c r="O123" s="105">
        <v>56.85</v>
      </c>
      <c r="P123" s="105">
        <v>47.5</v>
      </c>
      <c r="Q123" s="105">
        <v>0</v>
      </c>
      <c r="R123" s="105" t="s">
        <v>643</v>
      </c>
      <c r="S123" s="107" t="s">
        <v>644</v>
      </c>
      <c r="T123" s="107">
        <v>33037</v>
      </c>
      <c r="U123" s="107" t="s">
        <v>644</v>
      </c>
      <c r="V123" s="107" t="s">
        <v>644</v>
      </c>
      <c r="W123" s="105">
        <v>8.3000000000000007</v>
      </c>
      <c r="X123" s="105">
        <v>0.8</v>
      </c>
      <c r="Y123" s="105"/>
      <c r="Z123" s="108">
        <v>0</v>
      </c>
      <c r="AA123" s="109">
        <v>0</v>
      </c>
      <c r="AB123" s="110">
        <f t="shared" si="1"/>
        <v>7.36650398160512E-3</v>
      </c>
    </row>
    <row r="124" spans="1:29" hidden="1" x14ac:dyDescent="0.25">
      <c r="A124" s="104"/>
      <c r="B124" s="112" t="s">
        <v>644</v>
      </c>
      <c r="C124" s="112" t="s">
        <v>920</v>
      </c>
      <c r="D124" s="112" t="s">
        <v>644</v>
      </c>
      <c r="E124" s="112" t="s">
        <v>644</v>
      </c>
      <c r="F124" s="112" t="s">
        <v>644</v>
      </c>
      <c r="G124" s="112" t="s">
        <v>644</v>
      </c>
      <c r="H124" s="112" t="s">
        <v>648</v>
      </c>
      <c r="I124" s="112" t="s">
        <v>921</v>
      </c>
      <c r="J124" s="106">
        <v>0</v>
      </c>
      <c r="K124" s="112" t="s">
        <v>651</v>
      </c>
      <c r="L124" s="112" t="s">
        <v>652</v>
      </c>
      <c r="M124" s="112" t="s">
        <v>653</v>
      </c>
      <c r="N124" s="112" t="s">
        <v>671</v>
      </c>
      <c r="O124" s="112">
        <v>0.55000000000000004</v>
      </c>
      <c r="P124" s="112">
        <v>2.1000000000000001E-2</v>
      </c>
      <c r="Q124" s="112" t="s">
        <v>644</v>
      </c>
      <c r="R124" s="112" t="s">
        <v>643</v>
      </c>
      <c r="S124" s="113">
        <v>33260</v>
      </c>
      <c r="T124" s="113" t="s">
        <v>644</v>
      </c>
      <c r="U124" s="113" t="s">
        <v>644</v>
      </c>
      <c r="V124" s="113" t="s">
        <v>644</v>
      </c>
      <c r="W124" s="112" t="s">
        <v>644</v>
      </c>
      <c r="X124" s="112" t="s">
        <v>644</v>
      </c>
      <c r="Y124" s="112"/>
      <c r="Z124" s="114">
        <v>0</v>
      </c>
      <c r="AA124" s="114">
        <v>0</v>
      </c>
      <c r="AB124" s="110">
        <f t="shared" si="1"/>
        <v>7.1267848546751385E-5</v>
      </c>
    </row>
    <row r="125" spans="1:29" hidden="1" x14ac:dyDescent="0.25">
      <c r="A125" s="104"/>
      <c r="B125" s="112" t="s">
        <v>922</v>
      </c>
      <c r="C125" s="112" t="s">
        <v>923</v>
      </c>
      <c r="D125" s="112">
        <v>54768</v>
      </c>
      <c r="E125" s="112">
        <v>101044</v>
      </c>
      <c r="F125" s="112">
        <v>0</v>
      </c>
      <c r="G125" s="112" t="s">
        <v>924</v>
      </c>
      <c r="H125" s="112" t="s">
        <v>648</v>
      </c>
      <c r="I125" s="112" t="s">
        <v>925</v>
      </c>
      <c r="J125" s="106">
        <v>0</v>
      </c>
      <c r="K125" s="112" t="s">
        <v>651</v>
      </c>
      <c r="L125" s="112" t="s">
        <v>652</v>
      </c>
      <c r="M125" s="112" t="s">
        <v>653</v>
      </c>
      <c r="N125" s="112" t="s">
        <v>671</v>
      </c>
      <c r="O125" s="112">
        <v>48.094000000000001</v>
      </c>
      <c r="P125" s="112">
        <v>48</v>
      </c>
      <c r="Q125" s="112" t="s">
        <v>644</v>
      </c>
      <c r="R125" s="112" t="s">
        <v>676</v>
      </c>
      <c r="S125" s="113">
        <v>40961</v>
      </c>
      <c r="T125" s="113">
        <v>41000</v>
      </c>
      <c r="U125" s="113" t="s">
        <v>644</v>
      </c>
      <c r="V125" s="113" t="s">
        <v>644</v>
      </c>
      <c r="W125" s="112" t="s">
        <v>644</v>
      </c>
      <c r="X125" s="112" t="s">
        <v>644</v>
      </c>
      <c r="Y125" s="112"/>
      <c r="Z125" s="114">
        <v>0</v>
      </c>
      <c r="AA125" s="114">
        <v>0</v>
      </c>
      <c r="AB125" s="110">
        <f t="shared" si="1"/>
        <v>6.2319198327408379E-3</v>
      </c>
    </row>
    <row r="126" spans="1:29" hidden="1" x14ac:dyDescent="0.25">
      <c r="A126" s="104"/>
      <c r="B126" s="112" t="s">
        <v>922</v>
      </c>
      <c r="C126" s="112" t="s">
        <v>926</v>
      </c>
      <c r="D126" s="112">
        <v>54768</v>
      </c>
      <c r="E126" s="112">
        <v>101044</v>
      </c>
      <c r="F126" s="112">
        <v>0</v>
      </c>
      <c r="G126" s="112" t="s">
        <v>924</v>
      </c>
      <c r="H126" s="112" t="s">
        <v>648</v>
      </c>
      <c r="I126" s="112" t="s">
        <v>927</v>
      </c>
      <c r="J126" s="106" t="s">
        <v>650</v>
      </c>
      <c r="K126" s="112" t="s">
        <v>651</v>
      </c>
      <c r="L126" s="112" t="s">
        <v>652</v>
      </c>
      <c r="M126" s="112" t="s">
        <v>653</v>
      </c>
      <c r="N126" s="112" t="s">
        <v>671</v>
      </c>
      <c r="O126" s="112">
        <v>48.09</v>
      </c>
      <c r="P126" s="112">
        <v>42</v>
      </c>
      <c r="Q126" s="112" t="s">
        <v>644</v>
      </c>
      <c r="R126" s="112" t="s">
        <v>679</v>
      </c>
      <c r="S126" s="113">
        <v>41614</v>
      </c>
      <c r="T126" s="113">
        <v>33313</v>
      </c>
      <c r="U126" s="113" t="s">
        <v>644</v>
      </c>
      <c r="V126" s="113">
        <v>42125</v>
      </c>
      <c r="W126" s="112" t="s">
        <v>644</v>
      </c>
      <c r="X126" s="112" t="s">
        <v>644</v>
      </c>
      <c r="Y126" s="112"/>
      <c r="Z126" s="114">
        <v>45067.596446884243</v>
      </c>
      <c r="AA126" s="114">
        <v>48.094000000000001</v>
      </c>
      <c r="AB126" s="110">
        <f t="shared" si="1"/>
        <v>6.2314015211150436E-3</v>
      </c>
    </row>
    <row r="127" spans="1:29" ht="16.5" hidden="1" x14ac:dyDescent="0.3">
      <c r="A127" s="104"/>
      <c r="B127" s="120" t="s">
        <v>928</v>
      </c>
      <c r="C127" s="120" t="s">
        <v>644</v>
      </c>
      <c r="D127" s="120">
        <v>55217</v>
      </c>
      <c r="E127" s="120">
        <v>100338</v>
      </c>
      <c r="F127" s="120" t="s">
        <v>644</v>
      </c>
      <c r="G127" s="120" t="s">
        <v>929</v>
      </c>
      <c r="H127" s="120" t="s">
        <v>637</v>
      </c>
      <c r="I127" s="120" t="s">
        <v>930</v>
      </c>
      <c r="J127" s="106" t="s">
        <v>1150</v>
      </c>
      <c r="K127" s="120" t="s">
        <v>768</v>
      </c>
      <c r="L127" s="120" t="s">
        <v>652</v>
      </c>
      <c r="M127" s="120" t="s">
        <v>653</v>
      </c>
      <c r="N127" s="120" t="s">
        <v>642</v>
      </c>
      <c r="O127" s="120">
        <v>561</v>
      </c>
      <c r="P127" s="120">
        <v>140.25</v>
      </c>
      <c r="Q127" s="120">
        <v>0</v>
      </c>
      <c r="R127" s="120" t="s">
        <v>739</v>
      </c>
      <c r="S127" s="121">
        <v>41092</v>
      </c>
      <c r="T127" s="121">
        <v>37073</v>
      </c>
      <c r="U127" s="121" t="s">
        <v>644</v>
      </c>
      <c r="V127" s="121" t="s">
        <v>644</v>
      </c>
      <c r="W127" s="120">
        <v>8.3000000000000007</v>
      </c>
      <c r="X127" s="120">
        <v>0.8</v>
      </c>
      <c r="Y127" s="120"/>
      <c r="Z127" s="122">
        <v>0</v>
      </c>
      <c r="AA127" s="123">
        <v>140.25</v>
      </c>
      <c r="AB127" s="124">
        <f t="shared" si="1"/>
        <v>7.2693205517686404E-2</v>
      </c>
      <c r="AC127" s="145" t="s">
        <v>1151</v>
      </c>
    </row>
    <row r="128" spans="1:29" ht="16.5" hidden="1" x14ac:dyDescent="0.3">
      <c r="A128" s="104"/>
      <c r="B128" s="125" t="s">
        <v>928</v>
      </c>
      <c r="C128" s="125" t="s">
        <v>932</v>
      </c>
      <c r="D128" s="125">
        <v>55217</v>
      </c>
      <c r="E128" s="125">
        <v>100338</v>
      </c>
      <c r="F128" s="125">
        <v>0</v>
      </c>
      <c r="G128" s="125" t="s">
        <v>933</v>
      </c>
      <c r="H128" s="125" t="s">
        <v>648</v>
      </c>
      <c r="I128" s="125" t="s">
        <v>934</v>
      </c>
      <c r="J128" s="106" t="s">
        <v>1150</v>
      </c>
      <c r="K128" s="125" t="s">
        <v>768</v>
      </c>
      <c r="L128" s="125" t="s">
        <v>652</v>
      </c>
      <c r="M128" s="125" t="s">
        <v>653</v>
      </c>
      <c r="N128" s="125" t="s">
        <v>642</v>
      </c>
      <c r="O128" s="125">
        <v>620.29999999999995</v>
      </c>
      <c r="P128" s="125">
        <v>140.25</v>
      </c>
      <c r="Q128" s="125" t="s">
        <v>644</v>
      </c>
      <c r="R128" s="125" t="s">
        <v>739</v>
      </c>
      <c r="S128" s="126">
        <v>41059</v>
      </c>
      <c r="T128" s="126">
        <v>37123</v>
      </c>
      <c r="U128" s="126">
        <v>41501</v>
      </c>
      <c r="V128" s="126" t="s">
        <v>644</v>
      </c>
      <c r="W128" s="125" t="s">
        <v>644</v>
      </c>
      <c r="X128" s="125" t="s">
        <v>644</v>
      </c>
      <c r="Y128" s="125"/>
      <c r="Z128" s="128">
        <v>0</v>
      </c>
      <c r="AA128" s="128">
        <v>140.25</v>
      </c>
      <c r="AB128" s="124">
        <f t="shared" si="1"/>
        <v>8.0377175370090689E-2</v>
      </c>
      <c r="AC128" s="145" t="s">
        <v>1151</v>
      </c>
    </row>
    <row r="129" spans="1:28" hidden="1" x14ac:dyDescent="0.25">
      <c r="A129" s="104"/>
      <c r="B129" s="112" t="s">
        <v>935</v>
      </c>
      <c r="C129" s="112" t="s">
        <v>936</v>
      </c>
      <c r="D129" s="112">
        <v>10342</v>
      </c>
      <c r="E129" s="112">
        <v>101332</v>
      </c>
      <c r="F129" s="112">
        <v>0</v>
      </c>
      <c r="G129" s="112" t="s">
        <v>937</v>
      </c>
      <c r="H129" s="112" t="s">
        <v>648</v>
      </c>
      <c r="I129" s="112" t="s">
        <v>938</v>
      </c>
      <c r="J129" s="106" t="s">
        <v>650</v>
      </c>
      <c r="K129" s="112" t="s">
        <v>768</v>
      </c>
      <c r="L129" s="112" t="s">
        <v>652</v>
      </c>
      <c r="M129" s="112" t="s">
        <v>653</v>
      </c>
      <c r="N129" s="112" t="s">
        <v>642</v>
      </c>
      <c r="O129" s="112">
        <v>99.9</v>
      </c>
      <c r="P129" s="112">
        <v>99.9</v>
      </c>
      <c r="Q129" s="112" t="s">
        <v>644</v>
      </c>
      <c r="R129" s="112" t="s">
        <v>676</v>
      </c>
      <c r="S129" s="113">
        <v>41379</v>
      </c>
      <c r="T129" s="113">
        <v>41395</v>
      </c>
      <c r="U129" s="113" t="s">
        <v>644</v>
      </c>
      <c r="V129" s="113" t="s">
        <v>644</v>
      </c>
      <c r="W129" s="112" t="s">
        <v>644</v>
      </c>
      <c r="X129" s="112" t="s">
        <v>644</v>
      </c>
      <c r="Y129" s="112"/>
      <c r="Z129" s="114">
        <v>0</v>
      </c>
      <c r="AA129" s="114">
        <v>0</v>
      </c>
      <c r="AB129" s="110">
        <f t="shared" si="1"/>
        <v>1.2944832854219024E-2</v>
      </c>
    </row>
    <row r="130" spans="1:28" hidden="1" x14ac:dyDescent="0.25">
      <c r="A130" s="104"/>
      <c r="B130" s="112" t="s">
        <v>935</v>
      </c>
      <c r="C130" s="112" t="s">
        <v>939</v>
      </c>
      <c r="D130" s="112">
        <v>10342</v>
      </c>
      <c r="E130" s="112">
        <v>101332</v>
      </c>
      <c r="F130" s="112">
        <v>0</v>
      </c>
      <c r="G130" s="112" t="s">
        <v>937</v>
      </c>
      <c r="H130" s="112" t="s">
        <v>648</v>
      </c>
      <c r="I130" s="112" t="s">
        <v>940</v>
      </c>
      <c r="J130" s="106" t="s">
        <v>650</v>
      </c>
      <c r="K130" s="112" t="s">
        <v>768</v>
      </c>
      <c r="L130" s="112" t="s">
        <v>652</v>
      </c>
      <c r="M130" s="112" t="s">
        <v>653</v>
      </c>
      <c r="N130" s="112" t="s">
        <v>642</v>
      </c>
      <c r="O130" s="112">
        <v>99.9</v>
      </c>
      <c r="P130" s="112">
        <v>99.9</v>
      </c>
      <c r="Q130" s="112" t="s">
        <v>644</v>
      </c>
      <c r="R130" s="112" t="s">
        <v>739</v>
      </c>
      <c r="S130" s="113">
        <v>41876</v>
      </c>
      <c r="T130" s="113">
        <v>42186</v>
      </c>
      <c r="U130" s="113" t="s">
        <v>644</v>
      </c>
      <c r="V130" s="113" t="s">
        <v>644</v>
      </c>
      <c r="W130" s="112" t="s">
        <v>644</v>
      </c>
      <c r="X130" s="112" t="s">
        <v>644</v>
      </c>
      <c r="Y130" s="112"/>
      <c r="Z130" s="114">
        <v>0</v>
      </c>
      <c r="AA130" s="114">
        <v>99.9</v>
      </c>
      <c r="AB130" s="110">
        <f t="shared" si="1"/>
        <v>1.2944832854219024E-2</v>
      </c>
    </row>
    <row r="131" spans="1:28" hidden="1" x14ac:dyDescent="0.25">
      <c r="A131" s="104"/>
      <c r="B131" s="112" t="s">
        <v>941</v>
      </c>
      <c r="C131" s="112" t="s">
        <v>942</v>
      </c>
      <c r="D131" s="112">
        <v>52076</v>
      </c>
      <c r="E131" s="112">
        <v>101569</v>
      </c>
      <c r="F131" s="112">
        <v>0</v>
      </c>
      <c r="G131" s="112" t="s">
        <v>805</v>
      </c>
      <c r="H131" s="112" t="s">
        <v>648</v>
      </c>
      <c r="I131" s="112" t="s">
        <v>943</v>
      </c>
      <c r="J131" s="106" t="s">
        <v>650</v>
      </c>
      <c r="K131" s="112" t="s">
        <v>651</v>
      </c>
      <c r="L131" s="112" t="s">
        <v>652</v>
      </c>
      <c r="M131" s="112" t="s">
        <v>653</v>
      </c>
      <c r="N131" s="112" t="s">
        <v>671</v>
      </c>
      <c r="O131" s="112">
        <v>48.094000000000001</v>
      </c>
      <c r="P131" s="112">
        <v>48</v>
      </c>
      <c r="Q131" s="112" t="s">
        <v>644</v>
      </c>
      <c r="R131" s="112" t="s">
        <v>676</v>
      </c>
      <c r="S131" s="113">
        <v>40961</v>
      </c>
      <c r="T131" s="113">
        <v>41000</v>
      </c>
      <c r="U131" s="113" t="s">
        <v>644</v>
      </c>
      <c r="V131" s="113" t="s">
        <v>644</v>
      </c>
      <c r="W131" s="112" t="s">
        <v>644</v>
      </c>
      <c r="X131" s="112" t="s">
        <v>644</v>
      </c>
      <c r="Y131" s="112"/>
      <c r="Z131" s="114">
        <v>0</v>
      </c>
      <c r="AA131" s="114">
        <v>0</v>
      </c>
      <c r="AB131" s="110">
        <f t="shared" si="1"/>
        <v>6.2319198327408379E-3</v>
      </c>
    </row>
    <row r="132" spans="1:28" hidden="1" x14ac:dyDescent="0.25">
      <c r="A132" s="104"/>
      <c r="B132" s="112" t="s">
        <v>941</v>
      </c>
      <c r="C132" s="112" t="s">
        <v>944</v>
      </c>
      <c r="D132" s="112">
        <v>50612</v>
      </c>
      <c r="E132" s="112">
        <v>100296</v>
      </c>
      <c r="F132" s="112">
        <v>0</v>
      </c>
      <c r="G132" s="112" t="s">
        <v>945</v>
      </c>
      <c r="H132" s="112" t="s">
        <v>648</v>
      </c>
      <c r="I132" s="112" t="s">
        <v>946</v>
      </c>
      <c r="J132" s="106" t="s">
        <v>650</v>
      </c>
      <c r="K132" s="112" t="s">
        <v>651</v>
      </c>
      <c r="L132" s="112" t="s">
        <v>652</v>
      </c>
      <c r="M132" s="112" t="s">
        <v>653</v>
      </c>
      <c r="N132" s="112" t="s">
        <v>671</v>
      </c>
      <c r="O132" s="112">
        <v>48.09</v>
      </c>
      <c r="P132" s="112">
        <v>42</v>
      </c>
      <c r="Q132" s="112" t="s">
        <v>644</v>
      </c>
      <c r="R132" s="112" t="s">
        <v>679</v>
      </c>
      <c r="S132" s="113">
        <v>41614</v>
      </c>
      <c r="T132" s="113">
        <v>33527</v>
      </c>
      <c r="U132" s="113" t="s">
        <v>644</v>
      </c>
      <c r="V132" s="113">
        <v>42125</v>
      </c>
      <c r="W132" s="112" t="s">
        <v>644</v>
      </c>
      <c r="X132" s="112" t="s">
        <v>644</v>
      </c>
      <c r="Y132" s="112"/>
      <c r="Z132" s="114">
        <v>24636.938729040965</v>
      </c>
      <c r="AA132" s="114">
        <v>48.094000000000001</v>
      </c>
      <c r="AB132" s="110">
        <f t="shared" si="1"/>
        <v>6.2314015211150436E-3</v>
      </c>
    </row>
    <row r="133" spans="1:28" hidden="1" x14ac:dyDescent="0.25">
      <c r="A133" s="104"/>
      <c r="B133" s="112" t="s">
        <v>947</v>
      </c>
      <c r="C133" s="112" t="s">
        <v>948</v>
      </c>
      <c r="D133" s="112">
        <v>10501</v>
      </c>
      <c r="E133" s="112">
        <v>101515</v>
      </c>
      <c r="F133" s="112">
        <v>0</v>
      </c>
      <c r="G133" s="112" t="s">
        <v>949</v>
      </c>
      <c r="H133" s="112" t="s">
        <v>648</v>
      </c>
      <c r="I133" s="112" t="s">
        <v>950</v>
      </c>
      <c r="J133" s="106" t="s">
        <v>650</v>
      </c>
      <c r="K133" s="112" t="s">
        <v>651</v>
      </c>
      <c r="L133" s="112" t="s">
        <v>652</v>
      </c>
      <c r="M133" s="112" t="s">
        <v>653</v>
      </c>
      <c r="N133" s="112" t="s">
        <v>642</v>
      </c>
      <c r="O133" s="112">
        <v>46</v>
      </c>
      <c r="P133" s="112">
        <v>37.5</v>
      </c>
      <c r="Q133" s="112">
        <v>0</v>
      </c>
      <c r="R133" s="112" t="s">
        <v>802</v>
      </c>
      <c r="S133" s="113">
        <v>40457</v>
      </c>
      <c r="T133" s="113">
        <v>32583</v>
      </c>
      <c r="U133" s="113" t="s">
        <v>644</v>
      </c>
      <c r="V133" s="113" t="s">
        <v>644</v>
      </c>
      <c r="W133" s="112" t="s">
        <v>644</v>
      </c>
      <c r="X133" s="112" t="s">
        <v>644</v>
      </c>
      <c r="Y133" s="112"/>
      <c r="Z133" s="114">
        <v>0</v>
      </c>
      <c r="AA133" s="114">
        <v>46</v>
      </c>
      <c r="AB133" s="110">
        <f t="shared" si="1"/>
        <v>5.9605836966373877E-3</v>
      </c>
    </row>
    <row r="134" spans="1:28" hidden="1" x14ac:dyDescent="0.25">
      <c r="A134" s="104"/>
      <c r="B134" s="112" t="s">
        <v>947</v>
      </c>
      <c r="C134" s="112" t="s">
        <v>948</v>
      </c>
      <c r="D134" s="112">
        <v>10501</v>
      </c>
      <c r="E134" s="112">
        <v>101515</v>
      </c>
      <c r="F134" s="112"/>
      <c r="G134" s="112" t="s">
        <v>949</v>
      </c>
      <c r="H134" s="112" t="s">
        <v>648</v>
      </c>
      <c r="I134" s="112" t="s">
        <v>950</v>
      </c>
      <c r="J134" s="106" t="s">
        <v>650</v>
      </c>
      <c r="K134" s="112" t="s">
        <v>651</v>
      </c>
      <c r="L134" s="112" t="s">
        <v>652</v>
      </c>
      <c r="M134" s="112" t="s">
        <v>653</v>
      </c>
      <c r="N134" s="112" t="s">
        <v>671</v>
      </c>
      <c r="O134" s="112">
        <v>46</v>
      </c>
      <c r="P134" s="112">
        <v>37.5</v>
      </c>
      <c r="Q134" s="112">
        <v>0</v>
      </c>
      <c r="R134" s="112" t="s">
        <v>643</v>
      </c>
      <c r="S134" s="113">
        <v>40457</v>
      </c>
      <c r="T134" s="113">
        <v>32583</v>
      </c>
      <c r="U134" s="112" t="s">
        <v>644</v>
      </c>
      <c r="V134" s="113" t="s">
        <v>644</v>
      </c>
      <c r="W134" s="116" t="s">
        <v>644</v>
      </c>
      <c r="X134" s="117" t="s">
        <v>644</v>
      </c>
      <c r="Y134" s="112"/>
      <c r="Z134" s="118" t="s">
        <v>644</v>
      </c>
      <c r="AA134" s="119" t="s">
        <v>644</v>
      </c>
      <c r="AB134" s="110">
        <f t="shared" si="1"/>
        <v>5.9605836966373877E-3</v>
      </c>
    </row>
    <row r="135" spans="1:28" hidden="1" x14ac:dyDescent="0.25">
      <c r="A135" s="104"/>
      <c r="B135" s="125" t="s">
        <v>951</v>
      </c>
      <c r="C135" s="125" t="s">
        <v>952</v>
      </c>
      <c r="D135" s="125">
        <v>52169</v>
      </c>
      <c r="E135" s="125">
        <v>100215</v>
      </c>
      <c r="F135" s="125">
        <v>0</v>
      </c>
      <c r="G135" s="125" t="s">
        <v>953</v>
      </c>
      <c r="H135" s="125" t="s">
        <v>648</v>
      </c>
      <c r="I135" s="125" t="s">
        <v>954</v>
      </c>
      <c r="J135" s="106" t="s">
        <v>650</v>
      </c>
      <c r="K135" s="125" t="s">
        <v>651</v>
      </c>
      <c r="L135" s="125" t="s">
        <v>652</v>
      </c>
      <c r="M135" s="125" t="s">
        <v>653</v>
      </c>
      <c r="N135" s="125" t="s">
        <v>642</v>
      </c>
      <c r="O135" s="125">
        <v>234</v>
      </c>
      <c r="P135" s="125">
        <v>151</v>
      </c>
      <c r="Q135" s="125" t="s">
        <v>644</v>
      </c>
      <c r="R135" s="125" t="s">
        <v>676</v>
      </c>
      <c r="S135" s="126">
        <v>40084</v>
      </c>
      <c r="T135" s="126">
        <v>40483</v>
      </c>
      <c r="U135" s="126" t="s">
        <v>644</v>
      </c>
      <c r="V135" s="126" t="s">
        <v>644</v>
      </c>
      <c r="W135" s="125" t="s">
        <v>644</v>
      </c>
      <c r="X135" s="125" t="s">
        <v>644</v>
      </c>
      <c r="Y135" s="125"/>
      <c r="Z135" s="128">
        <v>0</v>
      </c>
      <c r="AA135" s="128">
        <v>0</v>
      </c>
      <c r="AB135" s="124">
        <f t="shared" si="1"/>
        <v>3.0321230108981495E-2</v>
      </c>
    </row>
    <row r="136" spans="1:28" hidden="1" x14ac:dyDescent="0.25">
      <c r="A136" s="104"/>
      <c r="B136" s="125" t="s">
        <v>951</v>
      </c>
      <c r="C136" s="125" t="s">
        <v>955</v>
      </c>
      <c r="D136" s="125">
        <v>52169</v>
      </c>
      <c r="E136" s="125">
        <v>100215</v>
      </c>
      <c r="F136" s="125">
        <v>0</v>
      </c>
      <c r="G136" s="125" t="s">
        <v>953</v>
      </c>
      <c r="H136" s="125" t="s">
        <v>648</v>
      </c>
      <c r="I136" s="125" t="s">
        <v>956</v>
      </c>
      <c r="J136" s="106" t="s">
        <v>650</v>
      </c>
      <c r="K136" s="125" t="s">
        <v>651</v>
      </c>
      <c r="L136" s="125" t="s">
        <v>652</v>
      </c>
      <c r="M136" s="125" t="s">
        <v>653</v>
      </c>
      <c r="N136" s="125" t="s">
        <v>642</v>
      </c>
      <c r="O136" s="125">
        <v>234</v>
      </c>
      <c r="P136" s="125">
        <v>248</v>
      </c>
      <c r="Q136" s="125" t="s">
        <v>644</v>
      </c>
      <c r="R136" s="125" t="s">
        <v>739</v>
      </c>
      <c r="S136" s="126">
        <v>41670</v>
      </c>
      <c r="T136" s="126">
        <v>32860</v>
      </c>
      <c r="U136" s="126" t="s">
        <v>644</v>
      </c>
      <c r="V136" s="126">
        <v>42217</v>
      </c>
      <c r="W136" s="125" t="s">
        <v>644</v>
      </c>
      <c r="X136" s="125" t="s">
        <v>644</v>
      </c>
      <c r="Y136" s="125"/>
      <c r="Z136" s="128">
        <v>160641.98000000001</v>
      </c>
      <c r="AA136" s="128">
        <v>230</v>
      </c>
      <c r="AB136" s="124">
        <f t="shared" si="1"/>
        <v>3.0321230108981495E-2</v>
      </c>
    </row>
    <row r="137" spans="1:28" hidden="1" x14ac:dyDescent="0.25">
      <c r="A137" s="104"/>
      <c r="B137" s="125" t="s">
        <v>951</v>
      </c>
      <c r="C137" s="125" t="s">
        <v>952</v>
      </c>
      <c r="D137" s="125">
        <v>52169</v>
      </c>
      <c r="E137" s="125">
        <v>100215</v>
      </c>
      <c r="F137" s="125">
        <v>0</v>
      </c>
      <c r="G137" s="125" t="s">
        <v>953</v>
      </c>
      <c r="H137" s="125" t="s">
        <v>648</v>
      </c>
      <c r="I137" s="125" t="s">
        <v>957</v>
      </c>
      <c r="J137" s="106" t="s">
        <v>650</v>
      </c>
      <c r="K137" s="125" t="s">
        <v>651</v>
      </c>
      <c r="L137" s="125" t="s">
        <v>652</v>
      </c>
      <c r="M137" s="125" t="s">
        <v>653</v>
      </c>
      <c r="N137" s="125" t="s">
        <v>642</v>
      </c>
      <c r="O137" s="125">
        <v>230</v>
      </c>
      <c r="P137" s="125">
        <v>151</v>
      </c>
      <c r="Q137" s="125">
        <v>0</v>
      </c>
      <c r="R137" s="125" t="s">
        <v>802</v>
      </c>
      <c r="S137" s="126">
        <v>40084</v>
      </c>
      <c r="T137" s="126">
        <v>32860</v>
      </c>
      <c r="U137" s="126" t="s">
        <v>644</v>
      </c>
      <c r="V137" s="126" t="s">
        <v>644</v>
      </c>
      <c r="W137" s="125" t="s">
        <v>644</v>
      </c>
      <c r="X137" s="125" t="s">
        <v>644</v>
      </c>
      <c r="Y137" s="125"/>
      <c r="Z137" s="128">
        <v>0</v>
      </c>
      <c r="AA137" s="128">
        <v>0</v>
      </c>
      <c r="AB137" s="124">
        <f t="shared" si="1"/>
        <v>2.980291848318694E-2</v>
      </c>
    </row>
    <row r="138" spans="1:28" hidden="1" x14ac:dyDescent="0.25">
      <c r="A138" s="104"/>
      <c r="B138" s="112" t="s">
        <v>958</v>
      </c>
      <c r="C138" s="112" t="s">
        <v>959</v>
      </c>
      <c r="D138" s="112">
        <v>54626</v>
      </c>
      <c r="E138" s="112">
        <v>101228</v>
      </c>
      <c r="F138" s="112">
        <v>0</v>
      </c>
      <c r="G138" s="112" t="s">
        <v>960</v>
      </c>
      <c r="H138" s="112" t="s">
        <v>648</v>
      </c>
      <c r="I138" s="112" t="s">
        <v>961</v>
      </c>
      <c r="J138" s="106" t="s">
        <v>650</v>
      </c>
      <c r="K138" s="112" t="s">
        <v>640</v>
      </c>
      <c r="L138" s="112" t="s">
        <v>284</v>
      </c>
      <c r="M138" s="112" t="s">
        <v>653</v>
      </c>
      <c r="N138" s="112" t="s">
        <v>642</v>
      </c>
      <c r="O138" s="112">
        <v>55.9</v>
      </c>
      <c r="P138" s="112">
        <v>44</v>
      </c>
      <c r="Q138" s="112">
        <v>0</v>
      </c>
      <c r="R138" s="112" t="s">
        <v>802</v>
      </c>
      <c r="S138" s="113">
        <v>40245</v>
      </c>
      <c r="T138" s="113">
        <v>32599</v>
      </c>
      <c r="U138" s="113" t="s">
        <v>644</v>
      </c>
      <c r="V138" s="113">
        <v>40960</v>
      </c>
      <c r="W138" s="112">
        <v>8.3000000000000007</v>
      </c>
      <c r="X138" s="112">
        <v>0.8</v>
      </c>
      <c r="Y138" s="112"/>
      <c r="Z138" s="114">
        <v>392823.94756051712</v>
      </c>
      <c r="AA138" s="114">
        <v>0</v>
      </c>
      <c r="AB138" s="110">
        <f t="shared" si="1"/>
        <v>7.2434049704789127E-3</v>
      </c>
    </row>
    <row r="139" spans="1:28" hidden="1" x14ac:dyDescent="0.25">
      <c r="A139" s="104"/>
      <c r="B139" s="112" t="s">
        <v>962</v>
      </c>
      <c r="C139" s="112" t="s">
        <v>963</v>
      </c>
      <c r="D139" s="112" t="s">
        <v>644</v>
      </c>
      <c r="E139" s="112">
        <v>401602</v>
      </c>
      <c r="F139" s="112">
        <v>0</v>
      </c>
      <c r="G139" s="112" t="s">
        <v>964</v>
      </c>
      <c r="H139" s="112" t="s">
        <v>648</v>
      </c>
      <c r="I139" s="112" t="s">
        <v>965</v>
      </c>
      <c r="J139" s="106" t="s">
        <v>889</v>
      </c>
      <c r="K139" s="112" t="s">
        <v>651</v>
      </c>
      <c r="L139" s="112" t="s">
        <v>652</v>
      </c>
      <c r="M139" s="112" t="s">
        <v>653</v>
      </c>
      <c r="N139" s="112" t="s">
        <v>671</v>
      </c>
      <c r="O139" s="112">
        <v>1.33</v>
      </c>
      <c r="P139" s="112">
        <v>1.33</v>
      </c>
      <c r="Q139" s="112" t="s">
        <v>644</v>
      </c>
      <c r="R139" s="112" t="s">
        <v>643</v>
      </c>
      <c r="S139" s="113">
        <v>30449</v>
      </c>
      <c r="T139" s="113">
        <v>30881</v>
      </c>
      <c r="U139" s="113" t="s">
        <v>644</v>
      </c>
      <c r="V139" s="113" t="s">
        <v>644</v>
      </c>
      <c r="W139" s="112" t="s">
        <v>644</v>
      </c>
      <c r="X139" s="112" t="s">
        <v>644</v>
      </c>
      <c r="Y139" s="112"/>
      <c r="Z139" s="114">
        <v>0</v>
      </c>
      <c r="AA139" s="114">
        <v>0</v>
      </c>
      <c r="AB139" s="110">
        <f t="shared" si="1"/>
        <v>1.7233861557668971E-4</v>
      </c>
    </row>
    <row r="140" spans="1:28" hidden="1" x14ac:dyDescent="0.25">
      <c r="A140" s="104"/>
      <c r="B140" s="105" t="s">
        <v>966</v>
      </c>
      <c r="C140" s="105">
        <v>2845</v>
      </c>
      <c r="D140" s="105">
        <v>10427</v>
      </c>
      <c r="E140" s="105">
        <v>100195</v>
      </c>
      <c r="F140" s="105">
        <v>2045</v>
      </c>
      <c r="G140" s="105" t="s">
        <v>967</v>
      </c>
      <c r="H140" s="105" t="s">
        <v>637</v>
      </c>
      <c r="I140" s="105" t="s">
        <v>968</v>
      </c>
      <c r="J140" s="106" t="s">
        <v>1146</v>
      </c>
      <c r="K140" s="105" t="s">
        <v>651</v>
      </c>
      <c r="L140" s="105" t="s">
        <v>652</v>
      </c>
      <c r="M140" s="105" t="s">
        <v>653</v>
      </c>
      <c r="N140" s="105" t="s">
        <v>642</v>
      </c>
      <c r="O140" s="105">
        <v>33.6</v>
      </c>
      <c r="P140" s="105">
        <v>37</v>
      </c>
      <c r="Q140" s="105">
        <v>0</v>
      </c>
      <c r="R140" s="105" t="s">
        <v>739</v>
      </c>
      <c r="S140" s="107">
        <v>41730</v>
      </c>
      <c r="T140" s="107">
        <v>31291</v>
      </c>
      <c r="U140" s="107" t="s">
        <v>644</v>
      </c>
      <c r="V140" s="107" t="s">
        <v>644</v>
      </c>
      <c r="W140" s="105">
        <v>8.3000000000000007</v>
      </c>
      <c r="X140" s="105">
        <v>0.8</v>
      </c>
      <c r="Y140" s="105"/>
      <c r="Z140" s="108">
        <v>0</v>
      </c>
      <c r="AA140" s="109">
        <v>41.06</v>
      </c>
      <c r="AB140" s="110">
        <f t="shared" si="1"/>
        <v>4.3538176566742665E-3</v>
      </c>
    </row>
    <row r="141" spans="1:28" hidden="1" x14ac:dyDescent="0.25">
      <c r="A141" s="104"/>
      <c r="B141" s="105" t="s">
        <v>969</v>
      </c>
      <c r="C141" s="105">
        <v>2855</v>
      </c>
      <c r="D141" s="105">
        <v>57585</v>
      </c>
      <c r="E141" s="105">
        <v>101356</v>
      </c>
      <c r="F141" s="105">
        <v>2055</v>
      </c>
      <c r="G141" s="105" t="s">
        <v>970</v>
      </c>
      <c r="H141" s="105" t="s">
        <v>637</v>
      </c>
      <c r="I141" s="105" t="s">
        <v>971</v>
      </c>
      <c r="J141" s="106" t="s">
        <v>1146</v>
      </c>
      <c r="K141" s="105" t="s">
        <v>651</v>
      </c>
      <c r="L141" s="105" t="s">
        <v>652</v>
      </c>
      <c r="M141" s="105" t="s">
        <v>653</v>
      </c>
      <c r="N141" s="105" t="s">
        <v>642</v>
      </c>
      <c r="O141" s="105">
        <v>29</v>
      </c>
      <c r="P141" s="105">
        <v>14</v>
      </c>
      <c r="Q141" s="105">
        <v>0</v>
      </c>
      <c r="R141" s="105" t="s">
        <v>739</v>
      </c>
      <c r="S141" s="107">
        <v>41730</v>
      </c>
      <c r="T141" s="107">
        <v>31485</v>
      </c>
      <c r="U141" s="107" t="s">
        <v>644</v>
      </c>
      <c r="V141" s="107" t="s">
        <v>644</v>
      </c>
      <c r="W141" s="105">
        <v>8.3000000000000007</v>
      </c>
      <c r="X141" s="105">
        <v>0.8</v>
      </c>
      <c r="Y141" s="105"/>
      <c r="Z141" s="108">
        <v>0</v>
      </c>
      <c r="AA141" s="109">
        <v>25</v>
      </c>
      <c r="AB141" s="110">
        <f t="shared" si="1"/>
        <v>3.7577592870105272E-3</v>
      </c>
    </row>
    <row r="142" spans="1:28" hidden="1" x14ac:dyDescent="0.25">
      <c r="A142" s="104"/>
      <c r="B142" s="105" t="s">
        <v>644</v>
      </c>
      <c r="C142" s="105" t="s">
        <v>972</v>
      </c>
      <c r="D142" s="105" t="s">
        <v>644</v>
      </c>
      <c r="E142" s="105" t="s">
        <v>644</v>
      </c>
      <c r="F142" s="105" t="s">
        <v>644</v>
      </c>
      <c r="G142" s="105" t="s">
        <v>644</v>
      </c>
      <c r="H142" s="105" t="s">
        <v>637</v>
      </c>
      <c r="I142" s="105" t="s">
        <v>973</v>
      </c>
      <c r="J142" s="106" t="s">
        <v>735</v>
      </c>
      <c r="K142" s="105" t="s">
        <v>696</v>
      </c>
      <c r="L142" s="105" t="s">
        <v>652</v>
      </c>
      <c r="M142" s="105" t="s">
        <v>653</v>
      </c>
      <c r="N142" s="105" t="s">
        <v>642</v>
      </c>
      <c r="O142" s="105">
        <v>0.4</v>
      </c>
      <c r="P142" s="105">
        <v>0</v>
      </c>
      <c r="Q142" s="105">
        <v>0</v>
      </c>
      <c r="R142" s="105" t="s">
        <v>689</v>
      </c>
      <c r="S142" s="107" t="s">
        <v>644</v>
      </c>
      <c r="T142" s="107">
        <v>41993</v>
      </c>
      <c r="U142" s="107" t="s">
        <v>644</v>
      </c>
      <c r="V142" s="107" t="s">
        <v>644</v>
      </c>
      <c r="W142" s="105">
        <v>8.3000000000000007</v>
      </c>
      <c r="X142" s="105">
        <v>0.8</v>
      </c>
      <c r="Y142" s="105"/>
      <c r="Z142" s="108">
        <v>26.348850040823891</v>
      </c>
      <c r="AA142" s="109">
        <v>0.4</v>
      </c>
      <c r="AB142" s="110">
        <f t="shared" si="1"/>
        <v>5.1831162579455553E-5</v>
      </c>
    </row>
    <row r="143" spans="1:28" hidden="1" x14ac:dyDescent="0.25">
      <c r="A143" s="104"/>
      <c r="B143" s="112" t="s">
        <v>644</v>
      </c>
      <c r="C143" s="112">
        <v>523</v>
      </c>
      <c r="D143" s="112" t="s">
        <v>644</v>
      </c>
      <c r="E143" s="112" t="s">
        <v>644</v>
      </c>
      <c r="F143" s="112">
        <v>523</v>
      </c>
      <c r="G143" s="112" t="s">
        <v>644</v>
      </c>
      <c r="H143" s="112" t="s">
        <v>849</v>
      </c>
      <c r="I143" s="112" t="s">
        <v>974</v>
      </c>
      <c r="J143" s="106">
        <v>0</v>
      </c>
      <c r="K143" s="112" t="s">
        <v>651</v>
      </c>
      <c r="L143" s="112" t="s">
        <v>652</v>
      </c>
      <c r="M143" s="112" t="s">
        <v>653</v>
      </c>
      <c r="N143" s="112" t="s">
        <v>642</v>
      </c>
      <c r="O143" s="112">
        <v>1.3</v>
      </c>
      <c r="P143" s="112">
        <v>1.3</v>
      </c>
      <c r="Q143" s="112">
        <v>0</v>
      </c>
      <c r="R143" s="112" t="s">
        <v>702</v>
      </c>
      <c r="S143" s="113">
        <v>30903</v>
      </c>
      <c r="T143" s="113">
        <v>30909</v>
      </c>
      <c r="U143" s="113" t="s">
        <v>644</v>
      </c>
      <c r="V143" s="113" t="s">
        <v>644</v>
      </c>
      <c r="W143" s="112">
        <v>0</v>
      </c>
      <c r="X143" s="112">
        <v>0</v>
      </c>
      <c r="Y143" s="112"/>
      <c r="Z143" s="131">
        <v>0</v>
      </c>
      <c r="AA143" s="131">
        <v>0</v>
      </c>
      <c r="AB143" s="110">
        <f t="shared" si="1"/>
        <v>1.6845127838323055E-4</v>
      </c>
    </row>
    <row r="144" spans="1:28" hidden="1" x14ac:dyDescent="0.25">
      <c r="A144" s="104"/>
      <c r="B144" s="112" t="s">
        <v>975</v>
      </c>
      <c r="C144" s="112" t="s">
        <v>976</v>
      </c>
      <c r="D144" s="112">
        <v>55950</v>
      </c>
      <c r="E144" s="112" t="s">
        <v>644</v>
      </c>
      <c r="F144" s="112">
        <v>0</v>
      </c>
      <c r="G144" s="112" t="s">
        <v>977</v>
      </c>
      <c r="H144" s="112" t="s">
        <v>648</v>
      </c>
      <c r="I144" s="112" t="s">
        <v>978</v>
      </c>
      <c r="J144" s="106" t="s">
        <v>650</v>
      </c>
      <c r="K144" s="112" t="s">
        <v>651</v>
      </c>
      <c r="L144" s="112" t="s">
        <v>652</v>
      </c>
      <c r="M144" s="112" t="s">
        <v>653</v>
      </c>
      <c r="N144" s="112" t="s">
        <v>642</v>
      </c>
      <c r="O144" s="112">
        <v>58.914000000000001</v>
      </c>
      <c r="P144" s="112">
        <v>58.914000000000001</v>
      </c>
      <c r="Q144" s="112" t="s">
        <v>644</v>
      </c>
      <c r="R144" s="112" t="s">
        <v>676</v>
      </c>
      <c r="S144" s="113">
        <v>34564</v>
      </c>
      <c r="T144" s="113">
        <v>34640</v>
      </c>
      <c r="U144" s="113" t="s">
        <v>644</v>
      </c>
      <c r="V144" s="113" t="s">
        <v>644</v>
      </c>
      <c r="W144" s="112" t="s">
        <v>644</v>
      </c>
      <c r="X144" s="112" t="s">
        <v>644</v>
      </c>
      <c r="Y144" s="112"/>
      <c r="Z144" s="114">
        <v>0</v>
      </c>
      <c r="AA144" s="114">
        <v>0</v>
      </c>
      <c r="AB144" s="110">
        <f t="shared" si="1"/>
        <v>7.6339527805151103E-3</v>
      </c>
    </row>
    <row r="145" spans="1:28" hidden="1" x14ac:dyDescent="0.25">
      <c r="A145" s="104"/>
      <c r="B145" s="105" t="s">
        <v>979</v>
      </c>
      <c r="C145" s="105">
        <v>2824</v>
      </c>
      <c r="D145" s="105">
        <v>55400</v>
      </c>
      <c r="E145" s="105">
        <v>100346</v>
      </c>
      <c r="F145" s="105" t="s">
        <v>644</v>
      </c>
      <c r="G145" s="105" t="s">
        <v>980</v>
      </c>
      <c r="H145" s="105" t="s">
        <v>637</v>
      </c>
      <c r="I145" s="105" t="s">
        <v>981</v>
      </c>
      <c r="J145" s="106" t="s">
        <v>650</v>
      </c>
      <c r="K145" s="105" t="s">
        <v>651</v>
      </c>
      <c r="L145" s="105" t="s">
        <v>652</v>
      </c>
      <c r="M145" s="105" t="s">
        <v>653</v>
      </c>
      <c r="N145" s="105" t="s">
        <v>642</v>
      </c>
      <c r="O145" s="105">
        <v>586</v>
      </c>
      <c r="P145" s="105">
        <v>200</v>
      </c>
      <c r="Q145" s="105">
        <v>0</v>
      </c>
      <c r="R145" s="105" t="s">
        <v>739</v>
      </c>
      <c r="S145" s="107">
        <v>41730</v>
      </c>
      <c r="T145" s="107">
        <v>41821</v>
      </c>
      <c r="U145" s="107" t="s">
        <v>644</v>
      </c>
      <c r="V145" s="107" t="s">
        <v>644</v>
      </c>
      <c r="W145" s="105">
        <v>8.3000000000000007</v>
      </c>
      <c r="X145" s="105">
        <v>0.8</v>
      </c>
      <c r="Y145" s="105"/>
      <c r="Z145" s="108">
        <v>57005.626335688983</v>
      </c>
      <c r="AA145" s="109">
        <v>200</v>
      </c>
      <c r="AB145" s="110">
        <f t="shared" si="1"/>
        <v>7.5932653178902382E-2</v>
      </c>
    </row>
    <row r="146" spans="1:28" hidden="1" x14ac:dyDescent="0.25">
      <c r="A146" s="104"/>
      <c r="B146" s="112" t="s">
        <v>982</v>
      </c>
      <c r="C146" s="112" t="s">
        <v>983</v>
      </c>
      <c r="D146" s="112" t="s">
        <v>644</v>
      </c>
      <c r="E146" s="112" t="s">
        <v>644</v>
      </c>
      <c r="F146" s="112">
        <v>0</v>
      </c>
      <c r="G146" s="112" t="s">
        <v>644</v>
      </c>
      <c r="H146" s="112" t="s">
        <v>648</v>
      </c>
      <c r="I146" s="112" t="s">
        <v>984</v>
      </c>
      <c r="J146" s="106" t="s">
        <v>650</v>
      </c>
      <c r="K146" s="112" t="s">
        <v>651</v>
      </c>
      <c r="L146" s="112" t="s">
        <v>652</v>
      </c>
      <c r="M146" s="112" t="s">
        <v>653</v>
      </c>
      <c r="N146" s="112" t="s">
        <v>671</v>
      </c>
      <c r="O146" s="112">
        <v>0.06</v>
      </c>
      <c r="P146" s="112">
        <v>0.06</v>
      </c>
      <c r="Q146" s="112" t="s">
        <v>644</v>
      </c>
      <c r="R146" s="112" t="s">
        <v>676</v>
      </c>
      <c r="S146" s="113">
        <v>31299</v>
      </c>
      <c r="T146" s="113">
        <v>31299</v>
      </c>
      <c r="U146" s="113" t="s">
        <v>644</v>
      </c>
      <c r="V146" s="113" t="s">
        <v>644</v>
      </c>
      <c r="W146" s="112" t="s">
        <v>644</v>
      </c>
      <c r="X146" s="112" t="s">
        <v>644</v>
      </c>
      <c r="Y146" s="112"/>
      <c r="Z146" s="114">
        <v>0</v>
      </c>
      <c r="AA146" s="114">
        <v>0</v>
      </c>
      <c r="AB146" s="110">
        <f t="shared" si="1"/>
        <v>7.7746743869183323E-6</v>
      </c>
    </row>
    <row r="147" spans="1:28" hidden="1" x14ac:dyDescent="0.25">
      <c r="A147" s="104"/>
      <c r="B147" s="112" t="s">
        <v>985</v>
      </c>
      <c r="C147" s="112" t="s">
        <v>986</v>
      </c>
      <c r="D147" s="112">
        <v>54371</v>
      </c>
      <c r="E147" s="112">
        <v>101231</v>
      </c>
      <c r="F147" s="112">
        <v>0</v>
      </c>
      <c r="G147" s="112" t="s">
        <v>987</v>
      </c>
      <c r="H147" s="112" t="s">
        <v>648</v>
      </c>
      <c r="I147" s="112" t="s">
        <v>988</v>
      </c>
      <c r="J147" s="106" t="s">
        <v>650</v>
      </c>
      <c r="K147" s="112" t="s">
        <v>651</v>
      </c>
      <c r="L147" s="112" t="s">
        <v>652</v>
      </c>
      <c r="M147" s="112" t="s">
        <v>653</v>
      </c>
      <c r="N147" s="112" t="s">
        <v>642</v>
      </c>
      <c r="O147" s="112">
        <v>33.799999999999997</v>
      </c>
      <c r="P147" s="112">
        <v>33.799999999999997</v>
      </c>
      <c r="Q147" s="112" t="s">
        <v>644</v>
      </c>
      <c r="R147" s="112" t="s">
        <v>676</v>
      </c>
      <c r="S147" s="113">
        <v>31120</v>
      </c>
      <c r="T147" s="113">
        <v>31045</v>
      </c>
      <c r="U147" s="113" t="s">
        <v>644</v>
      </c>
      <c r="V147" s="113" t="s">
        <v>644</v>
      </c>
      <c r="W147" s="112" t="s">
        <v>644</v>
      </c>
      <c r="X147" s="112" t="s">
        <v>644</v>
      </c>
      <c r="Y147" s="112"/>
      <c r="Z147" s="114">
        <v>0</v>
      </c>
      <c r="AA147" s="114">
        <v>0</v>
      </c>
      <c r="AB147" s="110">
        <f t="shared" si="1"/>
        <v>4.3797332379639934E-3</v>
      </c>
    </row>
    <row r="148" spans="1:28" hidden="1" x14ac:dyDescent="0.25">
      <c r="A148" s="104"/>
      <c r="B148" s="105" t="s">
        <v>989</v>
      </c>
      <c r="C148" s="105">
        <v>11226</v>
      </c>
      <c r="D148" s="105">
        <v>50850</v>
      </c>
      <c r="E148" s="105">
        <v>100236</v>
      </c>
      <c r="F148" s="105">
        <v>2043</v>
      </c>
      <c r="G148" s="105" t="s">
        <v>990</v>
      </c>
      <c r="H148" s="105" t="s">
        <v>637</v>
      </c>
      <c r="I148" s="105" t="s">
        <v>991</v>
      </c>
      <c r="J148" s="106">
        <v>0</v>
      </c>
      <c r="K148" s="105" t="s">
        <v>651</v>
      </c>
      <c r="L148" s="105" t="s">
        <v>652</v>
      </c>
      <c r="M148" s="105" t="s">
        <v>653</v>
      </c>
      <c r="N148" s="105" t="s">
        <v>642</v>
      </c>
      <c r="O148" s="105">
        <v>30</v>
      </c>
      <c r="P148" s="105">
        <v>26</v>
      </c>
      <c r="Q148" s="105">
        <v>0</v>
      </c>
      <c r="R148" s="105" t="s">
        <v>679</v>
      </c>
      <c r="S148" s="107">
        <v>42585</v>
      </c>
      <c r="T148" s="107">
        <v>32212</v>
      </c>
      <c r="U148" s="107" t="s">
        <v>644</v>
      </c>
      <c r="V148" s="107">
        <v>43170</v>
      </c>
      <c r="W148" s="105">
        <v>8.3000000000000007</v>
      </c>
      <c r="X148" s="105">
        <v>0.8</v>
      </c>
      <c r="Y148" s="105"/>
      <c r="Z148" s="108">
        <v>19727.16</v>
      </c>
      <c r="AA148" s="109">
        <v>27.75</v>
      </c>
      <c r="AB148" s="110">
        <f t="shared" ref="AB148:AB203" si="2">O148/SUM($O$19:$O$203)</f>
        <v>3.887337193459166E-3</v>
      </c>
    </row>
    <row r="149" spans="1:28" hidden="1" x14ac:dyDescent="0.25">
      <c r="A149" s="104"/>
      <c r="B149" s="112" t="s">
        <v>992</v>
      </c>
      <c r="C149" s="112" t="s">
        <v>993</v>
      </c>
      <c r="D149" s="112">
        <v>54477</v>
      </c>
      <c r="E149" s="112">
        <v>100243</v>
      </c>
      <c r="F149" s="112">
        <v>0</v>
      </c>
      <c r="G149" s="112" t="s">
        <v>994</v>
      </c>
      <c r="H149" s="112" t="s">
        <v>648</v>
      </c>
      <c r="I149" s="112" t="s">
        <v>995</v>
      </c>
      <c r="J149" s="106">
        <v>0</v>
      </c>
      <c r="K149" s="112" t="s">
        <v>687</v>
      </c>
      <c r="L149" s="112" t="s">
        <v>652</v>
      </c>
      <c r="M149" s="112" t="s">
        <v>653</v>
      </c>
      <c r="N149" s="112" t="s">
        <v>642</v>
      </c>
      <c r="O149" s="112">
        <v>8.4</v>
      </c>
      <c r="P149" s="112">
        <v>7.5</v>
      </c>
      <c r="Q149" s="112" t="s">
        <v>644</v>
      </c>
      <c r="R149" s="112" t="s">
        <v>679</v>
      </c>
      <c r="S149" s="113">
        <v>41248</v>
      </c>
      <c r="T149" s="113">
        <v>32860</v>
      </c>
      <c r="U149" s="113" t="s">
        <v>644</v>
      </c>
      <c r="V149" s="113">
        <v>41487</v>
      </c>
      <c r="W149" s="112" t="s">
        <v>644</v>
      </c>
      <c r="X149" s="112" t="s">
        <v>644</v>
      </c>
      <c r="Y149" s="112"/>
      <c r="Z149" s="114">
        <v>3741.5015167956135</v>
      </c>
      <c r="AA149" s="114">
        <v>0</v>
      </c>
      <c r="AB149" s="110">
        <f t="shared" si="2"/>
        <v>1.0884544141685666E-3</v>
      </c>
    </row>
    <row r="150" spans="1:28" hidden="1" x14ac:dyDescent="0.25">
      <c r="A150" s="104"/>
      <c r="B150" s="105" t="s">
        <v>644</v>
      </c>
      <c r="C150" s="105" t="s">
        <v>996</v>
      </c>
      <c r="D150" s="105" t="s">
        <v>644</v>
      </c>
      <c r="E150" s="105" t="s">
        <v>644</v>
      </c>
      <c r="F150" s="105" t="s">
        <v>644</v>
      </c>
      <c r="G150" s="105" t="s">
        <v>644</v>
      </c>
      <c r="H150" s="105" t="s">
        <v>637</v>
      </c>
      <c r="I150" s="105" t="s">
        <v>997</v>
      </c>
      <c r="J150" s="106">
        <v>0</v>
      </c>
      <c r="K150" s="105" t="s">
        <v>651</v>
      </c>
      <c r="L150" s="105" t="s">
        <v>652</v>
      </c>
      <c r="M150" s="105" t="s">
        <v>653</v>
      </c>
      <c r="N150" s="105" t="s">
        <v>642</v>
      </c>
      <c r="O150" s="105">
        <v>1</v>
      </c>
      <c r="P150" s="105">
        <v>0</v>
      </c>
      <c r="Q150" s="105">
        <v>0</v>
      </c>
      <c r="R150" s="105" t="s">
        <v>689</v>
      </c>
      <c r="S150" s="107" t="s">
        <v>644</v>
      </c>
      <c r="T150" s="107">
        <v>41667</v>
      </c>
      <c r="U150" s="107" t="s">
        <v>644</v>
      </c>
      <c r="V150" s="107" t="s">
        <v>644</v>
      </c>
      <c r="W150" s="105">
        <v>8.3000000000000007</v>
      </c>
      <c r="X150" s="105">
        <v>0.8</v>
      </c>
      <c r="Y150" s="105"/>
      <c r="Z150" s="108">
        <v>397.93590383743049</v>
      </c>
      <c r="AA150" s="129">
        <v>1</v>
      </c>
      <c r="AB150" s="110">
        <f t="shared" si="2"/>
        <v>1.2957790644863888E-4</v>
      </c>
    </row>
    <row r="151" spans="1:28" hidden="1" x14ac:dyDescent="0.25">
      <c r="A151" s="104"/>
      <c r="B151" s="112" t="s">
        <v>731</v>
      </c>
      <c r="C151" s="112" t="s">
        <v>998</v>
      </c>
      <c r="D151" s="112">
        <v>50849</v>
      </c>
      <c r="E151" s="132">
        <v>101240</v>
      </c>
      <c r="F151" s="112"/>
      <c r="G151" s="112" t="s">
        <v>733</v>
      </c>
      <c r="H151" s="112" t="s">
        <v>648</v>
      </c>
      <c r="I151" s="112" t="s">
        <v>999</v>
      </c>
      <c r="J151" s="106">
        <v>0</v>
      </c>
      <c r="K151" s="112" t="s">
        <v>651</v>
      </c>
      <c r="L151" s="112" t="s">
        <v>652</v>
      </c>
      <c r="M151" s="112" t="s">
        <v>653</v>
      </c>
      <c r="N151" s="112" t="s">
        <v>642</v>
      </c>
      <c r="O151" s="112">
        <v>26.35</v>
      </c>
      <c r="P151" s="112">
        <v>26.35</v>
      </c>
      <c r="Q151" s="112" t="s">
        <v>644</v>
      </c>
      <c r="R151" s="112" t="s">
        <v>676</v>
      </c>
      <c r="S151" s="113">
        <v>31153</v>
      </c>
      <c r="T151" s="113">
        <v>31916</v>
      </c>
      <c r="U151" s="112" t="s">
        <v>644</v>
      </c>
      <c r="V151" s="113" t="s">
        <v>644</v>
      </c>
      <c r="W151" s="113" t="s">
        <v>644</v>
      </c>
      <c r="X151" s="113" t="s">
        <v>644</v>
      </c>
      <c r="Y151" s="112"/>
      <c r="Z151" s="118" t="s">
        <v>644</v>
      </c>
      <c r="AA151" s="119" t="s">
        <v>644</v>
      </c>
      <c r="AB151" s="110">
        <f t="shared" si="2"/>
        <v>3.4143778349216346E-3</v>
      </c>
    </row>
    <row r="152" spans="1:28" hidden="1" x14ac:dyDescent="0.25">
      <c r="A152" s="104"/>
      <c r="B152" s="112" t="s">
        <v>1000</v>
      </c>
      <c r="C152" s="112" t="s">
        <v>1001</v>
      </c>
      <c r="D152" s="112">
        <v>10405</v>
      </c>
      <c r="E152" s="112">
        <v>100199</v>
      </c>
      <c r="F152" s="112">
        <v>0</v>
      </c>
      <c r="G152" s="112" t="s">
        <v>1002</v>
      </c>
      <c r="H152" s="112" t="s">
        <v>648</v>
      </c>
      <c r="I152" s="112" t="s">
        <v>1003</v>
      </c>
      <c r="J152" s="106" t="s">
        <v>767</v>
      </c>
      <c r="K152" s="112" t="s">
        <v>887</v>
      </c>
      <c r="L152" s="112" t="s">
        <v>652</v>
      </c>
      <c r="M152" s="112" t="s">
        <v>653</v>
      </c>
      <c r="N152" s="112" t="s">
        <v>642</v>
      </c>
      <c r="O152" s="112">
        <v>34.5</v>
      </c>
      <c r="P152" s="112">
        <v>34.5</v>
      </c>
      <c r="Q152" s="112">
        <v>0</v>
      </c>
      <c r="R152" s="112" t="s">
        <v>679</v>
      </c>
      <c r="S152" s="113">
        <v>32076</v>
      </c>
      <c r="T152" s="113">
        <v>33212</v>
      </c>
      <c r="U152" s="113">
        <v>40540</v>
      </c>
      <c r="V152" s="113">
        <v>40878</v>
      </c>
      <c r="W152" s="112" t="s">
        <v>644</v>
      </c>
      <c r="X152" s="112" t="s">
        <v>644</v>
      </c>
      <c r="Y152" s="112"/>
      <c r="Z152" s="114">
        <v>9234.3342380354006</v>
      </c>
      <c r="AA152" s="114">
        <v>0</v>
      </c>
      <c r="AB152" s="110">
        <f t="shared" si="2"/>
        <v>4.4704377724780406E-3</v>
      </c>
    </row>
    <row r="153" spans="1:28" hidden="1" x14ac:dyDescent="0.25">
      <c r="A153" s="104"/>
      <c r="B153" s="112" t="s">
        <v>864</v>
      </c>
      <c r="C153" s="112" t="s">
        <v>865</v>
      </c>
      <c r="D153" s="112">
        <v>54447</v>
      </c>
      <c r="E153" s="112">
        <v>401603</v>
      </c>
      <c r="F153" s="112">
        <v>0</v>
      </c>
      <c r="G153" s="112" t="s">
        <v>866</v>
      </c>
      <c r="H153" s="112" t="s">
        <v>648</v>
      </c>
      <c r="I153" s="112" t="s">
        <v>1004</v>
      </c>
      <c r="J153" s="106">
        <v>0</v>
      </c>
      <c r="K153" s="112" t="s">
        <v>651</v>
      </c>
      <c r="L153" s="112" t="s">
        <v>652</v>
      </c>
      <c r="M153" s="112" t="s">
        <v>653</v>
      </c>
      <c r="N153" s="112" t="s">
        <v>642</v>
      </c>
      <c r="O153" s="112">
        <v>4</v>
      </c>
      <c r="P153" s="112">
        <v>0.5</v>
      </c>
      <c r="Q153" s="112" t="s">
        <v>644</v>
      </c>
      <c r="R153" s="112" t="s">
        <v>744</v>
      </c>
      <c r="S153" s="113">
        <v>40997</v>
      </c>
      <c r="T153" s="113">
        <v>32900</v>
      </c>
      <c r="U153" s="113" t="s">
        <v>644</v>
      </c>
      <c r="V153" s="113" t="s">
        <v>644</v>
      </c>
      <c r="W153" s="112" t="s">
        <v>644</v>
      </c>
      <c r="X153" s="112" t="s">
        <v>644</v>
      </c>
      <c r="Y153" s="112"/>
      <c r="Z153" s="114">
        <v>0</v>
      </c>
      <c r="AA153" s="114">
        <v>4</v>
      </c>
      <c r="AB153" s="110">
        <f t="shared" si="2"/>
        <v>5.1831162579455553E-4</v>
      </c>
    </row>
    <row r="154" spans="1:28" hidden="1" x14ac:dyDescent="0.25">
      <c r="A154" s="104"/>
      <c r="B154" s="105" t="s">
        <v>1005</v>
      </c>
      <c r="C154" s="105">
        <v>2872</v>
      </c>
      <c r="D154" s="105">
        <v>50464</v>
      </c>
      <c r="E154" s="105" t="s">
        <v>1006</v>
      </c>
      <c r="F154" s="105">
        <v>2072</v>
      </c>
      <c r="G154" s="105" t="s">
        <v>1007</v>
      </c>
      <c r="H154" s="105" t="s">
        <v>637</v>
      </c>
      <c r="I154" s="105" t="s">
        <v>1008</v>
      </c>
      <c r="J154" s="106" t="s">
        <v>780</v>
      </c>
      <c r="K154" s="105" t="s">
        <v>651</v>
      </c>
      <c r="L154" s="105" t="s">
        <v>652</v>
      </c>
      <c r="M154" s="105" t="s">
        <v>653</v>
      </c>
      <c r="N154" s="105" t="s">
        <v>642</v>
      </c>
      <c r="O154" s="105">
        <v>47.9</v>
      </c>
      <c r="P154" s="105">
        <v>20.5</v>
      </c>
      <c r="Q154" s="105">
        <v>0</v>
      </c>
      <c r="R154" s="105" t="s">
        <v>739</v>
      </c>
      <c r="S154" s="107">
        <v>43339</v>
      </c>
      <c r="T154" s="107">
        <v>32829</v>
      </c>
      <c r="U154" s="107" t="s">
        <v>644</v>
      </c>
      <c r="V154" s="107" t="s">
        <v>644</v>
      </c>
      <c r="W154" s="105">
        <v>8.3000000000000007</v>
      </c>
      <c r="X154" s="105">
        <v>0.8</v>
      </c>
      <c r="Y154" s="105"/>
      <c r="Z154" s="108">
        <v>122572.5</v>
      </c>
      <c r="AA154" s="109">
        <v>49.9</v>
      </c>
      <c r="AB154" s="110">
        <f t="shared" si="2"/>
        <v>6.2067817188898016E-3</v>
      </c>
    </row>
    <row r="155" spans="1:28" hidden="1" x14ac:dyDescent="0.25">
      <c r="A155" s="104"/>
      <c r="B155" s="112" t="s">
        <v>644</v>
      </c>
      <c r="C155" s="112">
        <v>15342</v>
      </c>
      <c r="D155" s="112" t="s">
        <v>644</v>
      </c>
      <c r="E155" s="112" t="s">
        <v>644</v>
      </c>
      <c r="F155" s="112">
        <v>15342</v>
      </c>
      <c r="G155" s="112" t="s">
        <v>644</v>
      </c>
      <c r="H155" s="112" t="s">
        <v>849</v>
      </c>
      <c r="I155" s="112" t="s">
        <v>1009</v>
      </c>
      <c r="J155" s="106">
        <v>0</v>
      </c>
      <c r="K155" s="112" t="s">
        <v>651</v>
      </c>
      <c r="L155" s="112" t="s">
        <v>652</v>
      </c>
      <c r="M155" s="112" t="s">
        <v>801</v>
      </c>
      <c r="N155" s="112" t="s">
        <v>642</v>
      </c>
      <c r="O155" s="112">
        <v>4.3</v>
      </c>
      <c r="P155" s="112">
        <v>4.3</v>
      </c>
      <c r="Q155" s="112">
        <v>0</v>
      </c>
      <c r="R155" s="112" t="s">
        <v>702</v>
      </c>
      <c r="S155" s="113">
        <v>42317</v>
      </c>
      <c r="T155" s="113">
        <v>42317</v>
      </c>
      <c r="U155" s="113" t="s">
        <v>644</v>
      </c>
      <c r="V155" s="113" t="s">
        <v>644</v>
      </c>
      <c r="W155" s="112">
        <v>8.3000000000000007</v>
      </c>
      <c r="X155" s="112">
        <v>0.8</v>
      </c>
      <c r="Y155" s="112"/>
      <c r="Z155" s="131">
        <v>0</v>
      </c>
      <c r="AA155" s="131">
        <v>4.3</v>
      </c>
      <c r="AB155" s="110">
        <f t="shared" si="2"/>
        <v>5.5718499772914709E-4</v>
      </c>
    </row>
    <row r="156" spans="1:28" hidden="1" x14ac:dyDescent="0.25">
      <c r="A156" s="104"/>
      <c r="B156" s="112" t="s">
        <v>644</v>
      </c>
      <c r="C156" s="112">
        <v>514</v>
      </c>
      <c r="D156" s="112" t="s">
        <v>644</v>
      </c>
      <c r="E156" s="112" t="s">
        <v>644</v>
      </c>
      <c r="F156" s="112">
        <v>514</v>
      </c>
      <c r="G156" s="112" t="s">
        <v>644</v>
      </c>
      <c r="H156" s="112" t="s">
        <v>849</v>
      </c>
      <c r="I156" s="112" t="s">
        <v>1010</v>
      </c>
      <c r="J156" s="106" t="s">
        <v>889</v>
      </c>
      <c r="K156" s="112" t="s">
        <v>651</v>
      </c>
      <c r="L156" s="112" t="s">
        <v>652</v>
      </c>
      <c r="M156" s="112" t="s">
        <v>653</v>
      </c>
      <c r="N156" s="112" t="s">
        <v>642</v>
      </c>
      <c r="O156" s="112">
        <v>3.2469999999999999</v>
      </c>
      <c r="P156" s="112">
        <v>3.2469999999999999</v>
      </c>
      <c r="Q156" s="112">
        <v>0</v>
      </c>
      <c r="R156" s="112" t="s">
        <v>702</v>
      </c>
      <c r="S156" s="113">
        <v>38308</v>
      </c>
      <c r="T156" s="113">
        <v>38349</v>
      </c>
      <c r="U156" s="113" t="s">
        <v>644</v>
      </c>
      <c r="V156" s="113" t="s">
        <v>644</v>
      </c>
      <c r="W156" s="112">
        <v>0</v>
      </c>
      <c r="X156" s="112">
        <v>0</v>
      </c>
      <c r="Y156" s="112"/>
      <c r="Z156" s="131">
        <v>0</v>
      </c>
      <c r="AA156" s="131">
        <v>0</v>
      </c>
      <c r="AB156" s="110">
        <f t="shared" si="2"/>
        <v>4.2073946223873042E-4</v>
      </c>
    </row>
    <row r="157" spans="1:28" hidden="1" x14ac:dyDescent="0.25">
      <c r="A157" s="104"/>
      <c r="B157" s="105" t="s">
        <v>644</v>
      </c>
      <c r="C157" s="105" t="s">
        <v>1011</v>
      </c>
      <c r="D157" s="105" t="s">
        <v>644</v>
      </c>
      <c r="E157" s="105" t="s">
        <v>644</v>
      </c>
      <c r="F157" s="105" t="s">
        <v>644</v>
      </c>
      <c r="G157" s="105" t="s">
        <v>644</v>
      </c>
      <c r="H157" s="105" t="s">
        <v>637</v>
      </c>
      <c r="I157" s="105" t="s">
        <v>1012</v>
      </c>
      <c r="J157" s="106">
        <v>0</v>
      </c>
      <c r="K157" s="105" t="s">
        <v>651</v>
      </c>
      <c r="L157" s="105" t="s">
        <v>688</v>
      </c>
      <c r="M157" s="105" t="s">
        <v>653</v>
      </c>
      <c r="N157" s="105" t="s">
        <v>642</v>
      </c>
      <c r="O157" s="105">
        <v>0.75</v>
      </c>
      <c r="P157" s="105">
        <v>0</v>
      </c>
      <c r="Q157" s="105">
        <v>0</v>
      </c>
      <c r="R157" s="105" t="s">
        <v>689</v>
      </c>
      <c r="S157" s="107" t="s">
        <v>644</v>
      </c>
      <c r="T157" s="107">
        <v>41483</v>
      </c>
      <c r="U157" s="107" t="s">
        <v>644</v>
      </c>
      <c r="V157" s="107" t="s">
        <v>644</v>
      </c>
      <c r="W157" s="105">
        <v>8.3000000000000007</v>
      </c>
      <c r="X157" s="105">
        <v>0.8</v>
      </c>
      <c r="Y157" s="105"/>
      <c r="Z157" s="108">
        <v>2315.2052980132453</v>
      </c>
      <c r="AA157" s="129">
        <v>0.75</v>
      </c>
      <c r="AB157" s="110">
        <f t="shared" si="2"/>
        <v>9.7183429836479148E-5</v>
      </c>
    </row>
    <row r="158" spans="1:28" hidden="1" x14ac:dyDescent="0.25">
      <c r="A158" s="104"/>
      <c r="B158" s="112" t="s">
        <v>1013</v>
      </c>
      <c r="C158" s="112" t="s">
        <v>1014</v>
      </c>
      <c r="D158" s="112" t="s">
        <v>644</v>
      </c>
      <c r="E158" s="112" t="s">
        <v>644</v>
      </c>
      <c r="F158" s="112">
        <v>0</v>
      </c>
      <c r="G158" s="112" t="s">
        <v>644</v>
      </c>
      <c r="H158" s="112" t="s">
        <v>648</v>
      </c>
      <c r="I158" s="112" t="s">
        <v>1015</v>
      </c>
      <c r="J158" s="106">
        <v>0</v>
      </c>
      <c r="K158" s="112" t="s">
        <v>651</v>
      </c>
      <c r="L158" s="112" t="s">
        <v>652</v>
      </c>
      <c r="M158" s="112" t="s">
        <v>653</v>
      </c>
      <c r="N158" s="112" t="s">
        <v>671</v>
      </c>
      <c r="O158" s="112">
        <v>0.06</v>
      </c>
      <c r="P158" s="112">
        <v>0.06</v>
      </c>
      <c r="Q158" s="112" t="s">
        <v>644</v>
      </c>
      <c r="R158" s="112" t="s">
        <v>643</v>
      </c>
      <c r="S158" s="113">
        <v>33816</v>
      </c>
      <c r="T158" s="113">
        <v>33434</v>
      </c>
      <c r="U158" s="113" t="s">
        <v>644</v>
      </c>
      <c r="V158" s="113" t="s">
        <v>644</v>
      </c>
      <c r="W158" s="112" t="s">
        <v>644</v>
      </c>
      <c r="X158" s="112" t="s">
        <v>644</v>
      </c>
      <c r="Y158" s="112"/>
      <c r="Z158" s="114">
        <v>0</v>
      </c>
      <c r="AA158" s="114">
        <v>0</v>
      </c>
      <c r="AB158" s="110">
        <f t="shared" si="2"/>
        <v>7.7746743869183323E-6</v>
      </c>
    </row>
    <row r="159" spans="1:28" hidden="1" x14ac:dyDescent="0.25">
      <c r="A159" s="104"/>
      <c r="B159" s="105" t="s">
        <v>1016</v>
      </c>
      <c r="C159" s="105">
        <v>2823</v>
      </c>
      <c r="D159" s="105">
        <v>52064</v>
      </c>
      <c r="E159" s="105">
        <v>100259</v>
      </c>
      <c r="F159" s="105">
        <v>2003</v>
      </c>
      <c r="G159" s="105" t="s">
        <v>1017</v>
      </c>
      <c r="H159" s="105" t="s">
        <v>637</v>
      </c>
      <c r="I159" s="105" t="s">
        <v>1018</v>
      </c>
      <c r="J159" s="106">
        <v>0</v>
      </c>
      <c r="K159" s="105" t="s">
        <v>640</v>
      </c>
      <c r="L159" s="105" t="s">
        <v>652</v>
      </c>
      <c r="M159" s="105" t="s">
        <v>801</v>
      </c>
      <c r="N159" s="105" t="s">
        <v>642</v>
      </c>
      <c r="O159" s="105">
        <v>5</v>
      </c>
      <c r="P159" s="105">
        <v>2</v>
      </c>
      <c r="Q159" s="105">
        <v>0</v>
      </c>
      <c r="R159" s="105" t="s">
        <v>744</v>
      </c>
      <c r="S159" s="107">
        <v>41253</v>
      </c>
      <c r="T159" s="107">
        <v>27978</v>
      </c>
      <c r="U159" s="107" t="s">
        <v>644</v>
      </c>
      <c r="V159" s="107" t="s">
        <v>644</v>
      </c>
      <c r="W159" s="105">
        <v>8.3000000000000007</v>
      </c>
      <c r="X159" s="105">
        <v>0.8</v>
      </c>
      <c r="Y159" s="105"/>
      <c r="Z159" s="108">
        <v>0</v>
      </c>
      <c r="AA159" s="109">
        <v>5</v>
      </c>
      <c r="AB159" s="110">
        <f t="shared" si="2"/>
        <v>6.478895322431943E-4</v>
      </c>
    </row>
    <row r="160" spans="1:28" hidden="1" x14ac:dyDescent="0.25">
      <c r="A160" s="104"/>
      <c r="B160" s="105" t="s">
        <v>1016</v>
      </c>
      <c r="C160" s="105">
        <v>2823</v>
      </c>
      <c r="D160" s="105">
        <v>52064</v>
      </c>
      <c r="E160" s="105">
        <v>100259</v>
      </c>
      <c r="F160" s="105">
        <v>2003</v>
      </c>
      <c r="G160" s="105" t="s">
        <v>1017</v>
      </c>
      <c r="H160" s="105" t="s">
        <v>637</v>
      </c>
      <c r="I160" s="105" t="s">
        <v>1018</v>
      </c>
      <c r="J160" s="106">
        <v>0</v>
      </c>
      <c r="K160" s="105" t="s">
        <v>640</v>
      </c>
      <c r="L160" s="105" t="s">
        <v>652</v>
      </c>
      <c r="M160" s="105" t="s">
        <v>801</v>
      </c>
      <c r="N160" s="105" t="s">
        <v>642</v>
      </c>
      <c r="O160" s="105">
        <v>5</v>
      </c>
      <c r="P160" s="105">
        <v>2</v>
      </c>
      <c r="Q160" s="105">
        <v>0</v>
      </c>
      <c r="R160" s="105" t="s">
        <v>744</v>
      </c>
      <c r="S160" s="107">
        <v>41253</v>
      </c>
      <c r="T160" s="107">
        <v>27978</v>
      </c>
      <c r="U160" s="107" t="s">
        <v>644</v>
      </c>
      <c r="V160" s="107" t="s">
        <v>644</v>
      </c>
      <c r="W160" s="105" t="s">
        <v>644</v>
      </c>
      <c r="X160" s="105" t="s">
        <v>644</v>
      </c>
      <c r="Y160" s="105"/>
      <c r="Z160" s="108">
        <v>0</v>
      </c>
      <c r="AA160" s="109">
        <v>0</v>
      </c>
      <c r="AB160" s="110">
        <f t="shared" si="2"/>
        <v>6.478895322431943E-4</v>
      </c>
    </row>
    <row r="161" spans="1:28" hidden="1" x14ac:dyDescent="0.25">
      <c r="A161" s="104"/>
      <c r="B161" s="105" t="s">
        <v>1019</v>
      </c>
      <c r="C161" s="105">
        <v>2077</v>
      </c>
      <c r="D161" s="105">
        <v>10768</v>
      </c>
      <c r="E161" s="105">
        <v>100892</v>
      </c>
      <c r="F161" s="105">
        <v>2077</v>
      </c>
      <c r="G161" s="105" t="s">
        <v>1020</v>
      </c>
      <c r="H161" s="105" t="s">
        <v>637</v>
      </c>
      <c r="I161" s="105" t="s">
        <v>1021</v>
      </c>
      <c r="J161" s="106" t="s">
        <v>650</v>
      </c>
      <c r="K161" s="105" t="s">
        <v>640</v>
      </c>
      <c r="L161" s="105" t="s">
        <v>241</v>
      </c>
      <c r="M161" s="105" t="s">
        <v>641</v>
      </c>
      <c r="N161" s="105" t="s">
        <v>642</v>
      </c>
      <c r="O161" s="105">
        <v>41</v>
      </c>
      <c r="P161" s="105">
        <v>30</v>
      </c>
      <c r="Q161" s="105">
        <v>0</v>
      </c>
      <c r="R161" s="105" t="s">
        <v>643</v>
      </c>
      <c r="S161" s="107" t="s">
        <v>644</v>
      </c>
      <c r="T161" s="107">
        <v>32814</v>
      </c>
      <c r="U161" s="107" t="s">
        <v>644</v>
      </c>
      <c r="V161" s="107" t="s">
        <v>644</v>
      </c>
      <c r="W161" s="105">
        <v>8.3000000000000007</v>
      </c>
      <c r="X161" s="105">
        <v>0.8</v>
      </c>
      <c r="Y161" s="105"/>
      <c r="Z161" s="108">
        <v>62152.988442511742</v>
      </c>
      <c r="AA161" s="109">
        <v>0</v>
      </c>
      <c r="AB161" s="110">
        <f t="shared" si="2"/>
        <v>5.3126941643941933E-3</v>
      </c>
    </row>
    <row r="162" spans="1:28" hidden="1" x14ac:dyDescent="0.25">
      <c r="A162" s="104"/>
      <c r="B162" s="112" t="s">
        <v>1022</v>
      </c>
      <c r="C162" s="112" t="s">
        <v>1023</v>
      </c>
      <c r="D162" s="112">
        <v>10769</v>
      </c>
      <c r="E162" s="112">
        <v>100893</v>
      </c>
      <c r="F162" s="112">
        <v>0</v>
      </c>
      <c r="G162" s="112" t="s">
        <v>1024</v>
      </c>
      <c r="H162" s="112" t="s">
        <v>648</v>
      </c>
      <c r="I162" s="112" t="s">
        <v>1025</v>
      </c>
      <c r="J162" s="106" t="s">
        <v>650</v>
      </c>
      <c r="K162" s="112" t="s">
        <v>696</v>
      </c>
      <c r="L162" s="112" t="s">
        <v>241</v>
      </c>
      <c r="M162" s="112" t="s">
        <v>653</v>
      </c>
      <c r="N162" s="112" t="s">
        <v>642</v>
      </c>
      <c r="O162" s="112">
        <v>37</v>
      </c>
      <c r="P162" s="112">
        <v>37</v>
      </c>
      <c r="Q162" s="112" t="s">
        <v>644</v>
      </c>
      <c r="R162" s="112" t="s">
        <v>676</v>
      </c>
      <c r="S162" s="113">
        <v>31153</v>
      </c>
      <c r="T162" s="113">
        <v>32778</v>
      </c>
      <c r="U162" s="113" t="s">
        <v>644</v>
      </c>
      <c r="V162" s="113" t="s">
        <v>644</v>
      </c>
      <c r="W162" s="112">
        <v>8.3000000000000007</v>
      </c>
      <c r="X162" s="112">
        <v>0.8</v>
      </c>
      <c r="Y162" s="112"/>
      <c r="Z162" s="114">
        <v>98146</v>
      </c>
      <c r="AA162" s="114">
        <v>0</v>
      </c>
      <c r="AB162" s="110">
        <f t="shared" si="2"/>
        <v>4.7943825385996378E-3</v>
      </c>
    </row>
    <row r="163" spans="1:28" hidden="1" x14ac:dyDescent="0.25">
      <c r="A163" s="104"/>
      <c r="B163" s="112" t="s">
        <v>1026</v>
      </c>
      <c r="C163" s="112" t="s">
        <v>1027</v>
      </c>
      <c r="D163" s="112">
        <v>50299</v>
      </c>
      <c r="E163" s="112">
        <v>100283</v>
      </c>
      <c r="F163" s="112">
        <v>0</v>
      </c>
      <c r="G163" s="112" t="s">
        <v>1028</v>
      </c>
      <c r="H163" s="112" t="s">
        <v>648</v>
      </c>
      <c r="I163" s="112" t="s">
        <v>1029</v>
      </c>
      <c r="J163" s="106" t="s">
        <v>650</v>
      </c>
      <c r="K163" s="112" t="s">
        <v>651</v>
      </c>
      <c r="L163" s="112" t="s">
        <v>652</v>
      </c>
      <c r="M163" s="112" t="s">
        <v>653</v>
      </c>
      <c r="N163" s="112" t="s">
        <v>671</v>
      </c>
      <c r="O163" s="112">
        <v>49.5</v>
      </c>
      <c r="P163" s="112">
        <v>45.6</v>
      </c>
      <c r="Q163" s="112" t="s">
        <v>644</v>
      </c>
      <c r="R163" s="112" t="s">
        <v>679</v>
      </c>
      <c r="S163" s="113">
        <v>41668</v>
      </c>
      <c r="T163" s="113">
        <v>32252</v>
      </c>
      <c r="U163" s="113" t="s">
        <v>644</v>
      </c>
      <c r="V163" s="113">
        <v>42064</v>
      </c>
      <c r="W163" s="112" t="s">
        <v>644</v>
      </c>
      <c r="X163" s="112" t="s">
        <v>644</v>
      </c>
      <c r="Y163" s="112"/>
      <c r="Z163" s="114">
        <v>11275.183843074119</v>
      </c>
      <c r="AA163" s="114">
        <v>0</v>
      </c>
      <c r="AB163" s="110">
        <f t="shared" si="2"/>
        <v>6.4141063692076238E-3</v>
      </c>
    </row>
    <row r="164" spans="1:28" hidden="1" x14ac:dyDescent="0.25">
      <c r="A164" s="104"/>
      <c r="B164" s="112" t="s">
        <v>1026</v>
      </c>
      <c r="C164" s="112" t="s">
        <v>1030</v>
      </c>
      <c r="D164" s="112">
        <v>50299</v>
      </c>
      <c r="E164" s="112">
        <v>100283</v>
      </c>
      <c r="F164" s="112">
        <v>0</v>
      </c>
      <c r="G164" s="112" t="s">
        <v>1028</v>
      </c>
      <c r="H164" s="112" t="s">
        <v>648</v>
      </c>
      <c r="I164" s="112" t="s">
        <v>1029</v>
      </c>
      <c r="J164" s="106" t="s">
        <v>650</v>
      </c>
      <c r="K164" s="112" t="s">
        <v>651</v>
      </c>
      <c r="L164" s="112" t="s">
        <v>652</v>
      </c>
      <c r="M164" s="112" t="s">
        <v>653</v>
      </c>
      <c r="N164" s="112" t="s">
        <v>671</v>
      </c>
      <c r="O164" s="112">
        <v>49.5</v>
      </c>
      <c r="P164" s="112">
        <v>49.5</v>
      </c>
      <c r="Q164" s="112" t="s">
        <v>644</v>
      </c>
      <c r="R164" s="112" t="s">
        <v>676</v>
      </c>
      <c r="S164" s="113">
        <v>31142</v>
      </c>
      <c r="T164" s="113">
        <v>32252</v>
      </c>
      <c r="U164" s="113" t="s">
        <v>644</v>
      </c>
      <c r="V164" s="113" t="s">
        <v>644</v>
      </c>
      <c r="W164" s="112" t="s">
        <v>644</v>
      </c>
      <c r="X164" s="112" t="s">
        <v>644</v>
      </c>
      <c r="Y164" s="112"/>
      <c r="Z164" s="114">
        <v>0</v>
      </c>
      <c r="AA164" s="114">
        <v>0</v>
      </c>
      <c r="AB164" s="110">
        <f t="shared" si="2"/>
        <v>6.4141063692076238E-3</v>
      </c>
    </row>
    <row r="165" spans="1:28" hidden="1" x14ac:dyDescent="0.25">
      <c r="A165" s="104"/>
      <c r="B165" s="112" t="s">
        <v>1031</v>
      </c>
      <c r="C165" s="112" t="s">
        <v>1032</v>
      </c>
      <c r="D165" s="112">
        <v>54800</v>
      </c>
      <c r="E165" s="112">
        <v>400081</v>
      </c>
      <c r="F165" s="112">
        <v>0</v>
      </c>
      <c r="G165" s="112" t="s">
        <v>1033</v>
      </c>
      <c r="H165" s="112" t="s">
        <v>648</v>
      </c>
      <c r="I165" s="112" t="s">
        <v>1034</v>
      </c>
      <c r="J165" s="106" t="s">
        <v>889</v>
      </c>
      <c r="K165" s="112" t="s">
        <v>651</v>
      </c>
      <c r="L165" s="112" t="s">
        <v>652</v>
      </c>
      <c r="M165" s="112" t="s">
        <v>653</v>
      </c>
      <c r="N165" s="112" t="s">
        <v>642</v>
      </c>
      <c r="O165" s="112">
        <v>2.3250000000000002</v>
      </c>
      <c r="P165" s="112">
        <v>2.3250000000000002</v>
      </c>
      <c r="Q165" s="112" t="s">
        <v>644</v>
      </c>
      <c r="R165" s="112" t="s">
        <v>676</v>
      </c>
      <c r="S165" s="113">
        <v>30725</v>
      </c>
      <c r="T165" s="113">
        <v>31372</v>
      </c>
      <c r="U165" s="113" t="s">
        <v>644</v>
      </c>
      <c r="V165" s="113" t="s">
        <v>644</v>
      </c>
      <c r="W165" s="112" t="s">
        <v>644</v>
      </c>
      <c r="X165" s="112" t="s">
        <v>644</v>
      </c>
      <c r="Y165" s="112"/>
      <c r="Z165" s="114">
        <v>0</v>
      </c>
      <c r="AA165" s="114">
        <v>0</v>
      </c>
      <c r="AB165" s="110">
        <f t="shared" si="2"/>
        <v>3.012686324930854E-4</v>
      </c>
    </row>
    <row r="166" spans="1:28" hidden="1" x14ac:dyDescent="0.25">
      <c r="A166" s="104"/>
      <c r="B166" s="112" t="s">
        <v>1035</v>
      </c>
      <c r="C166" s="112" t="s">
        <v>1036</v>
      </c>
      <c r="D166" s="112">
        <v>50865</v>
      </c>
      <c r="E166" s="112">
        <v>101518</v>
      </c>
      <c r="F166" s="112">
        <v>0</v>
      </c>
      <c r="G166" s="112" t="s">
        <v>1037</v>
      </c>
      <c r="H166" s="112" t="s">
        <v>648</v>
      </c>
      <c r="I166" s="112" t="s">
        <v>1038</v>
      </c>
      <c r="J166" s="106" t="s">
        <v>650</v>
      </c>
      <c r="K166" s="112" t="s">
        <v>651</v>
      </c>
      <c r="L166" s="112" t="s">
        <v>652</v>
      </c>
      <c r="M166" s="112" t="s">
        <v>653</v>
      </c>
      <c r="N166" s="112" t="s">
        <v>642</v>
      </c>
      <c r="O166" s="112">
        <v>49.6</v>
      </c>
      <c r="P166" s="112">
        <v>36.799999999999997</v>
      </c>
      <c r="Q166" s="112">
        <v>0</v>
      </c>
      <c r="R166" s="112" t="s">
        <v>802</v>
      </c>
      <c r="S166" s="113">
        <v>40457</v>
      </c>
      <c r="T166" s="113">
        <v>33522</v>
      </c>
      <c r="U166" s="113" t="s">
        <v>644</v>
      </c>
      <c r="V166" s="113" t="s">
        <v>644</v>
      </c>
      <c r="W166" s="112" t="s">
        <v>644</v>
      </c>
      <c r="X166" s="112" t="s">
        <v>644</v>
      </c>
      <c r="Y166" s="112"/>
      <c r="Z166" s="114">
        <v>0</v>
      </c>
      <c r="AA166" s="114">
        <v>49.6</v>
      </c>
      <c r="AB166" s="110">
        <f t="shared" si="2"/>
        <v>6.4270641598524877E-3</v>
      </c>
    </row>
    <row r="167" spans="1:28" hidden="1" x14ac:dyDescent="0.25">
      <c r="A167" s="104"/>
      <c r="B167" s="112" t="s">
        <v>1035</v>
      </c>
      <c r="C167" s="112" t="s">
        <v>1036</v>
      </c>
      <c r="D167" s="112">
        <v>50865</v>
      </c>
      <c r="E167" s="112">
        <v>101518</v>
      </c>
      <c r="F167" s="112"/>
      <c r="G167" s="112" t="s">
        <v>1037</v>
      </c>
      <c r="H167" s="112" t="s">
        <v>648</v>
      </c>
      <c r="I167" s="112" t="s">
        <v>1038</v>
      </c>
      <c r="J167" s="106" t="s">
        <v>650</v>
      </c>
      <c r="K167" s="112" t="s">
        <v>651</v>
      </c>
      <c r="L167" s="112" t="s">
        <v>652</v>
      </c>
      <c r="M167" s="112" t="s">
        <v>653</v>
      </c>
      <c r="N167" s="112" t="s">
        <v>671</v>
      </c>
      <c r="O167" s="112">
        <v>49.6</v>
      </c>
      <c r="P167" s="112">
        <v>36.799999999999997</v>
      </c>
      <c r="Q167" s="112">
        <v>0</v>
      </c>
      <c r="R167" s="112" t="s">
        <v>676</v>
      </c>
      <c r="S167" s="113">
        <v>40457</v>
      </c>
      <c r="T167" s="113">
        <v>33522</v>
      </c>
      <c r="U167" s="112" t="s">
        <v>644</v>
      </c>
      <c r="V167" s="113" t="s">
        <v>644</v>
      </c>
      <c r="W167" s="116" t="s">
        <v>644</v>
      </c>
      <c r="X167" s="117" t="s">
        <v>644</v>
      </c>
      <c r="Y167" s="112"/>
      <c r="Z167" s="118" t="s">
        <v>644</v>
      </c>
      <c r="AA167" s="119" t="s">
        <v>644</v>
      </c>
      <c r="AB167" s="110">
        <f t="shared" si="2"/>
        <v>6.4270641598524877E-3</v>
      </c>
    </row>
    <row r="168" spans="1:28" hidden="1" x14ac:dyDescent="0.25">
      <c r="A168" s="104"/>
      <c r="B168" s="112" t="s">
        <v>1039</v>
      </c>
      <c r="C168" s="112" t="s">
        <v>1040</v>
      </c>
      <c r="D168" s="112">
        <v>52198</v>
      </c>
      <c r="E168" s="112" t="s">
        <v>644</v>
      </c>
      <c r="F168" s="112">
        <v>0</v>
      </c>
      <c r="G168" s="112" t="s">
        <v>1041</v>
      </c>
      <c r="H168" s="112" t="s">
        <v>648</v>
      </c>
      <c r="I168" s="112" t="s">
        <v>1042</v>
      </c>
      <c r="J168" s="106">
        <v>0</v>
      </c>
      <c r="K168" s="112" t="s">
        <v>651</v>
      </c>
      <c r="L168" s="112" t="s">
        <v>652</v>
      </c>
      <c r="M168" s="112" t="s">
        <v>653</v>
      </c>
      <c r="N168" s="112" t="s">
        <v>671</v>
      </c>
      <c r="O168" s="112">
        <v>10.75</v>
      </c>
      <c r="P168" s="112">
        <v>10.75</v>
      </c>
      <c r="Q168" s="112" t="s">
        <v>644</v>
      </c>
      <c r="R168" s="112" t="s">
        <v>643</v>
      </c>
      <c r="S168" s="113">
        <v>31390</v>
      </c>
      <c r="T168" s="113">
        <v>33347</v>
      </c>
      <c r="U168" s="113" t="s">
        <v>644</v>
      </c>
      <c r="V168" s="113" t="s">
        <v>644</v>
      </c>
      <c r="W168" s="112" t="s">
        <v>644</v>
      </c>
      <c r="X168" s="112" t="s">
        <v>644</v>
      </c>
      <c r="Y168" s="112"/>
      <c r="Z168" s="114">
        <v>0</v>
      </c>
      <c r="AA168" s="114">
        <v>0</v>
      </c>
      <c r="AB168" s="110">
        <f t="shared" si="2"/>
        <v>1.3929624943228678E-3</v>
      </c>
    </row>
    <row r="169" spans="1:28" hidden="1" x14ac:dyDescent="0.25">
      <c r="A169" s="104"/>
      <c r="B169" s="112" t="s">
        <v>1043</v>
      </c>
      <c r="C169" s="112" t="s">
        <v>1044</v>
      </c>
      <c r="D169" s="112">
        <v>10548</v>
      </c>
      <c r="E169" s="112">
        <v>100131</v>
      </c>
      <c r="F169" s="112">
        <v>0</v>
      </c>
      <c r="G169" s="112" t="s">
        <v>1045</v>
      </c>
      <c r="H169" s="112" t="s">
        <v>648</v>
      </c>
      <c r="I169" s="112" t="s">
        <v>1046</v>
      </c>
      <c r="J169" s="106">
        <v>0</v>
      </c>
      <c r="K169" s="112" t="s">
        <v>651</v>
      </c>
      <c r="L169" s="112" t="s">
        <v>652</v>
      </c>
      <c r="M169" s="112" t="s">
        <v>653</v>
      </c>
      <c r="N169" s="112" t="s">
        <v>642</v>
      </c>
      <c r="O169" s="112">
        <v>6</v>
      </c>
      <c r="P169" s="112">
        <v>6</v>
      </c>
      <c r="Q169" s="112" t="s">
        <v>644</v>
      </c>
      <c r="R169" s="112" t="s">
        <v>676</v>
      </c>
      <c r="S169" s="113">
        <v>30586</v>
      </c>
      <c r="T169" s="113">
        <v>31034</v>
      </c>
      <c r="U169" s="113" t="s">
        <v>644</v>
      </c>
      <c r="V169" s="113" t="s">
        <v>644</v>
      </c>
      <c r="W169" s="112" t="s">
        <v>644</v>
      </c>
      <c r="X169" s="112" t="s">
        <v>644</v>
      </c>
      <c r="Y169" s="112"/>
      <c r="Z169" s="114">
        <v>0</v>
      </c>
      <c r="AA169" s="114">
        <v>0</v>
      </c>
      <c r="AB169" s="110">
        <f t="shared" si="2"/>
        <v>7.7746743869183319E-4</v>
      </c>
    </row>
    <row r="170" spans="1:28" hidden="1" x14ac:dyDescent="0.25">
      <c r="A170" s="104"/>
      <c r="B170" s="112" t="s">
        <v>1047</v>
      </c>
      <c r="C170" s="112" t="s">
        <v>1048</v>
      </c>
      <c r="D170" s="112">
        <v>57564</v>
      </c>
      <c r="E170" s="132">
        <v>101433</v>
      </c>
      <c r="F170" s="112"/>
      <c r="G170" s="112" t="s">
        <v>1049</v>
      </c>
      <c r="H170" s="112" t="s">
        <v>648</v>
      </c>
      <c r="I170" s="112" t="s">
        <v>1050</v>
      </c>
      <c r="J170" s="106">
        <v>0</v>
      </c>
      <c r="K170" s="112" t="s">
        <v>651</v>
      </c>
      <c r="L170" s="112" t="s">
        <v>652</v>
      </c>
      <c r="M170" s="112" t="s">
        <v>653</v>
      </c>
      <c r="N170" s="112" t="s">
        <v>642</v>
      </c>
      <c r="O170" s="112">
        <v>42</v>
      </c>
      <c r="P170" s="112">
        <v>42</v>
      </c>
      <c r="Q170" s="112" t="s">
        <v>644</v>
      </c>
      <c r="R170" s="112" t="s">
        <v>676</v>
      </c>
      <c r="S170" s="113">
        <v>31028</v>
      </c>
      <c r="T170" s="113">
        <v>33218</v>
      </c>
      <c r="U170" s="112" t="s">
        <v>644</v>
      </c>
      <c r="V170" s="113" t="s">
        <v>644</v>
      </c>
      <c r="W170" s="116" t="s">
        <v>644</v>
      </c>
      <c r="X170" s="117" t="s">
        <v>644</v>
      </c>
      <c r="Y170" s="112"/>
      <c r="Z170" s="118" t="s">
        <v>644</v>
      </c>
      <c r="AA170" s="119" t="s">
        <v>644</v>
      </c>
      <c r="AB170" s="110">
        <f t="shared" si="2"/>
        <v>5.4422720708428322E-3</v>
      </c>
    </row>
    <row r="171" spans="1:28" hidden="1" x14ac:dyDescent="0.25">
      <c r="A171" s="104"/>
      <c r="B171" s="112" t="s">
        <v>1051</v>
      </c>
      <c r="C171" s="112" t="s">
        <v>1052</v>
      </c>
      <c r="D171" s="112">
        <v>50864</v>
      </c>
      <c r="E171" s="112">
        <v>101517</v>
      </c>
      <c r="F171" s="112">
        <v>0</v>
      </c>
      <c r="G171" s="112" t="s">
        <v>1053</v>
      </c>
      <c r="H171" s="112" t="s">
        <v>648</v>
      </c>
      <c r="I171" s="112" t="s">
        <v>1054</v>
      </c>
      <c r="J171" s="106" t="s">
        <v>650</v>
      </c>
      <c r="K171" s="112" t="s">
        <v>651</v>
      </c>
      <c r="L171" s="112" t="s">
        <v>652</v>
      </c>
      <c r="M171" s="112" t="s">
        <v>653</v>
      </c>
      <c r="N171" s="112" t="s">
        <v>642</v>
      </c>
      <c r="O171" s="112">
        <v>49.6</v>
      </c>
      <c r="P171" s="112">
        <v>35.299999999999997</v>
      </c>
      <c r="Q171" s="112">
        <v>0</v>
      </c>
      <c r="R171" s="112" t="s">
        <v>802</v>
      </c>
      <c r="S171" s="113">
        <v>40457</v>
      </c>
      <c r="T171" s="113">
        <v>33518</v>
      </c>
      <c r="U171" s="113" t="s">
        <v>644</v>
      </c>
      <c r="V171" s="113" t="s">
        <v>644</v>
      </c>
      <c r="W171" s="112" t="s">
        <v>644</v>
      </c>
      <c r="X171" s="112" t="s">
        <v>644</v>
      </c>
      <c r="Y171" s="112"/>
      <c r="Z171" s="114">
        <v>0</v>
      </c>
      <c r="AA171" s="114">
        <v>49.6</v>
      </c>
      <c r="AB171" s="110">
        <f t="shared" si="2"/>
        <v>6.4270641598524877E-3</v>
      </c>
    </row>
    <row r="172" spans="1:28" hidden="1" x14ac:dyDescent="0.25">
      <c r="A172" s="104"/>
      <c r="B172" s="112" t="s">
        <v>1051</v>
      </c>
      <c r="C172" s="112" t="s">
        <v>1052</v>
      </c>
      <c r="D172" s="112">
        <v>50864</v>
      </c>
      <c r="E172" s="112">
        <v>101517</v>
      </c>
      <c r="F172" s="112"/>
      <c r="G172" s="112" t="s">
        <v>1053</v>
      </c>
      <c r="H172" s="112" t="s">
        <v>648</v>
      </c>
      <c r="I172" s="112" t="s">
        <v>1054</v>
      </c>
      <c r="J172" s="106" t="s">
        <v>650</v>
      </c>
      <c r="K172" s="112" t="s">
        <v>651</v>
      </c>
      <c r="L172" s="112" t="s">
        <v>652</v>
      </c>
      <c r="M172" s="112" t="s">
        <v>653</v>
      </c>
      <c r="N172" s="112" t="s">
        <v>671</v>
      </c>
      <c r="O172" s="112">
        <v>49.6</v>
      </c>
      <c r="P172" s="112">
        <v>35.299999999999997</v>
      </c>
      <c r="Q172" s="112">
        <v>0</v>
      </c>
      <c r="R172" s="112" t="s">
        <v>643</v>
      </c>
      <c r="S172" s="113">
        <v>40457</v>
      </c>
      <c r="T172" s="113">
        <v>33518</v>
      </c>
      <c r="U172" s="112" t="s">
        <v>644</v>
      </c>
      <c r="V172" s="113" t="s">
        <v>644</v>
      </c>
      <c r="W172" s="116" t="s">
        <v>644</v>
      </c>
      <c r="X172" s="117" t="s">
        <v>644</v>
      </c>
      <c r="Y172" s="112"/>
      <c r="Z172" s="118" t="s">
        <v>644</v>
      </c>
      <c r="AA172" s="119" t="s">
        <v>644</v>
      </c>
      <c r="AB172" s="110">
        <f t="shared" si="2"/>
        <v>6.4270641598524877E-3</v>
      </c>
    </row>
    <row r="173" spans="1:28" hidden="1" x14ac:dyDescent="0.25">
      <c r="A173" s="104"/>
      <c r="B173" s="112" t="s">
        <v>1055</v>
      </c>
      <c r="C173" s="112" t="s">
        <v>644</v>
      </c>
      <c r="D173" s="112">
        <v>57043</v>
      </c>
      <c r="E173" s="112" t="s">
        <v>644</v>
      </c>
      <c r="F173" s="112"/>
      <c r="G173" s="112" t="s">
        <v>1056</v>
      </c>
      <c r="H173" s="112" t="s">
        <v>648</v>
      </c>
      <c r="I173" s="112" t="s">
        <v>1057</v>
      </c>
      <c r="J173" s="106">
        <v>0</v>
      </c>
      <c r="K173" s="112" t="s">
        <v>696</v>
      </c>
      <c r="L173" s="112" t="s">
        <v>652</v>
      </c>
      <c r="M173" s="112" t="s">
        <v>653</v>
      </c>
      <c r="N173" s="112" t="s">
        <v>642</v>
      </c>
      <c r="O173" s="112">
        <v>1.4</v>
      </c>
      <c r="P173" s="112" t="s">
        <v>644</v>
      </c>
      <c r="Q173" s="112">
        <v>0</v>
      </c>
      <c r="R173" s="112" t="s">
        <v>759</v>
      </c>
      <c r="S173" s="113" t="s">
        <v>644</v>
      </c>
      <c r="T173" s="113">
        <v>40787</v>
      </c>
      <c r="U173" s="112" t="s">
        <v>644</v>
      </c>
      <c r="V173" s="113" t="s">
        <v>644</v>
      </c>
      <c r="W173" s="116">
        <v>8.3000000000000007</v>
      </c>
      <c r="X173" s="117">
        <v>0.8</v>
      </c>
      <c r="Y173" s="112"/>
      <c r="Z173" s="118">
        <v>1227.384238410596</v>
      </c>
      <c r="AA173" s="119" t="s">
        <v>644</v>
      </c>
      <c r="AB173" s="110">
        <f t="shared" si="2"/>
        <v>1.8140906902809441E-4</v>
      </c>
    </row>
    <row r="174" spans="1:28" hidden="1" x14ac:dyDescent="0.25">
      <c r="A174" s="104"/>
      <c r="B174" s="112" t="s">
        <v>1055</v>
      </c>
      <c r="C174" s="112" t="s">
        <v>644</v>
      </c>
      <c r="D174" s="112">
        <v>57043</v>
      </c>
      <c r="E174" s="112" t="s">
        <v>644</v>
      </c>
      <c r="F174" s="112"/>
      <c r="G174" s="112" t="s">
        <v>1056</v>
      </c>
      <c r="H174" s="112" t="s">
        <v>648</v>
      </c>
      <c r="I174" s="112" t="s">
        <v>1057</v>
      </c>
      <c r="J174" s="106">
        <v>0</v>
      </c>
      <c r="K174" s="112" t="s">
        <v>696</v>
      </c>
      <c r="L174" s="112" t="s">
        <v>652</v>
      </c>
      <c r="M174" s="112" t="s">
        <v>653</v>
      </c>
      <c r="N174" s="112" t="s">
        <v>642</v>
      </c>
      <c r="O174" s="112">
        <v>0.2</v>
      </c>
      <c r="P174" s="112" t="s">
        <v>644</v>
      </c>
      <c r="Q174" s="112">
        <v>0</v>
      </c>
      <c r="R174" s="112" t="s">
        <v>759</v>
      </c>
      <c r="S174" s="113" t="s">
        <v>644</v>
      </c>
      <c r="T174" s="113">
        <v>40787</v>
      </c>
      <c r="U174" s="112" t="s">
        <v>644</v>
      </c>
      <c r="V174" s="113" t="s">
        <v>644</v>
      </c>
      <c r="W174" s="116">
        <v>8.3000000000000007</v>
      </c>
      <c r="X174" s="117">
        <v>0.8</v>
      </c>
      <c r="Y174" s="112"/>
      <c r="Z174" s="118">
        <v>125</v>
      </c>
      <c r="AA174" s="119" t="s">
        <v>644</v>
      </c>
      <c r="AB174" s="110">
        <f t="shared" si="2"/>
        <v>2.5915581289727777E-5</v>
      </c>
    </row>
    <row r="175" spans="1:28" hidden="1" x14ac:dyDescent="0.25">
      <c r="A175" s="104"/>
      <c r="B175" s="112" t="s">
        <v>644</v>
      </c>
      <c r="C175" s="112" t="s">
        <v>1058</v>
      </c>
      <c r="D175" s="112" t="s">
        <v>644</v>
      </c>
      <c r="E175" s="112" t="s">
        <v>644</v>
      </c>
      <c r="F175" s="112">
        <v>0</v>
      </c>
      <c r="G175" s="112" t="s">
        <v>644</v>
      </c>
      <c r="H175" s="112" t="s">
        <v>648</v>
      </c>
      <c r="I175" s="112" t="s">
        <v>1059</v>
      </c>
      <c r="J175" s="106" t="s">
        <v>650</v>
      </c>
      <c r="K175" s="112" t="s">
        <v>651</v>
      </c>
      <c r="L175" s="112" t="s">
        <v>652</v>
      </c>
      <c r="M175" s="112" t="s">
        <v>653</v>
      </c>
      <c r="N175" s="112" t="s">
        <v>671</v>
      </c>
      <c r="O175" s="112">
        <v>0.99</v>
      </c>
      <c r="P175" s="112">
        <v>1.84</v>
      </c>
      <c r="Q175" s="112" t="s">
        <v>644</v>
      </c>
      <c r="R175" s="112" t="s">
        <v>643</v>
      </c>
      <c r="S175" s="113">
        <v>30390</v>
      </c>
      <c r="T175" s="113">
        <v>30508</v>
      </c>
      <c r="U175" s="113" t="s">
        <v>644</v>
      </c>
      <c r="V175" s="113" t="s">
        <v>644</v>
      </c>
      <c r="W175" s="112" t="s">
        <v>644</v>
      </c>
      <c r="X175" s="112" t="s">
        <v>644</v>
      </c>
      <c r="Y175" s="112"/>
      <c r="Z175" s="114">
        <v>0</v>
      </c>
      <c r="AA175" s="114">
        <v>0</v>
      </c>
      <c r="AB175" s="110">
        <f t="shared" si="2"/>
        <v>1.2828212738415248E-4</v>
      </c>
    </row>
    <row r="176" spans="1:28" x14ac:dyDescent="0.25">
      <c r="A176" s="104"/>
      <c r="B176" s="112" t="s">
        <v>1060</v>
      </c>
      <c r="C176" s="112" t="s">
        <v>1061</v>
      </c>
      <c r="D176" s="112">
        <v>50110</v>
      </c>
      <c r="E176" s="112">
        <v>100043</v>
      </c>
      <c r="F176" s="112">
        <v>0</v>
      </c>
      <c r="G176" s="112" t="s">
        <v>1062</v>
      </c>
      <c r="H176" s="112" t="s">
        <v>648</v>
      </c>
      <c r="I176" s="112" t="s">
        <v>1063</v>
      </c>
      <c r="J176" s="106" t="s">
        <v>1064</v>
      </c>
      <c r="K176" s="112" t="s">
        <v>640</v>
      </c>
      <c r="L176" s="112" t="s">
        <v>284</v>
      </c>
      <c r="M176" s="112" t="s">
        <v>653</v>
      </c>
      <c r="N176" s="112" t="s">
        <v>642</v>
      </c>
      <c r="O176" s="112">
        <v>20</v>
      </c>
      <c r="P176" s="112">
        <v>20</v>
      </c>
      <c r="Q176" s="112" t="s">
        <v>644</v>
      </c>
      <c r="R176" s="112" t="s">
        <v>676</v>
      </c>
      <c r="S176" s="113">
        <v>31028</v>
      </c>
      <c r="T176" s="113">
        <v>31720</v>
      </c>
      <c r="U176" s="113" t="s">
        <v>644</v>
      </c>
      <c r="V176" s="113" t="s">
        <v>644</v>
      </c>
      <c r="W176" s="112" t="s">
        <v>644</v>
      </c>
      <c r="X176" s="112" t="s">
        <v>644</v>
      </c>
      <c r="Y176" s="112"/>
      <c r="Z176" s="114">
        <v>0</v>
      </c>
      <c r="AA176" s="114">
        <v>0</v>
      </c>
      <c r="AB176" s="110">
        <f t="shared" si="2"/>
        <v>2.5915581289727772E-3</v>
      </c>
    </row>
    <row r="177" spans="1:28" x14ac:dyDescent="0.25">
      <c r="A177" s="104"/>
      <c r="B177" s="112" t="s">
        <v>1065</v>
      </c>
      <c r="C177" s="112" t="s">
        <v>1066</v>
      </c>
      <c r="D177" s="112">
        <v>10144</v>
      </c>
      <c r="E177" s="112">
        <v>101680</v>
      </c>
      <c r="F177" s="112">
        <v>0</v>
      </c>
      <c r="G177" s="112" t="s">
        <v>1067</v>
      </c>
      <c r="H177" s="112" t="s">
        <v>648</v>
      </c>
      <c r="I177" s="112" t="s">
        <v>1068</v>
      </c>
      <c r="J177" s="106" t="s">
        <v>1064</v>
      </c>
      <c r="K177" s="112" t="s">
        <v>640</v>
      </c>
      <c r="L177" s="112" t="s">
        <v>284</v>
      </c>
      <c r="M177" s="112" t="s">
        <v>653</v>
      </c>
      <c r="N177" s="112" t="s">
        <v>642</v>
      </c>
      <c r="O177" s="112">
        <v>18.399999999999999</v>
      </c>
      <c r="P177" s="112">
        <v>7.5</v>
      </c>
      <c r="Q177" s="112" t="s">
        <v>644</v>
      </c>
      <c r="R177" s="112" t="s">
        <v>676</v>
      </c>
      <c r="S177" s="113">
        <v>31153</v>
      </c>
      <c r="T177" s="113">
        <v>31566</v>
      </c>
      <c r="U177" s="113" t="s">
        <v>644</v>
      </c>
      <c r="V177" s="113" t="s">
        <v>644</v>
      </c>
      <c r="W177" s="112" t="s">
        <v>644</v>
      </c>
      <c r="X177" s="112" t="s">
        <v>644</v>
      </c>
      <c r="Y177" s="112"/>
      <c r="Z177" s="114">
        <v>0</v>
      </c>
      <c r="AA177" s="114">
        <v>0</v>
      </c>
      <c r="AB177" s="110">
        <f t="shared" si="2"/>
        <v>2.384233478654955E-3</v>
      </c>
    </row>
    <row r="178" spans="1:28" x14ac:dyDescent="0.25">
      <c r="A178" s="104"/>
      <c r="B178" s="112" t="s">
        <v>1069</v>
      </c>
      <c r="C178" s="112" t="s">
        <v>1070</v>
      </c>
      <c r="D178" s="112">
        <v>50112</v>
      </c>
      <c r="E178" s="112">
        <v>101378</v>
      </c>
      <c r="F178" s="112">
        <v>0</v>
      </c>
      <c r="G178" s="112" t="s">
        <v>1071</v>
      </c>
      <c r="H178" s="112" t="s">
        <v>648</v>
      </c>
      <c r="I178" s="112" t="s">
        <v>1072</v>
      </c>
      <c r="J178" s="106" t="s">
        <v>1064</v>
      </c>
      <c r="K178" s="112" t="s">
        <v>640</v>
      </c>
      <c r="L178" s="112" t="s">
        <v>284</v>
      </c>
      <c r="M178" s="112" t="s">
        <v>653</v>
      </c>
      <c r="N178" s="112" t="s">
        <v>642</v>
      </c>
      <c r="O178" s="112">
        <v>25</v>
      </c>
      <c r="P178" s="112">
        <v>20</v>
      </c>
      <c r="Q178" s="112" t="s">
        <v>644</v>
      </c>
      <c r="R178" s="112" t="s">
        <v>676</v>
      </c>
      <c r="S178" s="113">
        <v>31028</v>
      </c>
      <c r="T178" s="113">
        <v>30330</v>
      </c>
      <c r="U178" s="113" t="s">
        <v>644</v>
      </c>
      <c r="V178" s="113" t="s">
        <v>644</v>
      </c>
      <c r="W178" s="112" t="s">
        <v>644</v>
      </c>
      <c r="X178" s="112" t="s">
        <v>644</v>
      </c>
      <c r="Y178" s="112"/>
      <c r="Z178" s="114">
        <v>0</v>
      </c>
      <c r="AA178" s="114">
        <v>0</v>
      </c>
      <c r="AB178" s="110">
        <f t="shared" si="2"/>
        <v>3.2394476612159716E-3</v>
      </c>
    </row>
    <row r="179" spans="1:28" x14ac:dyDescent="0.25">
      <c r="A179" s="104"/>
      <c r="B179" s="112" t="s">
        <v>1073</v>
      </c>
      <c r="C179" s="112" t="s">
        <v>1074</v>
      </c>
      <c r="D179" s="112" t="s">
        <v>1075</v>
      </c>
      <c r="E179" s="112">
        <v>101682</v>
      </c>
      <c r="F179" s="112">
        <v>0</v>
      </c>
      <c r="G179" s="112" t="s">
        <v>1076</v>
      </c>
      <c r="H179" s="112" t="s">
        <v>648</v>
      </c>
      <c r="I179" s="112" t="s">
        <v>1077</v>
      </c>
      <c r="J179" s="106" t="s">
        <v>1064</v>
      </c>
      <c r="K179" s="112" t="s">
        <v>640</v>
      </c>
      <c r="L179" s="112" t="s">
        <v>284</v>
      </c>
      <c r="M179" s="112" t="s">
        <v>653</v>
      </c>
      <c r="N179" s="112" t="s">
        <v>642</v>
      </c>
      <c r="O179" s="112">
        <v>7.5</v>
      </c>
      <c r="P179" s="112">
        <v>2</v>
      </c>
      <c r="Q179" s="112" t="s">
        <v>644</v>
      </c>
      <c r="R179" s="112" t="s">
        <v>676</v>
      </c>
      <c r="S179" s="113">
        <v>39934</v>
      </c>
      <c r="T179" s="113">
        <v>39814</v>
      </c>
      <c r="U179" s="113" t="s">
        <v>644</v>
      </c>
      <c r="V179" s="113" t="s">
        <v>644</v>
      </c>
      <c r="W179" s="112" t="s">
        <v>644</v>
      </c>
      <c r="X179" s="112" t="s">
        <v>644</v>
      </c>
      <c r="Y179" s="112"/>
      <c r="Z179" s="114">
        <v>0</v>
      </c>
      <c r="AA179" s="114">
        <v>0</v>
      </c>
      <c r="AB179" s="110">
        <f t="shared" si="2"/>
        <v>9.7183429836479151E-4</v>
      </c>
    </row>
    <row r="180" spans="1:28" hidden="1" x14ac:dyDescent="0.25">
      <c r="A180" s="104"/>
      <c r="B180" s="105" t="s">
        <v>644</v>
      </c>
      <c r="C180" s="105" t="s">
        <v>1078</v>
      </c>
      <c r="D180" s="105" t="s">
        <v>644</v>
      </c>
      <c r="E180" s="105" t="s">
        <v>644</v>
      </c>
      <c r="F180" s="105" t="s">
        <v>644</v>
      </c>
      <c r="G180" s="105" t="s">
        <v>644</v>
      </c>
      <c r="H180" s="105" t="s">
        <v>637</v>
      </c>
      <c r="I180" s="105" t="s">
        <v>1079</v>
      </c>
      <c r="J180" s="106" t="s">
        <v>828</v>
      </c>
      <c r="K180" s="105" t="s">
        <v>705</v>
      </c>
      <c r="L180" s="105" t="s">
        <v>652</v>
      </c>
      <c r="M180" s="105" t="s">
        <v>653</v>
      </c>
      <c r="N180" s="105" t="s">
        <v>642</v>
      </c>
      <c r="O180" s="105">
        <v>0.4</v>
      </c>
      <c r="P180" s="105">
        <v>0</v>
      </c>
      <c r="Q180" s="105">
        <v>0</v>
      </c>
      <c r="R180" s="105" t="s">
        <v>689</v>
      </c>
      <c r="S180" s="107" t="s">
        <v>644</v>
      </c>
      <c r="T180" s="107">
        <v>41529</v>
      </c>
      <c r="U180" s="107" t="s">
        <v>644</v>
      </c>
      <c r="V180" s="107" t="s">
        <v>644</v>
      </c>
      <c r="W180" s="105">
        <v>8.3000000000000007</v>
      </c>
      <c r="X180" s="105">
        <v>0.8</v>
      </c>
      <c r="Y180" s="105"/>
      <c r="Z180" s="108">
        <v>100.61379601741828</v>
      </c>
      <c r="AA180" s="109">
        <v>0.4</v>
      </c>
      <c r="AB180" s="110">
        <f t="shared" si="2"/>
        <v>5.1831162579455553E-5</v>
      </c>
    </row>
    <row r="181" spans="1:28" x14ac:dyDescent="0.25">
      <c r="A181" s="104"/>
      <c r="B181" s="112" t="s">
        <v>1080</v>
      </c>
      <c r="C181" s="112" t="s">
        <v>1081</v>
      </c>
      <c r="D181" s="112">
        <v>59658</v>
      </c>
      <c r="E181" s="112" t="s">
        <v>644</v>
      </c>
      <c r="F181" s="112">
        <v>0</v>
      </c>
      <c r="G181" s="112" t="s">
        <v>1082</v>
      </c>
      <c r="H181" s="112" t="s">
        <v>648</v>
      </c>
      <c r="I181" s="112" t="s">
        <v>1083</v>
      </c>
      <c r="J181" s="106" t="s">
        <v>1064</v>
      </c>
      <c r="K181" s="112" t="s">
        <v>640</v>
      </c>
      <c r="L181" s="112" t="s">
        <v>284</v>
      </c>
      <c r="M181" s="112" t="s">
        <v>653</v>
      </c>
      <c r="N181" s="112" t="s">
        <v>642</v>
      </c>
      <c r="O181" s="112">
        <v>30.15</v>
      </c>
      <c r="P181" s="112">
        <v>17</v>
      </c>
      <c r="Q181" s="112" t="s">
        <v>644</v>
      </c>
      <c r="R181" s="112" t="s">
        <v>1084</v>
      </c>
      <c r="S181" s="113">
        <v>41130</v>
      </c>
      <c r="T181" s="113">
        <v>41730</v>
      </c>
      <c r="U181" s="113" t="s">
        <v>644</v>
      </c>
      <c r="V181" s="113" t="s">
        <v>644</v>
      </c>
      <c r="W181" s="112">
        <v>8.3000000000000007</v>
      </c>
      <c r="X181" s="112">
        <v>0.8</v>
      </c>
      <c r="Y181" s="112"/>
      <c r="Z181" s="114">
        <v>91545</v>
      </c>
      <c r="AA181" s="114">
        <v>0</v>
      </c>
      <c r="AB181" s="110">
        <f t="shared" si="2"/>
        <v>3.9067738794264619E-3</v>
      </c>
    </row>
    <row r="182" spans="1:28" hidden="1" x14ac:dyDescent="0.25">
      <c r="A182" s="104"/>
      <c r="B182" s="105" t="s">
        <v>1085</v>
      </c>
      <c r="C182" s="105">
        <v>2835</v>
      </c>
      <c r="D182" s="105" t="s">
        <v>644</v>
      </c>
      <c r="E182" s="105" t="s">
        <v>644</v>
      </c>
      <c r="F182" s="105" t="s">
        <v>644</v>
      </c>
      <c r="G182" s="105" t="s">
        <v>644</v>
      </c>
      <c r="H182" s="105" t="s">
        <v>637</v>
      </c>
      <c r="I182" s="105" t="s">
        <v>1086</v>
      </c>
      <c r="J182" s="106">
        <v>0</v>
      </c>
      <c r="K182" s="105" t="s">
        <v>687</v>
      </c>
      <c r="L182" s="105" t="s">
        <v>652</v>
      </c>
      <c r="M182" s="105" t="s">
        <v>653</v>
      </c>
      <c r="N182" s="105" t="s">
        <v>642</v>
      </c>
      <c r="O182" s="105">
        <v>6.08</v>
      </c>
      <c r="P182" s="105">
        <v>6.08</v>
      </c>
      <c r="Q182" s="105">
        <v>0</v>
      </c>
      <c r="R182" s="105" t="s">
        <v>763</v>
      </c>
      <c r="S182" s="107">
        <v>42828</v>
      </c>
      <c r="T182" s="107">
        <v>43040</v>
      </c>
      <c r="U182" s="107" t="s">
        <v>644</v>
      </c>
      <c r="V182" s="107" t="s">
        <v>644</v>
      </c>
      <c r="W182" s="105">
        <v>8.3000000000000007</v>
      </c>
      <c r="X182" s="105">
        <v>0.8</v>
      </c>
      <c r="Y182" s="105"/>
      <c r="Z182" s="108">
        <v>5386.62</v>
      </c>
      <c r="AA182" s="109">
        <v>6.08</v>
      </c>
      <c r="AB182" s="110">
        <f t="shared" si="2"/>
        <v>7.8783367120772432E-4</v>
      </c>
    </row>
    <row r="183" spans="1:28" hidden="1" x14ac:dyDescent="0.25">
      <c r="A183" s="104"/>
      <c r="B183" s="105" t="s">
        <v>1087</v>
      </c>
      <c r="C183" s="105" t="s">
        <v>1088</v>
      </c>
      <c r="D183" s="105">
        <v>50134</v>
      </c>
      <c r="E183" s="105">
        <v>100886</v>
      </c>
      <c r="F183" s="105">
        <v>2058</v>
      </c>
      <c r="G183" s="105" t="s">
        <v>1089</v>
      </c>
      <c r="H183" s="105" t="s">
        <v>637</v>
      </c>
      <c r="I183" s="105" t="s">
        <v>1090</v>
      </c>
      <c r="J183" s="106" t="s">
        <v>650</v>
      </c>
      <c r="K183" s="105" t="s">
        <v>651</v>
      </c>
      <c r="L183" s="105" t="s">
        <v>652</v>
      </c>
      <c r="M183" s="105" t="s">
        <v>653</v>
      </c>
      <c r="N183" s="105" t="s">
        <v>642</v>
      </c>
      <c r="O183" s="105">
        <v>340</v>
      </c>
      <c r="P183" s="105">
        <v>318</v>
      </c>
      <c r="Q183" s="105">
        <v>0</v>
      </c>
      <c r="R183" s="105" t="s">
        <v>679</v>
      </c>
      <c r="S183" s="107">
        <v>41092</v>
      </c>
      <c r="T183" s="107">
        <v>32106</v>
      </c>
      <c r="U183" s="107" t="s">
        <v>644</v>
      </c>
      <c r="V183" s="107">
        <v>41640</v>
      </c>
      <c r="W183" s="105">
        <v>8.3000000000000007</v>
      </c>
      <c r="X183" s="105">
        <v>0.8</v>
      </c>
      <c r="Y183" s="105"/>
      <c r="Z183" s="108">
        <v>95935.929113892955</v>
      </c>
      <c r="AA183" s="109">
        <v>300</v>
      </c>
      <c r="AB183" s="110">
        <f t="shared" si="2"/>
        <v>4.4056488192537213E-2</v>
      </c>
    </row>
    <row r="184" spans="1:28" hidden="1" x14ac:dyDescent="0.25">
      <c r="A184" s="104"/>
      <c r="B184" s="105" t="s">
        <v>1091</v>
      </c>
      <c r="C184" s="105">
        <v>2834</v>
      </c>
      <c r="D184" s="105" t="s">
        <v>644</v>
      </c>
      <c r="E184" s="105" t="s">
        <v>644</v>
      </c>
      <c r="F184" s="105" t="s">
        <v>644</v>
      </c>
      <c r="G184" s="105" t="s">
        <v>1092</v>
      </c>
      <c r="H184" s="105" t="s">
        <v>637</v>
      </c>
      <c r="I184" s="105" t="s">
        <v>1093</v>
      </c>
      <c r="J184" s="106">
        <v>0</v>
      </c>
      <c r="K184" s="105" t="s">
        <v>687</v>
      </c>
      <c r="L184" s="105" t="s">
        <v>652</v>
      </c>
      <c r="M184" s="105" t="s">
        <v>653</v>
      </c>
      <c r="N184" s="105" t="s">
        <v>642</v>
      </c>
      <c r="O184" s="105">
        <v>1.43</v>
      </c>
      <c r="P184" s="105">
        <v>1.43</v>
      </c>
      <c r="Q184" s="105">
        <v>0</v>
      </c>
      <c r="R184" s="105" t="s">
        <v>763</v>
      </c>
      <c r="S184" s="107">
        <v>42797</v>
      </c>
      <c r="T184" s="107">
        <v>42826</v>
      </c>
      <c r="U184" s="107" t="s">
        <v>644</v>
      </c>
      <c r="V184" s="107" t="s">
        <v>644</v>
      </c>
      <c r="W184" s="105">
        <v>8.3000000000000007</v>
      </c>
      <c r="X184" s="105">
        <v>0.8</v>
      </c>
      <c r="Y184" s="105"/>
      <c r="Z184" s="108">
        <v>1655.42</v>
      </c>
      <c r="AA184" s="109">
        <v>1.43</v>
      </c>
      <c r="AB184" s="110">
        <f t="shared" si="2"/>
        <v>1.8529640622155357E-4</v>
      </c>
    </row>
    <row r="185" spans="1:28" hidden="1" x14ac:dyDescent="0.25">
      <c r="A185" s="104"/>
      <c r="B185" s="105" t="s">
        <v>1094</v>
      </c>
      <c r="C185" s="105">
        <v>2479</v>
      </c>
      <c r="D185" s="105" t="s">
        <v>644</v>
      </c>
      <c r="E185" s="105" t="s">
        <v>644</v>
      </c>
      <c r="F185" s="105">
        <v>2479</v>
      </c>
      <c r="G185" s="105" t="s">
        <v>644</v>
      </c>
      <c r="H185" s="105" t="s">
        <v>637</v>
      </c>
      <c r="I185" s="105" t="s">
        <v>1095</v>
      </c>
      <c r="J185" s="106">
        <v>0</v>
      </c>
      <c r="K185" s="105" t="s">
        <v>687</v>
      </c>
      <c r="L185" s="105" t="s">
        <v>652</v>
      </c>
      <c r="M185" s="105" t="s">
        <v>641</v>
      </c>
      <c r="N185" s="105" t="s">
        <v>671</v>
      </c>
      <c r="O185" s="105">
        <v>0.19</v>
      </c>
      <c r="P185" s="105">
        <v>0.19</v>
      </c>
      <c r="Q185" s="105">
        <v>0</v>
      </c>
      <c r="R185" s="105" t="s">
        <v>643</v>
      </c>
      <c r="S185" s="107" t="s">
        <v>644</v>
      </c>
      <c r="T185" s="107">
        <v>35223</v>
      </c>
      <c r="U185" s="107" t="s">
        <v>644</v>
      </c>
      <c r="V185" s="107" t="s">
        <v>644</v>
      </c>
      <c r="W185" s="105">
        <v>8.3000000000000007</v>
      </c>
      <c r="X185" s="105">
        <v>0.8</v>
      </c>
      <c r="Y185" s="105"/>
      <c r="Z185" s="108">
        <v>0</v>
      </c>
      <c r="AA185" s="109">
        <v>0</v>
      </c>
      <c r="AB185" s="110">
        <f t="shared" si="2"/>
        <v>2.4619802225241385E-5</v>
      </c>
    </row>
    <row r="186" spans="1:28" hidden="1" x14ac:dyDescent="0.25">
      <c r="A186" s="104"/>
      <c r="B186" s="105" t="s">
        <v>1096</v>
      </c>
      <c r="C186" s="105">
        <v>2915</v>
      </c>
      <c r="D186" s="105">
        <v>10601</v>
      </c>
      <c r="E186" s="105">
        <v>100002</v>
      </c>
      <c r="F186" s="105">
        <v>2015</v>
      </c>
      <c r="G186" s="105" t="s">
        <v>1097</v>
      </c>
      <c r="H186" s="105" t="s">
        <v>637</v>
      </c>
      <c r="I186" s="105" t="s">
        <v>1098</v>
      </c>
      <c r="J186" s="106" t="s">
        <v>650</v>
      </c>
      <c r="K186" s="105" t="s">
        <v>640</v>
      </c>
      <c r="L186" s="105" t="s">
        <v>1099</v>
      </c>
      <c r="M186" s="105" t="s">
        <v>801</v>
      </c>
      <c r="N186" s="105" t="s">
        <v>642</v>
      </c>
      <c r="O186" s="105">
        <v>35.799999999999997</v>
      </c>
      <c r="P186" s="105">
        <v>31</v>
      </c>
      <c r="Q186" s="105">
        <v>0</v>
      </c>
      <c r="R186" s="105" t="s">
        <v>802</v>
      </c>
      <c r="S186" s="107">
        <v>42368</v>
      </c>
      <c r="T186" s="107">
        <v>30369</v>
      </c>
      <c r="U186" s="107" t="s">
        <v>644</v>
      </c>
      <c r="V186" s="107" t="s">
        <v>644</v>
      </c>
      <c r="W186" s="105">
        <v>8.3000000000000007</v>
      </c>
      <c r="X186" s="105">
        <v>0.8</v>
      </c>
      <c r="Y186" s="105"/>
      <c r="Z186" s="108">
        <v>104874.85326269381</v>
      </c>
      <c r="AA186" s="109">
        <v>34</v>
      </c>
      <c r="AB186" s="110">
        <f t="shared" si="2"/>
        <v>4.6388890508612711E-3</v>
      </c>
    </row>
    <row r="187" spans="1:28" hidden="1" x14ac:dyDescent="0.25">
      <c r="A187" s="104"/>
      <c r="B187" s="105" t="s">
        <v>644</v>
      </c>
      <c r="C187" s="105" t="s">
        <v>1100</v>
      </c>
      <c r="D187" s="105" t="s">
        <v>644</v>
      </c>
      <c r="E187" s="105" t="s">
        <v>644</v>
      </c>
      <c r="F187" s="105" t="s">
        <v>644</v>
      </c>
      <c r="G187" s="105" t="s">
        <v>644</v>
      </c>
      <c r="H187" s="105" t="s">
        <v>637</v>
      </c>
      <c r="I187" s="105" t="s">
        <v>1101</v>
      </c>
      <c r="J187" s="106">
        <v>0</v>
      </c>
      <c r="K187" s="105" t="s">
        <v>696</v>
      </c>
      <c r="L187" s="105" t="s">
        <v>688</v>
      </c>
      <c r="M187" s="105" t="s">
        <v>653</v>
      </c>
      <c r="N187" s="105" t="s">
        <v>642</v>
      </c>
      <c r="O187" s="105">
        <v>1.1100000000000001</v>
      </c>
      <c r="P187" s="105">
        <v>0</v>
      </c>
      <c r="Q187" s="105">
        <v>0</v>
      </c>
      <c r="R187" s="105" t="s">
        <v>689</v>
      </c>
      <c r="S187" s="107" t="s">
        <v>644</v>
      </c>
      <c r="T187" s="107">
        <v>41103</v>
      </c>
      <c r="U187" s="107" t="s">
        <v>644</v>
      </c>
      <c r="V187" s="107" t="s">
        <v>644</v>
      </c>
      <c r="W187" s="105">
        <v>8.3000000000000007</v>
      </c>
      <c r="X187" s="105">
        <v>0.8</v>
      </c>
      <c r="Y187" s="105"/>
      <c r="Z187" s="108">
        <v>3395.6344370860934</v>
      </c>
      <c r="AA187" s="109">
        <v>1.1100000000000001</v>
      </c>
      <c r="AB187" s="110">
        <f t="shared" si="2"/>
        <v>1.4383147615798915E-4</v>
      </c>
    </row>
    <row r="188" spans="1:28" hidden="1" x14ac:dyDescent="0.25">
      <c r="A188" s="104"/>
      <c r="B188" s="112" t="s">
        <v>1102</v>
      </c>
      <c r="C188" s="112" t="s">
        <v>1103</v>
      </c>
      <c r="D188" s="112" t="s">
        <v>644</v>
      </c>
      <c r="E188" s="112">
        <v>101416</v>
      </c>
      <c r="F188" s="112">
        <v>0</v>
      </c>
      <c r="G188" s="112" t="s">
        <v>644</v>
      </c>
      <c r="H188" s="112" t="s">
        <v>648</v>
      </c>
      <c r="I188" s="112" t="s">
        <v>1104</v>
      </c>
      <c r="J188" s="106" t="s">
        <v>889</v>
      </c>
      <c r="K188" s="112" t="s">
        <v>651</v>
      </c>
      <c r="L188" s="112" t="s">
        <v>652</v>
      </c>
      <c r="M188" s="112" t="s">
        <v>653</v>
      </c>
      <c r="N188" s="112" t="s">
        <v>642</v>
      </c>
      <c r="O188" s="112">
        <v>12.6</v>
      </c>
      <c r="P188" s="112">
        <v>12.6</v>
      </c>
      <c r="Q188" s="112" t="s">
        <v>644</v>
      </c>
      <c r="R188" s="112" t="s">
        <v>676</v>
      </c>
      <c r="S188" s="113">
        <v>35782</v>
      </c>
      <c r="T188" s="113">
        <v>35821</v>
      </c>
      <c r="U188" s="113" t="s">
        <v>644</v>
      </c>
      <c r="V188" s="113" t="s">
        <v>644</v>
      </c>
      <c r="W188" s="112" t="s">
        <v>644</v>
      </c>
      <c r="X188" s="112" t="s">
        <v>644</v>
      </c>
      <c r="Y188" s="112"/>
      <c r="Z188" s="114">
        <v>0</v>
      </c>
      <c r="AA188" s="114">
        <v>0</v>
      </c>
      <c r="AB188" s="110">
        <f t="shared" si="2"/>
        <v>1.6326816212528497E-3</v>
      </c>
    </row>
    <row r="189" spans="1:28" hidden="1" x14ac:dyDescent="0.25">
      <c r="A189" s="104"/>
      <c r="B189" s="112" t="s">
        <v>1105</v>
      </c>
      <c r="C189" s="112" t="s">
        <v>1106</v>
      </c>
      <c r="D189" s="112">
        <v>50104</v>
      </c>
      <c r="E189" s="112">
        <v>400085</v>
      </c>
      <c r="F189" s="112">
        <v>0</v>
      </c>
      <c r="G189" s="112" t="s">
        <v>1107</v>
      </c>
      <c r="H189" s="112" t="s">
        <v>648</v>
      </c>
      <c r="I189" s="112" t="s">
        <v>1108</v>
      </c>
      <c r="J189" s="106">
        <v>0</v>
      </c>
      <c r="K189" s="112" t="s">
        <v>651</v>
      </c>
      <c r="L189" s="112" t="s">
        <v>652</v>
      </c>
      <c r="M189" s="112" t="s">
        <v>653</v>
      </c>
      <c r="N189" s="112" t="s">
        <v>642</v>
      </c>
      <c r="O189" s="112">
        <v>30</v>
      </c>
      <c r="P189" s="112">
        <v>30</v>
      </c>
      <c r="Q189" s="112">
        <v>0</v>
      </c>
      <c r="R189" s="112" t="s">
        <v>643</v>
      </c>
      <c r="S189" s="113">
        <v>31034</v>
      </c>
      <c r="T189" s="113">
        <v>31667</v>
      </c>
      <c r="U189" s="113" t="s">
        <v>644</v>
      </c>
      <c r="V189" s="113" t="s">
        <v>644</v>
      </c>
      <c r="W189" s="112">
        <v>8.3000000000000007</v>
      </c>
      <c r="X189" s="112">
        <v>0.8</v>
      </c>
      <c r="Y189" s="112"/>
      <c r="Z189" s="114">
        <v>-4076.7860836432938</v>
      </c>
      <c r="AA189" s="114">
        <v>0</v>
      </c>
      <c r="AB189" s="110">
        <f t="shared" si="2"/>
        <v>3.887337193459166E-3</v>
      </c>
    </row>
    <row r="190" spans="1:28" hidden="1" x14ac:dyDescent="0.25">
      <c r="A190" s="104"/>
      <c r="B190" s="105" t="s">
        <v>1109</v>
      </c>
      <c r="C190" s="105">
        <v>2826</v>
      </c>
      <c r="D190" s="105">
        <v>50115</v>
      </c>
      <c r="E190" s="105">
        <v>100300</v>
      </c>
      <c r="F190" s="105">
        <v>2019</v>
      </c>
      <c r="G190" s="105" t="s">
        <v>1110</v>
      </c>
      <c r="H190" s="105" t="s">
        <v>637</v>
      </c>
      <c r="I190" s="105" t="s">
        <v>1111</v>
      </c>
      <c r="J190" s="106" t="s">
        <v>1147</v>
      </c>
      <c r="K190" s="105" t="s">
        <v>651</v>
      </c>
      <c r="L190" s="105" t="s">
        <v>652</v>
      </c>
      <c r="M190" s="105" t="s">
        <v>653</v>
      </c>
      <c r="N190" s="105" t="s">
        <v>642</v>
      </c>
      <c r="O190" s="105">
        <v>45</v>
      </c>
      <c r="P190" s="105">
        <v>30</v>
      </c>
      <c r="Q190" s="105">
        <v>0</v>
      </c>
      <c r="R190" s="105" t="s">
        <v>739</v>
      </c>
      <c r="S190" s="107">
        <v>41730</v>
      </c>
      <c r="T190" s="107">
        <v>30950</v>
      </c>
      <c r="U190" s="107" t="s">
        <v>644</v>
      </c>
      <c r="V190" s="107" t="s">
        <v>644</v>
      </c>
      <c r="W190" s="105">
        <v>8.3000000000000007</v>
      </c>
      <c r="X190" s="105">
        <v>0.8</v>
      </c>
      <c r="Y190" s="105"/>
      <c r="Z190" s="108">
        <v>0</v>
      </c>
      <c r="AA190" s="109">
        <v>45</v>
      </c>
      <c r="AB190" s="110">
        <f t="shared" si="2"/>
        <v>5.8310057901887489E-3</v>
      </c>
    </row>
    <row r="191" spans="1:28" hidden="1" x14ac:dyDescent="0.25">
      <c r="A191" s="104"/>
      <c r="B191" s="105" t="s">
        <v>644</v>
      </c>
      <c r="C191" s="105" t="s">
        <v>1112</v>
      </c>
      <c r="D191" s="105" t="s">
        <v>644</v>
      </c>
      <c r="E191" s="105" t="s">
        <v>644</v>
      </c>
      <c r="F191" s="105" t="s">
        <v>644</v>
      </c>
      <c r="G191" s="105" t="s">
        <v>644</v>
      </c>
      <c r="H191" s="105" t="s">
        <v>637</v>
      </c>
      <c r="I191" s="105" t="s">
        <v>1113</v>
      </c>
      <c r="J191" s="106" t="s">
        <v>889</v>
      </c>
      <c r="K191" s="105" t="s">
        <v>696</v>
      </c>
      <c r="L191" s="105" t="s">
        <v>652</v>
      </c>
      <c r="M191" s="105" t="s">
        <v>653</v>
      </c>
      <c r="N191" s="105" t="s">
        <v>642</v>
      </c>
      <c r="O191" s="105">
        <v>0.8</v>
      </c>
      <c r="P191" s="105">
        <v>0</v>
      </c>
      <c r="Q191" s="105">
        <v>0</v>
      </c>
      <c r="R191" s="105" t="s">
        <v>689</v>
      </c>
      <c r="S191" s="107" t="s">
        <v>644</v>
      </c>
      <c r="T191" s="107">
        <v>41117</v>
      </c>
      <c r="U191" s="107" t="s">
        <v>644</v>
      </c>
      <c r="V191" s="107" t="s">
        <v>644</v>
      </c>
      <c r="W191" s="105">
        <v>8.3000000000000007</v>
      </c>
      <c r="X191" s="105">
        <v>0.8</v>
      </c>
      <c r="Y191" s="105"/>
      <c r="Z191" s="108">
        <v>1130.6384105960262</v>
      </c>
      <c r="AA191" s="109">
        <v>0.8</v>
      </c>
      <c r="AB191" s="110">
        <f t="shared" si="2"/>
        <v>1.0366232515891111E-4</v>
      </c>
    </row>
    <row r="192" spans="1:28" hidden="1" x14ac:dyDescent="0.25">
      <c r="A192" s="104"/>
      <c r="B192" s="105" t="s">
        <v>644</v>
      </c>
      <c r="C192" s="105" t="s">
        <v>1114</v>
      </c>
      <c r="D192" s="105" t="s">
        <v>644</v>
      </c>
      <c r="E192" s="105" t="s">
        <v>644</v>
      </c>
      <c r="F192" s="105" t="s">
        <v>644</v>
      </c>
      <c r="G192" s="105" t="s">
        <v>644</v>
      </c>
      <c r="H192" s="105" t="s">
        <v>637</v>
      </c>
      <c r="I192" s="105" t="s">
        <v>1115</v>
      </c>
      <c r="J192" s="106">
        <v>0</v>
      </c>
      <c r="K192" s="105" t="s">
        <v>687</v>
      </c>
      <c r="L192" s="105" t="s">
        <v>688</v>
      </c>
      <c r="M192" s="105" t="s">
        <v>653</v>
      </c>
      <c r="N192" s="105" t="s">
        <v>642</v>
      </c>
      <c r="O192" s="105">
        <v>1.55</v>
      </c>
      <c r="P192" s="105">
        <v>0</v>
      </c>
      <c r="Q192" s="105">
        <v>0</v>
      </c>
      <c r="R192" s="105" t="s">
        <v>689</v>
      </c>
      <c r="S192" s="107" t="s">
        <v>644</v>
      </c>
      <c r="T192" s="107">
        <v>42178</v>
      </c>
      <c r="U192" s="107" t="s">
        <v>644</v>
      </c>
      <c r="V192" s="107" t="s">
        <v>644</v>
      </c>
      <c r="W192" s="105">
        <v>8.3000000000000007</v>
      </c>
      <c r="X192" s="105">
        <v>0.8</v>
      </c>
      <c r="Y192" s="105"/>
      <c r="Z192" s="108">
        <v>4784.7576158940401</v>
      </c>
      <c r="AA192" s="109">
        <v>1.55</v>
      </c>
      <c r="AB192" s="110">
        <f t="shared" si="2"/>
        <v>2.0084575499539024E-4</v>
      </c>
    </row>
    <row r="193" spans="1:28" hidden="1" x14ac:dyDescent="0.25">
      <c r="A193" s="104"/>
      <c r="B193" s="105" t="s">
        <v>760</v>
      </c>
      <c r="C193" s="105">
        <v>2836</v>
      </c>
      <c r="D193" s="105" t="s">
        <v>760</v>
      </c>
      <c r="E193" s="105" t="s">
        <v>760</v>
      </c>
      <c r="F193" s="105" t="s">
        <v>644</v>
      </c>
      <c r="G193" s="105" t="s">
        <v>760</v>
      </c>
      <c r="H193" s="105" t="s">
        <v>637</v>
      </c>
      <c r="I193" s="105" t="s">
        <v>1116</v>
      </c>
      <c r="J193" s="106">
        <v>0</v>
      </c>
      <c r="K193" s="105" t="s">
        <v>696</v>
      </c>
      <c r="L193" s="105" t="s">
        <v>1099</v>
      </c>
      <c r="M193" s="105" t="s">
        <v>801</v>
      </c>
      <c r="N193" s="105" t="s">
        <v>642</v>
      </c>
      <c r="O193" s="105">
        <v>18.899999999999999</v>
      </c>
      <c r="P193" s="105">
        <v>18.899999999999999</v>
      </c>
      <c r="Q193" s="105">
        <v>0</v>
      </c>
      <c r="R193" s="105" t="s">
        <v>739</v>
      </c>
      <c r="S193" s="107">
        <v>43007</v>
      </c>
      <c r="T193" s="107">
        <v>43983</v>
      </c>
      <c r="U193" s="107" t="s">
        <v>644</v>
      </c>
      <c r="V193" s="107" t="s">
        <v>644</v>
      </c>
      <c r="W193" s="105">
        <v>8.3000000000000007</v>
      </c>
      <c r="X193" s="105">
        <v>0.8</v>
      </c>
      <c r="Y193" s="105"/>
      <c r="Z193" s="108">
        <v>60967</v>
      </c>
      <c r="AA193" s="109">
        <v>18.899999999999999</v>
      </c>
      <c r="AB193" s="110">
        <f t="shared" si="2"/>
        <v>2.4490224318792744E-3</v>
      </c>
    </row>
    <row r="194" spans="1:28" hidden="1" x14ac:dyDescent="0.25">
      <c r="A194" s="104"/>
      <c r="B194" s="133" t="s">
        <v>1117</v>
      </c>
      <c r="C194" s="133">
        <v>2829</v>
      </c>
      <c r="D194" s="133">
        <v>50216</v>
      </c>
      <c r="E194" s="133">
        <v>101246</v>
      </c>
      <c r="F194" s="133">
        <v>2053</v>
      </c>
      <c r="G194" s="133" t="s">
        <v>1118</v>
      </c>
      <c r="H194" s="133" t="s">
        <v>637</v>
      </c>
      <c r="I194" s="133" t="s">
        <v>1119</v>
      </c>
      <c r="J194" s="106" t="s">
        <v>650</v>
      </c>
      <c r="K194" s="133" t="s">
        <v>768</v>
      </c>
      <c r="L194" s="133" t="s">
        <v>652</v>
      </c>
      <c r="M194" s="133" t="s">
        <v>653</v>
      </c>
      <c r="N194" s="133" t="s">
        <v>642</v>
      </c>
      <c r="O194" s="133">
        <v>405.78</v>
      </c>
      <c r="P194" s="133">
        <v>279</v>
      </c>
      <c r="Q194" s="133">
        <v>0</v>
      </c>
      <c r="R194" s="133" t="s">
        <v>802</v>
      </c>
      <c r="S194" s="134">
        <v>41960</v>
      </c>
      <c r="T194" s="134">
        <v>32115</v>
      </c>
      <c r="U194" s="134" t="s">
        <v>644</v>
      </c>
      <c r="V194" s="134" t="s">
        <v>644</v>
      </c>
      <c r="W194" s="133">
        <v>8.3000000000000007</v>
      </c>
      <c r="X194" s="133">
        <v>0.8</v>
      </c>
      <c r="Y194" s="133"/>
      <c r="Z194" s="135">
        <v>0</v>
      </c>
      <c r="AA194" s="136">
        <v>385</v>
      </c>
      <c r="AB194" s="137">
        <f t="shared" si="2"/>
        <v>5.258012287872868E-2</v>
      </c>
    </row>
    <row r="195" spans="1:28" hidden="1" x14ac:dyDescent="0.25">
      <c r="A195" s="104"/>
      <c r="B195" s="105" t="s">
        <v>644</v>
      </c>
      <c r="C195" s="105">
        <v>2807</v>
      </c>
      <c r="D195" s="105">
        <v>10685</v>
      </c>
      <c r="E195" s="105">
        <v>100011</v>
      </c>
      <c r="F195" s="105">
        <v>2007</v>
      </c>
      <c r="G195" s="105" t="s">
        <v>1120</v>
      </c>
      <c r="H195" s="105" t="s">
        <v>637</v>
      </c>
      <c r="I195" s="105" t="s">
        <v>1121</v>
      </c>
      <c r="J195" s="106" t="s">
        <v>1147</v>
      </c>
      <c r="K195" s="105" t="s">
        <v>651</v>
      </c>
      <c r="L195" s="105" t="s">
        <v>652</v>
      </c>
      <c r="M195" s="105" t="s">
        <v>653</v>
      </c>
      <c r="N195" s="105" t="s">
        <v>642</v>
      </c>
      <c r="O195" s="105">
        <v>15.5</v>
      </c>
      <c r="P195" s="105">
        <v>4</v>
      </c>
      <c r="Q195" s="105">
        <v>0</v>
      </c>
      <c r="R195" s="105" t="s">
        <v>744</v>
      </c>
      <c r="S195" s="107">
        <v>41060</v>
      </c>
      <c r="T195" s="107">
        <v>29031</v>
      </c>
      <c r="U195" s="107" t="s">
        <v>644</v>
      </c>
      <c r="V195" s="107" t="s">
        <v>644</v>
      </c>
      <c r="W195" s="105">
        <v>8.3000000000000007</v>
      </c>
      <c r="X195" s="105">
        <v>0.8</v>
      </c>
      <c r="Y195" s="105"/>
      <c r="Z195" s="108">
        <v>0</v>
      </c>
      <c r="AA195" s="109">
        <v>15</v>
      </c>
      <c r="AB195" s="110">
        <f t="shared" si="2"/>
        <v>2.0084575499539027E-3</v>
      </c>
    </row>
    <row r="196" spans="1:28" hidden="1" x14ac:dyDescent="0.25">
      <c r="A196" s="104"/>
      <c r="B196" s="105" t="s">
        <v>644</v>
      </c>
      <c r="C196" s="105">
        <v>2807</v>
      </c>
      <c r="D196" s="105">
        <v>10685</v>
      </c>
      <c r="E196" s="105">
        <v>100011</v>
      </c>
      <c r="F196" s="105">
        <v>2807</v>
      </c>
      <c r="G196" s="105" t="s">
        <v>1120</v>
      </c>
      <c r="H196" s="105" t="s">
        <v>637</v>
      </c>
      <c r="I196" s="105" t="s">
        <v>1121</v>
      </c>
      <c r="J196" s="106" t="s">
        <v>1147</v>
      </c>
      <c r="K196" s="105" t="s">
        <v>651</v>
      </c>
      <c r="L196" s="105" t="s">
        <v>652</v>
      </c>
      <c r="M196" s="105" t="s">
        <v>653</v>
      </c>
      <c r="N196" s="105" t="s">
        <v>642</v>
      </c>
      <c r="O196" s="105">
        <v>15.5</v>
      </c>
      <c r="P196" s="105">
        <v>4</v>
      </c>
      <c r="Q196" s="105">
        <v>0</v>
      </c>
      <c r="R196" s="105" t="s">
        <v>643</v>
      </c>
      <c r="S196" s="107" t="s">
        <v>644</v>
      </c>
      <c r="T196" s="107">
        <v>29031</v>
      </c>
      <c r="U196" s="107" t="s">
        <v>644</v>
      </c>
      <c r="V196" s="107" t="s">
        <v>644</v>
      </c>
      <c r="W196" s="105">
        <v>8.3000000000000007</v>
      </c>
      <c r="X196" s="105">
        <v>0.8</v>
      </c>
      <c r="Y196" s="105"/>
      <c r="Z196" s="108">
        <v>0</v>
      </c>
      <c r="AA196" s="109">
        <v>0</v>
      </c>
      <c r="AB196" s="110">
        <f t="shared" si="2"/>
        <v>2.0084575499539027E-3</v>
      </c>
    </row>
    <row r="197" spans="1:28" hidden="1" x14ac:dyDescent="0.25">
      <c r="A197" s="104"/>
      <c r="B197" s="112" t="s">
        <v>1122</v>
      </c>
      <c r="C197" s="112" t="s">
        <v>1123</v>
      </c>
      <c r="D197" s="112">
        <v>54410</v>
      </c>
      <c r="E197" s="112">
        <v>101231</v>
      </c>
      <c r="F197" s="112">
        <v>0</v>
      </c>
      <c r="G197" s="112" t="s">
        <v>1124</v>
      </c>
      <c r="H197" s="112" t="s">
        <v>648</v>
      </c>
      <c r="I197" s="112" t="s">
        <v>1125</v>
      </c>
      <c r="J197" s="106" t="s">
        <v>650</v>
      </c>
      <c r="K197" s="112" t="s">
        <v>651</v>
      </c>
      <c r="L197" s="112" t="s">
        <v>652</v>
      </c>
      <c r="M197" s="112" t="s">
        <v>653</v>
      </c>
      <c r="N197" s="112" t="s">
        <v>642</v>
      </c>
      <c r="O197" s="112">
        <v>29</v>
      </c>
      <c r="P197" s="112">
        <v>29</v>
      </c>
      <c r="Q197" s="112" t="s">
        <v>644</v>
      </c>
      <c r="R197" s="112" t="s">
        <v>676</v>
      </c>
      <c r="S197" s="113">
        <v>41152</v>
      </c>
      <c r="T197" s="113">
        <v>41153</v>
      </c>
      <c r="U197" s="113" t="s">
        <v>644</v>
      </c>
      <c r="V197" s="113" t="s">
        <v>644</v>
      </c>
      <c r="W197" s="112" t="s">
        <v>644</v>
      </c>
      <c r="X197" s="112" t="s">
        <v>644</v>
      </c>
      <c r="Y197" s="112"/>
      <c r="Z197" s="114">
        <v>0</v>
      </c>
      <c r="AA197" s="114">
        <v>0</v>
      </c>
      <c r="AB197" s="110">
        <f t="shared" si="2"/>
        <v>3.7577592870105272E-3</v>
      </c>
    </row>
    <row r="198" spans="1:28" hidden="1" x14ac:dyDescent="0.25">
      <c r="A198" s="104"/>
      <c r="B198" s="112" t="s">
        <v>1122</v>
      </c>
      <c r="C198" s="112" t="s">
        <v>1126</v>
      </c>
      <c r="D198" s="112">
        <v>54410</v>
      </c>
      <c r="E198" s="112">
        <v>101231</v>
      </c>
      <c r="F198" s="112">
        <v>0</v>
      </c>
      <c r="G198" s="112" t="s">
        <v>1124</v>
      </c>
      <c r="H198" s="112" t="s">
        <v>648</v>
      </c>
      <c r="I198" s="112" t="s">
        <v>1125</v>
      </c>
      <c r="J198" s="106" t="s">
        <v>650</v>
      </c>
      <c r="K198" s="112" t="s">
        <v>651</v>
      </c>
      <c r="L198" s="112" t="s">
        <v>652</v>
      </c>
      <c r="M198" s="112" t="s">
        <v>653</v>
      </c>
      <c r="N198" s="112" t="s">
        <v>642</v>
      </c>
      <c r="O198" s="112">
        <v>20</v>
      </c>
      <c r="P198" s="112">
        <v>18.649999999999999</v>
      </c>
      <c r="Q198" s="112" t="s">
        <v>644</v>
      </c>
      <c r="R198" s="112" t="s">
        <v>744</v>
      </c>
      <c r="S198" s="113">
        <v>42257</v>
      </c>
      <c r="T198" s="113">
        <v>42278</v>
      </c>
      <c r="U198" s="113" t="s">
        <v>644</v>
      </c>
      <c r="V198" s="113" t="s">
        <v>644</v>
      </c>
      <c r="W198" s="112">
        <v>8.3000000000000007</v>
      </c>
      <c r="X198" s="112">
        <v>0.8</v>
      </c>
      <c r="Y198" s="112"/>
      <c r="Z198" s="114">
        <v>11579.149709697915</v>
      </c>
      <c r="AA198" s="114">
        <v>18.649999999999999</v>
      </c>
      <c r="AB198" s="110">
        <f t="shared" si="2"/>
        <v>2.5915581289727772E-3</v>
      </c>
    </row>
    <row r="199" spans="1:28" hidden="1" x14ac:dyDescent="0.25">
      <c r="A199" s="104"/>
      <c r="B199" s="112" t="s">
        <v>1127</v>
      </c>
      <c r="C199" s="112" t="s">
        <v>1128</v>
      </c>
      <c r="D199" s="112" t="s">
        <v>644</v>
      </c>
      <c r="E199" s="112" t="s">
        <v>644</v>
      </c>
      <c r="F199" s="112">
        <v>0</v>
      </c>
      <c r="G199" s="112" t="s">
        <v>644</v>
      </c>
      <c r="H199" s="112" t="s">
        <v>648</v>
      </c>
      <c r="I199" s="112" t="s">
        <v>1129</v>
      </c>
      <c r="J199" s="106" t="s">
        <v>735</v>
      </c>
      <c r="K199" s="112" t="s">
        <v>651</v>
      </c>
      <c r="L199" s="112" t="s">
        <v>652</v>
      </c>
      <c r="M199" s="112" t="s">
        <v>653</v>
      </c>
      <c r="N199" s="112" t="s">
        <v>671</v>
      </c>
      <c r="O199" s="112">
        <v>0.06</v>
      </c>
      <c r="P199" s="112">
        <v>0.06</v>
      </c>
      <c r="Q199" s="112" t="s">
        <v>644</v>
      </c>
      <c r="R199" s="112" t="s">
        <v>676</v>
      </c>
      <c r="S199" s="113">
        <v>31880</v>
      </c>
      <c r="T199" s="113">
        <v>31876</v>
      </c>
      <c r="U199" s="113" t="s">
        <v>644</v>
      </c>
      <c r="V199" s="113" t="s">
        <v>644</v>
      </c>
      <c r="W199" s="112" t="s">
        <v>644</v>
      </c>
      <c r="X199" s="112" t="s">
        <v>644</v>
      </c>
      <c r="Y199" s="112"/>
      <c r="Z199" s="114">
        <v>0</v>
      </c>
      <c r="AA199" s="114">
        <v>0</v>
      </c>
      <c r="AB199" s="110">
        <f t="shared" si="2"/>
        <v>7.7746743869183323E-6</v>
      </c>
    </row>
    <row r="200" spans="1:28" x14ac:dyDescent="0.25">
      <c r="A200" s="104"/>
      <c r="B200" s="112" t="s">
        <v>1130</v>
      </c>
      <c r="C200" s="112" t="s">
        <v>1131</v>
      </c>
      <c r="D200" s="112">
        <v>50298</v>
      </c>
      <c r="E200" s="112">
        <v>101222</v>
      </c>
      <c r="F200" s="112">
        <v>0</v>
      </c>
      <c r="G200" s="112" t="s">
        <v>1132</v>
      </c>
      <c r="H200" s="112" t="s">
        <v>648</v>
      </c>
      <c r="I200" s="112" t="s">
        <v>1133</v>
      </c>
      <c r="J200" s="106" t="s">
        <v>1064</v>
      </c>
      <c r="K200" s="112" t="s">
        <v>651</v>
      </c>
      <c r="L200" s="112" t="s">
        <v>652</v>
      </c>
      <c r="M200" s="112" t="s">
        <v>653</v>
      </c>
      <c r="N200" s="112" t="s">
        <v>671</v>
      </c>
      <c r="O200" s="112">
        <v>42</v>
      </c>
      <c r="P200" s="112">
        <v>42</v>
      </c>
      <c r="Q200" s="112" t="s">
        <v>644</v>
      </c>
      <c r="R200" s="112" t="s">
        <v>643</v>
      </c>
      <c r="S200" s="113">
        <v>29990</v>
      </c>
      <c r="T200" s="113">
        <v>30434</v>
      </c>
      <c r="U200" s="113" t="s">
        <v>644</v>
      </c>
      <c r="V200" s="113" t="s">
        <v>644</v>
      </c>
      <c r="W200" s="112">
        <v>8.3000000000000007</v>
      </c>
      <c r="X200" s="112">
        <v>0.8</v>
      </c>
      <c r="Y200" s="112"/>
      <c r="Z200" s="114">
        <v>0</v>
      </c>
      <c r="AA200" s="114">
        <v>0</v>
      </c>
      <c r="AB200" s="110">
        <f t="shared" si="2"/>
        <v>5.4422720708428322E-3</v>
      </c>
    </row>
    <row r="201" spans="1:28" hidden="1" x14ac:dyDescent="0.25">
      <c r="A201" s="104"/>
      <c r="B201" s="112" t="s">
        <v>1134</v>
      </c>
      <c r="C201" s="112" t="s">
        <v>1135</v>
      </c>
      <c r="D201" s="112" t="s">
        <v>644</v>
      </c>
      <c r="E201" s="112" t="s">
        <v>644</v>
      </c>
      <c r="F201" s="112" t="s">
        <v>644</v>
      </c>
      <c r="G201" s="112" t="s">
        <v>644</v>
      </c>
      <c r="H201" s="112" t="s">
        <v>648</v>
      </c>
      <c r="I201" s="112" t="s">
        <v>1136</v>
      </c>
      <c r="J201" s="106">
        <v>0</v>
      </c>
      <c r="K201" s="112" t="s">
        <v>651</v>
      </c>
      <c r="L201" s="112" t="s">
        <v>652</v>
      </c>
      <c r="M201" s="112" t="s">
        <v>653</v>
      </c>
      <c r="N201" s="112" t="s">
        <v>671</v>
      </c>
      <c r="O201" s="112">
        <v>0.02</v>
      </c>
      <c r="P201" s="112">
        <v>0.02</v>
      </c>
      <c r="Q201" s="112" t="s">
        <v>644</v>
      </c>
      <c r="R201" s="112" t="s">
        <v>643</v>
      </c>
      <c r="S201" s="113">
        <v>33254</v>
      </c>
      <c r="T201" s="113">
        <v>33254</v>
      </c>
      <c r="U201" s="113" t="s">
        <v>644</v>
      </c>
      <c r="V201" s="113" t="s">
        <v>644</v>
      </c>
      <c r="W201" s="112" t="s">
        <v>644</v>
      </c>
      <c r="X201" s="112" t="s">
        <v>644</v>
      </c>
      <c r="Y201" s="112"/>
      <c r="Z201" s="114">
        <v>0</v>
      </c>
      <c r="AA201" s="114">
        <v>0</v>
      </c>
      <c r="AB201" s="110">
        <f t="shared" si="2"/>
        <v>2.5915581289727776E-6</v>
      </c>
    </row>
    <row r="202" spans="1:28" hidden="1" x14ac:dyDescent="0.25">
      <c r="A202" s="104"/>
      <c r="B202" s="112" t="s">
        <v>1137</v>
      </c>
      <c r="C202" s="112" t="s">
        <v>1138</v>
      </c>
      <c r="D202" s="112">
        <v>52186</v>
      </c>
      <c r="E202" s="112">
        <v>100322</v>
      </c>
      <c r="F202" s="112">
        <v>0</v>
      </c>
      <c r="G202" s="112" t="s">
        <v>1139</v>
      </c>
      <c r="H202" s="112" t="s">
        <v>648</v>
      </c>
      <c r="I202" s="112" t="s">
        <v>1140</v>
      </c>
      <c r="J202" s="106"/>
      <c r="K202" s="112" t="s">
        <v>651</v>
      </c>
      <c r="L202" s="112" t="s">
        <v>652</v>
      </c>
      <c r="M202" s="112" t="s">
        <v>653</v>
      </c>
      <c r="N202" s="112" t="s">
        <v>642</v>
      </c>
      <c r="O202" s="112">
        <v>49</v>
      </c>
      <c r="P202" s="112">
        <v>49</v>
      </c>
      <c r="Q202" s="112">
        <v>0</v>
      </c>
      <c r="R202" s="112" t="s">
        <v>679</v>
      </c>
      <c r="S202" s="113">
        <v>31153</v>
      </c>
      <c r="T202" s="113">
        <v>33234</v>
      </c>
      <c r="U202" s="113">
        <v>40540</v>
      </c>
      <c r="V202" s="113">
        <v>40878</v>
      </c>
      <c r="W202" s="112" t="s">
        <v>644</v>
      </c>
      <c r="X202" s="112" t="s">
        <v>644</v>
      </c>
      <c r="Y202" s="112"/>
      <c r="Z202" s="114">
        <v>5995.0112912843906</v>
      </c>
      <c r="AA202" s="114">
        <v>0</v>
      </c>
      <c r="AB202" s="110">
        <f t="shared" si="2"/>
        <v>6.3493174159833044E-3</v>
      </c>
    </row>
    <row r="203" spans="1:28" hidden="1" x14ac:dyDescent="0.25">
      <c r="A203" s="104"/>
      <c r="B203" s="112" t="s">
        <v>1141</v>
      </c>
      <c r="C203" s="112">
        <v>416</v>
      </c>
      <c r="D203" s="112" t="s">
        <v>644</v>
      </c>
      <c r="E203" s="112" t="s">
        <v>644</v>
      </c>
      <c r="F203" s="112">
        <v>416</v>
      </c>
      <c r="G203" s="112" t="s">
        <v>644</v>
      </c>
      <c r="H203" s="112" t="s">
        <v>849</v>
      </c>
      <c r="I203" s="112" t="s">
        <v>1142</v>
      </c>
      <c r="J203" s="106" t="s">
        <v>780</v>
      </c>
      <c r="K203" s="112" t="s">
        <v>651</v>
      </c>
      <c r="L203" s="112" t="s">
        <v>652</v>
      </c>
      <c r="M203" s="112" t="s">
        <v>653</v>
      </c>
      <c r="N203" s="112" t="s">
        <v>642</v>
      </c>
      <c r="O203" s="112">
        <v>52.89</v>
      </c>
      <c r="P203" s="112">
        <v>52.89</v>
      </c>
      <c r="Q203" s="112">
        <v>0</v>
      </c>
      <c r="R203" s="112" t="s">
        <v>679</v>
      </c>
      <c r="S203" s="113">
        <v>41870</v>
      </c>
      <c r="T203" s="113">
        <v>42156</v>
      </c>
      <c r="U203" s="113" t="s">
        <v>644</v>
      </c>
      <c r="V203" s="113">
        <v>42156</v>
      </c>
      <c r="W203" s="112">
        <v>8.3000000000000007</v>
      </c>
      <c r="X203" s="112">
        <v>0.8</v>
      </c>
      <c r="Y203" s="112"/>
      <c r="Z203" s="131">
        <v>14113.977370951652</v>
      </c>
      <c r="AA203" s="131">
        <v>52.89</v>
      </c>
      <c r="AB203" s="110">
        <f t="shared" si="2"/>
        <v>6.8533754720685102E-3</v>
      </c>
    </row>
    <row r="204" spans="1:28" x14ac:dyDescent="0.25">
      <c r="Z204" s="115"/>
      <c r="AA204" s="115"/>
    </row>
  </sheetData>
  <autoFilter ref="A18:AA203" xr:uid="{2E426C89-575B-43FB-B969-2AFDC1496A47}">
    <filterColumn colId="9">
      <filters>
        <filter val="lumber/forestry"/>
      </filters>
    </filterColumn>
  </autoFilter>
  <mergeCells count="1">
    <mergeCell ref="A16:A17"/>
  </mergeCells>
  <conditionalFormatting sqref="O19:O20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6">
    <dataValidation type="list" allowBlank="1" showInputMessage="1" showErrorMessage="1" sqref="R129:R144 JN129:JN144 TJ129:TJ144 ADF129:ADF144 ANB129:ANB144 AWX129:AWX144 BGT129:BGT144 BQP129:BQP144 CAL129:CAL144 CKH129:CKH144 CUD129:CUD144 DDZ129:DDZ144 DNV129:DNV144 DXR129:DXR144 EHN129:EHN144 ERJ129:ERJ144 FBF129:FBF144 FLB129:FLB144 FUX129:FUX144 GET129:GET144 GOP129:GOP144 GYL129:GYL144 HIH129:HIH144 HSD129:HSD144 IBZ129:IBZ144 ILV129:ILV144 IVR129:IVR144 JFN129:JFN144 JPJ129:JPJ144 JZF129:JZF144 KJB129:KJB144 KSX129:KSX144 LCT129:LCT144 LMP129:LMP144 LWL129:LWL144 MGH129:MGH144 MQD129:MQD144 MZZ129:MZZ144 NJV129:NJV144 NTR129:NTR144 ODN129:ODN144 ONJ129:ONJ144 OXF129:OXF144 PHB129:PHB144 PQX129:PQX144 QAT129:QAT144 QKP129:QKP144 QUL129:QUL144 REH129:REH144 ROD129:ROD144 RXZ129:RXZ144 SHV129:SHV144 SRR129:SRR144 TBN129:TBN144 TLJ129:TLJ144 TVF129:TVF144 UFB129:UFB144 UOX129:UOX144 UYT129:UYT144 VIP129:VIP144 VSL129:VSL144 WCH129:WCH144 WMD129:WMD144 WVZ129:WVZ144 R65665:R65680 JN65665:JN65680 TJ65665:TJ65680 ADF65665:ADF65680 ANB65665:ANB65680 AWX65665:AWX65680 BGT65665:BGT65680 BQP65665:BQP65680 CAL65665:CAL65680 CKH65665:CKH65680 CUD65665:CUD65680 DDZ65665:DDZ65680 DNV65665:DNV65680 DXR65665:DXR65680 EHN65665:EHN65680 ERJ65665:ERJ65680 FBF65665:FBF65680 FLB65665:FLB65680 FUX65665:FUX65680 GET65665:GET65680 GOP65665:GOP65680 GYL65665:GYL65680 HIH65665:HIH65680 HSD65665:HSD65680 IBZ65665:IBZ65680 ILV65665:ILV65680 IVR65665:IVR65680 JFN65665:JFN65680 JPJ65665:JPJ65680 JZF65665:JZF65680 KJB65665:KJB65680 KSX65665:KSX65680 LCT65665:LCT65680 LMP65665:LMP65680 LWL65665:LWL65680 MGH65665:MGH65680 MQD65665:MQD65680 MZZ65665:MZZ65680 NJV65665:NJV65680 NTR65665:NTR65680 ODN65665:ODN65680 ONJ65665:ONJ65680 OXF65665:OXF65680 PHB65665:PHB65680 PQX65665:PQX65680 QAT65665:QAT65680 QKP65665:QKP65680 QUL65665:QUL65680 REH65665:REH65680 ROD65665:ROD65680 RXZ65665:RXZ65680 SHV65665:SHV65680 SRR65665:SRR65680 TBN65665:TBN65680 TLJ65665:TLJ65680 TVF65665:TVF65680 UFB65665:UFB65680 UOX65665:UOX65680 UYT65665:UYT65680 VIP65665:VIP65680 VSL65665:VSL65680 WCH65665:WCH65680 WMD65665:WMD65680 WVZ65665:WVZ65680 R131201:R131216 JN131201:JN131216 TJ131201:TJ131216 ADF131201:ADF131216 ANB131201:ANB131216 AWX131201:AWX131216 BGT131201:BGT131216 BQP131201:BQP131216 CAL131201:CAL131216 CKH131201:CKH131216 CUD131201:CUD131216 DDZ131201:DDZ131216 DNV131201:DNV131216 DXR131201:DXR131216 EHN131201:EHN131216 ERJ131201:ERJ131216 FBF131201:FBF131216 FLB131201:FLB131216 FUX131201:FUX131216 GET131201:GET131216 GOP131201:GOP131216 GYL131201:GYL131216 HIH131201:HIH131216 HSD131201:HSD131216 IBZ131201:IBZ131216 ILV131201:ILV131216 IVR131201:IVR131216 JFN131201:JFN131216 JPJ131201:JPJ131216 JZF131201:JZF131216 KJB131201:KJB131216 KSX131201:KSX131216 LCT131201:LCT131216 LMP131201:LMP131216 LWL131201:LWL131216 MGH131201:MGH131216 MQD131201:MQD131216 MZZ131201:MZZ131216 NJV131201:NJV131216 NTR131201:NTR131216 ODN131201:ODN131216 ONJ131201:ONJ131216 OXF131201:OXF131216 PHB131201:PHB131216 PQX131201:PQX131216 QAT131201:QAT131216 QKP131201:QKP131216 QUL131201:QUL131216 REH131201:REH131216 ROD131201:ROD131216 RXZ131201:RXZ131216 SHV131201:SHV131216 SRR131201:SRR131216 TBN131201:TBN131216 TLJ131201:TLJ131216 TVF131201:TVF131216 UFB131201:UFB131216 UOX131201:UOX131216 UYT131201:UYT131216 VIP131201:VIP131216 VSL131201:VSL131216 WCH131201:WCH131216 WMD131201:WMD131216 WVZ131201:WVZ131216 R196737:R196752 JN196737:JN196752 TJ196737:TJ196752 ADF196737:ADF196752 ANB196737:ANB196752 AWX196737:AWX196752 BGT196737:BGT196752 BQP196737:BQP196752 CAL196737:CAL196752 CKH196737:CKH196752 CUD196737:CUD196752 DDZ196737:DDZ196752 DNV196737:DNV196752 DXR196737:DXR196752 EHN196737:EHN196752 ERJ196737:ERJ196752 FBF196737:FBF196752 FLB196737:FLB196752 FUX196737:FUX196752 GET196737:GET196752 GOP196737:GOP196752 GYL196737:GYL196752 HIH196737:HIH196752 HSD196737:HSD196752 IBZ196737:IBZ196752 ILV196737:ILV196752 IVR196737:IVR196752 JFN196737:JFN196752 JPJ196737:JPJ196752 JZF196737:JZF196752 KJB196737:KJB196752 KSX196737:KSX196752 LCT196737:LCT196752 LMP196737:LMP196752 LWL196737:LWL196752 MGH196737:MGH196752 MQD196737:MQD196752 MZZ196737:MZZ196752 NJV196737:NJV196752 NTR196737:NTR196752 ODN196737:ODN196752 ONJ196737:ONJ196752 OXF196737:OXF196752 PHB196737:PHB196752 PQX196737:PQX196752 QAT196737:QAT196752 QKP196737:QKP196752 QUL196737:QUL196752 REH196737:REH196752 ROD196737:ROD196752 RXZ196737:RXZ196752 SHV196737:SHV196752 SRR196737:SRR196752 TBN196737:TBN196752 TLJ196737:TLJ196752 TVF196737:TVF196752 UFB196737:UFB196752 UOX196737:UOX196752 UYT196737:UYT196752 VIP196737:VIP196752 VSL196737:VSL196752 WCH196737:WCH196752 WMD196737:WMD196752 WVZ196737:WVZ196752 R262273:R262288 JN262273:JN262288 TJ262273:TJ262288 ADF262273:ADF262288 ANB262273:ANB262288 AWX262273:AWX262288 BGT262273:BGT262288 BQP262273:BQP262288 CAL262273:CAL262288 CKH262273:CKH262288 CUD262273:CUD262288 DDZ262273:DDZ262288 DNV262273:DNV262288 DXR262273:DXR262288 EHN262273:EHN262288 ERJ262273:ERJ262288 FBF262273:FBF262288 FLB262273:FLB262288 FUX262273:FUX262288 GET262273:GET262288 GOP262273:GOP262288 GYL262273:GYL262288 HIH262273:HIH262288 HSD262273:HSD262288 IBZ262273:IBZ262288 ILV262273:ILV262288 IVR262273:IVR262288 JFN262273:JFN262288 JPJ262273:JPJ262288 JZF262273:JZF262288 KJB262273:KJB262288 KSX262273:KSX262288 LCT262273:LCT262288 LMP262273:LMP262288 LWL262273:LWL262288 MGH262273:MGH262288 MQD262273:MQD262288 MZZ262273:MZZ262288 NJV262273:NJV262288 NTR262273:NTR262288 ODN262273:ODN262288 ONJ262273:ONJ262288 OXF262273:OXF262288 PHB262273:PHB262288 PQX262273:PQX262288 QAT262273:QAT262288 QKP262273:QKP262288 QUL262273:QUL262288 REH262273:REH262288 ROD262273:ROD262288 RXZ262273:RXZ262288 SHV262273:SHV262288 SRR262273:SRR262288 TBN262273:TBN262288 TLJ262273:TLJ262288 TVF262273:TVF262288 UFB262273:UFB262288 UOX262273:UOX262288 UYT262273:UYT262288 VIP262273:VIP262288 VSL262273:VSL262288 WCH262273:WCH262288 WMD262273:WMD262288 WVZ262273:WVZ262288 R327809:R327824 JN327809:JN327824 TJ327809:TJ327824 ADF327809:ADF327824 ANB327809:ANB327824 AWX327809:AWX327824 BGT327809:BGT327824 BQP327809:BQP327824 CAL327809:CAL327824 CKH327809:CKH327824 CUD327809:CUD327824 DDZ327809:DDZ327824 DNV327809:DNV327824 DXR327809:DXR327824 EHN327809:EHN327824 ERJ327809:ERJ327824 FBF327809:FBF327824 FLB327809:FLB327824 FUX327809:FUX327824 GET327809:GET327824 GOP327809:GOP327824 GYL327809:GYL327824 HIH327809:HIH327824 HSD327809:HSD327824 IBZ327809:IBZ327824 ILV327809:ILV327824 IVR327809:IVR327824 JFN327809:JFN327824 JPJ327809:JPJ327824 JZF327809:JZF327824 KJB327809:KJB327824 KSX327809:KSX327824 LCT327809:LCT327824 LMP327809:LMP327824 LWL327809:LWL327824 MGH327809:MGH327824 MQD327809:MQD327824 MZZ327809:MZZ327824 NJV327809:NJV327824 NTR327809:NTR327824 ODN327809:ODN327824 ONJ327809:ONJ327824 OXF327809:OXF327824 PHB327809:PHB327824 PQX327809:PQX327824 QAT327809:QAT327824 QKP327809:QKP327824 QUL327809:QUL327824 REH327809:REH327824 ROD327809:ROD327824 RXZ327809:RXZ327824 SHV327809:SHV327824 SRR327809:SRR327824 TBN327809:TBN327824 TLJ327809:TLJ327824 TVF327809:TVF327824 UFB327809:UFB327824 UOX327809:UOX327824 UYT327809:UYT327824 VIP327809:VIP327824 VSL327809:VSL327824 WCH327809:WCH327824 WMD327809:WMD327824 WVZ327809:WVZ327824 R393345:R393360 JN393345:JN393360 TJ393345:TJ393360 ADF393345:ADF393360 ANB393345:ANB393360 AWX393345:AWX393360 BGT393345:BGT393360 BQP393345:BQP393360 CAL393345:CAL393360 CKH393345:CKH393360 CUD393345:CUD393360 DDZ393345:DDZ393360 DNV393345:DNV393360 DXR393345:DXR393360 EHN393345:EHN393360 ERJ393345:ERJ393360 FBF393345:FBF393360 FLB393345:FLB393360 FUX393345:FUX393360 GET393345:GET393360 GOP393345:GOP393360 GYL393345:GYL393360 HIH393345:HIH393360 HSD393345:HSD393360 IBZ393345:IBZ393360 ILV393345:ILV393360 IVR393345:IVR393360 JFN393345:JFN393360 JPJ393345:JPJ393360 JZF393345:JZF393360 KJB393345:KJB393360 KSX393345:KSX393360 LCT393345:LCT393360 LMP393345:LMP393360 LWL393345:LWL393360 MGH393345:MGH393360 MQD393345:MQD393360 MZZ393345:MZZ393360 NJV393345:NJV393360 NTR393345:NTR393360 ODN393345:ODN393360 ONJ393345:ONJ393360 OXF393345:OXF393360 PHB393345:PHB393360 PQX393345:PQX393360 QAT393345:QAT393360 QKP393345:QKP393360 QUL393345:QUL393360 REH393345:REH393360 ROD393345:ROD393360 RXZ393345:RXZ393360 SHV393345:SHV393360 SRR393345:SRR393360 TBN393345:TBN393360 TLJ393345:TLJ393360 TVF393345:TVF393360 UFB393345:UFB393360 UOX393345:UOX393360 UYT393345:UYT393360 VIP393345:VIP393360 VSL393345:VSL393360 WCH393345:WCH393360 WMD393345:WMD393360 WVZ393345:WVZ393360 R458881:R458896 JN458881:JN458896 TJ458881:TJ458896 ADF458881:ADF458896 ANB458881:ANB458896 AWX458881:AWX458896 BGT458881:BGT458896 BQP458881:BQP458896 CAL458881:CAL458896 CKH458881:CKH458896 CUD458881:CUD458896 DDZ458881:DDZ458896 DNV458881:DNV458896 DXR458881:DXR458896 EHN458881:EHN458896 ERJ458881:ERJ458896 FBF458881:FBF458896 FLB458881:FLB458896 FUX458881:FUX458896 GET458881:GET458896 GOP458881:GOP458896 GYL458881:GYL458896 HIH458881:HIH458896 HSD458881:HSD458896 IBZ458881:IBZ458896 ILV458881:ILV458896 IVR458881:IVR458896 JFN458881:JFN458896 JPJ458881:JPJ458896 JZF458881:JZF458896 KJB458881:KJB458896 KSX458881:KSX458896 LCT458881:LCT458896 LMP458881:LMP458896 LWL458881:LWL458896 MGH458881:MGH458896 MQD458881:MQD458896 MZZ458881:MZZ458896 NJV458881:NJV458896 NTR458881:NTR458896 ODN458881:ODN458896 ONJ458881:ONJ458896 OXF458881:OXF458896 PHB458881:PHB458896 PQX458881:PQX458896 QAT458881:QAT458896 QKP458881:QKP458896 QUL458881:QUL458896 REH458881:REH458896 ROD458881:ROD458896 RXZ458881:RXZ458896 SHV458881:SHV458896 SRR458881:SRR458896 TBN458881:TBN458896 TLJ458881:TLJ458896 TVF458881:TVF458896 UFB458881:UFB458896 UOX458881:UOX458896 UYT458881:UYT458896 VIP458881:VIP458896 VSL458881:VSL458896 WCH458881:WCH458896 WMD458881:WMD458896 WVZ458881:WVZ458896 R524417:R524432 JN524417:JN524432 TJ524417:TJ524432 ADF524417:ADF524432 ANB524417:ANB524432 AWX524417:AWX524432 BGT524417:BGT524432 BQP524417:BQP524432 CAL524417:CAL524432 CKH524417:CKH524432 CUD524417:CUD524432 DDZ524417:DDZ524432 DNV524417:DNV524432 DXR524417:DXR524432 EHN524417:EHN524432 ERJ524417:ERJ524432 FBF524417:FBF524432 FLB524417:FLB524432 FUX524417:FUX524432 GET524417:GET524432 GOP524417:GOP524432 GYL524417:GYL524432 HIH524417:HIH524432 HSD524417:HSD524432 IBZ524417:IBZ524432 ILV524417:ILV524432 IVR524417:IVR524432 JFN524417:JFN524432 JPJ524417:JPJ524432 JZF524417:JZF524432 KJB524417:KJB524432 KSX524417:KSX524432 LCT524417:LCT524432 LMP524417:LMP524432 LWL524417:LWL524432 MGH524417:MGH524432 MQD524417:MQD524432 MZZ524417:MZZ524432 NJV524417:NJV524432 NTR524417:NTR524432 ODN524417:ODN524432 ONJ524417:ONJ524432 OXF524417:OXF524432 PHB524417:PHB524432 PQX524417:PQX524432 QAT524417:QAT524432 QKP524417:QKP524432 QUL524417:QUL524432 REH524417:REH524432 ROD524417:ROD524432 RXZ524417:RXZ524432 SHV524417:SHV524432 SRR524417:SRR524432 TBN524417:TBN524432 TLJ524417:TLJ524432 TVF524417:TVF524432 UFB524417:UFB524432 UOX524417:UOX524432 UYT524417:UYT524432 VIP524417:VIP524432 VSL524417:VSL524432 WCH524417:WCH524432 WMD524417:WMD524432 WVZ524417:WVZ524432 R589953:R589968 JN589953:JN589968 TJ589953:TJ589968 ADF589953:ADF589968 ANB589953:ANB589968 AWX589953:AWX589968 BGT589953:BGT589968 BQP589953:BQP589968 CAL589953:CAL589968 CKH589953:CKH589968 CUD589953:CUD589968 DDZ589953:DDZ589968 DNV589953:DNV589968 DXR589953:DXR589968 EHN589953:EHN589968 ERJ589953:ERJ589968 FBF589953:FBF589968 FLB589953:FLB589968 FUX589953:FUX589968 GET589953:GET589968 GOP589953:GOP589968 GYL589953:GYL589968 HIH589953:HIH589968 HSD589953:HSD589968 IBZ589953:IBZ589968 ILV589953:ILV589968 IVR589953:IVR589968 JFN589953:JFN589968 JPJ589953:JPJ589968 JZF589953:JZF589968 KJB589953:KJB589968 KSX589953:KSX589968 LCT589953:LCT589968 LMP589953:LMP589968 LWL589953:LWL589968 MGH589953:MGH589968 MQD589953:MQD589968 MZZ589953:MZZ589968 NJV589953:NJV589968 NTR589953:NTR589968 ODN589953:ODN589968 ONJ589953:ONJ589968 OXF589953:OXF589968 PHB589953:PHB589968 PQX589953:PQX589968 QAT589953:QAT589968 QKP589953:QKP589968 QUL589953:QUL589968 REH589953:REH589968 ROD589953:ROD589968 RXZ589953:RXZ589968 SHV589953:SHV589968 SRR589953:SRR589968 TBN589953:TBN589968 TLJ589953:TLJ589968 TVF589953:TVF589968 UFB589953:UFB589968 UOX589953:UOX589968 UYT589953:UYT589968 VIP589953:VIP589968 VSL589953:VSL589968 WCH589953:WCH589968 WMD589953:WMD589968 WVZ589953:WVZ589968 R655489:R655504 JN655489:JN655504 TJ655489:TJ655504 ADF655489:ADF655504 ANB655489:ANB655504 AWX655489:AWX655504 BGT655489:BGT655504 BQP655489:BQP655504 CAL655489:CAL655504 CKH655489:CKH655504 CUD655489:CUD655504 DDZ655489:DDZ655504 DNV655489:DNV655504 DXR655489:DXR655504 EHN655489:EHN655504 ERJ655489:ERJ655504 FBF655489:FBF655504 FLB655489:FLB655504 FUX655489:FUX655504 GET655489:GET655504 GOP655489:GOP655504 GYL655489:GYL655504 HIH655489:HIH655504 HSD655489:HSD655504 IBZ655489:IBZ655504 ILV655489:ILV655504 IVR655489:IVR655504 JFN655489:JFN655504 JPJ655489:JPJ655504 JZF655489:JZF655504 KJB655489:KJB655504 KSX655489:KSX655504 LCT655489:LCT655504 LMP655489:LMP655504 LWL655489:LWL655504 MGH655489:MGH655504 MQD655489:MQD655504 MZZ655489:MZZ655504 NJV655489:NJV655504 NTR655489:NTR655504 ODN655489:ODN655504 ONJ655489:ONJ655504 OXF655489:OXF655504 PHB655489:PHB655504 PQX655489:PQX655504 QAT655489:QAT655504 QKP655489:QKP655504 QUL655489:QUL655504 REH655489:REH655504 ROD655489:ROD655504 RXZ655489:RXZ655504 SHV655489:SHV655504 SRR655489:SRR655504 TBN655489:TBN655504 TLJ655489:TLJ655504 TVF655489:TVF655504 UFB655489:UFB655504 UOX655489:UOX655504 UYT655489:UYT655504 VIP655489:VIP655504 VSL655489:VSL655504 WCH655489:WCH655504 WMD655489:WMD655504 WVZ655489:WVZ655504 R721025:R721040 JN721025:JN721040 TJ721025:TJ721040 ADF721025:ADF721040 ANB721025:ANB721040 AWX721025:AWX721040 BGT721025:BGT721040 BQP721025:BQP721040 CAL721025:CAL721040 CKH721025:CKH721040 CUD721025:CUD721040 DDZ721025:DDZ721040 DNV721025:DNV721040 DXR721025:DXR721040 EHN721025:EHN721040 ERJ721025:ERJ721040 FBF721025:FBF721040 FLB721025:FLB721040 FUX721025:FUX721040 GET721025:GET721040 GOP721025:GOP721040 GYL721025:GYL721040 HIH721025:HIH721040 HSD721025:HSD721040 IBZ721025:IBZ721040 ILV721025:ILV721040 IVR721025:IVR721040 JFN721025:JFN721040 JPJ721025:JPJ721040 JZF721025:JZF721040 KJB721025:KJB721040 KSX721025:KSX721040 LCT721025:LCT721040 LMP721025:LMP721040 LWL721025:LWL721040 MGH721025:MGH721040 MQD721025:MQD721040 MZZ721025:MZZ721040 NJV721025:NJV721040 NTR721025:NTR721040 ODN721025:ODN721040 ONJ721025:ONJ721040 OXF721025:OXF721040 PHB721025:PHB721040 PQX721025:PQX721040 QAT721025:QAT721040 QKP721025:QKP721040 QUL721025:QUL721040 REH721025:REH721040 ROD721025:ROD721040 RXZ721025:RXZ721040 SHV721025:SHV721040 SRR721025:SRR721040 TBN721025:TBN721040 TLJ721025:TLJ721040 TVF721025:TVF721040 UFB721025:UFB721040 UOX721025:UOX721040 UYT721025:UYT721040 VIP721025:VIP721040 VSL721025:VSL721040 WCH721025:WCH721040 WMD721025:WMD721040 WVZ721025:WVZ721040 R786561:R786576 JN786561:JN786576 TJ786561:TJ786576 ADF786561:ADF786576 ANB786561:ANB786576 AWX786561:AWX786576 BGT786561:BGT786576 BQP786561:BQP786576 CAL786561:CAL786576 CKH786561:CKH786576 CUD786561:CUD786576 DDZ786561:DDZ786576 DNV786561:DNV786576 DXR786561:DXR786576 EHN786561:EHN786576 ERJ786561:ERJ786576 FBF786561:FBF786576 FLB786561:FLB786576 FUX786561:FUX786576 GET786561:GET786576 GOP786561:GOP786576 GYL786561:GYL786576 HIH786561:HIH786576 HSD786561:HSD786576 IBZ786561:IBZ786576 ILV786561:ILV786576 IVR786561:IVR786576 JFN786561:JFN786576 JPJ786561:JPJ786576 JZF786561:JZF786576 KJB786561:KJB786576 KSX786561:KSX786576 LCT786561:LCT786576 LMP786561:LMP786576 LWL786561:LWL786576 MGH786561:MGH786576 MQD786561:MQD786576 MZZ786561:MZZ786576 NJV786561:NJV786576 NTR786561:NTR786576 ODN786561:ODN786576 ONJ786561:ONJ786576 OXF786561:OXF786576 PHB786561:PHB786576 PQX786561:PQX786576 QAT786561:QAT786576 QKP786561:QKP786576 QUL786561:QUL786576 REH786561:REH786576 ROD786561:ROD786576 RXZ786561:RXZ786576 SHV786561:SHV786576 SRR786561:SRR786576 TBN786561:TBN786576 TLJ786561:TLJ786576 TVF786561:TVF786576 UFB786561:UFB786576 UOX786561:UOX786576 UYT786561:UYT786576 VIP786561:VIP786576 VSL786561:VSL786576 WCH786561:WCH786576 WMD786561:WMD786576 WVZ786561:WVZ786576 R852097:R852112 JN852097:JN852112 TJ852097:TJ852112 ADF852097:ADF852112 ANB852097:ANB852112 AWX852097:AWX852112 BGT852097:BGT852112 BQP852097:BQP852112 CAL852097:CAL852112 CKH852097:CKH852112 CUD852097:CUD852112 DDZ852097:DDZ852112 DNV852097:DNV852112 DXR852097:DXR852112 EHN852097:EHN852112 ERJ852097:ERJ852112 FBF852097:FBF852112 FLB852097:FLB852112 FUX852097:FUX852112 GET852097:GET852112 GOP852097:GOP852112 GYL852097:GYL852112 HIH852097:HIH852112 HSD852097:HSD852112 IBZ852097:IBZ852112 ILV852097:ILV852112 IVR852097:IVR852112 JFN852097:JFN852112 JPJ852097:JPJ852112 JZF852097:JZF852112 KJB852097:KJB852112 KSX852097:KSX852112 LCT852097:LCT852112 LMP852097:LMP852112 LWL852097:LWL852112 MGH852097:MGH852112 MQD852097:MQD852112 MZZ852097:MZZ852112 NJV852097:NJV852112 NTR852097:NTR852112 ODN852097:ODN852112 ONJ852097:ONJ852112 OXF852097:OXF852112 PHB852097:PHB852112 PQX852097:PQX852112 QAT852097:QAT852112 QKP852097:QKP852112 QUL852097:QUL852112 REH852097:REH852112 ROD852097:ROD852112 RXZ852097:RXZ852112 SHV852097:SHV852112 SRR852097:SRR852112 TBN852097:TBN852112 TLJ852097:TLJ852112 TVF852097:TVF852112 UFB852097:UFB852112 UOX852097:UOX852112 UYT852097:UYT852112 VIP852097:VIP852112 VSL852097:VSL852112 WCH852097:WCH852112 WMD852097:WMD852112 WVZ852097:WVZ852112 R917633:R917648 JN917633:JN917648 TJ917633:TJ917648 ADF917633:ADF917648 ANB917633:ANB917648 AWX917633:AWX917648 BGT917633:BGT917648 BQP917633:BQP917648 CAL917633:CAL917648 CKH917633:CKH917648 CUD917633:CUD917648 DDZ917633:DDZ917648 DNV917633:DNV917648 DXR917633:DXR917648 EHN917633:EHN917648 ERJ917633:ERJ917648 FBF917633:FBF917648 FLB917633:FLB917648 FUX917633:FUX917648 GET917633:GET917648 GOP917633:GOP917648 GYL917633:GYL917648 HIH917633:HIH917648 HSD917633:HSD917648 IBZ917633:IBZ917648 ILV917633:ILV917648 IVR917633:IVR917648 JFN917633:JFN917648 JPJ917633:JPJ917648 JZF917633:JZF917648 KJB917633:KJB917648 KSX917633:KSX917648 LCT917633:LCT917648 LMP917633:LMP917648 LWL917633:LWL917648 MGH917633:MGH917648 MQD917633:MQD917648 MZZ917633:MZZ917648 NJV917633:NJV917648 NTR917633:NTR917648 ODN917633:ODN917648 ONJ917633:ONJ917648 OXF917633:OXF917648 PHB917633:PHB917648 PQX917633:PQX917648 QAT917633:QAT917648 QKP917633:QKP917648 QUL917633:QUL917648 REH917633:REH917648 ROD917633:ROD917648 RXZ917633:RXZ917648 SHV917633:SHV917648 SRR917633:SRR917648 TBN917633:TBN917648 TLJ917633:TLJ917648 TVF917633:TVF917648 UFB917633:UFB917648 UOX917633:UOX917648 UYT917633:UYT917648 VIP917633:VIP917648 VSL917633:VSL917648 WCH917633:WCH917648 WMD917633:WMD917648 WVZ917633:WVZ917648 R983169:R983184 JN983169:JN983184 TJ983169:TJ983184 ADF983169:ADF983184 ANB983169:ANB983184 AWX983169:AWX983184 BGT983169:BGT983184 BQP983169:BQP983184 CAL983169:CAL983184 CKH983169:CKH983184 CUD983169:CUD983184 DDZ983169:DDZ983184 DNV983169:DNV983184 DXR983169:DXR983184 EHN983169:EHN983184 ERJ983169:ERJ983184 FBF983169:FBF983184 FLB983169:FLB983184 FUX983169:FUX983184 GET983169:GET983184 GOP983169:GOP983184 GYL983169:GYL983184 HIH983169:HIH983184 HSD983169:HSD983184 IBZ983169:IBZ983184 ILV983169:ILV983184 IVR983169:IVR983184 JFN983169:JFN983184 JPJ983169:JPJ983184 JZF983169:JZF983184 KJB983169:KJB983184 KSX983169:KSX983184 LCT983169:LCT983184 LMP983169:LMP983184 LWL983169:LWL983184 MGH983169:MGH983184 MQD983169:MQD983184 MZZ983169:MZZ983184 NJV983169:NJV983184 NTR983169:NTR983184 ODN983169:ODN983184 ONJ983169:ONJ983184 OXF983169:OXF983184 PHB983169:PHB983184 PQX983169:PQX983184 QAT983169:QAT983184 QKP983169:QKP983184 QUL983169:QUL983184 REH983169:REH983184 ROD983169:ROD983184 RXZ983169:RXZ983184 SHV983169:SHV983184 SRR983169:SRR983184 TBN983169:TBN983184 TLJ983169:TLJ983184 TVF983169:TVF983184 UFB983169:UFB983184 UOX983169:UOX983184 UYT983169:UYT983184 VIP983169:VIP983184 VSL983169:VSL983184 WCH983169:WCH983184 WMD983169:WMD983184 WVZ983169:WVZ983184" xr:uid="{7706DFB5-6589-4FA0-98A2-A49FDC654EE7}">
      <formula1>"AB 1613 FIT,Other RFO,Amendment to legacy PPA,Behind the meter (Non-SGIP),Bilateral,CHP Only RFO,Evergreen,Optional As Available,PURPA&lt;=20MW,Retired (Shut down),SGIP,UPF PPA"</formula1>
    </dataValidation>
    <dataValidation type="list" allowBlank="1" showInputMessage="1" showErrorMessage="1" sqref="N129:N144 JJ129:JJ144 TF129:TF144 ADB129:ADB144 AMX129:AMX144 AWT129:AWT144 BGP129:BGP144 BQL129:BQL144 CAH129:CAH144 CKD129:CKD144 CTZ129:CTZ144 DDV129:DDV144 DNR129:DNR144 DXN129:DXN144 EHJ129:EHJ144 ERF129:ERF144 FBB129:FBB144 FKX129:FKX144 FUT129:FUT144 GEP129:GEP144 GOL129:GOL144 GYH129:GYH144 HID129:HID144 HRZ129:HRZ144 IBV129:IBV144 ILR129:ILR144 IVN129:IVN144 JFJ129:JFJ144 JPF129:JPF144 JZB129:JZB144 KIX129:KIX144 KST129:KST144 LCP129:LCP144 LML129:LML144 LWH129:LWH144 MGD129:MGD144 MPZ129:MPZ144 MZV129:MZV144 NJR129:NJR144 NTN129:NTN144 ODJ129:ODJ144 ONF129:ONF144 OXB129:OXB144 PGX129:PGX144 PQT129:PQT144 QAP129:QAP144 QKL129:QKL144 QUH129:QUH144 RED129:RED144 RNZ129:RNZ144 RXV129:RXV144 SHR129:SHR144 SRN129:SRN144 TBJ129:TBJ144 TLF129:TLF144 TVB129:TVB144 UEX129:UEX144 UOT129:UOT144 UYP129:UYP144 VIL129:VIL144 VSH129:VSH144 WCD129:WCD144 WLZ129:WLZ144 WVV129:WVV144 N65665:N65680 JJ65665:JJ65680 TF65665:TF65680 ADB65665:ADB65680 AMX65665:AMX65680 AWT65665:AWT65680 BGP65665:BGP65680 BQL65665:BQL65680 CAH65665:CAH65680 CKD65665:CKD65680 CTZ65665:CTZ65680 DDV65665:DDV65680 DNR65665:DNR65680 DXN65665:DXN65680 EHJ65665:EHJ65680 ERF65665:ERF65680 FBB65665:FBB65680 FKX65665:FKX65680 FUT65665:FUT65680 GEP65665:GEP65680 GOL65665:GOL65680 GYH65665:GYH65680 HID65665:HID65680 HRZ65665:HRZ65680 IBV65665:IBV65680 ILR65665:ILR65680 IVN65665:IVN65680 JFJ65665:JFJ65680 JPF65665:JPF65680 JZB65665:JZB65680 KIX65665:KIX65680 KST65665:KST65680 LCP65665:LCP65680 LML65665:LML65680 LWH65665:LWH65680 MGD65665:MGD65680 MPZ65665:MPZ65680 MZV65665:MZV65680 NJR65665:NJR65680 NTN65665:NTN65680 ODJ65665:ODJ65680 ONF65665:ONF65680 OXB65665:OXB65680 PGX65665:PGX65680 PQT65665:PQT65680 QAP65665:QAP65680 QKL65665:QKL65680 QUH65665:QUH65680 RED65665:RED65680 RNZ65665:RNZ65680 RXV65665:RXV65680 SHR65665:SHR65680 SRN65665:SRN65680 TBJ65665:TBJ65680 TLF65665:TLF65680 TVB65665:TVB65680 UEX65665:UEX65680 UOT65665:UOT65680 UYP65665:UYP65680 VIL65665:VIL65680 VSH65665:VSH65680 WCD65665:WCD65680 WLZ65665:WLZ65680 WVV65665:WVV65680 N131201:N131216 JJ131201:JJ131216 TF131201:TF131216 ADB131201:ADB131216 AMX131201:AMX131216 AWT131201:AWT131216 BGP131201:BGP131216 BQL131201:BQL131216 CAH131201:CAH131216 CKD131201:CKD131216 CTZ131201:CTZ131216 DDV131201:DDV131216 DNR131201:DNR131216 DXN131201:DXN131216 EHJ131201:EHJ131216 ERF131201:ERF131216 FBB131201:FBB131216 FKX131201:FKX131216 FUT131201:FUT131216 GEP131201:GEP131216 GOL131201:GOL131216 GYH131201:GYH131216 HID131201:HID131216 HRZ131201:HRZ131216 IBV131201:IBV131216 ILR131201:ILR131216 IVN131201:IVN131216 JFJ131201:JFJ131216 JPF131201:JPF131216 JZB131201:JZB131216 KIX131201:KIX131216 KST131201:KST131216 LCP131201:LCP131216 LML131201:LML131216 LWH131201:LWH131216 MGD131201:MGD131216 MPZ131201:MPZ131216 MZV131201:MZV131216 NJR131201:NJR131216 NTN131201:NTN131216 ODJ131201:ODJ131216 ONF131201:ONF131216 OXB131201:OXB131216 PGX131201:PGX131216 PQT131201:PQT131216 QAP131201:QAP131216 QKL131201:QKL131216 QUH131201:QUH131216 RED131201:RED131216 RNZ131201:RNZ131216 RXV131201:RXV131216 SHR131201:SHR131216 SRN131201:SRN131216 TBJ131201:TBJ131216 TLF131201:TLF131216 TVB131201:TVB131216 UEX131201:UEX131216 UOT131201:UOT131216 UYP131201:UYP131216 VIL131201:VIL131216 VSH131201:VSH131216 WCD131201:WCD131216 WLZ131201:WLZ131216 WVV131201:WVV131216 N196737:N196752 JJ196737:JJ196752 TF196737:TF196752 ADB196737:ADB196752 AMX196737:AMX196752 AWT196737:AWT196752 BGP196737:BGP196752 BQL196737:BQL196752 CAH196737:CAH196752 CKD196737:CKD196752 CTZ196737:CTZ196752 DDV196737:DDV196752 DNR196737:DNR196752 DXN196737:DXN196752 EHJ196737:EHJ196752 ERF196737:ERF196752 FBB196737:FBB196752 FKX196737:FKX196752 FUT196737:FUT196752 GEP196737:GEP196752 GOL196737:GOL196752 GYH196737:GYH196752 HID196737:HID196752 HRZ196737:HRZ196752 IBV196737:IBV196752 ILR196737:ILR196752 IVN196737:IVN196752 JFJ196737:JFJ196752 JPF196737:JPF196752 JZB196737:JZB196752 KIX196737:KIX196752 KST196737:KST196752 LCP196737:LCP196752 LML196737:LML196752 LWH196737:LWH196752 MGD196737:MGD196752 MPZ196737:MPZ196752 MZV196737:MZV196752 NJR196737:NJR196752 NTN196737:NTN196752 ODJ196737:ODJ196752 ONF196737:ONF196752 OXB196737:OXB196752 PGX196737:PGX196752 PQT196737:PQT196752 QAP196737:QAP196752 QKL196737:QKL196752 QUH196737:QUH196752 RED196737:RED196752 RNZ196737:RNZ196752 RXV196737:RXV196752 SHR196737:SHR196752 SRN196737:SRN196752 TBJ196737:TBJ196752 TLF196737:TLF196752 TVB196737:TVB196752 UEX196737:UEX196752 UOT196737:UOT196752 UYP196737:UYP196752 VIL196737:VIL196752 VSH196737:VSH196752 WCD196737:WCD196752 WLZ196737:WLZ196752 WVV196737:WVV196752 N262273:N262288 JJ262273:JJ262288 TF262273:TF262288 ADB262273:ADB262288 AMX262273:AMX262288 AWT262273:AWT262288 BGP262273:BGP262288 BQL262273:BQL262288 CAH262273:CAH262288 CKD262273:CKD262288 CTZ262273:CTZ262288 DDV262273:DDV262288 DNR262273:DNR262288 DXN262273:DXN262288 EHJ262273:EHJ262288 ERF262273:ERF262288 FBB262273:FBB262288 FKX262273:FKX262288 FUT262273:FUT262288 GEP262273:GEP262288 GOL262273:GOL262288 GYH262273:GYH262288 HID262273:HID262288 HRZ262273:HRZ262288 IBV262273:IBV262288 ILR262273:ILR262288 IVN262273:IVN262288 JFJ262273:JFJ262288 JPF262273:JPF262288 JZB262273:JZB262288 KIX262273:KIX262288 KST262273:KST262288 LCP262273:LCP262288 LML262273:LML262288 LWH262273:LWH262288 MGD262273:MGD262288 MPZ262273:MPZ262288 MZV262273:MZV262288 NJR262273:NJR262288 NTN262273:NTN262288 ODJ262273:ODJ262288 ONF262273:ONF262288 OXB262273:OXB262288 PGX262273:PGX262288 PQT262273:PQT262288 QAP262273:QAP262288 QKL262273:QKL262288 QUH262273:QUH262288 RED262273:RED262288 RNZ262273:RNZ262288 RXV262273:RXV262288 SHR262273:SHR262288 SRN262273:SRN262288 TBJ262273:TBJ262288 TLF262273:TLF262288 TVB262273:TVB262288 UEX262273:UEX262288 UOT262273:UOT262288 UYP262273:UYP262288 VIL262273:VIL262288 VSH262273:VSH262288 WCD262273:WCD262288 WLZ262273:WLZ262288 WVV262273:WVV262288 N327809:N327824 JJ327809:JJ327824 TF327809:TF327824 ADB327809:ADB327824 AMX327809:AMX327824 AWT327809:AWT327824 BGP327809:BGP327824 BQL327809:BQL327824 CAH327809:CAH327824 CKD327809:CKD327824 CTZ327809:CTZ327824 DDV327809:DDV327824 DNR327809:DNR327824 DXN327809:DXN327824 EHJ327809:EHJ327824 ERF327809:ERF327824 FBB327809:FBB327824 FKX327809:FKX327824 FUT327809:FUT327824 GEP327809:GEP327824 GOL327809:GOL327824 GYH327809:GYH327824 HID327809:HID327824 HRZ327809:HRZ327824 IBV327809:IBV327824 ILR327809:ILR327824 IVN327809:IVN327824 JFJ327809:JFJ327824 JPF327809:JPF327824 JZB327809:JZB327824 KIX327809:KIX327824 KST327809:KST327824 LCP327809:LCP327824 LML327809:LML327824 LWH327809:LWH327824 MGD327809:MGD327824 MPZ327809:MPZ327824 MZV327809:MZV327824 NJR327809:NJR327824 NTN327809:NTN327824 ODJ327809:ODJ327824 ONF327809:ONF327824 OXB327809:OXB327824 PGX327809:PGX327824 PQT327809:PQT327824 QAP327809:QAP327824 QKL327809:QKL327824 QUH327809:QUH327824 RED327809:RED327824 RNZ327809:RNZ327824 RXV327809:RXV327824 SHR327809:SHR327824 SRN327809:SRN327824 TBJ327809:TBJ327824 TLF327809:TLF327824 TVB327809:TVB327824 UEX327809:UEX327824 UOT327809:UOT327824 UYP327809:UYP327824 VIL327809:VIL327824 VSH327809:VSH327824 WCD327809:WCD327824 WLZ327809:WLZ327824 WVV327809:WVV327824 N393345:N393360 JJ393345:JJ393360 TF393345:TF393360 ADB393345:ADB393360 AMX393345:AMX393360 AWT393345:AWT393360 BGP393345:BGP393360 BQL393345:BQL393360 CAH393345:CAH393360 CKD393345:CKD393360 CTZ393345:CTZ393360 DDV393345:DDV393360 DNR393345:DNR393360 DXN393345:DXN393360 EHJ393345:EHJ393360 ERF393345:ERF393360 FBB393345:FBB393360 FKX393345:FKX393360 FUT393345:FUT393360 GEP393345:GEP393360 GOL393345:GOL393360 GYH393345:GYH393360 HID393345:HID393360 HRZ393345:HRZ393360 IBV393345:IBV393360 ILR393345:ILR393360 IVN393345:IVN393360 JFJ393345:JFJ393360 JPF393345:JPF393360 JZB393345:JZB393360 KIX393345:KIX393360 KST393345:KST393360 LCP393345:LCP393360 LML393345:LML393360 LWH393345:LWH393360 MGD393345:MGD393360 MPZ393345:MPZ393360 MZV393345:MZV393360 NJR393345:NJR393360 NTN393345:NTN393360 ODJ393345:ODJ393360 ONF393345:ONF393360 OXB393345:OXB393360 PGX393345:PGX393360 PQT393345:PQT393360 QAP393345:QAP393360 QKL393345:QKL393360 QUH393345:QUH393360 RED393345:RED393360 RNZ393345:RNZ393360 RXV393345:RXV393360 SHR393345:SHR393360 SRN393345:SRN393360 TBJ393345:TBJ393360 TLF393345:TLF393360 TVB393345:TVB393360 UEX393345:UEX393360 UOT393345:UOT393360 UYP393345:UYP393360 VIL393345:VIL393360 VSH393345:VSH393360 WCD393345:WCD393360 WLZ393345:WLZ393360 WVV393345:WVV393360 N458881:N458896 JJ458881:JJ458896 TF458881:TF458896 ADB458881:ADB458896 AMX458881:AMX458896 AWT458881:AWT458896 BGP458881:BGP458896 BQL458881:BQL458896 CAH458881:CAH458896 CKD458881:CKD458896 CTZ458881:CTZ458896 DDV458881:DDV458896 DNR458881:DNR458896 DXN458881:DXN458896 EHJ458881:EHJ458896 ERF458881:ERF458896 FBB458881:FBB458896 FKX458881:FKX458896 FUT458881:FUT458896 GEP458881:GEP458896 GOL458881:GOL458896 GYH458881:GYH458896 HID458881:HID458896 HRZ458881:HRZ458896 IBV458881:IBV458896 ILR458881:ILR458896 IVN458881:IVN458896 JFJ458881:JFJ458896 JPF458881:JPF458896 JZB458881:JZB458896 KIX458881:KIX458896 KST458881:KST458896 LCP458881:LCP458896 LML458881:LML458896 LWH458881:LWH458896 MGD458881:MGD458896 MPZ458881:MPZ458896 MZV458881:MZV458896 NJR458881:NJR458896 NTN458881:NTN458896 ODJ458881:ODJ458896 ONF458881:ONF458896 OXB458881:OXB458896 PGX458881:PGX458896 PQT458881:PQT458896 QAP458881:QAP458896 QKL458881:QKL458896 QUH458881:QUH458896 RED458881:RED458896 RNZ458881:RNZ458896 RXV458881:RXV458896 SHR458881:SHR458896 SRN458881:SRN458896 TBJ458881:TBJ458896 TLF458881:TLF458896 TVB458881:TVB458896 UEX458881:UEX458896 UOT458881:UOT458896 UYP458881:UYP458896 VIL458881:VIL458896 VSH458881:VSH458896 WCD458881:WCD458896 WLZ458881:WLZ458896 WVV458881:WVV458896 N524417:N524432 JJ524417:JJ524432 TF524417:TF524432 ADB524417:ADB524432 AMX524417:AMX524432 AWT524417:AWT524432 BGP524417:BGP524432 BQL524417:BQL524432 CAH524417:CAH524432 CKD524417:CKD524432 CTZ524417:CTZ524432 DDV524417:DDV524432 DNR524417:DNR524432 DXN524417:DXN524432 EHJ524417:EHJ524432 ERF524417:ERF524432 FBB524417:FBB524432 FKX524417:FKX524432 FUT524417:FUT524432 GEP524417:GEP524432 GOL524417:GOL524432 GYH524417:GYH524432 HID524417:HID524432 HRZ524417:HRZ524432 IBV524417:IBV524432 ILR524417:ILR524432 IVN524417:IVN524432 JFJ524417:JFJ524432 JPF524417:JPF524432 JZB524417:JZB524432 KIX524417:KIX524432 KST524417:KST524432 LCP524417:LCP524432 LML524417:LML524432 LWH524417:LWH524432 MGD524417:MGD524432 MPZ524417:MPZ524432 MZV524417:MZV524432 NJR524417:NJR524432 NTN524417:NTN524432 ODJ524417:ODJ524432 ONF524417:ONF524432 OXB524417:OXB524432 PGX524417:PGX524432 PQT524417:PQT524432 QAP524417:QAP524432 QKL524417:QKL524432 QUH524417:QUH524432 RED524417:RED524432 RNZ524417:RNZ524432 RXV524417:RXV524432 SHR524417:SHR524432 SRN524417:SRN524432 TBJ524417:TBJ524432 TLF524417:TLF524432 TVB524417:TVB524432 UEX524417:UEX524432 UOT524417:UOT524432 UYP524417:UYP524432 VIL524417:VIL524432 VSH524417:VSH524432 WCD524417:WCD524432 WLZ524417:WLZ524432 WVV524417:WVV524432 N589953:N589968 JJ589953:JJ589968 TF589953:TF589968 ADB589953:ADB589968 AMX589953:AMX589968 AWT589953:AWT589968 BGP589953:BGP589968 BQL589953:BQL589968 CAH589953:CAH589968 CKD589953:CKD589968 CTZ589953:CTZ589968 DDV589953:DDV589968 DNR589953:DNR589968 DXN589953:DXN589968 EHJ589953:EHJ589968 ERF589953:ERF589968 FBB589953:FBB589968 FKX589953:FKX589968 FUT589953:FUT589968 GEP589953:GEP589968 GOL589953:GOL589968 GYH589953:GYH589968 HID589953:HID589968 HRZ589953:HRZ589968 IBV589953:IBV589968 ILR589953:ILR589968 IVN589953:IVN589968 JFJ589953:JFJ589968 JPF589953:JPF589968 JZB589953:JZB589968 KIX589953:KIX589968 KST589953:KST589968 LCP589953:LCP589968 LML589953:LML589968 LWH589953:LWH589968 MGD589953:MGD589968 MPZ589953:MPZ589968 MZV589953:MZV589968 NJR589953:NJR589968 NTN589953:NTN589968 ODJ589953:ODJ589968 ONF589953:ONF589968 OXB589953:OXB589968 PGX589953:PGX589968 PQT589953:PQT589968 QAP589953:QAP589968 QKL589953:QKL589968 QUH589953:QUH589968 RED589953:RED589968 RNZ589953:RNZ589968 RXV589953:RXV589968 SHR589953:SHR589968 SRN589953:SRN589968 TBJ589953:TBJ589968 TLF589953:TLF589968 TVB589953:TVB589968 UEX589953:UEX589968 UOT589953:UOT589968 UYP589953:UYP589968 VIL589953:VIL589968 VSH589953:VSH589968 WCD589953:WCD589968 WLZ589953:WLZ589968 WVV589953:WVV589968 N655489:N655504 JJ655489:JJ655504 TF655489:TF655504 ADB655489:ADB655504 AMX655489:AMX655504 AWT655489:AWT655504 BGP655489:BGP655504 BQL655489:BQL655504 CAH655489:CAH655504 CKD655489:CKD655504 CTZ655489:CTZ655504 DDV655489:DDV655504 DNR655489:DNR655504 DXN655489:DXN655504 EHJ655489:EHJ655504 ERF655489:ERF655504 FBB655489:FBB655504 FKX655489:FKX655504 FUT655489:FUT655504 GEP655489:GEP655504 GOL655489:GOL655504 GYH655489:GYH655504 HID655489:HID655504 HRZ655489:HRZ655504 IBV655489:IBV655504 ILR655489:ILR655504 IVN655489:IVN655504 JFJ655489:JFJ655504 JPF655489:JPF655504 JZB655489:JZB655504 KIX655489:KIX655504 KST655489:KST655504 LCP655489:LCP655504 LML655489:LML655504 LWH655489:LWH655504 MGD655489:MGD655504 MPZ655489:MPZ655504 MZV655489:MZV655504 NJR655489:NJR655504 NTN655489:NTN655504 ODJ655489:ODJ655504 ONF655489:ONF655504 OXB655489:OXB655504 PGX655489:PGX655504 PQT655489:PQT655504 QAP655489:QAP655504 QKL655489:QKL655504 QUH655489:QUH655504 RED655489:RED655504 RNZ655489:RNZ655504 RXV655489:RXV655504 SHR655489:SHR655504 SRN655489:SRN655504 TBJ655489:TBJ655504 TLF655489:TLF655504 TVB655489:TVB655504 UEX655489:UEX655504 UOT655489:UOT655504 UYP655489:UYP655504 VIL655489:VIL655504 VSH655489:VSH655504 WCD655489:WCD655504 WLZ655489:WLZ655504 WVV655489:WVV655504 N721025:N721040 JJ721025:JJ721040 TF721025:TF721040 ADB721025:ADB721040 AMX721025:AMX721040 AWT721025:AWT721040 BGP721025:BGP721040 BQL721025:BQL721040 CAH721025:CAH721040 CKD721025:CKD721040 CTZ721025:CTZ721040 DDV721025:DDV721040 DNR721025:DNR721040 DXN721025:DXN721040 EHJ721025:EHJ721040 ERF721025:ERF721040 FBB721025:FBB721040 FKX721025:FKX721040 FUT721025:FUT721040 GEP721025:GEP721040 GOL721025:GOL721040 GYH721025:GYH721040 HID721025:HID721040 HRZ721025:HRZ721040 IBV721025:IBV721040 ILR721025:ILR721040 IVN721025:IVN721040 JFJ721025:JFJ721040 JPF721025:JPF721040 JZB721025:JZB721040 KIX721025:KIX721040 KST721025:KST721040 LCP721025:LCP721040 LML721025:LML721040 LWH721025:LWH721040 MGD721025:MGD721040 MPZ721025:MPZ721040 MZV721025:MZV721040 NJR721025:NJR721040 NTN721025:NTN721040 ODJ721025:ODJ721040 ONF721025:ONF721040 OXB721025:OXB721040 PGX721025:PGX721040 PQT721025:PQT721040 QAP721025:QAP721040 QKL721025:QKL721040 QUH721025:QUH721040 RED721025:RED721040 RNZ721025:RNZ721040 RXV721025:RXV721040 SHR721025:SHR721040 SRN721025:SRN721040 TBJ721025:TBJ721040 TLF721025:TLF721040 TVB721025:TVB721040 UEX721025:UEX721040 UOT721025:UOT721040 UYP721025:UYP721040 VIL721025:VIL721040 VSH721025:VSH721040 WCD721025:WCD721040 WLZ721025:WLZ721040 WVV721025:WVV721040 N786561:N786576 JJ786561:JJ786576 TF786561:TF786576 ADB786561:ADB786576 AMX786561:AMX786576 AWT786561:AWT786576 BGP786561:BGP786576 BQL786561:BQL786576 CAH786561:CAH786576 CKD786561:CKD786576 CTZ786561:CTZ786576 DDV786561:DDV786576 DNR786561:DNR786576 DXN786561:DXN786576 EHJ786561:EHJ786576 ERF786561:ERF786576 FBB786561:FBB786576 FKX786561:FKX786576 FUT786561:FUT786576 GEP786561:GEP786576 GOL786561:GOL786576 GYH786561:GYH786576 HID786561:HID786576 HRZ786561:HRZ786576 IBV786561:IBV786576 ILR786561:ILR786576 IVN786561:IVN786576 JFJ786561:JFJ786576 JPF786561:JPF786576 JZB786561:JZB786576 KIX786561:KIX786576 KST786561:KST786576 LCP786561:LCP786576 LML786561:LML786576 LWH786561:LWH786576 MGD786561:MGD786576 MPZ786561:MPZ786576 MZV786561:MZV786576 NJR786561:NJR786576 NTN786561:NTN786576 ODJ786561:ODJ786576 ONF786561:ONF786576 OXB786561:OXB786576 PGX786561:PGX786576 PQT786561:PQT786576 QAP786561:QAP786576 QKL786561:QKL786576 QUH786561:QUH786576 RED786561:RED786576 RNZ786561:RNZ786576 RXV786561:RXV786576 SHR786561:SHR786576 SRN786561:SRN786576 TBJ786561:TBJ786576 TLF786561:TLF786576 TVB786561:TVB786576 UEX786561:UEX786576 UOT786561:UOT786576 UYP786561:UYP786576 VIL786561:VIL786576 VSH786561:VSH786576 WCD786561:WCD786576 WLZ786561:WLZ786576 WVV786561:WVV786576 N852097:N852112 JJ852097:JJ852112 TF852097:TF852112 ADB852097:ADB852112 AMX852097:AMX852112 AWT852097:AWT852112 BGP852097:BGP852112 BQL852097:BQL852112 CAH852097:CAH852112 CKD852097:CKD852112 CTZ852097:CTZ852112 DDV852097:DDV852112 DNR852097:DNR852112 DXN852097:DXN852112 EHJ852097:EHJ852112 ERF852097:ERF852112 FBB852097:FBB852112 FKX852097:FKX852112 FUT852097:FUT852112 GEP852097:GEP852112 GOL852097:GOL852112 GYH852097:GYH852112 HID852097:HID852112 HRZ852097:HRZ852112 IBV852097:IBV852112 ILR852097:ILR852112 IVN852097:IVN852112 JFJ852097:JFJ852112 JPF852097:JPF852112 JZB852097:JZB852112 KIX852097:KIX852112 KST852097:KST852112 LCP852097:LCP852112 LML852097:LML852112 LWH852097:LWH852112 MGD852097:MGD852112 MPZ852097:MPZ852112 MZV852097:MZV852112 NJR852097:NJR852112 NTN852097:NTN852112 ODJ852097:ODJ852112 ONF852097:ONF852112 OXB852097:OXB852112 PGX852097:PGX852112 PQT852097:PQT852112 QAP852097:QAP852112 QKL852097:QKL852112 QUH852097:QUH852112 RED852097:RED852112 RNZ852097:RNZ852112 RXV852097:RXV852112 SHR852097:SHR852112 SRN852097:SRN852112 TBJ852097:TBJ852112 TLF852097:TLF852112 TVB852097:TVB852112 UEX852097:UEX852112 UOT852097:UOT852112 UYP852097:UYP852112 VIL852097:VIL852112 VSH852097:VSH852112 WCD852097:WCD852112 WLZ852097:WLZ852112 WVV852097:WVV852112 N917633:N917648 JJ917633:JJ917648 TF917633:TF917648 ADB917633:ADB917648 AMX917633:AMX917648 AWT917633:AWT917648 BGP917633:BGP917648 BQL917633:BQL917648 CAH917633:CAH917648 CKD917633:CKD917648 CTZ917633:CTZ917648 DDV917633:DDV917648 DNR917633:DNR917648 DXN917633:DXN917648 EHJ917633:EHJ917648 ERF917633:ERF917648 FBB917633:FBB917648 FKX917633:FKX917648 FUT917633:FUT917648 GEP917633:GEP917648 GOL917633:GOL917648 GYH917633:GYH917648 HID917633:HID917648 HRZ917633:HRZ917648 IBV917633:IBV917648 ILR917633:ILR917648 IVN917633:IVN917648 JFJ917633:JFJ917648 JPF917633:JPF917648 JZB917633:JZB917648 KIX917633:KIX917648 KST917633:KST917648 LCP917633:LCP917648 LML917633:LML917648 LWH917633:LWH917648 MGD917633:MGD917648 MPZ917633:MPZ917648 MZV917633:MZV917648 NJR917633:NJR917648 NTN917633:NTN917648 ODJ917633:ODJ917648 ONF917633:ONF917648 OXB917633:OXB917648 PGX917633:PGX917648 PQT917633:PQT917648 QAP917633:QAP917648 QKL917633:QKL917648 QUH917633:QUH917648 RED917633:RED917648 RNZ917633:RNZ917648 RXV917633:RXV917648 SHR917633:SHR917648 SRN917633:SRN917648 TBJ917633:TBJ917648 TLF917633:TLF917648 TVB917633:TVB917648 UEX917633:UEX917648 UOT917633:UOT917648 UYP917633:UYP917648 VIL917633:VIL917648 VSH917633:VSH917648 WCD917633:WCD917648 WLZ917633:WLZ917648 WVV917633:WVV917648 N983169:N983184 JJ983169:JJ983184 TF983169:TF983184 ADB983169:ADB983184 AMX983169:AMX983184 AWT983169:AWT983184 BGP983169:BGP983184 BQL983169:BQL983184 CAH983169:CAH983184 CKD983169:CKD983184 CTZ983169:CTZ983184 DDV983169:DDV983184 DNR983169:DNR983184 DXN983169:DXN983184 EHJ983169:EHJ983184 ERF983169:ERF983184 FBB983169:FBB983184 FKX983169:FKX983184 FUT983169:FUT983184 GEP983169:GEP983184 GOL983169:GOL983184 GYH983169:GYH983184 HID983169:HID983184 HRZ983169:HRZ983184 IBV983169:IBV983184 ILR983169:ILR983184 IVN983169:IVN983184 JFJ983169:JFJ983184 JPF983169:JPF983184 JZB983169:JZB983184 KIX983169:KIX983184 KST983169:KST983184 LCP983169:LCP983184 LML983169:LML983184 LWH983169:LWH983184 MGD983169:MGD983184 MPZ983169:MPZ983184 MZV983169:MZV983184 NJR983169:NJR983184 NTN983169:NTN983184 ODJ983169:ODJ983184 ONF983169:ONF983184 OXB983169:OXB983184 PGX983169:PGX983184 PQT983169:PQT983184 QAP983169:QAP983184 QKL983169:QKL983184 QUH983169:QUH983184 RED983169:RED983184 RNZ983169:RNZ983184 RXV983169:RXV983184 SHR983169:SHR983184 SRN983169:SRN983184 TBJ983169:TBJ983184 TLF983169:TLF983184 TVB983169:TVB983184 UEX983169:UEX983184 UOT983169:UOT983184 UYP983169:UYP983184 VIL983169:VIL983184 VSH983169:VSH983184 WCD983169:WCD983184 WLZ983169:WLZ983184 WVV983169:WVV983184" xr:uid="{0E4B7684-E9BA-4CD4-9020-52C5633169A5}">
      <formula1>"Discontinued,Ongoing"</formula1>
    </dataValidation>
    <dataValidation type="list" allowBlank="1" showInputMessage="1" showErrorMessage="1" sqref="M129:M144 JI129:JI144 TE129:TE144 ADA129:ADA144 AMW129:AMW144 AWS129:AWS144 BGO129:BGO144 BQK129:BQK144 CAG129:CAG144 CKC129:CKC144 CTY129:CTY144 DDU129:DDU144 DNQ129:DNQ144 DXM129:DXM144 EHI129:EHI144 ERE129:ERE144 FBA129:FBA144 FKW129:FKW144 FUS129:FUS144 GEO129:GEO144 GOK129:GOK144 GYG129:GYG144 HIC129:HIC144 HRY129:HRY144 IBU129:IBU144 ILQ129:ILQ144 IVM129:IVM144 JFI129:JFI144 JPE129:JPE144 JZA129:JZA144 KIW129:KIW144 KSS129:KSS144 LCO129:LCO144 LMK129:LMK144 LWG129:LWG144 MGC129:MGC144 MPY129:MPY144 MZU129:MZU144 NJQ129:NJQ144 NTM129:NTM144 ODI129:ODI144 ONE129:ONE144 OXA129:OXA144 PGW129:PGW144 PQS129:PQS144 QAO129:QAO144 QKK129:QKK144 QUG129:QUG144 REC129:REC144 RNY129:RNY144 RXU129:RXU144 SHQ129:SHQ144 SRM129:SRM144 TBI129:TBI144 TLE129:TLE144 TVA129:TVA144 UEW129:UEW144 UOS129:UOS144 UYO129:UYO144 VIK129:VIK144 VSG129:VSG144 WCC129:WCC144 WLY129:WLY144 WVU129:WVU144 M65665:M65680 JI65665:JI65680 TE65665:TE65680 ADA65665:ADA65680 AMW65665:AMW65680 AWS65665:AWS65680 BGO65665:BGO65680 BQK65665:BQK65680 CAG65665:CAG65680 CKC65665:CKC65680 CTY65665:CTY65680 DDU65665:DDU65680 DNQ65665:DNQ65680 DXM65665:DXM65680 EHI65665:EHI65680 ERE65665:ERE65680 FBA65665:FBA65680 FKW65665:FKW65680 FUS65665:FUS65680 GEO65665:GEO65680 GOK65665:GOK65680 GYG65665:GYG65680 HIC65665:HIC65680 HRY65665:HRY65680 IBU65665:IBU65680 ILQ65665:ILQ65680 IVM65665:IVM65680 JFI65665:JFI65680 JPE65665:JPE65680 JZA65665:JZA65680 KIW65665:KIW65680 KSS65665:KSS65680 LCO65665:LCO65680 LMK65665:LMK65680 LWG65665:LWG65680 MGC65665:MGC65680 MPY65665:MPY65680 MZU65665:MZU65680 NJQ65665:NJQ65680 NTM65665:NTM65680 ODI65665:ODI65680 ONE65665:ONE65680 OXA65665:OXA65680 PGW65665:PGW65680 PQS65665:PQS65680 QAO65665:QAO65680 QKK65665:QKK65680 QUG65665:QUG65680 REC65665:REC65680 RNY65665:RNY65680 RXU65665:RXU65680 SHQ65665:SHQ65680 SRM65665:SRM65680 TBI65665:TBI65680 TLE65665:TLE65680 TVA65665:TVA65680 UEW65665:UEW65680 UOS65665:UOS65680 UYO65665:UYO65680 VIK65665:VIK65680 VSG65665:VSG65680 WCC65665:WCC65680 WLY65665:WLY65680 WVU65665:WVU65680 M131201:M131216 JI131201:JI131216 TE131201:TE131216 ADA131201:ADA131216 AMW131201:AMW131216 AWS131201:AWS131216 BGO131201:BGO131216 BQK131201:BQK131216 CAG131201:CAG131216 CKC131201:CKC131216 CTY131201:CTY131216 DDU131201:DDU131216 DNQ131201:DNQ131216 DXM131201:DXM131216 EHI131201:EHI131216 ERE131201:ERE131216 FBA131201:FBA131216 FKW131201:FKW131216 FUS131201:FUS131216 GEO131201:GEO131216 GOK131201:GOK131216 GYG131201:GYG131216 HIC131201:HIC131216 HRY131201:HRY131216 IBU131201:IBU131216 ILQ131201:ILQ131216 IVM131201:IVM131216 JFI131201:JFI131216 JPE131201:JPE131216 JZA131201:JZA131216 KIW131201:KIW131216 KSS131201:KSS131216 LCO131201:LCO131216 LMK131201:LMK131216 LWG131201:LWG131216 MGC131201:MGC131216 MPY131201:MPY131216 MZU131201:MZU131216 NJQ131201:NJQ131216 NTM131201:NTM131216 ODI131201:ODI131216 ONE131201:ONE131216 OXA131201:OXA131216 PGW131201:PGW131216 PQS131201:PQS131216 QAO131201:QAO131216 QKK131201:QKK131216 QUG131201:QUG131216 REC131201:REC131216 RNY131201:RNY131216 RXU131201:RXU131216 SHQ131201:SHQ131216 SRM131201:SRM131216 TBI131201:TBI131216 TLE131201:TLE131216 TVA131201:TVA131216 UEW131201:UEW131216 UOS131201:UOS131216 UYO131201:UYO131216 VIK131201:VIK131216 VSG131201:VSG131216 WCC131201:WCC131216 WLY131201:WLY131216 WVU131201:WVU131216 M196737:M196752 JI196737:JI196752 TE196737:TE196752 ADA196737:ADA196752 AMW196737:AMW196752 AWS196737:AWS196752 BGO196737:BGO196752 BQK196737:BQK196752 CAG196737:CAG196752 CKC196737:CKC196752 CTY196737:CTY196752 DDU196737:DDU196752 DNQ196737:DNQ196752 DXM196737:DXM196752 EHI196737:EHI196752 ERE196737:ERE196752 FBA196737:FBA196752 FKW196737:FKW196752 FUS196737:FUS196752 GEO196737:GEO196752 GOK196737:GOK196752 GYG196737:GYG196752 HIC196737:HIC196752 HRY196737:HRY196752 IBU196737:IBU196752 ILQ196737:ILQ196752 IVM196737:IVM196752 JFI196737:JFI196752 JPE196737:JPE196752 JZA196737:JZA196752 KIW196737:KIW196752 KSS196737:KSS196752 LCO196737:LCO196752 LMK196737:LMK196752 LWG196737:LWG196752 MGC196737:MGC196752 MPY196737:MPY196752 MZU196737:MZU196752 NJQ196737:NJQ196752 NTM196737:NTM196752 ODI196737:ODI196752 ONE196737:ONE196752 OXA196737:OXA196752 PGW196737:PGW196752 PQS196737:PQS196752 QAO196737:QAO196752 QKK196737:QKK196752 QUG196737:QUG196752 REC196737:REC196752 RNY196737:RNY196752 RXU196737:RXU196752 SHQ196737:SHQ196752 SRM196737:SRM196752 TBI196737:TBI196752 TLE196737:TLE196752 TVA196737:TVA196752 UEW196737:UEW196752 UOS196737:UOS196752 UYO196737:UYO196752 VIK196737:VIK196752 VSG196737:VSG196752 WCC196737:WCC196752 WLY196737:WLY196752 WVU196737:WVU196752 M262273:M262288 JI262273:JI262288 TE262273:TE262288 ADA262273:ADA262288 AMW262273:AMW262288 AWS262273:AWS262288 BGO262273:BGO262288 BQK262273:BQK262288 CAG262273:CAG262288 CKC262273:CKC262288 CTY262273:CTY262288 DDU262273:DDU262288 DNQ262273:DNQ262288 DXM262273:DXM262288 EHI262273:EHI262288 ERE262273:ERE262288 FBA262273:FBA262288 FKW262273:FKW262288 FUS262273:FUS262288 GEO262273:GEO262288 GOK262273:GOK262288 GYG262273:GYG262288 HIC262273:HIC262288 HRY262273:HRY262288 IBU262273:IBU262288 ILQ262273:ILQ262288 IVM262273:IVM262288 JFI262273:JFI262288 JPE262273:JPE262288 JZA262273:JZA262288 KIW262273:KIW262288 KSS262273:KSS262288 LCO262273:LCO262288 LMK262273:LMK262288 LWG262273:LWG262288 MGC262273:MGC262288 MPY262273:MPY262288 MZU262273:MZU262288 NJQ262273:NJQ262288 NTM262273:NTM262288 ODI262273:ODI262288 ONE262273:ONE262288 OXA262273:OXA262288 PGW262273:PGW262288 PQS262273:PQS262288 QAO262273:QAO262288 QKK262273:QKK262288 QUG262273:QUG262288 REC262273:REC262288 RNY262273:RNY262288 RXU262273:RXU262288 SHQ262273:SHQ262288 SRM262273:SRM262288 TBI262273:TBI262288 TLE262273:TLE262288 TVA262273:TVA262288 UEW262273:UEW262288 UOS262273:UOS262288 UYO262273:UYO262288 VIK262273:VIK262288 VSG262273:VSG262288 WCC262273:WCC262288 WLY262273:WLY262288 WVU262273:WVU262288 M327809:M327824 JI327809:JI327824 TE327809:TE327824 ADA327809:ADA327824 AMW327809:AMW327824 AWS327809:AWS327824 BGO327809:BGO327824 BQK327809:BQK327824 CAG327809:CAG327824 CKC327809:CKC327824 CTY327809:CTY327824 DDU327809:DDU327824 DNQ327809:DNQ327824 DXM327809:DXM327824 EHI327809:EHI327824 ERE327809:ERE327824 FBA327809:FBA327824 FKW327809:FKW327824 FUS327809:FUS327824 GEO327809:GEO327824 GOK327809:GOK327824 GYG327809:GYG327824 HIC327809:HIC327824 HRY327809:HRY327824 IBU327809:IBU327824 ILQ327809:ILQ327824 IVM327809:IVM327824 JFI327809:JFI327824 JPE327809:JPE327824 JZA327809:JZA327824 KIW327809:KIW327824 KSS327809:KSS327824 LCO327809:LCO327824 LMK327809:LMK327824 LWG327809:LWG327824 MGC327809:MGC327824 MPY327809:MPY327824 MZU327809:MZU327824 NJQ327809:NJQ327824 NTM327809:NTM327824 ODI327809:ODI327824 ONE327809:ONE327824 OXA327809:OXA327824 PGW327809:PGW327824 PQS327809:PQS327824 QAO327809:QAO327824 QKK327809:QKK327824 QUG327809:QUG327824 REC327809:REC327824 RNY327809:RNY327824 RXU327809:RXU327824 SHQ327809:SHQ327824 SRM327809:SRM327824 TBI327809:TBI327824 TLE327809:TLE327824 TVA327809:TVA327824 UEW327809:UEW327824 UOS327809:UOS327824 UYO327809:UYO327824 VIK327809:VIK327824 VSG327809:VSG327824 WCC327809:WCC327824 WLY327809:WLY327824 WVU327809:WVU327824 M393345:M393360 JI393345:JI393360 TE393345:TE393360 ADA393345:ADA393360 AMW393345:AMW393360 AWS393345:AWS393360 BGO393345:BGO393360 BQK393345:BQK393360 CAG393345:CAG393360 CKC393345:CKC393360 CTY393345:CTY393360 DDU393345:DDU393360 DNQ393345:DNQ393360 DXM393345:DXM393360 EHI393345:EHI393360 ERE393345:ERE393360 FBA393345:FBA393360 FKW393345:FKW393360 FUS393345:FUS393360 GEO393345:GEO393360 GOK393345:GOK393360 GYG393345:GYG393360 HIC393345:HIC393360 HRY393345:HRY393360 IBU393345:IBU393360 ILQ393345:ILQ393360 IVM393345:IVM393360 JFI393345:JFI393360 JPE393345:JPE393360 JZA393345:JZA393360 KIW393345:KIW393360 KSS393345:KSS393360 LCO393345:LCO393360 LMK393345:LMK393360 LWG393345:LWG393360 MGC393345:MGC393360 MPY393345:MPY393360 MZU393345:MZU393360 NJQ393345:NJQ393360 NTM393345:NTM393360 ODI393345:ODI393360 ONE393345:ONE393360 OXA393345:OXA393360 PGW393345:PGW393360 PQS393345:PQS393360 QAO393345:QAO393360 QKK393345:QKK393360 QUG393345:QUG393360 REC393345:REC393360 RNY393345:RNY393360 RXU393345:RXU393360 SHQ393345:SHQ393360 SRM393345:SRM393360 TBI393345:TBI393360 TLE393345:TLE393360 TVA393345:TVA393360 UEW393345:UEW393360 UOS393345:UOS393360 UYO393345:UYO393360 VIK393345:VIK393360 VSG393345:VSG393360 WCC393345:WCC393360 WLY393345:WLY393360 WVU393345:WVU393360 M458881:M458896 JI458881:JI458896 TE458881:TE458896 ADA458881:ADA458896 AMW458881:AMW458896 AWS458881:AWS458896 BGO458881:BGO458896 BQK458881:BQK458896 CAG458881:CAG458896 CKC458881:CKC458896 CTY458881:CTY458896 DDU458881:DDU458896 DNQ458881:DNQ458896 DXM458881:DXM458896 EHI458881:EHI458896 ERE458881:ERE458896 FBA458881:FBA458896 FKW458881:FKW458896 FUS458881:FUS458896 GEO458881:GEO458896 GOK458881:GOK458896 GYG458881:GYG458896 HIC458881:HIC458896 HRY458881:HRY458896 IBU458881:IBU458896 ILQ458881:ILQ458896 IVM458881:IVM458896 JFI458881:JFI458896 JPE458881:JPE458896 JZA458881:JZA458896 KIW458881:KIW458896 KSS458881:KSS458896 LCO458881:LCO458896 LMK458881:LMK458896 LWG458881:LWG458896 MGC458881:MGC458896 MPY458881:MPY458896 MZU458881:MZU458896 NJQ458881:NJQ458896 NTM458881:NTM458896 ODI458881:ODI458896 ONE458881:ONE458896 OXA458881:OXA458896 PGW458881:PGW458896 PQS458881:PQS458896 QAO458881:QAO458896 QKK458881:QKK458896 QUG458881:QUG458896 REC458881:REC458896 RNY458881:RNY458896 RXU458881:RXU458896 SHQ458881:SHQ458896 SRM458881:SRM458896 TBI458881:TBI458896 TLE458881:TLE458896 TVA458881:TVA458896 UEW458881:UEW458896 UOS458881:UOS458896 UYO458881:UYO458896 VIK458881:VIK458896 VSG458881:VSG458896 WCC458881:WCC458896 WLY458881:WLY458896 WVU458881:WVU458896 M524417:M524432 JI524417:JI524432 TE524417:TE524432 ADA524417:ADA524432 AMW524417:AMW524432 AWS524417:AWS524432 BGO524417:BGO524432 BQK524417:BQK524432 CAG524417:CAG524432 CKC524417:CKC524432 CTY524417:CTY524432 DDU524417:DDU524432 DNQ524417:DNQ524432 DXM524417:DXM524432 EHI524417:EHI524432 ERE524417:ERE524432 FBA524417:FBA524432 FKW524417:FKW524432 FUS524417:FUS524432 GEO524417:GEO524432 GOK524417:GOK524432 GYG524417:GYG524432 HIC524417:HIC524432 HRY524417:HRY524432 IBU524417:IBU524432 ILQ524417:ILQ524432 IVM524417:IVM524432 JFI524417:JFI524432 JPE524417:JPE524432 JZA524417:JZA524432 KIW524417:KIW524432 KSS524417:KSS524432 LCO524417:LCO524432 LMK524417:LMK524432 LWG524417:LWG524432 MGC524417:MGC524432 MPY524417:MPY524432 MZU524417:MZU524432 NJQ524417:NJQ524432 NTM524417:NTM524432 ODI524417:ODI524432 ONE524417:ONE524432 OXA524417:OXA524432 PGW524417:PGW524432 PQS524417:PQS524432 QAO524417:QAO524432 QKK524417:QKK524432 QUG524417:QUG524432 REC524417:REC524432 RNY524417:RNY524432 RXU524417:RXU524432 SHQ524417:SHQ524432 SRM524417:SRM524432 TBI524417:TBI524432 TLE524417:TLE524432 TVA524417:TVA524432 UEW524417:UEW524432 UOS524417:UOS524432 UYO524417:UYO524432 VIK524417:VIK524432 VSG524417:VSG524432 WCC524417:WCC524432 WLY524417:WLY524432 WVU524417:WVU524432 M589953:M589968 JI589953:JI589968 TE589953:TE589968 ADA589953:ADA589968 AMW589953:AMW589968 AWS589953:AWS589968 BGO589953:BGO589968 BQK589953:BQK589968 CAG589953:CAG589968 CKC589953:CKC589968 CTY589953:CTY589968 DDU589953:DDU589968 DNQ589953:DNQ589968 DXM589953:DXM589968 EHI589953:EHI589968 ERE589953:ERE589968 FBA589953:FBA589968 FKW589953:FKW589968 FUS589953:FUS589968 GEO589953:GEO589968 GOK589953:GOK589968 GYG589953:GYG589968 HIC589953:HIC589968 HRY589953:HRY589968 IBU589953:IBU589968 ILQ589953:ILQ589968 IVM589953:IVM589968 JFI589953:JFI589968 JPE589953:JPE589968 JZA589953:JZA589968 KIW589953:KIW589968 KSS589953:KSS589968 LCO589953:LCO589968 LMK589953:LMK589968 LWG589953:LWG589968 MGC589953:MGC589968 MPY589953:MPY589968 MZU589953:MZU589968 NJQ589953:NJQ589968 NTM589953:NTM589968 ODI589953:ODI589968 ONE589953:ONE589968 OXA589953:OXA589968 PGW589953:PGW589968 PQS589953:PQS589968 QAO589953:QAO589968 QKK589953:QKK589968 QUG589953:QUG589968 REC589953:REC589968 RNY589953:RNY589968 RXU589953:RXU589968 SHQ589953:SHQ589968 SRM589953:SRM589968 TBI589953:TBI589968 TLE589953:TLE589968 TVA589953:TVA589968 UEW589953:UEW589968 UOS589953:UOS589968 UYO589953:UYO589968 VIK589953:VIK589968 VSG589953:VSG589968 WCC589953:WCC589968 WLY589953:WLY589968 WVU589953:WVU589968 M655489:M655504 JI655489:JI655504 TE655489:TE655504 ADA655489:ADA655504 AMW655489:AMW655504 AWS655489:AWS655504 BGO655489:BGO655504 BQK655489:BQK655504 CAG655489:CAG655504 CKC655489:CKC655504 CTY655489:CTY655504 DDU655489:DDU655504 DNQ655489:DNQ655504 DXM655489:DXM655504 EHI655489:EHI655504 ERE655489:ERE655504 FBA655489:FBA655504 FKW655489:FKW655504 FUS655489:FUS655504 GEO655489:GEO655504 GOK655489:GOK655504 GYG655489:GYG655504 HIC655489:HIC655504 HRY655489:HRY655504 IBU655489:IBU655504 ILQ655489:ILQ655504 IVM655489:IVM655504 JFI655489:JFI655504 JPE655489:JPE655504 JZA655489:JZA655504 KIW655489:KIW655504 KSS655489:KSS655504 LCO655489:LCO655504 LMK655489:LMK655504 LWG655489:LWG655504 MGC655489:MGC655504 MPY655489:MPY655504 MZU655489:MZU655504 NJQ655489:NJQ655504 NTM655489:NTM655504 ODI655489:ODI655504 ONE655489:ONE655504 OXA655489:OXA655504 PGW655489:PGW655504 PQS655489:PQS655504 QAO655489:QAO655504 QKK655489:QKK655504 QUG655489:QUG655504 REC655489:REC655504 RNY655489:RNY655504 RXU655489:RXU655504 SHQ655489:SHQ655504 SRM655489:SRM655504 TBI655489:TBI655504 TLE655489:TLE655504 TVA655489:TVA655504 UEW655489:UEW655504 UOS655489:UOS655504 UYO655489:UYO655504 VIK655489:VIK655504 VSG655489:VSG655504 WCC655489:WCC655504 WLY655489:WLY655504 WVU655489:WVU655504 M721025:M721040 JI721025:JI721040 TE721025:TE721040 ADA721025:ADA721040 AMW721025:AMW721040 AWS721025:AWS721040 BGO721025:BGO721040 BQK721025:BQK721040 CAG721025:CAG721040 CKC721025:CKC721040 CTY721025:CTY721040 DDU721025:DDU721040 DNQ721025:DNQ721040 DXM721025:DXM721040 EHI721025:EHI721040 ERE721025:ERE721040 FBA721025:FBA721040 FKW721025:FKW721040 FUS721025:FUS721040 GEO721025:GEO721040 GOK721025:GOK721040 GYG721025:GYG721040 HIC721025:HIC721040 HRY721025:HRY721040 IBU721025:IBU721040 ILQ721025:ILQ721040 IVM721025:IVM721040 JFI721025:JFI721040 JPE721025:JPE721040 JZA721025:JZA721040 KIW721025:KIW721040 KSS721025:KSS721040 LCO721025:LCO721040 LMK721025:LMK721040 LWG721025:LWG721040 MGC721025:MGC721040 MPY721025:MPY721040 MZU721025:MZU721040 NJQ721025:NJQ721040 NTM721025:NTM721040 ODI721025:ODI721040 ONE721025:ONE721040 OXA721025:OXA721040 PGW721025:PGW721040 PQS721025:PQS721040 QAO721025:QAO721040 QKK721025:QKK721040 QUG721025:QUG721040 REC721025:REC721040 RNY721025:RNY721040 RXU721025:RXU721040 SHQ721025:SHQ721040 SRM721025:SRM721040 TBI721025:TBI721040 TLE721025:TLE721040 TVA721025:TVA721040 UEW721025:UEW721040 UOS721025:UOS721040 UYO721025:UYO721040 VIK721025:VIK721040 VSG721025:VSG721040 WCC721025:WCC721040 WLY721025:WLY721040 WVU721025:WVU721040 M786561:M786576 JI786561:JI786576 TE786561:TE786576 ADA786561:ADA786576 AMW786561:AMW786576 AWS786561:AWS786576 BGO786561:BGO786576 BQK786561:BQK786576 CAG786561:CAG786576 CKC786561:CKC786576 CTY786561:CTY786576 DDU786561:DDU786576 DNQ786561:DNQ786576 DXM786561:DXM786576 EHI786561:EHI786576 ERE786561:ERE786576 FBA786561:FBA786576 FKW786561:FKW786576 FUS786561:FUS786576 GEO786561:GEO786576 GOK786561:GOK786576 GYG786561:GYG786576 HIC786561:HIC786576 HRY786561:HRY786576 IBU786561:IBU786576 ILQ786561:ILQ786576 IVM786561:IVM786576 JFI786561:JFI786576 JPE786561:JPE786576 JZA786561:JZA786576 KIW786561:KIW786576 KSS786561:KSS786576 LCO786561:LCO786576 LMK786561:LMK786576 LWG786561:LWG786576 MGC786561:MGC786576 MPY786561:MPY786576 MZU786561:MZU786576 NJQ786561:NJQ786576 NTM786561:NTM786576 ODI786561:ODI786576 ONE786561:ONE786576 OXA786561:OXA786576 PGW786561:PGW786576 PQS786561:PQS786576 QAO786561:QAO786576 QKK786561:QKK786576 QUG786561:QUG786576 REC786561:REC786576 RNY786561:RNY786576 RXU786561:RXU786576 SHQ786561:SHQ786576 SRM786561:SRM786576 TBI786561:TBI786576 TLE786561:TLE786576 TVA786561:TVA786576 UEW786561:UEW786576 UOS786561:UOS786576 UYO786561:UYO786576 VIK786561:VIK786576 VSG786561:VSG786576 WCC786561:WCC786576 WLY786561:WLY786576 WVU786561:WVU786576 M852097:M852112 JI852097:JI852112 TE852097:TE852112 ADA852097:ADA852112 AMW852097:AMW852112 AWS852097:AWS852112 BGO852097:BGO852112 BQK852097:BQK852112 CAG852097:CAG852112 CKC852097:CKC852112 CTY852097:CTY852112 DDU852097:DDU852112 DNQ852097:DNQ852112 DXM852097:DXM852112 EHI852097:EHI852112 ERE852097:ERE852112 FBA852097:FBA852112 FKW852097:FKW852112 FUS852097:FUS852112 GEO852097:GEO852112 GOK852097:GOK852112 GYG852097:GYG852112 HIC852097:HIC852112 HRY852097:HRY852112 IBU852097:IBU852112 ILQ852097:ILQ852112 IVM852097:IVM852112 JFI852097:JFI852112 JPE852097:JPE852112 JZA852097:JZA852112 KIW852097:KIW852112 KSS852097:KSS852112 LCO852097:LCO852112 LMK852097:LMK852112 LWG852097:LWG852112 MGC852097:MGC852112 MPY852097:MPY852112 MZU852097:MZU852112 NJQ852097:NJQ852112 NTM852097:NTM852112 ODI852097:ODI852112 ONE852097:ONE852112 OXA852097:OXA852112 PGW852097:PGW852112 PQS852097:PQS852112 QAO852097:QAO852112 QKK852097:QKK852112 QUG852097:QUG852112 REC852097:REC852112 RNY852097:RNY852112 RXU852097:RXU852112 SHQ852097:SHQ852112 SRM852097:SRM852112 TBI852097:TBI852112 TLE852097:TLE852112 TVA852097:TVA852112 UEW852097:UEW852112 UOS852097:UOS852112 UYO852097:UYO852112 VIK852097:VIK852112 VSG852097:VSG852112 WCC852097:WCC852112 WLY852097:WLY852112 WVU852097:WVU852112 M917633:M917648 JI917633:JI917648 TE917633:TE917648 ADA917633:ADA917648 AMW917633:AMW917648 AWS917633:AWS917648 BGO917633:BGO917648 BQK917633:BQK917648 CAG917633:CAG917648 CKC917633:CKC917648 CTY917633:CTY917648 DDU917633:DDU917648 DNQ917633:DNQ917648 DXM917633:DXM917648 EHI917633:EHI917648 ERE917633:ERE917648 FBA917633:FBA917648 FKW917633:FKW917648 FUS917633:FUS917648 GEO917633:GEO917648 GOK917633:GOK917648 GYG917633:GYG917648 HIC917633:HIC917648 HRY917633:HRY917648 IBU917633:IBU917648 ILQ917633:ILQ917648 IVM917633:IVM917648 JFI917633:JFI917648 JPE917633:JPE917648 JZA917633:JZA917648 KIW917633:KIW917648 KSS917633:KSS917648 LCO917633:LCO917648 LMK917633:LMK917648 LWG917633:LWG917648 MGC917633:MGC917648 MPY917633:MPY917648 MZU917633:MZU917648 NJQ917633:NJQ917648 NTM917633:NTM917648 ODI917633:ODI917648 ONE917633:ONE917648 OXA917633:OXA917648 PGW917633:PGW917648 PQS917633:PQS917648 QAO917633:QAO917648 QKK917633:QKK917648 QUG917633:QUG917648 REC917633:REC917648 RNY917633:RNY917648 RXU917633:RXU917648 SHQ917633:SHQ917648 SRM917633:SRM917648 TBI917633:TBI917648 TLE917633:TLE917648 TVA917633:TVA917648 UEW917633:UEW917648 UOS917633:UOS917648 UYO917633:UYO917648 VIK917633:VIK917648 VSG917633:VSG917648 WCC917633:WCC917648 WLY917633:WLY917648 WVU917633:WVU917648 M983169:M983184 JI983169:JI983184 TE983169:TE983184 ADA983169:ADA983184 AMW983169:AMW983184 AWS983169:AWS983184 BGO983169:BGO983184 BQK983169:BQK983184 CAG983169:CAG983184 CKC983169:CKC983184 CTY983169:CTY983184 DDU983169:DDU983184 DNQ983169:DNQ983184 DXM983169:DXM983184 EHI983169:EHI983184 ERE983169:ERE983184 FBA983169:FBA983184 FKW983169:FKW983184 FUS983169:FUS983184 GEO983169:GEO983184 GOK983169:GOK983184 GYG983169:GYG983184 HIC983169:HIC983184 HRY983169:HRY983184 IBU983169:IBU983184 ILQ983169:ILQ983184 IVM983169:IVM983184 JFI983169:JFI983184 JPE983169:JPE983184 JZA983169:JZA983184 KIW983169:KIW983184 KSS983169:KSS983184 LCO983169:LCO983184 LMK983169:LMK983184 LWG983169:LWG983184 MGC983169:MGC983184 MPY983169:MPY983184 MZU983169:MZU983184 NJQ983169:NJQ983184 NTM983169:NTM983184 ODI983169:ODI983184 ONE983169:ONE983184 OXA983169:OXA983184 PGW983169:PGW983184 PQS983169:PQS983184 QAO983169:QAO983184 QKK983169:QKK983184 QUG983169:QUG983184 REC983169:REC983184 RNY983169:RNY983184 RXU983169:RXU983184 SHQ983169:SHQ983184 SRM983169:SRM983184 TBI983169:TBI983184 TLE983169:TLE983184 TVA983169:TVA983184 UEW983169:UEW983184 UOS983169:UOS983184 UYO983169:UYO983184 VIK983169:VIK983184 VSG983169:VSG983184 WCC983169:WCC983184 WLY983169:WLY983184 WVU983169:WVU983184" xr:uid="{76BE1ADD-EC13-4202-BC87-8EAEC2C52E2D}">
      <formula1>"Bottoming,Topping,NA"</formula1>
    </dataValidation>
    <dataValidation type="list" allowBlank="1" showInputMessage="1" showErrorMessage="1" sqref="L129:L144 JH129:JH144 TD129:TD144 ACZ129:ACZ144 AMV129:AMV144 AWR129:AWR144 BGN129:BGN144 BQJ129:BQJ144 CAF129:CAF144 CKB129:CKB144 CTX129:CTX144 DDT129:DDT144 DNP129:DNP144 DXL129:DXL144 EHH129:EHH144 ERD129:ERD144 FAZ129:FAZ144 FKV129:FKV144 FUR129:FUR144 GEN129:GEN144 GOJ129:GOJ144 GYF129:GYF144 HIB129:HIB144 HRX129:HRX144 IBT129:IBT144 ILP129:ILP144 IVL129:IVL144 JFH129:JFH144 JPD129:JPD144 JYZ129:JYZ144 KIV129:KIV144 KSR129:KSR144 LCN129:LCN144 LMJ129:LMJ144 LWF129:LWF144 MGB129:MGB144 MPX129:MPX144 MZT129:MZT144 NJP129:NJP144 NTL129:NTL144 ODH129:ODH144 OND129:OND144 OWZ129:OWZ144 PGV129:PGV144 PQR129:PQR144 QAN129:QAN144 QKJ129:QKJ144 QUF129:QUF144 REB129:REB144 RNX129:RNX144 RXT129:RXT144 SHP129:SHP144 SRL129:SRL144 TBH129:TBH144 TLD129:TLD144 TUZ129:TUZ144 UEV129:UEV144 UOR129:UOR144 UYN129:UYN144 VIJ129:VIJ144 VSF129:VSF144 WCB129:WCB144 WLX129:WLX144 WVT129:WVT144 L65665:L65680 JH65665:JH65680 TD65665:TD65680 ACZ65665:ACZ65680 AMV65665:AMV65680 AWR65665:AWR65680 BGN65665:BGN65680 BQJ65665:BQJ65680 CAF65665:CAF65680 CKB65665:CKB65680 CTX65665:CTX65680 DDT65665:DDT65680 DNP65665:DNP65680 DXL65665:DXL65680 EHH65665:EHH65680 ERD65665:ERD65680 FAZ65665:FAZ65680 FKV65665:FKV65680 FUR65665:FUR65680 GEN65665:GEN65680 GOJ65665:GOJ65680 GYF65665:GYF65680 HIB65665:HIB65680 HRX65665:HRX65680 IBT65665:IBT65680 ILP65665:ILP65680 IVL65665:IVL65680 JFH65665:JFH65680 JPD65665:JPD65680 JYZ65665:JYZ65680 KIV65665:KIV65680 KSR65665:KSR65680 LCN65665:LCN65680 LMJ65665:LMJ65680 LWF65665:LWF65680 MGB65665:MGB65680 MPX65665:MPX65680 MZT65665:MZT65680 NJP65665:NJP65680 NTL65665:NTL65680 ODH65665:ODH65680 OND65665:OND65680 OWZ65665:OWZ65680 PGV65665:PGV65680 PQR65665:PQR65680 QAN65665:QAN65680 QKJ65665:QKJ65680 QUF65665:QUF65680 REB65665:REB65680 RNX65665:RNX65680 RXT65665:RXT65680 SHP65665:SHP65680 SRL65665:SRL65680 TBH65665:TBH65680 TLD65665:TLD65680 TUZ65665:TUZ65680 UEV65665:UEV65680 UOR65665:UOR65680 UYN65665:UYN65680 VIJ65665:VIJ65680 VSF65665:VSF65680 WCB65665:WCB65680 WLX65665:WLX65680 WVT65665:WVT65680 L131201:L131216 JH131201:JH131216 TD131201:TD131216 ACZ131201:ACZ131216 AMV131201:AMV131216 AWR131201:AWR131216 BGN131201:BGN131216 BQJ131201:BQJ131216 CAF131201:CAF131216 CKB131201:CKB131216 CTX131201:CTX131216 DDT131201:DDT131216 DNP131201:DNP131216 DXL131201:DXL131216 EHH131201:EHH131216 ERD131201:ERD131216 FAZ131201:FAZ131216 FKV131201:FKV131216 FUR131201:FUR131216 GEN131201:GEN131216 GOJ131201:GOJ131216 GYF131201:GYF131216 HIB131201:HIB131216 HRX131201:HRX131216 IBT131201:IBT131216 ILP131201:ILP131216 IVL131201:IVL131216 JFH131201:JFH131216 JPD131201:JPD131216 JYZ131201:JYZ131216 KIV131201:KIV131216 KSR131201:KSR131216 LCN131201:LCN131216 LMJ131201:LMJ131216 LWF131201:LWF131216 MGB131201:MGB131216 MPX131201:MPX131216 MZT131201:MZT131216 NJP131201:NJP131216 NTL131201:NTL131216 ODH131201:ODH131216 OND131201:OND131216 OWZ131201:OWZ131216 PGV131201:PGV131216 PQR131201:PQR131216 QAN131201:QAN131216 QKJ131201:QKJ131216 QUF131201:QUF131216 REB131201:REB131216 RNX131201:RNX131216 RXT131201:RXT131216 SHP131201:SHP131216 SRL131201:SRL131216 TBH131201:TBH131216 TLD131201:TLD131216 TUZ131201:TUZ131216 UEV131201:UEV131216 UOR131201:UOR131216 UYN131201:UYN131216 VIJ131201:VIJ131216 VSF131201:VSF131216 WCB131201:WCB131216 WLX131201:WLX131216 WVT131201:WVT131216 L196737:L196752 JH196737:JH196752 TD196737:TD196752 ACZ196737:ACZ196752 AMV196737:AMV196752 AWR196737:AWR196752 BGN196737:BGN196752 BQJ196737:BQJ196752 CAF196737:CAF196752 CKB196737:CKB196752 CTX196737:CTX196752 DDT196737:DDT196752 DNP196737:DNP196752 DXL196737:DXL196752 EHH196737:EHH196752 ERD196737:ERD196752 FAZ196737:FAZ196752 FKV196737:FKV196752 FUR196737:FUR196752 GEN196737:GEN196752 GOJ196737:GOJ196752 GYF196737:GYF196752 HIB196737:HIB196752 HRX196737:HRX196752 IBT196737:IBT196752 ILP196737:ILP196752 IVL196737:IVL196752 JFH196737:JFH196752 JPD196737:JPD196752 JYZ196737:JYZ196752 KIV196737:KIV196752 KSR196737:KSR196752 LCN196737:LCN196752 LMJ196737:LMJ196752 LWF196737:LWF196752 MGB196737:MGB196752 MPX196737:MPX196752 MZT196737:MZT196752 NJP196737:NJP196752 NTL196737:NTL196752 ODH196737:ODH196752 OND196737:OND196752 OWZ196737:OWZ196752 PGV196737:PGV196752 PQR196737:PQR196752 QAN196737:QAN196752 QKJ196737:QKJ196752 QUF196737:QUF196752 REB196737:REB196752 RNX196737:RNX196752 RXT196737:RXT196752 SHP196737:SHP196752 SRL196737:SRL196752 TBH196737:TBH196752 TLD196737:TLD196752 TUZ196737:TUZ196752 UEV196737:UEV196752 UOR196737:UOR196752 UYN196737:UYN196752 VIJ196737:VIJ196752 VSF196737:VSF196752 WCB196737:WCB196752 WLX196737:WLX196752 WVT196737:WVT196752 L262273:L262288 JH262273:JH262288 TD262273:TD262288 ACZ262273:ACZ262288 AMV262273:AMV262288 AWR262273:AWR262288 BGN262273:BGN262288 BQJ262273:BQJ262288 CAF262273:CAF262288 CKB262273:CKB262288 CTX262273:CTX262288 DDT262273:DDT262288 DNP262273:DNP262288 DXL262273:DXL262288 EHH262273:EHH262288 ERD262273:ERD262288 FAZ262273:FAZ262288 FKV262273:FKV262288 FUR262273:FUR262288 GEN262273:GEN262288 GOJ262273:GOJ262288 GYF262273:GYF262288 HIB262273:HIB262288 HRX262273:HRX262288 IBT262273:IBT262288 ILP262273:ILP262288 IVL262273:IVL262288 JFH262273:JFH262288 JPD262273:JPD262288 JYZ262273:JYZ262288 KIV262273:KIV262288 KSR262273:KSR262288 LCN262273:LCN262288 LMJ262273:LMJ262288 LWF262273:LWF262288 MGB262273:MGB262288 MPX262273:MPX262288 MZT262273:MZT262288 NJP262273:NJP262288 NTL262273:NTL262288 ODH262273:ODH262288 OND262273:OND262288 OWZ262273:OWZ262288 PGV262273:PGV262288 PQR262273:PQR262288 QAN262273:QAN262288 QKJ262273:QKJ262288 QUF262273:QUF262288 REB262273:REB262288 RNX262273:RNX262288 RXT262273:RXT262288 SHP262273:SHP262288 SRL262273:SRL262288 TBH262273:TBH262288 TLD262273:TLD262288 TUZ262273:TUZ262288 UEV262273:UEV262288 UOR262273:UOR262288 UYN262273:UYN262288 VIJ262273:VIJ262288 VSF262273:VSF262288 WCB262273:WCB262288 WLX262273:WLX262288 WVT262273:WVT262288 L327809:L327824 JH327809:JH327824 TD327809:TD327824 ACZ327809:ACZ327824 AMV327809:AMV327824 AWR327809:AWR327824 BGN327809:BGN327824 BQJ327809:BQJ327824 CAF327809:CAF327824 CKB327809:CKB327824 CTX327809:CTX327824 DDT327809:DDT327824 DNP327809:DNP327824 DXL327809:DXL327824 EHH327809:EHH327824 ERD327809:ERD327824 FAZ327809:FAZ327824 FKV327809:FKV327824 FUR327809:FUR327824 GEN327809:GEN327824 GOJ327809:GOJ327824 GYF327809:GYF327824 HIB327809:HIB327824 HRX327809:HRX327824 IBT327809:IBT327824 ILP327809:ILP327824 IVL327809:IVL327824 JFH327809:JFH327824 JPD327809:JPD327824 JYZ327809:JYZ327824 KIV327809:KIV327824 KSR327809:KSR327824 LCN327809:LCN327824 LMJ327809:LMJ327824 LWF327809:LWF327824 MGB327809:MGB327824 MPX327809:MPX327824 MZT327809:MZT327824 NJP327809:NJP327824 NTL327809:NTL327824 ODH327809:ODH327824 OND327809:OND327824 OWZ327809:OWZ327824 PGV327809:PGV327824 PQR327809:PQR327824 QAN327809:QAN327824 QKJ327809:QKJ327824 QUF327809:QUF327824 REB327809:REB327824 RNX327809:RNX327824 RXT327809:RXT327824 SHP327809:SHP327824 SRL327809:SRL327824 TBH327809:TBH327824 TLD327809:TLD327824 TUZ327809:TUZ327824 UEV327809:UEV327824 UOR327809:UOR327824 UYN327809:UYN327824 VIJ327809:VIJ327824 VSF327809:VSF327824 WCB327809:WCB327824 WLX327809:WLX327824 WVT327809:WVT327824 L393345:L393360 JH393345:JH393360 TD393345:TD393360 ACZ393345:ACZ393360 AMV393345:AMV393360 AWR393345:AWR393360 BGN393345:BGN393360 BQJ393345:BQJ393360 CAF393345:CAF393360 CKB393345:CKB393360 CTX393345:CTX393360 DDT393345:DDT393360 DNP393345:DNP393360 DXL393345:DXL393360 EHH393345:EHH393360 ERD393345:ERD393360 FAZ393345:FAZ393360 FKV393345:FKV393360 FUR393345:FUR393360 GEN393345:GEN393360 GOJ393345:GOJ393360 GYF393345:GYF393360 HIB393345:HIB393360 HRX393345:HRX393360 IBT393345:IBT393360 ILP393345:ILP393360 IVL393345:IVL393360 JFH393345:JFH393360 JPD393345:JPD393360 JYZ393345:JYZ393360 KIV393345:KIV393360 KSR393345:KSR393360 LCN393345:LCN393360 LMJ393345:LMJ393360 LWF393345:LWF393360 MGB393345:MGB393360 MPX393345:MPX393360 MZT393345:MZT393360 NJP393345:NJP393360 NTL393345:NTL393360 ODH393345:ODH393360 OND393345:OND393360 OWZ393345:OWZ393360 PGV393345:PGV393360 PQR393345:PQR393360 QAN393345:QAN393360 QKJ393345:QKJ393360 QUF393345:QUF393360 REB393345:REB393360 RNX393345:RNX393360 RXT393345:RXT393360 SHP393345:SHP393360 SRL393345:SRL393360 TBH393345:TBH393360 TLD393345:TLD393360 TUZ393345:TUZ393360 UEV393345:UEV393360 UOR393345:UOR393360 UYN393345:UYN393360 VIJ393345:VIJ393360 VSF393345:VSF393360 WCB393345:WCB393360 WLX393345:WLX393360 WVT393345:WVT393360 L458881:L458896 JH458881:JH458896 TD458881:TD458896 ACZ458881:ACZ458896 AMV458881:AMV458896 AWR458881:AWR458896 BGN458881:BGN458896 BQJ458881:BQJ458896 CAF458881:CAF458896 CKB458881:CKB458896 CTX458881:CTX458896 DDT458881:DDT458896 DNP458881:DNP458896 DXL458881:DXL458896 EHH458881:EHH458896 ERD458881:ERD458896 FAZ458881:FAZ458896 FKV458881:FKV458896 FUR458881:FUR458896 GEN458881:GEN458896 GOJ458881:GOJ458896 GYF458881:GYF458896 HIB458881:HIB458896 HRX458881:HRX458896 IBT458881:IBT458896 ILP458881:ILP458896 IVL458881:IVL458896 JFH458881:JFH458896 JPD458881:JPD458896 JYZ458881:JYZ458896 KIV458881:KIV458896 KSR458881:KSR458896 LCN458881:LCN458896 LMJ458881:LMJ458896 LWF458881:LWF458896 MGB458881:MGB458896 MPX458881:MPX458896 MZT458881:MZT458896 NJP458881:NJP458896 NTL458881:NTL458896 ODH458881:ODH458896 OND458881:OND458896 OWZ458881:OWZ458896 PGV458881:PGV458896 PQR458881:PQR458896 QAN458881:QAN458896 QKJ458881:QKJ458896 QUF458881:QUF458896 REB458881:REB458896 RNX458881:RNX458896 RXT458881:RXT458896 SHP458881:SHP458896 SRL458881:SRL458896 TBH458881:TBH458896 TLD458881:TLD458896 TUZ458881:TUZ458896 UEV458881:UEV458896 UOR458881:UOR458896 UYN458881:UYN458896 VIJ458881:VIJ458896 VSF458881:VSF458896 WCB458881:WCB458896 WLX458881:WLX458896 WVT458881:WVT458896 L524417:L524432 JH524417:JH524432 TD524417:TD524432 ACZ524417:ACZ524432 AMV524417:AMV524432 AWR524417:AWR524432 BGN524417:BGN524432 BQJ524417:BQJ524432 CAF524417:CAF524432 CKB524417:CKB524432 CTX524417:CTX524432 DDT524417:DDT524432 DNP524417:DNP524432 DXL524417:DXL524432 EHH524417:EHH524432 ERD524417:ERD524432 FAZ524417:FAZ524432 FKV524417:FKV524432 FUR524417:FUR524432 GEN524417:GEN524432 GOJ524417:GOJ524432 GYF524417:GYF524432 HIB524417:HIB524432 HRX524417:HRX524432 IBT524417:IBT524432 ILP524417:ILP524432 IVL524417:IVL524432 JFH524417:JFH524432 JPD524417:JPD524432 JYZ524417:JYZ524432 KIV524417:KIV524432 KSR524417:KSR524432 LCN524417:LCN524432 LMJ524417:LMJ524432 LWF524417:LWF524432 MGB524417:MGB524432 MPX524417:MPX524432 MZT524417:MZT524432 NJP524417:NJP524432 NTL524417:NTL524432 ODH524417:ODH524432 OND524417:OND524432 OWZ524417:OWZ524432 PGV524417:PGV524432 PQR524417:PQR524432 QAN524417:QAN524432 QKJ524417:QKJ524432 QUF524417:QUF524432 REB524417:REB524432 RNX524417:RNX524432 RXT524417:RXT524432 SHP524417:SHP524432 SRL524417:SRL524432 TBH524417:TBH524432 TLD524417:TLD524432 TUZ524417:TUZ524432 UEV524417:UEV524432 UOR524417:UOR524432 UYN524417:UYN524432 VIJ524417:VIJ524432 VSF524417:VSF524432 WCB524417:WCB524432 WLX524417:WLX524432 WVT524417:WVT524432 L589953:L589968 JH589953:JH589968 TD589953:TD589968 ACZ589953:ACZ589968 AMV589953:AMV589968 AWR589953:AWR589968 BGN589953:BGN589968 BQJ589953:BQJ589968 CAF589953:CAF589968 CKB589953:CKB589968 CTX589953:CTX589968 DDT589953:DDT589968 DNP589953:DNP589968 DXL589953:DXL589968 EHH589953:EHH589968 ERD589953:ERD589968 FAZ589953:FAZ589968 FKV589953:FKV589968 FUR589953:FUR589968 GEN589953:GEN589968 GOJ589953:GOJ589968 GYF589953:GYF589968 HIB589953:HIB589968 HRX589953:HRX589968 IBT589953:IBT589968 ILP589953:ILP589968 IVL589953:IVL589968 JFH589953:JFH589968 JPD589953:JPD589968 JYZ589953:JYZ589968 KIV589953:KIV589968 KSR589953:KSR589968 LCN589953:LCN589968 LMJ589953:LMJ589968 LWF589953:LWF589968 MGB589953:MGB589968 MPX589953:MPX589968 MZT589953:MZT589968 NJP589953:NJP589968 NTL589953:NTL589968 ODH589953:ODH589968 OND589953:OND589968 OWZ589953:OWZ589968 PGV589953:PGV589968 PQR589953:PQR589968 QAN589953:QAN589968 QKJ589953:QKJ589968 QUF589953:QUF589968 REB589953:REB589968 RNX589953:RNX589968 RXT589953:RXT589968 SHP589953:SHP589968 SRL589953:SRL589968 TBH589953:TBH589968 TLD589953:TLD589968 TUZ589953:TUZ589968 UEV589953:UEV589968 UOR589953:UOR589968 UYN589953:UYN589968 VIJ589953:VIJ589968 VSF589953:VSF589968 WCB589953:WCB589968 WLX589953:WLX589968 WVT589953:WVT589968 L655489:L655504 JH655489:JH655504 TD655489:TD655504 ACZ655489:ACZ655504 AMV655489:AMV655504 AWR655489:AWR655504 BGN655489:BGN655504 BQJ655489:BQJ655504 CAF655489:CAF655504 CKB655489:CKB655504 CTX655489:CTX655504 DDT655489:DDT655504 DNP655489:DNP655504 DXL655489:DXL655504 EHH655489:EHH655504 ERD655489:ERD655504 FAZ655489:FAZ655504 FKV655489:FKV655504 FUR655489:FUR655504 GEN655489:GEN655504 GOJ655489:GOJ655504 GYF655489:GYF655504 HIB655489:HIB655504 HRX655489:HRX655504 IBT655489:IBT655504 ILP655489:ILP655504 IVL655489:IVL655504 JFH655489:JFH655504 JPD655489:JPD655504 JYZ655489:JYZ655504 KIV655489:KIV655504 KSR655489:KSR655504 LCN655489:LCN655504 LMJ655489:LMJ655504 LWF655489:LWF655504 MGB655489:MGB655504 MPX655489:MPX655504 MZT655489:MZT655504 NJP655489:NJP655504 NTL655489:NTL655504 ODH655489:ODH655504 OND655489:OND655504 OWZ655489:OWZ655504 PGV655489:PGV655504 PQR655489:PQR655504 QAN655489:QAN655504 QKJ655489:QKJ655504 QUF655489:QUF655504 REB655489:REB655504 RNX655489:RNX655504 RXT655489:RXT655504 SHP655489:SHP655504 SRL655489:SRL655504 TBH655489:TBH655504 TLD655489:TLD655504 TUZ655489:TUZ655504 UEV655489:UEV655504 UOR655489:UOR655504 UYN655489:UYN655504 VIJ655489:VIJ655504 VSF655489:VSF655504 WCB655489:WCB655504 WLX655489:WLX655504 WVT655489:WVT655504 L721025:L721040 JH721025:JH721040 TD721025:TD721040 ACZ721025:ACZ721040 AMV721025:AMV721040 AWR721025:AWR721040 BGN721025:BGN721040 BQJ721025:BQJ721040 CAF721025:CAF721040 CKB721025:CKB721040 CTX721025:CTX721040 DDT721025:DDT721040 DNP721025:DNP721040 DXL721025:DXL721040 EHH721025:EHH721040 ERD721025:ERD721040 FAZ721025:FAZ721040 FKV721025:FKV721040 FUR721025:FUR721040 GEN721025:GEN721040 GOJ721025:GOJ721040 GYF721025:GYF721040 HIB721025:HIB721040 HRX721025:HRX721040 IBT721025:IBT721040 ILP721025:ILP721040 IVL721025:IVL721040 JFH721025:JFH721040 JPD721025:JPD721040 JYZ721025:JYZ721040 KIV721025:KIV721040 KSR721025:KSR721040 LCN721025:LCN721040 LMJ721025:LMJ721040 LWF721025:LWF721040 MGB721025:MGB721040 MPX721025:MPX721040 MZT721025:MZT721040 NJP721025:NJP721040 NTL721025:NTL721040 ODH721025:ODH721040 OND721025:OND721040 OWZ721025:OWZ721040 PGV721025:PGV721040 PQR721025:PQR721040 QAN721025:QAN721040 QKJ721025:QKJ721040 QUF721025:QUF721040 REB721025:REB721040 RNX721025:RNX721040 RXT721025:RXT721040 SHP721025:SHP721040 SRL721025:SRL721040 TBH721025:TBH721040 TLD721025:TLD721040 TUZ721025:TUZ721040 UEV721025:UEV721040 UOR721025:UOR721040 UYN721025:UYN721040 VIJ721025:VIJ721040 VSF721025:VSF721040 WCB721025:WCB721040 WLX721025:WLX721040 WVT721025:WVT721040 L786561:L786576 JH786561:JH786576 TD786561:TD786576 ACZ786561:ACZ786576 AMV786561:AMV786576 AWR786561:AWR786576 BGN786561:BGN786576 BQJ786561:BQJ786576 CAF786561:CAF786576 CKB786561:CKB786576 CTX786561:CTX786576 DDT786561:DDT786576 DNP786561:DNP786576 DXL786561:DXL786576 EHH786561:EHH786576 ERD786561:ERD786576 FAZ786561:FAZ786576 FKV786561:FKV786576 FUR786561:FUR786576 GEN786561:GEN786576 GOJ786561:GOJ786576 GYF786561:GYF786576 HIB786561:HIB786576 HRX786561:HRX786576 IBT786561:IBT786576 ILP786561:ILP786576 IVL786561:IVL786576 JFH786561:JFH786576 JPD786561:JPD786576 JYZ786561:JYZ786576 KIV786561:KIV786576 KSR786561:KSR786576 LCN786561:LCN786576 LMJ786561:LMJ786576 LWF786561:LWF786576 MGB786561:MGB786576 MPX786561:MPX786576 MZT786561:MZT786576 NJP786561:NJP786576 NTL786561:NTL786576 ODH786561:ODH786576 OND786561:OND786576 OWZ786561:OWZ786576 PGV786561:PGV786576 PQR786561:PQR786576 QAN786561:QAN786576 QKJ786561:QKJ786576 QUF786561:QUF786576 REB786561:REB786576 RNX786561:RNX786576 RXT786561:RXT786576 SHP786561:SHP786576 SRL786561:SRL786576 TBH786561:TBH786576 TLD786561:TLD786576 TUZ786561:TUZ786576 UEV786561:UEV786576 UOR786561:UOR786576 UYN786561:UYN786576 VIJ786561:VIJ786576 VSF786561:VSF786576 WCB786561:WCB786576 WLX786561:WLX786576 WVT786561:WVT786576 L852097:L852112 JH852097:JH852112 TD852097:TD852112 ACZ852097:ACZ852112 AMV852097:AMV852112 AWR852097:AWR852112 BGN852097:BGN852112 BQJ852097:BQJ852112 CAF852097:CAF852112 CKB852097:CKB852112 CTX852097:CTX852112 DDT852097:DDT852112 DNP852097:DNP852112 DXL852097:DXL852112 EHH852097:EHH852112 ERD852097:ERD852112 FAZ852097:FAZ852112 FKV852097:FKV852112 FUR852097:FUR852112 GEN852097:GEN852112 GOJ852097:GOJ852112 GYF852097:GYF852112 HIB852097:HIB852112 HRX852097:HRX852112 IBT852097:IBT852112 ILP852097:ILP852112 IVL852097:IVL852112 JFH852097:JFH852112 JPD852097:JPD852112 JYZ852097:JYZ852112 KIV852097:KIV852112 KSR852097:KSR852112 LCN852097:LCN852112 LMJ852097:LMJ852112 LWF852097:LWF852112 MGB852097:MGB852112 MPX852097:MPX852112 MZT852097:MZT852112 NJP852097:NJP852112 NTL852097:NTL852112 ODH852097:ODH852112 OND852097:OND852112 OWZ852097:OWZ852112 PGV852097:PGV852112 PQR852097:PQR852112 QAN852097:QAN852112 QKJ852097:QKJ852112 QUF852097:QUF852112 REB852097:REB852112 RNX852097:RNX852112 RXT852097:RXT852112 SHP852097:SHP852112 SRL852097:SRL852112 TBH852097:TBH852112 TLD852097:TLD852112 TUZ852097:TUZ852112 UEV852097:UEV852112 UOR852097:UOR852112 UYN852097:UYN852112 VIJ852097:VIJ852112 VSF852097:VSF852112 WCB852097:WCB852112 WLX852097:WLX852112 WVT852097:WVT852112 L917633:L917648 JH917633:JH917648 TD917633:TD917648 ACZ917633:ACZ917648 AMV917633:AMV917648 AWR917633:AWR917648 BGN917633:BGN917648 BQJ917633:BQJ917648 CAF917633:CAF917648 CKB917633:CKB917648 CTX917633:CTX917648 DDT917633:DDT917648 DNP917633:DNP917648 DXL917633:DXL917648 EHH917633:EHH917648 ERD917633:ERD917648 FAZ917633:FAZ917648 FKV917633:FKV917648 FUR917633:FUR917648 GEN917633:GEN917648 GOJ917633:GOJ917648 GYF917633:GYF917648 HIB917633:HIB917648 HRX917633:HRX917648 IBT917633:IBT917648 ILP917633:ILP917648 IVL917633:IVL917648 JFH917633:JFH917648 JPD917633:JPD917648 JYZ917633:JYZ917648 KIV917633:KIV917648 KSR917633:KSR917648 LCN917633:LCN917648 LMJ917633:LMJ917648 LWF917633:LWF917648 MGB917633:MGB917648 MPX917633:MPX917648 MZT917633:MZT917648 NJP917633:NJP917648 NTL917633:NTL917648 ODH917633:ODH917648 OND917633:OND917648 OWZ917633:OWZ917648 PGV917633:PGV917648 PQR917633:PQR917648 QAN917633:QAN917648 QKJ917633:QKJ917648 QUF917633:QUF917648 REB917633:REB917648 RNX917633:RNX917648 RXT917633:RXT917648 SHP917633:SHP917648 SRL917633:SRL917648 TBH917633:TBH917648 TLD917633:TLD917648 TUZ917633:TUZ917648 UEV917633:UEV917648 UOR917633:UOR917648 UYN917633:UYN917648 VIJ917633:VIJ917648 VSF917633:VSF917648 WCB917633:WCB917648 WLX917633:WLX917648 WVT917633:WVT917648 L983169:L983184 JH983169:JH983184 TD983169:TD983184 ACZ983169:ACZ983184 AMV983169:AMV983184 AWR983169:AWR983184 BGN983169:BGN983184 BQJ983169:BQJ983184 CAF983169:CAF983184 CKB983169:CKB983184 CTX983169:CTX983184 DDT983169:DDT983184 DNP983169:DNP983184 DXL983169:DXL983184 EHH983169:EHH983184 ERD983169:ERD983184 FAZ983169:FAZ983184 FKV983169:FKV983184 FUR983169:FUR983184 GEN983169:GEN983184 GOJ983169:GOJ983184 GYF983169:GYF983184 HIB983169:HIB983184 HRX983169:HRX983184 IBT983169:IBT983184 ILP983169:ILP983184 IVL983169:IVL983184 JFH983169:JFH983184 JPD983169:JPD983184 JYZ983169:JYZ983184 KIV983169:KIV983184 KSR983169:KSR983184 LCN983169:LCN983184 LMJ983169:LMJ983184 LWF983169:LWF983184 MGB983169:MGB983184 MPX983169:MPX983184 MZT983169:MZT983184 NJP983169:NJP983184 NTL983169:NTL983184 ODH983169:ODH983184 OND983169:OND983184 OWZ983169:OWZ983184 PGV983169:PGV983184 PQR983169:PQR983184 QAN983169:QAN983184 QKJ983169:QKJ983184 QUF983169:QUF983184 REB983169:REB983184 RNX983169:RNX983184 RXT983169:RXT983184 SHP983169:SHP983184 SRL983169:SRL983184 TBH983169:TBH983184 TLD983169:TLD983184 TUZ983169:TUZ983184 UEV983169:UEV983184 UOR983169:UOR983184 UYN983169:UYN983184 VIJ983169:VIJ983184 VSF983169:VSF983184 WCB983169:WCB983184 WLX983169:WLX983184 WVT983169:WVT983184" xr:uid="{6511B66B-8516-4847-BD59-199FDFCC9B16}">
      <formula1>"Biogas,Biomass,Coal,Natural Gas,Natural Gas Mixed,Pet Coke,Renewable,Solar,Steam,Waste Heat,Wood Waste"</formula1>
    </dataValidation>
    <dataValidation type="list" allowBlank="1" showInputMessage="1" showErrorMessage="1" sqref="K129:K144 JG129:JG144 TC129:TC144 ACY129:ACY144 AMU129:AMU144 AWQ129:AWQ144 BGM129:BGM144 BQI129:BQI144 CAE129:CAE144 CKA129:CKA144 CTW129:CTW144 DDS129:DDS144 DNO129:DNO144 DXK129:DXK144 EHG129:EHG144 ERC129:ERC144 FAY129:FAY144 FKU129:FKU144 FUQ129:FUQ144 GEM129:GEM144 GOI129:GOI144 GYE129:GYE144 HIA129:HIA144 HRW129:HRW144 IBS129:IBS144 ILO129:ILO144 IVK129:IVK144 JFG129:JFG144 JPC129:JPC144 JYY129:JYY144 KIU129:KIU144 KSQ129:KSQ144 LCM129:LCM144 LMI129:LMI144 LWE129:LWE144 MGA129:MGA144 MPW129:MPW144 MZS129:MZS144 NJO129:NJO144 NTK129:NTK144 ODG129:ODG144 ONC129:ONC144 OWY129:OWY144 PGU129:PGU144 PQQ129:PQQ144 QAM129:QAM144 QKI129:QKI144 QUE129:QUE144 REA129:REA144 RNW129:RNW144 RXS129:RXS144 SHO129:SHO144 SRK129:SRK144 TBG129:TBG144 TLC129:TLC144 TUY129:TUY144 UEU129:UEU144 UOQ129:UOQ144 UYM129:UYM144 VII129:VII144 VSE129:VSE144 WCA129:WCA144 WLW129:WLW144 WVS129:WVS144 K65665:K65680 JG65665:JG65680 TC65665:TC65680 ACY65665:ACY65680 AMU65665:AMU65680 AWQ65665:AWQ65680 BGM65665:BGM65680 BQI65665:BQI65680 CAE65665:CAE65680 CKA65665:CKA65680 CTW65665:CTW65680 DDS65665:DDS65680 DNO65665:DNO65680 DXK65665:DXK65680 EHG65665:EHG65680 ERC65665:ERC65680 FAY65665:FAY65680 FKU65665:FKU65680 FUQ65665:FUQ65680 GEM65665:GEM65680 GOI65665:GOI65680 GYE65665:GYE65680 HIA65665:HIA65680 HRW65665:HRW65680 IBS65665:IBS65680 ILO65665:ILO65680 IVK65665:IVK65680 JFG65665:JFG65680 JPC65665:JPC65680 JYY65665:JYY65680 KIU65665:KIU65680 KSQ65665:KSQ65680 LCM65665:LCM65680 LMI65665:LMI65680 LWE65665:LWE65680 MGA65665:MGA65680 MPW65665:MPW65680 MZS65665:MZS65680 NJO65665:NJO65680 NTK65665:NTK65680 ODG65665:ODG65680 ONC65665:ONC65680 OWY65665:OWY65680 PGU65665:PGU65680 PQQ65665:PQQ65680 QAM65665:QAM65680 QKI65665:QKI65680 QUE65665:QUE65680 REA65665:REA65680 RNW65665:RNW65680 RXS65665:RXS65680 SHO65665:SHO65680 SRK65665:SRK65680 TBG65665:TBG65680 TLC65665:TLC65680 TUY65665:TUY65680 UEU65665:UEU65680 UOQ65665:UOQ65680 UYM65665:UYM65680 VII65665:VII65680 VSE65665:VSE65680 WCA65665:WCA65680 WLW65665:WLW65680 WVS65665:WVS65680 K131201:K131216 JG131201:JG131216 TC131201:TC131216 ACY131201:ACY131216 AMU131201:AMU131216 AWQ131201:AWQ131216 BGM131201:BGM131216 BQI131201:BQI131216 CAE131201:CAE131216 CKA131201:CKA131216 CTW131201:CTW131216 DDS131201:DDS131216 DNO131201:DNO131216 DXK131201:DXK131216 EHG131201:EHG131216 ERC131201:ERC131216 FAY131201:FAY131216 FKU131201:FKU131216 FUQ131201:FUQ131216 GEM131201:GEM131216 GOI131201:GOI131216 GYE131201:GYE131216 HIA131201:HIA131216 HRW131201:HRW131216 IBS131201:IBS131216 ILO131201:ILO131216 IVK131201:IVK131216 JFG131201:JFG131216 JPC131201:JPC131216 JYY131201:JYY131216 KIU131201:KIU131216 KSQ131201:KSQ131216 LCM131201:LCM131216 LMI131201:LMI131216 LWE131201:LWE131216 MGA131201:MGA131216 MPW131201:MPW131216 MZS131201:MZS131216 NJO131201:NJO131216 NTK131201:NTK131216 ODG131201:ODG131216 ONC131201:ONC131216 OWY131201:OWY131216 PGU131201:PGU131216 PQQ131201:PQQ131216 QAM131201:QAM131216 QKI131201:QKI131216 QUE131201:QUE131216 REA131201:REA131216 RNW131201:RNW131216 RXS131201:RXS131216 SHO131201:SHO131216 SRK131201:SRK131216 TBG131201:TBG131216 TLC131201:TLC131216 TUY131201:TUY131216 UEU131201:UEU131216 UOQ131201:UOQ131216 UYM131201:UYM131216 VII131201:VII131216 VSE131201:VSE131216 WCA131201:WCA131216 WLW131201:WLW131216 WVS131201:WVS131216 K196737:K196752 JG196737:JG196752 TC196737:TC196752 ACY196737:ACY196752 AMU196737:AMU196752 AWQ196737:AWQ196752 BGM196737:BGM196752 BQI196737:BQI196752 CAE196737:CAE196752 CKA196737:CKA196752 CTW196737:CTW196752 DDS196737:DDS196752 DNO196737:DNO196752 DXK196737:DXK196752 EHG196737:EHG196752 ERC196737:ERC196752 FAY196737:FAY196752 FKU196737:FKU196752 FUQ196737:FUQ196752 GEM196737:GEM196752 GOI196737:GOI196752 GYE196737:GYE196752 HIA196737:HIA196752 HRW196737:HRW196752 IBS196737:IBS196752 ILO196737:ILO196752 IVK196737:IVK196752 JFG196737:JFG196752 JPC196737:JPC196752 JYY196737:JYY196752 KIU196737:KIU196752 KSQ196737:KSQ196752 LCM196737:LCM196752 LMI196737:LMI196752 LWE196737:LWE196752 MGA196737:MGA196752 MPW196737:MPW196752 MZS196737:MZS196752 NJO196737:NJO196752 NTK196737:NTK196752 ODG196737:ODG196752 ONC196737:ONC196752 OWY196737:OWY196752 PGU196737:PGU196752 PQQ196737:PQQ196752 QAM196737:QAM196752 QKI196737:QKI196752 QUE196737:QUE196752 REA196737:REA196752 RNW196737:RNW196752 RXS196737:RXS196752 SHO196737:SHO196752 SRK196737:SRK196752 TBG196737:TBG196752 TLC196737:TLC196752 TUY196737:TUY196752 UEU196737:UEU196752 UOQ196737:UOQ196752 UYM196737:UYM196752 VII196737:VII196752 VSE196737:VSE196752 WCA196737:WCA196752 WLW196737:WLW196752 WVS196737:WVS196752 K262273:K262288 JG262273:JG262288 TC262273:TC262288 ACY262273:ACY262288 AMU262273:AMU262288 AWQ262273:AWQ262288 BGM262273:BGM262288 BQI262273:BQI262288 CAE262273:CAE262288 CKA262273:CKA262288 CTW262273:CTW262288 DDS262273:DDS262288 DNO262273:DNO262288 DXK262273:DXK262288 EHG262273:EHG262288 ERC262273:ERC262288 FAY262273:FAY262288 FKU262273:FKU262288 FUQ262273:FUQ262288 GEM262273:GEM262288 GOI262273:GOI262288 GYE262273:GYE262288 HIA262273:HIA262288 HRW262273:HRW262288 IBS262273:IBS262288 ILO262273:ILO262288 IVK262273:IVK262288 JFG262273:JFG262288 JPC262273:JPC262288 JYY262273:JYY262288 KIU262273:KIU262288 KSQ262273:KSQ262288 LCM262273:LCM262288 LMI262273:LMI262288 LWE262273:LWE262288 MGA262273:MGA262288 MPW262273:MPW262288 MZS262273:MZS262288 NJO262273:NJO262288 NTK262273:NTK262288 ODG262273:ODG262288 ONC262273:ONC262288 OWY262273:OWY262288 PGU262273:PGU262288 PQQ262273:PQQ262288 QAM262273:QAM262288 QKI262273:QKI262288 QUE262273:QUE262288 REA262273:REA262288 RNW262273:RNW262288 RXS262273:RXS262288 SHO262273:SHO262288 SRK262273:SRK262288 TBG262273:TBG262288 TLC262273:TLC262288 TUY262273:TUY262288 UEU262273:UEU262288 UOQ262273:UOQ262288 UYM262273:UYM262288 VII262273:VII262288 VSE262273:VSE262288 WCA262273:WCA262288 WLW262273:WLW262288 WVS262273:WVS262288 K327809:K327824 JG327809:JG327824 TC327809:TC327824 ACY327809:ACY327824 AMU327809:AMU327824 AWQ327809:AWQ327824 BGM327809:BGM327824 BQI327809:BQI327824 CAE327809:CAE327824 CKA327809:CKA327824 CTW327809:CTW327824 DDS327809:DDS327824 DNO327809:DNO327824 DXK327809:DXK327824 EHG327809:EHG327824 ERC327809:ERC327824 FAY327809:FAY327824 FKU327809:FKU327824 FUQ327809:FUQ327824 GEM327809:GEM327824 GOI327809:GOI327824 GYE327809:GYE327824 HIA327809:HIA327824 HRW327809:HRW327824 IBS327809:IBS327824 ILO327809:ILO327824 IVK327809:IVK327824 JFG327809:JFG327824 JPC327809:JPC327824 JYY327809:JYY327824 KIU327809:KIU327824 KSQ327809:KSQ327824 LCM327809:LCM327824 LMI327809:LMI327824 LWE327809:LWE327824 MGA327809:MGA327824 MPW327809:MPW327824 MZS327809:MZS327824 NJO327809:NJO327824 NTK327809:NTK327824 ODG327809:ODG327824 ONC327809:ONC327824 OWY327809:OWY327824 PGU327809:PGU327824 PQQ327809:PQQ327824 QAM327809:QAM327824 QKI327809:QKI327824 QUE327809:QUE327824 REA327809:REA327824 RNW327809:RNW327824 RXS327809:RXS327824 SHO327809:SHO327824 SRK327809:SRK327824 TBG327809:TBG327824 TLC327809:TLC327824 TUY327809:TUY327824 UEU327809:UEU327824 UOQ327809:UOQ327824 UYM327809:UYM327824 VII327809:VII327824 VSE327809:VSE327824 WCA327809:WCA327824 WLW327809:WLW327824 WVS327809:WVS327824 K393345:K393360 JG393345:JG393360 TC393345:TC393360 ACY393345:ACY393360 AMU393345:AMU393360 AWQ393345:AWQ393360 BGM393345:BGM393360 BQI393345:BQI393360 CAE393345:CAE393360 CKA393345:CKA393360 CTW393345:CTW393360 DDS393345:DDS393360 DNO393345:DNO393360 DXK393345:DXK393360 EHG393345:EHG393360 ERC393345:ERC393360 FAY393345:FAY393360 FKU393345:FKU393360 FUQ393345:FUQ393360 GEM393345:GEM393360 GOI393345:GOI393360 GYE393345:GYE393360 HIA393345:HIA393360 HRW393345:HRW393360 IBS393345:IBS393360 ILO393345:ILO393360 IVK393345:IVK393360 JFG393345:JFG393360 JPC393345:JPC393360 JYY393345:JYY393360 KIU393345:KIU393360 KSQ393345:KSQ393360 LCM393345:LCM393360 LMI393345:LMI393360 LWE393345:LWE393360 MGA393345:MGA393360 MPW393345:MPW393360 MZS393345:MZS393360 NJO393345:NJO393360 NTK393345:NTK393360 ODG393345:ODG393360 ONC393345:ONC393360 OWY393345:OWY393360 PGU393345:PGU393360 PQQ393345:PQQ393360 QAM393345:QAM393360 QKI393345:QKI393360 QUE393345:QUE393360 REA393345:REA393360 RNW393345:RNW393360 RXS393345:RXS393360 SHO393345:SHO393360 SRK393345:SRK393360 TBG393345:TBG393360 TLC393345:TLC393360 TUY393345:TUY393360 UEU393345:UEU393360 UOQ393345:UOQ393360 UYM393345:UYM393360 VII393345:VII393360 VSE393345:VSE393360 WCA393345:WCA393360 WLW393345:WLW393360 WVS393345:WVS393360 K458881:K458896 JG458881:JG458896 TC458881:TC458896 ACY458881:ACY458896 AMU458881:AMU458896 AWQ458881:AWQ458896 BGM458881:BGM458896 BQI458881:BQI458896 CAE458881:CAE458896 CKA458881:CKA458896 CTW458881:CTW458896 DDS458881:DDS458896 DNO458881:DNO458896 DXK458881:DXK458896 EHG458881:EHG458896 ERC458881:ERC458896 FAY458881:FAY458896 FKU458881:FKU458896 FUQ458881:FUQ458896 GEM458881:GEM458896 GOI458881:GOI458896 GYE458881:GYE458896 HIA458881:HIA458896 HRW458881:HRW458896 IBS458881:IBS458896 ILO458881:ILO458896 IVK458881:IVK458896 JFG458881:JFG458896 JPC458881:JPC458896 JYY458881:JYY458896 KIU458881:KIU458896 KSQ458881:KSQ458896 LCM458881:LCM458896 LMI458881:LMI458896 LWE458881:LWE458896 MGA458881:MGA458896 MPW458881:MPW458896 MZS458881:MZS458896 NJO458881:NJO458896 NTK458881:NTK458896 ODG458881:ODG458896 ONC458881:ONC458896 OWY458881:OWY458896 PGU458881:PGU458896 PQQ458881:PQQ458896 QAM458881:QAM458896 QKI458881:QKI458896 QUE458881:QUE458896 REA458881:REA458896 RNW458881:RNW458896 RXS458881:RXS458896 SHO458881:SHO458896 SRK458881:SRK458896 TBG458881:TBG458896 TLC458881:TLC458896 TUY458881:TUY458896 UEU458881:UEU458896 UOQ458881:UOQ458896 UYM458881:UYM458896 VII458881:VII458896 VSE458881:VSE458896 WCA458881:WCA458896 WLW458881:WLW458896 WVS458881:WVS458896 K524417:K524432 JG524417:JG524432 TC524417:TC524432 ACY524417:ACY524432 AMU524417:AMU524432 AWQ524417:AWQ524432 BGM524417:BGM524432 BQI524417:BQI524432 CAE524417:CAE524432 CKA524417:CKA524432 CTW524417:CTW524432 DDS524417:DDS524432 DNO524417:DNO524432 DXK524417:DXK524432 EHG524417:EHG524432 ERC524417:ERC524432 FAY524417:FAY524432 FKU524417:FKU524432 FUQ524417:FUQ524432 GEM524417:GEM524432 GOI524417:GOI524432 GYE524417:GYE524432 HIA524417:HIA524432 HRW524417:HRW524432 IBS524417:IBS524432 ILO524417:ILO524432 IVK524417:IVK524432 JFG524417:JFG524432 JPC524417:JPC524432 JYY524417:JYY524432 KIU524417:KIU524432 KSQ524417:KSQ524432 LCM524417:LCM524432 LMI524417:LMI524432 LWE524417:LWE524432 MGA524417:MGA524432 MPW524417:MPW524432 MZS524417:MZS524432 NJO524417:NJO524432 NTK524417:NTK524432 ODG524417:ODG524432 ONC524417:ONC524432 OWY524417:OWY524432 PGU524417:PGU524432 PQQ524417:PQQ524432 QAM524417:QAM524432 QKI524417:QKI524432 QUE524417:QUE524432 REA524417:REA524432 RNW524417:RNW524432 RXS524417:RXS524432 SHO524417:SHO524432 SRK524417:SRK524432 TBG524417:TBG524432 TLC524417:TLC524432 TUY524417:TUY524432 UEU524417:UEU524432 UOQ524417:UOQ524432 UYM524417:UYM524432 VII524417:VII524432 VSE524417:VSE524432 WCA524417:WCA524432 WLW524417:WLW524432 WVS524417:WVS524432 K589953:K589968 JG589953:JG589968 TC589953:TC589968 ACY589953:ACY589968 AMU589953:AMU589968 AWQ589953:AWQ589968 BGM589953:BGM589968 BQI589953:BQI589968 CAE589953:CAE589968 CKA589953:CKA589968 CTW589953:CTW589968 DDS589953:DDS589968 DNO589953:DNO589968 DXK589953:DXK589968 EHG589953:EHG589968 ERC589953:ERC589968 FAY589953:FAY589968 FKU589953:FKU589968 FUQ589953:FUQ589968 GEM589953:GEM589968 GOI589953:GOI589968 GYE589953:GYE589968 HIA589953:HIA589968 HRW589953:HRW589968 IBS589953:IBS589968 ILO589953:ILO589968 IVK589953:IVK589968 JFG589953:JFG589968 JPC589953:JPC589968 JYY589953:JYY589968 KIU589953:KIU589968 KSQ589953:KSQ589968 LCM589953:LCM589968 LMI589953:LMI589968 LWE589953:LWE589968 MGA589953:MGA589968 MPW589953:MPW589968 MZS589953:MZS589968 NJO589953:NJO589968 NTK589953:NTK589968 ODG589953:ODG589968 ONC589953:ONC589968 OWY589953:OWY589968 PGU589953:PGU589968 PQQ589953:PQQ589968 QAM589953:QAM589968 QKI589953:QKI589968 QUE589953:QUE589968 REA589953:REA589968 RNW589953:RNW589968 RXS589953:RXS589968 SHO589953:SHO589968 SRK589953:SRK589968 TBG589953:TBG589968 TLC589953:TLC589968 TUY589953:TUY589968 UEU589953:UEU589968 UOQ589953:UOQ589968 UYM589953:UYM589968 VII589953:VII589968 VSE589953:VSE589968 WCA589953:WCA589968 WLW589953:WLW589968 WVS589953:WVS589968 K655489:K655504 JG655489:JG655504 TC655489:TC655504 ACY655489:ACY655504 AMU655489:AMU655504 AWQ655489:AWQ655504 BGM655489:BGM655504 BQI655489:BQI655504 CAE655489:CAE655504 CKA655489:CKA655504 CTW655489:CTW655504 DDS655489:DDS655504 DNO655489:DNO655504 DXK655489:DXK655504 EHG655489:EHG655504 ERC655489:ERC655504 FAY655489:FAY655504 FKU655489:FKU655504 FUQ655489:FUQ655504 GEM655489:GEM655504 GOI655489:GOI655504 GYE655489:GYE655504 HIA655489:HIA655504 HRW655489:HRW655504 IBS655489:IBS655504 ILO655489:ILO655504 IVK655489:IVK655504 JFG655489:JFG655504 JPC655489:JPC655504 JYY655489:JYY655504 KIU655489:KIU655504 KSQ655489:KSQ655504 LCM655489:LCM655504 LMI655489:LMI655504 LWE655489:LWE655504 MGA655489:MGA655504 MPW655489:MPW655504 MZS655489:MZS655504 NJO655489:NJO655504 NTK655489:NTK655504 ODG655489:ODG655504 ONC655489:ONC655504 OWY655489:OWY655504 PGU655489:PGU655504 PQQ655489:PQQ655504 QAM655489:QAM655504 QKI655489:QKI655504 QUE655489:QUE655504 REA655489:REA655504 RNW655489:RNW655504 RXS655489:RXS655504 SHO655489:SHO655504 SRK655489:SRK655504 TBG655489:TBG655504 TLC655489:TLC655504 TUY655489:TUY655504 UEU655489:UEU655504 UOQ655489:UOQ655504 UYM655489:UYM655504 VII655489:VII655504 VSE655489:VSE655504 WCA655489:WCA655504 WLW655489:WLW655504 WVS655489:WVS655504 K721025:K721040 JG721025:JG721040 TC721025:TC721040 ACY721025:ACY721040 AMU721025:AMU721040 AWQ721025:AWQ721040 BGM721025:BGM721040 BQI721025:BQI721040 CAE721025:CAE721040 CKA721025:CKA721040 CTW721025:CTW721040 DDS721025:DDS721040 DNO721025:DNO721040 DXK721025:DXK721040 EHG721025:EHG721040 ERC721025:ERC721040 FAY721025:FAY721040 FKU721025:FKU721040 FUQ721025:FUQ721040 GEM721025:GEM721040 GOI721025:GOI721040 GYE721025:GYE721040 HIA721025:HIA721040 HRW721025:HRW721040 IBS721025:IBS721040 ILO721025:ILO721040 IVK721025:IVK721040 JFG721025:JFG721040 JPC721025:JPC721040 JYY721025:JYY721040 KIU721025:KIU721040 KSQ721025:KSQ721040 LCM721025:LCM721040 LMI721025:LMI721040 LWE721025:LWE721040 MGA721025:MGA721040 MPW721025:MPW721040 MZS721025:MZS721040 NJO721025:NJO721040 NTK721025:NTK721040 ODG721025:ODG721040 ONC721025:ONC721040 OWY721025:OWY721040 PGU721025:PGU721040 PQQ721025:PQQ721040 QAM721025:QAM721040 QKI721025:QKI721040 QUE721025:QUE721040 REA721025:REA721040 RNW721025:RNW721040 RXS721025:RXS721040 SHO721025:SHO721040 SRK721025:SRK721040 TBG721025:TBG721040 TLC721025:TLC721040 TUY721025:TUY721040 UEU721025:UEU721040 UOQ721025:UOQ721040 UYM721025:UYM721040 VII721025:VII721040 VSE721025:VSE721040 WCA721025:WCA721040 WLW721025:WLW721040 WVS721025:WVS721040 K786561:K786576 JG786561:JG786576 TC786561:TC786576 ACY786561:ACY786576 AMU786561:AMU786576 AWQ786561:AWQ786576 BGM786561:BGM786576 BQI786561:BQI786576 CAE786561:CAE786576 CKA786561:CKA786576 CTW786561:CTW786576 DDS786561:DDS786576 DNO786561:DNO786576 DXK786561:DXK786576 EHG786561:EHG786576 ERC786561:ERC786576 FAY786561:FAY786576 FKU786561:FKU786576 FUQ786561:FUQ786576 GEM786561:GEM786576 GOI786561:GOI786576 GYE786561:GYE786576 HIA786561:HIA786576 HRW786561:HRW786576 IBS786561:IBS786576 ILO786561:ILO786576 IVK786561:IVK786576 JFG786561:JFG786576 JPC786561:JPC786576 JYY786561:JYY786576 KIU786561:KIU786576 KSQ786561:KSQ786576 LCM786561:LCM786576 LMI786561:LMI786576 LWE786561:LWE786576 MGA786561:MGA786576 MPW786561:MPW786576 MZS786561:MZS786576 NJO786561:NJO786576 NTK786561:NTK786576 ODG786561:ODG786576 ONC786561:ONC786576 OWY786561:OWY786576 PGU786561:PGU786576 PQQ786561:PQQ786576 QAM786561:QAM786576 QKI786561:QKI786576 QUE786561:QUE786576 REA786561:REA786576 RNW786561:RNW786576 RXS786561:RXS786576 SHO786561:SHO786576 SRK786561:SRK786576 TBG786561:TBG786576 TLC786561:TLC786576 TUY786561:TUY786576 UEU786561:UEU786576 UOQ786561:UOQ786576 UYM786561:UYM786576 VII786561:VII786576 VSE786561:VSE786576 WCA786561:WCA786576 WLW786561:WLW786576 WVS786561:WVS786576 K852097:K852112 JG852097:JG852112 TC852097:TC852112 ACY852097:ACY852112 AMU852097:AMU852112 AWQ852097:AWQ852112 BGM852097:BGM852112 BQI852097:BQI852112 CAE852097:CAE852112 CKA852097:CKA852112 CTW852097:CTW852112 DDS852097:DDS852112 DNO852097:DNO852112 DXK852097:DXK852112 EHG852097:EHG852112 ERC852097:ERC852112 FAY852097:FAY852112 FKU852097:FKU852112 FUQ852097:FUQ852112 GEM852097:GEM852112 GOI852097:GOI852112 GYE852097:GYE852112 HIA852097:HIA852112 HRW852097:HRW852112 IBS852097:IBS852112 ILO852097:ILO852112 IVK852097:IVK852112 JFG852097:JFG852112 JPC852097:JPC852112 JYY852097:JYY852112 KIU852097:KIU852112 KSQ852097:KSQ852112 LCM852097:LCM852112 LMI852097:LMI852112 LWE852097:LWE852112 MGA852097:MGA852112 MPW852097:MPW852112 MZS852097:MZS852112 NJO852097:NJO852112 NTK852097:NTK852112 ODG852097:ODG852112 ONC852097:ONC852112 OWY852097:OWY852112 PGU852097:PGU852112 PQQ852097:PQQ852112 QAM852097:QAM852112 QKI852097:QKI852112 QUE852097:QUE852112 REA852097:REA852112 RNW852097:RNW852112 RXS852097:RXS852112 SHO852097:SHO852112 SRK852097:SRK852112 TBG852097:TBG852112 TLC852097:TLC852112 TUY852097:TUY852112 UEU852097:UEU852112 UOQ852097:UOQ852112 UYM852097:UYM852112 VII852097:VII852112 VSE852097:VSE852112 WCA852097:WCA852112 WLW852097:WLW852112 WVS852097:WVS852112 K917633:K917648 JG917633:JG917648 TC917633:TC917648 ACY917633:ACY917648 AMU917633:AMU917648 AWQ917633:AWQ917648 BGM917633:BGM917648 BQI917633:BQI917648 CAE917633:CAE917648 CKA917633:CKA917648 CTW917633:CTW917648 DDS917633:DDS917648 DNO917633:DNO917648 DXK917633:DXK917648 EHG917633:EHG917648 ERC917633:ERC917648 FAY917633:FAY917648 FKU917633:FKU917648 FUQ917633:FUQ917648 GEM917633:GEM917648 GOI917633:GOI917648 GYE917633:GYE917648 HIA917633:HIA917648 HRW917633:HRW917648 IBS917633:IBS917648 ILO917633:ILO917648 IVK917633:IVK917648 JFG917633:JFG917648 JPC917633:JPC917648 JYY917633:JYY917648 KIU917633:KIU917648 KSQ917633:KSQ917648 LCM917633:LCM917648 LMI917633:LMI917648 LWE917633:LWE917648 MGA917633:MGA917648 MPW917633:MPW917648 MZS917633:MZS917648 NJO917633:NJO917648 NTK917633:NTK917648 ODG917633:ODG917648 ONC917633:ONC917648 OWY917633:OWY917648 PGU917633:PGU917648 PQQ917633:PQQ917648 QAM917633:QAM917648 QKI917633:QKI917648 QUE917633:QUE917648 REA917633:REA917648 RNW917633:RNW917648 RXS917633:RXS917648 SHO917633:SHO917648 SRK917633:SRK917648 TBG917633:TBG917648 TLC917633:TLC917648 TUY917633:TUY917648 UEU917633:UEU917648 UOQ917633:UOQ917648 UYM917633:UYM917648 VII917633:VII917648 VSE917633:VSE917648 WCA917633:WCA917648 WLW917633:WLW917648 WVS917633:WVS917648 K983169:K983184 JG983169:JG983184 TC983169:TC983184 ACY983169:ACY983184 AMU983169:AMU983184 AWQ983169:AWQ983184 BGM983169:BGM983184 BQI983169:BQI983184 CAE983169:CAE983184 CKA983169:CKA983184 CTW983169:CTW983184 DDS983169:DDS983184 DNO983169:DNO983184 DXK983169:DXK983184 EHG983169:EHG983184 ERC983169:ERC983184 FAY983169:FAY983184 FKU983169:FKU983184 FUQ983169:FUQ983184 GEM983169:GEM983184 GOI983169:GOI983184 GYE983169:GYE983184 HIA983169:HIA983184 HRW983169:HRW983184 IBS983169:IBS983184 ILO983169:ILO983184 IVK983169:IVK983184 JFG983169:JFG983184 JPC983169:JPC983184 JYY983169:JYY983184 KIU983169:KIU983184 KSQ983169:KSQ983184 LCM983169:LCM983184 LMI983169:LMI983184 LWE983169:LWE983184 MGA983169:MGA983184 MPW983169:MPW983184 MZS983169:MZS983184 NJO983169:NJO983184 NTK983169:NTK983184 ODG983169:ODG983184 ONC983169:ONC983184 OWY983169:OWY983184 PGU983169:PGU983184 PQQ983169:PQQ983184 QAM983169:QAM983184 QKI983169:QKI983184 QUE983169:QUE983184 REA983169:REA983184 RNW983169:RNW983184 RXS983169:RXS983184 SHO983169:SHO983184 SRK983169:SRK983184 TBG983169:TBG983184 TLC983169:TLC983184 TUY983169:TUY983184 UEU983169:UEU983184 UOQ983169:UOQ983184 UYM983169:UYM983184 VII983169:VII983184 VSE983169:VSE983184 WCA983169:WCA983184 WLW983169:WLW983184 WVS983169:WVS983184" xr:uid="{5774D237-BFFF-420A-9602-238675CAA686}">
      <formula1>"Combined Cycle Gas Turbine,Engine,Gas Turbine,Microturbine,Other,Solar,Steam Turbine"</formula1>
    </dataValidation>
    <dataValidation type="list" allowBlank="1" showInputMessage="1" showErrorMessage="1" sqref="H129:H144 JE129:JE144 TA129:TA144 ACW129:ACW144 AMS129:AMS144 AWO129:AWO144 BGK129:BGK144 BQG129:BQG144 CAC129:CAC144 CJY129:CJY144 CTU129:CTU144 DDQ129:DDQ144 DNM129:DNM144 DXI129:DXI144 EHE129:EHE144 ERA129:ERA144 FAW129:FAW144 FKS129:FKS144 FUO129:FUO144 GEK129:GEK144 GOG129:GOG144 GYC129:GYC144 HHY129:HHY144 HRU129:HRU144 IBQ129:IBQ144 ILM129:ILM144 IVI129:IVI144 JFE129:JFE144 JPA129:JPA144 JYW129:JYW144 KIS129:KIS144 KSO129:KSO144 LCK129:LCK144 LMG129:LMG144 LWC129:LWC144 MFY129:MFY144 MPU129:MPU144 MZQ129:MZQ144 NJM129:NJM144 NTI129:NTI144 ODE129:ODE144 ONA129:ONA144 OWW129:OWW144 PGS129:PGS144 PQO129:PQO144 QAK129:QAK144 QKG129:QKG144 QUC129:QUC144 RDY129:RDY144 RNU129:RNU144 RXQ129:RXQ144 SHM129:SHM144 SRI129:SRI144 TBE129:TBE144 TLA129:TLA144 TUW129:TUW144 UES129:UES144 UOO129:UOO144 UYK129:UYK144 VIG129:VIG144 VSC129:VSC144 WBY129:WBY144 WLU129:WLU144 WVQ129:WVQ144 H65665:H65680 JE65665:JE65680 TA65665:TA65680 ACW65665:ACW65680 AMS65665:AMS65680 AWO65665:AWO65680 BGK65665:BGK65680 BQG65665:BQG65680 CAC65665:CAC65680 CJY65665:CJY65680 CTU65665:CTU65680 DDQ65665:DDQ65680 DNM65665:DNM65680 DXI65665:DXI65680 EHE65665:EHE65680 ERA65665:ERA65680 FAW65665:FAW65680 FKS65665:FKS65680 FUO65665:FUO65680 GEK65665:GEK65680 GOG65665:GOG65680 GYC65665:GYC65680 HHY65665:HHY65680 HRU65665:HRU65680 IBQ65665:IBQ65680 ILM65665:ILM65680 IVI65665:IVI65680 JFE65665:JFE65680 JPA65665:JPA65680 JYW65665:JYW65680 KIS65665:KIS65680 KSO65665:KSO65680 LCK65665:LCK65680 LMG65665:LMG65680 LWC65665:LWC65680 MFY65665:MFY65680 MPU65665:MPU65680 MZQ65665:MZQ65680 NJM65665:NJM65680 NTI65665:NTI65680 ODE65665:ODE65680 ONA65665:ONA65680 OWW65665:OWW65680 PGS65665:PGS65680 PQO65665:PQO65680 QAK65665:QAK65680 QKG65665:QKG65680 QUC65665:QUC65680 RDY65665:RDY65680 RNU65665:RNU65680 RXQ65665:RXQ65680 SHM65665:SHM65680 SRI65665:SRI65680 TBE65665:TBE65680 TLA65665:TLA65680 TUW65665:TUW65680 UES65665:UES65680 UOO65665:UOO65680 UYK65665:UYK65680 VIG65665:VIG65680 VSC65665:VSC65680 WBY65665:WBY65680 WLU65665:WLU65680 WVQ65665:WVQ65680 H131201:H131216 JE131201:JE131216 TA131201:TA131216 ACW131201:ACW131216 AMS131201:AMS131216 AWO131201:AWO131216 BGK131201:BGK131216 BQG131201:BQG131216 CAC131201:CAC131216 CJY131201:CJY131216 CTU131201:CTU131216 DDQ131201:DDQ131216 DNM131201:DNM131216 DXI131201:DXI131216 EHE131201:EHE131216 ERA131201:ERA131216 FAW131201:FAW131216 FKS131201:FKS131216 FUO131201:FUO131216 GEK131201:GEK131216 GOG131201:GOG131216 GYC131201:GYC131216 HHY131201:HHY131216 HRU131201:HRU131216 IBQ131201:IBQ131216 ILM131201:ILM131216 IVI131201:IVI131216 JFE131201:JFE131216 JPA131201:JPA131216 JYW131201:JYW131216 KIS131201:KIS131216 KSO131201:KSO131216 LCK131201:LCK131216 LMG131201:LMG131216 LWC131201:LWC131216 MFY131201:MFY131216 MPU131201:MPU131216 MZQ131201:MZQ131216 NJM131201:NJM131216 NTI131201:NTI131216 ODE131201:ODE131216 ONA131201:ONA131216 OWW131201:OWW131216 PGS131201:PGS131216 PQO131201:PQO131216 QAK131201:QAK131216 QKG131201:QKG131216 QUC131201:QUC131216 RDY131201:RDY131216 RNU131201:RNU131216 RXQ131201:RXQ131216 SHM131201:SHM131216 SRI131201:SRI131216 TBE131201:TBE131216 TLA131201:TLA131216 TUW131201:TUW131216 UES131201:UES131216 UOO131201:UOO131216 UYK131201:UYK131216 VIG131201:VIG131216 VSC131201:VSC131216 WBY131201:WBY131216 WLU131201:WLU131216 WVQ131201:WVQ131216 H196737:H196752 JE196737:JE196752 TA196737:TA196752 ACW196737:ACW196752 AMS196737:AMS196752 AWO196737:AWO196752 BGK196737:BGK196752 BQG196737:BQG196752 CAC196737:CAC196752 CJY196737:CJY196752 CTU196737:CTU196752 DDQ196737:DDQ196752 DNM196737:DNM196752 DXI196737:DXI196752 EHE196737:EHE196752 ERA196737:ERA196752 FAW196737:FAW196752 FKS196737:FKS196752 FUO196737:FUO196752 GEK196737:GEK196752 GOG196737:GOG196752 GYC196737:GYC196752 HHY196737:HHY196752 HRU196737:HRU196752 IBQ196737:IBQ196752 ILM196737:ILM196752 IVI196737:IVI196752 JFE196737:JFE196752 JPA196737:JPA196752 JYW196737:JYW196752 KIS196737:KIS196752 KSO196737:KSO196752 LCK196737:LCK196752 LMG196737:LMG196752 LWC196737:LWC196752 MFY196737:MFY196752 MPU196737:MPU196752 MZQ196737:MZQ196752 NJM196737:NJM196752 NTI196737:NTI196752 ODE196737:ODE196752 ONA196737:ONA196752 OWW196737:OWW196752 PGS196737:PGS196752 PQO196737:PQO196752 QAK196737:QAK196752 QKG196737:QKG196752 QUC196737:QUC196752 RDY196737:RDY196752 RNU196737:RNU196752 RXQ196737:RXQ196752 SHM196737:SHM196752 SRI196737:SRI196752 TBE196737:TBE196752 TLA196737:TLA196752 TUW196737:TUW196752 UES196737:UES196752 UOO196737:UOO196752 UYK196737:UYK196752 VIG196737:VIG196752 VSC196737:VSC196752 WBY196737:WBY196752 WLU196737:WLU196752 WVQ196737:WVQ196752 H262273:H262288 JE262273:JE262288 TA262273:TA262288 ACW262273:ACW262288 AMS262273:AMS262288 AWO262273:AWO262288 BGK262273:BGK262288 BQG262273:BQG262288 CAC262273:CAC262288 CJY262273:CJY262288 CTU262273:CTU262288 DDQ262273:DDQ262288 DNM262273:DNM262288 DXI262273:DXI262288 EHE262273:EHE262288 ERA262273:ERA262288 FAW262273:FAW262288 FKS262273:FKS262288 FUO262273:FUO262288 GEK262273:GEK262288 GOG262273:GOG262288 GYC262273:GYC262288 HHY262273:HHY262288 HRU262273:HRU262288 IBQ262273:IBQ262288 ILM262273:ILM262288 IVI262273:IVI262288 JFE262273:JFE262288 JPA262273:JPA262288 JYW262273:JYW262288 KIS262273:KIS262288 KSO262273:KSO262288 LCK262273:LCK262288 LMG262273:LMG262288 LWC262273:LWC262288 MFY262273:MFY262288 MPU262273:MPU262288 MZQ262273:MZQ262288 NJM262273:NJM262288 NTI262273:NTI262288 ODE262273:ODE262288 ONA262273:ONA262288 OWW262273:OWW262288 PGS262273:PGS262288 PQO262273:PQO262288 QAK262273:QAK262288 QKG262273:QKG262288 QUC262273:QUC262288 RDY262273:RDY262288 RNU262273:RNU262288 RXQ262273:RXQ262288 SHM262273:SHM262288 SRI262273:SRI262288 TBE262273:TBE262288 TLA262273:TLA262288 TUW262273:TUW262288 UES262273:UES262288 UOO262273:UOO262288 UYK262273:UYK262288 VIG262273:VIG262288 VSC262273:VSC262288 WBY262273:WBY262288 WLU262273:WLU262288 WVQ262273:WVQ262288 H327809:H327824 JE327809:JE327824 TA327809:TA327824 ACW327809:ACW327824 AMS327809:AMS327824 AWO327809:AWO327824 BGK327809:BGK327824 BQG327809:BQG327824 CAC327809:CAC327824 CJY327809:CJY327824 CTU327809:CTU327824 DDQ327809:DDQ327824 DNM327809:DNM327824 DXI327809:DXI327824 EHE327809:EHE327824 ERA327809:ERA327824 FAW327809:FAW327824 FKS327809:FKS327824 FUO327809:FUO327824 GEK327809:GEK327824 GOG327809:GOG327824 GYC327809:GYC327824 HHY327809:HHY327824 HRU327809:HRU327824 IBQ327809:IBQ327824 ILM327809:ILM327824 IVI327809:IVI327824 JFE327809:JFE327824 JPA327809:JPA327824 JYW327809:JYW327824 KIS327809:KIS327824 KSO327809:KSO327824 LCK327809:LCK327824 LMG327809:LMG327824 LWC327809:LWC327824 MFY327809:MFY327824 MPU327809:MPU327824 MZQ327809:MZQ327824 NJM327809:NJM327824 NTI327809:NTI327824 ODE327809:ODE327824 ONA327809:ONA327824 OWW327809:OWW327824 PGS327809:PGS327824 PQO327809:PQO327824 QAK327809:QAK327824 QKG327809:QKG327824 QUC327809:QUC327824 RDY327809:RDY327824 RNU327809:RNU327824 RXQ327809:RXQ327824 SHM327809:SHM327824 SRI327809:SRI327824 TBE327809:TBE327824 TLA327809:TLA327824 TUW327809:TUW327824 UES327809:UES327824 UOO327809:UOO327824 UYK327809:UYK327824 VIG327809:VIG327824 VSC327809:VSC327824 WBY327809:WBY327824 WLU327809:WLU327824 WVQ327809:WVQ327824 H393345:H393360 JE393345:JE393360 TA393345:TA393360 ACW393345:ACW393360 AMS393345:AMS393360 AWO393345:AWO393360 BGK393345:BGK393360 BQG393345:BQG393360 CAC393345:CAC393360 CJY393345:CJY393360 CTU393345:CTU393360 DDQ393345:DDQ393360 DNM393345:DNM393360 DXI393345:DXI393360 EHE393345:EHE393360 ERA393345:ERA393360 FAW393345:FAW393360 FKS393345:FKS393360 FUO393345:FUO393360 GEK393345:GEK393360 GOG393345:GOG393360 GYC393345:GYC393360 HHY393345:HHY393360 HRU393345:HRU393360 IBQ393345:IBQ393360 ILM393345:ILM393360 IVI393345:IVI393360 JFE393345:JFE393360 JPA393345:JPA393360 JYW393345:JYW393360 KIS393345:KIS393360 KSO393345:KSO393360 LCK393345:LCK393360 LMG393345:LMG393360 LWC393345:LWC393360 MFY393345:MFY393360 MPU393345:MPU393360 MZQ393345:MZQ393360 NJM393345:NJM393360 NTI393345:NTI393360 ODE393345:ODE393360 ONA393345:ONA393360 OWW393345:OWW393360 PGS393345:PGS393360 PQO393345:PQO393360 QAK393345:QAK393360 QKG393345:QKG393360 QUC393345:QUC393360 RDY393345:RDY393360 RNU393345:RNU393360 RXQ393345:RXQ393360 SHM393345:SHM393360 SRI393345:SRI393360 TBE393345:TBE393360 TLA393345:TLA393360 TUW393345:TUW393360 UES393345:UES393360 UOO393345:UOO393360 UYK393345:UYK393360 VIG393345:VIG393360 VSC393345:VSC393360 WBY393345:WBY393360 WLU393345:WLU393360 WVQ393345:WVQ393360 H458881:H458896 JE458881:JE458896 TA458881:TA458896 ACW458881:ACW458896 AMS458881:AMS458896 AWO458881:AWO458896 BGK458881:BGK458896 BQG458881:BQG458896 CAC458881:CAC458896 CJY458881:CJY458896 CTU458881:CTU458896 DDQ458881:DDQ458896 DNM458881:DNM458896 DXI458881:DXI458896 EHE458881:EHE458896 ERA458881:ERA458896 FAW458881:FAW458896 FKS458881:FKS458896 FUO458881:FUO458896 GEK458881:GEK458896 GOG458881:GOG458896 GYC458881:GYC458896 HHY458881:HHY458896 HRU458881:HRU458896 IBQ458881:IBQ458896 ILM458881:ILM458896 IVI458881:IVI458896 JFE458881:JFE458896 JPA458881:JPA458896 JYW458881:JYW458896 KIS458881:KIS458896 KSO458881:KSO458896 LCK458881:LCK458896 LMG458881:LMG458896 LWC458881:LWC458896 MFY458881:MFY458896 MPU458881:MPU458896 MZQ458881:MZQ458896 NJM458881:NJM458896 NTI458881:NTI458896 ODE458881:ODE458896 ONA458881:ONA458896 OWW458881:OWW458896 PGS458881:PGS458896 PQO458881:PQO458896 QAK458881:QAK458896 QKG458881:QKG458896 QUC458881:QUC458896 RDY458881:RDY458896 RNU458881:RNU458896 RXQ458881:RXQ458896 SHM458881:SHM458896 SRI458881:SRI458896 TBE458881:TBE458896 TLA458881:TLA458896 TUW458881:TUW458896 UES458881:UES458896 UOO458881:UOO458896 UYK458881:UYK458896 VIG458881:VIG458896 VSC458881:VSC458896 WBY458881:WBY458896 WLU458881:WLU458896 WVQ458881:WVQ458896 H524417:H524432 JE524417:JE524432 TA524417:TA524432 ACW524417:ACW524432 AMS524417:AMS524432 AWO524417:AWO524432 BGK524417:BGK524432 BQG524417:BQG524432 CAC524417:CAC524432 CJY524417:CJY524432 CTU524417:CTU524432 DDQ524417:DDQ524432 DNM524417:DNM524432 DXI524417:DXI524432 EHE524417:EHE524432 ERA524417:ERA524432 FAW524417:FAW524432 FKS524417:FKS524432 FUO524417:FUO524432 GEK524417:GEK524432 GOG524417:GOG524432 GYC524417:GYC524432 HHY524417:HHY524432 HRU524417:HRU524432 IBQ524417:IBQ524432 ILM524417:ILM524432 IVI524417:IVI524432 JFE524417:JFE524432 JPA524417:JPA524432 JYW524417:JYW524432 KIS524417:KIS524432 KSO524417:KSO524432 LCK524417:LCK524432 LMG524417:LMG524432 LWC524417:LWC524432 MFY524417:MFY524432 MPU524417:MPU524432 MZQ524417:MZQ524432 NJM524417:NJM524432 NTI524417:NTI524432 ODE524417:ODE524432 ONA524417:ONA524432 OWW524417:OWW524432 PGS524417:PGS524432 PQO524417:PQO524432 QAK524417:QAK524432 QKG524417:QKG524432 QUC524417:QUC524432 RDY524417:RDY524432 RNU524417:RNU524432 RXQ524417:RXQ524432 SHM524417:SHM524432 SRI524417:SRI524432 TBE524417:TBE524432 TLA524417:TLA524432 TUW524417:TUW524432 UES524417:UES524432 UOO524417:UOO524432 UYK524417:UYK524432 VIG524417:VIG524432 VSC524417:VSC524432 WBY524417:WBY524432 WLU524417:WLU524432 WVQ524417:WVQ524432 H589953:H589968 JE589953:JE589968 TA589953:TA589968 ACW589953:ACW589968 AMS589953:AMS589968 AWO589953:AWO589968 BGK589953:BGK589968 BQG589953:BQG589968 CAC589953:CAC589968 CJY589953:CJY589968 CTU589953:CTU589968 DDQ589953:DDQ589968 DNM589953:DNM589968 DXI589953:DXI589968 EHE589953:EHE589968 ERA589953:ERA589968 FAW589953:FAW589968 FKS589953:FKS589968 FUO589953:FUO589968 GEK589953:GEK589968 GOG589953:GOG589968 GYC589953:GYC589968 HHY589953:HHY589968 HRU589953:HRU589968 IBQ589953:IBQ589968 ILM589953:ILM589968 IVI589953:IVI589968 JFE589953:JFE589968 JPA589953:JPA589968 JYW589953:JYW589968 KIS589953:KIS589968 KSO589953:KSO589968 LCK589953:LCK589968 LMG589953:LMG589968 LWC589953:LWC589968 MFY589953:MFY589968 MPU589953:MPU589968 MZQ589953:MZQ589968 NJM589953:NJM589968 NTI589953:NTI589968 ODE589953:ODE589968 ONA589953:ONA589968 OWW589953:OWW589968 PGS589953:PGS589968 PQO589953:PQO589968 QAK589953:QAK589968 QKG589953:QKG589968 QUC589953:QUC589968 RDY589953:RDY589968 RNU589953:RNU589968 RXQ589953:RXQ589968 SHM589953:SHM589968 SRI589953:SRI589968 TBE589953:TBE589968 TLA589953:TLA589968 TUW589953:TUW589968 UES589953:UES589968 UOO589953:UOO589968 UYK589953:UYK589968 VIG589953:VIG589968 VSC589953:VSC589968 WBY589953:WBY589968 WLU589953:WLU589968 WVQ589953:WVQ589968 H655489:H655504 JE655489:JE655504 TA655489:TA655504 ACW655489:ACW655504 AMS655489:AMS655504 AWO655489:AWO655504 BGK655489:BGK655504 BQG655489:BQG655504 CAC655489:CAC655504 CJY655489:CJY655504 CTU655489:CTU655504 DDQ655489:DDQ655504 DNM655489:DNM655504 DXI655489:DXI655504 EHE655489:EHE655504 ERA655489:ERA655504 FAW655489:FAW655504 FKS655489:FKS655504 FUO655489:FUO655504 GEK655489:GEK655504 GOG655489:GOG655504 GYC655489:GYC655504 HHY655489:HHY655504 HRU655489:HRU655504 IBQ655489:IBQ655504 ILM655489:ILM655504 IVI655489:IVI655504 JFE655489:JFE655504 JPA655489:JPA655504 JYW655489:JYW655504 KIS655489:KIS655504 KSO655489:KSO655504 LCK655489:LCK655504 LMG655489:LMG655504 LWC655489:LWC655504 MFY655489:MFY655504 MPU655489:MPU655504 MZQ655489:MZQ655504 NJM655489:NJM655504 NTI655489:NTI655504 ODE655489:ODE655504 ONA655489:ONA655504 OWW655489:OWW655504 PGS655489:PGS655504 PQO655489:PQO655504 QAK655489:QAK655504 QKG655489:QKG655504 QUC655489:QUC655504 RDY655489:RDY655504 RNU655489:RNU655504 RXQ655489:RXQ655504 SHM655489:SHM655504 SRI655489:SRI655504 TBE655489:TBE655504 TLA655489:TLA655504 TUW655489:TUW655504 UES655489:UES655504 UOO655489:UOO655504 UYK655489:UYK655504 VIG655489:VIG655504 VSC655489:VSC655504 WBY655489:WBY655504 WLU655489:WLU655504 WVQ655489:WVQ655504 H721025:H721040 JE721025:JE721040 TA721025:TA721040 ACW721025:ACW721040 AMS721025:AMS721040 AWO721025:AWO721040 BGK721025:BGK721040 BQG721025:BQG721040 CAC721025:CAC721040 CJY721025:CJY721040 CTU721025:CTU721040 DDQ721025:DDQ721040 DNM721025:DNM721040 DXI721025:DXI721040 EHE721025:EHE721040 ERA721025:ERA721040 FAW721025:FAW721040 FKS721025:FKS721040 FUO721025:FUO721040 GEK721025:GEK721040 GOG721025:GOG721040 GYC721025:GYC721040 HHY721025:HHY721040 HRU721025:HRU721040 IBQ721025:IBQ721040 ILM721025:ILM721040 IVI721025:IVI721040 JFE721025:JFE721040 JPA721025:JPA721040 JYW721025:JYW721040 KIS721025:KIS721040 KSO721025:KSO721040 LCK721025:LCK721040 LMG721025:LMG721040 LWC721025:LWC721040 MFY721025:MFY721040 MPU721025:MPU721040 MZQ721025:MZQ721040 NJM721025:NJM721040 NTI721025:NTI721040 ODE721025:ODE721040 ONA721025:ONA721040 OWW721025:OWW721040 PGS721025:PGS721040 PQO721025:PQO721040 QAK721025:QAK721040 QKG721025:QKG721040 QUC721025:QUC721040 RDY721025:RDY721040 RNU721025:RNU721040 RXQ721025:RXQ721040 SHM721025:SHM721040 SRI721025:SRI721040 TBE721025:TBE721040 TLA721025:TLA721040 TUW721025:TUW721040 UES721025:UES721040 UOO721025:UOO721040 UYK721025:UYK721040 VIG721025:VIG721040 VSC721025:VSC721040 WBY721025:WBY721040 WLU721025:WLU721040 WVQ721025:WVQ721040 H786561:H786576 JE786561:JE786576 TA786561:TA786576 ACW786561:ACW786576 AMS786561:AMS786576 AWO786561:AWO786576 BGK786561:BGK786576 BQG786561:BQG786576 CAC786561:CAC786576 CJY786561:CJY786576 CTU786561:CTU786576 DDQ786561:DDQ786576 DNM786561:DNM786576 DXI786561:DXI786576 EHE786561:EHE786576 ERA786561:ERA786576 FAW786561:FAW786576 FKS786561:FKS786576 FUO786561:FUO786576 GEK786561:GEK786576 GOG786561:GOG786576 GYC786561:GYC786576 HHY786561:HHY786576 HRU786561:HRU786576 IBQ786561:IBQ786576 ILM786561:ILM786576 IVI786561:IVI786576 JFE786561:JFE786576 JPA786561:JPA786576 JYW786561:JYW786576 KIS786561:KIS786576 KSO786561:KSO786576 LCK786561:LCK786576 LMG786561:LMG786576 LWC786561:LWC786576 MFY786561:MFY786576 MPU786561:MPU786576 MZQ786561:MZQ786576 NJM786561:NJM786576 NTI786561:NTI786576 ODE786561:ODE786576 ONA786561:ONA786576 OWW786561:OWW786576 PGS786561:PGS786576 PQO786561:PQO786576 QAK786561:QAK786576 QKG786561:QKG786576 QUC786561:QUC786576 RDY786561:RDY786576 RNU786561:RNU786576 RXQ786561:RXQ786576 SHM786561:SHM786576 SRI786561:SRI786576 TBE786561:TBE786576 TLA786561:TLA786576 TUW786561:TUW786576 UES786561:UES786576 UOO786561:UOO786576 UYK786561:UYK786576 VIG786561:VIG786576 VSC786561:VSC786576 WBY786561:WBY786576 WLU786561:WLU786576 WVQ786561:WVQ786576 H852097:H852112 JE852097:JE852112 TA852097:TA852112 ACW852097:ACW852112 AMS852097:AMS852112 AWO852097:AWO852112 BGK852097:BGK852112 BQG852097:BQG852112 CAC852097:CAC852112 CJY852097:CJY852112 CTU852097:CTU852112 DDQ852097:DDQ852112 DNM852097:DNM852112 DXI852097:DXI852112 EHE852097:EHE852112 ERA852097:ERA852112 FAW852097:FAW852112 FKS852097:FKS852112 FUO852097:FUO852112 GEK852097:GEK852112 GOG852097:GOG852112 GYC852097:GYC852112 HHY852097:HHY852112 HRU852097:HRU852112 IBQ852097:IBQ852112 ILM852097:ILM852112 IVI852097:IVI852112 JFE852097:JFE852112 JPA852097:JPA852112 JYW852097:JYW852112 KIS852097:KIS852112 KSO852097:KSO852112 LCK852097:LCK852112 LMG852097:LMG852112 LWC852097:LWC852112 MFY852097:MFY852112 MPU852097:MPU852112 MZQ852097:MZQ852112 NJM852097:NJM852112 NTI852097:NTI852112 ODE852097:ODE852112 ONA852097:ONA852112 OWW852097:OWW852112 PGS852097:PGS852112 PQO852097:PQO852112 QAK852097:QAK852112 QKG852097:QKG852112 QUC852097:QUC852112 RDY852097:RDY852112 RNU852097:RNU852112 RXQ852097:RXQ852112 SHM852097:SHM852112 SRI852097:SRI852112 TBE852097:TBE852112 TLA852097:TLA852112 TUW852097:TUW852112 UES852097:UES852112 UOO852097:UOO852112 UYK852097:UYK852112 VIG852097:VIG852112 VSC852097:VSC852112 WBY852097:WBY852112 WLU852097:WLU852112 WVQ852097:WVQ852112 H917633:H917648 JE917633:JE917648 TA917633:TA917648 ACW917633:ACW917648 AMS917633:AMS917648 AWO917633:AWO917648 BGK917633:BGK917648 BQG917633:BQG917648 CAC917633:CAC917648 CJY917633:CJY917648 CTU917633:CTU917648 DDQ917633:DDQ917648 DNM917633:DNM917648 DXI917633:DXI917648 EHE917633:EHE917648 ERA917633:ERA917648 FAW917633:FAW917648 FKS917633:FKS917648 FUO917633:FUO917648 GEK917633:GEK917648 GOG917633:GOG917648 GYC917633:GYC917648 HHY917633:HHY917648 HRU917633:HRU917648 IBQ917633:IBQ917648 ILM917633:ILM917648 IVI917633:IVI917648 JFE917633:JFE917648 JPA917633:JPA917648 JYW917633:JYW917648 KIS917633:KIS917648 KSO917633:KSO917648 LCK917633:LCK917648 LMG917633:LMG917648 LWC917633:LWC917648 MFY917633:MFY917648 MPU917633:MPU917648 MZQ917633:MZQ917648 NJM917633:NJM917648 NTI917633:NTI917648 ODE917633:ODE917648 ONA917633:ONA917648 OWW917633:OWW917648 PGS917633:PGS917648 PQO917633:PQO917648 QAK917633:QAK917648 QKG917633:QKG917648 QUC917633:QUC917648 RDY917633:RDY917648 RNU917633:RNU917648 RXQ917633:RXQ917648 SHM917633:SHM917648 SRI917633:SRI917648 TBE917633:TBE917648 TLA917633:TLA917648 TUW917633:TUW917648 UES917633:UES917648 UOO917633:UOO917648 UYK917633:UYK917648 VIG917633:VIG917648 VSC917633:VSC917648 WBY917633:WBY917648 WLU917633:WLU917648 WVQ917633:WVQ917648 H983169:H983184 JE983169:JE983184 TA983169:TA983184 ACW983169:ACW983184 AMS983169:AMS983184 AWO983169:AWO983184 BGK983169:BGK983184 BQG983169:BQG983184 CAC983169:CAC983184 CJY983169:CJY983184 CTU983169:CTU983184 DDQ983169:DDQ983184 DNM983169:DNM983184 DXI983169:DXI983184 EHE983169:EHE983184 ERA983169:ERA983184 FAW983169:FAW983184 FKS983169:FKS983184 FUO983169:FUO983184 GEK983169:GEK983184 GOG983169:GOG983184 GYC983169:GYC983184 HHY983169:HHY983184 HRU983169:HRU983184 IBQ983169:IBQ983184 ILM983169:ILM983184 IVI983169:IVI983184 JFE983169:JFE983184 JPA983169:JPA983184 JYW983169:JYW983184 KIS983169:KIS983184 KSO983169:KSO983184 LCK983169:LCK983184 LMG983169:LMG983184 LWC983169:LWC983184 MFY983169:MFY983184 MPU983169:MPU983184 MZQ983169:MZQ983184 NJM983169:NJM983184 NTI983169:NTI983184 ODE983169:ODE983184 ONA983169:ONA983184 OWW983169:OWW983184 PGS983169:PGS983184 PQO983169:PQO983184 QAK983169:QAK983184 QKG983169:QKG983184 QUC983169:QUC983184 RDY983169:RDY983184 RNU983169:RNU983184 RXQ983169:RXQ983184 SHM983169:SHM983184 SRI983169:SRI983184 TBE983169:TBE983184 TLA983169:TLA983184 TUW983169:TUW983184 UES983169:UES983184 UOO983169:UOO983184 UYK983169:UYK983184 VIG983169:VIG983184 VSC983169:VSC983184 WBY983169:WBY983184 WLU983169:WLU983184 WVQ983169:WVQ983184" xr:uid="{BC1E867C-7D98-44BC-908F-FEA2F12AD56F}">
      <formula1>"PG&amp;E,SCE,SDG&amp;E"</formula1>
    </dataValidation>
  </dataValidation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3B05-2688-42AE-A62B-D8FD35BA44BF}">
  <sheetPr>
    <tabColor theme="9"/>
  </sheetPr>
  <dimension ref="A1:N40"/>
  <sheetViews>
    <sheetView workbookViewId="0">
      <selection activeCell="F13" sqref="F13"/>
    </sheetView>
  </sheetViews>
  <sheetFormatPr defaultRowHeight="14.25" x14ac:dyDescent="0.2"/>
  <cols>
    <col min="1" max="1" width="54.625" customWidth="1"/>
    <col min="2" max="2" width="23.375" customWidth="1"/>
    <col min="3" max="3" width="15.625" customWidth="1"/>
    <col min="4" max="4" width="16.5" customWidth="1"/>
    <col min="5" max="5" width="13.375" bestFit="1" customWidth="1"/>
    <col min="6" max="6" width="11.125" bestFit="1" customWidth="1"/>
    <col min="7" max="7" width="16.5" customWidth="1"/>
    <col min="14" max="16384" width="9" style="4"/>
  </cols>
  <sheetData>
    <row r="1" spans="1:14" s="29" customFormat="1" ht="15" x14ac:dyDescent="0.25">
      <c r="A1" s="148" t="s">
        <v>1154</v>
      </c>
      <c r="B1" s="149"/>
      <c r="C1" s="149"/>
      <c r="D1" s="150"/>
    </row>
    <row r="2" spans="1:14" customFormat="1" ht="75" customHeight="1" x14ac:dyDescent="0.25">
      <c r="A2" s="224" t="s">
        <v>1149</v>
      </c>
      <c r="B2" s="225"/>
      <c r="C2" s="226" t="s">
        <v>1145</v>
      </c>
      <c r="D2" s="526" t="s">
        <v>1456</v>
      </c>
      <c r="E2" s="526"/>
      <c r="F2" s="526"/>
      <c r="G2" s="526"/>
      <c r="H2" s="526"/>
      <c r="I2" s="526"/>
      <c r="J2" s="526"/>
      <c r="K2" s="526"/>
      <c r="L2" s="526"/>
    </row>
    <row r="3" spans="1:14" customFormat="1" ht="15" x14ac:dyDescent="0.25">
      <c r="A3" s="231" t="s">
        <v>1148</v>
      </c>
      <c r="B3" s="232" t="s">
        <v>639</v>
      </c>
      <c r="C3" s="232">
        <f>SUMIFS('CPUC_Public Facility Data'!O:O,'CPUC_Public Facility Data'!J:J,'CHP Estimated Industry Breakdow'!B3)</f>
        <v>108</v>
      </c>
      <c r="D3" s="227"/>
      <c r="E3" s="29"/>
      <c r="F3" s="29"/>
      <c r="G3" s="29"/>
      <c r="H3" s="29"/>
      <c r="I3" s="29"/>
      <c r="J3" s="29"/>
      <c r="K3" s="29"/>
      <c r="L3" s="29"/>
    </row>
    <row r="4" spans="1:14" s="29" customFormat="1" ht="15" x14ac:dyDescent="0.25">
      <c r="A4" s="231" t="s">
        <v>1148</v>
      </c>
      <c r="B4" s="232" t="s">
        <v>735</v>
      </c>
      <c r="C4" s="232">
        <f>SUMIFS('CPUC_Public Facility Data'!O:O,'CPUC_Public Facility Data'!J:J,'CHP Estimated Industry Breakdow'!B4)</f>
        <v>108.11000000000001</v>
      </c>
      <c r="D4" s="227"/>
    </row>
    <row r="5" spans="1:14" customFormat="1" ht="15" x14ac:dyDescent="0.25">
      <c r="A5" s="231" t="s">
        <v>1148</v>
      </c>
      <c r="B5" s="232" t="s">
        <v>889</v>
      </c>
      <c r="C5" s="232">
        <f>SUMIFS('CPUC_Public Facility Data'!O:O,'CPUC_Public Facility Data'!J:J,'CHP Estimated Industry Breakdow'!B5)</f>
        <v>24.901999999999997</v>
      </c>
      <c r="D5" s="227"/>
      <c r="E5" s="29"/>
      <c r="F5" s="29"/>
      <c r="G5" s="29"/>
      <c r="H5" s="29"/>
      <c r="I5" s="29"/>
      <c r="J5" s="29"/>
      <c r="K5" s="29"/>
      <c r="L5" s="29"/>
    </row>
    <row r="6" spans="1:14" customFormat="1" ht="15" x14ac:dyDescent="0.25">
      <c r="D6" t="s">
        <v>179</v>
      </c>
      <c r="E6" s="142" t="s">
        <v>184</v>
      </c>
      <c r="F6" t="s">
        <v>282</v>
      </c>
      <c r="G6" t="s">
        <v>284</v>
      </c>
      <c r="H6" t="s">
        <v>241</v>
      </c>
      <c r="I6" t="s">
        <v>199</v>
      </c>
      <c r="J6" t="s">
        <v>205</v>
      </c>
      <c r="K6" t="s">
        <v>208</v>
      </c>
      <c r="L6" t="s">
        <v>300</v>
      </c>
      <c r="M6" s="40" t="s">
        <v>297</v>
      </c>
    </row>
    <row r="7" spans="1:14" customFormat="1" ht="15" x14ac:dyDescent="0.25">
      <c r="A7" s="205" t="s">
        <v>60</v>
      </c>
      <c r="B7" s="151" t="s">
        <v>650</v>
      </c>
      <c r="C7" s="151">
        <f>SUMIFS('CPUC_Public Facility Data'!O:O,'CPUC_Public Facility Data'!J:J,'CHP Estimated Industry Breakdow'!B7)</f>
        <v>4469.0209999999997</v>
      </c>
      <c r="D7" s="221" t="e">
        <f>IF(SUMIFS('CARB heat data summary'!#REF!,'CARB heat data summary'!#REF!,$A7)&gt;0,1,0)</f>
        <v>#REF!</v>
      </c>
      <c r="E7" s="221" t="e">
        <f>IF(SUMIFS('CARB heat data summary'!#REF!,'CARB heat data summary'!#REF!,$A7)&gt;0,1,0)</f>
        <v>#REF!</v>
      </c>
      <c r="F7" s="221">
        <v>1</v>
      </c>
      <c r="G7" s="221" t="e">
        <f>IF(SUMIFS('CARB heat data summary'!#REF!,'CARB heat data summary'!#REF!,$A7)&gt;0,1,0)</f>
        <v>#REF!</v>
      </c>
      <c r="H7" s="233">
        <v>1</v>
      </c>
      <c r="I7" s="221" t="e">
        <f>IF(SUMIFS('CARB heat data summary'!#REF!,'CARB heat data summary'!#REF!,$A7)&gt;0,1,0)</f>
        <v>#REF!</v>
      </c>
      <c r="J7" s="221" t="e">
        <f>IF(SUMIFS('CARB heat data summary'!#REF!,'CARB heat data summary'!#REF!,$A7)&gt;0,1,0)</f>
        <v>#REF!</v>
      </c>
      <c r="K7" s="233">
        <v>1</v>
      </c>
      <c r="L7" s="221" t="e">
        <f>IF(SUMIFS('CARB heat data summary'!#REF!,'CARB heat data summary'!#REF!,$A7)&gt;0,1,0)</f>
        <v>#REF!</v>
      </c>
      <c r="M7" s="234">
        <v>1</v>
      </c>
      <c r="N7" s="3" t="e">
        <f t="shared" ref="N7:N16" si="0">SUM(D7:L7)&gt;0</f>
        <v>#REF!</v>
      </c>
    </row>
    <row r="8" spans="1:14" customFormat="1" ht="15" x14ac:dyDescent="0.25">
      <c r="A8" s="225" t="s">
        <v>56</v>
      </c>
      <c r="B8" s="151" t="s">
        <v>767</v>
      </c>
      <c r="C8" s="151">
        <f>SUMIFS('CPUC_Public Facility Data'!O:O,'CPUC_Public Facility Data'!J:J,'CHP Estimated Industry Breakdow'!B8)</f>
        <v>311.37600000000003</v>
      </c>
      <c r="D8" s="221" t="e">
        <f>IF(SUMIFS('CARB heat data summary'!#REF!,'CARB heat data summary'!#REF!,$A8)&gt;0,1,0)</f>
        <v>#REF!</v>
      </c>
      <c r="E8" s="221" t="e">
        <f>IF(SUMIFS('CARB heat data summary'!#REF!,'CARB heat data summary'!#REF!,$A8)&gt;0,1,0)</f>
        <v>#REF!</v>
      </c>
      <c r="F8" s="221" t="e">
        <f>IF(SUMIFS('CARB heat data summary'!#REF!,'CARB heat data summary'!#REF!,$A8)&gt;0,1,0)</f>
        <v>#REF!</v>
      </c>
      <c r="G8" s="221" t="e">
        <f>IF(SUMIFS('CARB heat data summary'!#REF!,'CARB heat data summary'!#REF!,$A8)&gt;0,1,0)</f>
        <v>#REF!</v>
      </c>
      <c r="H8" s="221" t="e">
        <f>IF(SUMIFS('CARB heat data summary'!#REF!,'CARB heat data summary'!#REF!,$A8)&gt;0,1,0)</f>
        <v>#REF!</v>
      </c>
      <c r="I8" s="221" t="e">
        <f>IF(SUMIFS('CARB heat data summary'!#REF!,'CARB heat data summary'!#REF!,$A8)&gt;0,1,0)</f>
        <v>#REF!</v>
      </c>
      <c r="J8" s="221" t="e">
        <f>IF(SUMIFS('CARB heat data summary'!#REF!,'CARB heat data summary'!#REF!,$A8)&gt;0,1,0)</f>
        <v>#REF!</v>
      </c>
      <c r="K8" s="221" t="e">
        <f>IF(SUMIFS('CARB heat data summary'!#REF!,'CARB heat data summary'!#REF!,$A8)&gt;0,1,0)</f>
        <v>#REF!</v>
      </c>
      <c r="L8" s="221" t="e">
        <f>IF(SUMIFS('CARB heat data summary'!#REF!,'CARB heat data summary'!#REF!,$A8)&gt;0,1,0)</f>
        <v>#REF!</v>
      </c>
      <c r="M8" s="221" t="e">
        <f>IF(SUMIFS('CARB heat data summary'!#REF!,'CARB heat data summary'!#REF!,$A8)&gt;0,1,0)</f>
        <v>#REF!</v>
      </c>
      <c r="N8" s="3" t="e">
        <f t="shared" si="0"/>
        <v>#REF!</v>
      </c>
    </row>
    <row r="9" spans="1:14" customFormat="1" ht="15" x14ac:dyDescent="0.25">
      <c r="A9" s="225" t="s">
        <v>73</v>
      </c>
      <c r="B9" s="151" t="s">
        <v>780</v>
      </c>
      <c r="C9" s="151">
        <f>SUMIFS('CPUC_Public Facility Data'!O:O,'CPUC_Public Facility Data'!J:J,'CHP Estimated Industry Breakdow'!B9)</f>
        <v>196.79000000000002</v>
      </c>
      <c r="D9" s="221" t="e">
        <f>IF(SUMIFS('CARB heat data summary'!#REF!,'CARB heat data summary'!#REF!,$A9)&gt;0,1,0)</f>
        <v>#REF!</v>
      </c>
      <c r="E9" s="221" t="e">
        <f>IF(SUMIFS('CARB heat data summary'!#REF!,'CARB heat data summary'!#REF!,$A9)&gt;0,1,0)</f>
        <v>#REF!</v>
      </c>
      <c r="F9" s="221" t="e">
        <f>IF(SUMIFS('CARB heat data summary'!#REF!,'CARB heat data summary'!#REF!,$A9)&gt;0,1,0)</f>
        <v>#REF!</v>
      </c>
      <c r="G9" s="221" t="e">
        <f>IF(SUMIFS('CARB heat data summary'!#REF!,'CARB heat data summary'!#REF!,$A9)&gt;0,1,0)</f>
        <v>#REF!</v>
      </c>
      <c r="H9" s="221" t="e">
        <f>IF(SUMIFS('CARB heat data summary'!#REF!,'CARB heat data summary'!#REF!,$A9)&gt;0,1,0)</f>
        <v>#REF!</v>
      </c>
      <c r="I9" s="221" t="e">
        <f>IF(SUMIFS('CARB heat data summary'!#REF!,'CARB heat data summary'!#REF!,$A9)&gt;0,1,0)</f>
        <v>#REF!</v>
      </c>
      <c r="J9" s="221" t="e">
        <f>IF(SUMIFS('CARB heat data summary'!#REF!,'CARB heat data summary'!#REF!,$A9)&gt;0,1,0)</f>
        <v>#REF!</v>
      </c>
      <c r="K9" s="221" t="e">
        <f>IF(SUMIFS('CARB heat data summary'!#REF!,'CARB heat data summary'!#REF!,$A9)&gt;0,1,0)</f>
        <v>#REF!</v>
      </c>
      <c r="L9" s="221" t="e">
        <f>IF(SUMIFS('CARB heat data summary'!#REF!,'CARB heat data summary'!#REF!,$A9)&gt;0,1,0)</f>
        <v>#REF!</v>
      </c>
      <c r="M9" s="221" t="e">
        <f>IF(SUMIFS('CARB heat data summary'!#REF!,'CARB heat data summary'!#REF!,$A9)&gt;0,1,0)</f>
        <v>#REF!</v>
      </c>
      <c r="N9" s="3" t="e">
        <f t="shared" si="0"/>
        <v>#REF!</v>
      </c>
    </row>
    <row r="10" spans="1:14" customFormat="1" ht="15" x14ac:dyDescent="0.25">
      <c r="A10" s="225" t="s">
        <v>69</v>
      </c>
      <c r="B10" s="151" t="s">
        <v>787</v>
      </c>
      <c r="C10" s="151">
        <f>SUMIFS('CPUC_Public Facility Data'!O:O,'CPUC_Public Facility Data'!J:J,'CHP Estimated Industry Breakdow'!B10)</f>
        <v>96.183999999999997</v>
      </c>
      <c r="D10" s="221" t="e">
        <f>IF(SUMIFS('CARB heat data summary'!#REF!,'CARB heat data summary'!#REF!,$A10)&gt;0,1,0)</f>
        <v>#REF!</v>
      </c>
      <c r="E10" s="221" t="e">
        <f>IF(SUMIFS('CARB heat data summary'!#REF!,'CARB heat data summary'!#REF!,$A10)&gt;0,1,0)</f>
        <v>#REF!</v>
      </c>
      <c r="F10" s="221" t="e">
        <f>IF(SUMIFS('CARB heat data summary'!#REF!,'CARB heat data summary'!#REF!,$A10)&gt;0,1,0)</f>
        <v>#REF!</v>
      </c>
      <c r="G10" s="221" t="e">
        <f>IF(SUMIFS('CARB heat data summary'!#REF!,'CARB heat data summary'!#REF!,$A10)&gt;0,1,0)</f>
        <v>#REF!</v>
      </c>
      <c r="H10" s="221" t="e">
        <f>IF(SUMIFS('CARB heat data summary'!#REF!,'CARB heat data summary'!#REF!,$A10)&gt;0,1,0)</f>
        <v>#REF!</v>
      </c>
      <c r="I10" s="221" t="e">
        <f>IF(SUMIFS('CARB heat data summary'!#REF!,'CARB heat data summary'!#REF!,$A10)&gt;0,1,0)</f>
        <v>#REF!</v>
      </c>
      <c r="J10" s="221" t="e">
        <f>IF(SUMIFS('CARB heat data summary'!#REF!,'CARB heat data summary'!#REF!,$A10)&gt;0,1,0)</f>
        <v>#REF!</v>
      </c>
      <c r="K10" s="221" t="e">
        <f>IF(SUMIFS('CARB heat data summary'!#REF!,'CARB heat data summary'!#REF!,$A10)&gt;0,1,0)</f>
        <v>#REF!</v>
      </c>
      <c r="L10" s="221" t="e">
        <f>IF(SUMIFS('CARB heat data summary'!#REF!,'CARB heat data summary'!#REF!,$A10)&gt;0,1,0)</f>
        <v>#REF!</v>
      </c>
      <c r="M10" s="221" t="e">
        <f>IF(SUMIFS('CARB heat data summary'!#REF!,'CARB heat data summary'!#REF!,$A10)&gt;0,1,0)</f>
        <v>#REF!</v>
      </c>
      <c r="N10" s="3" t="e">
        <f t="shared" si="0"/>
        <v>#REF!</v>
      </c>
    </row>
    <row r="11" spans="1:14" customFormat="1" ht="15" x14ac:dyDescent="0.25">
      <c r="A11" s="225" t="s">
        <v>75</v>
      </c>
      <c r="B11" s="151" t="s">
        <v>828</v>
      </c>
      <c r="C11" s="151">
        <f>SUMIFS('CPUC_Public Facility Data'!O:O,'CPUC_Public Facility Data'!J:J,'CHP Estimated Industry Breakdow'!B11)</f>
        <v>8.4019999999999992</v>
      </c>
      <c r="D11" s="221" t="e">
        <f>IF(SUMIFS('CARB heat data summary'!#REF!,'CARB heat data summary'!#REF!,$A11)&gt;0,1,0)</f>
        <v>#REF!</v>
      </c>
      <c r="E11" s="221" t="e">
        <f>IF(SUMIFS('CARB heat data summary'!#REF!,'CARB heat data summary'!#REF!,$A11)&gt;0,1,0)</f>
        <v>#REF!</v>
      </c>
      <c r="F11" s="221" t="e">
        <f>IF(SUMIFS('CARB heat data summary'!#REF!,'CARB heat data summary'!#REF!,$A11)&gt;0,1,0)</f>
        <v>#REF!</v>
      </c>
      <c r="G11" s="221" t="e">
        <f>IF(SUMIFS('CARB heat data summary'!#REF!,'CARB heat data summary'!#REF!,$A11)&gt;0,1,0)</f>
        <v>#REF!</v>
      </c>
      <c r="H11" s="221" t="e">
        <f>IF(SUMIFS('CARB heat data summary'!#REF!,'CARB heat data summary'!#REF!,$A11)&gt;0,1,0)</f>
        <v>#REF!</v>
      </c>
      <c r="I11" s="234">
        <v>1</v>
      </c>
      <c r="J11" s="234">
        <v>1</v>
      </c>
      <c r="K11" s="221" t="e">
        <f>IF(SUMIFS('CARB heat data summary'!#REF!,'CARB heat data summary'!#REF!,$A11)&gt;0,1,0)</f>
        <v>#REF!</v>
      </c>
      <c r="L11" s="221" t="e">
        <f>IF(SUMIFS('CARB heat data summary'!#REF!,'CARB heat data summary'!#REF!,$A11)&gt;0,1,0)</f>
        <v>#REF!</v>
      </c>
      <c r="M11" s="221" t="e">
        <f>IF(SUMIFS('CARB heat data summary'!#REF!,'CARB heat data summary'!#REF!,$A11)&gt;0,1,0)</f>
        <v>#REF!</v>
      </c>
      <c r="N11" s="3" t="e">
        <f t="shared" si="0"/>
        <v>#REF!</v>
      </c>
    </row>
    <row r="12" spans="1:14" customFormat="1" ht="15" x14ac:dyDescent="0.25">
      <c r="A12" s="225" t="s">
        <v>61</v>
      </c>
      <c r="B12" s="151" t="s">
        <v>931</v>
      </c>
      <c r="C12" s="151">
        <f>SUMIFS('CPUC_Public Facility Data'!O:O,'CPUC_Public Facility Data'!J:J,'CHP Estimated Industry Breakdow'!B12)+(C19*0.5)</f>
        <v>640.54999999999995</v>
      </c>
      <c r="D12" s="221" t="e">
        <f>IF(SUMIFS('CARB heat data summary'!#REF!,'CARB heat data summary'!#REF!,$A12)&gt;0,1,0)</f>
        <v>#REF!</v>
      </c>
      <c r="E12" s="221" t="e">
        <f>IF(SUMIFS('CARB heat data summary'!#REF!,'CARB heat data summary'!#REF!,$A12)&gt;0,1,0)</f>
        <v>#REF!</v>
      </c>
      <c r="F12" s="221" t="e">
        <f>IF(SUMIFS('CARB heat data summary'!#REF!,'CARB heat data summary'!#REF!,$A12)&gt;0,1,0)</f>
        <v>#REF!</v>
      </c>
      <c r="G12" s="221" t="e">
        <f>IF(SUMIFS('CARB heat data summary'!#REF!,'CARB heat data summary'!#REF!,$A12)&gt;0,1,0)</f>
        <v>#REF!</v>
      </c>
      <c r="H12" s="221" t="e">
        <f>IF(SUMIFS('CARB heat data summary'!#REF!,'CARB heat data summary'!#REF!,$A12)&gt;0,1,0)</f>
        <v>#REF!</v>
      </c>
      <c r="I12" s="221" t="e">
        <f>IF(SUMIFS('CARB heat data summary'!#REF!,'CARB heat data summary'!#REF!,$A12)&gt;0,1,0)</f>
        <v>#REF!</v>
      </c>
      <c r="J12" s="221" t="e">
        <f>IF(SUMIFS('CARB heat data summary'!#REF!,'CARB heat data summary'!#REF!,$A12)&gt;0,1,0)</f>
        <v>#REF!</v>
      </c>
      <c r="K12" s="221" t="e">
        <f>IF(SUMIFS('CARB heat data summary'!#REF!,'CARB heat data summary'!#REF!,$A12)&gt;0,1,0)</f>
        <v>#REF!</v>
      </c>
      <c r="L12" s="221" t="e">
        <f>IF(SUMIFS('CARB heat data summary'!#REF!,'CARB heat data summary'!#REF!,$A12)&gt;0,1,0)</f>
        <v>#REF!</v>
      </c>
      <c r="M12" s="221" t="e">
        <f>IF(SUMIFS('CARB heat data summary'!#REF!,'CARB heat data summary'!#REF!,$A12)&gt;0,1,0)</f>
        <v>#REF!</v>
      </c>
      <c r="N12" s="3" t="e">
        <f t="shared" si="0"/>
        <v>#REF!</v>
      </c>
    </row>
    <row r="13" spans="1:14" customFormat="1" ht="15" x14ac:dyDescent="0.25">
      <c r="A13" s="205" t="s">
        <v>52</v>
      </c>
      <c r="B13" s="427" t="s">
        <v>1064</v>
      </c>
      <c r="C13" s="427">
        <f>SUMIFS('CPUC_Public Facility Data'!O:O,'CPUC_Public Facility Data'!J:J,'CHP Estimated Industry Breakdow'!B13)</f>
        <v>217.85</v>
      </c>
      <c r="D13" s="221" t="e">
        <f>IF(SUMIFS('CARB heat data summary'!#REF!,'CARB heat data summary'!#REF!,$A13)&gt;0,1,0)</f>
        <v>#REF!</v>
      </c>
      <c r="E13" s="221" t="e">
        <f>IF(SUMIFS('CARB heat data summary'!#REF!,'CARB heat data summary'!#REF!,$A13)&gt;0,1,0)</f>
        <v>#REF!</v>
      </c>
      <c r="F13" s="221">
        <v>0</v>
      </c>
      <c r="G13" s="233">
        <v>1</v>
      </c>
      <c r="H13" s="221" t="e">
        <f>IF(SUMIFS('CARB heat data summary'!#REF!,'CARB heat data summary'!#REF!,$A13)&gt;0,1,0)</f>
        <v>#REF!</v>
      </c>
      <c r="I13" s="221" t="e">
        <f>IF(SUMIFS('CARB heat data summary'!#REF!,'CARB heat data summary'!#REF!,$A13)&gt;0,1,0)</f>
        <v>#REF!</v>
      </c>
      <c r="J13" s="221" t="e">
        <f>IF(SUMIFS('CARB heat data summary'!#REF!,'CARB heat data summary'!#REF!,$A13)&gt;0,1,0)</f>
        <v>#REF!</v>
      </c>
      <c r="K13" s="221" t="e">
        <f>IF(SUMIFS('CARB heat data summary'!#REF!,'CARB heat data summary'!#REF!,$A13)&gt;0,1,0)</f>
        <v>#REF!</v>
      </c>
      <c r="L13" s="221" t="e">
        <f>IF(SUMIFS('CARB heat data summary'!#REF!,'CARB heat data summary'!#REF!,$A13)&gt;0,1,0)</f>
        <v>#REF!</v>
      </c>
      <c r="M13" s="221" t="e">
        <f>IF(SUMIFS('CARB heat data summary'!#REF!,'CARB heat data summary'!#REF!,$A13)&gt;0,1,0)</f>
        <v>#REF!</v>
      </c>
      <c r="N13" s="3" t="e">
        <f t="shared" si="0"/>
        <v>#REF!</v>
      </c>
    </row>
    <row r="14" spans="1:14" customFormat="1" ht="15" x14ac:dyDescent="0.25">
      <c r="A14" s="225" t="s">
        <v>55</v>
      </c>
      <c r="B14" s="151" t="s">
        <v>1147</v>
      </c>
      <c r="C14" s="151">
        <f>SUMIFS('CPUC_Public Facility Data'!O:O,'CPUC_Public Facility Data'!J:J,'CHP Estimated Industry Breakdow'!B14)</f>
        <v>76</v>
      </c>
      <c r="D14" s="221" t="e">
        <f>IF(SUMIFS('CARB heat data summary'!#REF!,'CARB heat data summary'!#REF!,$A14)&gt;0,1,0)</f>
        <v>#REF!</v>
      </c>
      <c r="E14" s="221" t="e">
        <f>IF(SUMIFS('CARB heat data summary'!#REF!,'CARB heat data summary'!#REF!,$A14)&gt;0,1,0)</f>
        <v>#REF!</v>
      </c>
      <c r="F14" s="221" t="e">
        <f>IF(SUMIFS('CARB heat data summary'!#REF!,'CARB heat data summary'!#REF!,$A14)&gt;0,1,0)</f>
        <v>#REF!</v>
      </c>
      <c r="G14" s="221" t="e">
        <f>IF(SUMIFS('CARB heat data summary'!#REF!,'CARB heat data summary'!#REF!,$A14)&gt;0,1,0)</f>
        <v>#REF!</v>
      </c>
      <c r="H14" s="221" t="e">
        <f>IF(SUMIFS('CARB heat data summary'!#REF!,'CARB heat data summary'!#REF!,$A14)&gt;0,1,0)</f>
        <v>#REF!</v>
      </c>
      <c r="I14" s="221" t="e">
        <f>IF(SUMIFS('CARB heat data summary'!#REF!,'CARB heat data summary'!#REF!,$A14)&gt;0,1,0)</f>
        <v>#REF!</v>
      </c>
      <c r="J14" s="221" t="e">
        <f>IF(SUMIFS('CARB heat data summary'!#REF!,'CARB heat data summary'!#REF!,$A14)&gt;0,1,0)</f>
        <v>#REF!</v>
      </c>
      <c r="K14" s="221" t="e">
        <f>IF(SUMIFS('CARB heat data summary'!#REF!,'CARB heat data summary'!#REF!,$A14)&gt;0,1,0)</f>
        <v>#REF!</v>
      </c>
      <c r="L14" s="221" t="e">
        <f>IF(SUMIFS('CARB heat data summary'!#REF!,'CARB heat data summary'!#REF!,$A14)&gt;0,1,0)</f>
        <v>#REF!</v>
      </c>
      <c r="M14" s="221" t="e">
        <f>IF(SUMIFS('CARB heat data summary'!#REF!,'CARB heat data summary'!#REF!,$A14)&gt;0,1,0)</f>
        <v>#REF!</v>
      </c>
      <c r="N14" s="3" t="e">
        <f t="shared" si="0"/>
        <v>#REF!</v>
      </c>
    </row>
    <row r="15" spans="1:14" s="29" customFormat="1" ht="15" x14ac:dyDescent="0.25">
      <c r="A15" s="225" t="s">
        <v>59</v>
      </c>
      <c r="B15" s="151" t="s">
        <v>1146</v>
      </c>
      <c r="C15" s="151">
        <f>SUMIFS('CPUC_Public Facility Data'!O:O,'CPUC_Public Facility Data'!J:J,'CHP Estimated Industry Breakdow'!B15)</f>
        <v>62.6</v>
      </c>
      <c r="D15" s="221" t="e">
        <f>IF(SUMIFS('CARB heat data summary'!#REF!,'CARB heat data summary'!#REF!,$A15)&gt;0,1,0)</f>
        <v>#REF!</v>
      </c>
      <c r="E15" s="221" t="e">
        <f>IF(SUMIFS('CARB heat data summary'!#REF!,'CARB heat data summary'!#REF!,$A15)&gt;0,1,0)</f>
        <v>#REF!</v>
      </c>
      <c r="F15" s="221" t="e">
        <f>IF(SUMIFS('CARB heat data summary'!#REF!,'CARB heat data summary'!#REF!,$A15)&gt;0,1,0)</f>
        <v>#REF!</v>
      </c>
      <c r="G15" s="221" t="e">
        <f>IF(SUMIFS('CARB heat data summary'!#REF!,'CARB heat data summary'!#REF!,$A15)&gt;0,1,0)</f>
        <v>#REF!</v>
      </c>
      <c r="H15" s="221" t="e">
        <f>IF(SUMIFS('CARB heat data summary'!#REF!,'CARB heat data summary'!#REF!,$A15)&gt;0,1,0)</f>
        <v>#REF!</v>
      </c>
      <c r="I15" s="221" t="e">
        <f>IF(SUMIFS('CARB heat data summary'!#REF!,'CARB heat data summary'!#REF!,$A15)&gt;0,1,0)</f>
        <v>#REF!</v>
      </c>
      <c r="J15" s="221" t="e">
        <f>IF(SUMIFS('CARB heat data summary'!#REF!,'CARB heat data summary'!#REF!,$A15)&gt;0,1,0)</f>
        <v>#REF!</v>
      </c>
      <c r="K15" s="221" t="e">
        <f>IF(SUMIFS('CARB heat data summary'!#REF!,'CARB heat data summary'!#REF!,$A15)&gt;0,1,0)</f>
        <v>#REF!</v>
      </c>
      <c r="L15" s="221" t="e">
        <f>IF(SUMIFS('CARB heat data summary'!#REF!,'CARB heat data summary'!#REF!,$A15)&gt;0,1,0)</f>
        <v>#REF!</v>
      </c>
      <c r="M15" s="221" t="e">
        <f>IF(SUMIFS('CARB heat data summary'!#REF!,'CARB heat data summary'!#REF!,$A15)&gt;0,1,0)</f>
        <v>#REF!</v>
      </c>
      <c r="N15" s="3" t="e">
        <f t="shared" si="0"/>
        <v>#REF!</v>
      </c>
    </row>
    <row r="16" spans="1:14" s="29" customFormat="1" ht="15" x14ac:dyDescent="0.25">
      <c r="A16" s="225" t="s">
        <v>66</v>
      </c>
      <c r="B16" s="151" t="s">
        <v>1153</v>
      </c>
      <c r="C16" s="151">
        <f>0.5*C19</f>
        <v>590.65</v>
      </c>
      <c r="D16" s="221" t="e">
        <f>IF(SUMIFS('CARB heat data summary'!#REF!,'CARB heat data summary'!#REF!,$A16)&gt;0,1,0)</f>
        <v>#REF!</v>
      </c>
      <c r="E16" s="221" t="e">
        <f>IF(SUMIFS('CARB heat data summary'!#REF!,'CARB heat data summary'!#REF!,$A16)&gt;0,1,0)</f>
        <v>#REF!</v>
      </c>
      <c r="F16" s="221" t="e">
        <f>IF(SUMIFS('CARB heat data summary'!#REF!,'CARB heat data summary'!#REF!,$A16)&gt;0,1,0)</f>
        <v>#REF!</v>
      </c>
      <c r="G16" s="221" t="e">
        <f>IF(SUMIFS('CARB heat data summary'!#REF!,'CARB heat data summary'!#REF!,$A16)&gt;0,1,0)</f>
        <v>#REF!</v>
      </c>
      <c r="H16" s="221" t="e">
        <f>IF(SUMIFS('CARB heat data summary'!#REF!,'CARB heat data summary'!#REF!,$A16)&gt;0,1,0)</f>
        <v>#REF!</v>
      </c>
      <c r="I16" s="221" t="e">
        <f>IF(SUMIFS('CARB heat data summary'!#REF!,'CARB heat data summary'!#REF!,$A16)&gt;0,1,0)</f>
        <v>#REF!</v>
      </c>
      <c r="J16" s="221" t="e">
        <f>IF(SUMIFS('CARB heat data summary'!#REF!,'CARB heat data summary'!#REF!,$A16)&gt;0,1,0)</f>
        <v>#REF!</v>
      </c>
      <c r="K16" s="221" t="e">
        <f>IF(SUMIFS('CARB heat data summary'!#REF!,'CARB heat data summary'!#REF!,$A16)&gt;0,1,0)</f>
        <v>#REF!</v>
      </c>
      <c r="L16" s="221" t="e">
        <f>IF(SUMIFS('CARB heat data summary'!#REF!,'CARB heat data summary'!#REF!,$A16)&gt;0,1,0)</f>
        <v>#REF!</v>
      </c>
      <c r="M16" s="221" t="e">
        <f>IF(SUMIFS('CARB heat data summary'!#REF!,'CARB heat data summary'!#REF!,$A16)&gt;0,1,0)</f>
        <v>#REF!</v>
      </c>
      <c r="N16" t="e">
        <f t="shared" si="0"/>
        <v>#REF!</v>
      </c>
    </row>
    <row r="17" spans="1:13" s="29" customFormat="1" ht="15" x14ac:dyDescent="0.25">
      <c r="A17" s="225"/>
      <c r="B17" s="228" t="s">
        <v>1144</v>
      </c>
      <c r="C17" s="229">
        <f>SUM(C3:C15)</f>
        <v>6319.7850000000008</v>
      </c>
      <c r="D17" t="e">
        <f>SUM(D7:D16)&gt;0</f>
        <v>#REF!</v>
      </c>
      <c r="E17" s="3" t="e">
        <f t="shared" ref="E17" si="1">SUM(E7:E16)&gt;0</f>
        <v>#REF!</v>
      </c>
      <c r="F17" s="3" t="e">
        <f t="shared" ref="F17:L17" si="2">SUM(F7:F16)&gt;0</f>
        <v>#REF!</v>
      </c>
      <c r="G17" s="3" t="e">
        <f t="shared" si="2"/>
        <v>#REF!</v>
      </c>
      <c r="H17" s="3" t="e">
        <f t="shared" si="2"/>
        <v>#REF!</v>
      </c>
      <c r="I17" s="3" t="e">
        <f t="shared" si="2"/>
        <v>#REF!</v>
      </c>
      <c r="J17" s="3" t="e">
        <f t="shared" si="2"/>
        <v>#REF!</v>
      </c>
      <c r="K17" s="3" t="e">
        <f t="shared" si="2"/>
        <v>#REF!</v>
      </c>
      <c r="L17" s="3" t="e">
        <f t="shared" si="2"/>
        <v>#REF!</v>
      </c>
      <c r="M17" s="3" t="e">
        <f t="shared" ref="M17" si="3">SUM(M7:M16)&gt;0</f>
        <v>#REF!</v>
      </c>
    </row>
    <row r="18" spans="1:13" s="29" customFormat="1" ht="15" x14ac:dyDescent="0.25">
      <c r="A18" s="225"/>
      <c r="B18" s="228" t="s">
        <v>595</v>
      </c>
      <c r="C18" s="229">
        <f>SUM('CPUC_Public Facility Data'!O19:O203)-C17</f>
        <v>1397.58</v>
      </c>
      <c r="D18" s="227"/>
    </row>
    <row r="19" spans="1:13" s="29" customFormat="1" ht="15" x14ac:dyDescent="0.25">
      <c r="A19" s="45" t="s">
        <v>1152</v>
      </c>
      <c r="B19" s="223" t="s">
        <v>1150</v>
      </c>
      <c r="C19" s="143">
        <f>SUMIFS('CPUC_Public Facility Data'!O:O,'CPUC_Public Facility Data'!J:J,'CHP Estimated Industry Breakdow'!B19)</f>
        <v>1181.3</v>
      </c>
      <c r="D19" s="204"/>
    </row>
    <row r="20" spans="1:13" s="29" customFormat="1" ht="15" x14ac:dyDescent="0.25">
      <c r="A20" s="45"/>
      <c r="B20" s="146"/>
      <c r="C20" s="143"/>
      <c r="D20" s="44"/>
    </row>
    <row r="21" spans="1:13" s="29" customFormat="1" ht="15" x14ac:dyDescent="0.25">
      <c r="A21" s="45"/>
      <c r="B21" s="146"/>
      <c r="C21" s="143"/>
      <c r="D21" s="44"/>
    </row>
    <row r="22" spans="1:13" customFormat="1" x14ac:dyDescent="0.2">
      <c r="D22" s="44"/>
    </row>
    <row r="23" spans="1:13" customFormat="1" ht="15" x14ac:dyDescent="0.25">
      <c r="A23" s="2" t="s">
        <v>1453</v>
      </c>
      <c r="D23" s="44"/>
    </row>
    <row r="24" spans="1:13" customFormat="1" x14ac:dyDescent="0.2"/>
    <row r="26" spans="1:13" x14ac:dyDescent="0.2">
      <c r="E26" s="4"/>
    </row>
    <row r="27" spans="1:13" ht="15" x14ac:dyDescent="0.25">
      <c r="A27" s="201" t="s">
        <v>1455</v>
      </c>
      <c r="B27" s="202"/>
      <c r="C27" s="202"/>
      <c r="D27" s="202"/>
      <c r="E27" s="230"/>
      <c r="F27" s="202"/>
      <c r="G27" s="202"/>
      <c r="H27" s="202"/>
      <c r="I27" s="202"/>
      <c r="J27" s="202"/>
      <c r="K27" s="202"/>
    </row>
    <row r="28" spans="1:13" s="236" customFormat="1" ht="15" x14ac:dyDescent="0.25">
      <c r="A28" s="235"/>
      <c r="B28" s="237" t="s">
        <v>179</v>
      </c>
      <c r="C28" s="238" t="s">
        <v>184</v>
      </c>
      <c r="D28" s="237" t="s">
        <v>282</v>
      </c>
      <c r="E28" s="237" t="s">
        <v>284</v>
      </c>
      <c r="F28" s="237" t="s">
        <v>241</v>
      </c>
      <c r="G28" s="237" t="s">
        <v>199</v>
      </c>
      <c r="H28" s="237" t="s">
        <v>205</v>
      </c>
      <c r="I28" s="237" t="s">
        <v>208</v>
      </c>
      <c r="J28" s="237" t="s">
        <v>300</v>
      </c>
      <c r="K28" s="40" t="s">
        <v>297</v>
      </c>
      <c r="L28" s="235"/>
      <c r="M28" s="235"/>
    </row>
    <row r="29" spans="1:13" s="236" customFormat="1" ht="15" x14ac:dyDescent="0.25">
      <c r="A29" s="235" t="s">
        <v>60</v>
      </c>
      <c r="B29" s="239" t="e">
        <f>IF(D7&gt;0,SUMIFS($C$7:$C$16,$A$7:$A$16,$A29)/SUMIFS($C$7:$C$16,D$7:D$16,1),0)</f>
        <v>#REF!</v>
      </c>
      <c r="C29" s="239" t="e">
        <f>IF(E7&gt;0,SUMIFS($C$7:$C$16,$A$7:$A$16,$A29)/SUMIFS($C$7:$C$16,E$7:E$16,1),0)</f>
        <v>#REF!</v>
      </c>
      <c r="D29" s="239">
        <f t="shared" ref="D29:K38" si="4">IF(F7&gt;0,SUMIFS($C$7:$C$16,$A$7:$A$16,$A29)/SUMIFS($C$7:$C$16,F$7:F$16,1),0)</f>
        <v>1</v>
      </c>
      <c r="E29" s="239" t="e">
        <f t="shared" si="4"/>
        <v>#REF!</v>
      </c>
      <c r="F29" s="239">
        <f t="shared" si="4"/>
        <v>1</v>
      </c>
      <c r="G29" s="239" t="e">
        <f t="shared" si="4"/>
        <v>#REF!</v>
      </c>
      <c r="H29" s="239" t="e">
        <f t="shared" si="4"/>
        <v>#REF!</v>
      </c>
      <c r="I29" s="239">
        <f t="shared" si="4"/>
        <v>1</v>
      </c>
      <c r="J29" s="239" t="e">
        <f>IF(L7&gt;0,SUMIFS($C$7:$C$16,$A$7:$A$16,$A29)/SUMIFS($C$7:$C$16,L$7:L$16,1),0)</f>
        <v>#REF!</v>
      </c>
      <c r="K29" s="239">
        <f>IF(M7&gt;0,SUMIFS($C$7:$C$16,$A$7:$A$16,$A29)/SUMIFS($C$7:$C$16,M$7:M$16,1),0)</f>
        <v>1</v>
      </c>
      <c r="L29" s="235"/>
      <c r="M29" s="235"/>
    </row>
    <row r="30" spans="1:13" s="236" customFormat="1" ht="15" x14ac:dyDescent="0.25">
      <c r="A30" s="235" t="s">
        <v>56</v>
      </c>
      <c r="B30" s="239" t="e">
        <f t="shared" ref="B30:C38" si="5">IF(D8&gt;0,SUMIFS($C$7:$C$16,$A$7:$A$16,$A30)/SUMIFS($C$7:$C$16,D$7:D$16,1),0)</f>
        <v>#REF!</v>
      </c>
      <c r="C30" s="239" t="e">
        <f t="shared" si="5"/>
        <v>#REF!</v>
      </c>
      <c r="D30" s="239" t="e">
        <f t="shared" si="4"/>
        <v>#REF!</v>
      </c>
      <c r="E30" s="239" t="e">
        <f t="shared" si="4"/>
        <v>#REF!</v>
      </c>
      <c r="F30" s="239" t="e">
        <f t="shared" si="4"/>
        <v>#REF!</v>
      </c>
      <c r="G30" s="239" t="e">
        <f t="shared" si="4"/>
        <v>#REF!</v>
      </c>
      <c r="H30" s="239" t="e">
        <f t="shared" si="4"/>
        <v>#REF!</v>
      </c>
      <c r="I30" s="239" t="e">
        <f t="shared" si="4"/>
        <v>#REF!</v>
      </c>
      <c r="J30" s="239" t="e">
        <f t="shared" si="4"/>
        <v>#REF!</v>
      </c>
      <c r="K30" s="239" t="e">
        <f t="shared" si="4"/>
        <v>#REF!</v>
      </c>
      <c r="L30" s="235"/>
      <c r="M30" s="235"/>
    </row>
    <row r="31" spans="1:13" s="236" customFormat="1" ht="15" x14ac:dyDescent="0.25">
      <c r="A31" s="235" t="s">
        <v>73</v>
      </c>
      <c r="B31" s="239" t="e">
        <f t="shared" si="5"/>
        <v>#REF!</v>
      </c>
      <c r="C31" s="239" t="e">
        <f t="shared" si="5"/>
        <v>#REF!</v>
      </c>
      <c r="D31" s="239" t="e">
        <f t="shared" si="4"/>
        <v>#REF!</v>
      </c>
      <c r="E31" s="239" t="e">
        <f t="shared" si="4"/>
        <v>#REF!</v>
      </c>
      <c r="F31" s="239" t="e">
        <f t="shared" si="4"/>
        <v>#REF!</v>
      </c>
      <c r="G31" s="239" t="e">
        <f t="shared" si="4"/>
        <v>#REF!</v>
      </c>
      <c r="H31" s="239" t="e">
        <f t="shared" si="4"/>
        <v>#REF!</v>
      </c>
      <c r="I31" s="239" t="e">
        <f t="shared" si="4"/>
        <v>#REF!</v>
      </c>
      <c r="J31" s="239" t="e">
        <f t="shared" si="4"/>
        <v>#REF!</v>
      </c>
      <c r="K31" s="239" t="e">
        <f t="shared" si="4"/>
        <v>#REF!</v>
      </c>
      <c r="L31" s="235"/>
      <c r="M31" s="235"/>
    </row>
    <row r="32" spans="1:13" s="236" customFormat="1" ht="15" x14ac:dyDescent="0.25">
      <c r="A32" s="235" t="s">
        <v>69</v>
      </c>
      <c r="B32" s="239" t="e">
        <f t="shared" si="5"/>
        <v>#REF!</v>
      </c>
      <c r="C32" s="239" t="e">
        <f t="shared" si="5"/>
        <v>#REF!</v>
      </c>
      <c r="D32" s="239" t="e">
        <f t="shared" si="4"/>
        <v>#REF!</v>
      </c>
      <c r="E32" s="239" t="e">
        <f t="shared" si="4"/>
        <v>#REF!</v>
      </c>
      <c r="F32" s="239" t="e">
        <f t="shared" si="4"/>
        <v>#REF!</v>
      </c>
      <c r="G32" s="239" t="e">
        <f t="shared" si="4"/>
        <v>#REF!</v>
      </c>
      <c r="H32" s="239" t="e">
        <f t="shared" si="4"/>
        <v>#REF!</v>
      </c>
      <c r="I32" s="239" t="e">
        <f t="shared" si="4"/>
        <v>#REF!</v>
      </c>
      <c r="J32" s="239" t="e">
        <f t="shared" si="4"/>
        <v>#REF!</v>
      </c>
      <c r="K32" s="239" t="e">
        <f t="shared" si="4"/>
        <v>#REF!</v>
      </c>
      <c r="L32" s="235"/>
      <c r="M32" s="235"/>
    </row>
    <row r="33" spans="1:13" s="236" customFormat="1" ht="15" x14ac:dyDescent="0.25">
      <c r="A33" s="235" t="s">
        <v>75</v>
      </c>
      <c r="B33" s="239" t="e">
        <f t="shared" si="5"/>
        <v>#REF!</v>
      </c>
      <c r="C33" s="239" t="e">
        <f t="shared" si="5"/>
        <v>#REF!</v>
      </c>
      <c r="D33" s="239" t="e">
        <f t="shared" si="4"/>
        <v>#REF!</v>
      </c>
      <c r="E33" s="239" t="e">
        <f t="shared" si="4"/>
        <v>#REF!</v>
      </c>
      <c r="F33" s="239" t="e">
        <f t="shared" si="4"/>
        <v>#REF!</v>
      </c>
      <c r="G33" s="239">
        <f t="shared" si="4"/>
        <v>1</v>
      </c>
      <c r="H33" s="239">
        <f t="shared" si="4"/>
        <v>1</v>
      </c>
      <c r="I33" s="239" t="e">
        <f t="shared" si="4"/>
        <v>#REF!</v>
      </c>
      <c r="J33" s="239" t="e">
        <f t="shared" si="4"/>
        <v>#REF!</v>
      </c>
      <c r="K33" s="239" t="e">
        <f t="shared" si="4"/>
        <v>#REF!</v>
      </c>
      <c r="L33" s="235"/>
      <c r="M33" s="235"/>
    </row>
    <row r="34" spans="1:13" s="236" customFormat="1" ht="15" x14ac:dyDescent="0.25">
      <c r="A34" s="235" t="s">
        <v>61</v>
      </c>
      <c r="B34" s="239" t="e">
        <f t="shared" si="5"/>
        <v>#REF!</v>
      </c>
      <c r="C34" s="239" t="e">
        <f t="shared" si="5"/>
        <v>#REF!</v>
      </c>
      <c r="D34" s="239" t="e">
        <f t="shared" si="4"/>
        <v>#REF!</v>
      </c>
      <c r="E34" s="239" t="e">
        <f t="shared" si="4"/>
        <v>#REF!</v>
      </c>
      <c r="F34" s="239" t="e">
        <f t="shared" si="4"/>
        <v>#REF!</v>
      </c>
      <c r="G34" s="239" t="e">
        <f t="shared" si="4"/>
        <v>#REF!</v>
      </c>
      <c r="H34" s="239" t="e">
        <f t="shared" si="4"/>
        <v>#REF!</v>
      </c>
      <c r="I34" s="239" t="e">
        <f t="shared" si="4"/>
        <v>#REF!</v>
      </c>
      <c r="J34" s="239" t="e">
        <f t="shared" si="4"/>
        <v>#REF!</v>
      </c>
      <c r="K34" s="239" t="e">
        <f t="shared" si="4"/>
        <v>#REF!</v>
      </c>
      <c r="L34" s="235"/>
      <c r="M34" s="235"/>
    </row>
    <row r="35" spans="1:13" s="236" customFormat="1" ht="15" x14ac:dyDescent="0.25">
      <c r="A35" s="235" t="s">
        <v>52</v>
      </c>
      <c r="B35" s="239" t="e">
        <f t="shared" si="5"/>
        <v>#REF!</v>
      </c>
      <c r="C35" s="239" t="e">
        <f t="shared" si="5"/>
        <v>#REF!</v>
      </c>
      <c r="D35" s="239">
        <f>IF(F13&gt;0,SUMIFS($C$7:$C$16,$A$7:$A$16,$A35)/SUMIFS($C$7:$C$16,F$7:F$16,1),0)</f>
        <v>0</v>
      </c>
      <c r="E35" s="239">
        <f t="shared" si="4"/>
        <v>1</v>
      </c>
      <c r="F35" s="239" t="e">
        <f t="shared" si="4"/>
        <v>#REF!</v>
      </c>
      <c r="G35" s="239" t="e">
        <f t="shared" si="4"/>
        <v>#REF!</v>
      </c>
      <c r="H35" s="239" t="e">
        <f t="shared" si="4"/>
        <v>#REF!</v>
      </c>
      <c r="I35" s="239" t="e">
        <f t="shared" si="4"/>
        <v>#REF!</v>
      </c>
      <c r="J35" s="239" t="e">
        <f t="shared" si="4"/>
        <v>#REF!</v>
      </c>
      <c r="K35" s="239" t="e">
        <f t="shared" si="4"/>
        <v>#REF!</v>
      </c>
      <c r="L35" s="235"/>
      <c r="M35" s="235"/>
    </row>
    <row r="36" spans="1:13" s="236" customFormat="1" ht="15" x14ac:dyDescent="0.25">
      <c r="A36" s="235" t="s">
        <v>55</v>
      </c>
      <c r="B36" s="239" t="e">
        <f t="shared" si="5"/>
        <v>#REF!</v>
      </c>
      <c r="C36" s="239" t="e">
        <f t="shared" si="5"/>
        <v>#REF!</v>
      </c>
      <c r="D36" s="239" t="e">
        <f t="shared" si="4"/>
        <v>#REF!</v>
      </c>
      <c r="E36" s="239" t="e">
        <f t="shared" si="4"/>
        <v>#REF!</v>
      </c>
      <c r="F36" s="239" t="e">
        <f t="shared" si="4"/>
        <v>#REF!</v>
      </c>
      <c r="G36" s="239" t="e">
        <f t="shared" si="4"/>
        <v>#REF!</v>
      </c>
      <c r="H36" s="239" t="e">
        <f t="shared" si="4"/>
        <v>#REF!</v>
      </c>
      <c r="I36" s="239" t="e">
        <f t="shared" si="4"/>
        <v>#REF!</v>
      </c>
      <c r="J36" s="239" t="e">
        <f t="shared" si="4"/>
        <v>#REF!</v>
      </c>
      <c r="K36" s="239" t="e">
        <f t="shared" si="4"/>
        <v>#REF!</v>
      </c>
      <c r="L36" s="235"/>
      <c r="M36" s="235"/>
    </row>
    <row r="37" spans="1:13" s="236" customFormat="1" ht="15" x14ac:dyDescent="0.25">
      <c r="A37" s="235" t="s">
        <v>59</v>
      </c>
      <c r="B37" s="239" t="e">
        <f t="shared" si="5"/>
        <v>#REF!</v>
      </c>
      <c r="C37" s="239" t="e">
        <f t="shared" si="5"/>
        <v>#REF!</v>
      </c>
      <c r="D37" s="239" t="e">
        <f t="shared" si="4"/>
        <v>#REF!</v>
      </c>
      <c r="E37" s="239" t="e">
        <f t="shared" si="4"/>
        <v>#REF!</v>
      </c>
      <c r="F37" s="239" t="e">
        <f t="shared" si="4"/>
        <v>#REF!</v>
      </c>
      <c r="G37" s="239" t="e">
        <f t="shared" si="4"/>
        <v>#REF!</v>
      </c>
      <c r="H37" s="239" t="e">
        <f t="shared" si="4"/>
        <v>#REF!</v>
      </c>
      <c r="I37" s="239" t="e">
        <f t="shared" si="4"/>
        <v>#REF!</v>
      </c>
      <c r="J37" s="239" t="e">
        <f t="shared" si="4"/>
        <v>#REF!</v>
      </c>
      <c r="K37" s="239" t="e">
        <f t="shared" si="4"/>
        <v>#REF!</v>
      </c>
      <c r="L37" s="235"/>
      <c r="M37" s="235"/>
    </row>
    <row r="38" spans="1:13" s="236" customFormat="1" ht="15" x14ac:dyDescent="0.25">
      <c r="A38" s="235" t="s">
        <v>66</v>
      </c>
      <c r="B38" s="239" t="e">
        <f t="shared" si="5"/>
        <v>#REF!</v>
      </c>
      <c r="C38" s="239" t="e">
        <f t="shared" si="5"/>
        <v>#REF!</v>
      </c>
      <c r="D38" s="239" t="e">
        <f t="shared" si="4"/>
        <v>#REF!</v>
      </c>
      <c r="E38" s="239" t="e">
        <f t="shared" si="4"/>
        <v>#REF!</v>
      </c>
      <c r="F38" s="239" t="e">
        <f t="shared" si="4"/>
        <v>#REF!</v>
      </c>
      <c r="G38" s="239" t="e">
        <f t="shared" si="4"/>
        <v>#REF!</v>
      </c>
      <c r="H38" s="239" t="e">
        <f t="shared" si="4"/>
        <v>#REF!</v>
      </c>
      <c r="I38" s="239" t="e">
        <f t="shared" si="4"/>
        <v>#REF!</v>
      </c>
      <c r="J38" s="239" t="e">
        <f t="shared" si="4"/>
        <v>#REF!</v>
      </c>
      <c r="K38" s="239" t="e">
        <f t="shared" si="4"/>
        <v>#REF!</v>
      </c>
      <c r="L38" s="235"/>
      <c r="M38" s="235"/>
    </row>
    <row r="39" spans="1:13" s="236" customFormat="1" ht="15" x14ac:dyDescent="0.25">
      <c r="A39" s="235"/>
      <c r="B39" s="235"/>
      <c r="C39" s="235"/>
      <c r="D39" s="235"/>
      <c r="F39" s="235"/>
      <c r="G39" s="235"/>
      <c r="H39" s="235"/>
      <c r="I39" s="235"/>
      <c r="J39" s="235"/>
      <c r="K39" s="235"/>
      <c r="L39" s="235"/>
      <c r="M39" s="235"/>
    </row>
    <row r="40" spans="1:13" s="236" customFormat="1" ht="15" x14ac:dyDescent="0.25">
      <c r="A40" s="235"/>
      <c r="B40" s="240" t="e">
        <f>SUM(B29:B38)</f>
        <v>#REF!</v>
      </c>
      <c r="C40" s="240" t="e">
        <f t="shared" ref="C40:K40" si="6">SUM(C29:C38)</f>
        <v>#REF!</v>
      </c>
      <c r="D40" s="240" t="e">
        <f t="shared" si="6"/>
        <v>#REF!</v>
      </c>
      <c r="E40" s="240" t="e">
        <f t="shared" si="6"/>
        <v>#REF!</v>
      </c>
      <c r="F40" s="240" t="e">
        <f t="shared" si="6"/>
        <v>#REF!</v>
      </c>
      <c r="G40" s="240" t="e">
        <f t="shared" si="6"/>
        <v>#REF!</v>
      </c>
      <c r="H40" s="240" t="e">
        <f t="shared" si="6"/>
        <v>#REF!</v>
      </c>
      <c r="I40" s="240" t="e">
        <f t="shared" si="6"/>
        <v>#REF!</v>
      </c>
      <c r="J40" s="240" t="e">
        <f t="shared" si="6"/>
        <v>#REF!</v>
      </c>
      <c r="K40" s="240" t="e">
        <f t="shared" si="6"/>
        <v>#REF!</v>
      </c>
      <c r="L40" s="235"/>
      <c r="M40" s="235"/>
    </row>
  </sheetData>
  <mergeCells count="1">
    <mergeCell ref="D2:L2"/>
  </mergeCells>
  <conditionalFormatting sqref="B28:J28">
    <cfRule type="duplicateValues" dxfId="3" priority="1"/>
  </conditionalFormatting>
  <conditionalFormatting sqref="B28:J28">
    <cfRule type="duplicateValues" dxfId="2" priority="2"/>
  </conditionalFormatting>
  <conditionalFormatting sqref="D6:L6">
    <cfRule type="duplicateValues" dxfId="1" priority="16"/>
  </conditionalFormatting>
  <conditionalFormatting sqref="D6:L6">
    <cfRule type="duplicateValues" dxfId="0" priority="17"/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CEC99-E8BB-4D97-BCA4-B67263DD42EB}">
  <sheetPr>
    <tabColor rgb="FFC00000"/>
  </sheetPr>
  <dimension ref="A1"/>
  <sheetViews>
    <sheetView workbookViewId="0">
      <selection activeCell="M51" sqref="M51"/>
    </sheetView>
  </sheetViews>
  <sheetFormatPr defaultRowHeight="14.25" x14ac:dyDescent="0.2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9E184-A33C-42CA-BD10-A9B0AE388A2C}">
  <sheetPr>
    <tabColor rgb="FFC00000"/>
  </sheetPr>
  <dimension ref="A1:AL235"/>
  <sheetViews>
    <sheetView workbookViewId="0">
      <selection activeCell="H26" sqref="H26:AK26"/>
    </sheetView>
  </sheetViews>
  <sheetFormatPr defaultRowHeight="15" x14ac:dyDescent="0.25"/>
  <cols>
    <col min="1" max="1" width="18.5" customWidth="1"/>
    <col min="2" max="2" width="11.625" customWidth="1"/>
    <col min="3" max="3" width="22" style="46" customWidth="1"/>
    <col min="4" max="4" width="45.25" style="46" bestFit="1" customWidth="1"/>
    <col min="5" max="5" width="9" customWidth="1"/>
    <col min="6" max="6" width="9" style="291" customWidth="1"/>
    <col min="7" max="7" width="9" style="293" customWidth="1"/>
    <col min="8" max="36" width="9" customWidth="1"/>
  </cols>
  <sheetData>
    <row r="1" spans="2:37" x14ac:dyDescent="0.25">
      <c r="E1" s="46">
        <v>2018</v>
      </c>
      <c r="F1" s="224">
        <v>2019</v>
      </c>
      <c r="G1" s="29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2">
        <v>2041</v>
      </c>
      <c r="AC1" s="2">
        <v>2042</v>
      </c>
      <c r="AD1" s="2">
        <v>2043</v>
      </c>
      <c r="AE1" s="2">
        <v>2044</v>
      </c>
      <c r="AF1" s="2">
        <v>2045</v>
      </c>
      <c r="AG1" s="2">
        <v>2046</v>
      </c>
      <c r="AH1" s="2">
        <v>2047</v>
      </c>
      <c r="AI1" s="2">
        <v>2048</v>
      </c>
      <c r="AJ1" s="2">
        <v>2049</v>
      </c>
      <c r="AK1" s="2">
        <v>2050</v>
      </c>
    </row>
    <row r="2" spans="2:37" x14ac:dyDescent="0.25">
      <c r="B2" s="144"/>
      <c r="C2" s="144" t="s">
        <v>1157</v>
      </c>
      <c r="D2" s="144" t="s">
        <v>1158</v>
      </c>
      <c r="E2" s="44"/>
      <c r="F2" s="176"/>
      <c r="G2" s="173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</row>
    <row r="3" spans="2:37" x14ac:dyDescent="0.25">
      <c r="B3" s="241" t="s">
        <v>1650</v>
      </c>
      <c r="C3" s="144" t="s">
        <v>1155</v>
      </c>
      <c r="D3" s="144" t="s">
        <v>52</v>
      </c>
      <c r="E3" s="44">
        <v>0</v>
      </c>
      <c r="F3" s="176">
        <v>0</v>
      </c>
      <c r="G3" s="477">
        <f>('CA PATHWAYS 2022'!I$7/'CA PATHWAYS 2022'!$H$7)-1</f>
        <v>1.102571681939013E-2</v>
      </c>
      <c r="H3" s="478">
        <f>('CA PATHWAYS 2022'!J$7/'CA PATHWAYS 2022'!$H$7)-1</f>
        <v>2.205143363878137E-2</v>
      </c>
      <c r="I3" s="478">
        <f>('CA PATHWAYS 2022'!K$7/'CA PATHWAYS 2022'!$H$7)-1</f>
        <v>3.3077150458172611E-2</v>
      </c>
      <c r="J3" s="478">
        <f>('CA PATHWAYS 2022'!L$7/'CA PATHWAYS 2022'!$H$7)-1</f>
        <v>4.4102867277564073E-2</v>
      </c>
      <c r="K3" s="478">
        <f>('CA PATHWAYS 2022'!M$7/'CA PATHWAYS 2022'!$H$7)-1</f>
        <v>5.5128584096955313E-2</v>
      </c>
      <c r="L3" s="478">
        <f>('CA PATHWAYS 2022'!N$7/'CA PATHWAYS 2022'!$H$7)-1</f>
        <v>6.6154300916345443E-2</v>
      </c>
      <c r="M3" s="478">
        <f>('CA PATHWAYS 2022'!O$7/'CA PATHWAYS 2022'!$H$7)-1</f>
        <v>7.7180017735736905E-2</v>
      </c>
      <c r="N3" s="478">
        <f>('CA PATHWAYS 2022'!P$7/'CA PATHWAYS 2022'!$H$7)-1</f>
        <v>8.8205734555128146E-2</v>
      </c>
      <c r="O3" s="478">
        <f>('CA PATHWAYS 2022'!Q$7/'CA PATHWAYS 2022'!$H$7)-1</f>
        <v>9.9231451374519608E-2</v>
      </c>
      <c r="P3" s="478">
        <f>('CA PATHWAYS 2022'!R$7/'CA PATHWAYS 2022'!$H$7)-1</f>
        <v>0.11025716819391063</v>
      </c>
      <c r="Q3" s="478">
        <f>('CA PATHWAYS 2022'!S$7/'CA PATHWAYS 2022'!$H$7)-1</f>
        <v>0.12128288501330098</v>
      </c>
      <c r="R3" s="478">
        <f>('CA PATHWAYS 2022'!T$7/'CA PATHWAYS 2022'!$H$7)-1</f>
        <v>0.13230860183269222</v>
      </c>
      <c r="S3" s="478">
        <f>('CA PATHWAYS 2022'!U$7/'CA PATHWAYS 2022'!$H$7)-1</f>
        <v>0.14333431865208346</v>
      </c>
      <c r="T3" s="478">
        <f>('CA PATHWAYS 2022'!V$7/'CA PATHWAYS 2022'!$H$7)-1</f>
        <v>0.15436003547147492</v>
      </c>
      <c r="U3" s="478">
        <f>('CA PATHWAYS 2022'!W$7/'CA PATHWAYS 2022'!$H$7)-1</f>
        <v>0.16538575229086616</v>
      </c>
      <c r="V3" s="478">
        <f>('CA PATHWAYS 2022'!X$7/'CA PATHWAYS 2022'!$H$7)-1</f>
        <v>0.17641146911025629</v>
      </c>
      <c r="W3" s="478">
        <f>('CA PATHWAYS 2022'!Y$7/'CA PATHWAYS 2022'!$H$7)-1</f>
        <v>0.18743718592964753</v>
      </c>
      <c r="X3" s="478">
        <f>('CA PATHWAYS 2022'!Z$7/'CA PATHWAYS 2022'!$H$7)-1</f>
        <v>0.19846290274903899</v>
      </c>
      <c r="Y3" s="478">
        <f>('CA PATHWAYS 2022'!AA$7/'CA PATHWAYS 2022'!$H$7)-1</f>
        <v>0.20948861956843046</v>
      </c>
      <c r="Z3" s="478">
        <f>('CA PATHWAYS 2022'!AB$7/'CA PATHWAYS 2022'!$H$7)-1</f>
        <v>0.22051433638781059</v>
      </c>
      <c r="AA3" s="478">
        <f>('CA PATHWAYS 2022'!AC$7/'CA PATHWAYS 2022'!$H$7)-1</f>
        <v>0.23154005320720694</v>
      </c>
      <c r="AB3" s="478">
        <f>('CA PATHWAYS 2022'!AD$7/'CA PATHWAYS 2022'!$H$7)-1</f>
        <v>0.24256577002660307</v>
      </c>
      <c r="AC3" s="478">
        <f>('CA PATHWAYS 2022'!AE$7/'CA PATHWAYS 2022'!$H$7)-1</f>
        <v>0.2535914868459872</v>
      </c>
      <c r="AD3" s="478">
        <f>('CA PATHWAYS 2022'!AF$7/'CA PATHWAYS 2022'!$H$7)-1</f>
        <v>0.26461720366538333</v>
      </c>
      <c r="AE3" s="478">
        <f>('CA PATHWAYS 2022'!AG$7/'CA PATHWAYS 2022'!$H$7)-1</f>
        <v>0.27564292048476724</v>
      </c>
      <c r="AF3" s="478">
        <f>('CA PATHWAYS 2022'!AH$7/'CA PATHWAYS 2022'!$H$7)-1</f>
        <v>0.28666863730416359</v>
      </c>
      <c r="AG3" s="479" cm="1">
        <f t="array" ref="AG3">TREND($AB3:$AF3,$AB$1:$AF$1,AG$1)</f>
        <v>0.2976943541235535</v>
      </c>
      <c r="AH3" s="479" cm="1">
        <f t="array" ref="AH3">TREND($AB3:$AF3,$AB$1:$AF$1,AH$1)</f>
        <v>0.30872007094294318</v>
      </c>
      <c r="AI3" s="479" cm="1">
        <f t="array" ref="AI3">TREND($AB3:$AF3,$AB$1:$AF$1,AI$1)</f>
        <v>0.31974578776233287</v>
      </c>
      <c r="AJ3" s="479" cm="1">
        <f t="array" ref="AJ3">TREND($AB3:$AF3,$AB$1:$AF$1,AJ$1)</f>
        <v>0.33077150458172255</v>
      </c>
      <c r="AK3" s="479" cm="1">
        <f t="array" ref="AK3">TREND($AB3:$AF3,$AB$1:$AF$1,AK$1)</f>
        <v>0.34179722140111224</v>
      </c>
    </row>
    <row r="4" spans="2:37" x14ac:dyDescent="0.25">
      <c r="B4" s="241" t="s">
        <v>1650</v>
      </c>
      <c r="C4" s="144" t="s">
        <v>1155</v>
      </c>
      <c r="D4" s="144" t="s">
        <v>53</v>
      </c>
      <c r="E4" s="44">
        <v>0</v>
      </c>
      <c r="F4" s="176">
        <v>0</v>
      </c>
      <c r="G4" s="477">
        <f>('CA PATHWAYS 2022'!I$17/'CA PATHWAYS 2022'!$H$17)-1</f>
        <v>-0.13624142799095385</v>
      </c>
      <c r="H4" s="478">
        <f>('CA PATHWAYS 2022'!J$17/'CA PATHWAYS 2022'!$H$17)-1</f>
        <v>-0.14089771467792944</v>
      </c>
      <c r="I4" s="478">
        <f>('CA PATHWAYS 2022'!K$17/'CA PATHWAYS 2022'!$H$17)-1</f>
        <v>-9.4387134436627607E-2</v>
      </c>
      <c r="J4" s="478">
        <f>('CA PATHWAYS 2022'!L$17/'CA PATHWAYS 2022'!$H$17)-1</f>
        <v>-7.5185744119626974E-2</v>
      </c>
      <c r="K4" s="478">
        <f>('CA PATHWAYS 2022'!M$17/'CA PATHWAYS 2022'!$H$17)-1</f>
        <v>-5.6438342090913363E-2</v>
      </c>
      <c r="L4" s="478">
        <f>('CA PATHWAYS 2022'!N$17/'CA PATHWAYS 2022'!$H$17)-1</f>
        <v>-4.0164448753097215E-2</v>
      </c>
      <c r="M4" s="478">
        <f>('CA PATHWAYS 2022'!O$17/'CA PATHWAYS 2022'!$H$17)-1</f>
        <v>-3.129128019599714E-2</v>
      </c>
      <c r="N4" s="478">
        <f>('CA PATHWAYS 2022'!P$17/'CA PATHWAYS 2022'!$H$17)-1</f>
        <v>-2.6825009683837608E-2</v>
      </c>
      <c r="O4" s="478">
        <f>('CA PATHWAYS 2022'!Q$17/'CA PATHWAYS 2022'!$H$17)-1</f>
        <v>-2.5794157679886243E-2</v>
      </c>
      <c r="P4" s="478">
        <f>('CA PATHWAYS 2022'!R$17/'CA PATHWAYS 2022'!$H$17)-1</f>
        <v>-2.4864631904458978E-2</v>
      </c>
      <c r="Q4" s="478">
        <f>('CA PATHWAYS 2022'!S$17/'CA PATHWAYS 2022'!$H$17)-1</f>
        <v>-2.2266820684866961E-2</v>
      </c>
      <c r="R4" s="478">
        <f>('CA PATHWAYS 2022'!T$17/'CA PATHWAYS 2022'!$H$17)-1</f>
        <v>-1.8643256363907956E-2</v>
      </c>
      <c r="S4" s="478">
        <f>('CA PATHWAYS 2022'!U$17/'CA PATHWAYS 2022'!$H$17)-1</f>
        <v>-1.7563148883015023E-2</v>
      </c>
      <c r="T4" s="478">
        <f>('CA PATHWAYS 2022'!V$17/'CA PATHWAYS 2022'!$H$17)-1</f>
        <v>-1.5132375869070014E-2</v>
      </c>
      <c r="U4" s="478">
        <f>('CA PATHWAYS 2022'!W$17/'CA PATHWAYS 2022'!$H$17)-1</f>
        <v>-9.8159868390742533E-3</v>
      </c>
      <c r="V4" s="478">
        <f>('CA PATHWAYS 2022'!X$17/'CA PATHWAYS 2022'!$H$17)-1</f>
        <v>-2.4028767504469251E-3</v>
      </c>
      <c r="W4" s="478">
        <f>('CA PATHWAYS 2022'!Y$17/'CA PATHWAYS 2022'!$H$17)-1</f>
        <v>2.8944912848754001E-3</v>
      </c>
      <c r="X4" s="478">
        <f>('CA PATHWAYS 2022'!Z$17/'CA PATHWAYS 2022'!$H$17)-1</f>
        <v>8.7721922400934016E-3</v>
      </c>
      <c r="Y4" s="478">
        <f>('CA PATHWAYS 2022'!AA$17/'CA PATHWAYS 2022'!$H$17)-1</f>
        <v>1.6914559935323759E-2</v>
      </c>
      <c r="Z4" s="478">
        <f>('CA PATHWAYS 2022'!AB$17/'CA PATHWAYS 2022'!$H$17)-1</f>
        <v>2.3441006385326091E-2</v>
      </c>
      <c r="AA4" s="478">
        <f>('CA PATHWAYS 2022'!AC$17/'CA PATHWAYS 2022'!$H$17)-1</f>
        <v>2.8078500166536235E-2</v>
      </c>
      <c r="AB4" s="478">
        <f>('CA PATHWAYS 2022'!AD$17/'CA PATHWAYS 2022'!$H$17)-1</f>
        <v>3.5784796376204575E-2</v>
      </c>
      <c r="AC4" s="478">
        <f>('CA PATHWAYS 2022'!AE$17/'CA PATHWAYS 2022'!$H$17)-1</f>
        <v>4.8601455597936605E-2</v>
      </c>
      <c r="AD4" s="478">
        <f>('CA PATHWAYS 2022'!AF$17/'CA PATHWAYS 2022'!$H$17)-1</f>
        <v>6.1822496326972454E-2</v>
      </c>
      <c r="AE4" s="478">
        <f>('CA PATHWAYS 2022'!AG$17/'CA PATHWAYS 2022'!$H$17)-1</f>
        <v>7.1552705977143916E-2</v>
      </c>
      <c r="AF4" s="478">
        <f>('CA PATHWAYS 2022'!AH$17/'CA PATHWAYS 2022'!$H$17)-1</f>
        <v>8.0729695213850761E-2</v>
      </c>
      <c r="AG4" s="479" cm="1">
        <f t="array" ref="AG4">TREND($AB4:$AF4,$AB$1:$AF$1,AG$1)</f>
        <v>9.3550544314773276E-2</v>
      </c>
      <c r="AH4" s="479" cm="1">
        <f t="array" ref="AH4">TREND($AB4:$AF4,$AB$1:$AF$1,AH$1)</f>
        <v>0.104834649120221</v>
      </c>
      <c r="AI4" s="479" cm="1">
        <f t="array" ref="AI4">TREND($AB4:$AF4,$AB$1:$AF$1,AI$1)</f>
        <v>0.11611875392567228</v>
      </c>
      <c r="AJ4" s="479" cm="1">
        <f t="array" ref="AJ4">TREND($AB4:$AF4,$AB$1:$AF$1,AJ$1)</f>
        <v>0.12740285873112356</v>
      </c>
      <c r="AK4" s="479" cm="1">
        <f t="array" ref="AK4">TREND($AB4:$AF4,$AB$1:$AF$1,AK$1)</f>
        <v>0.13868696353657128</v>
      </c>
    </row>
    <row r="5" spans="2:37" x14ac:dyDescent="0.25">
      <c r="B5" s="241" t="s">
        <v>1650</v>
      </c>
      <c r="C5" s="144" t="s">
        <v>1155</v>
      </c>
      <c r="D5" s="144" t="s">
        <v>54</v>
      </c>
      <c r="E5" s="44">
        <v>0</v>
      </c>
      <c r="F5" s="176">
        <v>0</v>
      </c>
      <c r="G5" s="477">
        <f>('CA PATHWAYS 2022'!I$22/'CA PATHWAYS 2022'!$H$22)-1</f>
        <v>-0.11682781777698392</v>
      </c>
      <c r="H5" s="478">
        <f>('CA PATHWAYS 2022'!J$22/'CA PATHWAYS 2022'!$H$22)-1</f>
        <v>-0.1783372753021869</v>
      </c>
      <c r="I5" s="478">
        <f>('CA PATHWAYS 2022'!K$22/'CA PATHWAYS 2022'!$H$22)-1</f>
        <v>-0.16971372539200991</v>
      </c>
      <c r="J5" s="478">
        <f>('CA PATHWAYS 2022'!L$22/'CA PATHWAYS 2022'!$H$22)-1</f>
        <v>-0.1312772674565218</v>
      </c>
      <c r="K5" s="478">
        <f>('CA PATHWAYS 2022'!M$22/'CA PATHWAYS 2022'!$H$22)-1</f>
        <v>-0.11229208084990983</v>
      </c>
      <c r="L5" s="478">
        <f>('CA PATHWAYS 2022'!N$22/'CA PATHWAYS 2022'!$H$22)-1</f>
        <v>-8.2331512587415445E-2</v>
      </c>
      <c r="M5" s="478">
        <f>('CA PATHWAYS 2022'!O$22/'CA PATHWAYS 2022'!$H$22)-1</f>
        <v>-7.426636112634577E-2</v>
      </c>
      <c r="N5" s="478">
        <f>('CA PATHWAYS 2022'!P$22/'CA PATHWAYS 2022'!$H$22)-1</f>
        <v>-7.4283948337299566E-2</v>
      </c>
      <c r="O5" s="478">
        <f>('CA PATHWAYS 2022'!Q$22/'CA PATHWAYS 2022'!$H$22)-1</f>
        <v>-6.5454647487711348E-2</v>
      </c>
      <c r="P5" s="478">
        <f>('CA PATHWAYS 2022'!R$22/'CA PATHWAYS 2022'!$H$22)-1</f>
        <v>-7.4040459323984842E-2</v>
      </c>
      <c r="Q5" s="478">
        <f>('CA PATHWAYS 2022'!S$22/'CA PATHWAYS 2022'!$H$22)-1</f>
        <v>-8.6630576400686943E-2</v>
      </c>
      <c r="R5" s="478">
        <f>('CA PATHWAYS 2022'!T$22/'CA PATHWAYS 2022'!$H$22)-1</f>
        <v>-8.7681782080006321E-2</v>
      </c>
      <c r="S5" s="478">
        <f>('CA PATHWAYS 2022'!U$22/'CA PATHWAYS 2022'!$H$22)-1</f>
        <v>-9.4566829372469963E-2</v>
      </c>
      <c r="T5" s="478">
        <f>('CA PATHWAYS 2022'!V$22/'CA PATHWAYS 2022'!$H$22)-1</f>
        <v>-8.6619018002253023E-2</v>
      </c>
      <c r="U5" s="478">
        <f>('CA PATHWAYS 2022'!W$22/'CA PATHWAYS 2022'!$H$22)-1</f>
        <v>-7.7968134287334734E-2</v>
      </c>
      <c r="V5" s="478">
        <f>('CA PATHWAYS 2022'!X$22/'CA PATHWAYS 2022'!$H$22)-1</f>
        <v>-8.0448688310639116E-2</v>
      </c>
      <c r="W5" s="478">
        <f>('CA PATHWAYS 2022'!Y$22/'CA PATHWAYS 2022'!$H$22)-1</f>
        <v>-8.612330031955151E-2</v>
      </c>
      <c r="X5" s="478">
        <f>('CA PATHWAYS 2022'!Z$22/'CA PATHWAYS 2022'!$H$22)-1</f>
        <v>-8.2180230764876794E-2</v>
      </c>
      <c r="Y5" s="478">
        <f>('CA PATHWAYS 2022'!AA$22/'CA PATHWAYS 2022'!$H$22)-1</f>
        <v>-7.5922822495927411E-2</v>
      </c>
      <c r="Z5" s="478">
        <f>('CA PATHWAYS 2022'!AB$22/'CA PATHWAYS 2022'!$H$22)-1</f>
        <v>-7.2545081896114416E-2</v>
      </c>
      <c r="AA5" s="478">
        <f>('CA PATHWAYS 2022'!AC$22/'CA PATHWAYS 2022'!$H$22)-1</f>
        <v>-8.0314346171468265E-2</v>
      </c>
      <c r="AB5" s="478">
        <f>('CA PATHWAYS 2022'!AD$22/'CA PATHWAYS 2022'!$H$22)-1</f>
        <v>-9.0392185435321237E-2</v>
      </c>
      <c r="AC5" s="478">
        <f>('CA PATHWAYS 2022'!AE$22/'CA PATHWAYS 2022'!$H$22)-1</f>
        <v>-9.529811989357595E-2</v>
      </c>
      <c r="AD5" s="478">
        <f>('CA PATHWAYS 2022'!AF$22/'CA PATHWAYS 2022'!$H$22)-1</f>
        <v>-9.492222551229601E-2</v>
      </c>
      <c r="AE5" s="478">
        <f>('CA PATHWAYS 2022'!AG$22/'CA PATHWAYS 2022'!$H$22)-1</f>
        <v>-8.9970971394735644E-2</v>
      </c>
      <c r="AF5" s="478">
        <f>('CA PATHWAYS 2022'!AH$22/'CA PATHWAYS 2022'!$H$22)-1</f>
        <v>-8.6497059592642089E-2</v>
      </c>
      <c r="AG5" s="479" cm="1">
        <f t="array" ref="AG5">TREND($AB5:$AF5,$AB$1:$AF$1,AG$1)</f>
        <v>-8.7480892310454639E-2</v>
      </c>
      <c r="AH5" s="479" cm="1">
        <f t="array" ref="AH5">TREND($AB5:$AF5,$AB$1:$AF$1,AH$1)</f>
        <v>-8.6169152292034479E-2</v>
      </c>
      <c r="AI5" s="479" cm="1">
        <f t="array" ref="AI5">TREND($AB5:$AF5,$AB$1:$AF$1,AI$1)</f>
        <v>-8.4857412273614763E-2</v>
      </c>
      <c r="AJ5" s="479" cm="1">
        <f t="array" ref="AJ5">TREND($AB5:$AF5,$AB$1:$AF$1,AJ$1)</f>
        <v>-8.3545672255195047E-2</v>
      </c>
      <c r="AK5" s="479" cm="1">
        <f t="array" ref="AK5">TREND($AB5:$AF5,$AB$1:$AF$1,AK$1)</f>
        <v>-8.2233932236774887E-2</v>
      </c>
    </row>
    <row r="6" spans="2:37" x14ac:dyDescent="0.25">
      <c r="B6" s="241" t="s">
        <v>1650</v>
      </c>
      <c r="C6" s="144" t="s">
        <v>1155</v>
      </c>
      <c r="D6" s="144" t="s">
        <v>55</v>
      </c>
      <c r="E6" s="44">
        <v>0</v>
      </c>
      <c r="F6" s="176">
        <v>0</v>
      </c>
      <c r="G6" s="477">
        <f>('CA PATHWAYS 2022'!I$17/'CA PATHWAYS 2022'!$H$17)-1</f>
        <v>-0.13624142799095385</v>
      </c>
      <c r="H6" s="478">
        <f>('CA PATHWAYS 2022'!J$17/'CA PATHWAYS 2022'!$H$17)-1</f>
        <v>-0.14089771467792944</v>
      </c>
      <c r="I6" s="478">
        <f>('CA PATHWAYS 2022'!K$17/'CA PATHWAYS 2022'!$H$17)-1</f>
        <v>-9.4387134436627607E-2</v>
      </c>
      <c r="J6" s="478">
        <f>('CA PATHWAYS 2022'!L$17/'CA PATHWAYS 2022'!$H$17)-1</f>
        <v>-7.5185744119626974E-2</v>
      </c>
      <c r="K6" s="478">
        <f>('CA PATHWAYS 2022'!M$17/'CA PATHWAYS 2022'!$H$17)-1</f>
        <v>-5.6438342090913363E-2</v>
      </c>
      <c r="L6" s="478">
        <f>('CA PATHWAYS 2022'!N$17/'CA PATHWAYS 2022'!$H$17)-1</f>
        <v>-4.0164448753097215E-2</v>
      </c>
      <c r="M6" s="478">
        <f>('CA PATHWAYS 2022'!O$17/'CA PATHWAYS 2022'!$H$17)-1</f>
        <v>-3.129128019599714E-2</v>
      </c>
      <c r="N6" s="478">
        <f>('CA PATHWAYS 2022'!P$17/'CA PATHWAYS 2022'!$H$17)-1</f>
        <v>-2.6825009683837608E-2</v>
      </c>
      <c r="O6" s="478">
        <f>('CA PATHWAYS 2022'!Q$17/'CA PATHWAYS 2022'!$H$17)-1</f>
        <v>-2.5794157679886243E-2</v>
      </c>
      <c r="P6" s="478">
        <f>('CA PATHWAYS 2022'!R$17/'CA PATHWAYS 2022'!$H$17)-1</f>
        <v>-2.4864631904458978E-2</v>
      </c>
      <c r="Q6" s="478">
        <f>('CA PATHWAYS 2022'!S$17/'CA PATHWAYS 2022'!$H$17)-1</f>
        <v>-2.2266820684866961E-2</v>
      </c>
      <c r="R6" s="478">
        <f>('CA PATHWAYS 2022'!T$17/'CA PATHWAYS 2022'!$H$17)-1</f>
        <v>-1.8643256363907956E-2</v>
      </c>
      <c r="S6" s="478">
        <f>('CA PATHWAYS 2022'!U$17/'CA PATHWAYS 2022'!$H$17)-1</f>
        <v>-1.7563148883015023E-2</v>
      </c>
      <c r="T6" s="478">
        <f>('CA PATHWAYS 2022'!V$17/'CA PATHWAYS 2022'!$H$17)-1</f>
        <v>-1.5132375869070014E-2</v>
      </c>
      <c r="U6" s="478">
        <f>('CA PATHWAYS 2022'!W$17/'CA PATHWAYS 2022'!$H$17)-1</f>
        <v>-9.8159868390742533E-3</v>
      </c>
      <c r="V6" s="478">
        <f>('CA PATHWAYS 2022'!X$17/'CA PATHWAYS 2022'!$H$17)-1</f>
        <v>-2.4028767504469251E-3</v>
      </c>
      <c r="W6" s="478">
        <f>('CA PATHWAYS 2022'!Y$17/'CA PATHWAYS 2022'!$H$17)-1</f>
        <v>2.8944912848754001E-3</v>
      </c>
      <c r="X6" s="478">
        <f>('CA PATHWAYS 2022'!Z$17/'CA PATHWAYS 2022'!$H$17)-1</f>
        <v>8.7721922400934016E-3</v>
      </c>
      <c r="Y6" s="478">
        <f>('CA PATHWAYS 2022'!AA$17/'CA PATHWAYS 2022'!$H$17)-1</f>
        <v>1.6914559935323759E-2</v>
      </c>
      <c r="Z6" s="478">
        <f>('CA PATHWAYS 2022'!AB$17/'CA PATHWAYS 2022'!$H$17)-1</f>
        <v>2.3441006385326091E-2</v>
      </c>
      <c r="AA6" s="478">
        <f>('CA PATHWAYS 2022'!AC$17/'CA PATHWAYS 2022'!$H$17)-1</f>
        <v>2.8078500166536235E-2</v>
      </c>
      <c r="AB6" s="478">
        <f>('CA PATHWAYS 2022'!AD$17/'CA PATHWAYS 2022'!$H$17)-1</f>
        <v>3.5784796376204575E-2</v>
      </c>
      <c r="AC6" s="478">
        <f>('CA PATHWAYS 2022'!AE$17/'CA PATHWAYS 2022'!$H$17)-1</f>
        <v>4.8601455597936605E-2</v>
      </c>
      <c r="AD6" s="478">
        <f>('CA PATHWAYS 2022'!AF$17/'CA PATHWAYS 2022'!$H$17)-1</f>
        <v>6.1822496326972454E-2</v>
      </c>
      <c r="AE6" s="478">
        <f>('CA PATHWAYS 2022'!AG$17/'CA PATHWAYS 2022'!$H$17)-1</f>
        <v>7.1552705977143916E-2</v>
      </c>
      <c r="AF6" s="478">
        <f>('CA PATHWAYS 2022'!AH$17/'CA PATHWAYS 2022'!$H$17)-1</f>
        <v>8.0729695213850761E-2</v>
      </c>
      <c r="AG6" s="479" cm="1">
        <f t="array" ref="AG6">TREND($AB6:$AF6,$AB$1:$AF$1,AG$1)</f>
        <v>9.3550544314773276E-2</v>
      </c>
      <c r="AH6" s="479" cm="1">
        <f t="array" ref="AH6">TREND($AB6:$AF6,$AB$1:$AF$1,AH$1)</f>
        <v>0.104834649120221</v>
      </c>
      <c r="AI6" s="479" cm="1">
        <f t="array" ref="AI6">TREND($AB6:$AF6,$AB$1:$AF$1,AI$1)</f>
        <v>0.11611875392567228</v>
      </c>
      <c r="AJ6" s="479" cm="1">
        <f t="array" ref="AJ6">TREND($AB6:$AF6,$AB$1:$AF$1,AJ$1)</f>
        <v>0.12740285873112356</v>
      </c>
      <c r="AK6" s="479" cm="1">
        <f t="array" ref="AK6">TREND($AB6:$AF6,$AB$1:$AF$1,AK$1)</f>
        <v>0.13868696353657128</v>
      </c>
    </row>
    <row r="7" spans="2:37" x14ac:dyDescent="0.25">
      <c r="B7" s="241" t="s">
        <v>1650</v>
      </c>
      <c r="C7" s="144" t="s">
        <v>1155</v>
      </c>
      <c r="D7" s="144" t="s">
        <v>56</v>
      </c>
      <c r="E7" s="44">
        <v>0</v>
      </c>
      <c r="F7" s="176">
        <v>0</v>
      </c>
      <c r="G7" s="477">
        <f>('CA PATHWAYS 2022'!I$17/'CA PATHWAYS 2022'!$H$17)-1</f>
        <v>-0.13624142799095385</v>
      </c>
      <c r="H7" s="478">
        <f>('CA PATHWAYS 2022'!J$17/'CA PATHWAYS 2022'!$H$17)-1</f>
        <v>-0.14089771467792944</v>
      </c>
      <c r="I7" s="478">
        <f>('CA PATHWAYS 2022'!K$17/'CA PATHWAYS 2022'!$H$17)-1</f>
        <v>-9.4387134436627607E-2</v>
      </c>
      <c r="J7" s="478">
        <f>('CA PATHWAYS 2022'!L$17/'CA PATHWAYS 2022'!$H$17)-1</f>
        <v>-7.5185744119626974E-2</v>
      </c>
      <c r="K7" s="478">
        <f>('CA PATHWAYS 2022'!M$17/'CA PATHWAYS 2022'!$H$17)-1</f>
        <v>-5.6438342090913363E-2</v>
      </c>
      <c r="L7" s="478">
        <f>('CA PATHWAYS 2022'!N$17/'CA PATHWAYS 2022'!$H$17)-1</f>
        <v>-4.0164448753097215E-2</v>
      </c>
      <c r="M7" s="478">
        <f>('CA PATHWAYS 2022'!O$17/'CA PATHWAYS 2022'!$H$17)-1</f>
        <v>-3.129128019599714E-2</v>
      </c>
      <c r="N7" s="478">
        <f>('CA PATHWAYS 2022'!P$17/'CA PATHWAYS 2022'!$H$17)-1</f>
        <v>-2.6825009683837608E-2</v>
      </c>
      <c r="O7" s="478">
        <f>('CA PATHWAYS 2022'!Q$17/'CA PATHWAYS 2022'!$H$17)-1</f>
        <v>-2.5794157679886243E-2</v>
      </c>
      <c r="P7" s="478">
        <f>('CA PATHWAYS 2022'!R$17/'CA PATHWAYS 2022'!$H$17)-1</f>
        <v>-2.4864631904458978E-2</v>
      </c>
      <c r="Q7" s="478">
        <f>('CA PATHWAYS 2022'!S$17/'CA PATHWAYS 2022'!$H$17)-1</f>
        <v>-2.2266820684866961E-2</v>
      </c>
      <c r="R7" s="478">
        <f>('CA PATHWAYS 2022'!T$17/'CA PATHWAYS 2022'!$H$17)-1</f>
        <v>-1.8643256363907956E-2</v>
      </c>
      <c r="S7" s="478">
        <f>('CA PATHWAYS 2022'!U$17/'CA PATHWAYS 2022'!$H$17)-1</f>
        <v>-1.7563148883015023E-2</v>
      </c>
      <c r="T7" s="478">
        <f>('CA PATHWAYS 2022'!V$17/'CA PATHWAYS 2022'!$H$17)-1</f>
        <v>-1.5132375869070014E-2</v>
      </c>
      <c r="U7" s="478">
        <f>('CA PATHWAYS 2022'!W$17/'CA PATHWAYS 2022'!$H$17)-1</f>
        <v>-9.8159868390742533E-3</v>
      </c>
      <c r="V7" s="478">
        <f>('CA PATHWAYS 2022'!X$17/'CA PATHWAYS 2022'!$H$17)-1</f>
        <v>-2.4028767504469251E-3</v>
      </c>
      <c r="W7" s="478">
        <f>('CA PATHWAYS 2022'!Y$17/'CA PATHWAYS 2022'!$H$17)-1</f>
        <v>2.8944912848754001E-3</v>
      </c>
      <c r="X7" s="478">
        <f>('CA PATHWAYS 2022'!Z$17/'CA PATHWAYS 2022'!$H$17)-1</f>
        <v>8.7721922400934016E-3</v>
      </c>
      <c r="Y7" s="478">
        <f>('CA PATHWAYS 2022'!AA$17/'CA PATHWAYS 2022'!$H$17)-1</f>
        <v>1.6914559935323759E-2</v>
      </c>
      <c r="Z7" s="478">
        <f>('CA PATHWAYS 2022'!AB$17/'CA PATHWAYS 2022'!$H$17)-1</f>
        <v>2.3441006385326091E-2</v>
      </c>
      <c r="AA7" s="478">
        <f>('CA PATHWAYS 2022'!AC$17/'CA PATHWAYS 2022'!$H$17)-1</f>
        <v>2.8078500166536235E-2</v>
      </c>
      <c r="AB7" s="478">
        <f>('CA PATHWAYS 2022'!AD$17/'CA PATHWAYS 2022'!$H$17)-1</f>
        <v>3.5784796376204575E-2</v>
      </c>
      <c r="AC7" s="478">
        <f>('CA PATHWAYS 2022'!AE$17/'CA PATHWAYS 2022'!$H$17)-1</f>
        <v>4.8601455597936605E-2</v>
      </c>
      <c r="AD7" s="478">
        <f>('CA PATHWAYS 2022'!AF$17/'CA PATHWAYS 2022'!$H$17)-1</f>
        <v>6.1822496326972454E-2</v>
      </c>
      <c r="AE7" s="478">
        <f>('CA PATHWAYS 2022'!AG$17/'CA PATHWAYS 2022'!$H$17)-1</f>
        <v>7.1552705977143916E-2</v>
      </c>
      <c r="AF7" s="478">
        <f>('CA PATHWAYS 2022'!AH$17/'CA PATHWAYS 2022'!$H$17)-1</f>
        <v>8.0729695213850761E-2</v>
      </c>
      <c r="AG7" s="479" cm="1">
        <f t="array" ref="AG7">TREND($AB7:$AF7,$AB$1:$AF$1,AG$1)</f>
        <v>9.3550544314773276E-2</v>
      </c>
      <c r="AH7" s="479" cm="1">
        <f t="array" ref="AH7">TREND($AB7:$AF7,$AB$1:$AF$1,AH$1)</f>
        <v>0.104834649120221</v>
      </c>
      <c r="AI7" s="479" cm="1">
        <f t="array" ref="AI7">TREND($AB7:$AF7,$AB$1:$AF$1,AI$1)</f>
        <v>0.11611875392567228</v>
      </c>
      <c r="AJ7" s="479" cm="1">
        <f t="array" ref="AJ7">TREND($AB7:$AF7,$AB$1:$AF$1,AJ$1)</f>
        <v>0.12740285873112356</v>
      </c>
      <c r="AK7" s="479" cm="1">
        <f t="array" ref="AK7">TREND($AB7:$AF7,$AB$1:$AF$1,AK$1)</f>
        <v>0.13868696353657128</v>
      </c>
    </row>
    <row r="8" spans="2:37" x14ac:dyDescent="0.25">
      <c r="B8" s="241" t="s">
        <v>1650</v>
      </c>
      <c r="C8" s="144" t="s">
        <v>1155</v>
      </c>
      <c r="D8" s="144" t="s">
        <v>57</v>
      </c>
      <c r="E8" s="44">
        <v>0</v>
      </c>
      <c r="F8" s="176">
        <v>0</v>
      </c>
      <c r="G8" s="477">
        <f>('CA PATHWAYS 2022'!I$17/'CA PATHWAYS 2022'!$H$17)-1</f>
        <v>-0.13624142799095385</v>
      </c>
      <c r="H8" s="478">
        <f>('CA PATHWAYS 2022'!J$17/'CA PATHWAYS 2022'!$H$17)-1</f>
        <v>-0.14089771467792944</v>
      </c>
      <c r="I8" s="478">
        <f>('CA PATHWAYS 2022'!K$17/'CA PATHWAYS 2022'!$H$17)-1</f>
        <v>-9.4387134436627607E-2</v>
      </c>
      <c r="J8" s="478">
        <f>('CA PATHWAYS 2022'!L$17/'CA PATHWAYS 2022'!$H$17)-1</f>
        <v>-7.5185744119626974E-2</v>
      </c>
      <c r="K8" s="478">
        <f>('CA PATHWAYS 2022'!M$17/'CA PATHWAYS 2022'!$H$17)-1</f>
        <v>-5.6438342090913363E-2</v>
      </c>
      <c r="L8" s="478">
        <f>('CA PATHWAYS 2022'!N$17/'CA PATHWAYS 2022'!$H$17)-1</f>
        <v>-4.0164448753097215E-2</v>
      </c>
      <c r="M8" s="478">
        <f>('CA PATHWAYS 2022'!O$17/'CA PATHWAYS 2022'!$H$17)-1</f>
        <v>-3.129128019599714E-2</v>
      </c>
      <c r="N8" s="478">
        <f>('CA PATHWAYS 2022'!P$17/'CA PATHWAYS 2022'!$H$17)-1</f>
        <v>-2.6825009683837608E-2</v>
      </c>
      <c r="O8" s="478">
        <f>('CA PATHWAYS 2022'!Q$17/'CA PATHWAYS 2022'!$H$17)-1</f>
        <v>-2.5794157679886243E-2</v>
      </c>
      <c r="P8" s="478">
        <f>('CA PATHWAYS 2022'!R$17/'CA PATHWAYS 2022'!$H$17)-1</f>
        <v>-2.4864631904458978E-2</v>
      </c>
      <c r="Q8" s="478">
        <f>('CA PATHWAYS 2022'!S$17/'CA PATHWAYS 2022'!$H$17)-1</f>
        <v>-2.2266820684866961E-2</v>
      </c>
      <c r="R8" s="478">
        <f>('CA PATHWAYS 2022'!T$17/'CA PATHWAYS 2022'!$H$17)-1</f>
        <v>-1.8643256363907956E-2</v>
      </c>
      <c r="S8" s="478">
        <f>('CA PATHWAYS 2022'!U$17/'CA PATHWAYS 2022'!$H$17)-1</f>
        <v>-1.7563148883015023E-2</v>
      </c>
      <c r="T8" s="478">
        <f>('CA PATHWAYS 2022'!V$17/'CA PATHWAYS 2022'!$H$17)-1</f>
        <v>-1.5132375869070014E-2</v>
      </c>
      <c r="U8" s="478">
        <f>('CA PATHWAYS 2022'!W$17/'CA PATHWAYS 2022'!$H$17)-1</f>
        <v>-9.8159868390742533E-3</v>
      </c>
      <c r="V8" s="478">
        <f>('CA PATHWAYS 2022'!X$17/'CA PATHWAYS 2022'!$H$17)-1</f>
        <v>-2.4028767504469251E-3</v>
      </c>
      <c r="W8" s="478">
        <f>('CA PATHWAYS 2022'!Y$17/'CA PATHWAYS 2022'!$H$17)-1</f>
        <v>2.8944912848754001E-3</v>
      </c>
      <c r="X8" s="478">
        <f>('CA PATHWAYS 2022'!Z$17/'CA PATHWAYS 2022'!$H$17)-1</f>
        <v>8.7721922400934016E-3</v>
      </c>
      <c r="Y8" s="478">
        <f>('CA PATHWAYS 2022'!AA$17/'CA PATHWAYS 2022'!$H$17)-1</f>
        <v>1.6914559935323759E-2</v>
      </c>
      <c r="Z8" s="478">
        <f>('CA PATHWAYS 2022'!AB$17/'CA PATHWAYS 2022'!$H$17)-1</f>
        <v>2.3441006385326091E-2</v>
      </c>
      <c r="AA8" s="478">
        <f>('CA PATHWAYS 2022'!AC$17/'CA PATHWAYS 2022'!$H$17)-1</f>
        <v>2.8078500166536235E-2</v>
      </c>
      <c r="AB8" s="478">
        <f>('CA PATHWAYS 2022'!AD$17/'CA PATHWAYS 2022'!$H$17)-1</f>
        <v>3.5784796376204575E-2</v>
      </c>
      <c r="AC8" s="478">
        <f>('CA PATHWAYS 2022'!AE$17/'CA PATHWAYS 2022'!$H$17)-1</f>
        <v>4.8601455597936605E-2</v>
      </c>
      <c r="AD8" s="478">
        <f>('CA PATHWAYS 2022'!AF$17/'CA PATHWAYS 2022'!$H$17)-1</f>
        <v>6.1822496326972454E-2</v>
      </c>
      <c r="AE8" s="478">
        <f>('CA PATHWAYS 2022'!AG$17/'CA PATHWAYS 2022'!$H$17)-1</f>
        <v>7.1552705977143916E-2</v>
      </c>
      <c r="AF8" s="478">
        <f>('CA PATHWAYS 2022'!AH$17/'CA PATHWAYS 2022'!$H$17)-1</f>
        <v>8.0729695213850761E-2</v>
      </c>
      <c r="AG8" s="479" cm="1">
        <f t="array" ref="AG8">TREND($AB8:$AF8,$AB$1:$AF$1,AG$1)</f>
        <v>9.3550544314773276E-2</v>
      </c>
      <c r="AH8" s="479" cm="1">
        <f t="array" ref="AH8">TREND($AB8:$AF8,$AB$1:$AF$1,AH$1)</f>
        <v>0.104834649120221</v>
      </c>
      <c r="AI8" s="479" cm="1">
        <f t="array" ref="AI8">TREND($AB8:$AF8,$AB$1:$AF$1,AI$1)</f>
        <v>0.11611875392567228</v>
      </c>
      <c r="AJ8" s="479" cm="1">
        <f t="array" ref="AJ8">TREND($AB8:$AF8,$AB$1:$AF$1,AJ$1)</f>
        <v>0.12740285873112356</v>
      </c>
      <c r="AK8" s="479" cm="1">
        <f t="array" ref="AK8">TREND($AB8:$AF8,$AB$1:$AF$1,AK$1)</f>
        <v>0.13868696353657128</v>
      </c>
    </row>
    <row r="9" spans="2:37" x14ac:dyDescent="0.25">
      <c r="B9" s="241" t="s">
        <v>1650</v>
      </c>
      <c r="C9" s="144" t="s">
        <v>1155</v>
      </c>
      <c r="D9" s="144" t="s">
        <v>58</v>
      </c>
      <c r="E9" s="44">
        <v>0</v>
      </c>
      <c r="F9" s="176">
        <v>0</v>
      </c>
      <c r="G9" s="477">
        <f>('CA PATHWAYS 2022'!I$17/'CA PATHWAYS 2022'!$H$17)-1</f>
        <v>-0.13624142799095385</v>
      </c>
      <c r="H9" s="478">
        <f>('CA PATHWAYS 2022'!J$17/'CA PATHWAYS 2022'!$H$17)-1</f>
        <v>-0.14089771467792944</v>
      </c>
      <c r="I9" s="478">
        <f>('CA PATHWAYS 2022'!K$17/'CA PATHWAYS 2022'!$H$17)-1</f>
        <v>-9.4387134436627607E-2</v>
      </c>
      <c r="J9" s="478">
        <f>('CA PATHWAYS 2022'!L$17/'CA PATHWAYS 2022'!$H$17)-1</f>
        <v>-7.5185744119626974E-2</v>
      </c>
      <c r="K9" s="478">
        <f>('CA PATHWAYS 2022'!M$17/'CA PATHWAYS 2022'!$H$17)-1</f>
        <v>-5.6438342090913363E-2</v>
      </c>
      <c r="L9" s="478">
        <f>('CA PATHWAYS 2022'!N$17/'CA PATHWAYS 2022'!$H$17)-1</f>
        <v>-4.0164448753097215E-2</v>
      </c>
      <c r="M9" s="478">
        <f>('CA PATHWAYS 2022'!O$17/'CA PATHWAYS 2022'!$H$17)-1</f>
        <v>-3.129128019599714E-2</v>
      </c>
      <c r="N9" s="478">
        <f>('CA PATHWAYS 2022'!P$17/'CA PATHWAYS 2022'!$H$17)-1</f>
        <v>-2.6825009683837608E-2</v>
      </c>
      <c r="O9" s="478">
        <f>('CA PATHWAYS 2022'!Q$17/'CA PATHWAYS 2022'!$H$17)-1</f>
        <v>-2.5794157679886243E-2</v>
      </c>
      <c r="P9" s="478">
        <f>('CA PATHWAYS 2022'!R$17/'CA PATHWAYS 2022'!$H$17)-1</f>
        <v>-2.4864631904458978E-2</v>
      </c>
      <c r="Q9" s="478">
        <f>('CA PATHWAYS 2022'!S$17/'CA PATHWAYS 2022'!$H$17)-1</f>
        <v>-2.2266820684866961E-2</v>
      </c>
      <c r="R9" s="478">
        <f>('CA PATHWAYS 2022'!T$17/'CA PATHWAYS 2022'!$H$17)-1</f>
        <v>-1.8643256363907956E-2</v>
      </c>
      <c r="S9" s="478">
        <f>('CA PATHWAYS 2022'!U$17/'CA PATHWAYS 2022'!$H$17)-1</f>
        <v>-1.7563148883015023E-2</v>
      </c>
      <c r="T9" s="478">
        <f>('CA PATHWAYS 2022'!V$17/'CA PATHWAYS 2022'!$H$17)-1</f>
        <v>-1.5132375869070014E-2</v>
      </c>
      <c r="U9" s="478">
        <f>('CA PATHWAYS 2022'!W$17/'CA PATHWAYS 2022'!$H$17)-1</f>
        <v>-9.8159868390742533E-3</v>
      </c>
      <c r="V9" s="478">
        <f>('CA PATHWAYS 2022'!X$17/'CA PATHWAYS 2022'!$H$17)-1</f>
        <v>-2.4028767504469251E-3</v>
      </c>
      <c r="W9" s="478">
        <f>('CA PATHWAYS 2022'!Y$17/'CA PATHWAYS 2022'!$H$17)-1</f>
        <v>2.8944912848754001E-3</v>
      </c>
      <c r="X9" s="478">
        <f>('CA PATHWAYS 2022'!Z$17/'CA PATHWAYS 2022'!$H$17)-1</f>
        <v>8.7721922400934016E-3</v>
      </c>
      <c r="Y9" s="478">
        <f>('CA PATHWAYS 2022'!AA$17/'CA PATHWAYS 2022'!$H$17)-1</f>
        <v>1.6914559935323759E-2</v>
      </c>
      <c r="Z9" s="478">
        <f>('CA PATHWAYS 2022'!AB$17/'CA PATHWAYS 2022'!$H$17)-1</f>
        <v>2.3441006385326091E-2</v>
      </c>
      <c r="AA9" s="478">
        <f>('CA PATHWAYS 2022'!AC$17/'CA PATHWAYS 2022'!$H$17)-1</f>
        <v>2.8078500166536235E-2</v>
      </c>
      <c r="AB9" s="478">
        <f>('CA PATHWAYS 2022'!AD$17/'CA PATHWAYS 2022'!$H$17)-1</f>
        <v>3.5784796376204575E-2</v>
      </c>
      <c r="AC9" s="478">
        <f>('CA PATHWAYS 2022'!AE$17/'CA PATHWAYS 2022'!$H$17)-1</f>
        <v>4.8601455597936605E-2</v>
      </c>
      <c r="AD9" s="478">
        <f>('CA PATHWAYS 2022'!AF$17/'CA PATHWAYS 2022'!$H$17)-1</f>
        <v>6.1822496326972454E-2</v>
      </c>
      <c r="AE9" s="478">
        <f>('CA PATHWAYS 2022'!AG$17/'CA PATHWAYS 2022'!$H$17)-1</f>
        <v>7.1552705977143916E-2</v>
      </c>
      <c r="AF9" s="478">
        <f>('CA PATHWAYS 2022'!AH$17/'CA PATHWAYS 2022'!$H$17)-1</f>
        <v>8.0729695213850761E-2</v>
      </c>
      <c r="AG9" s="479" cm="1">
        <f t="array" ref="AG9">TREND($AB9:$AF9,$AB$1:$AF$1,AG$1)</f>
        <v>9.3550544314773276E-2</v>
      </c>
      <c r="AH9" s="479" cm="1">
        <f t="array" ref="AH9">TREND($AB9:$AF9,$AB$1:$AF$1,AH$1)</f>
        <v>0.104834649120221</v>
      </c>
      <c r="AI9" s="479" cm="1">
        <f t="array" ref="AI9">TREND($AB9:$AF9,$AB$1:$AF$1,AI$1)</f>
        <v>0.11611875392567228</v>
      </c>
      <c r="AJ9" s="479" cm="1">
        <f t="array" ref="AJ9">TREND($AB9:$AF9,$AB$1:$AF$1,AJ$1)</f>
        <v>0.12740285873112356</v>
      </c>
      <c r="AK9" s="479" cm="1">
        <f t="array" ref="AK9">TREND($AB9:$AF9,$AB$1:$AF$1,AK$1)</f>
        <v>0.13868696353657128</v>
      </c>
    </row>
    <row r="10" spans="2:37" x14ac:dyDescent="0.25">
      <c r="B10" s="241" t="s">
        <v>1650</v>
      </c>
      <c r="C10" s="144" t="s">
        <v>1155</v>
      </c>
      <c r="D10" s="144" t="s">
        <v>59</v>
      </c>
      <c r="E10" s="44">
        <v>0</v>
      </c>
      <c r="F10" s="176">
        <v>0</v>
      </c>
      <c r="G10" s="477">
        <f>('CA PATHWAYS 2022'!I$17/'CA PATHWAYS 2022'!$H$17)-1</f>
        <v>-0.13624142799095385</v>
      </c>
      <c r="H10" s="478">
        <f>('CA PATHWAYS 2022'!J$17/'CA PATHWAYS 2022'!$H$17)-1</f>
        <v>-0.14089771467792944</v>
      </c>
      <c r="I10" s="478">
        <f>('CA PATHWAYS 2022'!K$17/'CA PATHWAYS 2022'!$H$17)-1</f>
        <v>-9.4387134436627607E-2</v>
      </c>
      <c r="J10" s="478">
        <f>('CA PATHWAYS 2022'!L$17/'CA PATHWAYS 2022'!$H$17)-1</f>
        <v>-7.5185744119626974E-2</v>
      </c>
      <c r="K10" s="478">
        <f>('CA PATHWAYS 2022'!M$17/'CA PATHWAYS 2022'!$H$17)-1</f>
        <v>-5.6438342090913363E-2</v>
      </c>
      <c r="L10" s="478">
        <f>('CA PATHWAYS 2022'!N$17/'CA PATHWAYS 2022'!$H$17)-1</f>
        <v>-4.0164448753097215E-2</v>
      </c>
      <c r="M10" s="478">
        <f>('CA PATHWAYS 2022'!O$17/'CA PATHWAYS 2022'!$H$17)-1</f>
        <v>-3.129128019599714E-2</v>
      </c>
      <c r="N10" s="478">
        <f>('CA PATHWAYS 2022'!P$17/'CA PATHWAYS 2022'!$H$17)-1</f>
        <v>-2.6825009683837608E-2</v>
      </c>
      <c r="O10" s="478">
        <f>('CA PATHWAYS 2022'!Q$17/'CA PATHWAYS 2022'!$H$17)-1</f>
        <v>-2.5794157679886243E-2</v>
      </c>
      <c r="P10" s="478">
        <f>('CA PATHWAYS 2022'!R$17/'CA PATHWAYS 2022'!$H$17)-1</f>
        <v>-2.4864631904458978E-2</v>
      </c>
      <c r="Q10" s="478">
        <f>('CA PATHWAYS 2022'!S$17/'CA PATHWAYS 2022'!$H$17)-1</f>
        <v>-2.2266820684866961E-2</v>
      </c>
      <c r="R10" s="478">
        <f>('CA PATHWAYS 2022'!T$17/'CA PATHWAYS 2022'!$H$17)-1</f>
        <v>-1.8643256363907956E-2</v>
      </c>
      <c r="S10" s="478">
        <f>('CA PATHWAYS 2022'!U$17/'CA PATHWAYS 2022'!$H$17)-1</f>
        <v>-1.7563148883015023E-2</v>
      </c>
      <c r="T10" s="478">
        <f>('CA PATHWAYS 2022'!V$17/'CA PATHWAYS 2022'!$H$17)-1</f>
        <v>-1.5132375869070014E-2</v>
      </c>
      <c r="U10" s="478">
        <f>('CA PATHWAYS 2022'!W$17/'CA PATHWAYS 2022'!$H$17)-1</f>
        <v>-9.8159868390742533E-3</v>
      </c>
      <c r="V10" s="478">
        <f>('CA PATHWAYS 2022'!X$17/'CA PATHWAYS 2022'!$H$17)-1</f>
        <v>-2.4028767504469251E-3</v>
      </c>
      <c r="W10" s="478">
        <f>('CA PATHWAYS 2022'!Y$17/'CA PATHWAYS 2022'!$H$17)-1</f>
        <v>2.8944912848754001E-3</v>
      </c>
      <c r="X10" s="478">
        <f>('CA PATHWAYS 2022'!Z$17/'CA PATHWAYS 2022'!$H$17)-1</f>
        <v>8.7721922400934016E-3</v>
      </c>
      <c r="Y10" s="478">
        <f>('CA PATHWAYS 2022'!AA$17/'CA PATHWAYS 2022'!$H$17)-1</f>
        <v>1.6914559935323759E-2</v>
      </c>
      <c r="Z10" s="478">
        <f>('CA PATHWAYS 2022'!AB$17/'CA PATHWAYS 2022'!$H$17)-1</f>
        <v>2.3441006385326091E-2</v>
      </c>
      <c r="AA10" s="478">
        <f>('CA PATHWAYS 2022'!AC$17/'CA PATHWAYS 2022'!$H$17)-1</f>
        <v>2.8078500166536235E-2</v>
      </c>
      <c r="AB10" s="478">
        <f>('CA PATHWAYS 2022'!AD$17/'CA PATHWAYS 2022'!$H$17)-1</f>
        <v>3.5784796376204575E-2</v>
      </c>
      <c r="AC10" s="478">
        <f>('CA PATHWAYS 2022'!AE$17/'CA PATHWAYS 2022'!$H$17)-1</f>
        <v>4.8601455597936605E-2</v>
      </c>
      <c r="AD10" s="478">
        <f>('CA PATHWAYS 2022'!AF$17/'CA PATHWAYS 2022'!$H$17)-1</f>
        <v>6.1822496326972454E-2</v>
      </c>
      <c r="AE10" s="478">
        <f>('CA PATHWAYS 2022'!AG$17/'CA PATHWAYS 2022'!$H$17)-1</f>
        <v>7.1552705977143916E-2</v>
      </c>
      <c r="AF10" s="478">
        <f>('CA PATHWAYS 2022'!AH$17/'CA PATHWAYS 2022'!$H$17)-1</f>
        <v>8.0729695213850761E-2</v>
      </c>
      <c r="AG10" s="479" cm="1">
        <f t="array" ref="AG10">TREND($AB10:$AF10,$AB$1:$AF$1,AG$1)</f>
        <v>9.3550544314773276E-2</v>
      </c>
      <c r="AH10" s="479" cm="1">
        <f t="array" ref="AH10">TREND($AB10:$AF10,$AB$1:$AF$1,AH$1)</f>
        <v>0.104834649120221</v>
      </c>
      <c r="AI10" s="479" cm="1">
        <f t="array" ref="AI10">TREND($AB10:$AF10,$AB$1:$AF$1,AI$1)</f>
        <v>0.11611875392567228</v>
      </c>
      <c r="AJ10" s="479" cm="1">
        <f t="array" ref="AJ10">TREND($AB10:$AF10,$AB$1:$AF$1,AJ$1)</f>
        <v>0.12740285873112356</v>
      </c>
      <c r="AK10" s="479" cm="1">
        <f t="array" ref="AK10">TREND($AB10:$AF10,$AB$1:$AF$1,AK$1)</f>
        <v>0.13868696353657128</v>
      </c>
    </row>
    <row r="11" spans="2:37" x14ac:dyDescent="0.25">
      <c r="B11" s="241" t="s">
        <v>1650</v>
      </c>
      <c r="C11" s="144" t="s">
        <v>1155</v>
      </c>
      <c r="D11" s="144" t="s">
        <v>60</v>
      </c>
      <c r="E11" s="44">
        <v>0</v>
      </c>
      <c r="F11" s="176">
        <v>0</v>
      </c>
      <c r="G11" s="477">
        <f>('CA PATHWAYS 2022'!I$26/'CA PATHWAYS 2022'!$H$26)-1</f>
        <v>-6.7841150182724186E-2</v>
      </c>
      <c r="H11" s="478">
        <f>('CA PATHWAYS 2022'!J$26/'CA PATHWAYS 2022'!$H$26)-1</f>
        <v>-3.1607803777081722E-3</v>
      </c>
      <c r="I11" s="478">
        <f>('CA PATHWAYS 2022'!K$26/'CA PATHWAYS 2022'!$H$26)-1</f>
        <v>-6.7196626716485297E-2</v>
      </c>
      <c r="J11" s="478">
        <f>('CA PATHWAYS 2022'!L$26/'CA PATHWAYS 2022'!$H$26)-1</f>
        <v>-4.936386304785656E-2</v>
      </c>
      <c r="K11" s="478">
        <f>('CA PATHWAYS 2022'!M$26/'CA PATHWAYS 2022'!$H$26)-1</f>
        <v>-5.7746401446464035E-2</v>
      </c>
      <c r="L11" s="478">
        <f>('CA PATHWAYS 2022'!N$26/'CA PATHWAYS 2022'!$H$26)-1</f>
        <v>-6.7392768166229966E-2</v>
      </c>
      <c r="M11" s="478">
        <f>('CA PATHWAYS 2022'!O$26/'CA PATHWAYS 2022'!$H$26)-1</f>
        <v>-8.808382539873405E-2</v>
      </c>
      <c r="N11" s="478">
        <f>('CA PATHWAYS 2022'!P$26/'CA PATHWAYS 2022'!$H$26)-1</f>
        <v>-9.387745912938672E-2</v>
      </c>
      <c r="O11" s="478">
        <f>('CA PATHWAYS 2022'!Q$26/'CA PATHWAYS 2022'!$H$26)-1</f>
        <v>-0.13033872199340979</v>
      </c>
      <c r="P11" s="478">
        <f>('CA PATHWAYS 2022'!R$26/'CA PATHWAYS 2022'!$H$26)-1</f>
        <v>-0.14981564248494283</v>
      </c>
      <c r="Q11" s="478">
        <f>('CA PATHWAYS 2022'!S$26/'CA PATHWAYS 2022'!$H$26)-1</f>
        <v>-0.16892264618238717</v>
      </c>
      <c r="R11" s="478">
        <f>('CA PATHWAYS 2022'!T$26/'CA PATHWAYS 2022'!$H$26)-1</f>
        <v>-0.18311015443663248</v>
      </c>
      <c r="S11" s="478">
        <f>('CA PATHWAYS 2022'!U$26/'CA PATHWAYS 2022'!$H$26)-1</f>
        <v>-0.20480741634269595</v>
      </c>
      <c r="T11" s="478">
        <f>('CA PATHWAYS 2022'!V$26/'CA PATHWAYS 2022'!$H$26)-1</f>
        <v>-0.20962052329062653</v>
      </c>
      <c r="U11" s="478">
        <f>('CA PATHWAYS 2022'!W$26/'CA PATHWAYS 2022'!$H$26)-1</f>
        <v>-0.23494768729530391</v>
      </c>
      <c r="V11" s="478">
        <f>('CA PATHWAYS 2022'!X$26/'CA PATHWAYS 2022'!$H$26)-1</f>
        <v>-0.24992917743243903</v>
      </c>
      <c r="W11" s="478">
        <f>('CA PATHWAYS 2022'!Y$26/'CA PATHWAYS 2022'!$H$26)-1</f>
        <v>-0.24731882008027839</v>
      </c>
      <c r="X11" s="478">
        <f>('CA PATHWAYS 2022'!Z$26/'CA PATHWAYS 2022'!$H$26)-1</f>
        <v>-0.2677743502889024</v>
      </c>
      <c r="Y11" s="478">
        <f>('CA PATHWAYS 2022'!AA$26/'CA PATHWAYS 2022'!$H$26)-1</f>
        <v>-0.27740570543333765</v>
      </c>
      <c r="Z11" s="478">
        <f>('CA PATHWAYS 2022'!AB$26/'CA PATHWAYS 2022'!$H$26)-1</f>
        <v>-0.27942727384681343</v>
      </c>
      <c r="AA11" s="478">
        <f>('CA PATHWAYS 2022'!AC$26/'CA PATHWAYS 2022'!$H$26)-1</f>
        <v>-0.28183939039218509</v>
      </c>
      <c r="AB11" s="478">
        <f>('CA PATHWAYS 2022'!AD$26/'CA PATHWAYS 2022'!$H$26)-1</f>
        <v>-0.29205452694706446</v>
      </c>
      <c r="AC11" s="478">
        <f>('CA PATHWAYS 2022'!AE$26/'CA PATHWAYS 2022'!$H$26)-1</f>
        <v>-0.29682596914864401</v>
      </c>
      <c r="AD11" s="478">
        <f>('CA PATHWAYS 2022'!AF$26/'CA PATHWAYS 2022'!$H$26)-1</f>
        <v>-0.30008805882441114</v>
      </c>
      <c r="AE11" s="478">
        <f>('CA PATHWAYS 2022'!AG$26/'CA PATHWAYS 2022'!$H$26)-1</f>
        <v>-0.30235973497844615</v>
      </c>
      <c r="AF11" s="478">
        <f>('CA PATHWAYS 2022'!AH$26/'CA PATHWAYS 2022'!$H$26)-1</f>
        <v>-0.30751557706209631</v>
      </c>
      <c r="AG11" s="479" cm="1">
        <f t="array" ref="AG11">TREND($AB11:$AF11,$AB$1:$AF$1,AG$1)</f>
        <v>-0.31070553321009253</v>
      </c>
      <c r="AH11" s="479" cm="1">
        <f t="array" ref="AH11">TREND($AB11:$AF11,$AB$1:$AF$1,AH$1)</f>
        <v>-0.31435111981607911</v>
      </c>
      <c r="AI11" s="479" cm="1">
        <f t="array" ref="AI11">TREND($AB11:$AF11,$AB$1:$AF$1,AI$1)</f>
        <v>-0.31799670642206568</v>
      </c>
      <c r="AJ11" s="479" cm="1">
        <f t="array" ref="AJ11">TREND($AB11:$AF11,$AB$1:$AF$1,AJ$1)</f>
        <v>-0.32164229302805225</v>
      </c>
      <c r="AK11" s="479" cm="1">
        <f t="array" ref="AK11">TREND($AB11:$AF11,$AB$1:$AF$1,AK$1)</f>
        <v>-0.32528787963403882</v>
      </c>
    </row>
    <row r="12" spans="2:37" x14ac:dyDescent="0.25">
      <c r="B12" s="241" t="s">
        <v>1650</v>
      </c>
      <c r="C12" s="144" t="s">
        <v>1155</v>
      </c>
      <c r="D12" s="144" t="s">
        <v>61</v>
      </c>
      <c r="E12" s="44">
        <v>0</v>
      </c>
      <c r="F12" s="176">
        <v>0</v>
      </c>
      <c r="G12" s="477">
        <f>('CA PATHWAYS 2022'!I$17/'CA PATHWAYS 2022'!$H$17)-1</f>
        <v>-0.13624142799095385</v>
      </c>
      <c r="H12" s="478">
        <f>('CA PATHWAYS 2022'!J$17/'CA PATHWAYS 2022'!$H$17)-1</f>
        <v>-0.14089771467792944</v>
      </c>
      <c r="I12" s="478">
        <f>('CA PATHWAYS 2022'!K$17/'CA PATHWAYS 2022'!$H$17)-1</f>
        <v>-9.4387134436627607E-2</v>
      </c>
      <c r="J12" s="478">
        <f>('CA PATHWAYS 2022'!L$17/'CA PATHWAYS 2022'!$H$17)-1</f>
        <v>-7.5185744119626974E-2</v>
      </c>
      <c r="K12" s="478">
        <f>('CA PATHWAYS 2022'!M$17/'CA PATHWAYS 2022'!$H$17)-1</f>
        <v>-5.6438342090913363E-2</v>
      </c>
      <c r="L12" s="478">
        <f>('CA PATHWAYS 2022'!N$17/'CA PATHWAYS 2022'!$H$17)-1</f>
        <v>-4.0164448753097215E-2</v>
      </c>
      <c r="M12" s="478">
        <f>('CA PATHWAYS 2022'!O$17/'CA PATHWAYS 2022'!$H$17)-1</f>
        <v>-3.129128019599714E-2</v>
      </c>
      <c r="N12" s="478">
        <f>('CA PATHWAYS 2022'!P$17/'CA PATHWAYS 2022'!$H$17)-1</f>
        <v>-2.6825009683837608E-2</v>
      </c>
      <c r="O12" s="478">
        <f>('CA PATHWAYS 2022'!Q$17/'CA PATHWAYS 2022'!$H$17)-1</f>
        <v>-2.5794157679886243E-2</v>
      </c>
      <c r="P12" s="478">
        <f>('CA PATHWAYS 2022'!R$17/'CA PATHWAYS 2022'!$H$17)-1</f>
        <v>-2.4864631904458978E-2</v>
      </c>
      <c r="Q12" s="478">
        <f>('CA PATHWAYS 2022'!S$17/'CA PATHWAYS 2022'!$H$17)-1</f>
        <v>-2.2266820684866961E-2</v>
      </c>
      <c r="R12" s="478">
        <f>('CA PATHWAYS 2022'!T$17/'CA PATHWAYS 2022'!$H$17)-1</f>
        <v>-1.8643256363907956E-2</v>
      </c>
      <c r="S12" s="478">
        <f>('CA PATHWAYS 2022'!U$17/'CA PATHWAYS 2022'!$H$17)-1</f>
        <v>-1.7563148883015023E-2</v>
      </c>
      <c r="T12" s="478">
        <f>('CA PATHWAYS 2022'!V$17/'CA PATHWAYS 2022'!$H$17)-1</f>
        <v>-1.5132375869070014E-2</v>
      </c>
      <c r="U12" s="478">
        <f>('CA PATHWAYS 2022'!W$17/'CA PATHWAYS 2022'!$H$17)-1</f>
        <v>-9.8159868390742533E-3</v>
      </c>
      <c r="V12" s="478">
        <f>('CA PATHWAYS 2022'!X$17/'CA PATHWAYS 2022'!$H$17)-1</f>
        <v>-2.4028767504469251E-3</v>
      </c>
      <c r="W12" s="478">
        <f>('CA PATHWAYS 2022'!Y$17/'CA PATHWAYS 2022'!$H$17)-1</f>
        <v>2.8944912848754001E-3</v>
      </c>
      <c r="X12" s="478">
        <f>('CA PATHWAYS 2022'!Z$17/'CA PATHWAYS 2022'!$H$17)-1</f>
        <v>8.7721922400934016E-3</v>
      </c>
      <c r="Y12" s="478">
        <f>('CA PATHWAYS 2022'!AA$17/'CA PATHWAYS 2022'!$H$17)-1</f>
        <v>1.6914559935323759E-2</v>
      </c>
      <c r="Z12" s="478">
        <f>('CA PATHWAYS 2022'!AB$17/'CA PATHWAYS 2022'!$H$17)-1</f>
        <v>2.3441006385326091E-2</v>
      </c>
      <c r="AA12" s="478">
        <f>('CA PATHWAYS 2022'!AC$17/'CA PATHWAYS 2022'!$H$17)-1</f>
        <v>2.8078500166536235E-2</v>
      </c>
      <c r="AB12" s="478">
        <f>('CA PATHWAYS 2022'!AD$17/'CA PATHWAYS 2022'!$H$17)-1</f>
        <v>3.5784796376204575E-2</v>
      </c>
      <c r="AC12" s="478">
        <f>('CA PATHWAYS 2022'!AE$17/'CA PATHWAYS 2022'!$H$17)-1</f>
        <v>4.8601455597936605E-2</v>
      </c>
      <c r="AD12" s="478">
        <f>('CA PATHWAYS 2022'!AF$17/'CA PATHWAYS 2022'!$H$17)-1</f>
        <v>6.1822496326972454E-2</v>
      </c>
      <c r="AE12" s="478">
        <f>('CA PATHWAYS 2022'!AG$17/'CA PATHWAYS 2022'!$H$17)-1</f>
        <v>7.1552705977143916E-2</v>
      </c>
      <c r="AF12" s="478">
        <f>('CA PATHWAYS 2022'!AH$17/'CA PATHWAYS 2022'!$H$17)-1</f>
        <v>8.0729695213850761E-2</v>
      </c>
      <c r="AG12" s="479" cm="1">
        <f t="array" ref="AG12">TREND($AB12:$AF12,$AB$1:$AF$1,AG$1)</f>
        <v>9.3550544314773276E-2</v>
      </c>
      <c r="AH12" s="479" cm="1">
        <f t="array" ref="AH12">TREND($AB12:$AF12,$AB$1:$AF$1,AH$1)</f>
        <v>0.104834649120221</v>
      </c>
      <c r="AI12" s="479" cm="1">
        <f t="array" ref="AI12">TREND($AB12:$AF12,$AB$1:$AF$1,AI$1)</f>
        <v>0.11611875392567228</v>
      </c>
      <c r="AJ12" s="479" cm="1">
        <f t="array" ref="AJ12">TREND($AB12:$AF12,$AB$1:$AF$1,AJ$1)</f>
        <v>0.12740285873112356</v>
      </c>
      <c r="AK12" s="479" cm="1">
        <f t="array" ref="AK12">TREND($AB12:$AF12,$AB$1:$AF$1,AK$1)</f>
        <v>0.13868696353657128</v>
      </c>
    </row>
    <row r="13" spans="2:37" x14ac:dyDescent="0.25">
      <c r="B13" s="241" t="s">
        <v>1650</v>
      </c>
      <c r="C13" s="144" t="s">
        <v>1155</v>
      </c>
      <c r="D13" s="144" t="s">
        <v>62</v>
      </c>
      <c r="E13" s="44">
        <v>0</v>
      </c>
      <c r="F13" s="176">
        <v>0</v>
      </c>
      <c r="G13" s="477">
        <f>('CA PATHWAYS 2022'!I$17/'CA PATHWAYS 2022'!$H$17)-1</f>
        <v>-0.13624142799095385</v>
      </c>
      <c r="H13" s="478">
        <f>('CA PATHWAYS 2022'!J$17/'CA PATHWAYS 2022'!$H$17)-1</f>
        <v>-0.14089771467792944</v>
      </c>
      <c r="I13" s="478">
        <f>('CA PATHWAYS 2022'!K$17/'CA PATHWAYS 2022'!$H$17)-1</f>
        <v>-9.4387134436627607E-2</v>
      </c>
      <c r="J13" s="478">
        <f>('CA PATHWAYS 2022'!L$17/'CA PATHWAYS 2022'!$H$17)-1</f>
        <v>-7.5185744119626974E-2</v>
      </c>
      <c r="K13" s="478">
        <f>('CA PATHWAYS 2022'!M$17/'CA PATHWAYS 2022'!$H$17)-1</f>
        <v>-5.6438342090913363E-2</v>
      </c>
      <c r="L13" s="478">
        <f>('CA PATHWAYS 2022'!N$17/'CA PATHWAYS 2022'!$H$17)-1</f>
        <v>-4.0164448753097215E-2</v>
      </c>
      <c r="M13" s="478">
        <f>('CA PATHWAYS 2022'!O$17/'CA PATHWAYS 2022'!$H$17)-1</f>
        <v>-3.129128019599714E-2</v>
      </c>
      <c r="N13" s="478">
        <f>('CA PATHWAYS 2022'!P$17/'CA PATHWAYS 2022'!$H$17)-1</f>
        <v>-2.6825009683837608E-2</v>
      </c>
      <c r="O13" s="478">
        <f>('CA PATHWAYS 2022'!Q$17/'CA PATHWAYS 2022'!$H$17)-1</f>
        <v>-2.5794157679886243E-2</v>
      </c>
      <c r="P13" s="478">
        <f>('CA PATHWAYS 2022'!R$17/'CA PATHWAYS 2022'!$H$17)-1</f>
        <v>-2.4864631904458978E-2</v>
      </c>
      <c r="Q13" s="478">
        <f>('CA PATHWAYS 2022'!S$17/'CA PATHWAYS 2022'!$H$17)-1</f>
        <v>-2.2266820684866961E-2</v>
      </c>
      <c r="R13" s="478">
        <f>('CA PATHWAYS 2022'!T$17/'CA PATHWAYS 2022'!$H$17)-1</f>
        <v>-1.8643256363907956E-2</v>
      </c>
      <c r="S13" s="478">
        <f>('CA PATHWAYS 2022'!U$17/'CA PATHWAYS 2022'!$H$17)-1</f>
        <v>-1.7563148883015023E-2</v>
      </c>
      <c r="T13" s="478">
        <f>('CA PATHWAYS 2022'!V$17/'CA PATHWAYS 2022'!$H$17)-1</f>
        <v>-1.5132375869070014E-2</v>
      </c>
      <c r="U13" s="478">
        <f>('CA PATHWAYS 2022'!W$17/'CA PATHWAYS 2022'!$H$17)-1</f>
        <v>-9.8159868390742533E-3</v>
      </c>
      <c r="V13" s="478">
        <f>('CA PATHWAYS 2022'!X$17/'CA PATHWAYS 2022'!$H$17)-1</f>
        <v>-2.4028767504469251E-3</v>
      </c>
      <c r="W13" s="478">
        <f>('CA PATHWAYS 2022'!Y$17/'CA PATHWAYS 2022'!$H$17)-1</f>
        <v>2.8944912848754001E-3</v>
      </c>
      <c r="X13" s="478">
        <f>('CA PATHWAYS 2022'!Z$17/'CA PATHWAYS 2022'!$H$17)-1</f>
        <v>8.7721922400934016E-3</v>
      </c>
      <c r="Y13" s="478">
        <f>('CA PATHWAYS 2022'!AA$17/'CA PATHWAYS 2022'!$H$17)-1</f>
        <v>1.6914559935323759E-2</v>
      </c>
      <c r="Z13" s="478">
        <f>('CA PATHWAYS 2022'!AB$17/'CA PATHWAYS 2022'!$H$17)-1</f>
        <v>2.3441006385326091E-2</v>
      </c>
      <c r="AA13" s="478">
        <f>('CA PATHWAYS 2022'!AC$17/'CA PATHWAYS 2022'!$H$17)-1</f>
        <v>2.8078500166536235E-2</v>
      </c>
      <c r="AB13" s="478">
        <f>('CA PATHWAYS 2022'!AD$17/'CA PATHWAYS 2022'!$H$17)-1</f>
        <v>3.5784796376204575E-2</v>
      </c>
      <c r="AC13" s="478">
        <f>('CA PATHWAYS 2022'!AE$17/'CA PATHWAYS 2022'!$H$17)-1</f>
        <v>4.8601455597936605E-2</v>
      </c>
      <c r="AD13" s="478">
        <f>('CA PATHWAYS 2022'!AF$17/'CA PATHWAYS 2022'!$H$17)-1</f>
        <v>6.1822496326972454E-2</v>
      </c>
      <c r="AE13" s="478">
        <f>('CA PATHWAYS 2022'!AG$17/'CA PATHWAYS 2022'!$H$17)-1</f>
        <v>7.1552705977143916E-2</v>
      </c>
      <c r="AF13" s="478">
        <f>('CA PATHWAYS 2022'!AH$17/'CA PATHWAYS 2022'!$H$17)-1</f>
        <v>8.0729695213850761E-2</v>
      </c>
      <c r="AG13" s="479" cm="1">
        <f t="array" ref="AG13">TREND($AB13:$AF13,$AB$1:$AF$1,AG$1)</f>
        <v>9.3550544314773276E-2</v>
      </c>
      <c r="AH13" s="479" cm="1">
        <f t="array" ref="AH13">TREND($AB13:$AF13,$AB$1:$AF$1,AH$1)</f>
        <v>0.104834649120221</v>
      </c>
      <c r="AI13" s="479" cm="1">
        <f t="array" ref="AI13">TREND($AB13:$AF13,$AB$1:$AF$1,AI$1)</f>
        <v>0.11611875392567228</v>
      </c>
      <c r="AJ13" s="479" cm="1">
        <f t="array" ref="AJ13">TREND($AB13:$AF13,$AB$1:$AF$1,AJ$1)</f>
        <v>0.12740285873112356</v>
      </c>
      <c r="AK13" s="479" cm="1">
        <f t="array" ref="AK13">TREND($AB13:$AF13,$AB$1:$AF$1,AK$1)</f>
        <v>0.13868696353657128</v>
      </c>
    </row>
    <row r="14" spans="2:37" x14ac:dyDescent="0.25">
      <c r="B14" s="241" t="s">
        <v>1650</v>
      </c>
      <c r="C14" s="144" t="s">
        <v>1155</v>
      </c>
      <c r="D14" s="144" t="s">
        <v>63</v>
      </c>
      <c r="E14" s="44">
        <v>0</v>
      </c>
      <c r="F14" s="176">
        <v>0</v>
      </c>
      <c r="G14" s="477">
        <f>('CA PATHWAYS 2022'!I$17/'CA PATHWAYS 2022'!$H$17)-1</f>
        <v>-0.13624142799095385</v>
      </c>
      <c r="H14" s="478">
        <f>('CA PATHWAYS 2022'!J$17/'CA PATHWAYS 2022'!$H$17)-1</f>
        <v>-0.14089771467792944</v>
      </c>
      <c r="I14" s="478">
        <f>('CA PATHWAYS 2022'!K$17/'CA PATHWAYS 2022'!$H$17)-1</f>
        <v>-9.4387134436627607E-2</v>
      </c>
      <c r="J14" s="478">
        <f>('CA PATHWAYS 2022'!L$17/'CA PATHWAYS 2022'!$H$17)-1</f>
        <v>-7.5185744119626974E-2</v>
      </c>
      <c r="K14" s="478">
        <f>('CA PATHWAYS 2022'!M$17/'CA PATHWAYS 2022'!$H$17)-1</f>
        <v>-5.6438342090913363E-2</v>
      </c>
      <c r="L14" s="478">
        <f>('CA PATHWAYS 2022'!N$17/'CA PATHWAYS 2022'!$H$17)-1</f>
        <v>-4.0164448753097215E-2</v>
      </c>
      <c r="M14" s="478">
        <f>('CA PATHWAYS 2022'!O$17/'CA PATHWAYS 2022'!$H$17)-1</f>
        <v>-3.129128019599714E-2</v>
      </c>
      <c r="N14" s="478">
        <f>('CA PATHWAYS 2022'!P$17/'CA PATHWAYS 2022'!$H$17)-1</f>
        <v>-2.6825009683837608E-2</v>
      </c>
      <c r="O14" s="478">
        <f>('CA PATHWAYS 2022'!Q$17/'CA PATHWAYS 2022'!$H$17)-1</f>
        <v>-2.5794157679886243E-2</v>
      </c>
      <c r="P14" s="478">
        <f>('CA PATHWAYS 2022'!R$17/'CA PATHWAYS 2022'!$H$17)-1</f>
        <v>-2.4864631904458978E-2</v>
      </c>
      <c r="Q14" s="478">
        <f>('CA PATHWAYS 2022'!S$17/'CA PATHWAYS 2022'!$H$17)-1</f>
        <v>-2.2266820684866961E-2</v>
      </c>
      <c r="R14" s="478">
        <f>('CA PATHWAYS 2022'!T$17/'CA PATHWAYS 2022'!$H$17)-1</f>
        <v>-1.8643256363907956E-2</v>
      </c>
      <c r="S14" s="478">
        <f>('CA PATHWAYS 2022'!U$17/'CA PATHWAYS 2022'!$H$17)-1</f>
        <v>-1.7563148883015023E-2</v>
      </c>
      <c r="T14" s="478">
        <f>('CA PATHWAYS 2022'!V$17/'CA PATHWAYS 2022'!$H$17)-1</f>
        <v>-1.5132375869070014E-2</v>
      </c>
      <c r="U14" s="478">
        <f>('CA PATHWAYS 2022'!W$17/'CA PATHWAYS 2022'!$H$17)-1</f>
        <v>-9.8159868390742533E-3</v>
      </c>
      <c r="V14" s="478">
        <f>('CA PATHWAYS 2022'!X$17/'CA PATHWAYS 2022'!$H$17)-1</f>
        <v>-2.4028767504469251E-3</v>
      </c>
      <c r="W14" s="478">
        <f>('CA PATHWAYS 2022'!Y$17/'CA PATHWAYS 2022'!$H$17)-1</f>
        <v>2.8944912848754001E-3</v>
      </c>
      <c r="X14" s="478">
        <f>('CA PATHWAYS 2022'!Z$17/'CA PATHWAYS 2022'!$H$17)-1</f>
        <v>8.7721922400934016E-3</v>
      </c>
      <c r="Y14" s="478">
        <f>('CA PATHWAYS 2022'!AA$17/'CA PATHWAYS 2022'!$H$17)-1</f>
        <v>1.6914559935323759E-2</v>
      </c>
      <c r="Z14" s="478">
        <f>('CA PATHWAYS 2022'!AB$17/'CA PATHWAYS 2022'!$H$17)-1</f>
        <v>2.3441006385326091E-2</v>
      </c>
      <c r="AA14" s="478">
        <f>('CA PATHWAYS 2022'!AC$17/'CA PATHWAYS 2022'!$H$17)-1</f>
        <v>2.8078500166536235E-2</v>
      </c>
      <c r="AB14" s="478">
        <f>('CA PATHWAYS 2022'!AD$17/'CA PATHWAYS 2022'!$H$17)-1</f>
        <v>3.5784796376204575E-2</v>
      </c>
      <c r="AC14" s="478">
        <f>('CA PATHWAYS 2022'!AE$17/'CA PATHWAYS 2022'!$H$17)-1</f>
        <v>4.8601455597936605E-2</v>
      </c>
      <c r="AD14" s="478">
        <f>('CA PATHWAYS 2022'!AF$17/'CA PATHWAYS 2022'!$H$17)-1</f>
        <v>6.1822496326972454E-2</v>
      </c>
      <c r="AE14" s="478">
        <f>('CA PATHWAYS 2022'!AG$17/'CA PATHWAYS 2022'!$H$17)-1</f>
        <v>7.1552705977143916E-2</v>
      </c>
      <c r="AF14" s="478">
        <f>('CA PATHWAYS 2022'!AH$17/'CA PATHWAYS 2022'!$H$17)-1</f>
        <v>8.0729695213850761E-2</v>
      </c>
      <c r="AG14" s="479" cm="1">
        <f t="array" ref="AG14">TREND($AB14:$AF14,$AB$1:$AF$1,AG$1)</f>
        <v>9.3550544314773276E-2</v>
      </c>
      <c r="AH14" s="479" cm="1">
        <f t="array" ref="AH14">TREND($AB14:$AF14,$AB$1:$AF$1,AH$1)</f>
        <v>0.104834649120221</v>
      </c>
      <c r="AI14" s="479" cm="1">
        <f t="array" ref="AI14">TREND($AB14:$AF14,$AB$1:$AF$1,AI$1)</f>
        <v>0.11611875392567228</v>
      </c>
      <c r="AJ14" s="479" cm="1">
        <f t="array" ref="AJ14">TREND($AB14:$AF14,$AB$1:$AF$1,AJ$1)</f>
        <v>0.12740285873112356</v>
      </c>
      <c r="AK14" s="479" cm="1">
        <f t="array" ref="AK14">TREND($AB14:$AF14,$AB$1:$AF$1,AK$1)</f>
        <v>0.13868696353657128</v>
      </c>
    </row>
    <row r="15" spans="2:37" x14ac:dyDescent="0.25">
      <c r="B15" s="241" t="s">
        <v>1650</v>
      </c>
      <c r="C15" s="144" t="s">
        <v>1155</v>
      </c>
      <c r="D15" s="144" t="s">
        <v>64</v>
      </c>
      <c r="E15" s="44">
        <v>0</v>
      </c>
      <c r="F15" s="176">
        <v>0</v>
      </c>
      <c r="G15" s="477">
        <f>('CA PATHWAYS 2022'!I$17/'CA PATHWAYS 2022'!$H$17)-1</f>
        <v>-0.13624142799095385</v>
      </c>
      <c r="H15" s="478">
        <f>('CA PATHWAYS 2022'!J$17/'CA PATHWAYS 2022'!$H$17)-1</f>
        <v>-0.14089771467792944</v>
      </c>
      <c r="I15" s="478">
        <f>('CA PATHWAYS 2022'!K$17/'CA PATHWAYS 2022'!$H$17)-1</f>
        <v>-9.4387134436627607E-2</v>
      </c>
      <c r="J15" s="478">
        <f>('CA PATHWAYS 2022'!L$17/'CA PATHWAYS 2022'!$H$17)-1</f>
        <v>-7.5185744119626974E-2</v>
      </c>
      <c r="K15" s="478">
        <f>('CA PATHWAYS 2022'!M$17/'CA PATHWAYS 2022'!$H$17)-1</f>
        <v>-5.6438342090913363E-2</v>
      </c>
      <c r="L15" s="478">
        <f>('CA PATHWAYS 2022'!N$17/'CA PATHWAYS 2022'!$H$17)-1</f>
        <v>-4.0164448753097215E-2</v>
      </c>
      <c r="M15" s="478">
        <f>('CA PATHWAYS 2022'!O$17/'CA PATHWAYS 2022'!$H$17)-1</f>
        <v>-3.129128019599714E-2</v>
      </c>
      <c r="N15" s="478">
        <f>('CA PATHWAYS 2022'!P$17/'CA PATHWAYS 2022'!$H$17)-1</f>
        <v>-2.6825009683837608E-2</v>
      </c>
      <c r="O15" s="478">
        <f>('CA PATHWAYS 2022'!Q$17/'CA PATHWAYS 2022'!$H$17)-1</f>
        <v>-2.5794157679886243E-2</v>
      </c>
      <c r="P15" s="478">
        <f>('CA PATHWAYS 2022'!R$17/'CA PATHWAYS 2022'!$H$17)-1</f>
        <v>-2.4864631904458978E-2</v>
      </c>
      <c r="Q15" s="478">
        <f>('CA PATHWAYS 2022'!S$17/'CA PATHWAYS 2022'!$H$17)-1</f>
        <v>-2.2266820684866961E-2</v>
      </c>
      <c r="R15" s="478">
        <f>('CA PATHWAYS 2022'!T$17/'CA PATHWAYS 2022'!$H$17)-1</f>
        <v>-1.8643256363907956E-2</v>
      </c>
      <c r="S15" s="478">
        <f>('CA PATHWAYS 2022'!U$17/'CA PATHWAYS 2022'!$H$17)-1</f>
        <v>-1.7563148883015023E-2</v>
      </c>
      <c r="T15" s="478">
        <f>('CA PATHWAYS 2022'!V$17/'CA PATHWAYS 2022'!$H$17)-1</f>
        <v>-1.5132375869070014E-2</v>
      </c>
      <c r="U15" s="478">
        <f>('CA PATHWAYS 2022'!W$17/'CA PATHWAYS 2022'!$H$17)-1</f>
        <v>-9.8159868390742533E-3</v>
      </c>
      <c r="V15" s="478">
        <f>('CA PATHWAYS 2022'!X$17/'CA PATHWAYS 2022'!$H$17)-1</f>
        <v>-2.4028767504469251E-3</v>
      </c>
      <c r="W15" s="478">
        <f>('CA PATHWAYS 2022'!Y$17/'CA PATHWAYS 2022'!$H$17)-1</f>
        <v>2.8944912848754001E-3</v>
      </c>
      <c r="X15" s="478">
        <f>('CA PATHWAYS 2022'!Z$17/'CA PATHWAYS 2022'!$H$17)-1</f>
        <v>8.7721922400934016E-3</v>
      </c>
      <c r="Y15" s="478">
        <f>('CA PATHWAYS 2022'!AA$17/'CA PATHWAYS 2022'!$H$17)-1</f>
        <v>1.6914559935323759E-2</v>
      </c>
      <c r="Z15" s="478">
        <f>('CA PATHWAYS 2022'!AB$17/'CA PATHWAYS 2022'!$H$17)-1</f>
        <v>2.3441006385326091E-2</v>
      </c>
      <c r="AA15" s="478">
        <f>('CA PATHWAYS 2022'!AC$17/'CA PATHWAYS 2022'!$H$17)-1</f>
        <v>2.8078500166536235E-2</v>
      </c>
      <c r="AB15" s="478">
        <f>('CA PATHWAYS 2022'!AD$17/'CA PATHWAYS 2022'!$H$17)-1</f>
        <v>3.5784796376204575E-2</v>
      </c>
      <c r="AC15" s="478">
        <f>('CA PATHWAYS 2022'!AE$17/'CA PATHWAYS 2022'!$H$17)-1</f>
        <v>4.8601455597936605E-2</v>
      </c>
      <c r="AD15" s="478">
        <f>('CA PATHWAYS 2022'!AF$17/'CA PATHWAYS 2022'!$H$17)-1</f>
        <v>6.1822496326972454E-2</v>
      </c>
      <c r="AE15" s="478">
        <f>('CA PATHWAYS 2022'!AG$17/'CA PATHWAYS 2022'!$H$17)-1</f>
        <v>7.1552705977143916E-2</v>
      </c>
      <c r="AF15" s="478">
        <f>('CA PATHWAYS 2022'!AH$17/'CA PATHWAYS 2022'!$H$17)-1</f>
        <v>8.0729695213850761E-2</v>
      </c>
      <c r="AG15" s="479" cm="1">
        <f t="array" ref="AG15">TREND($AB15:$AF15,$AB$1:$AF$1,AG$1)</f>
        <v>9.3550544314773276E-2</v>
      </c>
      <c r="AH15" s="479" cm="1">
        <f t="array" ref="AH15">TREND($AB15:$AF15,$AB$1:$AF$1,AH$1)</f>
        <v>0.104834649120221</v>
      </c>
      <c r="AI15" s="479" cm="1">
        <f t="array" ref="AI15">TREND($AB15:$AF15,$AB$1:$AF$1,AI$1)</f>
        <v>0.11611875392567228</v>
      </c>
      <c r="AJ15" s="479" cm="1">
        <f t="array" ref="AJ15">TREND($AB15:$AF15,$AB$1:$AF$1,AJ$1)</f>
        <v>0.12740285873112356</v>
      </c>
      <c r="AK15" s="479" cm="1">
        <f t="array" ref="AK15">TREND($AB15:$AF15,$AB$1:$AF$1,AK$1)</f>
        <v>0.13868696353657128</v>
      </c>
    </row>
    <row r="16" spans="2:37" x14ac:dyDescent="0.25">
      <c r="B16" s="241" t="s">
        <v>1650</v>
      </c>
      <c r="C16" s="144" t="s">
        <v>1155</v>
      </c>
      <c r="D16" s="144" t="s">
        <v>65</v>
      </c>
      <c r="E16" s="44">
        <v>0</v>
      </c>
      <c r="F16" s="176">
        <v>0</v>
      </c>
      <c r="G16" s="477">
        <f>('CA PATHWAYS 2022'!I$17/'CA PATHWAYS 2022'!$H$17)-1</f>
        <v>-0.13624142799095385</v>
      </c>
      <c r="H16" s="478">
        <f>('CA PATHWAYS 2022'!J$17/'CA PATHWAYS 2022'!$H$17)-1</f>
        <v>-0.14089771467792944</v>
      </c>
      <c r="I16" s="478">
        <f>('CA PATHWAYS 2022'!K$17/'CA PATHWAYS 2022'!$H$17)-1</f>
        <v>-9.4387134436627607E-2</v>
      </c>
      <c r="J16" s="478">
        <f>('CA PATHWAYS 2022'!L$17/'CA PATHWAYS 2022'!$H$17)-1</f>
        <v>-7.5185744119626974E-2</v>
      </c>
      <c r="K16" s="478">
        <f>('CA PATHWAYS 2022'!M$17/'CA PATHWAYS 2022'!$H$17)-1</f>
        <v>-5.6438342090913363E-2</v>
      </c>
      <c r="L16" s="478">
        <f>('CA PATHWAYS 2022'!N$17/'CA PATHWAYS 2022'!$H$17)-1</f>
        <v>-4.0164448753097215E-2</v>
      </c>
      <c r="M16" s="478">
        <f>('CA PATHWAYS 2022'!O$17/'CA PATHWAYS 2022'!$H$17)-1</f>
        <v>-3.129128019599714E-2</v>
      </c>
      <c r="N16" s="478">
        <f>('CA PATHWAYS 2022'!P$17/'CA PATHWAYS 2022'!$H$17)-1</f>
        <v>-2.6825009683837608E-2</v>
      </c>
      <c r="O16" s="478">
        <f>('CA PATHWAYS 2022'!Q$17/'CA PATHWAYS 2022'!$H$17)-1</f>
        <v>-2.5794157679886243E-2</v>
      </c>
      <c r="P16" s="478">
        <f>('CA PATHWAYS 2022'!R$17/'CA PATHWAYS 2022'!$H$17)-1</f>
        <v>-2.4864631904458978E-2</v>
      </c>
      <c r="Q16" s="478">
        <f>('CA PATHWAYS 2022'!S$17/'CA PATHWAYS 2022'!$H$17)-1</f>
        <v>-2.2266820684866961E-2</v>
      </c>
      <c r="R16" s="478">
        <f>('CA PATHWAYS 2022'!T$17/'CA PATHWAYS 2022'!$H$17)-1</f>
        <v>-1.8643256363907956E-2</v>
      </c>
      <c r="S16" s="478">
        <f>('CA PATHWAYS 2022'!U$17/'CA PATHWAYS 2022'!$H$17)-1</f>
        <v>-1.7563148883015023E-2</v>
      </c>
      <c r="T16" s="478">
        <f>('CA PATHWAYS 2022'!V$17/'CA PATHWAYS 2022'!$H$17)-1</f>
        <v>-1.5132375869070014E-2</v>
      </c>
      <c r="U16" s="478">
        <f>('CA PATHWAYS 2022'!W$17/'CA PATHWAYS 2022'!$H$17)-1</f>
        <v>-9.8159868390742533E-3</v>
      </c>
      <c r="V16" s="478">
        <f>('CA PATHWAYS 2022'!X$17/'CA PATHWAYS 2022'!$H$17)-1</f>
        <v>-2.4028767504469251E-3</v>
      </c>
      <c r="W16" s="478">
        <f>('CA PATHWAYS 2022'!Y$17/'CA PATHWAYS 2022'!$H$17)-1</f>
        <v>2.8944912848754001E-3</v>
      </c>
      <c r="X16" s="478">
        <f>('CA PATHWAYS 2022'!Z$17/'CA PATHWAYS 2022'!$H$17)-1</f>
        <v>8.7721922400934016E-3</v>
      </c>
      <c r="Y16" s="478">
        <f>('CA PATHWAYS 2022'!AA$17/'CA PATHWAYS 2022'!$H$17)-1</f>
        <v>1.6914559935323759E-2</v>
      </c>
      <c r="Z16" s="478">
        <f>('CA PATHWAYS 2022'!AB$17/'CA PATHWAYS 2022'!$H$17)-1</f>
        <v>2.3441006385326091E-2</v>
      </c>
      <c r="AA16" s="478">
        <f>('CA PATHWAYS 2022'!AC$17/'CA PATHWAYS 2022'!$H$17)-1</f>
        <v>2.8078500166536235E-2</v>
      </c>
      <c r="AB16" s="478">
        <f>('CA PATHWAYS 2022'!AD$17/'CA PATHWAYS 2022'!$H$17)-1</f>
        <v>3.5784796376204575E-2</v>
      </c>
      <c r="AC16" s="478">
        <f>('CA PATHWAYS 2022'!AE$17/'CA PATHWAYS 2022'!$H$17)-1</f>
        <v>4.8601455597936605E-2</v>
      </c>
      <c r="AD16" s="478">
        <f>('CA PATHWAYS 2022'!AF$17/'CA PATHWAYS 2022'!$H$17)-1</f>
        <v>6.1822496326972454E-2</v>
      </c>
      <c r="AE16" s="478">
        <f>('CA PATHWAYS 2022'!AG$17/'CA PATHWAYS 2022'!$H$17)-1</f>
        <v>7.1552705977143916E-2</v>
      </c>
      <c r="AF16" s="478">
        <f>('CA PATHWAYS 2022'!AH$17/'CA PATHWAYS 2022'!$H$17)-1</f>
        <v>8.0729695213850761E-2</v>
      </c>
      <c r="AG16" s="479" cm="1">
        <f t="array" ref="AG16">TREND($AB16:$AF16,$AB$1:$AF$1,AG$1)</f>
        <v>9.3550544314773276E-2</v>
      </c>
      <c r="AH16" s="479" cm="1">
        <f t="array" ref="AH16">TREND($AB16:$AF16,$AB$1:$AF$1,AH$1)</f>
        <v>0.104834649120221</v>
      </c>
      <c r="AI16" s="479" cm="1">
        <f t="array" ref="AI16">TREND($AB16:$AF16,$AB$1:$AF$1,AI$1)</f>
        <v>0.11611875392567228</v>
      </c>
      <c r="AJ16" s="479" cm="1">
        <f t="array" ref="AJ16">TREND($AB16:$AF16,$AB$1:$AF$1,AJ$1)</f>
        <v>0.12740285873112356</v>
      </c>
      <c r="AK16" s="479" cm="1">
        <f t="array" ref="AK16">TREND($AB16:$AF16,$AB$1:$AF$1,AK$1)</f>
        <v>0.13868696353657128</v>
      </c>
    </row>
    <row r="17" spans="1:37" x14ac:dyDescent="0.25">
      <c r="B17" s="241" t="s">
        <v>1650</v>
      </c>
      <c r="C17" s="144" t="s">
        <v>1155</v>
      </c>
      <c r="D17" s="144" t="s">
        <v>66</v>
      </c>
      <c r="E17" s="44">
        <v>0</v>
      </c>
      <c r="F17" s="176">
        <v>0</v>
      </c>
      <c r="G17" s="477">
        <f>('CA PATHWAYS 2022'!I$17/'CA PATHWAYS 2022'!$H$17)-1</f>
        <v>-0.13624142799095385</v>
      </c>
      <c r="H17" s="478">
        <f>('CA PATHWAYS 2022'!J$17/'CA PATHWAYS 2022'!$H$17)-1</f>
        <v>-0.14089771467792944</v>
      </c>
      <c r="I17" s="478">
        <f>('CA PATHWAYS 2022'!K$17/'CA PATHWAYS 2022'!$H$17)-1</f>
        <v>-9.4387134436627607E-2</v>
      </c>
      <c r="J17" s="478">
        <f>('CA PATHWAYS 2022'!L$17/'CA PATHWAYS 2022'!$H$17)-1</f>
        <v>-7.5185744119626974E-2</v>
      </c>
      <c r="K17" s="478">
        <f>('CA PATHWAYS 2022'!M$17/'CA PATHWAYS 2022'!$H$17)-1</f>
        <v>-5.6438342090913363E-2</v>
      </c>
      <c r="L17" s="478">
        <f>('CA PATHWAYS 2022'!N$17/'CA PATHWAYS 2022'!$H$17)-1</f>
        <v>-4.0164448753097215E-2</v>
      </c>
      <c r="M17" s="478">
        <f>('CA PATHWAYS 2022'!O$17/'CA PATHWAYS 2022'!$H$17)-1</f>
        <v>-3.129128019599714E-2</v>
      </c>
      <c r="N17" s="478">
        <f>('CA PATHWAYS 2022'!P$17/'CA PATHWAYS 2022'!$H$17)-1</f>
        <v>-2.6825009683837608E-2</v>
      </c>
      <c r="O17" s="478">
        <f>('CA PATHWAYS 2022'!Q$17/'CA PATHWAYS 2022'!$H$17)-1</f>
        <v>-2.5794157679886243E-2</v>
      </c>
      <c r="P17" s="478">
        <f>('CA PATHWAYS 2022'!R$17/'CA PATHWAYS 2022'!$H$17)-1</f>
        <v>-2.4864631904458978E-2</v>
      </c>
      <c r="Q17" s="478">
        <f>('CA PATHWAYS 2022'!S$17/'CA PATHWAYS 2022'!$H$17)-1</f>
        <v>-2.2266820684866961E-2</v>
      </c>
      <c r="R17" s="478">
        <f>('CA PATHWAYS 2022'!T$17/'CA PATHWAYS 2022'!$H$17)-1</f>
        <v>-1.8643256363907956E-2</v>
      </c>
      <c r="S17" s="478">
        <f>('CA PATHWAYS 2022'!U$17/'CA PATHWAYS 2022'!$H$17)-1</f>
        <v>-1.7563148883015023E-2</v>
      </c>
      <c r="T17" s="478">
        <f>('CA PATHWAYS 2022'!V$17/'CA PATHWAYS 2022'!$H$17)-1</f>
        <v>-1.5132375869070014E-2</v>
      </c>
      <c r="U17" s="478">
        <f>('CA PATHWAYS 2022'!W$17/'CA PATHWAYS 2022'!$H$17)-1</f>
        <v>-9.8159868390742533E-3</v>
      </c>
      <c r="V17" s="478">
        <f>('CA PATHWAYS 2022'!X$17/'CA PATHWAYS 2022'!$H$17)-1</f>
        <v>-2.4028767504469251E-3</v>
      </c>
      <c r="W17" s="478">
        <f>('CA PATHWAYS 2022'!Y$17/'CA PATHWAYS 2022'!$H$17)-1</f>
        <v>2.8944912848754001E-3</v>
      </c>
      <c r="X17" s="478">
        <f>('CA PATHWAYS 2022'!Z$17/'CA PATHWAYS 2022'!$H$17)-1</f>
        <v>8.7721922400934016E-3</v>
      </c>
      <c r="Y17" s="478">
        <f>('CA PATHWAYS 2022'!AA$17/'CA PATHWAYS 2022'!$H$17)-1</f>
        <v>1.6914559935323759E-2</v>
      </c>
      <c r="Z17" s="478">
        <f>('CA PATHWAYS 2022'!AB$17/'CA PATHWAYS 2022'!$H$17)-1</f>
        <v>2.3441006385326091E-2</v>
      </c>
      <c r="AA17" s="478">
        <f>('CA PATHWAYS 2022'!AC$17/'CA PATHWAYS 2022'!$H$17)-1</f>
        <v>2.8078500166536235E-2</v>
      </c>
      <c r="AB17" s="478">
        <f>('CA PATHWAYS 2022'!AD$17/'CA PATHWAYS 2022'!$H$17)-1</f>
        <v>3.5784796376204575E-2</v>
      </c>
      <c r="AC17" s="478">
        <f>('CA PATHWAYS 2022'!AE$17/'CA PATHWAYS 2022'!$H$17)-1</f>
        <v>4.8601455597936605E-2</v>
      </c>
      <c r="AD17" s="478">
        <f>('CA PATHWAYS 2022'!AF$17/'CA PATHWAYS 2022'!$H$17)-1</f>
        <v>6.1822496326972454E-2</v>
      </c>
      <c r="AE17" s="478">
        <f>('CA PATHWAYS 2022'!AG$17/'CA PATHWAYS 2022'!$H$17)-1</f>
        <v>7.1552705977143916E-2</v>
      </c>
      <c r="AF17" s="478">
        <f>('CA PATHWAYS 2022'!AH$17/'CA PATHWAYS 2022'!$H$17)-1</f>
        <v>8.0729695213850761E-2</v>
      </c>
      <c r="AG17" s="479" cm="1">
        <f t="array" ref="AG17">TREND($AB17:$AF17,$AB$1:$AF$1,AG$1)</f>
        <v>9.3550544314773276E-2</v>
      </c>
      <c r="AH17" s="479" cm="1">
        <f t="array" ref="AH17">TREND($AB17:$AF17,$AB$1:$AF$1,AH$1)</f>
        <v>0.104834649120221</v>
      </c>
      <c r="AI17" s="479" cm="1">
        <f t="array" ref="AI17">TREND($AB17:$AF17,$AB$1:$AF$1,AI$1)</f>
        <v>0.11611875392567228</v>
      </c>
      <c r="AJ17" s="479" cm="1">
        <f t="array" ref="AJ17">TREND($AB17:$AF17,$AB$1:$AF$1,AJ$1)</f>
        <v>0.12740285873112356</v>
      </c>
      <c r="AK17" s="479" cm="1">
        <f t="array" ref="AK17">TREND($AB17:$AF17,$AB$1:$AF$1,AK$1)</f>
        <v>0.13868696353657128</v>
      </c>
    </row>
    <row r="18" spans="1:37" x14ac:dyDescent="0.25">
      <c r="B18" s="241" t="s">
        <v>1650</v>
      </c>
      <c r="C18" s="144" t="s">
        <v>1155</v>
      </c>
      <c r="D18" s="144" t="s">
        <v>67</v>
      </c>
      <c r="E18" s="44">
        <v>0</v>
      </c>
      <c r="F18" s="176">
        <v>0</v>
      </c>
      <c r="G18" s="477">
        <f>('CA PATHWAYS 2022'!I$17/'CA PATHWAYS 2022'!$H$17)-1</f>
        <v>-0.13624142799095385</v>
      </c>
      <c r="H18" s="478">
        <f>('CA PATHWAYS 2022'!J$17/'CA PATHWAYS 2022'!$H$17)-1</f>
        <v>-0.14089771467792944</v>
      </c>
      <c r="I18" s="478">
        <f>('CA PATHWAYS 2022'!K$17/'CA PATHWAYS 2022'!$H$17)-1</f>
        <v>-9.4387134436627607E-2</v>
      </c>
      <c r="J18" s="478">
        <f>('CA PATHWAYS 2022'!L$17/'CA PATHWAYS 2022'!$H$17)-1</f>
        <v>-7.5185744119626974E-2</v>
      </c>
      <c r="K18" s="478">
        <f>('CA PATHWAYS 2022'!M$17/'CA PATHWAYS 2022'!$H$17)-1</f>
        <v>-5.6438342090913363E-2</v>
      </c>
      <c r="L18" s="478">
        <f>('CA PATHWAYS 2022'!N$17/'CA PATHWAYS 2022'!$H$17)-1</f>
        <v>-4.0164448753097215E-2</v>
      </c>
      <c r="M18" s="478">
        <f>('CA PATHWAYS 2022'!O$17/'CA PATHWAYS 2022'!$H$17)-1</f>
        <v>-3.129128019599714E-2</v>
      </c>
      <c r="N18" s="478">
        <f>('CA PATHWAYS 2022'!P$17/'CA PATHWAYS 2022'!$H$17)-1</f>
        <v>-2.6825009683837608E-2</v>
      </c>
      <c r="O18" s="478">
        <f>('CA PATHWAYS 2022'!Q$17/'CA PATHWAYS 2022'!$H$17)-1</f>
        <v>-2.5794157679886243E-2</v>
      </c>
      <c r="P18" s="478">
        <f>('CA PATHWAYS 2022'!R$17/'CA PATHWAYS 2022'!$H$17)-1</f>
        <v>-2.4864631904458978E-2</v>
      </c>
      <c r="Q18" s="478">
        <f>('CA PATHWAYS 2022'!S$17/'CA PATHWAYS 2022'!$H$17)-1</f>
        <v>-2.2266820684866961E-2</v>
      </c>
      <c r="R18" s="478">
        <f>('CA PATHWAYS 2022'!T$17/'CA PATHWAYS 2022'!$H$17)-1</f>
        <v>-1.8643256363907956E-2</v>
      </c>
      <c r="S18" s="478">
        <f>('CA PATHWAYS 2022'!U$17/'CA PATHWAYS 2022'!$H$17)-1</f>
        <v>-1.7563148883015023E-2</v>
      </c>
      <c r="T18" s="478">
        <f>('CA PATHWAYS 2022'!V$17/'CA PATHWAYS 2022'!$H$17)-1</f>
        <v>-1.5132375869070014E-2</v>
      </c>
      <c r="U18" s="478">
        <f>('CA PATHWAYS 2022'!W$17/'CA PATHWAYS 2022'!$H$17)-1</f>
        <v>-9.8159868390742533E-3</v>
      </c>
      <c r="V18" s="478">
        <f>('CA PATHWAYS 2022'!X$17/'CA PATHWAYS 2022'!$H$17)-1</f>
        <v>-2.4028767504469251E-3</v>
      </c>
      <c r="W18" s="478">
        <f>('CA PATHWAYS 2022'!Y$17/'CA PATHWAYS 2022'!$H$17)-1</f>
        <v>2.8944912848754001E-3</v>
      </c>
      <c r="X18" s="478">
        <f>('CA PATHWAYS 2022'!Z$17/'CA PATHWAYS 2022'!$H$17)-1</f>
        <v>8.7721922400934016E-3</v>
      </c>
      <c r="Y18" s="478">
        <f>('CA PATHWAYS 2022'!AA$17/'CA PATHWAYS 2022'!$H$17)-1</f>
        <v>1.6914559935323759E-2</v>
      </c>
      <c r="Z18" s="478">
        <f>('CA PATHWAYS 2022'!AB$17/'CA PATHWAYS 2022'!$H$17)-1</f>
        <v>2.3441006385326091E-2</v>
      </c>
      <c r="AA18" s="478">
        <f>('CA PATHWAYS 2022'!AC$17/'CA PATHWAYS 2022'!$H$17)-1</f>
        <v>2.8078500166536235E-2</v>
      </c>
      <c r="AB18" s="478">
        <f>('CA PATHWAYS 2022'!AD$17/'CA PATHWAYS 2022'!$H$17)-1</f>
        <v>3.5784796376204575E-2</v>
      </c>
      <c r="AC18" s="478">
        <f>('CA PATHWAYS 2022'!AE$17/'CA PATHWAYS 2022'!$H$17)-1</f>
        <v>4.8601455597936605E-2</v>
      </c>
      <c r="AD18" s="478">
        <f>('CA PATHWAYS 2022'!AF$17/'CA PATHWAYS 2022'!$H$17)-1</f>
        <v>6.1822496326972454E-2</v>
      </c>
      <c r="AE18" s="478">
        <f>('CA PATHWAYS 2022'!AG$17/'CA PATHWAYS 2022'!$H$17)-1</f>
        <v>7.1552705977143916E-2</v>
      </c>
      <c r="AF18" s="478">
        <f>('CA PATHWAYS 2022'!AH$17/'CA PATHWAYS 2022'!$H$17)-1</f>
        <v>8.0729695213850761E-2</v>
      </c>
      <c r="AG18" s="479" cm="1">
        <f t="array" ref="AG18">TREND($AB18:$AF18,$AB$1:$AF$1,AG$1)</f>
        <v>9.3550544314773276E-2</v>
      </c>
      <c r="AH18" s="479" cm="1">
        <f t="array" ref="AH18">TREND($AB18:$AF18,$AB$1:$AF$1,AH$1)</f>
        <v>0.104834649120221</v>
      </c>
      <c r="AI18" s="479" cm="1">
        <f t="array" ref="AI18">TREND($AB18:$AF18,$AB$1:$AF$1,AI$1)</f>
        <v>0.11611875392567228</v>
      </c>
      <c r="AJ18" s="479" cm="1">
        <f t="array" ref="AJ18">TREND($AB18:$AF18,$AB$1:$AF$1,AJ$1)</f>
        <v>0.12740285873112356</v>
      </c>
      <c r="AK18" s="479" cm="1">
        <f t="array" ref="AK18">TREND($AB18:$AF18,$AB$1:$AF$1,AK$1)</f>
        <v>0.13868696353657128</v>
      </c>
    </row>
    <row r="19" spans="1:37" x14ac:dyDescent="0.25">
      <c r="B19" s="241" t="s">
        <v>1650</v>
      </c>
      <c r="C19" s="144" t="s">
        <v>1155</v>
      </c>
      <c r="D19" s="144" t="s">
        <v>68</v>
      </c>
      <c r="E19" s="44">
        <v>0</v>
      </c>
      <c r="F19" s="176">
        <v>0</v>
      </c>
      <c r="G19" s="477">
        <f>('CA PATHWAYS 2022'!I$17/'CA PATHWAYS 2022'!$H$17)-1</f>
        <v>-0.13624142799095385</v>
      </c>
      <c r="H19" s="478">
        <f>('CA PATHWAYS 2022'!J$17/'CA PATHWAYS 2022'!$H$17)-1</f>
        <v>-0.14089771467792944</v>
      </c>
      <c r="I19" s="478">
        <f>('CA PATHWAYS 2022'!K$17/'CA PATHWAYS 2022'!$H$17)-1</f>
        <v>-9.4387134436627607E-2</v>
      </c>
      <c r="J19" s="478">
        <f>('CA PATHWAYS 2022'!L$17/'CA PATHWAYS 2022'!$H$17)-1</f>
        <v>-7.5185744119626974E-2</v>
      </c>
      <c r="K19" s="478">
        <f>('CA PATHWAYS 2022'!M$17/'CA PATHWAYS 2022'!$H$17)-1</f>
        <v>-5.6438342090913363E-2</v>
      </c>
      <c r="L19" s="478">
        <f>('CA PATHWAYS 2022'!N$17/'CA PATHWAYS 2022'!$H$17)-1</f>
        <v>-4.0164448753097215E-2</v>
      </c>
      <c r="M19" s="478">
        <f>('CA PATHWAYS 2022'!O$17/'CA PATHWAYS 2022'!$H$17)-1</f>
        <v>-3.129128019599714E-2</v>
      </c>
      <c r="N19" s="478">
        <f>('CA PATHWAYS 2022'!P$17/'CA PATHWAYS 2022'!$H$17)-1</f>
        <v>-2.6825009683837608E-2</v>
      </c>
      <c r="O19" s="478">
        <f>('CA PATHWAYS 2022'!Q$17/'CA PATHWAYS 2022'!$H$17)-1</f>
        <v>-2.5794157679886243E-2</v>
      </c>
      <c r="P19" s="478">
        <f>('CA PATHWAYS 2022'!R$17/'CA PATHWAYS 2022'!$H$17)-1</f>
        <v>-2.4864631904458978E-2</v>
      </c>
      <c r="Q19" s="478">
        <f>('CA PATHWAYS 2022'!S$17/'CA PATHWAYS 2022'!$H$17)-1</f>
        <v>-2.2266820684866961E-2</v>
      </c>
      <c r="R19" s="478">
        <f>('CA PATHWAYS 2022'!T$17/'CA PATHWAYS 2022'!$H$17)-1</f>
        <v>-1.8643256363907956E-2</v>
      </c>
      <c r="S19" s="478">
        <f>('CA PATHWAYS 2022'!U$17/'CA PATHWAYS 2022'!$H$17)-1</f>
        <v>-1.7563148883015023E-2</v>
      </c>
      <c r="T19" s="478">
        <f>('CA PATHWAYS 2022'!V$17/'CA PATHWAYS 2022'!$H$17)-1</f>
        <v>-1.5132375869070014E-2</v>
      </c>
      <c r="U19" s="478">
        <f>('CA PATHWAYS 2022'!W$17/'CA PATHWAYS 2022'!$H$17)-1</f>
        <v>-9.8159868390742533E-3</v>
      </c>
      <c r="V19" s="478">
        <f>('CA PATHWAYS 2022'!X$17/'CA PATHWAYS 2022'!$H$17)-1</f>
        <v>-2.4028767504469251E-3</v>
      </c>
      <c r="W19" s="478">
        <f>('CA PATHWAYS 2022'!Y$17/'CA PATHWAYS 2022'!$H$17)-1</f>
        <v>2.8944912848754001E-3</v>
      </c>
      <c r="X19" s="478">
        <f>('CA PATHWAYS 2022'!Z$17/'CA PATHWAYS 2022'!$H$17)-1</f>
        <v>8.7721922400934016E-3</v>
      </c>
      <c r="Y19" s="478">
        <f>('CA PATHWAYS 2022'!AA$17/'CA PATHWAYS 2022'!$H$17)-1</f>
        <v>1.6914559935323759E-2</v>
      </c>
      <c r="Z19" s="478">
        <f>('CA PATHWAYS 2022'!AB$17/'CA PATHWAYS 2022'!$H$17)-1</f>
        <v>2.3441006385326091E-2</v>
      </c>
      <c r="AA19" s="478">
        <f>('CA PATHWAYS 2022'!AC$17/'CA PATHWAYS 2022'!$H$17)-1</f>
        <v>2.8078500166536235E-2</v>
      </c>
      <c r="AB19" s="478">
        <f>('CA PATHWAYS 2022'!AD$17/'CA PATHWAYS 2022'!$H$17)-1</f>
        <v>3.5784796376204575E-2</v>
      </c>
      <c r="AC19" s="478">
        <f>('CA PATHWAYS 2022'!AE$17/'CA PATHWAYS 2022'!$H$17)-1</f>
        <v>4.8601455597936605E-2</v>
      </c>
      <c r="AD19" s="478">
        <f>('CA PATHWAYS 2022'!AF$17/'CA PATHWAYS 2022'!$H$17)-1</f>
        <v>6.1822496326972454E-2</v>
      </c>
      <c r="AE19" s="478">
        <f>('CA PATHWAYS 2022'!AG$17/'CA PATHWAYS 2022'!$H$17)-1</f>
        <v>7.1552705977143916E-2</v>
      </c>
      <c r="AF19" s="478">
        <f>('CA PATHWAYS 2022'!AH$17/'CA PATHWAYS 2022'!$H$17)-1</f>
        <v>8.0729695213850761E-2</v>
      </c>
      <c r="AG19" s="479" cm="1">
        <f t="array" ref="AG19">TREND($AB19:$AF19,$AB$1:$AF$1,AG$1)</f>
        <v>9.3550544314773276E-2</v>
      </c>
      <c r="AH19" s="479" cm="1">
        <f t="array" ref="AH19">TREND($AB19:$AF19,$AB$1:$AF$1,AH$1)</f>
        <v>0.104834649120221</v>
      </c>
      <c r="AI19" s="479" cm="1">
        <f t="array" ref="AI19">TREND($AB19:$AF19,$AB$1:$AF$1,AI$1)</f>
        <v>0.11611875392567228</v>
      </c>
      <c r="AJ19" s="479" cm="1">
        <f t="array" ref="AJ19">TREND($AB19:$AF19,$AB$1:$AF$1,AJ$1)</f>
        <v>0.12740285873112356</v>
      </c>
      <c r="AK19" s="479" cm="1">
        <f t="array" ref="AK19">TREND($AB19:$AF19,$AB$1:$AF$1,AK$1)</f>
        <v>0.13868696353657128</v>
      </c>
    </row>
    <row r="20" spans="1:37" x14ac:dyDescent="0.25">
      <c r="B20" s="241" t="s">
        <v>1650</v>
      </c>
      <c r="C20" s="144" t="s">
        <v>1155</v>
      </c>
      <c r="D20" s="144" t="s">
        <v>69</v>
      </c>
      <c r="E20" s="44">
        <v>0</v>
      </c>
      <c r="F20" s="176">
        <v>0</v>
      </c>
      <c r="G20" s="477">
        <f>('CA PATHWAYS 2022'!I$17/'CA PATHWAYS 2022'!$H$17)-1</f>
        <v>-0.13624142799095385</v>
      </c>
      <c r="H20" s="478">
        <f>('CA PATHWAYS 2022'!J$17/'CA PATHWAYS 2022'!$H$17)-1</f>
        <v>-0.14089771467792944</v>
      </c>
      <c r="I20" s="478">
        <f>('CA PATHWAYS 2022'!K$17/'CA PATHWAYS 2022'!$H$17)-1</f>
        <v>-9.4387134436627607E-2</v>
      </c>
      <c r="J20" s="478">
        <f>('CA PATHWAYS 2022'!L$17/'CA PATHWAYS 2022'!$H$17)-1</f>
        <v>-7.5185744119626974E-2</v>
      </c>
      <c r="K20" s="478">
        <f>('CA PATHWAYS 2022'!M$17/'CA PATHWAYS 2022'!$H$17)-1</f>
        <v>-5.6438342090913363E-2</v>
      </c>
      <c r="L20" s="478">
        <f>('CA PATHWAYS 2022'!N$17/'CA PATHWAYS 2022'!$H$17)-1</f>
        <v>-4.0164448753097215E-2</v>
      </c>
      <c r="M20" s="478">
        <f>('CA PATHWAYS 2022'!O$17/'CA PATHWAYS 2022'!$H$17)-1</f>
        <v>-3.129128019599714E-2</v>
      </c>
      <c r="N20" s="478">
        <f>('CA PATHWAYS 2022'!P$17/'CA PATHWAYS 2022'!$H$17)-1</f>
        <v>-2.6825009683837608E-2</v>
      </c>
      <c r="O20" s="478">
        <f>('CA PATHWAYS 2022'!Q$17/'CA PATHWAYS 2022'!$H$17)-1</f>
        <v>-2.5794157679886243E-2</v>
      </c>
      <c r="P20" s="478">
        <f>('CA PATHWAYS 2022'!R$17/'CA PATHWAYS 2022'!$H$17)-1</f>
        <v>-2.4864631904458978E-2</v>
      </c>
      <c r="Q20" s="478">
        <f>('CA PATHWAYS 2022'!S$17/'CA PATHWAYS 2022'!$H$17)-1</f>
        <v>-2.2266820684866961E-2</v>
      </c>
      <c r="R20" s="478">
        <f>('CA PATHWAYS 2022'!T$17/'CA PATHWAYS 2022'!$H$17)-1</f>
        <v>-1.8643256363907956E-2</v>
      </c>
      <c r="S20" s="478">
        <f>('CA PATHWAYS 2022'!U$17/'CA PATHWAYS 2022'!$H$17)-1</f>
        <v>-1.7563148883015023E-2</v>
      </c>
      <c r="T20" s="478">
        <f>('CA PATHWAYS 2022'!V$17/'CA PATHWAYS 2022'!$H$17)-1</f>
        <v>-1.5132375869070014E-2</v>
      </c>
      <c r="U20" s="478">
        <f>('CA PATHWAYS 2022'!W$17/'CA PATHWAYS 2022'!$H$17)-1</f>
        <v>-9.8159868390742533E-3</v>
      </c>
      <c r="V20" s="478">
        <f>('CA PATHWAYS 2022'!X$17/'CA PATHWAYS 2022'!$H$17)-1</f>
        <v>-2.4028767504469251E-3</v>
      </c>
      <c r="W20" s="478">
        <f>('CA PATHWAYS 2022'!Y$17/'CA PATHWAYS 2022'!$H$17)-1</f>
        <v>2.8944912848754001E-3</v>
      </c>
      <c r="X20" s="478">
        <f>('CA PATHWAYS 2022'!Z$17/'CA PATHWAYS 2022'!$H$17)-1</f>
        <v>8.7721922400934016E-3</v>
      </c>
      <c r="Y20" s="478">
        <f>('CA PATHWAYS 2022'!AA$17/'CA PATHWAYS 2022'!$H$17)-1</f>
        <v>1.6914559935323759E-2</v>
      </c>
      <c r="Z20" s="478">
        <f>('CA PATHWAYS 2022'!AB$17/'CA PATHWAYS 2022'!$H$17)-1</f>
        <v>2.3441006385326091E-2</v>
      </c>
      <c r="AA20" s="478">
        <f>('CA PATHWAYS 2022'!AC$17/'CA PATHWAYS 2022'!$H$17)-1</f>
        <v>2.8078500166536235E-2</v>
      </c>
      <c r="AB20" s="478">
        <f>('CA PATHWAYS 2022'!AD$17/'CA PATHWAYS 2022'!$H$17)-1</f>
        <v>3.5784796376204575E-2</v>
      </c>
      <c r="AC20" s="478">
        <f>('CA PATHWAYS 2022'!AE$17/'CA PATHWAYS 2022'!$H$17)-1</f>
        <v>4.8601455597936605E-2</v>
      </c>
      <c r="AD20" s="478">
        <f>('CA PATHWAYS 2022'!AF$17/'CA PATHWAYS 2022'!$H$17)-1</f>
        <v>6.1822496326972454E-2</v>
      </c>
      <c r="AE20" s="478">
        <f>('CA PATHWAYS 2022'!AG$17/'CA PATHWAYS 2022'!$H$17)-1</f>
        <v>7.1552705977143916E-2</v>
      </c>
      <c r="AF20" s="478">
        <f>('CA PATHWAYS 2022'!AH$17/'CA PATHWAYS 2022'!$H$17)-1</f>
        <v>8.0729695213850761E-2</v>
      </c>
      <c r="AG20" s="479" cm="1">
        <f t="array" ref="AG20">TREND($AB20:$AF20,$AB$1:$AF$1,AG$1)</f>
        <v>9.3550544314773276E-2</v>
      </c>
      <c r="AH20" s="479" cm="1">
        <f t="array" ref="AH20">TREND($AB20:$AF20,$AB$1:$AF$1,AH$1)</f>
        <v>0.104834649120221</v>
      </c>
      <c r="AI20" s="479" cm="1">
        <f t="array" ref="AI20">TREND($AB20:$AF20,$AB$1:$AF$1,AI$1)</f>
        <v>0.11611875392567228</v>
      </c>
      <c r="AJ20" s="479" cm="1">
        <f t="array" ref="AJ20">TREND($AB20:$AF20,$AB$1:$AF$1,AJ$1)</f>
        <v>0.12740285873112356</v>
      </c>
      <c r="AK20" s="479" cm="1">
        <f t="array" ref="AK20">TREND($AB20:$AF20,$AB$1:$AF$1,AK$1)</f>
        <v>0.13868696353657128</v>
      </c>
    </row>
    <row r="21" spans="1:37" x14ac:dyDescent="0.25">
      <c r="B21" s="241" t="s">
        <v>1650</v>
      </c>
      <c r="C21" s="144" t="s">
        <v>1155</v>
      </c>
      <c r="D21" s="144" t="s">
        <v>70</v>
      </c>
      <c r="E21" s="44">
        <v>0</v>
      </c>
      <c r="F21" s="176">
        <v>0</v>
      </c>
      <c r="G21" s="477">
        <f>('CA PATHWAYS 2022'!I$17/'CA PATHWAYS 2022'!$H$17)-1</f>
        <v>-0.13624142799095385</v>
      </c>
      <c r="H21" s="478">
        <f>('CA PATHWAYS 2022'!J$17/'CA PATHWAYS 2022'!$H$17)-1</f>
        <v>-0.14089771467792944</v>
      </c>
      <c r="I21" s="478">
        <f>('CA PATHWAYS 2022'!K$17/'CA PATHWAYS 2022'!$H$17)-1</f>
        <v>-9.4387134436627607E-2</v>
      </c>
      <c r="J21" s="478">
        <f>('CA PATHWAYS 2022'!L$17/'CA PATHWAYS 2022'!$H$17)-1</f>
        <v>-7.5185744119626974E-2</v>
      </c>
      <c r="K21" s="478">
        <f>('CA PATHWAYS 2022'!M$17/'CA PATHWAYS 2022'!$H$17)-1</f>
        <v>-5.6438342090913363E-2</v>
      </c>
      <c r="L21" s="478">
        <f>('CA PATHWAYS 2022'!N$17/'CA PATHWAYS 2022'!$H$17)-1</f>
        <v>-4.0164448753097215E-2</v>
      </c>
      <c r="M21" s="478">
        <f>('CA PATHWAYS 2022'!O$17/'CA PATHWAYS 2022'!$H$17)-1</f>
        <v>-3.129128019599714E-2</v>
      </c>
      <c r="N21" s="478">
        <f>('CA PATHWAYS 2022'!P$17/'CA PATHWAYS 2022'!$H$17)-1</f>
        <v>-2.6825009683837608E-2</v>
      </c>
      <c r="O21" s="478">
        <f>('CA PATHWAYS 2022'!Q$17/'CA PATHWAYS 2022'!$H$17)-1</f>
        <v>-2.5794157679886243E-2</v>
      </c>
      <c r="P21" s="478">
        <f>('CA PATHWAYS 2022'!R$17/'CA PATHWAYS 2022'!$H$17)-1</f>
        <v>-2.4864631904458978E-2</v>
      </c>
      <c r="Q21" s="478">
        <f>('CA PATHWAYS 2022'!S$17/'CA PATHWAYS 2022'!$H$17)-1</f>
        <v>-2.2266820684866961E-2</v>
      </c>
      <c r="R21" s="478">
        <f>('CA PATHWAYS 2022'!T$17/'CA PATHWAYS 2022'!$H$17)-1</f>
        <v>-1.8643256363907956E-2</v>
      </c>
      <c r="S21" s="478">
        <f>('CA PATHWAYS 2022'!U$17/'CA PATHWAYS 2022'!$H$17)-1</f>
        <v>-1.7563148883015023E-2</v>
      </c>
      <c r="T21" s="478">
        <f>('CA PATHWAYS 2022'!V$17/'CA PATHWAYS 2022'!$H$17)-1</f>
        <v>-1.5132375869070014E-2</v>
      </c>
      <c r="U21" s="478">
        <f>('CA PATHWAYS 2022'!W$17/'CA PATHWAYS 2022'!$H$17)-1</f>
        <v>-9.8159868390742533E-3</v>
      </c>
      <c r="V21" s="478">
        <f>('CA PATHWAYS 2022'!X$17/'CA PATHWAYS 2022'!$H$17)-1</f>
        <v>-2.4028767504469251E-3</v>
      </c>
      <c r="W21" s="478">
        <f>('CA PATHWAYS 2022'!Y$17/'CA PATHWAYS 2022'!$H$17)-1</f>
        <v>2.8944912848754001E-3</v>
      </c>
      <c r="X21" s="478">
        <f>('CA PATHWAYS 2022'!Z$17/'CA PATHWAYS 2022'!$H$17)-1</f>
        <v>8.7721922400934016E-3</v>
      </c>
      <c r="Y21" s="478">
        <f>('CA PATHWAYS 2022'!AA$17/'CA PATHWAYS 2022'!$H$17)-1</f>
        <v>1.6914559935323759E-2</v>
      </c>
      <c r="Z21" s="478">
        <f>('CA PATHWAYS 2022'!AB$17/'CA PATHWAYS 2022'!$H$17)-1</f>
        <v>2.3441006385326091E-2</v>
      </c>
      <c r="AA21" s="478">
        <f>('CA PATHWAYS 2022'!AC$17/'CA PATHWAYS 2022'!$H$17)-1</f>
        <v>2.8078500166536235E-2</v>
      </c>
      <c r="AB21" s="478">
        <f>('CA PATHWAYS 2022'!AD$17/'CA PATHWAYS 2022'!$H$17)-1</f>
        <v>3.5784796376204575E-2</v>
      </c>
      <c r="AC21" s="478">
        <f>('CA PATHWAYS 2022'!AE$17/'CA PATHWAYS 2022'!$H$17)-1</f>
        <v>4.8601455597936605E-2</v>
      </c>
      <c r="AD21" s="478">
        <f>('CA PATHWAYS 2022'!AF$17/'CA PATHWAYS 2022'!$H$17)-1</f>
        <v>6.1822496326972454E-2</v>
      </c>
      <c r="AE21" s="478">
        <f>('CA PATHWAYS 2022'!AG$17/'CA PATHWAYS 2022'!$H$17)-1</f>
        <v>7.1552705977143916E-2</v>
      </c>
      <c r="AF21" s="478">
        <f>('CA PATHWAYS 2022'!AH$17/'CA PATHWAYS 2022'!$H$17)-1</f>
        <v>8.0729695213850761E-2</v>
      </c>
      <c r="AG21" s="479" cm="1">
        <f t="array" ref="AG21">TREND($AB21:$AF21,$AB$1:$AF$1,AG$1)</f>
        <v>9.3550544314773276E-2</v>
      </c>
      <c r="AH21" s="479" cm="1">
        <f t="array" ref="AH21">TREND($AB21:$AF21,$AB$1:$AF$1,AH$1)</f>
        <v>0.104834649120221</v>
      </c>
      <c r="AI21" s="479" cm="1">
        <f t="array" ref="AI21">TREND($AB21:$AF21,$AB$1:$AF$1,AI$1)</f>
        <v>0.11611875392567228</v>
      </c>
      <c r="AJ21" s="479" cm="1">
        <f t="array" ref="AJ21">TREND($AB21:$AF21,$AB$1:$AF$1,AJ$1)</f>
        <v>0.12740285873112356</v>
      </c>
      <c r="AK21" s="479" cm="1">
        <f t="array" ref="AK21">TREND($AB21:$AF21,$AB$1:$AF$1,AK$1)</f>
        <v>0.13868696353657128</v>
      </c>
    </row>
    <row r="22" spans="1:37" x14ac:dyDescent="0.25">
      <c r="B22" s="241" t="s">
        <v>1650</v>
      </c>
      <c r="C22" s="144" t="s">
        <v>1155</v>
      </c>
      <c r="D22" s="144" t="s">
        <v>71</v>
      </c>
      <c r="E22" s="44">
        <v>0</v>
      </c>
      <c r="F22" s="176">
        <v>0</v>
      </c>
      <c r="G22" s="477">
        <f>('CA PATHWAYS 2022'!I$17/'CA PATHWAYS 2022'!$H$17)-1</f>
        <v>-0.13624142799095385</v>
      </c>
      <c r="H22" s="478">
        <f>('CA PATHWAYS 2022'!J$17/'CA PATHWAYS 2022'!$H$17)-1</f>
        <v>-0.14089771467792944</v>
      </c>
      <c r="I22" s="478">
        <f>('CA PATHWAYS 2022'!K$17/'CA PATHWAYS 2022'!$H$17)-1</f>
        <v>-9.4387134436627607E-2</v>
      </c>
      <c r="J22" s="478">
        <f>('CA PATHWAYS 2022'!L$17/'CA PATHWAYS 2022'!$H$17)-1</f>
        <v>-7.5185744119626974E-2</v>
      </c>
      <c r="K22" s="478">
        <f>('CA PATHWAYS 2022'!M$17/'CA PATHWAYS 2022'!$H$17)-1</f>
        <v>-5.6438342090913363E-2</v>
      </c>
      <c r="L22" s="478">
        <f>('CA PATHWAYS 2022'!N$17/'CA PATHWAYS 2022'!$H$17)-1</f>
        <v>-4.0164448753097215E-2</v>
      </c>
      <c r="M22" s="478">
        <f>('CA PATHWAYS 2022'!O$17/'CA PATHWAYS 2022'!$H$17)-1</f>
        <v>-3.129128019599714E-2</v>
      </c>
      <c r="N22" s="478">
        <f>('CA PATHWAYS 2022'!P$17/'CA PATHWAYS 2022'!$H$17)-1</f>
        <v>-2.6825009683837608E-2</v>
      </c>
      <c r="O22" s="478">
        <f>('CA PATHWAYS 2022'!Q$17/'CA PATHWAYS 2022'!$H$17)-1</f>
        <v>-2.5794157679886243E-2</v>
      </c>
      <c r="P22" s="478">
        <f>('CA PATHWAYS 2022'!R$17/'CA PATHWAYS 2022'!$H$17)-1</f>
        <v>-2.4864631904458978E-2</v>
      </c>
      <c r="Q22" s="478">
        <f>('CA PATHWAYS 2022'!S$17/'CA PATHWAYS 2022'!$H$17)-1</f>
        <v>-2.2266820684866961E-2</v>
      </c>
      <c r="R22" s="478">
        <f>('CA PATHWAYS 2022'!T$17/'CA PATHWAYS 2022'!$H$17)-1</f>
        <v>-1.8643256363907956E-2</v>
      </c>
      <c r="S22" s="478">
        <f>('CA PATHWAYS 2022'!U$17/'CA PATHWAYS 2022'!$H$17)-1</f>
        <v>-1.7563148883015023E-2</v>
      </c>
      <c r="T22" s="478">
        <f>('CA PATHWAYS 2022'!V$17/'CA PATHWAYS 2022'!$H$17)-1</f>
        <v>-1.5132375869070014E-2</v>
      </c>
      <c r="U22" s="478">
        <f>('CA PATHWAYS 2022'!W$17/'CA PATHWAYS 2022'!$H$17)-1</f>
        <v>-9.8159868390742533E-3</v>
      </c>
      <c r="V22" s="478">
        <f>('CA PATHWAYS 2022'!X$17/'CA PATHWAYS 2022'!$H$17)-1</f>
        <v>-2.4028767504469251E-3</v>
      </c>
      <c r="W22" s="478">
        <f>('CA PATHWAYS 2022'!Y$17/'CA PATHWAYS 2022'!$H$17)-1</f>
        <v>2.8944912848754001E-3</v>
      </c>
      <c r="X22" s="478">
        <f>('CA PATHWAYS 2022'!Z$17/'CA PATHWAYS 2022'!$H$17)-1</f>
        <v>8.7721922400934016E-3</v>
      </c>
      <c r="Y22" s="478">
        <f>('CA PATHWAYS 2022'!AA$17/'CA PATHWAYS 2022'!$H$17)-1</f>
        <v>1.6914559935323759E-2</v>
      </c>
      <c r="Z22" s="478">
        <f>('CA PATHWAYS 2022'!AB$17/'CA PATHWAYS 2022'!$H$17)-1</f>
        <v>2.3441006385326091E-2</v>
      </c>
      <c r="AA22" s="478">
        <f>('CA PATHWAYS 2022'!AC$17/'CA PATHWAYS 2022'!$H$17)-1</f>
        <v>2.8078500166536235E-2</v>
      </c>
      <c r="AB22" s="478">
        <f>('CA PATHWAYS 2022'!AD$17/'CA PATHWAYS 2022'!$H$17)-1</f>
        <v>3.5784796376204575E-2</v>
      </c>
      <c r="AC22" s="478">
        <f>('CA PATHWAYS 2022'!AE$17/'CA PATHWAYS 2022'!$H$17)-1</f>
        <v>4.8601455597936605E-2</v>
      </c>
      <c r="AD22" s="478">
        <f>('CA PATHWAYS 2022'!AF$17/'CA PATHWAYS 2022'!$H$17)-1</f>
        <v>6.1822496326972454E-2</v>
      </c>
      <c r="AE22" s="478">
        <f>('CA PATHWAYS 2022'!AG$17/'CA PATHWAYS 2022'!$H$17)-1</f>
        <v>7.1552705977143916E-2</v>
      </c>
      <c r="AF22" s="478">
        <f>('CA PATHWAYS 2022'!AH$17/'CA PATHWAYS 2022'!$H$17)-1</f>
        <v>8.0729695213850761E-2</v>
      </c>
      <c r="AG22" s="479" cm="1">
        <f t="array" ref="AG22">TREND($AB22:$AF22,$AB$1:$AF$1,AG$1)</f>
        <v>9.3550544314773276E-2</v>
      </c>
      <c r="AH22" s="479" cm="1">
        <f t="array" ref="AH22">TREND($AB22:$AF22,$AB$1:$AF$1,AH$1)</f>
        <v>0.104834649120221</v>
      </c>
      <c r="AI22" s="479" cm="1">
        <f t="array" ref="AI22">TREND($AB22:$AF22,$AB$1:$AF$1,AI$1)</f>
        <v>0.11611875392567228</v>
      </c>
      <c r="AJ22" s="479" cm="1">
        <f t="array" ref="AJ22">TREND($AB22:$AF22,$AB$1:$AF$1,AJ$1)</f>
        <v>0.12740285873112356</v>
      </c>
      <c r="AK22" s="479" cm="1">
        <f t="array" ref="AK22">TREND($AB22:$AF22,$AB$1:$AF$1,AK$1)</f>
        <v>0.13868696353657128</v>
      </c>
    </row>
    <row r="23" spans="1:37" x14ac:dyDescent="0.25">
      <c r="B23" s="241" t="s">
        <v>1650</v>
      </c>
      <c r="C23" s="144" t="s">
        <v>1155</v>
      </c>
      <c r="D23" s="144" t="s">
        <v>72</v>
      </c>
      <c r="E23" s="44">
        <v>0</v>
      </c>
      <c r="F23" s="176">
        <v>0</v>
      </c>
      <c r="G23" s="477">
        <f>('CA PATHWAYS 2022'!I$17/'CA PATHWAYS 2022'!$H$17)-1</f>
        <v>-0.13624142799095385</v>
      </c>
      <c r="H23" s="478">
        <f>('CA PATHWAYS 2022'!J$17/'CA PATHWAYS 2022'!$H$17)-1</f>
        <v>-0.14089771467792944</v>
      </c>
      <c r="I23" s="478">
        <f>('CA PATHWAYS 2022'!K$17/'CA PATHWAYS 2022'!$H$17)-1</f>
        <v>-9.4387134436627607E-2</v>
      </c>
      <c r="J23" s="478">
        <f>('CA PATHWAYS 2022'!L$17/'CA PATHWAYS 2022'!$H$17)-1</f>
        <v>-7.5185744119626974E-2</v>
      </c>
      <c r="K23" s="478">
        <f>('CA PATHWAYS 2022'!M$17/'CA PATHWAYS 2022'!$H$17)-1</f>
        <v>-5.6438342090913363E-2</v>
      </c>
      <c r="L23" s="478">
        <f>('CA PATHWAYS 2022'!N$17/'CA PATHWAYS 2022'!$H$17)-1</f>
        <v>-4.0164448753097215E-2</v>
      </c>
      <c r="M23" s="478">
        <f>('CA PATHWAYS 2022'!O$17/'CA PATHWAYS 2022'!$H$17)-1</f>
        <v>-3.129128019599714E-2</v>
      </c>
      <c r="N23" s="478">
        <f>('CA PATHWAYS 2022'!P$17/'CA PATHWAYS 2022'!$H$17)-1</f>
        <v>-2.6825009683837608E-2</v>
      </c>
      <c r="O23" s="478">
        <f>('CA PATHWAYS 2022'!Q$17/'CA PATHWAYS 2022'!$H$17)-1</f>
        <v>-2.5794157679886243E-2</v>
      </c>
      <c r="P23" s="478">
        <f>('CA PATHWAYS 2022'!R$17/'CA PATHWAYS 2022'!$H$17)-1</f>
        <v>-2.4864631904458978E-2</v>
      </c>
      <c r="Q23" s="478">
        <f>('CA PATHWAYS 2022'!S$17/'CA PATHWAYS 2022'!$H$17)-1</f>
        <v>-2.2266820684866961E-2</v>
      </c>
      <c r="R23" s="478">
        <f>('CA PATHWAYS 2022'!T$17/'CA PATHWAYS 2022'!$H$17)-1</f>
        <v>-1.8643256363907956E-2</v>
      </c>
      <c r="S23" s="478">
        <f>('CA PATHWAYS 2022'!U$17/'CA PATHWAYS 2022'!$H$17)-1</f>
        <v>-1.7563148883015023E-2</v>
      </c>
      <c r="T23" s="478">
        <f>('CA PATHWAYS 2022'!V$17/'CA PATHWAYS 2022'!$H$17)-1</f>
        <v>-1.5132375869070014E-2</v>
      </c>
      <c r="U23" s="478">
        <f>('CA PATHWAYS 2022'!W$17/'CA PATHWAYS 2022'!$H$17)-1</f>
        <v>-9.8159868390742533E-3</v>
      </c>
      <c r="V23" s="478">
        <f>('CA PATHWAYS 2022'!X$17/'CA PATHWAYS 2022'!$H$17)-1</f>
        <v>-2.4028767504469251E-3</v>
      </c>
      <c r="W23" s="478">
        <f>('CA PATHWAYS 2022'!Y$17/'CA PATHWAYS 2022'!$H$17)-1</f>
        <v>2.8944912848754001E-3</v>
      </c>
      <c r="X23" s="478">
        <f>('CA PATHWAYS 2022'!Z$17/'CA PATHWAYS 2022'!$H$17)-1</f>
        <v>8.7721922400934016E-3</v>
      </c>
      <c r="Y23" s="478">
        <f>('CA PATHWAYS 2022'!AA$17/'CA PATHWAYS 2022'!$H$17)-1</f>
        <v>1.6914559935323759E-2</v>
      </c>
      <c r="Z23" s="478">
        <f>('CA PATHWAYS 2022'!AB$17/'CA PATHWAYS 2022'!$H$17)-1</f>
        <v>2.3441006385326091E-2</v>
      </c>
      <c r="AA23" s="478">
        <f>('CA PATHWAYS 2022'!AC$17/'CA PATHWAYS 2022'!$H$17)-1</f>
        <v>2.8078500166536235E-2</v>
      </c>
      <c r="AB23" s="478">
        <f>('CA PATHWAYS 2022'!AD$17/'CA PATHWAYS 2022'!$H$17)-1</f>
        <v>3.5784796376204575E-2</v>
      </c>
      <c r="AC23" s="478">
        <f>('CA PATHWAYS 2022'!AE$17/'CA PATHWAYS 2022'!$H$17)-1</f>
        <v>4.8601455597936605E-2</v>
      </c>
      <c r="AD23" s="478">
        <f>('CA PATHWAYS 2022'!AF$17/'CA PATHWAYS 2022'!$H$17)-1</f>
        <v>6.1822496326972454E-2</v>
      </c>
      <c r="AE23" s="478">
        <f>('CA PATHWAYS 2022'!AG$17/'CA PATHWAYS 2022'!$H$17)-1</f>
        <v>7.1552705977143916E-2</v>
      </c>
      <c r="AF23" s="478">
        <f>('CA PATHWAYS 2022'!AH$17/'CA PATHWAYS 2022'!$H$17)-1</f>
        <v>8.0729695213850761E-2</v>
      </c>
      <c r="AG23" s="479" cm="1">
        <f t="array" ref="AG23">TREND($AB23:$AF23,$AB$1:$AF$1,AG$1)</f>
        <v>9.3550544314773276E-2</v>
      </c>
      <c r="AH23" s="479" cm="1">
        <f t="array" ref="AH23">TREND($AB23:$AF23,$AB$1:$AF$1,AH$1)</f>
        <v>0.104834649120221</v>
      </c>
      <c r="AI23" s="479" cm="1">
        <f t="array" ref="AI23">TREND($AB23:$AF23,$AB$1:$AF$1,AI$1)</f>
        <v>0.11611875392567228</v>
      </c>
      <c r="AJ23" s="479" cm="1">
        <f t="array" ref="AJ23">TREND($AB23:$AF23,$AB$1:$AF$1,AJ$1)</f>
        <v>0.12740285873112356</v>
      </c>
      <c r="AK23" s="479" cm="1">
        <f t="array" ref="AK23">TREND($AB23:$AF23,$AB$1:$AF$1,AK$1)</f>
        <v>0.13868696353657128</v>
      </c>
    </row>
    <row r="24" spans="1:37" x14ac:dyDescent="0.25">
      <c r="B24" s="241" t="s">
        <v>1650</v>
      </c>
      <c r="C24" s="144" t="s">
        <v>1155</v>
      </c>
      <c r="D24" s="144" t="s">
        <v>73</v>
      </c>
      <c r="E24" s="44">
        <v>0</v>
      </c>
      <c r="F24" s="176">
        <v>0</v>
      </c>
      <c r="G24" s="477">
        <f>('CA PATHWAYS 2022'!I$17/'CA PATHWAYS 2022'!$H$17)-1</f>
        <v>-0.13624142799095385</v>
      </c>
      <c r="H24" s="478">
        <f>('CA PATHWAYS 2022'!J$17/'CA PATHWAYS 2022'!$H$17)-1</f>
        <v>-0.14089771467792944</v>
      </c>
      <c r="I24" s="478">
        <f>('CA PATHWAYS 2022'!K$17/'CA PATHWAYS 2022'!$H$17)-1</f>
        <v>-9.4387134436627607E-2</v>
      </c>
      <c r="J24" s="478">
        <f>('CA PATHWAYS 2022'!L$17/'CA PATHWAYS 2022'!$H$17)-1</f>
        <v>-7.5185744119626974E-2</v>
      </c>
      <c r="K24" s="478">
        <f>('CA PATHWAYS 2022'!M$17/'CA PATHWAYS 2022'!$H$17)-1</f>
        <v>-5.6438342090913363E-2</v>
      </c>
      <c r="L24" s="478">
        <f>('CA PATHWAYS 2022'!N$17/'CA PATHWAYS 2022'!$H$17)-1</f>
        <v>-4.0164448753097215E-2</v>
      </c>
      <c r="M24" s="478">
        <f>('CA PATHWAYS 2022'!O$17/'CA PATHWAYS 2022'!$H$17)-1</f>
        <v>-3.129128019599714E-2</v>
      </c>
      <c r="N24" s="478">
        <f>('CA PATHWAYS 2022'!P$17/'CA PATHWAYS 2022'!$H$17)-1</f>
        <v>-2.6825009683837608E-2</v>
      </c>
      <c r="O24" s="478">
        <f>('CA PATHWAYS 2022'!Q$17/'CA PATHWAYS 2022'!$H$17)-1</f>
        <v>-2.5794157679886243E-2</v>
      </c>
      <c r="P24" s="478">
        <f>('CA PATHWAYS 2022'!R$17/'CA PATHWAYS 2022'!$H$17)-1</f>
        <v>-2.4864631904458978E-2</v>
      </c>
      <c r="Q24" s="478">
        <f>('CA PATHWAYS 2022'!S$17/'CA PATHWAYS 2022'!$H$17)-1</f>
        <v>-2.2266820684866961E-2</v>
      </c>
      <c r="R24" s="478">
        <f>('CA PATHWAYS 2022'!T$17/'CA PATHWAYS 2022'!$H$17)-1</f>
        <v>-1.8643256363907956E-2</v>
      </c>
      <c r="S24" s="478">
        <f>('CA PATHWAYS 2022'!U$17/'CA PATHWAYS 2022'!$H$17)-1</f>
        <v>-1.7563148883015023E-2</v>
      </c>
      <c r="T24" s="478">
        <f>('CA PATHWAYS 2022'!V$17/'CA PATHWAYS 2022'!$H$17)-1</f>
        <v>-1.5132375869070014E-2</v>
      </c>
      <c r="U24" s="478">
        <f>('CA PATHWAYS 2022'!W$17/'CA PATHWAYS 2022'!$H$17)-1</f>
        <v>-9.8159868390742533E-3</v>
      </c>
      <c r="V24" s="478">
        <f>('CA PATHWAYS 2022'!X$17/'CA PATHWAYS 2022'!$H$17)-1</f>
        <v>-2.4028767504469251E-3</v>
      </c>
      <c r="W24" s="478">
        <f>('CA PATHWAYS 2022'!Y$17/'CA PATHWAYS 2022'!$H$17)-1</f>
        <v>2.8944912848754001E-3</v>
      </c>
      <c r="X24" s="478">
        <f>('CA PATHWAYS 2022'!Z$17/'CA PATHWAYS 2022'!$H$17)-1</f>
        <v>8.7721922400934016E-3</v>
      </c>
      <c r="Y24" s="478">
        <f>('CA PATHWAYS 2022'!AA$17/'CA PATHWAYS 2022'!$H$17)-1</f>
        <v>1.6914559935323759E-2</v>
      </c>
      <c r="Z24" s="478">
        <f>('CA PATHWAYS 2022'!AB$17/'CA PATHWAYS 2022'!$H$17)-1</f>
        <v>2.3441006385326091E-2</v>
      </c>
      <c r="AA24" s="478">
        <f>('CA PATHWAYS 2022'!AC$17/'CA PATHWAYS 2022'!$H$17)-1</f>
        <v>2.8078500166536235E-2</v>
      </c>
      <c r="AB24" s="478">
        <f>('CA PATHWAYS 2022'!AD$17/'CA PATHWAYS 2022'!$H$17)-1</f>
        <v>3.5784796376204575E-2</v>
      </c>
      <c r="AC24" s="478">
        <f>('CA PATHWAYS 2022'!AE$17/'CA PATHWAYS 2022'!$H$17)-1</f>
        <v>4.8601455597936605E-2</v>
      </c>
      <c r="AD24" s="478">
        <f>('CA PATHWAYS 2022'!AF$17/'CA PATHWAYS 2022'!$H$17)-1</f>
        <v>6.1822496326972454E-2</v>
      </c>
      <c r="AE24" s="478">
        <f>('CA PATHWAYS 2022'!AG$17/'CA PATHWAYS 2022'!$H$17)-1</f>
        <v>7.1552705977143916E-2</v>
      </c>
      <c r="AF24" s="478">
        <f>('CA PATHWAYS 2022'!AH$17/'CA PATHWAYS 2022'!$H$17)-1</f>
        <v>8.0729695213850761E-2</v>
      </c>
      <c r="AG24" s="479" cm="1">
        <f t="array" ref="AG24">TREND($AB24:$AF24,$AB$1:$AF$1,AG$1)</f>
        <v>9.3550544314773276E-2</v>
      </c>
      <c r="AH24" s="479" cm="1">
        <f t="array" ref="AH24">TREND($AB24:$AF24,$AB$1:$AF$1,AH$1)</f>
        <v>0.104834649120221</v>
      </c>
      <c r="AI24" s="479" cm="1">
        <f t="array" ref="AI24">TREND($AB24:$AF24,$AB$1:$AF$1,AI$1)</f>
        <v>0.11611875392567228</v>
      </c>
      <c r="AJ24" s="479" cm="1">
        <f t="array" ref="AJ24">TREND($AB24:$AF24,$AB$1:$AF$1,AJ$1)</f>
        <v>0.12740285873112356</v>
      </c>
      <c r="AK24" s="479" cm="1">
        <f t="array" ref="AK24">TREND($AB24:$AF24,$AB$1:$AF$1,AK$1)</f>
        <v>0.13868696353657128</v>
      </c>
    </row>
    <row r="25" spans="1:37" x14ac:dyDescent="0.25">
      <c r="B25" s="241" t="s">
        <v>1650</v>
      </c>
      <c r="C25" s="144" t="s">
        <v>1155</v>
      </c>
      <c r="D25" s="144" t="s">
        <v>74</v>
      </c>
      <c r="E25" s="44">
        <v>0</v>
      </c>
      <c r="F25" s="176">
        <v>0</v>
      </c>
      <c r="G25" s="477">
        <f>('CA PATHWAYS 2022'!I$17/'CA PATHWAYS 2022'!$H$17)-1</f>
        <v>-0.13624142799095385</v>
      </c>
      <c r="H25" s="478">
        <f>('CA PATHWAYS 2022'!J$17/'CA PATHWAYS 2022'!$H$17)-1</f>
        <v>-0.14089771467792944</v>
      </c>
      <c r="I25" s="478">
        <f>('CA PATHWAYS 2022'!K$17/'CA PATHWAYS 2022'!$H$17)-1</f>
        <v>-9.4387134436627607E-2</v>
      </c>
      <c r="J25" s="478">
        <f>('CA PATHWAYS 2022'!L$17/'CA PATHWAYS 2022'!$H$17)-1</f>
        <v>-7.5185744119626974E-2</v>
      </c>
      <c r="K25" s="478">
        <f>('CA PATHWAYS 2022'!M$17/'CA PATHWAYS 2022'!$H$17)-1</f>
        <v>-5.6438342090913363E-2</v>
      </c>
      <c r="L25" s="478">
        <f>('CA PATHWAYS 2022'!N$17/'CA PATHWAYS 2022'!$H$17)-1</f>
        <v>-4.0164448753097215E-2</v>
      </c>
      <c r="M25" s="478">
        <f>('CA PATHWAYS 2022'!O$17/'CA PATHWAYS 2022'!$H$17)-1</f>
        <v>-3.129128019599714E-2</v>
      </c>
      <c r="N25" s="478">
        <f>('CA PATHWAYS 2022'!P$17/'CA PATHWAYS 2022'!$H$17)-1</f>
        <v>-2.6825009683837608E-2</v>
      </c>
      <c r="O25" s="478">
        <f>('CA PATHWAYS 2022'!Q$17/'CA PATHWAYS 2022'!$H$17)-1</f>
        <v>-2.5794157679886243E-2</v>
      </c>
      <c r="P25" s="478">
        <f>('CA PATHWAYS 2022'!R$17/'CA PATHWAYS 2022'!$H$17)-1</f>
        <v>-2.4864631904458978E-2</v>
      </c>
      <c r="Q25" s="478">
        <f>('CA PATHWAYS 2022'!S$17/'CA PATHWAYS 2022'!$H$17)-1</f>
        <v>-2.2266820684866961E-2</v>
      </c>
      <c r="R25" s="478">
        <f>('CA PATHWAYS 2022'!T$17/'CA PATHWAYS 2022'!$H$17)-1</f>
        <v>-1.8643256363907956E-2</v>
      </c>
      <c r="S25" s="478">
        <f>('CA PATHWAYS 2022'!U$17/'CA PATHWAYS 2022'!$H$17)-1</f>
        <v>-1.7563148883015023E-2</v>
      </c>
      <c r="T25" s="478">
        <f>('CA PATHWAYS 2022'!V$17/'CA PATHWAYS 2022'!$H$17)-1</f>
        <v>-1.5132375869070014E-2</v>
      </c>
      <c r="U25" s="478">
        <f>('CA PATHWAYS 2022'!W$17/'CA PATHWAYS 2022'!$H$17)-1</f>
        <v>-9.8159868390742533E-3</v>
      </c>
      <c r="V25" s="478">
        <f>('CA PATHWAYS 2022'!X$17/'CA PATHWAYS 2022'!$H$17)-1</f>
        <v>-2.4028767504469251E-3</v>
      </c>
      <c r="W25" s="478">
        <f>('CA PATHWAYS 2022'!Y$17/'CA PATHWAYS 2022'!$H$17)-1</f>
        <v>2.8944912848754001E-3</v>
      </c>
      <c r="X25" s="478">
        <f>('CA PATHWAYS 2022'!Z$17/'CA PATHWAYS 2022'!$H$17)-1</f>
        <v>8.7721922400934016E-3</v>
      </c>
      <c r="Y25" s="478">
        <f>('CA PATHWAYS 2022'!AA$17/'CA PATHWAYS 2022'!$H$17)-1</f>
        <v>1.6914559935323759E-2</v>
      </c>
      <c r="Z25" s="478">
        <f>('CA PATHWAYS 2022'!AB$17/'CA PATHWAYS 2022'!$H$17)-1</f>
        <v>2.3441006385326091E-2</v>
      </c>
      <c r="AA25" s="478">
        <f>('CA PATHWAYS 2022'!AC$17/'CA PATHWAYS 2022'!$H$17)-1</f>
        <v>2.8078500166536235E-2</v>
      </c>
      <c r="AB25" s="478">
        <f>('CA PATHWAYS 2022'!AD$17/'CA PATHWAYS 2022'!$H$17)-1</f>
        <v>3.5784796376204575E-2</v>
      </c>
      <c r="AC25" s="478">
        <f>('CA PATHWAYS 2022'!AE$17/'CA PATHWAYS 2022'!$H$17)-1</f>
        <v>4.8601455597936605E-2</v>
      </c>
      <c r="AD25" s="478">
        <f>('CA PATHWAYS 2022'!AF$17/'CA PATHWAYS 2022'!$H$17)-1</f>
        <v>6.1822496326972454E-2</v>
      </c>
      <c r="AE25" s="478">
        <f>('CA PATHWAYS 2022'!AG$17/'CA PATHWAYS 2022'!$H$17)-1</f>
        <v>7.1552705977143916E-2</v>
      </c>
      <c r="AF25" s="478">
        <f>('CA PATHWAYS 2022'!AH$17/'CA PATHWAYS 2022'!$H$17)-1</f>
        <v>8.0729695213850761E-2</v>
      </c>
      <c r="AG25" s="479" cm="1">
        <f t="array" ref="AG25">TREND($AB25:$AF25,$AB$1:$AF$1,AG$1)</f>
        <v>9.3550544314773276E-2</v>
      </c>
      <c r="AH25" s="479" cm="1">
        <f t="array" ref="AH25">TREND($AB25:$AF25,$AB$1:$AF$1,AH$1)</f>
        <v>0.104834649120221</v>
      </c>
      <c r="AI25" s="479" cm="1">
        <f t="array" ref="AI25">TREND($AB25:$AF25,$AB$1:$AF$1,AI$1)</f>
        <v>0.11611875392567228</v>
      </c>
      <c r="AJ25" s="479" cm="1">
        <f t="array" ref="AJ25">TREND($AB25:$AF25,$AB$1:$AF$1,AJ$1)</f>
        <v>0.12740285873112356</v>
      </c>
      <c r="AK25" s="479" cm="1">
        <f t="array" ref="AK25">TREND($AB25:$AF25,$AB$1:$AF$1,AK$1)</f>
        <v>0.13868696353657128</v>
      </c>
    </row>
    <row r="26" spans="1:37" x14ac:dyDescent="0.25">
      <c r="B26" s="241" t="s">
        <v>1502</v>
      </c>
      <c r="C26" s="144" t="s">
        <v>1155</v>
      </c>
      <c r="D26" s="144" t="s">
        <v>75</v>
      </c>
      <c r="E26" s="44">
        <v>0</v>
      </c>
      <c r="F26" s="176">
        <v>0</v>
      </c>
      <c r="G26" s="477">
        <f>('Electricity-CEC Outlook BaseMid'!D69/'Electricity-CEC Outlook BaseMid'!$C$69)-1</f>
        <v>-4.4386943637767518E-2</v>
      </c>
      <c r="H26" s="478">
        <f>('Electricity-CEC Outlook BaseMid'!E69/'Electricity-CEC Outlook BaseMid'!$C$69)-1</f>
        <v>-6.1071579343467075E-2</v>
      </c>
      <c r="I26" s="478">
        <f>('Electricity-CEC Outlook BaseMid'!F69/'Electricity-CEC Outlook BaseMid'!$C$69)-1</f>
        <v>-3.734610159506957E-2</v>
      </c>
      <c r="J26" s="478">
        <f>('Electricity-CEC Outlook BaseMid'!G69/'Electricity-CEC Outlook BaseMid'!$C$69)-1</f>
        <v>-3.4272071171008611E-2</v>
      </c>
      <c r="K26" s="478">
        <f>('Electricity-CEC Outlook BaseMid'!H69/'Electricity-CEC Outlook BaseMid'!$C$69)-1</f>
        <v>-3.9751718117869372E-2</v>
      </c>
      <c r="L26" s="478">
        <f>('Electricity-CEC Outlook BaseMid'!I69/'Electricity-CEC Outlook BaseMid'!$C$69)-1</f>
        <v>-4.4275027079613061E-2</v>
      </c>
      <c r="M26" s="478">
        <f>('Electricity-CEC Outlook BaseMid'!J69/'Electricity-CEC Outlook BaseMid'!$C$69)-1</f>
        <v>-4.8378255384289859E-2</v>
      </c>
      <c r="N26" s="478">
        <f>('Electricity-CEC Outlook BaseMid'!K69/'Electricity-CEC Outlook BaseMid'!$C$69)-1</f>
        <v>-5.2206316174407297E-2</v>
      </c>
      <c r="O26" s="478">
        <f>('Electricity-CEC Outlook BaseMid'!L69/'Electricity-CEC Outlook BaseMid'!$C$69)-1</f>
        <v>-5.6160410898881907E-2</v>
      </c>
      <c r="P26" s="478">
        <f>('Electricity-CEC Outlook BaseMid'!M69/'Electricity-CEC Outlook BaseMid'!$C$69)-1</f>
        <v>-5.9515404270699124E-2</v>
      </c>
      <c r="Q26" s="478">
        <f>('Electricity-CEC Outlook BaseMid'!N69/'Electricity-CEC Outlook BaseMid'!$C$69)-1</f>
        <v>-6.2414384287546198E-2</v>
      </c>
      <c r="R26" s="478">
        <f>('Electricity-CEC Outlook BaseMid'!O69/'Electricity-CEC Outlook BaseMid'!$C$69)-1</f>
        <v>-6.7584136003100759E-2</v>
      </c>
      <c r="S26" s="478">
        <f>('Electricity-CEC Outlook BaseMid'!P69/'Electricity-CEC Outlook BaseMid'!$C$69)-1</f>
        <v>-7.1575788798670881E-2</v>
      </c>
      <c r="T26" s="478">
        <f>('Electricity-CEC Outlook BaseMid'!Q69/'Electricity-CEC Outlook BaseMid'!$C$69)-1</f>
        <v>-7.5567441594240004E-2</v>
      </c>
      <c r="U26" s="478">
        <f>('Electricity-CEC Outlook BaseMid'!R69/'Electricity-CEC Outlook BaseMid'!$C$69)-1</f>
        <v>-7.9559094389810125E-2</v>
      </c>
      <c r="V26" s="478">
        <f>('Electricity-CEC Outlook BaseMid'!S69/'Electricity-CEC Outlook BaseMid'!$C$69)-1</f>
        <v>-8.3550747185379137E-2</v>
      </c>
      <c r="W26" s="478">
        <f>('Electricity-CEC Outlook BaseMid'!T69/'Electricity-CEC Outlook BaseMid'!$C$69)-1</f>
        <v>-8.7542399980948149E-2</v>
      </c>
      <c r="X26" s="478">
        <f>('Electricity-CEC Outlook BaseMid'!U69/'Electricity-CEC Outlook BaseMid'!$C$69)-1</f>
        <v>-9.1534052776518382E-2</v>
      </c>
      <c r="Y26" s="478">
        <f>('Electricity-CEC Outlook BaseMid'!V69/'Electricity-CEC Outlook BaseMid'!$C$69)-1</f>
        <v>-9.5525705572087394E-2</v>
      </c>
      <c r="Z26" s="478">
        <f>('Electricity-CEC Outlook BaseMid'!W69/'Electricity-CEC Outlook BaseMid'!$C$69)-1</f>
        <v>-9.9517358367657627E-2</v>
      </c>
      <c r="AA26" s="478">
        <f>('Electricity-CEC Outlook BaseMid'!X69/'Electricity-CEC Outlook BaseMid'!$C$69)-1</f>
        <v>-0.10350901116322664</v>
      </c>
      <c r="AB26" s="478">
        <f>('Electricity-CEC Outlook BaseMid'!Y69/'Electricity-CEC Outlook BaseMid'!$C$69)-1</f>
        <v>-0.10750066395879565</v>
      </c>
      <c r="AC26" s="478">
        <f>('Electricity-CEC Outlook BaseMid'!Z69/'Electricity-CEC Outlook BaseMid'!$C$69)-1</f>
        <v>-0.11149231675436577</v>
      </c>
      <c r="AD26" s="478">
        <f>('Electricity-CEC Outlook BaseMid'!AA69/'Electricity-CEC Outlook BaseMid'!$C$69)-1</f>
        <v>-0.1154839695499349</v>
      </c>
      <c r="AE26" s="478">
        <f>('Electricity-CEC Outlook BaseMid'!AB69/'Electricity-CEC Outlook BaseMid'!$C$69)-1</f>
        <v>-0.11947562234550391</v>
      </c>
      <c r="AF26" s="478">
        <f>('Electricity-CEC Outlook BaseMid'!AC69/'Electricity-CEC Outlook BaseMid'!$C$69)-1</f>
        <v>-0.12346727514107403</v>
      </c>
      <c r="AG26" s="478">
        <f>('Electricity-CEC Outlook BaseMid'!AD69/'Electricity-CEC Outlook BaseMid'!$C$69)-1</f>
        <v>-0.12745892793664304</v>
      </c>
      <c r="AH26" s="478">
        <f>('Electricity-CEC Outlook BaseMid'!AE69/'Electricity-CEC Outlook BaseMid'!$C$69)-1</f>
        <v>-0.13145058073221327</v>
      </c>
      <c r="AI26" s="478">
        <f>('Electricity-CEC Outlook BaseMid'!AF69/'Electricity-CEC Outlook BaseMid'!$C$69)-1</f>
        <v>-0.13544223352778229</v>
      </c>
      <c r="AJ26" s="478">
        <f>('Electricity-CEC Outlook BaseMid'!AG69/'Electricity-CEC Outlook BaseMid'!$C$69)-1</f>
        <v>-0.1394338863233513</v>
      </c>
      <c r="AK26" s="478">
        <f>('Electricity-CEC Outlook BaseMid'!AH69/'Electricity-CEC Outlook BaseMid'!$C$69)-1</f>
        <v>-0.14342553911892153</v>
      </c>
    </row>
    <row r="27" spans="1:37" x14ac:dyDescent="0.25">
      <c r="B27" s="241" t="s">
        <v>1650</v>
      </c>
      <c r="C27" s="46" t="s">
        <v>1155</v>
      </c>
      <c r="D27" s="46" t="s">
        <v>76</v>
      </c>
      <c r="E27" s="44">
        <v>0</v>
      </c>
      <c r="F27" s="176">
        <v>0</v>
      </c>
      <c r="G27" s="477">
        <f>('CA PATHWAYS 2022'!I$17/'CA PATHWAYS 2022'!$H$17)-1</f>
        <v>-0.13624142799095385</v>
      </c>
      <c r="H27" s="478">
        <f>('CA PATHWAYS 2022'!J$17/'CA PATHWAYS 2022'!$H$17)-1</f>
        <v>-0.14089771467792944</v>
      </c>
      <c r="I27" s="478">
        <f>('CA PATHWAYS 2022'!K$17/'CA PATHWAYS 2022'!$H$17)-1</f>
        <v>-9.4387134436627607E-2</v>
      </c>
      <c r="J27" s="478">
        <f>('CA PATHWAYS 2022'!L$17/'CA PATHWAYS 2022'!$H$17)-1</f>
        <v>-7.5185744119626974E-2</v>
      </c>
      <c r="K27" s="478">
        <f>('CA PATHWAYS 2022'!M$17/'CA PATHWAYS 2022'!$H$17)-1</f>
        <v>-5.6438342090913363E-2</v>
      </c>
      <c r="L27" s="478">
        <f>('CA PATHWAYS 2022'!N$17/'CA PATHWAYS 2022'!$H$17)-1</f>
        <v>-4.0164448753097215E-2</v>
      </c>
      <c r="M27" s="478">
        <f>('CA PATHWAYS 2022'!O$17/'CA PATHWAYS 2022'!$H$17)-1</f>
        <v>-3.129128019599714E-2</v>
      </c>
      <c r="N27" s="478">
        <f>('CA PATHWAYS 2022'!P$17/'CA PATHWAYS 2022'!$H$17)-1</f>
        <v>-2.6825009683837608E-2</v>
      </c>
      <c r="O27" s="478">
        <f>('CA PATHWAYS 2022'!Q$17/'CA PATHWAYS 2022'!$H$17)-1</f>
        <v>-2.5794157679886243E-2</v>
      </c>
      <c r="P27" s="478">
        <f>('CA PATHWAYS 2022'!R$17/'CA PATHWAYS 2022'!$H$17)-1</f>
        <v>-2.4864631904458978E-2</v>
      </c>
      <c r="Q27" s="478">
        <f>('CA PATHWAYS 2022'!S$17/'CA PATHWAYS 2022'!$H$17)-1</f>
        <v>-2.2266820684866961E-2</v>
      </c>
      <c r="R27" s="478">
        <f>('CA PATHWAYS 2022'!T$17/'CA PATHWAYS 2022'!$H$17)-1</f>
        <v>-1.8643256363907956E-2</v>
      </c>
      <c r="S27" s="478">
        <f>('CA PATHWAYS 2022'!U$17/'CA PATHWAYS 2022'!$H$17)-1</f>
        <v>-1.7563148883015023E-2</v>
      </c>
      <c r="T27" s="478">
        <f>('CA PATHWAYS 2022'!V$17/'CA PATHWAYS 2022'!$H$17)-1</f>
        <v>-1.5132375869070014E-2</v>
      </c>
      <c r="U27" s="478">
        <f>('CA PATHWAYS 2022'!W$17/'CA PATHWAYS 2022'!$H$17)-1</f>
        <v>-9.8159868390742533E-3</v>
      </c>
      <c r="V27" s="478">
        <f>('CA PATHWAYS 2022'!X$17/'CA PATHWAYS 2022'!$H$17)-1</f>
        <v>-2.4028767504469251E-3</v>
      </c>
      <c r="W27" s="478">
        <f>('CA PATHWAYS 2022'!Y$17/'CA PATHWAYS 2022'!$H$17)-1</f>
        <v>2.8944912848754001E-3</v>
      </c>
      <c r="X27" s="478">
        <f>('CA PATHWAYS 2022'!Z$17/'CA PATHWAYS 2022'!$H$17)-1</f>
        <v>8.7721922400934016E-3</v>
      </c>
      <c r="Y27" s="478">
        <f>('CA PATHWAYS 2022'!AA$17/'CA PATHWAYS 2022'!$H$17)-1</f>
        <v>1.6914559935323759E-2</v>
      </c>
      <c r="Z27" s="478">
        <f>('CA PATHWAYS 2022'!AB$17/'CA PATHWAYS 2022'!$H$17)-1</f>
        <v>2.3441006385326091E-2</v>
      </c>
      <c r="AA27" s="478">
        <f>('CA PATHWAYS 2022'!AC$17/'CA PATHWAYS 2022'!$H$17)-1</f>
        <v>2.8078500166536235E-2</v>
      </c>
      <c r="AB27" s="478">
        <f>('CA PATHWAYS 2022'!AD$17/'CA PATHWAYS 2022'!$H$17)-1</f>
        <v>3.5784796376204575E-2</v>
      </c>
      <c r="AC27" s="478">
        <f>('CA PATHWAYS 2022'!AE$17/'CA PATHWAYS 2022'!$H$17)-1</f>
        <v>4.8601455597936605E-2</v>
      </c>
      <c r="AD27" s="478">
        <f>('CA PATHWAYS 2022'!AF$17/'CA PATHWAYS 2022'!$H$17)-1</f>
        <v>6.1822496326972454E-2</v>
      </c>
      <c r="AE27" s="478">
        <f>('CA PATHWAYS 2022'!AG$17/'CA PATHWAYS 2022'!$H$17)-1</f>
        <v>7.1552705977143916E-2</v>
      </c>
      <c r="AF27" s="478">
        <f>('CA PATHWAYS 2022'!AH$17/'CA PATHWAYS 2022'!$H$17)-1</f>
        <v>8.0729695213850761E-2</v>
      </c>
      <c r="AG27" s="479" cm="1">
        <f t="array" ref="AG27">TREND($AB27:$AF27,$AB$1:$AF$1,AG$1)</f>
        <v>9.3550544314773276E-2</v>
      </c>
      <c r="AH27" s="479" cm="1">
        <f t="array" ref="AH27">TREND($AB27:$AF27,$AB$1:$AF$1,AH$1)</f>
        <v>0.104834649120221</v>
      </c>
      <c r="AI27" s="479" cm="1">
        <f t="array" ref="AI27">TREND($AB27:$AF27,$AB$1:$AF$1,AI$1)</f>
        <v>0.11611875392567228</v>
      </c>
      <c r="AJ27" s="479" cm="1">
        <f t="array" ref="AJ27">TREND($AB27:$AF27,$AB$1:$AF$1,AJ$1)</f>
        <v>0.12740285873112356</v>
      </c>
      <c r="AK27" s="479" cm="1">
        <f t="array" ref="AK27">TREND($AB27:$AF27,$AB$1:$AF$1,AK$1)</f>
        <v>0.13868696353657128</v>
      </c>
    </row>
    <row r="29" spans="1:37" x14ac:dyDescent="0.25">
      <c r="A29" s="1"/>
      <c r="B29" s="241" t="s">
        <v>1650</v>
      </c>
      <c r="C29" s="46" t="s">
        <v>1160</v>
      </c>
      <c r="D29" s="144" t="s">
        <v>52</v>
      </c>
      <c r="E29" s="44">
        <v>0</v>
      </c>
      <c r="F29" s="176">
        <v>0</v>
      </c>
      <c r="G29" s="477">
        <v>0</v>
      </c>
      <c r="H29" s="478">
        <v>0</v>
      </c>
      <c r="I29" s="478">
        <v>0</v>
      </c>
      <c r="J29" s="478">
        <v>0</v>
      </c>
      <c r="K29" s="478">
        <v>0</v>
      </c>
      <c r="L29" s="478">
        <v>0</v>
      </c>
      <c r="M29" s="478">
        <v>0</v>
      </c>
      <c r="N29" s="478">
        <v>0</v>
      </c>
      <c r="O29" s="478">
        <v>0</v>
      </c>
      <c r="P29" s="478">
        <v>0</v>
      </c>
      <c r="Q29" s="478">
        <v>0</v>
      </c>
      <c r="R29" s="478">
        <v>0</v>
      </c>
      <c r="S29" s="478">
        <v>0</v>
      </c>
      <c r="T29" s="478">
        <v>0</v>
      </c>
      <c r="U29" s="478">
        <v>0</v>
      </c>
      <c r="V29" s="478">
        <v>0</v>
      </c>
      <c r="W29" s="478">
        <v>0</v>
      </c>
      <c r="X29" s="478">
        <v>0</v>
      </c>
      <c r="Y29" s="478">
        <v>0</v>
      </c>
      <c r="Z29" s="478">
        <v>0</v>
      </c>
      <c r="AA29" s="478">
        <v>0</v>
      </c>
      <c r="AB29" s="478">
        <v>0</v>
      </c>
      <c r="AC29" s="478">
        <v>0</v>
      </c>
      <c r="AD29" s="478">
        <v>0</v>
      </c>
      <c r="AE29" s="478">
        <v>0</v>
      </c>
      <c r="AF29" s="478">
        <f>('CA PATHWAYS 2022'!AH$7/'CA PATHWAYS 2022'!$H$7)-1</f>
        <v>0.28666863730416359</v>
      </c>
      <c r="AG29" s="479" cm="1">
        <f t="array" ref="AG29">TREND($AB29:$AF29,$AB$1:$AF$1,AG$1)</f>
        <v>0.22933490984333105</v>
      </c>
      <c r="AH29" s="479" cm="1">
        <f t="array" ref="AH29">TREND($AB29:$AF29,$AB$1:$AF$1,AH$1)</f>
        <v>0.28666863730416026</v>
      </c>
      <c r="AI29" s="479" cm="1">
        <f t="array" ref="AI29">TREND($AB29:$AF29,$AB$1:$AF$1,AI$1)</f>
        <v>0.34400236476498947</v>
      </c>
      <c r="AJ29" s="479" cm="1">
        <f t="array" ref="AJ29">TREND($AB29:$AF29,$AB$1:$AF$1,AJ$1)</f>
        <v>0.40133609222581867</v>
      </c>
      <c r="AK29" s="479" cm="1">
        <f t="array" ref="AK29">TREND($AB29:$AF29,$AB$1:$AF$1,AK$1)</f>
        <v>0.45866981968664788</v>
      </c>
    </row>
    <row r="30" spans="1:37" x14ac:dyDescent="0.25">
      <c r="A30" s="1"/>
      <c r="B30" s="241" t="s">
        <v>1650</v>
      </c>
      <c r="C30" s="46" t="s">
        <v>1160</v>
      </c>
      <c r="D30" s="224" t="s">
        <v>53</v>
      </c>
      <c r="E30" s="44">
        <v>0</v>
      </c>
      <c r="F30" s="176">
        <v>0</v>
      </c>
      <c r="G30" s="477">
        <f>('CA PATHWAYS 2022'!I$14/'CA PATHWAYS 2022'!$H$14)-1</f>
        <v>-3.7151592882537665E-2</v>
      </c>
      <c r="H30" s="478">
        <f>('CA PATHWAYS 2022'!J$14/'CA PATHWAYS 2022'!$H$14)-1</f>
        <v>-0.11616837571558647</v>
      </c>
      <c r="I30" s="478">
        <f>('CA PATHWAYS 2022'!K$14/'CA PATHWAYS 2022'!$H$14)-1</f>
        <v>-0.13544711246125329</v>
      </c>
      <c r="J30" s="478">
        <f>('CA PATHWAYS 2022'!L$14/'CA PATHWAYS 2022'!$H$14)-1</f>
        <v>-0.16403419787910212</v>
      </c>
      <c r="K30" s="478">
        <f>('CA PATHWAYS 2022'!M$14/'CA PATHWAYS 2022'!$H$14)-1</f>
        <v>-0.21066121908822999</v>
      </c>
      <c r="L30" s="478">
        <f>('CA PATHWAYS 2022'!N$14/'CA PATHWAYS 2022'!$H$14)-1</f>
        <v>-0.25517158016081731</v>
      </c>
      <c r="M30" s="478">
        <f>('CA PATHWAYS 2022'!O$14/'CA PATHWAYS 2022'!$H$14)-1</f>
        <v>-0.30220349102396205</v>
      </c>
      <c r="N30" s="478">
        <f>('CA PATHWAYS 2022'!P$14/'CA PATHWAYS 2022'!$H$14)-1</f>
        <v>-0.34776625866983224</v>
      </c>
      <c r="O30" s="478">
        <f>('CA PATHWAYS 2022'!Q$14/'CA PATHWAYS 2022'!$H$14)-1</f>
        <v>-0.39642167461772526</v>
      </c>
      <c r="P30" s="478">
        <f>('CA PATHWAYS 2022'!R$14/'CA PATHWAYS 2022'!$H$14)-1</f>
        <v>-0.44242848846157146</v>
      </c>
      <c r="Q30" s="478">
        <f>('CA PATHWAYS 2022'!S$14/'CA PATHWAYS 2022'!$H$14)-1</f>
        <v>-0.48421341757855729</v>
      </c>
      <c r="R30" s="478">
        <f>('CA PATHWAYS 2022'!T$14/'CA PATHWAYS 2022'!$H$14)-1</f>
        <v>-0.51920992427227342</v>
      </c>
      <c r="S30" s="478">
        <f>('CA PATHWAYS 2022'!U$14/'CA PATHWAYS 2022'!$H$14)-1</f>
        <v>-0.55699944404254365</v>
      </c>
      <c r="T30" s="478">
        <f>('CA PATHWAYS 2022'!V$14/'CA PATHWAYS 2022'!$H$14)-1</f>
        <v>-0.59189379475042492</v>
      </c>
      <c r="U30" s="478">
        <f>('CA PATHWAYS 2022'!W$14/'CA PATHWAYS 2022'!$H$14)-1</f>
        <v>-0.63375270797753092</v>
      </c>
      <c r="V30" s="478">
        <f>('CA PATHWAYS 2022'!X$14/'CA PATHWAYS 2022'!$H$14)-1</f>
        <v>-0.63077392050685854</v>
      </c>
      <c r="W30" s="478">
        <f>('CA PATHWAYS 2022'!Y$14/'CA PATHWAYS 2022'!$H$14)-1</f>
        <v>-0.64250039723154773</v>
      </c>
      <c r="X30" s="478">
        <f>('CA PATHWAYS 2022'!Z$14/'CA PATHWAYS 2022'!$H$14)-1</f>
        <v>-0.65502584741374492</v>
      </c>
      <c r="Y30" s="478">
        <f>('CA PATHWAYS 2022'!AA$14/'CA PATHWAYS 2022'!$H$14)-1</f>
        <v>-0.66506665464895631</v>
      </c>
      <c r="Z30" s="478">
        <f>('CA PATHWAYS 2022'!AB$14/'CA PATHWAYS 2022'!$H$14)-1</f>
        <v>-0.6741844528366987</v>
      </c>
      <c r="AA30" s="478">
        <f>('CA PATHWAYS 2022'!AC$14/'CA PATHWAYS 2022'!$H$14)-1</f>
        <v>-0.6814961055592319</v>
      </c>
      <c r="AB30" s="478">
        <f>('CA PATHWAYS 2022'!AD$14/'CA PATHWAYS 2022'!$H$14)-1</f>
        <v>-0.68769791421373472</v>
      </c>
      <c r="AC30" s="478">
        <f>('CA PATHWAYS 2022'!AE$14/'CA PATHWAYS 2022'!$H$14)-1</f>
        <v>-0.69401631139485098</v>
      </c>
      <c r="AD30" s="478">
        <f>('CA PATHWAYS 2022'!AF$14/'CA PATHWAYS 2022'!$H$14)-1</f>
        <v>-0.69944689361263235</v>
      </c>
      <c r="AE30" s="478">
        <f>('CA PATHWAYS 2022'!AG$14/'CA PATHWAYS 2022'!$H$14)-1</f>
        <v>-0.70423779058421743</v>
      </c>
      <c r="AF30" s="478">
        <f>('CA PATHWAYS 2022'!AH$17/'CA PATHWAYS 2022'!$H$17)-1</f>
        <v>8.0729695213850761E-2</v>
      </c>
      <c r="AG30" s="479" cm="1">
        <f t="array" ref="AG30">TREND($AB30:$AF30,$AB$1:$AF$1,AG$1)</f>
        <v>-8.2943721018580163E-2</v>
      </c>
      <c r="AH30" s="479" cm="1">
        <f t="array" ref="AH30">TREND($AB30:$AF30,$AB$1:$AF$1,AH$1)</f>
        <v>6.9719652948037947E-2</v>
      </c>
      <c r="AI30" s="479" cm="1">
        <f t="array" ref="AI30">TREND($AB30:$AF30,$AB$1:$AF$1,AI$1)</f>
        <v>0.22238302691459921</v>
      </c>
      <c r="AJ30" s="479" cm="1">
        <f t="array" ref="AJ30">TREND($AB30:$AF30,$AB$1:$AF$1,AJ$1)</f>
        <v>0.37504640088116048</v>
      </c>
      <c r="AK30" s="479" cm="1">
        <f t="array" ref="AK30">TREND($AB30:$AF30,$AB$1:$AF$1,AK$1)</f>
        <v>0.52770977484777859</v>
      </c>
    </row>
    <row r="31" spans="1:37" x14ac:dyDescent="0.25">
      <c r="A31" s="1"/>
      <c r="B31" s="241" t="s">
        <v>1650</v>
      </c>
      <c r="C31" s="144" t="s">
        <v>1160</v>
      </c>
      <c r="D31" s="46" t="s">
        <v>54</v>
      </c>
      <c r="E31" s="44">
        <v>0</v>
      </c>
      <c r="F31" s="176">
        <v>0</v>
      </c>
      <c r="G31" s="477">
        <f>('CA PATHWAYS 2022'!I$14/'CA PATHWAYS 2022'!$H$14)-1</f>
        <v>-3.7151592882537665E-2</v>
      </c>
      <c r="H31" s="478">
        <f>('CA PATHWAYS 2022'!J$14/'CA PATHWAYS 2022'!$H$14)-1</f>
        <v>-0.11616837571558647</v>
      </c>
      <c r="I31" s="478">
        <f>('CA PATHWAYS 2022'!K$14/'CA PATHWAYS 2022'!$H$14)-1</f>
        <v>-0.13544711246125329</v>
      </c>
      <c r="J31" s="478">
        <f>('CA PATHWAYS 2022'!L$14/'CA PATHWAYS 2022'!$H$14)-1</f>
        <v>-0.16403419787910212</v>
      </c>
      <c r="K31" s="478">
        <f>('CA PATHWAYS 2022'!M$14/'CA PATHWAYS 2022'!$H$14)-1</f>
        <v>-0.21066121908822999</v>
      </c>
      <c r="L31" s="478">
        <f>('CA PATHWAYS 2022'!N$14/'CA PATHWAYS 2022'!$H$14)-1</f>
        <v>-0.25517158016081731</v>
      </c>
      <c r="M31" s="478">
        <f>('CA PATHWAYS 2022'!O$14/'CA PATHWAYS 2022'!$H$14)-1</f>
        <v>-0.30220349102396205</v>
      </c>
      <c r="N31" s="478">
        <f>('CA PATHWAYS 2022'!P$14/'CA PATHWAYS 2022'!$H$14)-1</f>
        <v>-0.34776625866983224</v>
      </c>
      <c r="O31" s="478">
        <f>('CA PATHWAYS 2022'!Q$14/'CA PATHWAYS 2022'!$H$14)-1</f>
        <v>-0.39642167461772526</v>
      </c>
      <c r="P31" s="478">
        <f>('CA PATHWAYS 2022'!R$14/'CA PATHWAYS 2022'!$H$14)-1</f>
        <v>-0.44242848846157146</v>
      </c>
      <c r="Q31" s="478">
        <f>('CA PATHWAYS 2022'!S$14/'CA PATHWAYS 2022'!$H$14)-1</f>
        <v>-0.48421341757855729</v>
      </c>
      <c r="R31" s="478">
        <f>('CA PATHWAYS 2022'!T$14/'CA PATHWAYS 2022'!$H$14)-1</f>
        <v>-0.51920992427227342</v>
      </c>
      <c r="S31" s="478">
        <f>('CA PATHWAYS 2022'!U$14/'CA PATHWAYS 2022'!$H$14)-1</f>
        <v>-0.55699944404254365</v>
      </c>
      <c r="T31" s="478">
        <f>('CA PATHWAYS 2022'!V$14/'CA PATHWAYS 2022'!$H$14)-1</f>
        <v>-0.59189379475042492</v>
      </c>
      <c r="U31" s="478">
        <f>('CA PATHWAYS 2022'!W$14/'CA PATHWAYS 2022'!$H$14)-1</f>
        <v>-0.63375270797753092</v>
      </c>
      <c r="V31" s="478">
        <f>('CA PATHWAYS 2022'!X$14/'CA PATHWAYS 2022'!$H$14)-1</f>
        <v>-0.63077392050685854</v>
      </c>
      <c r="W31" s="478">
        <f>('CA PATHWAYS 2022'!Y$14/'CA PATHWAYS 2022'!$H$14)-1</f>
        <v>-0.64250039723154773</v>
      </c>
      <c r="X31" s="478">
        <f>('CA PATHWAYS 2022'!Z$14/'CA PATHWAYS 2022'!$H$14)-1</f>
        <v>-0.65502584741374492</v>
      </c>
      <c r="Y31" s="478">
        <f>('CA PATHWAYS 2022'!AA$14/'CA PATHWAYS 2022'!$H$14)-1</f>
        <v>-0.66506665464895631</v>
      </c>
      <c r="Z31" s="478">
        <f>('CA PATHWAYS 2022'!AB$14/'CA PATHWAYS 2022'!$H$14)-1</f>
        <v>-0.6741844528366987</v>
      </c>
      <c r="AA31" s="478">
        <f>('CA PATHWAYS 2022'!AC$14/'CA PATHWAYS 2022'!$H$14)-1</f>
        <v>-0.6814961055592319</v>
      </c>
      <c r="AB31" s="478">
        <f>('CA PATHWAYS 2022'!AD$14/'CA PATHWAYS 2022'!$H$14)-1</f>
        <v>-0.68769791421373472</v>
      </c>
      <c r="AC31" s="478">
        <f>('CA PATHWAYS 2022'!AE$14/'CA PATHWAYS 2022'!$H$14)-1</f>
        <v>-0.69401631139485098</v>
      </c>
      <c r="AD31" s="478">
        <f>('CA PATHWAYS 2022'!AF$14/'CA PATHWAYS 2022'!$H$14)-1</f>
        <v>-0.69944689361263235</v>
      </c>
      <c r="AE31" s="478">
        <f>('CA PATHWAYS 2022'!AG$14/'CA PATHWAYS 2022'!$H$14)-1</f>
        <v>-0.70423779058421743</v>
      </c>
      <c r="AF31" s="478">
        <f>('CA PATHWAYS 2022'!AH$22/'CA PATHWAYS 2022'!$H$22)-1</f>
        <v>-8.6497059592642089E-2</v>
      </c>
      <c r="AG31" s="479" cm="1">
        <f t="array" ref="AG31">TREND($AB31:$AF31,$AB$1:$AF$1,AG$1)</f>
        <v>-0.21672512486378537</v>
      </c>
      <c r="AH31" s="479" cm="1">
        <f t="array" ref="AH31">TREND($AB31:$AF31,$AB$1:$AF$1,AH$1)</f>
        <v>-9.7507101858496981E-2</v>
      </c>
      <c r="AI31" s="479" cm="1">
        <f t="array" ref="AI31">TREND($AB31:$AF31,$AB$1:$AF$1,AI$1)</f>
        <v>2.1710921146791406E-2</v>
      </c>
      <c r="AJ31" s="479" cm="1">
        <f t="array" ref="AJ31">TREND($AB31:$AF31,$AB$1:$AF$1,AJ$1)</f>
        <v>0.14092894415207979</v>
      </c>
      <c r="AK31" s="479" cm="1">
        <f t="array" ref="AK31">TREND($AB31:$AF31,$AB$1:$AF$1,AK$1)</f>
        <v>0.26014696715736818</v>
      </c>
    </row>
    <row r="32" spans="1:37" x14ac:dyDescent="0.25">
      <c r="A32" s="1"/>
      <c r="B32" s="241" t="s">
        <v>1650</v>
      </c>
      <c r="C32" s="144" t="s">
        <v>1160</v>
      </c>
      <c r="D32" s="46" t="s">
        <v>55</v>
      </c>
      <c r="E32" s="44">
        <v>0</v>
      </c>
      <c r="F32" s="176">
        <v>0</v>
      </c>
      <c r="G32" s="477">
        <f>('CA PATHWAYS 2022'!I$14/'CA PATHWAYS 2022'!$H$14)-1</f>
        <v>-3.7151592882537665E-2</v>
      </c>
      <c r="H32" s="478">
        <f>('CA PATHWAYS 2022'!J$14/'CA PATHWAYS 2022'!$H$14)-1</f>
        <v>-0.11616837571558647</v>
      </c>
      <c r="I32" s="478">
        <f>('CA PATHWAYS 2022'!K$14/'CA PATHWAYS 2022'!$H$14)-1</f>
        <v>-0.13544711246125329</v>
      </c>
      <c r="J32" s="478">
        <f>('CA PATHWAYS 2022'!L$14/'CA PATHWAYS 2022'!$H$14)-1</f>
        <v>-0.16403419787910212</v>
      </c>
      <c r="K32" s="478">
        <f>('CA PATHWAYS 2022'!M$14/'CA PATHWAYS 2022'!$H$14)-1</f>
        <v>-0.21066121908822999</v>
      </c>
      <c r="L32" s="478">
        <f>('CA PATHWAYS 2022'!N$14/'CA PATHWAYS 2022'!$H$14)-1</f>
        <v>-0.25517158016081731</v>
      </c>
      <c r="M32" s="478">
        <f>('CA PATHWAYS 2022'!O$14/'CA PATHWAYS 2022'!$H$14)-1</f>
        <v>-0.30220349102396205</v>
      </c>
      <c r="N32" s="478">
        <f>('CA PATHWAYS 2022'!P$14/'CA PATHWAYS 2022'!$H$14)-1</f>
        <v>-0.34776625866983224</v>
      </c>
      <c r="O32" s="478">
        <f>('CA PATHWAYS 2022'!Q$14/'CA PATHWAYS 2022'!$H$14)-1</f>
        <v>-0.39642167461772526</v>
      </c>
      <c r="P32" s="478">
        <f>('CA PATHWAYS 2022'!R$14/'CA PATHWAYS 2022'!$H$14)-1</f>
        <v>-0.44242848846157146</v>
      </c>
      <c r="Q32" s="478">
        <f>('CA PATHWAYS 2022'!S$14/'CA PATHWAYS 2022'!$H$14)-1</f>
        <v>-0.48421341757855729</v>
      </c>
      <c r="R32" s="478">
        <f>('CA PATHWAYS 2022'!T$14/'CA PATHWAYS 2022'!$H$14)-1</f>
        <v>-0.51920992427227342</v>
      </c>
      <c r="S32" s="478">
        <f>('CA PATHWAYS 2022'!U$14/'CA PATHWAYS 2022'!$H$14)-1</f>
        <v>-0.55699944404254365</v>
      </c>
      <c r="T32" s="478">
        <f>('CA PATHWAYS 2022'!V$14/'CA PATHWAYS 2022'!$H$14)-1</f>
        <v>-0.59189379475042492</v>
      </c>
      <c r="U32" s="478">
        <f>('CA PATHWAYS 2022'!W$14/'CA PATHWAYS 2022'!$H$14)-1</f>
        <v>-0.63375270797753092</v>
      </c>
      <c r="V32" s="478">
        <f>('CA PATHWAYS 2022'!X$14/'CA PATHWAYS 2022'!$H$14)-1</f>
        <v>-0.63077392050685854</v>
      </c>
      <c r="W32" s="478">
        <f>('CA PATHWAYS 2022'!Y$14/'CA PATHWAYS 2022'!$H$14)-1</f>
        <v>-0.64250039723154773</v>
      </c>
      <c r="X32" s="478">
        <f>('CA PATHWAYS 2022'!Z$14/'CA PATHWAYS 2022'!$H$14)-1</f>
        <v>-0.65502584741374492</v>
      </c>
      <c r="Y32" s="478">
        <f>('CA PATHWAYS 2022'!AA$14/'CA PATHWAYS 2022'!$H$14)-1</f>
        <v>-0.66506665464895631</v>
      </c>
      <c r="Z32" s="478">
        <f>('CA PATHWAYS 2022'!AB$14/'CA PATHWAYS 2022'!$H$14)-1</f>
        <v>-0.6741844528366987</v>
      </c>
      <c r="AA32" s="478">
        <f>('CA PATHWAYS 2022'!AC$14/'CA PATHWAYS 2022'!$H$14)-1</f>
        <v>-0.6814961055592319</v>
      </c>
      <c r="AB32" s="478">
        <f>('CA PATHWAYS 2022'!AD$14/'CA PATHWAYS 2022'!$H$14)-1</f>
        <v>-0.68769791421373472</v>
      </c>
      <c r="AC32" s="478">
        <f>('CA PATHWAYS 2022'!AE$14/'CA PATHWAYS 2022'!$H$14)-1</f>
        <v>-0.69401631139485098</v>
      </c>
      <c r="AD32" s="478">
        <f>('CA PATHWAYS 2022'!AF$14/'CA PATHWAYS 2022'!$H$14)-1</f>
        <v>-0.69944689361263235</v>
      </c>
      <c r="AE32" s="478">
        <f>('CA PATHWAYS 2022'!AG$14/'CA PATHWAYS 2022'!$H$14)-1</f>
        <v>-0.70423779058421743</v>
      </c>
      <c r="AF32" s="478">
        <f>('CA PATHWAYS 2022'!AH$17/'CA PATHWAYS 2022'!$H$17)-1</f>
        <v>8.0729695213850761E-2</v>
      </c>
      <c r="AG32" s="479" cm="1">
        <f t="array" ref="AG32">TREND($AB32:$AF32,$AB$1:$AF$1,AG$1)</f>
        <v>-8.2943721018580163E-2</v>
      </c>
      <c r="AH32" s="479" cm="1">
        <f t="array" ref="AH32">TREND($AB32:$AF32,$AB$1:$AF$1,AH$1)</f>
        <v>6.9719652948037947E-2</v>
      </c>
      <c r="AI32" s="479" cm="1">
        <f t="array" ref="AI32">TREND($AB32:$AF32,$AB$1:$AF$1,AI$1)</f>
        <v>0.22238302691459921</v>
      </c>
      <c r="AJ32" s="479" cm="1">
        <f t="array" ref="AJ32">TREND($AB32:$AF32,$AB$1:$AF$1,AJ$1)</f>
        <v>0.37504640088116048</v>
      </c>
      <c r="AK32" s="479" cm="1">
        <f t="array" ref="AK32">TREND($AB32:$AF32,$AB$1:$AF$1,AK$1)</f>
        <v>0.52770977484777859</v>
      </c>
    </row>
    <row r="33" spans="1:37" x14ac:dyDescent="0.25">
      <c r="A33" s="1"/>
      <c r="B33" s="241" t="s">
        <v>1650</v>
      </c>
      <c r="C33" s="144" t="s">
        <v>1160</v>
      </c>
      <c r="D33" s="46" t="s">
        <v>56</v>
      </c>
      <c r="E33" s="44">
        <v>0</v>
      </c>
      <c r="F33" s="176">
        <v>0</v>
      </c>
      <c r="G33" s="477">
        <f>('CA PATHWAYS 2022'!I$14/'CA PATHWAYS 2022'!$H$14)-1</f>
        <v>-3.7151592882537665E-2</v>
      </c>
      <c r="H33" s="478">
        <f>('CA PATHWAYS 2022'!J$14/'CA PATHWAYS 2022'!$H$14)-1</f>
        <v>-0.11616837571558647</v>
      </c>
      <c r="I33" s="478">
        <f>('CA PATHWAYS 2022'!K$14/'CA PATHWAYS 2022'!$H$14)-1</f>
        <v>-0.13544711246125329</v>
      </c>
      <c r="J33" s="478">
        <f>('CA PATHWAYS 2022'!L$14/'CA PATHWAYS 2022'!$H$14)-1</f>
        <v>-0.16403419787910212</v>
      </c>
      <c r="K33" s="478">
        <f>('CA PATHWAYS 2022'!M$14/'CA PATHWAYS 2022'!$H$14)-1</f>
        <v>-0.21066121908822999</v>
      </c>
      <c r="L33" s="478">
        <f>('CA PATHWAYS 2022'!N$14/'CA PATHWAYS 2022'!$H$14)-1</f>
        <v>-0.25517158016081731</v>
      </c>
      <c r="M33" s="478">
        <f>('CA PATHWAYS 2022'!O$14/'CA PATHWAYS 2022'!$H$14)-1</f>
        <v>-0.30220349102396205</v>
      </c>
      <c r="N33" s="478">
        <f>('CA PATHWAYS 2022'!P$14/'CA PATHWAYS 2022'!$H$14)-1</f>
        <v>-0.34776625866983224</v>
      </c>
      <c r="O33" s="478">
        <f>('CA PATHWAYS 2022'!Q$14/'CA PATHWAYS 2022'!$H$14)-1</f>
        <v>-0.39642167461772526</v>
      </c>
      <c r="P33" s="478">
        <f>('CA PATHWAYS 2022'!R$14/'CA PATHWAYS 2022'!$H$14)-1</f>
        <v>-0.44242848846157146</v>
      </c>
      <c r="Q33" s="478">
        <f>('CA PATHWAYS 2022'!S$14/'CA PATHWAYS 2022'!$H$14)-1</f>
        <v>-0.48421341757855729</v>
      </c>
      <c r="R33" s="478">
        <f>('CA PATHWAYS 2022'!T$14/'CA PATHWAYS 2022'!$H$14)-1</f>
        <v>-0.51920992427227342</v>
      </c>
      <c r="S33" s="478">
        <f>('CA PATHWAYS 2022'!U$14/'CA PATHWAYS 2022'!$H$14)-1</f>
        <v>-0.55699944404254365</v>
      </c>
      <c r="T33" s="478">
        <f>('CA PATHWAYS 2022'!V$14/'CA PATHWAYS 2022'!$H$14)-1</f>
        <v>-0.59189379475042492</v>
      </c>
      <c r="U33" s="478">
        <f>('CA PATHWAYS 2022'!W$14/'CA PATHWAYS 2022'!$H$14)-1</f>
        <v>-0.63375270797753092</v>
      </c>
      <c r="V33" s="478">
        <f>('CA PATHWAYS 2022'!X$14/'CA PATHWAYS 2022'!$H$14)-1</f>
        <v>-0.63077392050685854</v>
      </c>
      <c r="W33" s="478">
        <f>('CA PATHWAYS 2022'!Y$14/'CA PATHWAYS 2022'!$H$14)-1</f>
        <v>-0.64250039723154773</v>
      </c>
      <c r="X33" s="478">
        <f>('CA PATHWAYS 2022'!Z$14/'CA PATHWAYS 2022'!$H$14)-1</f>
        <v>-0.65502584741374492</v>
      </c>
      <c r="Y33" s="478">
        <f>('CA PATHWAYS 2022'!AA$14/'CA PATHWAYS 2022'!$H$14)-1</f>
        <v>-0.66506665464895631</v>
      </c>
      <c r="Z33" s="478">
        <f>('CA PATHWAYS 2022'!AB$14/'CA PATHWAYS 2022'!$H$14)-1</f>
        <v>-0.6741844528366987</v>
      </c>
      <c r="AA33" s="478">
        <f>('CA PATHWAYS 2022'!AC$14/'CA PATHWAYS 2022'!$H$14)-1</f>
        <v>-0.6814961055592319</v>
      </c>
      <c r="AB33" s="478">
        <f>('CA PATHWAYS 2022'!AD$14/'CA PATHWAYS 2022'!$H$14)-1</f>
        <v>-0.68769791421373472</v>
      </c>
      <c r="AC33" s="478">
        <f>('CA PATHWAYS 2022'!AE$14/'CA PATHWAYS 2022'!$H$14)-1</f>
        <v>-0.69401631139485098</v>
      </c>
      <c r="AD33" s="478">
        <f>('CA PATHWAYS 2022'!AF$14/'CA PATHWAYS 2022'!$H$14)-1</f>
        <v>-0.69944689361263235</v>
      </c>
      <c r="AE33" s="478">
        <f>('CA PATHWAYS 2022'!AG$14/'CA PATHWAYS 2022'!$H$14)-1</f>
        <v>-0.70423779058421743</v>
      </c>
      <c r="AF33" s="478">
        <f>('CA PATHWAYS 2022'!AH$17/'CA PATHWAYS 2022'!$H$17)-1</f>
        <v>8.0729695213850761E-2</v>
      </c>
      <c r="AG33" s="479" cm="1">
        <f t="array" ref="AG33">TREND($AB33:$AF33,$AB$1:$AF$1,AG$1)</f>
        <v>-8.2943721018580163E-2</v>
      </c>
      <c r="AH33" s="479" cm="1">
        <f t="array" ref="AH33">TREND($AB33:$AF33,$AB$1:$AF$1,AH$1)</f>
        <v>6.9719652948037947E-2</v>
      </c>
      <c r="AI33" s="479" cm="1">
        <f t="array" ref="AI33">TREND($AB33:$AF33,$AB$1:$AF$1,AI$1)</f>
        <v>0.22238302691459921</v>
      </c>
      <c r="AJ33" s="479" cm="1">
        <f t="array" ref="AJ33">TREND($AB33:$AF33,$AB$1:$AF$1,AJ$1)</f>
        <v>0.37504640088116048</v>
      </c>
      <c r="AK33" s="479" cm="1">
        <f t="array" ref="AK33">TREND($AB33:$AF33,$AB$1:$AF$1,AK$1)</f>
        <v>0.52770977484777859</v>
      </c>
    </row>
    <row r="34" spans="1:37" x14ac:dyDescent="0.25">
      <c r="A34" s="1"/>
      <c r="B34" s="241" t="s">
        <v>1650</v>
      </c>
      <c r="C34" s="144" t="s">
        <v>1160</v>
      </c>
      <c r="D34" s="46" t="s">
        <v>57</v>
      </c>
      <c r="E34" s="44">
        <v>0</v>
      </c>
      <c r="F34" s="176">
        <v>0</v>
      </c>
      <c r="G34" s="477">
        <f>('CA PATHWAYS 2022'!I$14/'CA PATHWAYS 2022'!$H$14)-1</f>
        <v>-3.7151592882537665E-2</v>
      </c>
      <c r="H34" s="478">
        <f>('CA PATHWAYS 2022'!J$14/'CA PATHWAYS 2022'!$H$14)-1</f>
        <v>-0.11616837571558647</v>
      </c>
      <c r="I34" s="478">
        <f>('CA PATHWAYS 2022'!K$14/'CA PATHWAYS 2022'!$H$14)-1</f>
        <v>-0.13544711246125329</v>
      </c>
      <c r="J34" s="478">
        <f>('CA PATHWAYS 2022'!L$14/'CA PATHWAYS 2022'!$H$14)-1</f>
        <v>-0.16403419787910212</v>
      </c>
      <c r="K34" s="478">
        <f>('CA PATHWAYS 2022'!M$14/'CA PATHWAYS 2022'!$H$14)-1</f>
        <v>-0.21066121908822999</v>
      </c>
      <c r="L34" s="478">
        <f>('CA PATHWAYS 2022'!N$14/'CA PATHWAYS 2022'!$H$14)-1</f>
        <v>-0.25517158016081731</v>
      </c>
      <c r="M34" s="478">
        <f>('CA PATHWAYS 2022'!O$14/'CA PATHWAYS 2022'!$H$14)-1</f>
        <v>-0.30220349102396205</v>
      </c>
      <c r="N34" s="478">
        <f>('CA PATHWAYS 2022'!P$14/'CA PATHWAYS 2022'!$H$14)-1</f>
        <v>-0.34776625866983224</v>
      </c>
      <c r="O34" s="478">
        <f>('CA PATHWAYS 2022'!Q$14/'CA PATHWAYS 2022'!$H$14)-1</f>
        <v>-0.39642167461772526</v>
      </c>
      <c r="P34" s="478">
        <f>('CA PATHWAYS 2022'!R$14/'CA PATHWAYS 2022'!$H$14)-1</f>
        <v>-0.44242848846157146</v>
      </c>
      <c r="Q34" s="478">
        <f>('CA PATHWAYS 2022'!S$14/'CA PATHWAYS 2022'!$H$14)-1</f>
        <v>-0.48421341757855729</v>
      </c>
      <c r="R34" s="478">
        <f>('CA PATHWAYS 2022'!T$14/'CA PATHWAYS 2022'!$H$14)-1</f>
        <v>-0.51920992427227342</v>
      </c>
      <c r="S34" s="478">
        <f>('CA PATHWAYS 2022'!U$14/'CA PATHWAYS 2022'!$H$14)-1</f>
        <v>-0.55699944404254365</v>
      </c>
      <c r="T34" s="478">
        <f>('CA PATHWAYS 2022'!V$14/'CA PATHWAYS 2022'!$H$14)-1</f>
        <v>-0.59189379475042492</v>
      </c>
      <c r="U34" s="478">
        <f>('CA PATHWAYS 2022'!W$14/'CA PATHWAYS 2022'!$H$14)-1</f>
        <v>-0.63375270797753092</v>
      </c>
      <c r="V34" s="478">
        <f>('CA PATHWAYS 2022'!X$14/'CA PATHWAYS 2022'!$H$14)-1</f>
        <v>-0.63077392050685854</v>
      </c>
      <c r="W34" s="478">
        <f>('CA PATHWAYS 2022'!Y$14/'CA PATHWAYS 2022'!$H$14)-1</f>
        <v>-0.64250039723154773</v>
      </c>
      <c r="X34" s="478">
        <f>('CA PATHWAYS 2022'!Z$14/'CA PATHWAYS 2022'!$H$14)-1</f>
        <v>-0.65502584741374492</v>
      </c>
      <c r="Y34" s="478">
        <f>('CA PATHWAYS 2022'!AA$14/'CA PATHWAYS 2022'!$H$14)-1</f>
        <v>-0.66506665464895631</v>
      </c>
      <c r="Z34" s="478">
        <f>('CA PATHWAYS 2022'!AB$14/'CA PATHWAYS 2022'!$H$14)-1</f>
        <v>-0.6741844528366987</v>
      </c>
      <c r="AA34" s="478">
        <f>('CA PATHWAYS 2022'!AC$14/'CA PATHWAYS 2022'!$H$14)-1</f>
        <v>-0.6814961055592319</v>
      </c>
      <c r="AB34" s="478">
        <f>('CA PATHWAYS 2022'!AD$14/'CA PATHWAYS 2022'!$H$14)-1</f>
        <v>-0.68769791421373472</v>
      </c>
      <c r="AC34" s="478">
        <f>('CA PATHWAYS 2022'!AE$14/'CA PATHWAYS 2022'!$H$14)-1</f>
        <v>-0.69401631139485098</v>
      </c>
      <c r="AD34" s="478">
        <f>('CA PATHWAYS 2022'!AF$14/'CA PATHWAYS 2022'!$H$14)-1</f>
        <v>-0.69944689361263235</v>
      </c>
      <c r="AE34" s="478">
        <f>('CA PATHWAYS 2022'!AG$14/'CA PATHWAYS 2022'!$H$14)-1</f>
        <v>-0.70423779058421743</v>
      </c>
      <c r="AF34" s="478">
        <f>('CA PATHWAYS 2022'!AH$17/'CA PATHWAYS 2022'!$H$17)-1</f>
        <v>8.0729695213850761E-2</v>
      </c>
      <c r="AG34" s="479" cm="1">
        <f t="array" ref="AG34">TREND($AB34:$AF34,$AB$1:$AF$1,AG$1)</f>
        <v>-8.2943721018580163E-2</v>
      </c>
      <c r="AH34" s="479" cm="1">
        <f t="array" ref="AH34">TREND($AB34:$AF34,$AB$1:$AF$1,AH$1)</f>
        <v>6.9719652948037947E-2</v>
      </c>
      <c r="AI34" s="479" cm="1">
        <f t="array" ref="AI34">TREND($AB34:$AF34,$AB$1:$AF$1,AI$1)</f>
        <v>0.22238302691459921</v>
      </c>
      <c r="AJ34" s="479" cm="1">
        <f t="array" ref="AJ34">TREND($AB34:$AF34,$AB$1:$AF$1,AJ$1)</f>
        <v>0.37504640088116048</v>
      </c>
      <c r="AK34" s="479" cm="1">
        <f t="array" ref="AK34">TREND($AB34:$AF34,$AB$1:$AF$1,AK$1)</f>
        <v>0.52770977484777859</v>
      </c>
    </row>
    <row r="35" spans="1:37" x14ac:dyDescent="0.25">
      <c r="A35" s="1"/>
      <c r="B35" s="241" t="s">
        <v>1650</v>
      </c>
      <c r="C35" s="144" t="s">
        <v>1160</v>
      </c>
      <c r="D35" s="46" t="s">
        <v>58</v>
      </c>
      <c r="E35" s="44">
        <v>0</v>
      </c>
      <c r="F35" s="176">
        <v>0</v>
      </c>
      <c r="G35" s="477">
        <f>('CA PATHWAYS 2022'!I$14/'CA PATHWAYS 2022'!$H$14)-1</f>
        <v>-3.7151592882537665E-2</v>
      </c>
      <c r="H35" s="478">
        <f>('CA PATHWAYS 2022'!J$14/'CA PATHWAYS 2022'!$H$14)-1</f>
        <v>-0.11616837571558647</v>
      </c>
      <c r="I35" s="478">
        <f>('CA PATHWAYS 2022'!K$14/'CA PATHWAYS 2022'!$H$14)-1</f>
        <v>-0.13544711246125329</v>
      </c>
      <c r="J35" s="478">
        <f>('CA PATHWAYS 2022'!L$14/'CA PATHWAYS 2022'!$H$14)-1</f>
        <v>-0.16403419787910212</v>
      </c>
      <c r="K35" s="478">
        <f>('CA PATHWAYS 2022'!M$14/'CA PATHWAYS 2022'!$H$14)-1</f>
        <v>-0.21066121908822999</v>
      </c>
      <c r="L35" s="478">
        <f>('CA PATHWAYS 2022'!N$14/'CA PATHWAYS 2022'!$H$14)-1</f>
        <v>-0.25517158016081731</v>
      </c>
      <c r="M35" s="478">
        <f>('CA PATHWAYS 2022'!O$14/'CA PATHWAYS 2022'!$H$14)-1</f>
        <v>-0.30220349102396205</v>
      </c>
      <c r="N35" s="478">
        <f>('CA PATHWAYS 2022'!P$14/'CA PATHWAYS 2022'!$H$14)-1</f>
        <v>-0.34776625866983224</v>
      </c>
      <c r="O35" s="478">
        <f>('CA PATHWAYS 2022'!Q$14/'CA PATHWAYS 2022'!$H$14)-1</f>
        <v>-0.39642167461772526</v>
      </c>
      <c r="P35" s="478">
        <f>('CA PATHWAYS 2022'!R$14/'CA PATHWAYS 2022'!$H$14)-1</f>
        <v>-0.44242848846157146</v>
      </c>
      <c r="Q35" s="478">
        <f>('CA PATHWAYS 2022'!S$14/'CA PATHWAYS 2022'!$H$14)-1</f>
        <v>-0.48421341757855729</v>
      </c>
      <c r="R35" s="478">
        <f>('CA PATHWAYS 2022'!T$14/'CA PATHWAYS 2022'!$H$14)-1</f>
        <v>-0.51920992427227342</v>
      </c>
      <c r="S35" s="478">
        <f>('CA PATHWAYS 2022'!U$14/'CA PATHWAYS 2022'!$H$14)-1</f>
        <v>-0.55699944404254365</v>
      </c>
      <c r="T35" s="478">
        <f>('CA PATHWAYS 2022'!V$14/'CA PATHWAYS 2022'!$H$14)-1</f>
        <v>-0.59189379475042492</v>
      </c>
      <c r="U35" s="478">
        <f>('CA PATHWAYS 2022'!W$14/'CA PATHWAYS 2022'!$H$14)-1</f>
        <v>-0.63375270797753092</v>
      </c>
      <c r="V35" s="478">
        <f>('CA PATHWAYS 2022'!X$14/'CA PATHWAYS 2022'!$H$14)-1</f>
        <v>-0.63077392050685854</v>
      </c>
      <c r="W35" s="478">
        <f>('CA PATHWAYS 2022'!Y$14/'CA PATHWAYS 2022'!$H$14)-1</f>
        <v>-0.64250039723154773</v>
      </c>
      <c r="X35" s="478">
        <f>('CA PATHWAYS 2022'!Z$14/'CA PATHWAYS 2022'!$H$14)-1</f>
        <v>-0.65502584741374492</v>
      </c>
      <c r="Y35" s="478">
        <f>('CA PATHWAYS 2022'!AA$14/'CA PATHWAYS 2022'!$H$14)-1</f>
        <v>-0.66506665464895631</v>
      </c>
      <c r="Z35" s="478">
        <f>('CA PATHWAYS 2022'!AB$14/'CA PATHWAYS 2022'!$H$14)-1</f>
        <v>-0.6741844528366987</v>
      </c>
      <c r="AA35" s="478">
        <f>('CA PATHWAYS 2022'!AC$14/'CA PATHWAYS 2022'!$H$14)-1</f>
        <v>-0.6814961055592319</v>
      </c>
      <c r="AB35" s="478">
        <f>('CA PATHWAYS 2022'!AD$14/'CA PATHWAYS 2022'!$H$14)-1</f>
        <v>-0.68769791421373472</v>
      </c>
      <c r="AC35" s="478">
        <f>('CA PATHWAYS 2022'!AE$14/'CA PATHWAYS 2022'!$H$14)-1</f>
        <v>-0.69401631139485098</v>
      </c>
      <c r="AD35" s="478">
        <f>('CA PATHWAYS 2022'!AF$14/'CA PATHWAYS 2022'!$H$14)-1</f>
        <v>-0.69944689361263235</v>
      </c>
      <c r="AE35" s="478">
        <f>('CA PATHWAYS 2022'!AG$14/'CA PATHWAYS 2022'!$H$14)-1</f>
        <v>-0.70423779058421743</v>
      </c>
      <c r="AF35" s="478">
        <f>('CA PATHWAYS 2022'!AH$17/'CA PATHWAYS 2022'!$H$17)-1</f>
        <v>8.0729695213850761E-2</v>
      </c>
      <c r="AG35" s="479" cm="1">
        <f t="array" ref="AG35">TREND($AB35:$AF35,$AB$1:$AF$1,AG$1)</f>
        <v>-8.2943721018580163E-2</v>
      </c>
      <c r="AH35" s="479" cm="1">
        <f t="array" ref="AH35">TREND($AB35:$AF35,$AB$1:$AF$1,AH$1)</f>
        <v>6.9719652948037947E-2</v>
      </c>
      <c r="AI35" s="479" cm="1">
        <f t="array" ref="AI35">TREND($AB35:$AF35,$AB$1:$AF$1,AI$1)</f>
        <v>0.22238302691459921</v>
      </c>
      <c r="AJ35" s="479" cm="1">
        <f t="array" ref="AJ35">TREND($AB35:$AF35,$AB$1:$AF$1,AJ$1)</f>
        <v>0.37504640088116048</v>
      </c>
      <c r="AK35" s="479" cm="1">
        <f t="array" ref="AK35">TREND($AB35:$AF35,$AB$1:$AF$1,AK$1)</f>
        <v>0.52770977484777859</v>
      </c>
    </row>
    <row r="36" spans="1:37" x14ac:dyDescent="0.25">
      <c r="A36" s="1"/>
      <c r="B36" s="241" t="s">
        <v>1650</v>
      </c>
      <c r="C36" s="144" t="s">
        <v>1160</v>
      </c>
      <c r="D36" s="46" t="s">
        <v>59</v>
      </c>
      <c r="E36" s="44">
        <v>0</v>
      </c>
      <c r="F36" s="176">
        <v>0</v>
      </c>
      <c r="G36" s="477">
        <f>('CA PATHWAYS 2022'!I$14/'CA PATHWAYS 2022'!$H$14)-1</f>
        <v>-3.7151592882537665E-2</v>
      </c>
      <c r="H36" s="478">
        <f>('CA PATHWAYS 2022'!J$14/'CA PATHWAYS 2022'!$H$14)-1</f>
        <v>-0.11616837571558647</v>
      </c>
      <c r="I36" s="478">
        <f>('CA PATHWAYS 2022'!K$14/'CA PATHWAYS 2022'!$H$14)-1</f>
        <v>-0.13544711246125329</v>
      </c>
      <c r="J36" s="478">
        <f>('CA PATHWAYS 2022'!L$14/'CA PATHWAYS 2022'!$H$14)-1</f>
        <v>-0.16403419787910212</v>
      </c>
      <c r="K36" s="478">
        <f>('CA PATHWAYS 2022'!M$14/'CA PATHWAYS 2022'!$H$14)-1</f>
        <v>-0.21066121908822999</v>
      </c>
      <c r="L36" s="478">
        <f>('CA PATHWAYS 2022'!N$14/'CA PATHWAYS 2022'!$H$14)-1</f>
        <v>-0.25517158016081731</v>
      </c>
      <c r="M36" s="478">
        <f>('CA PATHWAYS 2022'!O$14/'CA PATHWAYS 2022'!$H$14)-1</f>
        <v>-0.30220349102396205</v>
      </c>
      <c r="N36" s="478">
        <f>('CA PATHWAYS 2022'!P$14/'CA PATHWAYS 2022'!$H$14)-1</f>
        <v>-0.34776625866983224</v>
      </c>
      <c r="O36" s="478">
        <f>('CA PATHWAYS 2022'!Q$14/'CA PATHWAYS 2022'!$H$14)-1</f>
        <v>-0.39642167461772526</v>
      </c>
      <c r="P36" s="478">
        <f>('CA PATHWAYS 2022'!R$14/'CA PATHWAYS 2022'!$H$14)-1</f>
        <v>-0.44242848846157146</v>
      </c>
      <c r="Q36" s="478">
        <f>('CA PATHWAYS 2022'!S$14/'CA PATHWAYS 2022'!$H$14)-1</f>
        <v>-0.48421341757855729</v>
      </c>
      <c r="R36" s="478">
        <f>('CA PATHWAYS 2022'!T$14/'CA PATHWAYS 2022'!$H$14)-1</f>
        <v>-0.51920992427227342</v>
      </c>
      <c r="S36" s="478">
        <f>('CA PATHWAYS 2022'!U$14/'CA PATHWAYS 2022'!$H$14)-1</f>
        <v>-0.55699944404254365</v>
      </c>
      <c r="T36" s="478">
        <f>('CA PATHWAYS 2022'!V$14/'CA PATHWAYS 2022'!$H$14)-1</f>
        <v>-0.59189379475042492</v>
      </c>
      <c r="U36" s="478">
        <f>('CA PATHWAYS 2022'!W$14/'CA PATHWAYS 2022'!$H$14)-1</f>
        <v>-0.63375270797753092</v>
      </c>
      <c r="V36" s="478">
        <f>('CA PATHWAYS 2022'!X$14/'CA PATHWAYS 2022'!$H$14)-1</f>
        <v>-0.63077392050685854</v>
      </c>
      <c r="W36" s="478">
        <f>('CA PATHWAYS 2022'!Y$14/'CA PATHWAYS 2022'!$H$14)-1</f>
        <v>-0.64250039723154773</v>
      </c>
      <c r="X36" s="478">
        <f>('CA PATHWAYS 2022'!Z$14/'CA PATHWAYS 2022'!$H$14)-1</f>
        <v>-0.65502584741374492</v>
      </c>
      <c r="Y36" s="478">
        <f>('CA PATHWAYS 2022'!AA$14/'CA PATHWAYS 2022'!$H$14)-1</f>
        <v>-0.66506665464895631</v>
      </c>
      <c r="Z36" s="478">
        <f>('CA PATHWAYS 2022'!AB$14/'CA PATHWAYS 2022'!$H$14)-1</f>
        <v>-0.6741844528366987</v>
      </c>
      <c r="AA36" s="478">
        <f>('CA PATHWAYS 2022'!AC$14/'CA PATHWAYS 2022'!$H$14)-1</f>
        <v>-0.6814961055592319</v>
      </c>
      <c r="AB36" s="478">
        <f>('CA PATHWAYS 2022'!AD$14/'CA PATHWAYS 2022'!$H$14)-1</f>
        <v>-0.68769791421373472</v>
      </c>
      <c r="AC36" s="478">
        <f>('CA PATHWAYS 2022'!AE$14/'CA PATHWAYS 2022'!$H$14)-1</f>
        <v>-0.69401631139485098</v>
      </c>
      <c r="AD36" s="478">
        <f>('CA PATHWAYS 2022'!AF$14/'CA PATHWAYS 2022'!$H$14)-1</f>
        <v>-0.69944689361263235</v>
      </c>
      <c r="AE36" s="478">
        <f>('CA PATHWAYS 2022'!AG$14/'CA PATHWAYS 2022'!$H$14)-1</f>
        <v>-0.70423779058421743</v>
      </c>
      <c r="AF36" s="478">
        <f>('CA PATHWAYS 2022'!AH$17/'CA PATHWAYS 2022'!$H$17)-1</f>
        <v>8.0729695213850761E-2</v>
      </c>
      <c r="AG36" s="479" cm="1">
        <f t="array" ref="AG36">TREND($AB36:$AF36,$AB$1:$AF$1,AG$1)</f>
        <v>-8.2943721018580163E-2</v>
      </c>
      <c r="AH36" s="479" cm="1">
        <f t="array" ref="AH36">TREND($AB36:$AF36,$AB$1:$AF$1,AH$1)</f>
        <v>6.9719652948037947E-2</v>
      </c>
      <c r="AI36" s="479" cm="1">
        <f t="array" ref="AI36">TREND($AB36:$AF36,$AB$1:$AF$1,AI$1)</f>
        <v>0.22238302691459921</v>
      </c>
      <c r="AJ36" s="479" cm="1">
        <f t="array" ref="AJ36">TREND($AB36:$AF36,$AB$1:$AF$1,AJ$1)</f>
        <v>0.37504640088116048</v>
      </c>
      <c r="AK36" s="479" cm="1">
        <f t="array" ref="AK36">TREND($AB36:$AF36,$AB$1:$AF$1,AK$1)</f>
        <v>0.52770977484777859</v>
      </c>
    </row>
    <row r="37" spans="1:37" x14ac:dyDescent="0.25">
      <c r="A37" s="1"/>
      <c r="B37" s="241" t="s">
        <v>1650</v>
      </c>
      <c r="C37" s="144" t="s">
        <v>1160</v>
      </c>
      <c r="D37" s="46" t="s">
        <v>60</v>
      </c>
      <c r="E37" s="44">
        <v>0</v>
      </c>
      <c r="F37" s="176">
        <v>0</v>
      </c>
      <c r="G37" s="477">
        <v>0</v>
      </c>
      <c r="H37" s="478">
        <v>0</v>
      </c>
      <c r="I37" s="478">
        <v>0</v>
      </c>
      <c r="J37" s="478">
        <v>0</v>
      </c>
      <c r="K37" s="478">
        <v>0</v>
      </c>
      <c r="L37" s="478">
        <v>0</v>
      </c>
      <c r="M37" s="478">
        <v>0</v>
      </c>
      <c r="N37" s="478">
        <v>0</v>
      </c>
      <c r="O37" s="478">
        <v>0</v>
      </c>
      <c r="P37" s="478">
        <v>0</v>
      </c>
      <c r="Q37" s="478">
        <v>0</v>
      </c>
      <c r="R37" s="478">
        <v>0</v>
      </c>
      <c r="S37" s="478">
        <v>0</v>
      </c>
      <c r="T37" s="478">
        <v>0</v>
      </c>
      <c r="U37" s="478">
        <v>0</v>
      </c>
      <c r="V37" s="478">
        <v>0</v>
      </c>
      <c r="W37" s="478">
        <v>0</v>
      </c>
      <c r="X37" s="478">
        <v>0</v>
      </c>
      <c r="Y37" s="478">
        <v>0</v>
      </c>
      <c r="Z37" s="478">
        <v>0</v>
      </c>
      <c r="AA37" s="478">
        <v>0</v>
      </c>
      <c r="AB37" s="478">
        <v>0</v>
      </c>
      <c r="AC37" s="478">
        <v>0</v>
      </c>
      <c r="AD37" s="478">
        <v>0</v>
      </c>
      <c r="AE37" s="478">
        <v>0</v>
      </c>
      <c r="AF37" s="478">
        <f>('CA PATHWAYS 2022'!AH$26/'CA PATHWAYS 2022'!$H$26)-1</f>
        <v>-0.30751557706209631</v>
      </c>
      <c r="AG37" s="479" cm="1">
        <f t="array" ref="AG37">TREND($AB37:$AF37,$AB$1:$AF$1,AG$1)</f>
        <v>-0.24601246164966994</v>
      </c>
      <c r="AH37" s="479" cm="1">
        <f t="array" ref="AH37">TREND($AB37:$AF37,$AB$1:$AF$1,AH$1)</f>
        <v>-0.30751557706209098</v>
      </c>
      <c r="AI37" s="479" cm="1">
        <f t="array" ref="AI37">TREND($AB37:$AF37,$AB$1:$AF$1,AI$1)</f>
        <v>-0.36901869247451202</v>
      </c>
      <c r="AJ37" s="479" cm="1">
        <f t="array" ref="AJ37">TREND($AB37:$AF37,$AB$1:$AF$1,AJ$1)</f>
        <v>-0.43052180788693306</v>
      </c>
      <c r="AK37" s="479" cm="1">
        <f t="array" ref="AK37">TREND($AB37:$AF37,$AB$1:$AF$1,AK$1)</f>
        <v>-0.4920249232993541</v>
      </c>
    </row>
    <row r="38" spans="1:37" x14ac:dyDescent="0.25">
      <c r="A38" s="1"/>
      <c r="B38" s="241" t="s">
        <v>1650</v>
      </c>
      <c r="C38" s="144" t="s">
        <v>1160</v>
      </c>
      <c r="D38" s="46" t="s">
        <v>61</v>
      </c>
      <c r="E38" s="44">
        <v>0</v>
      </c>
      <c r="F38" s="176">
        <v>0</v>
      </c>
      <c r="G38" s="477">
        <f>('CA PATHWAYS 2022'!I$14/'CA PATHWAYS 2022'!$H$14)-1</f>
        <v>-3.7151592882537665E-2</v>
      </c>
      <c r="H38" s="478">
        <f>('CA PATHWAYS 2022'!J$14/'CA PATHWAYS 2022'!$H$14)-1</f>
        <v>-0.11616837571558647</v>
      </c>
      <c r="I38" s="478">
        <f>('CA PATHWAYS 2022'!K$14/'CA PATHWAYS 2022'!$H$14)-1</f>
        <v>-0.13544711246125329</v>
      </c>
      <c r="J38" s="478">
        <f>('CA PATHWAYS 2022'!L$14/'CA PATHWAYS 2022'!$H$14)-1</f>
        <v>-0.16403419787910212</v>
      </c>
      <c r="K38" s="478">
        <f>('CA PATHWAYS 2022'!M$14/'CA PATHWAYS 2022'!$H$14)-1</f>
        <v>-0.21066121908822999</v>
      </c>
      <c r="L38" s="478">
        <f>('CA PATHWAYS 2022'!N$14/'CA PATHWAYS 2022'!$H$14)-1</f>
        <v>-0.25517158016081731</v>
      </c>
      <c r="M38" s="478">
        <f>('CA PATHWAYS 2022'!O$14/'CA PATHWAYS 2022'!$H$14)-1</f>
        <v>-0.30220349102396205</v>
      </c>
      <c r="N38" s="478">
        <f>('CA PATHWAYS 2022'!P$14/'CA PATHWAYS 2022'!$H$14)-1</f>
        <v>-0.34776625866983224</v>
      </c>
      <c r="O38" s="478">
        <f>('CA PATHWAYS 2022'!Q$14/'CA PATHWAYS 2022'!$H$14)-1</f>
        <v>-0.39642167461772526</v>
      </c>
      <c r="P38" s="478">
        <f>('CA PATHWAYS 2022'!R$14/'CA PATHWAYS 2022'!$H$14)-1</f>
        <v>-0.44242848846157146</v>
      </c>
      <c r="Q38" s="478">
        <f>('CA PATHWAYS 2022'!S$14/'CA PATHWAYS 2022'!$H$14)-1</f>
        <v>-0.48421341757855729</v>
      </c>
      <c r="R38" s="478">
        <f>('CA PATHWAYS 2022'!T$14/'CA PATHWAYS 2022'!$H$14)-1</f>
        <v>-0.51920992427227342</v>
      </c>
      <c r="S38" s="478">
        <f>('CA PATHWAYS 2022'!U$14/'CA PATHWAYS 2022'!$H$14)-1</f>
        <v>-0.55699944404254365</v>
      </c>
      <c r="T38" s="478">
        <f>('CA PATHWAYS 2022'!V$14/'CA PATHWAYS 2022'!$H$14)-1</f>
        <v>-0.59189379475042492</v>
      </c>
      <c r="U38" s="478">
        <f>('CA PATHWAYS 2022'!W$14/'CA PATHWAYS 2022'!$H$14)-1</f>
        <v>-0.63375270797753092</v>
      </c>
      <c r="V38" s="478">
        <f>('CA PATHWAYS 2022'!X$14/'CA PATHWAYS 2022'!$H$14)-1</f>
        <v>-0.63077392050685854</v>
      </c>
      <c r="W38" s="478">
        <f>('CA PATHWAYS 2022'!Y$14/'CA PATHWAYS 2022'!$H$14)-1</f>
        <v>-0.64250039723154773</v>
      </c>
      <c r="X38" s="478">
        <f>('CA PATHWAYS 2022'!Z$14/'CA PATHWAYS 2022'!$H$14)-1</f>
        <v>-0.65502584741374492</v>
      </c>
      <c r="Y38" s="478">
        <f>('CA PATHWAYS 2022'!AA$14/'CA PATHWAYS 2022'!$H$14)-1</f>
        <v>-0.66506665464895631</v>
      </c>
      <c r="Z38" s="478">
        <f>('CA PATHWAYS 2022'!AB$14/'CA PATHWAYS 2022'!$H$14)-1</f>
        <v>-0.6741844528366987</v>
      </c>
      <c r="AA38" s="478">
        <f>('CA PATHWAYS 2022'!AC$14/'CA PATHWAYS 2022'!$H$14)-1</f>
        <v>-0.6814961055592319</v>
      </c>
      <c r="AB38" s="478">
        <f>('CA PATHWAYS 2022'!AD$14/'CA PATHWAYS 2022'!$H$14)-1</f>
        <v>-0.68769791421373472</v>
      </c>
      <c r="AC38" s="478">
        <f>('CA PATHWAYS 2022'!AE$14/'CA PATHWAYS 2022'!$H$14)-1</f>
        <v>-0.69401631139485098</v>
      </c>
      <c r="AD38" s="478">
        <f>('CA PATHWAYS 2022'!AF$14/'CA PATHWAYS 2022'!$H$14)-1</f>
        <v>-0.69944689361263235</v>
      </c>
      <c r="AE38" s="478">
        <f>('CA PATHWAYS 2022'!AG$14/'CA PATHWAYS 2022'!$H$14)-1</f>
        <v>-0.70423779058421743</v>
      </c>
      <c r="AF38" s="478">
        <f>('CA PATHWAYS 2022'!AH$17/'CA PATHWAYS 2022'!$H$17)-1</f>
        <v>8.0729695213850761E-2</v>
      </c>
      <c r="AG38" s="479" cm="1">
        <f t="array" ref="AG38">TREND($AB38:$AF38,$AB$1:$AF$1,AG$1)</f>
        <v>-8.2943721018580163E-2</v>
      </c>
      <c r="AH38" s="479" cm="1">
        <f t="array" ref="AH38">TREND($AB38:$AF38,$AB$1:$AF$1,AH$1)</f>
        <v>6.9719652948037947E-2</v>
      </c>
      <c r="AI38" s="479" cm="1">
        <f t="array" ref="AI38">TREND($AB38:$AF38,$AB$1:$AF$1,AI$1)</f>
        <v>0.22238302691459921</v>
      </c>
      <c r="AJ38" s="479" cm="1">
        <f t="array" ref="AJ38">TREND($AB38:$AF38,$AB$1:$AF$1,AJ$1)</f>
        <v>0.37504640088116048</v>
      </c>
      <c r="AK38" s="479" cm="1">
        <f t="array" ref="AK38">TREND($AB38:$AF38,$AB$1:$AF$1,AK$1)</f>
        <v>0.52770977484777859</v>
      </c>
    </row>
    <row r="39" spans="1:37" x14ac:dyDescent="0.25">
      <c r="A39" s="1"/>
      <c r="B39" s="241" t="s">
        <v>1650</v>
      </c>
      <c r="C39" s="144" t="s">
        <v>1160</v>
      </c>
      <c r="D39" s="46" t="s">
        <v>62</v>
      </c>
      <c r="E39" s="44">
        <v>0</v>
      </c>
      <c r="F39" s="176">
        <v>0</v>
      </c>
      <c r="G39" s="477">
        <f>('CA PATHWAYS 2022'!I$14/'CA PATHWAYS 2022'!$H$14)-1</f>
        <v>-3.7151592882537665E-2</v>
      </c>
      <c r="H39" s="478">
        <f>('CA PATHWAYS 2022'!J$14/'CA PATHWAYS 2022'!$H$14)-1</f>
        <v>-0.11616837571558647</v>
      </c>
      <c r="I39" s="478">
        <f>('CA PATHWAYS 2022'!K$14/'CA PATHWAYS 2022'!$H$14)-1</f>
        <v>-0.13544711246125329</v>
      </c>
      <c r="J39" s="478">
        <f>('CA PATHWAYS 2022'!L$14/'CA PATHWAYS 2022'!$H$14)-1</f>
        <v>-0.16403419787910212</v>
      </c>
      <c r="K39" s="478">
        <f>('CA PATHWAYS 2022'!M$14/'CA PATHWAYS 2022'!$H$14)-1</f>
        <v>-0.21066121908822999</v>
      </c>
      <c r="L39" s="478">
        <f>('CA PATHWAYS 2022'!N$14/'CA PATHWAYS 2022'!$H$14)-1</f>
        <v>-0.25517158016081731</v>
      </c>
      <c r="M39" s="478">
        <f>('CA PATHWAYS 2022'!O$14/'CA PATHWAYS 2022'!$H$14)-1</f>
        <v>-0.30220349102396205</v>
      </c>
      <c r="N39" s="478">
        <f>('CA PATHWAYS 2022'!P$14/'CA PATHWAYS 2022'!$H$14)-1</f>
        <v>-0.34776625866983224</v>
      </c>
      <c r="O39" s="478">
        <f>('CA PATHWAYS 2022'!Q$14/'CA PATHWAYS 2022'!$H$14)-1</f>
        <v>-0.39642167461772526</v>
      </c>
      <c r="P39" s="478">
        <f>('CA PATHWAYS 2022'!R$14/'CA PATHWAYS 2022'!$H$14)-1</f>
        <v>-0.44242848846157146</v>
      </c>
      <c r="Q39" s="478">
        <f>('CA PATHWAYS 2022'!S$14/'CA PATHWAYS 2022'!$H$14)-1</f>
        <v>-0.48421341757855729</v>
      </c>
      <c r="R39" s="478">
        <f>('CA PATHWAYS 2022'!T$14/'CA PATHWAYS 2022'!$H$14)-1</f>
        <v>-0.51920992427227342</v>
      </c>
      <c r="S39" s="478">
        <f>('CA PATHWAYS 2022'!U$14/'CA PATHWAYS 2022'!$H$14)-1</f>
        <v>-0.55699944404254365</v>
      </c>
      <c r="T39" s="478">
        <f>('CA PATHWAYS 2022'!V$14/'CA PATHWAYS 2022'!$H$14)-1</f>
        <v>-0.59189379475042492</v>
      </c>
      <c r="U39" s="478">
        <f>('CA PATHWAYS 2022'!W$14/'CA PATHWAYS 2022'!$H$14)-1</f>
        <v>-0.63375270797753092</v>
      </c>
      <c r="V39" s="478">
        <f>('CA PATHWAYS 2022'!X$14/'CA PATHWAYS 2022'!$H$14)-1</f>
        <v>-0.63077392050685854</v>
      </c>
      <c r="W39" s="478">
        <f>('CA PATHWAYS 2022'!Y$14/'CA PATHWAYS 2022'!$H$14)-1</f>
        <v>-0.64250039723154773</v>
      </c>
      <c r="X39" s="478">
        <f>('CA PATHWAYS 2022'!Z$14/'CA PATHWAYS 2022'!$H$14)-1</f>
        <v>-0.65502584741374492</v>
      </c>
      <c r="Y39" s="478">
        <f>('CA PATHWAYS 2022'!AA$14/'CA PATHWAYS 2022'!$H$14)-1</f>
        <v>-0.66506665464895631</v>
      </c>
      <c r="Z39" s="478">
        <f>('CA PATHWAYS 2022'!AB$14/'CA PATHWAYS 2022'!$H$14)-1</f>
        <v>-0.6741844528366987</v>
      </c>
      <c r="AA39" s="478">
        <f>('CA PATHWAYS 2022'!AC$14/'CA PATHWAYS 2022'!$H$14)-1</f>
        <v>-0.6814961055592319</v>
      </c>
      <c r="AB39" s="478">
        <f>('CA PATHWAYS 2022'!AD$14/'CA PATHWAYS 2022'!$H$14)-1</f>
        <v>-0.68769791421373472</v>
      </c>
      <c r="AC39" s="478">
        <f>('CA PATHWAYS 2022'!AE$14/'CA PATHWAYS 2022'!$H$14)-1</f>
        <v>-0.69401631139485098</v>
      </c>
      <c r="AD39" s="478">
        <f>('CA PATHWAYS 2022'!AF$14/'CA PATHWAYS 2022'!$H$14)-1</f>
        <v>-0.69944689361263235</v>
      </c>
      <c r="AE39" s="478">
        <f>('CA PATHWAYS 2022'!AG$14/'CA PATHWAYS 2022'!$H$14)-1</f>
        <v>-0.70423779058421743</v>
      </c>
      <c r="AF39" s="478">
        <f>('CA PATHWAYS 2022'!AH$17/'CA PATHWAYS 2022'!$H$17)-1</f>
        <v>8.0729695213850761E-2</v>
      </c>
      <c r="AG39" s="479" cm="1">
        <f t="array" ref="AG39">TREND($AB39:$AF39,$AB$1:$AF$1,AG$1)</f>
        <v>-8.2943721018580163E-2</v>
      </c>
      <c r="AH39" s="479" cm="1">
        <f t="array" ref="AH39">TREND($AB39:$AF39,$AB$1:$AF$1,AH$1)</f>
        <v>6.9719652948037947E-2</v>
      </c>
      <c r="AI39" s="479" cm="1">
        <f t="array" ref="AI39">TREND($AB39:$AF39,$AB$1:$AF$1,AI$1)</f>
        <v>0.22238302691459921</v>
      </c>
      <c r="AJ39" s="479" cm="1">
        <f t="array" ref="AJ39">TREND($AB39:$AF39,$AB$1:$AF$1,AJ$1)</f>
        <v>0.37504640088116048</v>
      </c>
      <c r="AK39" s="479" cm="1">
        <f t="array" ref="AK39">TREND($AB39:$AF39,$AB$1:$AF$1,AK$1)</f>
        <v>0.52770977484777859</v>
      </c>
    </row>
    <row r="40" spans="1:37" x14ac:dyDescent="0.25">
      <c r="A40" s="1"/>
      <c r="B40" s="241" t="s">
        <v>1650</v>
      </c>
      <c r="C40" s="144" t="s">
        <v>1160</v>
      </c>
      <c r="D40" s="46" t="s">
        <v>63</v>
      </c>
      <c r="E40" s="44">
        <v>0</v>
      </c>
      <c r="F40" s="176">
        <v>0</v>
      </c>
      <c r="G40" s="477">
        <f>('CA PATHWAYS 2022'!I$14/'CA PATHWAYS 2022'!$H$14)-1</f>
        <v>-3.7151592882537665E-2</v>
      </c>
      <c r="H40" s="478">
        <f>('CA PATHWAYS 2022'!J$14/'CA PATHWAYS 2022'!$H$14)-1</f>
        <v>-0.11616837571558647</v>
      </c>
      <c r="I40" s="478">
        <f>('CA PATHWAYS 2022'!K$14/'CA PATHWAYS 2022'!$H$14)-1</f>
        <v>-0.13544711246125329</v>
      </c>
      <c r="J40" s="478">
        <f>('CA PATHWAYS 2022'!L$14/'CA PATHWAYS 2022'!$H$14)-1</f>
        <v>-0.16403419787910212</v>
      </c>
      <c r="K40" s="478">
        <f>('CA PATHWAYS 2022'!M$14/'CA PATHWAYS 2022'!$H$14)-1</f>
        <v>-0.21066121908822999</v>
      </c>
      <c r="L40" s="478">
        <f>('CA PATHWAYS 2022'!N$14/'CA PATHWAYS 2022'!$H$14)-1</f>
        <v>-0.25517158016081731</v>
      </c>
      <c r="M40" s="478">
        <f>('CA PATHWAYS 2022'!O$14/'CA PATHWAYS 2022'!$H$14)-1</f>
        <v>-0.30220349102396205</v>
      </c>
      <c r="N40" s="478">
        <f>('CA PATHWAYS 2022'!P$14/'CA PATHWAYS 2022'!$H$14)-1</f>
        <v>-0.34776625866983224</v>
      </c>
      <c r="O40" s="478">
        <f>('CA PATHWAYS 2022'!Q$14/'CA PATHWAYS 2022'!$H$14)-1</f>
        <v>-0.39642167461772526</v>
      </c>
      <c r="P40" s="478">
        <f>('CA PATHWAYS 2022'!R$14/'CA PATHWAYS 2022'!$H$14)-1</f>
        <v>-0.44242848846157146</v>
      </c>
      <c r="Q40" s="478">
        <f>('CA PATHWAYS 2022'!S$14/'CA PATHWAYS 2022'!$H$14)-1</f>
        <v>-0.48421341757855729</v>
      </c>
      <c r="R40" s="478">
        <f>('CA PATHWAYS 2022'!T$14/'CA PATHWAYS 2022'!$H$14)-1</f>
        <v>-0.51920992427227342</v>
      </c>
      <c r="S40" s="478">
        <f>('CA PATHWAYS 2022'!U$14/'CA PATHWAYS 2022'!$H$14)-1</f>
        <v>-0.55699944404254365</v>
      </c>
      <c r="T40" s="478">
        <f>('CA PATHWAYS 2022'!V$14/'CA PATHWAYS 2022'!$H$14)-1</f>
        <v>-0.59189379475042492</v>
      </c>
      <c r="U40" s="478">
        <f>('CA PATHWAYS 2022'!W$14/'CA PATHWAYS 2022'!$H$14)-1</f>
        <v>-0.63375270797753092</v>
      </c>
      <c r="V40" s="478">
        <f>('CA PATHWAYS 2022'!X$14/'CA PATHWAYS 2022'!$H$14)-1</f>
        <v>-0.63077392050685854</v>
      </c>
      <c r="W40" s="478">
        <f>('CA PATHWAYS 2022'!Y$14/'CA PATHWAYS 2022'!$H$14)-1</f>
        <v>-0.64250039723154773</v>
      </c>
      <c r="X40" s="478">
        <f>('CA PATHWAYS 2022'!Z$14/'CA PATHWAYS 2022'!$H$14)-1</f>
        <v>-0.65502584741374492</v>
      </c>
      <c r="Y40" s="478">
        <f>('CA PATHWAYS 2022'!AA$14/'CA PATHWAYS 2022'!$H$14)-1</f>
        <v>-0.66506665464895631</v>
      </c>
      <c r="Z40" s="478">
        <f>('CA PATHWAYS 2022'!AB$14/'CA PATHWAYS 2022'!$H$14)-1</f>
        <v>-0.6741844528366987</v>
      </c>
      <c r="AA40" s="478">
        <f>('CA PATHWAYS 2022'!AC$14/'CA PATHWAYS 2022'!$H$14)-1</f>
        <v>-0.6814961055592319</v>
      </c>
      <c r="AB40" s="478">
        <f>('CA PATHWAYS 2022'!AD$14/'CA PATHWAYS 2022'!$H$14)-1</f>
        <v>-0.68769791421373472</v>
      </c>
      <c r="AC40" s="478">
        <f>('CA PATHWAYS 2022'!AE$14/'CA PATHWAYS 2022'!$H$14)-1</f>
        <v>-0.69401631139485098</v>
      </c>
      <c r="AD40" s="478">
        <f>('CA PATHWAYS 2022'!AF$14/'CA PATHWAYS 2022'!$H$14)-1</f>
        <v>-0.69944689361263235</v>
      </c>
      <c r="AE40" s="478">
        <f>('CA PATHWAYS 2022'!AG$14/'CA PATHWAYS 2022'!$H$14)-1</f>
        <v>-0.70423779058421743</v>
      </c>
      <c r="AF40" s="478">
        <f>('CA PATHWAYS 2022'!AH$17/'CA PATHWAYS 2022'!$H$17)-1</f>
        <v>8.0729695213850761E-2</v>
      </c>
      <c r="AG40" s="479" cm="1">
        <f t="array" ref="AG40">TREND($AB40:$AF40,$AB$1:$AF$1,AG$1)</f>
        <v>-8.2943721018580163E-2</v>
      </c>
      <c r="AH40" s="479" cm="1">
        <f t="array" ref="AH40">TREND($AB40:$AF40,$AB$1:$AF$1,AH$1)</f>
        <v>6.9719652948037947E-2</v>
      </c>
      <c r="AI40" s="479" cm="1">
        <f t="array" ref="AI40">TREND($AB40:$AF40,$AB$1:$AF$1,AI$1)</f>
        <v>0.22238302691459921</v>
      </c>
      <c r="AJ40" s="479" cm="1">
        <f t="array" ref="AJ40">TREND($AB40:$AF40,$AB$1:$AF$1,AJ$1)</f>
        <v>0.37504640088116048</v>
      </c>
      <c r="AK40" s="479" cm="1">
        <f t="array" ref="AK40">TREND($AB40:$AF40,$AB$1:$AF$1,AK$1)</f>
        <v>0.52770977484777859</v>
      </c>
    </row>
    <row r="41" spans="1:37" x14ac:dyDescent="0.25">
      <c r="A41" s="205" t="s">
        <v>1625</v>
      </c>
      <c r="B41" s="205" t="s">
        <v>1624</v>
      </c>
      <c r="C41" s="144" t="s">
        <v>1160</v>
      </c>
      <c r="D41" s="46" t="s">
        <v>64</v>
      </c>
      <c r="E41" s="44">
        <v>0</v>
      </c>
      <c r="F41" s="176">
        <v>0</v>
      </c>
      <c r="G41" s="477">
        <f>('CA PATHWAYS 2022'!I$14/'CA PATHWAYS 2022'!$H$14)-1</f>
        <v>-3.7151592882537665E-2</v>
      </c>
      <c r="H41" s="147">
        <f>(-0.4-$G41)/COUNT($H$1:$V$1)+G41</f>
        <v>-6.1341486690368485E-2</v>
      </c>
      <c r="I41" s="147">
        <f t="shared" ref="I41:V41" si="0">(-0.4-$G41)/COUNT($H$1:$V$1)+H41</f>
        <v>-8.5531380498199305E-2</v>
      </c>
      <c r="J41" s="147">
        <f t="shared" si="0"/>
        <v>-0.10972127430603013</v>
      </c>
      <c r="K41" s="147">
        <f t="shared" si="0"/>
        <v>-0.13391116811386095</v>
      </c>
      <c r="L41" s="147">
        <f t="shared" si="0"/>
        <v>-0.15810106192169177</v>
      </c>
      <c r="M41" s="147">
        <f t="shared" si="0"/>
        <v>-0.18229095572952259</v>
      </c>
      <c r="N41" s="147">
        <f t="shared" si="0"/>
        <v>-0.20648084953735341</v>
      </c>
      <c r="O41" s="147">
        <f t="shared" si="0"/>
        <v>-0.23067074334518423</v>
      </c>
      <c r="P41" s="147">
        <f t="shared" si="0"/>
        <v>-0.25486063715301505</v>
      </c>
      <c r="Q41" s="147">
        <f t="shared" si="0"/>
        <v>-0.27905053096084587</v>
      </c>
      <c r="R41" s="147">
        <f t="shared" si="0"/>
        <v>-0.30324042476867669</v>
      </c>
      <c r="S41" s="147">
        <f t="shared" si="0"/>
        <v>-0.32743031857650751</v>
      </c>
      <c r="T41" s="147">
        <f t="shared" si="0"/>
        <v>-0.35162021238433833</v>
      </c>
      <c r="U41" s="147">
        <f t="shared" si="0"/>
        <v>-0.37581010619216915</v>
      </c>
      <c r="V41" s="147">
        <f t="shared" si="0"/>
        <v>-0.39999999999999997</v>
      </c>
      <c r="W41" s="147">
        <f>V41</f>
        <v>-0.39999999999999997</v>
      </c>
      <c r="X41" s="147">
        <f t="shared" ref="X41:AK41" si="1">W41</f>
        <v>-0.39999999999999997</v>
      </c>
      <c r="Y41" s="147">
        <f t="shared" si="1"/>
        <v>-0.39999999999999997</v>
      </c>
      <c r="Z41" s="147">
        <f t="shared" si="1"/>
        <v>-0.39999999999999997</v>
      </c>
      <c r="AA41" s="147">
        <f t="shared" si="1"/>
        <v>-0.39999999999999997</v>
      </c>
      <c r="AB41" s="147">
        <f t="shared" si="1"/>
        <v>-0.39999999999999997</v>
      </c>
      <c r="AC41" s="147">
        <f t="shared" si="1"/>
        <v>-0.39999999999999997</v>
      </c>
      <c r="AD41" s="147">
        <f t="shared" si="1"/>
        <v>-0.39999999999999997</v>
      </c>
      <c r="AE41" s="147">
        <f t="shared" si="1"/>
        <v>-0.39999999999999997</v>
      </c>
      <c r="AF41" s="147">
        <f t="shared" si="1"/>
        <v>-0.39999999999999997</v>
      </c>
      <c r="AG41" s="480">
        <f t="shared" si="1"/>
        <v>-0.39999999999999997</v>
      </c>
      <c r="AH41" s="480">
        <f t="shared" si="1"/>
        <v>-0.39999999999999997</v>
      </c>
      <c r="AI41" s="480">
        <f t="shared" si="1"/>
        <v>-0.39999999999999997</v>
      </c>
      <c r="AJ41" s="480">
        <f t="shared" si="1"/>
        <v>-0.39999999999999997</v>
      </c>
      <c r="AK41" s="480">
        <f t="shared" si="1"/>
        <v>-0.39999999999999997</v>
      </c>
    </row>
    <row r="42" spans="1:37" x14ac:dyDescent="0.25">
      <c r="A42" s="1"/>
      <c r="B42" s="241" t="s">
        <v>1650</v>
      </c>
      <c r="C42" s="144" t="s">
        <v>1160</v>
      </c>
      <c r="D42" s="242" t="s">
        <v>65</v>
      </c>
      <c r="E42" s="44">
        <v>0</v>
      </c>
      <c r="F42" s="176">
        <v>0</v>
      </c>
      <c r="G42" s="477">
        <f>('CA PATHWAYS 2022'!I$14/'CA PATHWAYS 2022'!$H$14)-1</f>
        <v>-3.7151592882537665E-2</v>
      </c>
      <c r="H42" s="478">
        <f>('CA PATHWAYS 2022'!J$14/'CA PATHWAYS 2022'!$H$14)-1</f>
        <v>-0.11616837571558647</v>
      </c>
      <c r="I42" s="478">
        <f>('CA PATHWAYS 2022'!K$14/'CA PATHWAYS 2022'!$H$14)-1</f>
        <v>-0.13544711246125329</v>
      </c>
      <c r="J42" s="478">
        <f>('CA PATHWAYS 2022'!L$14/'CA PATHWAYS 2022'!$H$14)-1</f>
        <v>-0.16403419787910212</v>
      </c>
      <c r="K42" s="478">
        <f>('CA PATHWAYS 2022'!M$14/'CA PATHWAYS 2022'!$H$14)-1</f>
        <v>-0.21066121908822999</v>
      </c>
      <c r="L42" s="478">
        <f>('CA PATHWAYS 2022'!N$14/'CA PATHWAYS 2022'!$H$14)-1</f>
        <v>-0.25517158016081731</v>
      </c>
      <c r="M42" s="478">
        <f>('CA PATHWAYS 2022'!O$14/'CA PATHWAYS 2022'!$H$14)-1</f>
        <v>-0.30220349102396205</v>
      </c>
      <c r="N42" s="478">
        <f>('CA PATHWAYS 2022'!P$14/'CA PATHWAYS 2022'!$H$14)-1</f>
        <v>-0.34776625866983224</v>
      </c>
      <c r="O42" s="478">
        <f>('CA PATHWAYS 2022'!Q$14/'CA PATHWAYS 2022'!$H$14)-1</f>
        <v>-0.39642167461772526</v>
      </c>
      <c r="P42" s="478">
        <f>('CA PATHWAYS 2022'!R$14/'CA PATHWAYS 2022'!$H$14)-1</f>
        <v>-0.44242848846157146</v>
      </c>
      <c r="Q42" s="478">
        <f>('CA PATHWAYS 2022'!S$14/'CA PATHWAYS 2022'!$H$14)-1</f>
        <v>-0.48421341757855729</v>
      </c>
      <c r="R42" s="478">
        <f>('CA PATHWAYS 2022'!T$14/'CA PATHWAYS 2022'!$H$14)-1</f>
        <v>-0.51920992427227342</v>
      </c>
      <c r="S42" s="478">
        <f>('CA PATHWAYS 2022'!U$14/'CA PATHWAYS 2022'!$H$14)-1</f>
        <v>-0.55699944404254365</v>
      </c>
      <c r="T42" s="478">
        <f>('CA PATHWAYS 2022'!V$14/'CA PATHWAYS 2022'!$H$14)-1</f>
        <v>-0.59189379475042492</v>
      </c>
      <c r="U42" s="478">
        <f>('CA PATHWAYS 2022'!W$14/'CA PATHWAYS 2022'!$H$14)-1</f>
        <v>-0.63375270797753092</v>
      </c>
      <c r="V42" s="478">
        <f>('CA PATHWAYS 2022'!X$14/'CA PATHWAYS 2022'!$H$14)-1</f>
        <v>-0.63077392050685854</v>
      </c>
      <c r="W42" s="478">
        <f>('CA PATHWAYS 2022'!Y$14/'CA PATHWAYS 2022'!$H$14)-1</f>
        <v>-0.64250039723154773</v>
      </c>
      <c r="X42" s="478">
        <f>('CA PATHWAYS 2022'!Z$14/'CA PATHWAYS 2022'!$H$14)-1</f>
        <v>-0.65502584741374492</v>
      </c>
      <c r="Y42" s="478">
        <f>('CA PATHWAYS 2022'!AA$14/'CA PATHWAYS 2022'!$H$14)-1</f>
        <v>-0.66506665464895631</v>
      </c>
      <c r="Z42" s="478">
        <f>('CA PATHWAYS 2022'!AB$14/'CA PATHWAYS 2022'!$H$14)-1</f>
        <v>-0.6741844528366987</v>
      </c>
      <c r="AA42" s="478">
        <f>('CA PATHWAYS 2022'!AC$14/'CA PATHWAYS 2022'!$H$14)-1</f>
        <v>-0.6814961055592319</v>
      </c>
      <c r="AB42" s="478">
        <f>('CA PATHWAYS 2022'!AD$14/'CA PATHWAYS 2022'!$H$14)-1</f>
        <v>-0.68769791421373472</v>
      </c>
      <c r="AC42" s="478">
        <f>('CA PATHWAYS 2022'!AE$14/'CA PATHWAYS 2022'!$H$14)-1</f>
        <v>-0.69401631139485098</v>
      </c>
      <c r="AD42" s="478">
        <f>('CA PATHWAYS 2022'!AF$14/'CA PATHWAYS 2022'!$H$14)-1</f>
        <v>-0.69944689361263235</v>
      </c>
      <c r="AE42" s="478">
        <f>('CA PATHWAYS 2022'!AG$14/'CA PATHWAYS 2022'!$H$14)-1</f>
        <v>-0.70423779058421743</v>
      </c>
      <c r="AF42" s="478">
        <f>('CA PATHWAYS 2022'!AH$17/'CA PATHWAYS 2022'!$H$17)-1</f>
        <v>8.0729695213850761E-2</v>
      </c>
      <c r="AG42" s="479" cm="1">
        <f t="array" ref="AG42">TREND($AB42:$AF42,$AB$1:$AF$1,AG$1)</f>
        <v>-8.2943721018580163E-2</v>
      </c>
      <c r="AH42" s="479" cm="1">
        <f t="array" ref="AH42">TREND($AB42:$AF42,$AB$1:$AF$1,AH$1)</f>
        <v>6.9719652948037947E-2</v>
      </c>
      <c r="AI42" s="479" cm="1">
        <f t="array" ref="AI42">TREND($AB42:$AF42,$AB$1:$AF$1,AI$1)</f>
        <v>0.22238302691459921</v>
      </c>
      <c r="AJ42" s="479" cm="1">
        <f t="array" ref="AJ42">TREND($AB42:$AF42,$AB$1:$AF$1,AJ$1)</f>
        <v>0.37504640088116048</v>
      </c>
      <c r="AK42" s="479" cm="1">
        <f t="array" ref="AK42">TREND($AB42:$AF42,$AB$1:$AF$1,AK$1)</f>
        <v>0.52770977484777859</v>
      </c>
    </row>
    <row r="43" spans="1:37" x14ac:dyDescent="0.25">
      <c r="A43" s="1"/>
      <c r="B43" s="241" t="s">
        <v>1650</v>
      </c>
      <c r="C43" s="144" t="s">
        <v>1160</v>
      </c>
      <c r="D43" s="46" t="s">
        <v>66</v>
      </c>
      <c r="E43" s="44">
        <v>0</v>
      </c>
      <c r="F43" s="176">
        <v>0</v>
      </c>
      <c r="G43" s="477">
        <f>('CA PATHWAYS 2022'!I$14/'CA PATHWAYS 2022'!$H$14)-1</f>
        <v>-3.7151592882537665E-2</v>
      </c>
      <c r="H43" s="478">
        <f>('CA PATHWAYS 2022'!J$14/'CA PATHWAYS 2022'!$H$14)-1</f>
        <v>-0.11616837571558647</v>
      </c>
      <c r="I43" s="478">
        <f>('CA PATHWAYS 2022'!K$14/'CA PATHWAYS 2022'!$H$14)-1</f>
        <v>-0.13544711246125329</v>
      </c>
      <c r="J43" s="478">
        <f>('CA PATHWAYS 2022'!L$14/'CA PATHWAYS 2022'!$H$14)-1</f>
        <v>-0.16403419787910212</v>
      </c>
      <c r="K43" s="478">
        <f>('CA PATHWAYS 2022'!M$14/'CA PATHWAYS 2022'!$H$14)-1</f>
        <v>-0.21066121908822999</v>
      </c>
      <c r="L43" s="478">
        <f>('CA PATHWAYS 2022'!N$14/'CA PATHWAYS 2022'!$H$14)-1</f>
        <v>-0.25517158016081731</v>
      </c>
      <c r="M43" s="478">
        <f>('CA PATHWAYS 2022'!O$14/'CA PATHWAYS 2022'!$H$14)-1</f>
        <v>-0.30220349102396205</v>
      </c>
      <c r="N43" s="478">
        <f>('CA PATHWAYS 2022'!P$14/'CA PATHWAYS 2022'!$H$14)-1</f>
        <v>-0.34776625866983224</v>
      </c>
      <c r="O43" s="478">
        <f>('CA PATHWAYS 2022'!Q$14/'CA PATHWAYS 2022'!$H$14)-1</f>
        <v>-0.39642167461772526</v>
      </c>
      <c r="P43" s="478">
        <f>('CA PATHWAYS 2022'!R$14/'CA PATHWAYS 2022'!$H$14)-1</f>
        <v>-0.44242848846157146</v>
      </c>
      <c r="Q43" s="478">
        <f>('CA PATHWAYS 2022'!S$14/'CA PATHWAYS 2022'!$H$14)-1</f>
        <v>-0.48421341757855729</v>
      </c>
      <c r="R43" s="478">
        <f>('CA PATHWAYS 2022'!T$14/'CA PATHWAYS 2022'!$H$14)-1</f>
        <v>-0.51920992427227342</v>
      </c>
      <c r="S43" s="478">
        <f>('CA PATHWAYS 2022'!U$14/'CA PATHWAYS 2022'!$H$14)-1</f>
        <v>-0.55699944404254365</v>
      </c>
      <c r="T43" s="478">
        <f>('CA PATHWAYS 2022'!V$14/'CA PATHWAYS 2022'!$H$14)-1</f>
        <v>-0.59189379475042492</v>
      </c>
      <c r="U43" s="478">
        <f>('CA PATHWAYS 2022'!W$14/'CA PATHWAYS 2022'!$H$14)-1</f>
        <v>-0.63375270797753092</v>
      </c>
      <c r="V43" s="478">
        <f>('CA PATHWAYS 2022'!X$14/'CA PATHWAYS 2022'!$H$14)-1</f>
        <v>-0.63077392050685854</v>
      </c>
      <c r="W43" s="478">
        <f>('CA PATHWAYS 2022'!Y$14/'CA PATHWAYS 2022'!$H$14)-1</f>
        <v>-0.64250039723154773</v>
      </c>
      <c r="X43" s="478">
        <f>('CA PATHWAYS 2022'!Z$14/'CA PATHWAYS 2022'!$H$14)-1</f>
        <v>-0.65502584741374492</v>
      </c>
      <c r="Y43" s="478">
        <f>('CA PATHWAYS 2022'!AA$14/'CA PATHWAYS 2022'!$H$14)-1</f>
        <v>-0.66506665464895631</v>
      </c>
      <c r="Z43" s="478">
        <f>('CA PATHWAYS 2022'!AB$14/'CA PATHWAYS 2022'!$H$14)-1</f>
        <v>-0.6741844528366987</v>
      </c>
      <c r="AA43" s="478">
        <f>('CA PATHWAYS 2022'!AC$14/'CA PATHWAYS 2022'!$H$14)-1</f>
        <v>-0.6814961055592319</v>
      </c>
      <c r="AB43" s="478">
        <f>('CA PATHWAYS 2022'!AD$14/'CA PATHWAYS 2022'!$H$14)-1</f>
        <v>-0.68769791421373472</v>
      </c>
      <c r="AC43" s="478">
        <f>('CA PATHWAYS 2022'!AE$14/'CA PATHWAYS 2022'!$H$14)-1</f>
        <v>-0.69401631139485098</v>
      </c>
      <c r="AD43" s="478">
        <f>('CA PATHWAYS 2022'!AF$14/'CA PATHWAYS 2022'!$H$14)-1</f>
        <v>-0.69944689361263235</v>
      </c>
      <c r="AE43" s="478">
        <f>('CA PATHWAYS 2022'!AG$14/'CA PATHWAYS 2022'!$H$14)-1</f>
        <v>-0.70423779058421743</v>
      </c>
      <c r="AF43" s="478">
        <f>('CA PATHWAYS 2022'!AH$17/'CA PATHWAYS 2022'!$H$17)-1</f>
        <v>8.0729695213850761E-2</v>
      </c>
      <c r="AG43" s="479" cm="1">
        <f t="array" ref="AG43">TREND($AB43:$AF43,$AB$1:$AF$1,AG$1)</f>
        <v>-8.2943721018580163E-2</v>
      </c>
      <c r="AH43" s="479" cm="1">
        <f t="array" ref="AH43">TREND($AB43:$AF43,$AB$1:$AF$1,AH$1)</f>
        <v>6.9719652948037947E-2</v>
      </c>
      <c r="AI43" s="479" cm="1">
        <f t="array" ref="AI43">TREND($AB43:$AF43,$AB$1:$AF$1,AI$1)</f>
        <v>0.22238302691459921</v>
      </c>
      <c r="AJ43" s="479" cm="1">
        <f t="array" ref="AJ43">TREND($AB43:$AF43,$AB$1:$AF$1,AJ$1)</f>
        <v>0.37504640088116048</v>
      </c>
      <c r="AK43" s="479" cm="1">
        <f t="array" ref="AK43">TREND($AB43:$AF43,$AB$1:$AF$1,AK$1)</f>
        <v>0.52770977484777859</v>
      </c>
    </row>
    <row r="44" spans="1:37" x14ac:dyDescent="0.25">
      <c r="A44" s="1"/>
      <c r="B44" s="241" t="s">
        <v>1650</v>
      </c>
      <c r="C44" s="144" t="s">
        <v>1160</v>
      </c>
      <c r="D44" s="46" t="s">
        <v>67</v>
      </c>
      <c r="E44" s="44">
        <v>0</v>
      </c>
      <c r="F44" s="176">
        <v>0</v>
      </c>
      <c r="G44" s="477">
        <f>('CA PATHWAYS 2022'!I$14/'CA PATHWAYS 2022'!$H$14)-1</f>
        <v>-3.7151592882537665E-2</v>
      </c>
      <c r="H44" s="478">
        <f>('CA PATHWAYS 2022'!J$14/'CA PATHWAYS 2022'!$H$14)-1</f>
        <v>-0.11616837571558647</v>
      </c>
      <c r="I44" s="478">
        <f>('CA PATHWAYS 2022'!K$14/'CA PATHWAYS 2022'!$H$14)-1</f>
        <v>-0.13544711246125329</v>
      </c>
      <c r="J44" s="478">
        <f>('CA PATHWAYS 2022'!L$14/'CA PATHWAYS 2022'!$H$14)-1</f>
        <v>-0.16403419787910212</v>
      </c>
      <c r="K44" s="478">
        <f>('CA PATHWAYS 2022'!M$14/'CA PATHWAYS 2022'!$H$14)-1</f>
        <v>-0.21066121908822999</v>
      </c>
      <c r="L44" s="478">
        <f>('CA PATHWAYS 2022'!N$14/'CA PATHWAYS 2022'!$H$14)-1</f>
        <v>-0.25517158016081731</v>
      </c>
      <c r="M44" s="478">
        <f>('CA PATHWAYS 2022'!O$14/'CA PATHWAYS 2022'!$H$14)-1</f>
        <v>-0.30220349102396205</v>
      </c>
      <c r="N44" s="478">
        <f>('CA PATHWAYS 2022'!P$14/'CA PATHWAYS 2022'!$H$14)-1</f>
        <v>-0.34776625866983224</v>
      </c>
      <c r="O44" s="478">
        <f>('CA PATHWAYS 2022'!Q$14/'CA PATHWAYS 2022'!$H$14)-1</f>
        <v>-0.39642167461772526</v>
      </c>
      <c r="P44" s="478">
        <f>('CA PATHWAYS 2022'!R$14/'CA PATHWAYS 2022'!$H$14)-1</f>
        <v>-0.44242848846157146</v>
      </c>
      <c r="Q44" s="478">
        <f>('CA PATHWAYS 2022'!S$14/'CA PATHWAYS 2022'!$H$14)-1</f>
        <v>-0.48421341757855729</v>
      </c>
      <c r="R44" s="478">
        <f>('CA PATHWAYS 2022'!T$14/'CA PATHWAYS 2022'!$H$14)-1</f>
        <v>-0.51920992427227342</v>
      </c>
      <c r="S44" s="478">
        <f>('CA PATHWAYS 2022'!U$14/'CA PATHWAYS 2022'!$H$14)-1</f>
        <v>-0.55699944404254365</v>
      </c>
      <c r="T44" s="478">
        <f>('CA PATHWAYS 2022'!V$14/'CA PATHWAYS 2022'!$H$14)-1</f>
        <v>-0.59189379475042492</v>
      </c>
      <c r="U44" s="478">
        <f>('CA PATHWAYS 2022'!W$14/'CA PATHWAYS 2022'!$H$14)-1</f>
        <v>-0.63375270797753092</v>
      </c>
      <c r="V44" s="478">
        <f>('CA PATHWAYS 2022'!X$14/'CA PATHWAYS 2022'!$H$14)-1</f>
        <v>-0.63077392050685854</v>
      </c>
      <c r="W44" s="478">
        <f>('CA PATHWAYS 2022'!Y$14/'CA PATHWAYS 2022'!$H$14)-1</f>
        <v>-0.64250039723154773</v>
      </c>
      <c r="X44" s="478">
        <f>('CA PATHWAYS 2022'!Z$14/'CA PATHWAYS 2022'!$H$14)-1</f>
        <v>-0.65502584741374492</v>
      </c>
      <c r="Y44" s="478">
        <f>('CA PATHWAYS 2022'!AA$14/'CA PATHWAYS 2022'!$H$14)-1</f>
        <v>-0.66506665464895631</v>
      </c>
      <c r="Z44" s="478">
        <f>('CA PATHWAYS 2022'!AB$14/'CA PATHWAYS 2022'!$H$14)-1</f>
        <v>-0.6741844528366987</v>
      </c>
      <c r="AA44" s="478">
        <f>('CA PATHWAYS 2022'!AC$14/'CA PATHWAYS 2022'!$H$14)-1</f>
        <v>-0.6814961055592319</v>
      </c>
      <c r="AB44" s="478">
        <f>('CA PATHWAYS 2022'!AD$14/'CA PATHWAYS 2022'!$H$14)-1</f>
        <v>-0.68769791421373472</v>
      </c>
      <c r="AC44" s="478">
        <f>('CA PATHWAYS 2022'!AE$14/'CA PATHWAYS 2022'!$H$14)-1</f>
        <v>-0.69401631139485098</v>
      </c>
      <c r="AD44" s="478">
        <f>('CA PATHWAYS 2022'!AF$14/'CA PATHWAYS 2022'!$H$14)-1</f>
        <v>-0.69944689361263235</v>
      </c>
      <c r="AE44" s="478">
        <f>('CA PATHWAYS 2022'!AG$14/'CA PATHWAYS 2022'!$H$14)-1</f>
        <v>-0.70423779058421743</v>
      </c>
      <c r="AF44" s="478">
        <f>('CA PATHWAYS 2022'!AH$17/'CA PATHWAYS 2022'!$H$17)-1</f>
        <v>8.0729695213850761E-2</v>
      </c>
      <c r="AG44" s="479" cm="1">
        <f t="array" ref="AG44">TREND($AB44:$AF44,$AB$1:$AF$1,AG$1)</f>
        <v>-8.2943721018580163E-2</v>
      </c>
      <c r="AH44" s="479" cm="1">
        <f t="array" ref="AH44">TREND($AB44:$AF44,$AB$1:$AF$1,AH$1)</f>
        <v>6.9719652948037947E-2</v>
      </c>
      <c r="AI44" s="479" cm="1">
        <f t="array" ref="AI44">TREND($AB44:$AF44,$AB$1:$AF$1,AI$1)</f>
        <v>0.22238302691459921</v>
      </c>
      <c r="AJ44" s="479" cm="1">
        <f t="array" ref="AJ44">TREND($AB44:$AF44,$AB$1:$AF$1,AJ$1)</f>
        <v>0.37504640088116048</v>
      </c>
      <c r="AK44" s="479" cm="1">
        <f t="array" ref="AK44">TREND($AB44:$AF44,$AB$1:$AF$1,AK$1)</f>
        <v>0.52770977484777859</v>
      </c>
    </row>
    <row r="45" spans="1:37" x14ac:dyDescent="0.25">
      <c r="A45" s="1"/>
      <c r="B45" s="241" t="s">
        <v>1650</v>
      </c>
      <c r="C45" s="144" t="s">
        <v>1160</v>
      </c>
      <c r="D45" s="242" t="s">
        <v>68</v>
      </c>
      <c r="E45" s="44">
        <v>0</v>
      </c>
      <c r="F45" s="176">
        <v>0</v>
      </c>
      <c r="G45" s="477">
        <f>('CA PATHWAYS 2022'!I$14/'CA PATHWAYS 2022'!$H$14)-1</f>
        <v>-3.7151592882537665E-2</v>
      </c>
      <c r="H45" s="478">
        <f>('CA PATHWAYS 2022'!J$14/'CA PATHWAYS 2022'!$H$14)-1</f>
        <v>-0.11616837571558647</v>
      </c>
      <c r="I45" s="478">
        <f>('CA PATHWAYS 2022'!K$14/'CA PATHWAYS 2022'!$H$14)-1</f>
        <v>-0.13544711246125329</v>
      </c>
      <c r="J45" s="478">
        <f>('CA PATHWAYS 2022'!L$14/'CA PATHWAYS 2022'!$H$14)-1</f>
        <v>-0.16403419787910212</v>
      </c>
      <c r="K45" s="478">
        <f>('CA PATHWAYS 2022'!M$14/'CA PATHWAYS 2022'!$H$14)-1</f>
        <v>-0.21066121908822999</v>
      </c>
      <c r="L45" s="478">
        <f>('CA PATHWAYS 2022'!N$14/'CA PATHWAYS 2022'!$H$14)-1</f>
        <v>-0.25517158016081731</v>
      </c>
      <c r="M45" s="478">
        <f>('CA PATHWAYS 2022'!O$14/'CA PATHWAYS 2022'!$H$14)-1</f>
        <v>-0.30220349102396205</v>
      </c>
      <c r="N45" s="478">
        <f>('CA PATHWAYS 2022'!P$14/'CA PATHWAYS 2022'!$H$14)-1</f>
        <v>-0.34776625866983224</v>
      </c>
      <c r="O45" s="478">
        <f>('CA PATHWAYS 2022'!Q$14/'CA PATHWAYS 2022'!$H$14)-1</f>
        <v>-0.39642167461772526</v>
      </c>
      <c r="P45" s="478">
        <f>('CA PATHWAYS 2022'!R$14/'CA PATHWAYS 2022'!$H$14)-1</f>
        <v>-0.44242848846157146</v>
      </c>
      <c r="Q45" s="478">
        <f>('CA PATHWAYS 2022'!S$14/'CA PATHWAYS 2022'!$H$14)-1</f>
        <v>-0.48421341757855729</v>
      </c>
      <c r="R45" s="478">
        <f>('CA PATHWAYS 2022'!T$14/'CA PATHWAYS 2022'!$H$14)-1</f>
        <v>-0.51920992427227342</v>
      </c>
      <c r="S45" s="478">
        <f>('CA PATHWAYS 2022'!U$14/'CA PATHWAYS 2022'!$H$14)-1</f>
        <v>-0.55699944404254365</v>
      </c>
      <c r="T45" s="478">
        <f>('CA PATHWAYS 2022'!V$14/'CA PATHWAYS 2022'!$H$14)-1</f>
        <v>-0.59189379475042492</v>
      </c>
      <c r="U45" s="478">
        <f>('CA PATHWAYS 2022'!W$14/'CA PATHWAYS 2022'!$H$14)-1</f>
        <v>-0.63375270797753092</v>
      </c>
      <c r="V45" s="478">
        <f>('CA PATHWAYS 2022'!X$14/'CA PATHWAYS 2022'!$H$14)-1</f>
        <v>-0.63077392050685854</v>
      </c>
      <c r="W45" s="478">
        <f>('CA PATHWAYS 2022'!Y$14/'CA PATHWAYS 2022'!$H$14)-1</f>
        <v>-0.64250039723154773</v>
      </c>
      <c r="X45" s="478">
        <f>('CA PATHWAYS 2022'!Z$14/'CA PATHWAYS 2022'!$H$14)-1</f>
        <v>-0.65502584741374492</v>
      </c>
      <c r="Y45" s="478">
        <f>('CA PATHWAYS 2022'!AA$14/'CA PATHWAYS 2022'!$H$14)-1</f>
        <v>-0.66506665464895631</v>
      </c>
      <c r="Z45" s="478">
        <f>('CA PATHWAYS 2022'!AB$14/'CA PATHWAYS 2022'!$H$14)-1</f>
        <v>-0.6741844528366987</v>
      </c>
      <c r="AA45" s="478">
        <f>('CA PATHWAYS 2022'!AC$14/'CA PATHWAYS 2022'!$H$14)-1</f>
        <v>-0.6814961055592319</v>
      </c>
      <c r="AB45" s="478">
        <f>('CA PATHWAYS 2022'!AD$14/'CA PATHWAYS 2022'!$H$14)-1</f>
        <v>-0.68769791421373472</v>
      </c>
      <c r="AC45" s="478">
        <f>('CA PATHWAYS 2022'!AE$14/'CA PATHWAYS 2022'!$H$14)-1</f>
        <v>-0.69401631139485098</v>
      </c>
      <c r="AD45" s="478">
        <f>('CA PATHWAYS 2022'!AF$14/'CA PATHWAYS 2022'!$H$14)-1</f>
        <v>-0.69944689361263235</v>
      </c>
      <c r="AE45" s="478">
        <f>('CA PATHWAYS 2022'!AG$14/'CA PATHWAYS 2022'!$H$14)-1</f>
        <v>-0.70423779058421743</v>
      </c>
      <c r="AF45" s="478">
        <f>('CA PATHWAYS 2022'!AH$17/'CA PATHWAYS 2022'!$H$17)-1</f>
        <v>8.0729695213850761E-2</v>
      </c>
      <c r="AG45" s="479" cm="1">
        <f t="array" ref="AG45">TREND($AB45:$AF45,$AB$1:$AF$1,AG$1)</f>
        <v>-8.2943721018580163E-2</v>
      </c>
      <c r="AH45" s="479" cm="1">
        <f t="array" ref="AH45">TREND($AB45:$AF45,$AB$1:$AF$1,AH$1)</f>
        <v>6.9719652948037947E-2</v>
      </c>
      <c r="AI45" s="479" cm="1">
        <f t="array" ref="AI45">TREND($AB45:$AF45,$AB$1:$AF$1,AI$1)</f>
        <v>0.22238302691459921</v>
      </c>
      <c r="AJ45" s="479" cm="1">
        <f t="array" ref="AJ45">TREND($AB45:$AF45,$AB$1:$AF$1,AJ$1)</f>
        <v>0.37504640088116048</v>
      </c>
      <c r="AK45" s="479" cm="1">
        <f t="array" ref="AK45">TREND($AB45:$AF45,$AB$1:$AF$1,AK$1)</f>
        <v>0.52770977484777859</v>
      </c>
    </row>
    <row r="46" spans="1:37" x14ac:dyDescent="0.25">
      <c r="A46" s="1"/>
      <c r="B46" s="241" t="s">
        <v>1650</v>
      </c>
      <c r="C46" s="144" t="s">
        <v>1160</v>
      </c>
      <c r="D46" s="46" t="s">
        <v>69</v>
      </c>
      <c r="E46" s="44">
        <v>0</v>
      </c>
      <c r="F46" s="176">
        <v>0</v>
      </c>
      <c r="G46" s="477">
        <f>('CA PATHWAYS 2022'!I$14/'CA PATHWAYS 2022'!$H$14)-1</f>
        <v>-3.7151592882537665E-2</v>
      </c>
      <c r="H46" s="478">
        <f>('CA PATHWAYS 2022'!J$14/'CA PATHWAYS 2022'!$H$14)-1</f>
        <v>-0.11616837571558647</v>
      </c>
      <c r="I46" s="478">
        <f>('CA PATHWAYS 2022'!K$14/'CA PATHWAYS 2022'!$H$14)-1</f>
        <v>-0.13544711246125329</v>
      </c>
      <c r="J46" s="478">
        <f>('CA PATHWAYS 2022'!L$14/'CA PATHWAYS 2022'!$H$14)-1</f>
        <v>-0.16403419787910212</v>
      </c>
      <c r="K46" s="478">
        <f>('CA PATHWAYS 2022'!M$14/'CA PATHWAYS 2022'!$H$14)-1</f>
        <v>-0.21066121908822999</v>
      </c>
      <c r="L46" s="478">
        <f>('CA PATHWAYS 2022'!N$14/'CA PATHWAYS 2022'!$H$14)-1</f>
        <v>-0.25517158016081731</v>
      </c>
      <c r="M46" s="478">
        <f>('CA PATHWAYS 2022'!O$14/'CA PATHWAYS 2022'!$H$14)-1</f>
        <v>-0.30220349102396205</v>
      </c>
      <c r="N46" s="478">
        <f>('CA PATHWAYS 2022'!P$14/'CA PATHWAYS 2022'!$H$14)-1</f>
        <v>-0.34776625866983224</v>
      </c>
      <c r="O46" s="478">
        <f>('CA PATHWAYS 2022'!Q$14/'CA PATHWAYS 2022'!$H$14)-1</f>
        <v>-0.39642167461772526</v>
      </c>
      <c r="P46" s="478">
        <f>('CA PATHWAYS 2022'!R$14/'CA PATHWAYS 2022'!$H$14)-1</f>
        <v>-0.44242848846157146</v>
      </c>
      <c r="Q46" s="478">
        <f>('CA PATHWAYS 2022'!S$14/'CA PATHWAYS 2022'!$H$14)-1</f>
        <v>-0.48421341757855729</v>
      </c>
      <c r="R46" s="478">
        <f>('CA PATHWAYS 2022'!T$14/'CA PATHWAYS 2022'!$H$14)-1</f>
        <v>-0.51920992427227342</v>
      </c>
      <c r="S46" s="478">
        <f>('CA PATHWAYS 2022'!U$14/'CA PATHWAYS 2022'!$H$14)-1</f>
        <v>-0.55699944404254365</v>
      </c>
      <c r="T46" s="478">
        <f>('CA PATHWAYS 2022'!V$14/'CA PATHWAYS 2022'!$H$14)-1</f>
        <v>-0.59189379475042492</v>
      </c>
      <c r="U46" s="478">
        <f>('CA PATHWAYS 2022'!W$14/'CA PATHWAYS 2022'!$H$14)-1</f>
        <v>-0.63375270797753092</v>
      </c>
      <c r="V46" s="478">
        <f>('CA PATHWAYS 2022'!X$14/'CA PATHWAYS 2022'!$H$14)-1</f>
        <v>-0.63077392050685854</v>
      </c>
      <c r="W46" s="478">
        <f>('CA PATHWAYS 2022'!Y$14/'CA PATHWAYS 2022'!$H$14)-1</f>
        <v>-0.64250039723154773</v>
      </c>
      <c r="X46" s="478">
        <f>('CA PATHWAYS 2022'!Z$14/'CA PATHWAYS 2022'!$H$14)-1</f>
        <v>-0.65502584741374492</v>
      </c>
      <c r="Y46" s="478">
        <f>('CA PATHWAYS 2022'!AA$14/'CA PATHWAYS 2022'!$H$14)-1</f>
        <v>-0.66506665464895631</v>
      </c>
      <c r="Z46" s="478">
        <f>('CA PATHWAYS 2022'!AB$14/'CA PATHWAYS 2022'!$H$14)-1</f>
        <v>-0.6741844528366987</v>
      </c>
      <c r="AA46" s="478">
        <f>('CA PATHWAYS 2022'!AC$14/'CA PATHWAYS 2022'!$H$14)-1</f>
        <v>-0.6814961055592319</v>
      </c>
      <c r="AB46" s="478">
        <f>('CA PATHWAYS 2022'!AD$14/'CA PATHWAYS 2022'!$H$14)-1</f>
        <v>-0.68769791421373472</v>
      </c>
      <c r="AC46" s="478">
        <f>('CA PATHWAYS 2022'!AE$14/'CA PATHWAYS 2022'!$H$14)-1</f>
        <v>-0.69401631139485098</v>
      </c>
      <c r="AD46" s="478">
        <f>('CA PATHWAYS 2022'!AF$14/'CA PATHWAYS 2022'!$H$14)-1</f>
        <v>-0.69944689361263235</v>
      </c>
      <c r="AE46" s="478">
        <f>('CA PATHWAYS 2022'!AG$14/'CA PATHWAYS 2022'!$H$14)-1</f>
        <v>-0.70423779058421743</v>
      </c>
      <c r="AF46" s="478">
        <f>('CA PATHWAYS 2022'!AH$17/'CA PATHWAYS 2022'!$H$17)-1</f>
        <v>8.0729695213850761E-2</v>
      </c>
      <c r="AG46" s="479" cm="1">
        <f t="array" ref="AG46">TREND($AB46:$AF46,$AB$1:$AF$1,AG$1)</f>
        <v>-8.2943721018580163E-2</v>
      </c>
      <c r="AH46" s="479" cm="1">
        <f t="array" ref="AH46">TREND($AB46:$AF46,$AB$1:$AF$1,AH$1)</f>
        <v>6.9719652948037947E-2</v>
      </c>
      <c r="AI46" s="479" cm="1">
        <f t="array" ref="AI46">TREND($AB46:$AF46,$AB$1:$AF$1,AI$1)</f>
        <v>0.22238302691459921</v>
      </c>
      <c r="AJ46" s="479" cm="1">
        <f t="array" ref="AJ46">TREND($AB46:$AF46,$AB$1:$AF$1,AJ$1)</f>
        <v>0.37504640088116048</v>
      </c>
      <c r="AK46" s="479" cm="1">
        <f t="array" ref="AK46">TREND($AB46:$AF46,$AB$1:$AF$1,AK$1)</f>
        <v>0.52770977484777859</v>
      </c>
    </row>
    <row r="47" spans="1:37" x14ac:dyDescent="0.25">
      <c r="A47" s="1"/>
      <c r="B47" s="241" t="s">
        <v>1650</v>
      </c>
      <c r="C47" s="144" t="s">
        <v>1160</v>
      </c>
      <c r="D47" s="46" t="s">
        <v>70</v>
      </c>
      <c r="E47" s="44">
        <v>0</v>
      </c>
      <c r="F47" s="176">
        <v>0</v>
      </c>
      <c r="G47" s="477">
        <f>('CA PATHWAYS 2022'!I$14/'CA PATHWAYS 2022'!$H$14)-1</f>
        <v>-3.7151592882537665E-2</v>
      </c>
      <c r="H47" s="478">
        <f>('CA PATHWAYS 2022'!J$14/'CA PATHWAYS 2022'!$H$14)-1</f>
        <v>-0.11616837571558647</v>
      </c>
      <c r="I47" s="478">
        <f>('CA PATHWAYS 2022'!K$14/'CA PATHWAYS 2022'!$H$14)-1</f>
        <v>-0.13544711246125329</v>
      </c>
      <c r="J47" s="478">
        <f>('CA PATHWAYS 2022'!L$14/'CA PATHWAYS 2022'!$H$14)-1</f>
        <v>-0.16403419787910212</v>
      </c>
      <c r="K47" s="478">
        <f>('CA PATHWAYS 2022'!M$14/'CA PATHWAYS 2022'!$H$14)-1</f>
        <v>-0.21066121908822999</v>
      </c>
      <c r="L47" s="478">
        <f>('CA PATHWAYS 2022'!N$14/'CA PATHWAYS 2022'!$H$14)-1</f>
        <v>-0.25517158016081731</v>
      </c>
      <c r="M47" s="478">
        <f>('CA PATHWAYS 2022'!O$14/'CA PATHWAYS 2022'!$H$14)-1</f>
        <v>-0.30220349102396205</v>
      </c>
      <c r="N47" s="478">
        <f>('CA PATHWAYS 2022'!P$14/'CA PATHWAYS 2022'!$H$14)-1</f>
        <v>-0.34776625866983224</v>
      </c>
      <c r="O47" s="478">
        <f>('CA PATHWAYS 2022'!Q$14/'CA PATHWAYS 2022'!$H$14)-1</f>
        <v>-0.39642167461772526</v>
      </c>
      <c r="P47" s="478">
        <f>('CA PATHWAYS 2022'!R$14/'CA PATHWAYS 2022'!$H$14)-1</f>
        <v>-0.44242848846157146</v>
      </c>
      <c r="Q47" s="478">
        <f>('CA PATHWAYS 2022'!S$14/'CA PATHWAYS 2022'!$H$14)-1</f>
        <v>-0.48421341757855729</v>
      </c>
      <c r="R47" s="478">
        <f>('CA PATHWAYS 2022'!T$14/'CA PATHWAYS 2022'!$H$14)-1</f>
        <v>-0.51920992427227342</v>
      </c>
      <c r="S47" s="478">
        <f>('CA PATHWAYS 2022'!U$14/'CA PATHWAYS 2022'!$H$14)-1</f>
        <v>-0.55699944404254365</v>
      </c>
      <c r="T47" s="478">
        <f>('CA PATHWAYS 2022'!V$14/'CA PATHWAYS 2022'!$H$14)-1</f>
        <v>-0.59189379475042492</v>
      </c>
      <c r="U47" s="478">
        <f>('CA PATHWAYS 2022'!W$14/'CA PATHWAYS 2022'!$H$14)-1</f>
        <v>-0.63375270797753092</v>
      </c>
      <c r="V47" s="478">
        <f>('CA PATHWAYS 2022'!X$14/'CA PATHWAYS 2022'!$H$14)-1</f>
        <v>-0.63077392050685854</v>
      </c>
      <c r="W47" s="478">
        <f>('CA PATHWAYS 2022'!Y$14/'CA PATHWAYS 2022'!$H$14)-1</f>
        <v>-0.64250039723154773</v>
      </c>
      <c r="X47" s="478">
        <f>('CA PATHWAYS 2022'!Z$14/'CA PATHWAYS 2022'!$H$14)-1</f>
        <v>-0.65502584741374492</v>
      </c>
      <c r="Y47" s="478">
        <f>('CA PATHWAYS 2022'!AA$14/'CA PATHWAYS 2022'!$H$14)-1</f>
        <v>-0.66506665464895631</v>
      </c>
      <c r="Z47" s="478">
        <f>('CA PATHWAYS 2022'!AB$14/'CA PATHWAYS 2022'!$H$14)-1</f>
        <v>-0.6741844528366987</v>
      </c>
      <c r="AA47" s="478">
        <f>('CA PATHWAYS 2022'!AC$14/'CA PATHWAYS 2022'!$H$14)-1</f>
        <v>-0.6814961055592319</v>
      </c>
      <c r="AB47" s="478">
        <f>('CA PATHWAYS 2022'!AD$14/'CA PATHWAYS 2022'!$H$14)-1</f>
        <v>-0.68769791421373472</v>
      </c>
      <c r="AC47" s="478">
        <f>('CA PATHWAYS 2022'!AE$14/'CA PATHWAYS 2022'!$H$14)-1</f>
        <v>-0.69401631139485098</v>
      </c>
      <c r="AD47" s="478">
        <f>('CA PATHWAYS 2022'!AF$14/'CA PATHWAYS 2022'!$H$14)-1</f>
        <v>-0.69944689361263235</v>
      </c>
      <c r="AE47" s="478">
        <f>('CA PATHWAYS 2022'!AG$14/'CA PATHWAYS 2022'!$H$14)-1</f>
        <v>-0.70423779058421743</v>
      </c>
      <c r="AF47" s="478">
        <f>('CA PATHWAYS 2022'!AH$17/'CA PATHWAYS 2022'!$H$17)-1</f>
        <v>8.0729695213850761E-2</v>
      </c>
      <c r="AG47" s="479" cm="1">
        <f t="array" ref="AG47">TREND($AB47:$AF47,$AB$1:$AF$1,AG$1)</f>
        <v>-8.2943721018580163E-2</v>
      </c>
      <c r="AH47" s="479" cm="1">
        <f t="array" ref="AH47">TREND($AB47:$AF47,$AB$1:$AF$1,AH$1)</f>
        <v>6.9719652948037947E-2</v>
      </c>
      <c r="AI47" s="479" cm="1">
        <f t="array" ref="AI47">TREND($AB47:$AF47,$AB$1:$AF$1,AI$1)</f>
        <v>0.22238302691459921</v>
      </c>
      <c r="AJ47" s="479" cm="1">
        <f t="array" ref="AJ47">TREND($AB47:$AF47,$AB$1:$AF$1,AJ$1)</f>
        <v>0.37504640088116048</v>
      </c>
      <c r="AK47" s="479" cm="1">
        <f t="array" ref="AK47">TREND($AB47:$AF47,$AB$1:$AF$1,AK$1)</f>
        <v>0.52770977484777859</v>
      </c>
    </row>
    <row r="48" spans="1:37" x14ac:dyDescent="0.25">
      <c r="A48" s="1"/>
      <c r="B48" s="241" t="s">
        <v>1650</v>
      </c>
      <c r="C48" s="144" t="s">
        <v>1160</v>
      </c>
      <c r="D48" s="46" t="s">
        <v>71</v>
      </c>
      <c r="E48" s="44">
        <v>0</v>
      </c>
      <c r="F48" s="176">
        <v>0</v>
      </c>
      <c r="G48" s="477">
        <f>('CA PATHWAYS 2022'!I$14/'CA PATHWAYS 2022'!$H$14)-1</f>
        <v>-3.7151592882537665E-2</v>
      </c>
      <c r="H48" s="478">
        <f>('CA PATHWAYS 2022'!J$14/'CA PATHWAYS 2022'!$H$14)-1</f>
        <v>-0.11616837571558647</v>
      </c>
      <c r="I48" s="478">
        <f>('CA PATHWAYS 2022'!K$14/'CA PATHWAYS 2022'!$H$14)-1</f>
        <v>-0.13544711246125329</v>
      </c>
      <c r="J48" s="478">
        <f>('CA PATHWAYS 2022'!L$14/'CA PATHWAYS 2022'!$H$14)-1</f>
        <v>-0.16403419787910212</v>
      </c>
      <c r="K48" s="478">
        <f>('CA PATHWAYS 2022'!M$14/'CA PATHWAYS 2022'!$H$14)-1</f>
        <v>-0.21066121908822999</v>
      </c>
      <c r="L48" s="478">
        <f>('CA PATHWAYS 2022'!N$14/'CA PATHWAYS 2022'!$H$14)-1</f>
        <v>-0.25517158016081731</v>
      </c>
      <c r="M48" s="478">
        <f>('CA PATHWAYS 2022'!O$14/'CA PATHWAYS 2022'!$H$14)-1</f>
        <v>-0.30220349102396205</v>
      </c>
      <c r="N48" s="478">
        <f>('CA PATHWAYS 2022'!P$14/'CA PATHWAYS 2022'!$H$14)-1</f>
        <v>-0.34776625866983224</v>
      </c>
      <c r="O48" s="478">
        <f>('CA PATHWAYS 2022'!Q$14/'CA PATHWAYS 2022'!$H$14)-1</f>
        <v>-0.39642167461772526</v>
      </c>
      <c r="P48" s="478">
        <f>('CA PATHWAYS 2022'!R$14/'CA PATHWAYS 2022'!$H$14)-1</f>
        <v>-0.44242848846157146</v>
      </c>
      <c r="Q48" s="478">
        <f>('CA PATHWAYS 2022'!S$14/'CA PATHWAYS 2022'!$H$14)-1</f>
        <v>-0.48421341757855729</v>
      </c>
      <c r="R48" s="478">
        <f>('CA PATHWAYS 2022'!T$14/'CA PATHWAYS 2022'!$H$14)-1</f>
        <v>-0.51920992427227342</v>
      </c>
      <c r="S48" s="478">
        <f>('CA PATHWAYS 2022'!U$14/'CA PATHWAYS 2022'!$H$14)-1</f>
        <v>-0.55699944404254365</v>
      </c>
      <c r="T48" s="478">
        <f>('CA PATHWAYS 2022'!V$14/'CA PATHWAYS 2022'!$H$14)-1</f>
        <v>-0.59189379475042492</v>
      </c>
      <c r="U48" s="478">
        <f>('CA PATHWAYS 2022'!W$14/'CA PATHWAYS 2022'!$H$14)-1</f>
        <v>-0.63375270797753092</v>
      </c>
      <c r="V48" s="478">
        <f>('CA PATHWAYS 2022'!X$14/'CA PATHWAYS 2022'!$H$14)-1</f>
        <v>-0.63077392050685854</v>
      </c>
      <c r="W48" s="478">
        <f>('CA PATHWAYS 2022'!Y$14/'CA PATHWAYS 2022'!$H$14)-1</f>
        <v>-0.64250039723154773</v>
      </c>
      <c r="X48" s="478">
        <f>('CA PATHWAYS 2022'!Z$14/'CA PATHWAYS 2022'!$H$14)-1</f>
        <v>-0.65502584741374492</v>
      </c>
      <c r="Y48" s="478">
        <f>('CA PATHWAYS 2022'!AA$14/'CA PATHWAYS 2022'!$H$14)-1</f>
        <v>-0.66506665464895631</v>
      </c>
      <c r="Z48" s="478">
        <f>('CA PATHWAYS 2022'!AB$14/'CA PATHWAYS 2022'!$H$14)-1</f>
        <v>-0.6741844528366987</v>
      </c>
      <c r="AA48" s="478">
        <f>('CA PATHWAYS 2022'!AC$14/'CA PATHWAYS 2022'!$H$14)-1</f>
        <v>-0.6814961055592319</v>
      </c>
      <c r="AB48" s="478">
        <f>('CA PATHWAYS 2022'!AD$14/'CA PATHWAYS 2022'!$H$14)-1</f>
        <v>-0.68769791421373472</v>
      </c>
      <c r="AC48" s="478">
        <f>('CA PATHWAYS 2022'!AE$14/'CA PATHWAYS 2022'!$H$14)-1</f>
        <v>-0.69401631139485098</v>
      </c>
      <c r="AD48" s="478">
        <f>('CA PATHWAYS 2022'!AF$14/'CA PATHWAYS 2022'!$H$14)-1</f>
        <v>-0.69944689361263235</v>
      </c>
      <c r="AE48" s="478">
        <f>('CA PATHWAYS 2022'!AG$14/'CA PATHWAYS 2022'!$H$14)-1</f>
        <v>-0.70423779058421743</v>
      </c>
      <c r="AF48" s="478">
        <f>('CA PATHWAYS 2022'!AH$17/'CA PATHWAYS 2022'!$H$17)-1</f>
        <v>8.0729695213850761E-2</v>
      </c>
      <c r="AG48" s="479" cm="1">
        <f t="array" ref="AG48">TREND($AB48:$AF48,$AB$1:$AF$1,AG$1)</f>
        <v>-8.2943721018580163E-2</v>
      </c>
      <c r="AH48" s="479" cm="1">
        <f t="array" ref="AH48">TREND($AB48:$AF48,$AB$1:$AF$1,AH$1)</f>
        <v>6.9719652948037947E-2</v>
      </c>
      <c r="AI48" s="479" cm="1">
        <f t="array" ref="AI48">TREND($AB48:$AF48,$AB$1:$AF$1,AI$1)</f>
        <v>0.22238302691459921</v>
      </c>
      <c r="AJ48" s="479" cm="1">
        <f t="array" ref="AJ48">TREND($AB48:$AF48,$AB$1:$AF$1,AJ$1)</f>
        <v>0.37504640088116048</v>
      </c>
      <c r="AK48" s="479" cm="1">
        <f t="array" ref="AK48">TREND($AB48:$AF48,$AB$1:$AF$1,AK$1)</f>
        <v>0.52770977484777859</v>
      </c>
    </row>
    <row r="49" spans="1:38" x14ac:dyDescent="0.25">
      <c r="A49" s="1"/>
      <c r="B49" s="241" t="s">
        <v>1650</v>
      </c>
      <c r="C49" s="144" t="s">
        <v>1160</v>
      </c>
      <c r="D49" s="242" t="s">
        <v>72</v>
      </c>
      <c r="E49" s="44">
        <v>0</v>
      </c>
      <c r="F49" s="176">
        <v>0</v>
      </c>
      <c r="G49" s="477">
        <f>('CA PATHWAYS 2022'!I$14/'CA PATHWAYS 2022'!$H$14)-1</f>
        <v>-3.7151592882537665E-2</v>
      </c>
      <c r="H49" s="478">
        <f>('CA PATHWAYS 2022'!J$14/'CA PATHWAYS 2022'!$H$14)-1</f>
        <v>-0.11616837571558647</v>
      </c>
      <c r="I49" s="478">
        <f>('CA PATHWAYS 2022'!K$14/'CA PATHWAYS 2022'!$H$14)-1</f>
        <v>-0.13544711246125329</v>
      </c>
      <c r="J49" s="478">
        <f>('CA PATHWAYS 2022'!L$14/'CA PATHWAYS 2022'!$H$14)-1</f>
        <v>-0.16403419787910212</v>
      </c>
      <c r="K49" s="478">
        <f>('CA PATHWAYS 2022'!M$14/'CA PATHWAYS 2022'!$H$14)-1</f>
        <v>-0.21066121908822999</v>
      </c>
      <c r="L49" s="478">
        <f>('CA PATHWAYS 2022'!N$14/'CA PATHWAYS 2022'!$H$14)-1</f>
        <v>-0.25517158016081731</v>
      </c>
      <c r="M49" s="478">
        <f>('CA PATHWAYS 2022'!O$14/'CA PATHWAYS 2022'!$H$14)-1</f>
        <v>-0.30220349102396205</v>
      </c>
      <c r="N49" s="478">
        <f>('CA PATHWAYS 2022'!P$14/'CA PATHWAYS 2022'!$H$14)-1</f>
        <v>-0.34776625866983224</v>
      </c>
      <c r="O49" s="478">
        <f>('CA PATHWAYS 2022'!Q$14/'CA PATHWAYS 2022'!$H$14)-1</f>
        <v>-0.39642167461772526</v>
      </c>
      <c r="P49" s="478">
        <f>('CA PATHWAYS 2022'!R$14/'CA PATHWAYS 2022'!$H$14)-1</f>
        <v>-0.44242848846157146</v>
      </c>
      <c r="Q49" s="478">
        <f>('CA PATHWAYS 2022'!S$14/'CA PATHWAYS 2022'!$H$14)-1</f>
        <v>-0.48421341757855729</v>
      </c>
      <c r="R49" s="478">
        <f>('CA PATHWAYS 2022'!T$14/'CA PATHWAYS 2022'!$H$14)-1</f>
        <v>-0.51920992427227342</v>
      </c>
      <c r="S49" s="478">
        <f>('CA PATHWAYS 2022'!U$14/'CA PATHWAYS 2022'!$H$14)-1</f>
        <v>-0.55699944404254365</v>
      </c>
      <c r="T49" s="478">
        <f>('CA PATHWAYS 2022'!V$14/'CA PATHWAYS 2022'!$H$14)-1</f>
        <v>-0.59189379475042492</v>
      </c>
      <c r="U49" s="478">
        <f>('CA PATHWAYS 2022'!W$14/'CA PATHWAYS 2022'!$H$14)-1</f>
        <v>-0.63375270797753092</v>
      </c>
      <c r="V49" s="478">
        <f>('CA PATHWAYS 2022'!X$14/'CA PATHWAYS 2022'!$H$14)-1</f>
        <v>-0.63077392050685854</v>
      </c>
      <c r="W49" s="478">
        <f>('CA PATHWAYS 2022'!Y$14/'CA PATHWAYS 2022'!$H$14)-1</f>
        <v>-0.64250039723154773</v>
      </c>
      <c r="X49" s="478">
        <f>('CA PATHWAYS 2022'!Z$14/'CA PATHWAYS 2022'!$H$14)-1</f>
        <v>-0.65502584741374492</v>
      </c>
      <c r="Y49" s="478">
        <f>('CA PATHWAYS 2022'!AA$14/'CA PATHWAYS 2022'!$H$14)-1</f>
        <v>-0.66506665464895631</v>
      </c>
      <c r="Z49" s="478">
        <f>('CA PATHWAYS 2022'!AB$14/'CA PATHWAYS 2022'!$H$14)-1</f>
        <v>-0.6741844528366987</v>
      </c>
      <c r="AA49" s="478">
        <f>('CA PATHWAYS 2022'!AC$14/'CA PATHWAYS 2022'!$H$14)-1</f>
        <v>-0.6814961055592319</v>
      </c>
      <c r="AB49" s="478">
        <f>('CA PATHWAYS 2022'!AD$14/'CA PATHWAYS 2022'!$H$14)-1</f>
        <v>-0.68769791421373472</v>
      </c>
      <c r="AC49" s="478">
        <f>('CA PATHWAYS 2022'!AE$14/'CA PATHWAYS 2022'!$H$14)-1</f>
        <v>-0.69401631139485098</v>
      </c>
      <c r="AD49" s="478">
        <f>('CA PATHWAYS 2022'!AF$14/'CA PATHWAYS 2022'!$H$14)-1</f>
        <v>-0.69944689361263235</v>
      </c>
      <c r="AE49" s="478">
        <f>('CA PATHWAYS 2022'!AG$14/'CA PATHWAYS 2022'!$H$14)-1</f>
        <v>-0.70423779058421743</v>
      </c>
      <c r="AF49" s="478">
        <f>('CA PATHWAYS 2022'!AH$17/'CA PATHWAYS 2022'!$H$17)-1</f>
        <v>8.0729695213850761E-2</v>
      </c>
      <c r="AG49" s="479" cm="1">
        <f t="array" ref="AG49">TREND($AB49:$AF49,$AB$1:$AF$1,AG$1)</f>
        <v>-8.2943721018580163E-2</v>
      </c>
      <c r="AH49" s="479" cm="1">
        <f t="array" ref="AH49">TREND($AB49:$AF49,$AB$1:$AF$1,AH$1)</f>
        <v>6.9719652948037947E-2</v>
      </c>
      <c r="AI49" s="479" cm="1">
        <f t="array" ref="AI49">TREND($AB49:$AF49,$AB$1:$AF$1,AI$1)</f>
        <v>0.22238302691459921</v>
      </c>
      <c r="AJ49" s="479" cm="1">
        <f t="array" ref="AJ49">TREND($AB49:$AF49,$AB$1:$AF$1,AJ$1)</f>
        <v>0.37504640088116048</v>
      </c>
      <c r="AK49" s="479" cm="1">
        <f t="array" ref="AK49">TREND($AB49:$AF49,$AB$1:$AF$1,AK$1)</f>
        <v>0.52770977484777859</v>
      </c>
    </row>
    <row r="50" spans="1:38" x14ac:dyDescent="0.25">
      <c r="A50" s="1"/>
      <c r="B50" s="241" t="s">
        <v>1650</v>
      </c>
      <c r="C50" s="144" t="s">
        <v>1160</v>
      </c>
      <c r="D50" s="46" t="s">
        <v>73</v>
      </c>
      <c r="E50" s="44">
        <v>0</v>
      </c>
      <c r="F50" s="176">
        <v>0</v>
      </c>
      <c r="G50" s="477">
        <f>('CA PATHWAYS 2022'!I$14/'CA PATHWAYS 2022'!$H$14)-1</f>
        <v>-3.7151592882537665E-2</v>
      </c>
      <c r="H50" s="478">
        <f>('CA PATHWAYS 2022'!J$14/'CA PATHWAYS 2022'!$H$14)-1</f>
        <v>-0.11616837571558647</v>
      </c>
      <c r="I50" s="478">
        <f>('CA PATHWAYS 2022'!K$14/'CA PATHWAYS 2022'!$H$14)-1</f>
        <v>-0.13544711246125329</v>
      </c>
      <c r="J50" s="478">
        <f>('CA PATHWAYS 2022'!L$14/'CA PATHWAYS 2022'!$H$14)-1</f>
        <v>-0.16403419787910212</v>
      </c>
      <c r="K50" s="478">
        <f>('CA PATHWAYS 2022'!M$14/'CA PATHWAYS 2022'!$H$14)-1</f>
        <v>-0.21066121908822999</v>
      </c>
      <c r="L50" s="478">
        <f>('CA PATHWAYS 2022'!N$14/'CA PATHWAYS 2022'!$H$14)-1</f>
        <v>-0.25517158016081731</v>
      </c>
      <c r="M50" s="478">
        <f>('CA PATHWAYS 2022'!O$14/'CA PATHWAYS 2022'!$H$14)-1</f>
        <v>-0.30220349102396205</v>
      </c>
      <c r="N50" s="478">
        <f>('CA PATHWAYS 2022'!P$14/'CA PATHWAYS 2022'!$H$14)-1</f>
        <v>-0.34776625866983224</v>
      </c>
      <c r="O50" s="478">
        <f>('CA PATHWAYS 2022'!Q$14/'CA PATHWAYS 2022'!$H$14)-1</f>
        <v>-0.39642167461772526</v>
      </c>
      <c r="P50" s="478">
        <f>('CA PATHWAYS 2022'!R$14/'CA PATHWAYS 2022'!$H$14)-1</f>
        <v>-0.44242848846157146</v>
      </c>
      <c r="Q50" s="478">
        <f>('CA PATHWAYS 2022'!S$14/'CA PATHWAYS 2022'!$H$14)-1</f>
        <v>-0.48421341757855729</v>
      </c>
      <c r="R50" s="478">
        <f>('CA PATHWAYS 2022'!T$14/'CA PATHWAYS 2022'!$H$14)-1</f>
        <v>-0.51920992427227342</v>
      </c>
      <c r="S50" s="478">
        <f>('CA PATHWAYS 2022'!U$14/'CA PATHWAYS 2022'!$H$14)-1</f>
        <v>-0.55699944404254365</v>
      </c>
      <c r="T50" s="478">
        <f>('CA PATHWAYS 2022'!V$14/'CA PATHWAYS 2022'!$H$14)-1</f>
        <v>-0.59189379475042492</v>
      </c>
      <c r="U50" s="478">
        <f>('CA PATHWAYS 2022'!W$14/'CA PATHWAYS 2022'!$H$14)-1</f>
        <v>-0.63375270797753092</v>
      </c>
      <c r="V50" s="478">
        <f>('CA PATHWAYS 2022'!X$14/'CA PATHWAYS 2022'!$H$14)-1</f>
        <v>-0.63077392050685854</v>
      </c>
      <c r="W50" s="478">
        <f>('CA PATHWAYS 2022'!Y$14/'CA PATHWAYS 2022'!$H$14)-1</f>
        <v>-0.64250039723154773</v>
      </c>
      <c r="X50" s="478">
        <f>('CA PATHWAYS 2022'!Z$14/'CA PATHWAYS 2022'!$H$14)-1</f>
        <v>-0.65502584741374492</v>
      </c>
      <c r="Y50" s="478">
        <f>('CA PATHWAYS 2022'!AA$14/'CA PATHWAYS 2022'!$H$14)-1</f>
        <v>-0.66506665464895631</v>
      </c>
      <c r="Z50" s="478">
        <f>('CA PATHWAYS 2022'!AB$14/'CA PATHWAYS 2022'!$H$14)-1</f>
        <v>-0.6741844528366987</v>
      </c>
      <c r="AA50" s="478">
        <f>('CA PATHWAYS 2022'!AC$14/'CA PATHWAYS 2022'!$H$14)-1</f>
        <v>-0.6814961055592319</v>
      </c>
      <c r="AB50" s="478">
        <f>('CA PATHWAYS 2022'!AD$14/'CA PATHWAYS 2022'!$H$14)-1</f>
        <v>-0.68769791421373472</v>
      </c>
      <c r="AC50" s="478">
        <f>('CA PATHWAYS 2022'!AE$14/'CA PATHWAYS 2022'!$H$14)-1</f>
        <v>-0.69401631139485098</v>
      </c>
      <c r="AD50" s="478">
        <f>('CA PATHWAYS 2022'!AF$14/'CA PATHWAYS 2022'!$H$14)-1</f>
        <v>-0.69944689361263235</v>
      </c>
      <c r="AE50" s="478">
        <f>('CA PATHWAYS 2022'!AG$14/'CA PATHWAYS 2022'!$H$14)-1</f>
        <v>-0.70423779058421743</v>
      </c>
      <c r="AF50" s="478">
        <f>('CA PATHWAYS 2022'!AH$17/'CA PATHWAYS 2022'!$H$17)-1</f>
        <v>8.0729695213850761E-2</v>
      </c>
      <c r="AG50" s="479" cm="1">
        <f t="array" ref="AG50">TREND($AB50:$AF50,$AB$1:$AF$1,AG$1)</f>
        <v>-8.2943721018580163E-2</v>
      </c>
      <c r="AH50" s="479" cm="1">
        <f t="array" ref="AH50">TREND($AB50:$AF50,$AB$1:$AF$1,AH$1)</f>
        <v>6.9719652948037947E-2</v>
      </c>
      <c r="AI50" s="479" cm="1">
        <f t="array" ref="AI50">TREND($AB50:$AF50,$AB$1:$AF$1,AI$1)</f>
        <v>0.22238302691459921</v>
      </c>
      <c r="AJ50" s="479" cm="1">
        <f t="array" ref="AJ50">TREND($AB50:$AF50,$AB$1:$AF$1,AJ$1)</f>
        <v>0.37504640088116048</v>
      </c>
      <c r="AK50" s="479" cm="1">
        <f t="array" ref="AK50">TREND($AB50:$AF50,$AB$1:$AF$1,AK$1)</f>
        <v>0.52770977484777859</v>
      </c>
    </row>
    <row r="51" spans="1:38" x14ac:dyDescent="0.25">
      <c r="A51" s="1"/>
      <c r="B51" s="241" t="s">
        <v>1650</v>
      </c>
      <c r="C51" s="144" t="s">
        <v>1160</v>
      </c>
      <c r="D51" s="46" t="s">
        <v>74</v>
      </c>
      <c r="E51" s="44">
        <v>0</v>
      </c>
      <c r="F51" s="176">
        <v>0</v>
      </c>
      <c r="G51" s="477">
        <f>('CA PATHWAYS 2022'!I$14/'CA PATHWAYS 2022'!$H$14)-1</f>
        <v>-3.7151592882537665E-2</v>
      </c>
      <c r="H51" s="478">
        <f>('CA PATHWAYS 2022'!J$14/'CA PATHWAYS 2022'!$H$14)-1</f>
        <v>-0.11616837571558647</v>
      </c>
      <c r="I51" s="478">
        <f>('CA PATHWAYS 2022'!K$14/'CA PATHWAYS 2022'!$H$14)-1</f>
        <v>-0.13544711246125329</v>
      </c>
      <c r="J51" s="478">
        <f>('CA PATHWAYS 2022'!L$14/'CA PATHWAYS 2022'!$H$14)-1</f>
        <v>-0.16403419787910212</v>
      </c>
      <c r="K51" s="478">
        <f>('CA PATHWAYS 2022'!M$14/'CA PATHWAYS 2022'!$H$14)-1</f>
        <v>-0.21066121908822999</v>
      </c>
      <c r="L51" s="478">
        <f>('CA PATHWAYS 2022'!N$14/'CA PATHWAYS 2022'!$H$14)-1</f>
        <v>-0.25517158016081731</v>
      </c>
      <c r="M51" s="478">
        <f>('CA PATHWAYS 2022'!O$14/'CA PATHWAYS 2022'!$H$14)-1</f>
        <v>-0.30220349102396205</v>
      </c>
      <c r="N51" s="478">
        <f>('CA PATHWAYS 2022'!P$14/'CA PATHWAYS 2022'!$H$14)-1</f>
        <v>-0.34776625866983224</v>
      </c>
      <c r="O51" s="478">
        <f>('CA PATHWAYS 2022'!Q$14/'CA PATHWAYS 2022'!$H$14)-1</f>
        <v>-0.39642167461772526</v>
      </c>
      <c r="P51" s="478">
        <f>('CA PATHWAYS 2022'!R$14/'CA PATHWAYS 2022'!$H$14)-1</f>
        <v>-0.44242848846157146</v>
      </c>
      <c r="Q51" s="478">
        <f>('CA PATHWAYS 2022'!S$14/'CA PATHWAYS 2022'!$H$14)-1</f>
        <v>-0.48421341757855729</v>
      </c>
      <c r="R51" s="478">
        <f>('CA PATHWAYS 2022'!T$14/'CA PATHWAYS 2022'!$H$14)-1</f>
        <v>-0.51920992427227342</v>
      </c>
      <c r="S51" s="478">
        <f>('CA PATHWAYS 2022'!U$14/'CA PATHWAYS 2022'!$H$14)-1</f>
        <v>-0.55699944404254365</v>
      </c>
      <c r="T51" s="478">
        <f>('CA PATHWAYS 2022'!V$14/'CA PATHWAYS 2022'!$H$14)-1</f>
        <v>-0.59189379475042492</v>
      </c>
      <c r="U51" s="478">
        <f>('CA PATHWAYS 2022'!W$14/'CA PATHWAYS 2022'!$H$14)-1</f>
        <v>-0.63375270797753092</v>
      </c>
      <c r="V51" s="478">
        <f>('CA PATHWAYS 2022'!X$14/'CA PATHWAYS 2022'!$H$14)-1</f>
        <v>-0.63077392050685854</v>
      </c>
      <c r="W51" s="478">
        <f>('CA PATHWAYS 2022'!Y$14/'CA PATHWAYS 2022'!$H$14)-1</f>
        <v>-0.64250039723154773</v>
      </c>
      <c r="X51" s="478">
        <f>('CA PATHWAYS 2022'!Z$14/'CA PATHWAYS 2022'!$H$14)-1</f>
        <v>-0.65502584741374492</v>
      </c>
      <c r="Y51" s="478">
        <f>('CA PATHWAYS 2022'!AA$14/'CA PATHWAYS 2022'!$H$14)-1</f>
        <v>-0.66506665464895631</v>
      </c>
      <c r="Z51" s="478">
        <f>('CA PATHWAYS 2022'!AB$14/'CA PATHWAYS 2022'!$H$14)-1</f>
        <v>-0.6741844528366987</v>
      </c>
      <c r="AA51" s="478">
        <f>('CA PATHWAYS 2022'!AC$14/'CA PATHWAYS 2022'!$H$14)-1</f>
        <v>-0.6814961055592319</v>
      </c>
      <c r="AB51" s="478">
        <f>('CA PATHWAYS 2022'!AD$14/'CA PATHWAYS 2022'!$H$14)-1</f>
        <v>-0.68769791421373472</v>
      </c>
      <c r="AC51" s="478">
        <f>('CA PATHWAYS 2022'!AE$14/'CA PATHWAYS 2022'!$H$14)-1</f>
        <v>-0.69401631139485098</v>
      </c>
      <c r="AD51" s="478">
        <f>('CA PATHWAYS 2022'!AF$14/'CA PATHWAYS 2022'!$H$14)-1</f>
        <v>-0.69944689361263235</v>
      </c>
      <c r="AE51" s="478">
        <f>('CA PATHWAYS 2022'!AG$14/'CA PATHWAYS 2022'!$H$14)-1</f>
        <v>-0.70423779058421743</v>
      </c>
      <c r="AF51" s="478">
        <f>('CA PATHWAYS 2022'!AH$17/'CA PATHWAYS 2022'!$H$17)-1</f>
        <v>8.0729695213850761E-2</v>
      </c>
      <c r="AG51" s="479" cm="1">
        <f t="array" ref="AG51">TREND($AB51:$AF51,$AB$1:$AF$1,AG$1)</f>
        <v>-8.2943721018580163E-2</v>
      </c>
      <c r="AH51" s="479" cm="1">
        <f t="array" ref="AH51">TREND($AB51:$AF51,$AB$1:$AF$1,AH$1)</f>
        <v>6.9719652948037947E-2</v>
      </c>
      <c r="AI51" s="479" cm="1">
        <f t="array" ref="AI51">TREND($AB51:$AF51,$AB$1:$AF$1,AI$1)</f>
        <v>0.22238302691459921</v>
      </c>
      <c r="AJ51" s="479" cm="1">
        <f t="array" ref="AJ51">TREND($AB51:$AF51,$AB$1:$AF$1,AJ$1)</f>
        <v>0.37504640088116048</v>
      </c>
      <c r="AK51" s="479" cm="1">
        <f t="array" ref="AK51">TREND($AB51:$AF51,$AB$1:$AF$1,AK$1)</f>
        <v>0.52770977484777859</v>
      </c>
    </row>
    <row r="52" spans="1:38" x14ac:dyDescent="0.25">
      <c r="A52" s="1"/>
      <c r="B52" s="241" t="s">
        <v>1650</v>
      </c>
      <c r="C52" s="144" t="s">
        <v>1160</v>
      </c>
      <c r="D52" s="46" t="s">
        <v>75</v>
      </c>
      <c r="E52" s="44">
        <v>0</v>
      </c>
      <c r="F52" s="176">
        <v>0</v>
      </c>
      <c r="G52" s="477">
        <v>0</v>
      </c>
      <c r="H52" s="478">
        <v>0</v>
      </c>
      <c r="I52" s="478">
        <v>0</v>
      </c>
      <c r="J52" s="478">
        <v>0</v>
      </c>
      <c r="K52" s="478">
        <v>0</v>
      </c>
      <c r="L52" s="478">
        <v>0</v>
      </c>
      <c r="M52" s="478">
        <v>0</v>
      </c>
      <c r="N52" s="478">
        <v>0</v>
      </c>
      <c r="O52" s="478">
        <v>0</v>
      </c>
      <c r="P52" s="478">
        <v>0</v>
      </c>
      <c r="Q52" s="478">
        <v>0</v>
      </c>
      <c r="R52" s="478">
        <v>0</v>
      </c>
      <c r="S52" s="478">
        <v>0</v>
      </c>
      <c r="T52" s="478">
        <v>0</v>
      </c>
      <c r="U52" s="478">
        <v>0</v>
      </c>
      <c r="V52" s="478">
        <v>0</v>
      </c>
      <c r="W52" s="478">
        <v>0</v>
      </c>
      <c r="X52" s="478">
        <v>0</v>
      </c>
      <c r="Y52" s="478">
        <v>0</v>
      </c>
      <c r="Z52" s="478">
        <v>0</v>
      </c>
      <c r="AA52" s="478">
        <v>0</v>
      </c>
      <c r="AB52" s="478">
        <v>0</v>
      </c>
      <c r="AC52" s="478">
        <v>0</v>
      </c>
      <c r="AD52" s="478">
        <v>0</v>
      </c>
      <c r="AE52" s="478">
        <v>0</v>
      </c>
      <c r="AF52" s="478">
        <f>('CA PATHWAYS 2022'!AH$36/'CA PATHWAYS 2022'!$H$36)-1</f>
        <v>0.4310220913026761</v>
      </c>
      <c r="AG52" s="479" cm="1">
        <f t="array" ref="AG52">TREND($AB52:$AF52,$AB$1:$AF$1,AG$1)</f>
        <v>0.34481767304214372</v>
      </c>
      <c r="AH52" s="479" cm="1">
        <f t="array" ref="AH52">TREND($AB52:$AF52,$AB$1:$AF$1,AH$1)</f>
        <v>0.43102209130267966</v>
      </c>
      <c r="AI52" s="479" cm="1">
        <f t="array" ref="AI52">TREND($AB52:$AF52,$AB$1:$AF$1,AI$1)</f>
        <v>0.51722650956321559</v>
      </c>
      <c r="AJ52" s="479" cm="1">
        <f t="array" ref="AJ52">TREND($AB52:$AF52,$AB$1:$AF$1,AJ$1)</f>
        <v>0.60343092782375152</v>
      </c>
      <c r="AK52" s="479" cm="1">
        <f t="array" ref="AK52">TREND($AB52:$AF52,$AB$1:$AF$1,AK$1)</f>
        <v>0.68963534608428745</v>
      </c>
    </row>
    <row r="53" spans="1:38" x14ac:dyDescent="0.25">
      <c r="A53" s="1"/>
      <c r="B53" s="241" t="s">
        <v>1650</v>
      </c>
      <c r="C53" s="144" t="s">
        <v>1160</v>
      </c>
      <c r="D53" s="46" t="s">
        <v>76</v>
      </c>
      <c r="E53" s="44">
        <v>0</v>
      </c>
      <c r="F53" s="176">
        <v>0</v>
      </c>
      <c r="G53" s="477">
        <f>('CA PATHWAYS 2022'!I$14/'CA PATHWAYS 2022'!$H$14)-1</f>
        <v>-3.7151592882537665E-2</v>
      </c>
      <c r="H53" s="478">
        <f>('CA PATHWAYS 2022'!J$14/'CA PATHWAYS 2022'!$H$14)-1</f>
        <v>-0.11616837571558647</v>
      </c>
      <c r="I53" s="478">
        <f>('CA PATHWAYS 2022'!K$14/'CA PATHWAYS 2022'!$H$14)-1</f>
        <v>-0.13544711246125329</v>
      </c>
      <c r="J53" s="478">
        <f>('CA PATHWAYS 2022'!L$14/'CA PATHWAYS 2022'!$H$14)-1</f>
        <v>-0.16403419787910212</v>
      </c>
      <c r="K53" s="478">
        <f>('CA PATHWAYS 2022'!M$14/'CA PATHWAYS 2022'!$H$14)-1</f>
        <v>-0.21066121908822999</v>
      </c>
      <c r="L53" s="478">
        <f>('CA PATHWAYS 2022'!N$14/'CA PATHWAYS 2022'!$H$14)-1</f>
        <v>-0.25517158016081731</v>
      </c>
      <c r="M53" s="478">
        <f>('CA PATHWAYS 2022'!O$14/'CA PATHWAYS 2022'!$H$14)-1</f>
        <v>-0.30220349102396205</v>
      </c>
      <c r="N53" s="478">
        <f>('CA PATHWAYS 2022'!P$14/'CA PATHWAYS 2022'!$H$14)-1</f>
        <v>-0.34776625866983224</v>
      </c>
      <c r="O53" s="478">
        <f>('CA PATHWAYS 2022'!Q$14/'CA PATHWAYS 2022'!$H$14)-1</f>
        <v>-0.39642167461772526</v>
      </c>
      <c r="P53" s="478">
        <f>('CA PATHWAYS 2022'!R$14/'CA PATHWAYS 2022'!$H$14)-1</f>
        <v>-0.44242848846157146</v>
      </c>
      <c r="Q53" s="478">
        <f>('CA PATHWAYS 2022'!S$14/'CA PATHWAYS 2022'!$H$14)-1</f>
        <v>-0.48421341757855729</v>
      </c>
      <c r="R53" s="478">
        <f>('CA PATHWAYS 2022'!T$14/'CA PATHWAYS 2022'!$H$14)-1</f>
        <v>-0.51920992427227342</v>
      </c>
      <c r="S53" s="478">
        <f>('CA PATHWAYS 2022'!U$14/'CA PATHWAYS 2022'!$H$14)-1</f>
        <v>-0.55699944404254365</v>
      </c>
      <c r="T53" s="478">
        <f>('CA PATHWAYS 2022'!V$14/'CA PATHWAYS 2022'!$H$14)-1</f>
        <v>-0.59189379475042492</v>
      </c>
      <c r="U53" s="478">
        <f>('CA PATHWAYS 2022'!W$14/'CA PATHWAYS 2022'!$H$14)-1</f>
        <v>-0.63375270797753092</v>
      </c>
      <c r="V53" s="478">
        <f>('CA PATHWAYS 2022'!X$14/'CA PATHWAYS 2022'!$H$14)-1</f>
        <v>-0.63077392050685854</v>
      </c>
      <c r="W53" s="478">
        <f>('CA PATHWAYS 2022'!Y$14/'CA PATHWAYS 2022'!$H$14)-1</f>
        <v>-0.64250039723154773</v>
      </c>
      <c r="X53" s="478">
        <f>('CA PATHWAYS 2022'!Z$14/'CA PATHWAYS 2022'!$H$14)-1</f>
        <v>-0.65502584741374492</v>
      </c>
      <c r="Y53" s="478">
        <f>('CA PATHWAYS 2022'!AA$14/'CA PATHWAYS 2022'!$H$14)-1</f>
        <v>-0.66506665464895631</v>
      </c>
      <c r="Z53" s="478">
        <f>('CA PATHWAYS 2022'!AB$14/'CA PATHWAYS 2022'!$H$14)-1</f>
        <v>-0.6741844528366987</v>
      </c>
      <c r="AA53" s="478">
        <f>('CA PATHWAYS 2022'!AC$14/'CA PATHWAYS 2022'!$H$14)-1</f>
        <v>-0.6814961055592319</v>
      </c>
      <c r="AB53" s="478">
        <f>('CA PATHWAYS 2022'!AD$14/'CA PATHWAYS 2022'!$H$14)-1</f>
        <v>-0.68769791421373472</v>
      </c>
      <c r="AC53" s="478">
        <f>('CA PATHWAYS 2022'!AE$14/'CA PATHWAYS 2022'!$H$14)-1</f>
        <v>-0.69401631139485098</v>
      </c>
      <c r="AD53" s="478">
        <f>('CA PATHWAYS 2022'!AF$14/'CA PATHWAYS 2022'!$H$14)-1</f>
        <v>-0.69944689361263235</v>
      </c>
      <c r="AE53" s="478">
        <f>('CA PATHWAYS 2022'!AG$14/'CA PATHWAYS 2022'!$H$14)-1</f>
        <v>-0.70423779058421743</v>
      </c>
      <c r="AF53" s="478">
        <f>('CA PATHWAYS 2022'!AH$17/'CA PATHWAYS 2022'!$H$17)-1</f>
        <v>8.0729695213850761E-2</v>
      </c>
      <c r="AG53" s="479" cm="1">
        <f t="array" ref="AG53">TREND($AB53:$AF53,$AB$1:$AF$1,AG$1)</f>
        <v>-8.2943721018580163E-2</v>
      </c>
      <c r="AH53" s="479" cm="1">
        <f t="array" ref="AH53">TREND($AB53:$AF53,$AB$1:$AF$1,AH$1)</f>
        <v>6.9719652948037947E-2</v>
      </c>
      <c r="AI53" s="479" cm="1">
        <f t="array" ref="AI53">TREND($AB53:$AF53,$AB$1:$AF$1,AI$1)</f>
        <v>0.22238302691459921</v>
      </c>
      <c r="AJ53" s="479" cm="1">
        <f t="array" ref="AJ53">TREND($AB53:$AF53,$AB$1:$AF$1,AJ$1)</f>
        <v>0.37504640088116048</v>
      </c>
      <c r="AK53" s="479" cm="1">
        <f t="array" ref="AK53">TREND($AB53:$AF53,$AB$1:$AF$1,AK$1)</f>
        <v>0.52770977484777859</v>
      </c>
    </row>
    <row r="54" spans="1:38" x14ac:dyDescent="0.25">
      <c r="B54" s="4"/>
      <c r="C54" s="144"/>
      <c r="D54" s="144"/>
      <c r="E54" s="44"/>
      <c r="F54" s="176"/>
      <c r="G54" s="173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</row>
    <row r="55" spans="1:38" x14ac:dyDescent="0.25">
      <c r="B55" s="241" t="s">
        <v>1650</v>
      </c>
      <c r="C55" s="144" t="s">
        <v>1161</v>
      </c>
      <c r="D55" s="144" t="s">
        <v>52</v>
      </c>
      <c r="E55" s="44">
        <v>0</v>
      </c>
      <c r="F55" s="176">
        <v>0</v>
      </c>
      <c r="G55" s="477">
        <f>('CA PATHWAYS 2022'!I$8/'CA PATHWAYS 2022'!$H$8)-1</f>
        <v>-3.2869791565042661E-2</v>
      </c>
      <c r="H55" s="478">
        <f>('CA PATHWAYS 2022'!J$8/'CA PATHWAYS 2022'!$H$8)-1</f>
        <v>-6.5739583130094426E-2</v>
      </c>
      <c r="I55" s="478">
        <f>('CA PATHWAYS 2022'!K$8/'CA PATHWAYS 2022'!$H$8)-1</f>
        <v>-9.8609374695141638E-2</v>
      </c>
      <c r="J55" s="478">
        <f>('CA PATHWAYS 2022'!L$8/'CA PATHWAYS 2022'!$H$8)-1</f>
        <v>-0.13147916626019174</v>
      </c>
      <c r="K55" s="478">
        <f>('CA PATHWAYS 2022'!M$8/'CA PATHWAYS 2022'!$H$8)-1</f>
        <v>-0.16434895782524173</v>
      </c>
      <c r="L55" s="478">
        <f>('CA PATHWAYS 2022'!N$8/'CA PATHWAYS 2022'!$H$8)-1</f>
        <v>-0.19721874939029149</v>
      </c>
      <c r="M55" s="478">
        <f>('CA PATHWAYS 2022'!O$8/'CA PATHWAYS 2022'!$H$8)-1</f>
        <v>-0.2300885409553407</v>
      </c>
      <c r="N55" s="478">
        <f>('CA PATHWAYS 2022'!P$8/'CA PATHWAYS 2022'!$H$8)-1</f>
        <v>-0.26295833252039058</v>
      </c>
      <c r="O55" s="478">
        <f>('CA PATHWAYS 2022'!Q$8/'CA PATHWAYS 2022'!$H$8)-1</f>
        <v>-0.29582812408544157</v>
      </c>
      <c r="P55" s="478">
        <f>('CA PATHWAYS 2022'!R$8/'CA PATHWAYS 2022'!$H$8)-1</f>
        <v>-0.32869791565049067</v>
      </c>
      <c r="Q55" s="478">
        <f>('CA PATHWAYS 2022'!S$8/'CA PATHWAYS 2022'!$H$8)-1</f>
        <v>-0.36156770721554055</v>
      </c>
      <c r="R55" s="478">
        <f>('CA PATHWAYS 2022'!T$8/'CA PATHWAYS 2022'!$H$8)-1</f>
        <v>-0.39443749878059053</v>
      </c>
      <c r="S55" s="478">
        <f>('CA PATHWAYS 2022'!U$8/'CA PATHWAYS 2022'!$H$8)-1</f>
        <v>-0.42730729034564052</v>
      </c>
      <c r="T55" s="478">
        <f>('CA PATHWAYS 2022'!V$8/'CA PATHWAYS 2022'!$H$8)-1</f>
        <v>-0.46017708191069062</v>
      </c>
      <c r="U55" s="478">
        <f>('CA PATHWAYS 2022'!W$8/'CA PATHWAYS 2022'!$H$8)-1</f>
        <v>-0.49304687347573961</v>
      </c>
      <c r="V55" s="478">
        <f>('CA PATHWAYS 2022'!X$8/'CA PATHWAYS 2022'!$H$8)-1</f>
        <v>-0.5259166650407896</v>
      </c>
      <c r="W55" s="478">
        <f>('CA PATHWAYS 2022'!Y$8/'CA PATHWAYS 2022'!$H$8)-1</f>
        <v>-0.55878645660583959</v>
      </c>
      <c r="X55" s="478">
        <f>('CA PATHWAYS 2022'!Z$8/'CA PATHWAYS 2022'!$H$8)-1</f>
        <v>-0.59165624817088958</v>
      </c>
      <c r="Y55" s="478">
        <f>('CA PATHWAYS 2022'!AA$8/'CA PATHWAYS 2022'!$H$8)-1</f>
        <v>-0.62452603973593956</v>
      </c>
      <c r="Z55" s="478">
        <f>('CA PATHWAYS 2022'!AB$8/'CA PATHWAYS 2022'!$H$8)-1</f>
        <v>-0.65739583130098955</v>
      </c>
      <c r="AA55" s="478">
        <f>('CA PATHWAYS 2022'!AC$8/'CA PATHWAYS 2022'!$H$8)-1</f>
        <v>-0.69026562286603954</v>
      </c>
      <c r="AB55" s="478">
        <f>('CA PATHWAYS 2022'!AD$8/'CA PATHWAYS 2022'!$H$8)-1</f>
        <v>-0.72313541443108953</v>
      </c>
      <c r="AC55" s="478">
        <f>('CA PATHWAYS 2022'!AE$8/'CA PATHWAYS 2022'!$H$8)-1</f>
        <v>-0.75600520599613952</v>
      </c>
      <c r="AD55" s="478">
        <f>('CA PATHWAYS 2022'!AF$8/'CA PATHWAYS 2022'!$H$8)-1</f>
        <v>-0.78887499756118862</v>
      </c>
      <c r="AE55" s="478">
        <f>('CA PATHWAYS 2022'!AG$8/'CA PATHWAYS 2022'!$H$8)-1</f>
        <v>-0.82154962777964302</v>
      </c>
      <c r="AF55" s="478">
        <f>('CA PATHWAYS 2022'!AH$8/'CA PATHWAYS 2022'!$H$8)-1</f>
        <v>-0.8522759997734547</v>
      </c>
      <c r="AG55" s="479" cm="1">
        <f t="array" ref="AG55">TREND($AB55:$AF55,$AB$1:$AF$1,AG$1)</f>
        <v>-0.88551592684876823</v>
      </c>
      <c r="AH55" s="479" cm="1">
        <f t="array" ref="AH55">TREND($AB55:$AF55,$AB$1:$AF$1,AH$1)</f>
        <v>-0.91789848609559499</v>
      </c>
      <c r="AI55" s="479" cm="1">
        <f t="array" ref="AI55">TREND($AB55:$AF55,$AB$1:$AF$1,AI$1)</f>
        <v>-0.95028104534242175</v>
      </c>
      <c r="AJ55" s="479" cm="1">
        <f t="array" ref="AJ55">TREND($AB55:$AF55,$AB$1:$AF$1,AJ$1)</f>
        <v>-0.98266360458924851</v>
      </c>
      <c r="AK55" s="479" cm="1">
        <f t="array" ref="AK55">TREND($AB55:$AF55,$AB$1:$AF$1,AK$1)</f>
        <v>-1.0150461638360753</v>
      </c>
      <c r="AL55" s="3"/>
    </row>
    <row r="56" spans="1:38" x14ac:dyDescent="0.25">
      <c r="B56" s="241" t="s">
        <v>1650</v>
      </c>
      <c r="C56" s="224" t="s">
        <v>1161</v>
      </c>
      <c r="D56" s="224" t="s">
        <v>53</v>
      </c>
      <c r="E56" s="44">
        <v>0</v>
      </c>
      <c r="F56" s="176">
        <v>0</v>
      </c>
      <c r="G56" s="477">
        <f>('CA PATHWAYS 2022'!I$19/'CA PATHWAYS 2022'!$H$19)-1</f>
        <v>-0.10731443569619592</v>
      </c>
      <c r="H56" s="478">
        <f>('CA PATHWAYS 2022'!J$19/'CA PATHWAYS 2022'!$H$19)-1</f>
        <v>-0.1088118069604157</v>
      </c>
      <c r="I56" s="478">
        <f>('CA PATHWAYS 2022'!K$17/'CA PATHWAYS 2022'!$H$17)-1</f>
        <v>-9.4387134436627607E-2</v>
      </c>
      <c r="J56" s="478">
        <f>('CA PATHWAYS 2022'!L$17/'CA PATHWAYS 2022'!$H$17)-1</f>
        <v>-7.5185744119626974E-2</v>
      </c>
      <c r="K56" s="478">
        <f>('CA PATHWAYS 2022'!M$17/'CA PATHWAYS 2022'!$H$17)-1</f>
        <v>-5.6438342090913363E-2</v>
      </c>
      <c r="L56" s="478">
        <f>('CA PATHWAYS 2022'!N$17/'CA PATHWAYS 2022'!$H$17)-1</f>
        <v>-4.0164448753097215E-2</v>
      </c>
      <c r="M56" s="478">
        <f>('CA PATHWAYS 2022'!O$17/'CA PATHWAYS 2022'!$H$17)-1</f>
        <v>-3.129128019599714E-2</v>
      </c>
      <c r="N56" s="478">
        <f>('CA PATHWAYS 2022'!P$17/'CA PATHWAYS 2022'!$H$17)-1</f>
        <v>-2.6825009683837608E-2</v>
      </c>
      <c r="O56" s="478">
        <f>('CA PATHWAYS 2022'!Q$17/'CA PATHWAYS 2022'!$H$17)-1</f>
        <v>-2.5794157679886243E-2</v>
      </c>
      <c r="P56" s="478">
        <f>('CA PATHWAYS 2022'!R$17/'CA PATHWAYS 2022'!$H$17)-1</f>
        <v>-2.4864631904458978E-2</v>
      </c>
      <c r="Q56" s="478">
        <f>('CA PATHWAYS 2022'!S$17/'CA PATHWAYS 2022'!$H$17)-1</f>
        <v>-2.2266820684866961E-2</v>
      </c>
      <c r="R56" s="478">
        <f>('CA PATHWAYS 2022'!T$17/'CA PATHWAYS 2022'!$H$17)-1</f>
        <v>-1.8643256363907956E-2</v>
      </c>
      <c r="S56" s="478">
        <f>('CA PATHWAYS 2022'!U$17/'CA PATHWAYS 2022'!$H$17)-1</f>
        <v>-1.7563148883015023E-2</v>
      </c>
      <c r="T56" s="478">
        <f>('CA PATHWAYS 2022'!V$17/'CA PATHWAYS 2022'!$H$17)-1</f>
        <v>-1.5132375869070014E-2</v>
      </c>
      <c r="U56" s="478">
        <f>('CA PATHWAYS 2022'!W$17/'CA PATHWAYS 2022'!$H$17)-1</f>
        <v>-9.8159868390742533E-3</v>
      </c>
      <c r="V56" s="478">
        <f>('CA PATHWAYS 2022'!X$17/'CA PATHWAYS 2022'!$H$17)-1</f>
        <v>-2.4028767504469251E-3</v>
      </c>
      <c r="W56" s="478">
        <f>('CA PATHWAYS 2022'!Y$17/'CA PATHWAYS 2022'!$H$17)-1</f>
        <v>2.8944912848754001E-3</v>
      </c>
      <c r="X56" s="478">
        <f>('CA PATHWAYS 2022'!Z$17/'CA PATHWAYS 2022'!$H$17)-1</f>
        <v>8.7721922400934016E-3</v>
      </c>
      <c r="Y56" s="478">
        <f>('CA PATHWAYS 2022'!AA$17/'CA PATHWAYS 2022'!$H$17)-1</f>
        <v>1.6914559935323759E-2</v>
      </c>
      <c r="Z56" s="478">
        <f>('CA PATHWAYS 2022'!AB$17/'CA PATHWAYS 2022'!$H$17)-1</f>
        <v>2.3441006385326091E-2</v>
      </c>
      <c r="AA56" s="478">
        <f>('CA PATHWAYS 2022'!AC$17/'CA PATHWAYS 2022'!$H$17)-1</f>
        <v>2.8078500166536235E-2</v>
      </c>
      <c r="AB56" s="478">
        <f>('CA PATHWAYS 2022'!AD$17/'CA PATHWAYS 2022'!$H$17)-1</f>
        <v>3.5784796376204575E-2</v>
      </c>
      <c r="AC56" s="478">
        <f>('CA PATHWAYS 2022'!AE$17/'CA PATHWAYS 2022'!$H$17)-1</f>
        <v>4.8601455597936605E-2</v>
      </c>
      <c r="AD56" s="478">
        <f>('CA PATHWAYS 2022'!AF$17/'CA PATHWAYS 2022'!$H$17)-1</f>
        <v>6.1822496326972454E-2</v>
      </c>
      <c r="AE56" s="478">
        <f>('CA PATHWAYS 2022'!AG$17/'CA PATHWAYS 2022'!$H$17)-1</f>
        <v>7.1552705977143916E-2</v>
      </c>
      <c r="AF56" s="478">
        <f>('CA PATHWAYS 2022'!AH$17/'CA PATHWAYS 2022'!$H$17)-1</f>
        <v>8.0729695213850761E-2</v>
      </c>
      <c r="AG56" s="479" cm="1">
        <f t="array" ref="AG56">TREND($AB56:$AF56,$AB$1:$AF$1,AG$1)</f>
        <v>9.3550544314773276E-2</v>
      </c>
      <c r="AH56" s="479" cm="1">
        <f t="array" ref="AH56">TREND($AB56:$AF56,$AB$1:$AF$1,AH$1)</f>
        <v>0.104834649120221</v>
      </c>
      <c r="AI56" s="479" cm="1">
        <f t="array" ref="AI56">TREND($AB56:$AF56,$AB$1:$AF$1,AI$1)</f>
        <v>0.11611875392567228</v>
      </c>
      <c r="AJ56" s="479" cm="1">
        <f t="array" ref="AJ56">TREND($AB56:$AF56,$AB$1:$AF$1,AJ$1)</f>
        <v>0.12740285873112356</v>
      </c>
      <c r="AK56" s="479" cm="1">
        <f t="array" ref="AK56">TREND($AB56:$AF56,$AB$1:$AF$1,AK$1)</f>
        <v>0.13868696353657128</v>
      </c>
      <c r="AL56" s="3"/>
    </row>
    <row r="57" spans="1:38" x14ac:dyDescent="0.25">
      <c r="B57" s="241" t="s">
        <v>1650</v>
      </c>
      <c r="C57" s="46" t="s">
        <v>1161</v>
      </c>
      <c r="D57" s="46" t="s">
        <v>54</v>
      </c>
      <c r="E57" s="44">
        <v>0</v>
      </c>
      <c r="F57" s="176">
        <v>0</v>
      </c>
      <c r="G57" s="477">
        <f>('CA PATHWAYS 2022'!I$23/'CA PATHWAYS 2022'!$H$23)-1</f>
        <v>-0.13173097953222945</v>
      </c>
      <c r="H57" s="478">
        <f>('CA PATHWAYS 2022'!J$23/'CA PATHWAYS 2022'!$H$23)-1</f>
        <v>-0.20425924195279965</v>
      </c>
      <c r="I57" s="478">
        <f>('CA PATHWAYS 2022'!K$22/'CA PATHWAYS 2022'!$H$22)-1</f>
        <v>-0.16971372539200991</v>
      </c>
      <c r="J57" s="478">
        <f>('CA PATHWAYS 2022'!L$22/'CA PATHWAYS 2022'!$H$22)-1</f>
        <v>-0.1312772674565218</v>
      </c>
      <c r="K57" s="478">
        <f>('CA PATHWAYS 2022'!M$22/'CA PATHWAYS 2022'!$H$22)-1</f>
        <v>-0.11229208084990983</v>
      </c>
      <c r="L57" s="478">
        <f>('CA PATHWAYS 2022'!N$22/'CA PATHWAYS 2022'!$H$22)-1</f>
        <v>-8.2331512587415445E-2</v>
      </c>
      <c r="M57" s="478">
        <f>('CA PATHWAYS 2022'!O$22/'CA PATHWAYS 2022'!$H$22)-1</f>
        <v>-7.426636112634577E-2</v>
      </c>
      <c r="N57" s="478">
        <f>('CA PATHWAYS 2022'!P$22/'CA PATHWAYS 2022'!$H$22)-1</f>
        <v>-7.4283948337299566E-2</v>
      </c>
      <c r="O57" s="478">
        <f>('CA PATHWAYS 2022'!Q$22/'CA PATHWAYS 2022'!$H$22)-1</f>
        <v>-6.5454647487711348E-2</v>
      </c>
      <c r="P57" s="478">
        <f>('CA PATHWAYS 2022'!R$22/'CA PATHWAYS 2022'!$H$22)-1</f>
        <v>-7.4040459323984842E-2</v>
      </c>
      <c r="Q57" s="478">
        <f>('CA PATHWAYS 2022'!S$22/'CA PATHWAYS 2022'!$H$22)-1</f>
        <v>-8.6630576400686943E-2</v>
      </c>
      <c r="R57" s="478">
        <f>('CA PATHWAYS 2022'!T$22/'CA PATHWAYS 2022'!$H$22)-1</f>
        <v>-8.7681782080006321E-2</v>
      </c>
      <c r="S57" s="478">
        <f>('CA PATHWAYS 2022'!U$22/'CA PATHWAYS 2022'!$H$22)-1</f>
        <v>-9.4566829372469963E-2</v>
      </c>
      <c r="T57" s="478">
        <f>('CA PATHWAYS 2022'!V$22/'CA PATHWAYS 2022'!$H$22)-1</f>
        <v>-8.6619018002253023E-2</v>
      </c>
      <c r="U57" s="478">
        <f>('CA PATHWAYS 2022'!W$22/'CA PATHWAYS 2022'!$H$22)-1</f>
        <v>-7.7968134287334734E-2</v>
      </c>
      <c r="V57" s="478">
        <f>('CA PATHWAYS 2022'!X$22/'CA PATHWAYS 2022'!$H$22)-1</f>
        <v>-8.0448688310639116E-2</v>
      </c>
      <c r="W57" s="478">
        <f>('CA PATHWAYS 2022'!Y$22/'CA PATHWAYS 2022'!$H$22)-1</f>
        <v>-8.612330031955151E-2</v>
      </c>
      <c r="X57" s="478">
        <f>('CA PATHWAYS 2022'!Z$22/'CA PATHWAYS 2022'!$H$22)-1</f>
        <v>-8.2180230764876794E-2</v>
      </c>
      <c r="Y57" s="478">
        <f>('CA PATHWAYS 2022'!AA$22/'CA PATHWAYS 2022'!$H$22)-1</f>
        <v>-7.5922822495927411E-2</v>
      </c>
      <c r="Z57" s="478">
        <f>('CA PATHWAYS 2022'!AB$22/'CA PATHWAYS 2022'!$H$22)-1</f>
        <v>-7.2545081896114416E-2</v>
      </c>
      <c r="AA57" s="478">
        <f>('CA PATHWAYS 2022'!AC$22/'CA PATHWAYS 2022'!$H$22)-1</f>
        <v>-8.0314346171468265E-2</v>
      </c>
      <c r="AB57" s="478">
        <f>('CA PATHWAYS 2022'!AD$22/'CA PATHWAYS 2022'!$H$22)-1</f>
        <v>-9.0392185435321237E-2</v>
      </c>
      <c r="AC57" s="478">
        <f>('CA PATHWAYS 2022'!AE$22/'CA PATHWAYS 2022'!$H$22)-1</f>
        <v>-9.529811989357595E-2</v>
      </c>
      <c r="AD57" s="478">
        <f>('CA PATHWAYS 2022'!AF$22/'CA PATHWAYS 2022'!$H$22)-1</f>
        <v>-9.492222551229601E-2</v>
      </c>
      <c r="AE57" s="478">
        <f>('CA PATHWAYS 2022'!AG$22/'CA PATHWAYS 2022'!$H$22)-1</f>
        <v>-8.9970971394735644E-2</v>
      </c>
      <c r="AF57" s="478">
        <f>('CA PATHWAYS 2022'!AH$22/'CA PATHWAYS 2022'!$H$22)-1</f>
        <v>-8.6497059592642089E-2</v>
      </c>
      <c r="AG57" s="479" cm="1">
        <f t="array" ref="AG57">TREND($AB57:$AF57,$AB$1:$AF$1,AG$1)</f>
        <v>-8.7480892310454639E-2</v>
      </c>
      <c r="AH57" s="479" cm="1">
        <f t="array" ref="AH57">TREND($AB57:$AF57,$AB$1:$AF$1,AH$1)</f>
        <v>-8.6169152292034479E-2</v>
      </c>
      <c r="AI57" s="479" cm="1">
        <f t="array" ref="AI57">TREND($AB57:$AF57,$AB$1:$AF$1,AI$1)</f>
        <v>-8.4857412273614763E-2</v>
      </c>
      <c r="AJ57" s="479" cm="1">
        <f t="array" ref="AJ57">TREND($AB57:$AF57,$AB$1:$AF$1,AJ$1)</f>
        <v>-8.3545672255195047E-2</v>
      </c>
      <c r="AK57" s="479" cm="1">
        <f t="array" ref="AK57">TREND($AB57:$AF57,$AB$1:$AF$1,AK$1)</f>
        <v>-8.2233932236774887E-2</v>
      </c>
      <c r="AL57" s="3"/>
    </row>
    <row r="58" spans="1:38" x14ac:dyDescent="0.25">
      <c r="B58" s="241" t="s">
        <v>1650</v>
      </c>
      <c r="C58" s="46" t="s">
        <v>1161</v>
      </c>
      <c r="D58" s="46" t="s">
        <v>55</v>
      </c>
      <c r="E58" s="44">
        <v>0</v>
      </c>
      <c r="F58" s="176">
        <v>0</v>
      </c>
      <c r="G58" s="477">
        <f>('CA PATHWAYS 2022'!I$19/'CA PATHWAYS 2022'!$H$19)-1</f>
        <v>-0.10731443569619592</v>
      </c>
      <c r="H58" s="478">
        <f>('CA PATHWAYS 2022'!J$19/'CA PATHWAYS 2022'!$H$19)-1</f>
        <v>-0.1088118069604157</v>
      </c>
      <c r="I58" s="478">
        <f>('CA PATHWAYS 2022'!K$17/'CA PATHWAYS 2022'!$H$17)-1</f>
        <v>-9.4387134436627607E-2</v>
      </c>
      <c r="J58" s="478">
        <f>('CA PATHWAYS 2022'!L$17/'CA PATHWAYS 2022'!$H$17)-1</f>
        <v>-7.5185744119626974E-2</v>
      </c>
      <c r="K58" s="478">
        <f>('CA PATHWAYS 2022'!M$17/'CA PATHWAYS 2022'!$H$17)-1</f>
        <v>-5.6438342090913363E-2</v>
      </c>
      <c r="L58" s="478">
        <f>('CA PATHWAYS 2022'!N$17/'CA PATHWAYS 2022'!$H$17)-1</f>
        <v>-4.0164448753097215E-2</v>
      </c>
      <c r="M58" s="478">
        <f>('CA PATHWAYS 2022'!O$17/'CA PATHWAYS 2022'!$H$17)-1</f>
        <v>-3.129128019599714E-2</v>
      </c>
      <c r="N58" s="478">
        <f>('CA PATHWAYS 2022'!P$17/'CA PATHWAYS 2022'!$H$17)-1</f>
        <v>-2.6825009683837608E-2</v>
      </c>
      <c r="O58" s="478">
        <f>('CA PATHWAYS 2022'!Q$17/'CA PATHWAYS 2022'!$H$17)-1</f>
        <v>-2.5794157679886243E-2</v>
      </c>
      <c r="P58" s="478">
        <f>('CA PATHWAYS 2022'!R$17/'CA PATHWAYS 2022'!$H$17)-1</f>
        <v>-2.4864631904458978E-2</v>
      </c>
      <c r="Q58" s="478">
        <f>('CA PATHWAYS 2022'!S$17/'CA PATHWAYS 2022'!$H$17)-1</f>
        <v>-2.2266820684866961E-2</v>
      </c>
      <c r="R58" s="478">
        <f>('CA PATHWAYS 2022'!T$17/'CA PATHWAYS 2022'!$H$17)-1</f>
        <v>-1.8643256363907956E-2</v>
      </c>
      <c r="S58" s="478">
        <f>('CA PATHWAYS 2022'!U$17/'CA PATHWAYS 2022'!$H$17)-1</f>
        <v>-1.7563148883015023E-2</v>
      </c>
      <c r="T58" s="478">
        <f>('CA PATHWAYS 2022'!V$17/'CA PATHWAYS 2022'!$H$17)-1</f>
        <v>-1.5132375869070014E-2</v>
      </c>
      <c r="U58" s="478">
        <f>('CA PATHWAYS 2022'!W$17/'CA PATHWAYS 2022'!$H$17)-1</f>
        <v>-9.8159868390742533E-3</v>
      </c>
      <c r="V58" s="478">
        <f>('CA PATHWAYS 2022'!X$17/'CA PATHWAYS 2022'!$H$17)-1</f>
        <v>-2.4028767504469251E-3</v>
      </c>
      <c r="W58" s="478">
        <f>('CA PATHWAYS 2022'!Y$17/'CA PATHWAYS 2022'!$H$17)-1</f>
        <v>2.8944912848754001E-3</v>
      </c>
      <c r="X58" s="478">
        <f>('CA PATHWAYS 2022'!Z$17/'CA PATHWAYS 2022'!$H$17)-1</f>
        <v>8.7721922400934016E-3</v>
      </c>
      <c r="Y58" s="478">
        <f>('CA PATHWAYS 2022'!AA$17/'CA PATHWAYS 2022'!$H$17)-1</f>
        <v>1.6914559935323759E-2</v>
      </c>
      <c r="Z58" s="478">
        <f>('CA PATHWAYS 2022'!AB$17/'CA PATHWAYS 2022'!$H$17)-1</f>
        <v>2.3441006385326091E-2</v>
      </c>
      <c r="AA58" s="478">
        <f>('CA PATHWAYS 2022'!AC$17/'CA PATHWAYS 2022'!$H$17)-1</f>
        <v>2.8078500166536235E-2</v>
      </c>
      <c r="AB58" s="478">
        <f>('CA PATHWAYS 2022'!AD$17/'CA PATHWAYS 2022'!$H$17)-1</f>
        <v>3.5784796376204575E-2</v>
      </c>
      <c r="AC58" s="478">
        <f>('CA PATHWAYS 2022'!AE$17/'CA PATHWAYS 2022'!$H$17)-1</f>
        <v>4.8601455597936605E-2</v>
      </c>
      <c r="AD58" s="478">
        <f>('CA PATHWAYS 2022'!AF$17/'CA PATHWAYS 2022'!$H$17)-1</f>
        <v>6.1822496326972454E-2</v>
      </c>
      <c r="AE58" s="478">
        <f>('CA PATHWAYS 2022'!AG$17/'CA PATHWAYS 2022'!$H$17)-1</f>
        <v>7.1552705977143916E-2</v>
      </c>
      <c r="AF58" s="478">
        <f>('CA PATHWAYS 2022'!AH$17/'CA PATHWAYS 2022'!$H$17)-1</f>
        <v>8.0729695213850761E-2</v>
      </c>
      <c r="AG58" s="479" cm="1">
        <f t="array" ref="AG58">TREND($AB58:$AF58,$AB$1:$AF$1,AG$1)</f>
        <v>9.3550544314773276E-2</v>
      </c>
      <c r="AH58" s="479" cm="1">
        <f t="array" ref="AH58">TREND($AB58:$AF58,$AB$1:$AF$1,AH$1)</f>
        <v>0.104834649120221</v>
      </c>
      <c r="AI58" s="479" cm="1">
        <f t="array" ref="AI58">TREND($AB58:$AF58,$AB$1:$AF$1,AI$1)</f>
        <v>0.11611875392567228</v>
      </c>
      <c r="AJ58" s="479" cm="1">
        <f t="array" ref="AJ58">TREND($AB58:$AF58,$AB$1:$AF$1,AJ$1)</f>
        <v>0.12740285873112356</v>
      </c>
      <c r="AK58" s="479" cm="1">
        <f t="array" ref="AK58">TREND($AB58:$AF58,$AB$1:$AF$1,AK$1)</f>
        <v>0.13868696353657128</v>
      </c>
      <c r="AL58" s="3"/>
    </row>
    <row r="59" spans="1:38" x14ac:dyDescent="0.25">
      <c r="B59" s="241" t="s">
        <v>1650</v>
      </c>
      <c r="C59" s="46" t="s">
        <v>1161</v>
      </c>
      <c r="D59" s="46" t="s">
        <v>56</v>
      </c>
      <c r="E59" s="44">
        <v>0</v>
      </c>
      <c r="F59" s="176">
        <v>0</v>
      </c>
      <c r="G59" s="477">
        <f>('CA PATHWAYS 2022'!I$19/'CA PATHWAYS 2022'!$H$19)-1</f>
        <v>-0.10731443569619592</v>
      </c>
      <c r="H59" s="478">
        <f>('CA PATHWAYS 2022'!J$19/'CA PATHWAYS 2022'!$H$19)-1</f>
        <v>-0.1088118069604157</v>
      </c>
      <c r="I59" s="478">
        <f>('CA PATHWAYS 2022'!K$17/'CA PATHWAYS 2022'!$H$17)-1</f>
        <v>-9.4387134436627607E-2</v>
      </c>
      <c r="J59" s="478">
        <f>('CA PATHWAYS 2022'!L$17/'CA PATHWAYS 2022'!$H$17)-1</f>
        <v>-7.5185744119626974E-2</v>
      </c>
      <c r="K59" s="478">
        <f>('CA PATHWAYS 2022'!M$17/'CA PATHWAYS 2022'!$H$17)-1</f>
        <v>-5.6438342090913363E-2</v>
      </c>
      <c r="L59" s="478">
        <f>('CA PATHWAYS 2022'!N$17/'CA PATHWAYS 2022'!$H$17)-1</f>
        <v>-4.0164448753097215E-2</v>
      </c>
      <c r="M59" s="478">
        <f>('CA PATHWAYS 2022'!O$17/'CA PATHWAYS 2022'!$H$17)-1</f>
        <v>-3.129128019599714E-2</v>
      </c>
      <c r="N59" s="478">
        <f>('CA PATHWAYS 2022'!P$17/'CA PATHWAYS 2022'!$H$17)-1</f>
        <v>-2.6825009683837608E-2</v>
      </c>
      <c r="O59" s="478">
        <f>('CA PATHWAYS 2022'!Q$17/'CA PATHWAYS 2022'!$H$17)-1</f>
        <v>-2.5794157679886243E-2</v>
      </c>
      <c r="P59" s="478">
        <f>('CA PATHWAYS 2022'!R$17/'CA PATHWAYS 2022'!$H$17)-1</f>
        <v>-2.4864631904458978E-2</v>
      </c>
      <c r="Q59" s="478">
        <f>('CA PATHWAYS 2022'!S$17/'CA PATHWAYS 2022'!$H$17)-1</f>
        <v>-2.2266820684866961E-2</v>
      </c>
      <c r="R59" s="478">
        <f>('CA PATHWAYS 2022'!T$17/'CA PATHWAYS 2022'!$H$17)-1</f>
        <v>-1.8643256363907956E-2</v>
      </c>
      <c r="S59" s="478">
        <f>('CA PATHWAYS 2022'!U$17/'CA PATHWAYS 2022'!$H$17)-1</f>
        <v>-1.7563148883015023E-2</v>
      </c>
      <c r="T59" s="478">
        <f>('CA PATHWAYS 2022'!V$17/'CA PATHWAYS 2022'!$H$17)-1</f>
        <v>-1.5132375869070014E-2</v>
      </c>
      <c r="U59" s="478">
        <f>('CA PATHWAYS 2022'!W$17/'CA PATHWAYS 2022'!$H$17)-1</f>
        <v>-9.8159868390742533E-3</v>
      </c>
      <c r="V59" s="478">
        <f>('CA PATHWAYS 2022'!X$17/'CA PATHWAYS 2022'!$H$17)-1</f>
        <v>-2.4028767504469251E-3</v>
      </c>
      <c r="W59" s="478">
        <f>('CA PATHWAYS 2022'!Y$17/'CA PATHWAYS 2022'!$H$17)-1</f>
        <v>2.8944912848754001E-3</v>
      </c>
      <c r="X59" s="478">
        <f>('CA PATHWAYS 2022'!Z$17/'CA PATHWAYS 2022'!$H$17)-1</f>
        <v>8.7721922400934016E-3</v>
      </c>
      <c r="Y59" s="478">
        <f>('CA PATHWAYS 2022'!AA$17/'CA PATHWAYS 2022'!$H$17)-1</f>
        <v>1.6914559935323759E-2</v>
      </c>
      <c r="Z59" s="478">
        <f>('CA PATHWAYS 2022'!AB$17/'CA PATHWAYS 2022'!$H$17)-1</f>
        <v>2.3441006385326091E-2</v>
      </c>
      <c r="AA59" s="478">
        <f>('CA PATHWAYS 2022'!AC$17/'CA PATHWAYS 2022'!$H$17)-1</f>
        <v>2.8078500166536235E-2</v>
      </c>
      <c r="AB59" s="478">
        <f>('CA PATHWAYS 2022'!AD$17/'CA PATHWAYS 2022'!$H$17)-1</f>
        <v>3.5784796376204575E-2</v>
      </c>
      <c r="AC59" s="478">
        <f>('CA PATHWAYS 2022'!AE$17/'CA PATHWAYS 2022'!$H$17)-1</f>
        <v>4.8601455597936605E-2</v>
      </c>
      <c r="AD59" s="478">
        <f>('CA PATHWAYS 2022'!AF$17/'CA PATHWAYS 2022'!$H$17)-1</f>
        <v>6.1822496326972454E-2</v>
      </c>
      <c r="AE59" s="478">
        <f>('CA PATHWAYS 2022'!AG$17/'CA PATHWAYS 2022'!$H$17)-1</f>
        <v>7.1552705977143916E-2</v>
      </c>
      <c r="AF59" s="478">
        <f>('CA PATHWAYS 2022'!AH$17/'CA PATHWAYS 2022'!$H$17)-1</f>
        <v>8.0729695213850761E-2</v>
      </c>
      <c r="AG59" s="479" cm="1">
        <f t="array" ref="AG59">TREND($AB59:$AF59,$AB$1:$AF$1,AG$1)</f>
        <v>9.3550544314773276E-2</v>
      </c>
      <c r="AH59" s="479" cm="1">
        <f t="array" ref="AH59">TREND($AB59:$AF59,$AB$1:$AF$1,AH$1)</f>
        <v>0.104834649120221</v>
      </c>
      <c r="AI59" s="479" cm="1">
        <f t="array" ref="AI59">TREND($AB59:$AF59,$AB$1:$AF$1,AI$1)</f>
        <v>0.11611875392567228</v>
      </c>
      <c r="AJ59" s="479" cm="1">
        <f t="array" ref="AJ59">TREND($AB59:$AF59,$AB$1:$AF$1,AJ$1)</f>
        <v>0.12740285873112356</v>
      </c>
      <c r="AK59" s="479" cm="1">
        <f t="array" ref="AK59">TREND($AB59:$AF59,$AB$1:$AF$1,AK$1)</f>
        <v>0.13868696353657128</v>
      </c>
      <c r="AL59" s="3"/>
    </row>
    <row r="60" spans="1:38" x14ac:dyDescent="0.25">
      <c r="B60" s="241" t="s">
        <v>1650</v>
      </c>
      <c r="C60" s="46" t="s">
        <v>1161</v>
      </c>
      <c r="D60" s="46" t="s">
        <v>57</v>
      </c>
      <c r="E60" s="44">
        <v>0</v>
      </c>
      <c r="F60" s="176">
        <v>0</v>
      </c>
      <c r="G60" s="477">
        <f>('CA PATHWAYS 2022'!I$19/'CA PATHWAYS 2022'!$H$19)-1</f>
        <v>-0.10731443569619592</v>
      </c>
      <c r="H60" s="478">
        <f>('CA PATHWAYS 2022'!J$19/'CA PATHWAYS 2022'!$H$19)-1</f>
        <v>-0.1088118069604157</v>
      </c>
      <c r="I60" s="478">
        <f>('CA PATHWAYS 2022'!K$17/'CA PATHWAYS 2022'!$H$17)-1</f>
        <v>-9.4387134436627607E-2</v>
      </c>
      <c r="J60" s="478">
        <f>('CA PATHWAYS 2022'!L$17/'CA PATHWAYS 2022'!$H$17)-1</f>
        <v>-7.5185744119626974E-2</v>
      </c>
      <c r="K60" s="478">
        <f>('CA PATHWAYS 2022'!M$17/'CA PATHWAYS 2022'!$H$17)-1</f>
        <v>-5.6438342090913363E-2</v>
      </c>
      <c r="L60" s="478">
        <f>('CA PATHWAYS 2022'!N$17/'CA PATHWAYS 2022'!$H$17)-1</f>
        <v>-4.0164448753097215E-2</v>
      </c>
      <c r="M60" s="478">
        <f>('CA PATHWAYS 2022'!O$17/'CA PATHWAYS 2022'!$H$17)-1</f>
        <v>-3.129128019599714E-2</v>
      </c>
      <c r="N60" s="478">
        <f>('CA PATHWAYS 2022'!P$17/'CA PATHWAYS 2022'!$H$17)-1</f>
        <v>-2.6825009683837608E-2</v>
      </c>
      <c r="O60" s="478">
        <f>('CA PATHWAYS 2022'!Q$17/'CA PATHWAYS 2022'!$H$17)-1</f>
        <v>-2.5794157679886243E-2</v>
      </c>
      <c r="P60" s="478">
        <f>('CA PATHWAYS 2022'!R$17/'CA PATHWAYS 2022'!$H$17)-1</f>
        <v>-2.4864631904458978E-2</v>
      </c>
      <c r="Q60" s="478">
        <f>('CA PATHWAYS 2022'!S$17/'CA PATHWAYS 2022'!$H$17)-1</f>
        <v>-2.2266820684866961E-2</v>
      </c>
      <c r="R60" s="478">
        <f>('CA PATHWAYS 2022'!T$17/'CA PATHWAYS 2022'!$H$17)-1</f>
        <v>-1.8643256363907956E-2</v>
      </c>
      <c r="S60" s="478">
        <f>('CA PATHWAYS 2022'!U$17/'CA PATHWAYS 2022'!$H$17)-1</f>
        <v>-1.7563148883015023E-2</v>
      </c>
      <c r="T60" s="478">
        <f>('CA PATHWAYS 2022'!V$17/'CA PATHWAYS 2022'!$H$17)-1</f>
        <v>-1.5132375869070014E-2</v>
      </c>
      <c r="U60" s="478">
        <f>('CA PATHWAYS 2022'!W$17/'CA PATHWAYS 2022'!$H$17)-1</f>
        <v>-9.8159868390742533E-3</v>
      </c>
      <c r="V60" s="478">
        <f>('CA PATHWAYS 2022'!X$17/'CA PATHWAYS 2022'!$H$17)-1</f>
        <v>-2.4028767504469251E-3</v>
      </c>
      <c r="W60" s="478">
        <f>('CA PATHWAYS 2022'!Y$17/'CA PATHWAYS 2022'!$H$17)-1</f>
        <v>2.8944912848754001E-3</v>
      </c>
      <c r="X60" s="478">
        <f>('CA PATHWAYS 2022'!Z$17/'CA PATHWAYS 2022'!$H$17)-1</f>
        <v>8.7721922400934016E-3</v>
      </c>
      <c r="Y60" s="478">
        <f>('CA PATHWAYS 2022'!AA$17/'CA PATHWAYS 2022'!$H$17)-1</f>
        <v>1.6914559935323759E-2</v>
      </c>
      <c r="Z60" s="478">
        <f>('CA PATHWAYS 2022'!AB$17/'CA PATHWAYS 2022'!$H$17)-1</f>
        <v>2.3441006385326091E-2</v>
      </c>
      <c r="AA60" s="478">
        <f>('CA PATHWAYS 2022'!AC$17/'CA PATHWAYS 2022'!$H$17)-1</f>
        <v>2.8078500166536235E-2</v>
      </c>
      <c r="AB60" s="478">
        <f>('CA PATHWAYS 2022'!AD$17/'CA PATHWAYS 2022'!$H$17)-1</f>
        <v>3.5784796376204575E-2</v>
      </c>
      <c r="AC60" s="478">
        <f>('CA PATHWAYS 2022'!AE$17/'CA PATHWAYS 2022'!$H$17)-1</f>
        <v>4.8601455597936605E-2</v>
      </c>
      <c r="AD60" s="478">
        <f>('CA PATHWAYS 2022'!AF$17/'CA PATHWAYS 2022'!$H$17)-1</f>
        <v>6.1822496326972454E-2</v>
      </c>
      <c r="AE60" s="478">
        <f>('CA PATHWAYS 2022'!AG$17/'CA PATHWAYS 2022'!$H$17)-1</f>
        <v>7.1552705977143916E-2</v>
      </c>
      <c r="AF60" s="478">
        <f>('CA PATHWAYS 2022'!AH$17/'CA PATHWAYS 2022'!$H$17)-1</f>
        <v>8.0729695213850761E-2</v>
      </c>
      <c r="AG60" s="479" cm="1">
        <f t="array" ref="AG60">TREND($AB60:$AF60,$AB$1:$AF$1,AG$1)</f>
        <v>9.3550544314773276E-2</v>
      </c>
      <c r="AH60" s="479" cm="1">
        <f t="array" ref="AH60">TREND($AB60:$AF60,$AB$1:$AF$1,AH$1)</f>
        <v>0.104834649120221</v>
      </c>
      <c r="AI60" s="479" cm="1">
        <f t="array" ref="AI60">TREND($AB60:$AF60,$AB$1:$AF$1,AI$1)</f>
        <v>0.11611875392567228</v>
      </c>
      <c r="AJ60" s="479" cm="1">
        <f t="array" ref="AJ60">TREND($AB60:$AF60,$AB$1:$AF$1,AJ$1)</f>
        <v>0.12740285873112356</v>
      </c>
      <c r="AK60" s="479" cm="1">
        <f t="array" ref="AK60">TREND($AB60:$AF60,$AB$1:$AF$1,AK$1)</f>
        <v>0.13868696353657128</v>
      </c>
      <c r="AL60" s="3"/>
    </row>
    <row r="61" spans="1:38" x14ac:dyDescent="0.25">
      <c r="B61" s="241" t="s">
        <v>1650</v>
      </c>
      <c r="C61" s="46" t="s">
        <v>1161</v>
      </c>
      <c r="D61" s="46" t="s">
        <v>58</v>
      </c>
      <c r="E61" s="44">
        <v>0</v>
      </c>
      <c r="F61" s="176">
        <v>0</v>
      </c>
      <c r="G61" s="477">
        <f>('CA PATHWAYS 2022'!I$19/'CA PATHWAYS 2022'!$H$19)-1</f>
        <v>-0.10731443569619592</v>
      </c>
      <c r="H61" s="478">
        <f>('CA PATHWAYS 2022'!J$19/'CA PATHWAYS 2022'!$H$19)-1</f>
        <v>-0.1088118069604157</v>
      </c>
      <c r="I61" s="478">
        <f>('CA PATHWAYS 2022'!K$17/'CA PATHWAYS 2022'!$H$17)-1</f>
        <v>-9.4387134436627607E-2</v>
      </c>
      <c r="J61" s="478">
        <f>('CA PATHWAYS 2022'!L$17/'CA PATHWAYS 2022'!$H$17)-1</f>
        <v>-7.5185744119626974E-2</v>
      </c>
      <c r="K61" s="478">
        <f>('CA PATHWAYS 2022'!M$17/'CA PATHWAYS 2022'!$H$17)-1</f>
        <v>-5.6438342090913363E-2</v>
      </c>
      <c r="L61" s="478">
        <f>('CA PATHWAYS 2022'!N$17/'CA PATHWAYS 2022'!$H$17)-1</f>
        <v>-4.0164448753097215E-2</v>
      </c>
      <c r="M61" s="478">
        <f>('CA PATHWAYS 2022'!O$17/'CA PATHWAYS 2022'!$H$17)-1</f>
        <v>-3.129128019599714E-2</v>
      </c>
      <c r="N61" s="478">
        <f>('CA PATHWAYS 2022'!P$17/'CA PATHWAYS 2022'!$H$17)-1</f>
        <v>-2.6825009683837608E-2</v>
      </c>
      <c r="O61" s="478">
        <f>('CA PATHWAYS 2022'!Q$17/'CA PATHWAYS 2022'!$H$17)-1</f>
        <v>-2.5794157679886243E-2</v>
      </c>
      <c r="P61" s="478">
        <f>('CA PATHWAYS 2022'!R$17/'CA PATHWAYS 2022'!$H$17)-1</f>
        <v>-2.4864631904458978E-2</v>
      </c>
      <c r="Q61" s="478">
        <f>('CA PATHWAYS 2022'!S$17/'CA PATHWAYS 2022'!$H$17)-1</f>
        <v>-2.2266820684866961E-2</v>
      </c>
      <c r="R61" s="478">
        <f>('CA PATHWAYS 2022'!T$17/'CA PATHWAYS 2022'!$H$17)-1</f>
        <v>-1.8643256363907956E-2</v>
      </c>
      <c r="S61" s="478">
        <f>('CA PATHWAYS 2022'!U$17/'CA PATHWAYS 2022'!$H$17)-1</f>
        <v>-1.7563148883015023E-2</v>
      </c>
      <c r="T61" s="478">
        <f>('CA PATHWAYS 2022'!V$17/'CA PATHWAYS 2022'!$H$17)-1</f>
        <v>-1.5132375869070014E-2</v>
      </c>
      <c r="U61" s="478">
        <f>('CA PATHWAYS 2022'!W$17/'CA PATHWAYS 2022'!$H$17)-1</f>
        <v>-9.8159868390742533E-3</v>
      </c>
      <c r="V61" s="478">
        <f>('CA PATHWAYS 2022'!X$17/'CA PATHWAYS 2022'!$H$17)-1</f>
        <v>-2.4028767504469251E-3</v>
      </c>
      <c r="W61" s="478">
        <f>('CA PATHWAYS 2022'!Y$17/'CA PATHWAYS 2022'!$H$17)-1</f>
        <v>2.8944912848754001E-3</v>
      </c>
      <c r="X61" s="478">
        <f>('CA PATHWAYS 2022'!Z$17/'CA PATHWAYS 2022'!$H$17)-1</f>
        <v>8.7721922400934016E-3</v>
      </c>
      <c r="Y61" s="478">
        <f>('CA PATHWAYS 2022'!AA$17/'CA PATHWAYS 2022'!$H$17)-1</f>
        <v>1.6914559935323759E-2</v>
      </c>
      <c r="Z61" s="478">
        <f>('CA PATHWAYS 2022'!AB$17/'CA PATHWAYS 2022'!$H$17)-1</f>
        <v>2.3441006385326091E-2</v>
      </c>
      <c r="AA61" s="478">
        <f>('CA PATHWAYS 2022'!AC$17/'CA PATHWAYS 2022'!$H$17)-1</f>
        <v>2.8078500166536235E-2</v>
      </c>
      <c r="AB61" s="478">
        <f>('CA PATHWAYS 2022'!AD$17/'CA PATHWAYS 2022'!$H$17)-1</f>
        <v>3.5784796376204575E-2</v>
      </c>
      <c r="AC61" s="478">
        <f>('CA PATHWAYS 2022'!AE$17/'CA PATHWAYS 2022'!$H$17)-1</f>
        <v>4.8601455597936605E-2</v>
      </c>
      <c r="AD61" s="478">
        <f>('CA PATHWAYS 2022'!AF$17/'CA PATHWAYS 2022'!$H$17)-1</f>
        <v>6.1822496326972454E-2</v>
      </c>
      <c r="AE61" s="478">
        <f>('CA PATHWAYS 2022'!AG$17/'CA PATHWAYS 2022'!$H$17)-1</f>
        <v>7.1552705977143916E-2</v>
      </c>
      <c r="AF61" s="478">
        <f>('CA PATHWAYS 2022'!AH$17/'CA PATHWAYS 2022'!$H$17)-1</f>
        <v>8.0729695213850761E-2</v>
      </c>
      <c r="AG61" s="479" cm="1">
        <f t="array" ref="AG61">TREND($AB61:$AF61,$AB$1:$AF$1,AG$1)</f>
        <v>9.3550544314773276E-2</v>
      </c>
      <c r="AH61" s="479" cm="1">
        <f t="array" ref="AH61">TREND($AB61:$AF61,$AB$1:$AF$1,AH$1)</f>
        <v>0.104834649120221</v>
      </c>
      <c r="AI61" s="479" cm="1">
        <f t="array" ref="AI61">TREND($AB61:$AF61,$AB$1:$AF$1,AI$1)</f>
        <v>0.11611875392567228</v>
      </c>
      <c r="AJ61" s="479" cm="1">
        <f t="array" ref="AJ61">TREND($AB61:$AF61,$AB$1:$AF$1,AJ$1)</f>
        <v>0.12740285873112356</v>
      </c>
      <c r="AK61" s="479" cm="1">
        <f t="array" ref="AK61">TREND($AB61:$AF61,$AB$1:$AF$1,AK$1)</f>
        <v>0.13868696353657128</v>
      </c>
      <c r="AL61" s="3"/>
    </row>
    <row r="62" spans="1:38" x14ac:dyDescent="0.25">
      <c r="B62" s="241" t="s">
        <v>1650</v>
      </c>
      <c r="C62" s="46" t="s">
        <v>1161</v>
      </c>
      <c r="D62" s="46" t="s">
        <v>59</v>
      </c>
      <c r="E62" s="44">
        <v>0</v>
      </c>
      <c r="F62" s="176">
        <v>0</v>
      </c>
      <c r="G62" s="477">
        <f>('CA PATHWAYS 2022'!I$19/'CA PATHWAYS 2022'!$H$19)-1</f>
        <v>-0.10731443569619592</v>
      </c>
      <c r="H62" s="478">
        <f>('CA PATHWAYS 2022'!J$19/'CA PATHWAYS 2022'!$H$19)-1</f>
        <v>-0.1088118069604157</v>
      </c>
      <c r="I62" s="478">
        <f>('CA PATHWAYS 2022'!K$17/'CA PATHWAYS 2022'!$H$17)-1</f>
        <v>-9.4387134436627607E-2</v>
      </c>
      <c r="J62" s="478">
        <f>('CA PATHWAYS 2022'!L$17/'CA PATHWAYS 2022'!$H$17)-1</f>
        <v>-7.5185744119626974E-2</v>
      </c>
      <c r="K62" s="478">
        <f>('CA PATHWAYS 2022'!M$17/'CA PATHWAYS 2022'!$H$17)-1</f>
        <v>-5.6438342090913363E-2</v>
      </c>
      <c r="L62" s="478">
        <f>('CA PATHWAYS 2022'!N$17/'CA PATHWAYS 2022'!$H$17)-1</f>
        <v>-4.0164448753097215E-2</v>
      </c>
      <c r="M62" s="478">
        <f>('CA PATHWAYS 2022'!O$17/'CA PATHWAYS 2022'!$H$17)-1</f>
        <v>-3.129128019599714E-2</v>
      </c>
      <c r="N62" s="478">
        <f>('CA PATHWAYS 2022'!P$17/'CA PATHWAYS 2022'!$H$17)-1</f>
        <v>-2.6825009683837608E-2</v>
      </c>
      <c r="O62" s="478">
        <f>('CA PATHWAYS 2022'!Q$17/'CA PATHWAYS 2022'!$H$17)-1</f>
        <v>-2.5794157679886243E-2</v>
      </c>
      <c r="P62" s="478">
        <f>('CA PATHWAYS 2022'!R$17/'CA PATHWAYS 2022'!$H$17)-1</f>
        <v>-2.4864631904458978E-2</v>
      </c>
      <c r="Q62" s="478">
        <f>('CA PATHWAYS 2022'!S$17/'CA PATHWAYS 2022'!$H$17)-1</f>
        <v>-2.2266820684866961E-2</v>
      </c>
      <c r="R62" s="478">
        <f>('CA PATHWAYS 2022'!T$17/'CA PATHWAYS 2022'!$H$17)-1</f>
        <v>-1.8643256363907956E-2</v>
      </c>
      <c r="S62" s="478">
        <f>('CA PATHWAYS 2022'!U$17/'CA PATHWAYS 2022'!$H$17)-1</f>
        <v>-1.7563148883015023E-2</v>
      </c>
      <c r="T62" s="478">
        <f>('CA PATHWAYS 2022'!V$17/'CA PATHWAYS 2022'!$H$17)-1</f>
        <v>-1.5132375869070014E-2</v>
      </c>
      <c r="U62" s="478">
        <f>('CA PATHWAYS 2022'!W$17/'CA PATHWAYS 2022'!$H$17)-1</f>
        <v>-9.8159868390742533E-3</v>
      </c>
      <c r="V62" s="478">
        <f>('CA PATHWAYS 2022'!X$17/'CA PATHWAYS 2022'!$H$17)-1</f>
        <v>-2.4028767504469251E-3</v>
      </c>
      <c r="W62" s="478">
        <f>('CA PATHWAYS 2022'!Y$17/'CA PATHWAYS 2022'!$H$17)-1</f>
        <v>2.8944912848754001E-3</v>
      </c>
      <c r="X62" s="478">
        <f>('CA PATHWAYS 2022'!Z$17/'CA PATHWAYS 2022'!$H$17)-1</f>
        <v>8.7721922400934016E-3</v>
      </c>
      <c r="Y62" s="478">
        <f>('CA PATHWAYS 2022'!AA$17/'CA PATHWAYS 2022'!$H$17)-1</f>
        <v>1.6914559935323759E-2</v>
      </c>
      <c r="Z62" s="478">
        <f>('CA PATHWAYS 2022'!AB$17/'CA PATHWAYS 2022'!$H$17)-1</f>
        <v>2.3441006385326091E-2</v>
      </c>
      <c r="AA62" s="478">
        <f>('CA PATHWAYS 2022'!AC$17/'CA PATHWAYS 2022'!$H$17)-1</f>
        <v>2.8078500166536235E-2</v>
      </c>
      <c r="AB62" s="478">
        <f>('CA PATHWAYS 2022'!AD$17/'CA PATHWAYS 2022'!$H$17)-1</f>
        <v>3.5784796376204575E-2</v>
      </c>
      <c r="AC62" s="478">
        <f>('CA PATHWAYS 2022'!AE$17/'CA PATHWAYS 2022'!$H$17)-1</f>
        <v>4.8601455597936605E-2</v>
      </c>
      <c r="AD62" s="478">
        <f>('CA PATHWAYS 2022'!AF$17/'CA PATHWAYS 2022'!$H$17)-1</f>
        <v>6.1822496326972454E-2</v>
      </c>
      <c r="AE62" s="478">
        <f>('CA PATHWAYS 2022'!AG$17/'CA PATHWAYS 2022'!$H$17)-1</f>
        <v>7.1552705977143916E-2</v>
      </c>
      <c r="AF62" s="478">
        <f>('CA PATHWAYS 2022'!AH$17/'CA PATHWAYS 2022'!$H$17)-1</f>
        <v>8.0729695213850761E-2</v>
      </c>
      <c r="AG62" s="479" cm="1">
        <f t="array" ref="AG62">TREND($AB62:$AF62,$AB$1:$AF$1,AG$1)</f>
        <v>9.3550544314773276E-2</v>
      </c>
      <c r="AH62" s="479" cm="1">
        <f t="array" ref="AH62">TREND($AB62:$AF62,$AB$1:$AF$1,AH$1)</f>
        <v>0.104834649120221</v>
      </c>
      <c r="AI62" s="479" cm="1">
        <f t="array" ref="AI62">TREND($AB62:$AF62,$AB$1:$AF$1,AI$1)</f>
        <v>0.11611875392567228</v>
      </c>
      <c r="AJ62" s="479" cm="1">
        <f t="array" ref="AJ62">TREND($AB62:$AF62,$AB$1:$AF$1,AJ$1)</f>
        <v>0.12740285873112356</v>
      </c>
      <c r="AK62" s="479" cm="1">
        <f t="array" ref="AK62">TREND($AB62:$AF62,$AB$1:$AF$1,AK$1)</f>
        <v>0.13868696353657128</v>
      </c>
      <c r="AL62" s="3"/>
    </row>
    <row r="63" spans="1:38" x14ac:dyDescent="0.25">
      <c r="B63" s="241" t="s">
        <v>1650</v>
      </c>
      <c r="C63" s="46" t="s">
        <v>1161</v>
      </c>
      <c r="D63" s="46" t="s">
        <v>60</v>
      </c>
      <c r="E63" s="44">
        <v>0</v>
      </c>
      <c r="F63" s="176">
        <v>0</v>
      </c>
      <c r="G63" s="477">
        <f>('CA PATHWAYS 2022'!I$27/'CA PATHWAYS 2022'!$H$27)-1</f>
        <v>-6.7421832138686466E-2</v>
      </c>
      <c r="H63" s="478">
        <f>('CA PATHWAYS 2022'!J$27/'CA PATHWAYS 2022'!$H$27)-1</f>
        <v>-3.0583137216109169E-3</v>
      </c>
      <c r="I63" s="478">
        <f>('CA PATHWAYS 2022'!K$26/'CA PATHWAYS 2022'!$H$26)-1</f>
        <v>-6.7196626716485297E-2</v>
      </c>
      <c r="J63" s="478">
        <f>('CA PATHWAYS 2022'!L$26/'CA PATHWAYS 2022'!$H$26)-1</f>
        <v>-4.936386304785656E-2</v>
      </c>
      <c r="K63" s="478">
        <f>('CA PATHWAYS 2022'!M$26/'CA PATHWAYS 2022'!$H$26)-1</f>
        <v>-5.7746401446464035E-2</v>
      </c>
      <c r="L63" s="478">
        <f>('CA PATHWAYS 2022'!N$26/'CA PATHWAYS 2022'!$H$26)-1</f>
        <v>-6.7392768166229966E-2</v>
      </c>
      <c r="M63" s="478">
        <f>('CA PATHWAYS 2022'!O$26/'CA PATHWAYS 2022'!$H$26)-1</f>
        <v>-8.808382539873405E-2</v>
      </c>
      <c r="N63" s="478">
        <f>('CA PATHWAYS 2022'!P$26/'CA PATHWAYS 2022'!$H$26)-1</f>
        <v>-9.387745912938672E-2</v>
      </c>
      <c r="O63" s="478">
        <f>('CA PATHWAYS 2022'!Q$26/'CA PATHWAYS 2022'!$H$26)-1</f>
        <v>-0.13033872199340979</v>
      </c>
      <c r="P63" s="478">
        <f>('CA PATHWAYS 2022'!R$26/'CA PATHWAYS 2022'!$H$26)-1</f>
        <v>-0.14981564248494283</v>
      </c>
      <c r="Q63" s="478">
        <f>('CA PATHWAYS 2022'!S$26/'CA PATHWAYS 2022'!$H$26)-1</f>
        <v>-0.16892264618238717</v>
      </c>
      <c r="R63" s="478">
        <f>('CA PATHWAYS 2022'!T$26/'CA PATHWAYS 2022'!$H$26)-1</f>
        <v>-0.18311015443663248</v>
      </c>
      <c r="S63" s="478">
        <f>('CA PATHWAYS 2022'!U$26/'CA PATHWAYS 2022'!$H$26)-1</f>
        <v>-0.20480741634269595</v>
      </c>
      <c r="T63" s="478">
        <f>('CA PATHWAYS 2022'!V$26/'CA PATHWAYS 2022'!$H$26)-1</f>
        <v>-0.20962052329062653</v>
      </c>
      <c r="U63" s="478">
        <f>('CA PATHWAYS 2022'!W$26/'CA PATHWAYS 2022'!$H$26)-1</f>
        <v>-0.23494768729530391</v>
      </c>
      <c r="V63" s="478">
        <f>('CA PATHWAYS 2022'!X$26/'CA PATHWAYS 2022'!$H$26)-1</f>
        <v>-0.24992917743243903</v>
      </c>
      <c r="W63" s="478">
        <f>('CA PATHWAYS 2022'!Y$26/'CA PATHWAYS 2022'!$H$26)-1</f>
        <v>-0.24731882008027839</v>
      </c>
      <c r="X63" s="478">
        <f>('CA PATHWAYS 2022'!Z$26/'CA PATHWAYS 2022'!$H$26)-1</f>
        <v>-0.2677743502889024</v>
      </c>
      <c r="Y63" s="478">
        <f>('CA PATHWAYS 2022'!AA$26/'CA PATHWAYS 2022'!$H$26)-1</f>
        <v>-0.27740570543333765</v>
      </c>
      <c r="Z63" s="478">
        <f>('CA PATHWAYS 2022'!AB$26/'CA PATHWAYS 2022'!$H$26)-1</f>
        <v>-0.27942727384681343</v>
      </c>
      <c r="AA63" s="478">
        <f>('CA PATHWAYS 2022'!AC$26/'CA PATHWAYS 2022'!$H$26)-1</f>
        <v>-0.28183939039218509</v>
      </c>
      <c r="AB63" s="478">
        <f>('CA PATHWAYS 2022'!AD$26/'CA PATHWAYS 2022'!$H$26)-1</f>
        <v>-0.29205452694706446</v>
      </c>
      <c r="AC63" s="478">
        <f>('CA PATHWAYS 2022'!AE$26/'CA PATHWAYS 2022'!$H$26)-1</f>
        <v>-0.29682596914864401</v>
      </c>
      <c r="AD63" s="478">
        <f>('CA PATHWAYS 2022'!AF$26/'CA PATHWAYS 2022'!$H$26)-1</f>
        <v>-0.30008805882441114</v>
      </c>
      <c r="AE63" s="478">
        <f>('CA PATHWAYS 2022'!AG$26/'CA PATHWAYS 2022'!$H$26)-1</f>
        <v>-0.30235973497844615</v>
      </c>
      <c r="AF63" s="478">
        <f>('CA PATHWAYS 2022'!AH$26/'CA PATHWAYS 2022'!$H$26)-1</f>
        <v>-0.30751557706209631</v>
      </c>
      <c r="AG63" s="479" cm="1">
        <f t="array" ref="AG63">TREND($AB63:$AF63,$AB$1:$AF$1,AG$1)</f>
        <v>-0.31070553321009253</v>
      </c>
      <c r="AH63" s="479" cm="1">
        <f t="array" ref="AH63">TREND($AB63:$AF63,$AB$1:$AF$1,AH$1)</f>
        <v>-0.31435111981607911</v>
      </c>
      <c r="AI63" s="479" cm="1">
        <f t="array" ref="AI63">TREND($AB63:$AF63,$AB$1:$AF$1,AI$1)</f>
        <v>-0.31799670642206568</v>
      </c>
      <c r="AJ63" s="479" cm="1">
        <f t="array" ref="AJ63">TREND($AB63:$AF63,$AB$1:$AF$1,AJ$1)</f>
        <v>-0.32164229302805225</v>
      </c>
      <c r="AK63" s="479" cm="1">
        <f t="array" ref="AK63">TREND($AB63:$AF63,$AB$1:$AF$1,AK$1)</f>
        <v>-0.32528787963403882</v>
      </c>
      <c r="AL63" s="3"/>
    </row>
    <row r="64" spans="1:38" x14ac:dyDescent="0.25">
      <c r="B64" s="241" t="s">
        <v>1650</v>
      </c>
      <c r="C64" s="46" t="s">
        <v>1161</v>
      </c>
      <c r="D64" s="46" t="s">
        <v>61</v>
      </c>
      <c r="E64" s="44">
        <v>0</v>
      </c>
      <c r="F64" s="176">
        <v>0</v>
      </c>
      <c r="G64" s="477">
        <f>('CA PATHWAYS 2022'!I$19/'CA PATHWAYS 2022'!$H$19)-1</f>
        <v>-0.10731443569619592</v>
      </c>
      <c r="H64" s="478">
        <f>('CA PATHWAYS 2022'!J$19/'CA PATHWAYS 2022'!$H$19)-1</f>
        <v>-0.1088118069604157</v>
      </c>
      <c r="I64" s="478">
        <f>('CA PATHWAYS 2022'!K$17/'CA PATHWAYS 2022'!$H$17)-1</f>
        <v>-9.4387134436627607E-2</v>
      </c>
      <c r="J64" s="478">
        <f>('CA PATHWAYS 2022'!L$17/'CA PATHWAYS 2022'!$H$17)-1</f>
        <v>-7.5185744119626974E-2</v>
      </c>
      <c r="K64" s="478">
        <f>('CA PATHWAYS 2022'!M$17/'CA PATHWAYS 2022'!$H$17)-1</f>
        <v>-5.6438342090913363E-2</v>
      </c>
      <c r="L64" s="478">
        <f>('CA PATHWAYS 2022'!N$17/'CA PATHWAYS 2022'!$H$17)-1</f>
        <v>-4.0164448753097215E-2</v>
      </c>
      <c r="M64" s="478">
        <f>('CA PATHWAYS 2022'!O$17/'CA PATHWAYS 2022'!$H$17)-1</f>
        <v>-3.129128019599714E-2</v>
      </c>
      <c r="N64" s="478">
        <f>('CA PATHWAYS 2022'!P$17/'CA PATHWAYS 2022'!$H$17)-1</f>
        <v>-2.6825009683837608E-2</v>
      </c>
      <c r="O64" s="478">
        <f>('CA PATHWAYS 2022'!Q$17/'CA PATHWAYS 2022'!$H$17)-1</f>
        <v>-2.5794157679886243E-2</v>
      </c>
      <c r="P64" s="478">
        <f>('CA PATHWAYS 2022'!R$17/'CA PATHWAYS 2022'!$H$17)-1</f>
        <v>-2.4864631904458978E-2</v>
      </c>
      <c r="Q64" s="478">
        <f>('CA PATHWAYS 2022'!S$17/'CA PATHWAYS 2022'!$H$17)-1</f>
        <v>-2.2266820684866961E-2</v>
      </c>
      <c r="R64" s="478">
        <f>('CA PATHWAYS 2022'!T$17/'CA PATHWAYS 2022'!$H$17)-1</f>
        <v>-1.8643256363907956E-2</v>
      </c>
      <c r="S64" s="478">
        <f>('CA PATHWAYS 2022'!U$17/'CA PATHWAYS 2022'!$H$17)-1</f>
        <v>-1.7563148883015023E-2</v>
      </c>
      <c r="T64" s="478">
        <f>('CA PATHWAYS 2022'!V$17/'CA PATHWAYS 2022'!$H$17)-1</f>
        <v>-1.5132375869070014E-2</v>
      </c>
      <c r="U64" s="478">
        <f>('CA PATHWAYS 2022'!W$17/'CA PATHWAYS 2022'!$H$17)-1</f>
        <v>-9.8159868390742533E-3</v>
      </c>
      <c r="V64" s="478">
        <f>('CA PATHWAYS 2022'!X$17/'CA PATHWAYS 2022'!$H$17)-1</f>
        <v>-2.4028767504469251E-3</v>
      </c>
      <c r="W64" s="478">
        <f>('CA PATHWAYS 2022'!Y$17/'CA PATHWAYS 2022'!$H$17)-1</f>
        <v>2.8944912848754001E-3</v>
      </c>
      <c r="X64" s="478">
        <f>('CA PATHWAYS 2022'!Z$17/'CA PATHWAYS 2022'!$H$17)-1</f>
        <v>8.7721922400934016E-3</v>
      </c>
      <c r="Y64" s="478">
        <f>('CA PATHWAYS 2022'!AA$17/'CA PATHWAYS 2022'!$H$17)-1</f>
        <v>1.6914559935323759E-2</v>
      </c>
      <c r="Z64" s="478">
        <f>('CA PATHWAYS 2022'!AB$17/'CA PATHWAYS 2022'!$H$17)-1</f>
        <v>2.3441006385326091E-2</v>
      </c>
      <c r="AA64" s="478">
        <f>('CA PATHWAYS 2022'!AC$17/'CA PATHWAYS 2022'!$H$17)-1</f>
        <v>2.8078500166536235E-2</v>
      </c>
      <c r="AB64" s="478">
        <f>('CA PATHWAYS 2022'!AD$17/'CA PATHWAYS 2022'!$H$17)-1</f>
        <v>3.5784796376204575E-2</v>
      </c>
      <c r="AC64" s="478">
        <f>('CA PATHWAYS 2022'!AE$17/'CA PATHWAYS 2022'!$H$17)-1</f>
        <v>4.8601455597936605E-2</v>
      </c>
      <c r="AD64" s="478">
        <f>('CA PATHWAYS 2022'!AF$17/'CA PATHWAYS 2022'!$H$17)-1</f>
        <v>6.1822496326972454E-2</v>
      </c>
      <c r="AE64" s="478">
        <f>('CA PATHWAYS 2022'!AG$17/'CA PATHWAYS 2022'!$H$17)-1</f>
        <v>7.1552705977143916E-2</v>
      </c>
      <c r="AF64" s="478">
        <f>('CA PATHWAYS 2022'!AH$17/'CA PATHWAYS 2022'!$H$17)-1</f>
        <v>8.0729695213850761E-2</v>
      </c>
      <c r="AG64" s="479" cm="1">
        <f t="array" ref="AG64">TREND($AB64:$AF64,$AB$1:$AF$1,AG$1)</f>
        <v>9.3550544314773276E-2</v>
      </c>
      <c r="AH64" s="479" cm="1">
        <f t="array" ref="AH64">TREND($AB64:$AF64,$AB$1:$AF$1,AH$1)</f>
        <v>0.104834649120221</v>
      </c>
      <c r="AI64" s="479" cm="1">
        <f t="array" ref="AI64">TREND($AB64:$AF64,$AB$1:$AF$1,AI$1)</f>
        <v>0.11611875392567228</v>
      </c>
      <c r="AJ64" s="479" cm="1">
        <f t="array" ref="AJ64">TREND($AB64:$AF64,$AB$1:$AF$1,AJ$1)</f>
        <v>0.12740285873112356</v>
      </c>
      <c r="AK64" s="479" cm="1">
        <f t="array" ref="AK64">TREND($AB64:$AF64,$AB$1:$AF$1,AK$1)</f>
        <v>0.13868696353657128</v>
      </c>
      <c r="AL64" s="3"/>
    </row>
    <row r="65" spans="1:38" x14ac:dyDescent="0.25">
      <c r="B65" s="241" t="s">
        <v>1650</v>
      </c>
      <c r="C65" s="46" t="s">
        <v>1161</v>
      </c>
      <c r="D65" s="46" t="s">
        <v>62</v>
      </c>
      <c r="E65" s="44">
        <v>0</v>
      </c>
      <c r="F65" s="176">
        <v>0</v>
      </c>
      <c r="G65" s="477">
        <f>('CA PATHWAYS 2022'!I$19/'CA PATHWAYS 2022'!$H$19)-1</f>
        <v>-0.10731443569619592</v>
      </c>
      <c r="H65" s="478">
        <f>('CA PATHWAYS 2022'!J$19/'CA PATHWAYS 2022'!$H$19)-1</f>
        <v>-0.1088118069604157</v>
      </c>
      <c r="I65" s="478">
        <f>('CA PATHWAYS 2022'!K$17/'CA PATHWAYS 2022'!$H$17)-1</f>
        <v>-9.4387134436627607E-2</v>
      </c>
      <c r="J65" s="478">
        <f>('CA PATHWAYS 2022'!L$17/'CA PATHWAYS 2022'!$H$17)-1</f>
        <v>-7.5185744119626974E-2</v>
      </c>
      <c r="K65" s="478">
        <f>('CA PATHWAYS 2022'!M$17/'CA PATHWAYS 2022'!$H$17)-1</f>
        <v>-5.6438342090913363E-2</v>
      </c>
      <c r="L65" s="478">
        <f>('CA PATHWAYS 2022'!N$17/'CA PATHWAYS 2022'!$H$17)-1</f>
        <v>-4.0164448753097215E-2</v>
      </c>
      <c r="M65" s="478">
        <f>('CA PATHWAYS 2022'!O$17/'CA PATHWAYS 2022'!$H$17)-1</f>
        <v>-3.129128019599714E-2</v>
      </c>
      <c r="N65" s="478">
        <f>('CA PATHWAYS 2022'!P$17/'CA PATHWAYS 2022'!$H$17)-1</f>
        <v>-2.6825009683837608E-2</v>
      </c>
      <c r="O65" s="478">
        <f>('CA PATHWAYS 2022'!Q$17/'CA PATHWAYS 2022'!$H$17)-1</f>
        <v>-2.5794157679886243E-2</v>
      </c>
      <c r="P65" s="478">
        <f>('CA PATHWAYS 2022'!R$17/'CA PATHWAYS 2022'!$H$17)-1</f>
        <v>-2.4864631904458978E-2</v>
      </c>
      <c r="Q65" s="478">
        <f>('CA PATHWAYS 2022'!S$17/'CA PATHWAYS 2022'!$H$17)-1</f>
        <v>-2.2266820684866961E-2</v>
      </c>
      <c r="R65" s="478">
        <f>('CA PATHWAYS 2022'!T$17/'CA PATHWAYS 2022'!$H$17)-1</f>
        <v>-1.8643256363907956E-2</v>
      </c>
      <c r="S65" s="478">
        <f>('CA PATHWAYS 2022'!U$17/'CA PATHWAYS 2022'!$H$17)-1</f>
        <v>-1.7563148883015023E-2</v>
      </c>
      <c r="T65" s="478">
        <f>('CA PATHWAYS 2022'!V$17/'CA PATHWAYS 2022'!$H$17)-1</f>
        <v>-1.5132375869070014E-2</v>
      </c>
      <c r="U65" s="478">
        <f>('CA PATHWAYS 2022'!W$17/'CA PATHWAYS 2022'!$H$17)-1</f>
        <v>-9.8159868390742533E-3</v>
      </c>
      <c r="V65" s="478">
        <f>('CA PATHWAYS 2022'!X$17/'CA PATHWAYS 2022'!$H$17)-1</f>
        <v>-2.4028767504469251E-3</v>
      </c>
      <c r="W65" s="478">
        <f>('CA PATHWAYS 2022'!Y$17/'CA PATHWAYS 2022'!$H$17)-1</f>
        <v>2.8944912848754001E-3</v>
      </c>
      <c r="X65" s="478">
        <f>('CA PATHWAYS 2022'!Z$17/'CA PATHWAYS 2022'!$H$17)-1</f>
        <v>8.7721922400934016E-3</v>
      </c>
      <c r="Y65" s="478">
        <f>('CA PATHWAYS 2022'!AA$17/'CA PATHWAYS 2022'!$H$17)-1</f>
        <v>1.6914559935323759E-2</v>
      </c>
      <c r="Z65" s="478">
        <f>('CA PATHWAYS 2022'!AB$17/'CA PATHWAYS 2022'!$H$17)-1</f>
        <v>2.3441006385326091E-2</v>
      </c>
      <c r="AA65" s="478">
        <f>('CA PATHWAYS 2022'!AC$17/'CA PATHWAYS 2022'!$H$17)-1</f>
        <v>2.8078500166536235E-2</v>
      </c>
      <c r="AB65" s="478">
        <f>('CA PATHWAYS 2022'!AD$17/'CA PATHWAYS 2022'!$H$17)-1</f>
        <v>3.5784796376204575E-2</v>
      </c>
      <c r="AC65" s="478">
        <f>('CA PATHWAYS 2022'!AE$17/'CA PATHWAYS 2022'!$H$17)-1</f>
        <v>4.8601455597936605E-2</v>
      </c>
      <c r="AD65" s="478">
        <f>('CA PATHWAYS 2022'!AF$17/'CA PATHWAYS 2022'!$H$17)-1</f>
        <v>6.1822496326972454E-2</v>
      </c>
      <c r="AE65" s="478">
        <f>('CA PATHWAYS 2022'!AG$17/'CA PATHWAYS 2022'!$H$17)-1</f>
        <v>7.1552705977143916E-2</v>
      </c>
      <c r="AF65" s="478">
        <f>('CA PATHWAYS 2022'!AH$17/'CA PATHWAYS 2022'!$H$17)-1</f>
        <v>8.0729695213850761E-2</v>
      </c>
      <c r="AG65" s="479" cm="1">
        <f t="array" ref="AG65">TREND($AB65:$AF65,$AB$1:$AF$1,AG$1)</f>
        <v>9.3550544314773276E-2</v>
      </c>
      <c r="AH65" s="479" cm="1">
        <f t="array" ref="AH65">TREND($AB65:$AF65,$AB$1:$AF$1,AH$1)</f>
        <v>0.104834649120221</v>
      </c>
      <c r="AI65" s="479" cm="1">
        <f t="array" ref="AI65">TREND($AB65:$AF65,$AB$1:$AF$1,AI$1)</f>
        <v>0.11611875392567228</v>
      </c>
      <c r="AJ65" s="479" cm="1">
        <f t="array" ref="AJ65">TREND($AB65:$AF65,$AB$1:$AF$1,AJ$1)</f>
        <v>0.12740285873112356</v>
      </c>
      <c r="AK65" s="479" cm="1">
        <f t="array" ref="AK65">TREND($AB65:$AF65,$AB$1:$AF$1,AK$1)</f>
        <v>0.13868696353657128</v>
      </c>
      <c r="AL65" s="3"/>
    </row>
    <row r="66" spans="1:38" x14ac:dyDescent="0.25">
      <c r="B66" s="241" t="s">
        <v>1650</v>
      </c>
      <c r="C66" s="46" t="s">
        <v>1161</v>
      </c>
      <c r="D66" s="46" t="s">
        <v>63</v>
      </c>
      <c r="E66" s="44">
        <v>0</v>
      </c>
      <c r="F66" s="176">
        <v>0</v>
      </c>
      <c r="G66" s="477">
        <f>('CA PATHWAYS 2022'!I$19/'CA PATHWAYS 2022'!$H$19)-1</f>
        <v>-0.10731443569619592</v>
      </c>
      <c r="H66" s="478">
        <f>('CA PATHWAYS 2022'!J$19/'CA PATHWAYS 2022'!$H$19)-1</f>
        <v>-0.1088118069604157</v>
      </c>
      <c r="I66" s="478">
        <f>('CA PATHWAYS 2022'!K$17/'CA PATHWAYS 2022'!$H$17)-1</f>
        <v>-9.4387134436627607E-2</v>
      </c>
      <c r="J66" s="478">
        <f>('CA PATHWAYS 2022'!L$17/'CA PATHWAYS 2022'!$H$17)-1</f>
        <v>-7.5185744119626974E-2</v>
      </c>
      <c r="K66" s="478">
        <f>('CA PATHWAYS 2022'!M$17/'CA PATHWAYS 2022'!$H$17)-1</f>
        <v>-5.6438342090913363E-2</v>
      </c>
      <c r="L66" s="478">
        <f>('CA PATHWAYS 2022'!N$17/'CA PATHWAYS 2022'!$H$17)-1</f>
        <v>-4.0164448753097215E-2</v>
      </c>
      <c r="M66" s="478">
        <f>('CA PATHWAYS 2022'!O$17/'CA PATHWAYS 2022'!$H$17)-1</f>
        <v>-3.129128019599714E-2</v>
      </c>
      <c r="N66" s="478">
        <f>('CA PATHWAYS 2022'!P$17/'CA PATHWAYS 2022'!$H$17)-1</f>
        <v>-2.6825009683837608E-2</v>
      </c>
      <c r="O66" s="478">
        <f>('CA PATHWAYS 2022'!Q$17/'CA PATHWAYS 2022'!$H$17)-1</f>
        <v>-2.5794157679886243E-2</v>
      </c>
      <c r="P66" s="478">
        <f>('CA PATHWAYS 2022'!R$17/'CA PATHWAYS 2022'!$H$17)-1</f>
        <v>-2.4864631904458978E-2</v>
      </c>
      <c r="Q66" s="478">
        <f>('CA PATHWAYS 2022'!S$17/'CA PATHWAYS 2022'!$H$17)-1</f>
        <v>-2.2266820684866961E-2</v>
      </c>
      <c r="R66" s="478">
        <f>('CA PATHWAYS 2022'!T$17/'CA PATHWAYS 2022'!$H$17)-1</f>
        <v>-1.8643256363907956E-2</v>
      </c>
      <c r="S66" s="478">
        <f>('CA PATHWAYS 2022'!U$17/'CA PATHWAYS 2022'!$H$17)-1</f>
        <v>-1.7563148883015023E-2</v>
      </c>
      <c r="T66" s="478">
        <f>('CA PATHWAYS 2022'!V$17/'CA PATHWAYS 2022'!$H$17)-1</f>
        <v>-1.5132375869070014E-2</v>
      </c>
      <c r="U66" s="478">
        <f>('CA PATHWAYS 2022'!W$17/'CA PATHWAYS 2022'!$H$17)-1</f>
        <v>-9.8159868390742533E-3</v>
      </c>
      <c r="V66" s="478">
        <f>('CA PATHWAYS 2022'!X$17/'CA PATHWAYS 2022'!$H$17)-1</f>
        <v>-2.4028767504469251E-3</v>
      </c>
      <c r="W66" s="478">
        <f>('CA PATHWAYS 2022'!Y$17/'CA PATHWAYS 2022'!$H$17)-1</f>
        <v>2.8944912848754001E-3</v>
      </c>
      <c r="X66" s="478">
        <f>('CA PATHWAYS 2022'!Z$17/'CA PATHWAYS 2022'!$H$17)-1</f>
        <v>8.7721922400934016E-3</v>
      </c>
      <c r="Y66" s="478">
        <f>('CA PATHWAYS 2022'!AA$17/'CA PATHWAYS 2022'!$H$17)-1</f>
        <v>1.6914559935323759E-2</v>
      </c>
      <c r="Z66" s="478">
        <f>('CA PATHWAYS 2022'!AB$17/'CA PATHWAYS 2022'!$H$17)-1</f>
        <v>2.3441006385326091E-2</v>
      </c>
      <c r="AA66" s="478">
        <f>('CA PATHWAYS 2022'!AC$17/'CA PATHWAYS 2022'!$H$17)-1</f>
        <v>2.8078500166536235E-2</v>
      </c>
      <c r="AB66" s="478">
        <f>('CA PATHWAYS 2022'!AD$17/'CA PATHWAYS 2022'!$H$17)-1</f>
        <v>3.5784796376204575E-2</v>
      </c>
      <c r="AC66" s="478">
        <f>('CA PATHWAYS 2022'!AE$17/'CA PATHWAYS 2022'!$H$17)-1</f>
        <v>4.8601455597936605E-2</v>
      </c>
      <c r="AD66" s="478">
        <f>('CA PATHWAYS 2022'!AF$17/'CA PATHWAYS 2022'!$H$17)-1</f>
        <v>6.1822496326972454E-2</v>
      </c>
      <c r="AE66" s="478">
        <f>('CA PATHWAYS 2022'!AG$17/'CA PATHWAYS 2022'!$H$17)-1</f>
        <v>7.1552705977143916E-2</v>
      </c>
      <c r="AF66" s="478">
        <f>('CA PATHWAYS 2022'!AH$17/'CA PATHWAYS 2022'!$H$17)-1</f>
        <v>8.0729695213850761E-2</v>
      </c>
      <c r="AG66" s="479" cm="1">
        <f t="array" ref="AG66">TREND($AB66:$AF66,$AB$1:$AF$1,AG$1)</f>
        <v>9.3550544314773276E-2</v>
      </c>
      <c r="AH66" s="479" cm="1">
        <f t="array" ref="AH66">TREND($AB66:$AF66,$AB$1:$AF$1,AH$1)</f>
        <v>0.104834649120221</v>
      </c>
      <c r="AI66" s="479" cm="1">
        <f t="array" ref="AI66">TREND($AB66:$AF66,$AB$1:$AF$1,AI$1)</f>
        <v>0.11611875392567228</v>
      </c>
      <c r="AJ66" s="479" cm="1">
        <f t="array" ref="AJ66">TREND($AB66:$AF66,$AB$1:$AF$1,AJ$1)</f>
        <v>0.12740285873112356</v>
      </c>
      <c r="AK66" s="479" cm="1">
        <f t="array" ref="AK66">TREND($AB66:$AF66,$AB$1:$AF$1,AK$1)</f>
        <v>0.13868696353657128</v>
      </c>
      <c r="AL66" s="3"/>
    </row>
    <row r="67" spans="1:38" x14ac:dyDescent="0.25">
      <c r="A67" s="205" t="s">
        <v>1625</v>
      </c>
      <c r="B67" s="205" t="s">
        <v>1624</v>
      </c>
      <c r="C67" s="46" t="s">
        <v>1161</v>
      </c>
      <c r="D67" s="46" t="s">
        <v>64</v>
      </c>
      <c r="E67" s="44">
        <f>IFERROR((SUMIFS('Pathways-natural gas'!G$4:G$40,'Pathways-natural gas'!$A$4:$A$40,$D67)-SUMIFS('Pathways-natural gas'!$G$4:$G$40,'Pathways-natural gas'!$A$4:$A$40,$D67))/SUMIFS('Pathways-natural gas'!$G$4:$G$40,'Pathways-natural gas'!$A$4:$A$40,$D67),0)</f>
        <v>0</v>
      </c>
      <c r="F67" s="176">
        <f>IFERROR((SUMIFS('Pathways-natural gas'!H$4:H$40,'Pathways-natural gas'!$A$4:$A$40,$D67)-SUMIFS('Pathways-natural gas'!$G$4:$G$40,'Pathways-natural gas'!$A$4:$A$40,$D67))/SUMIFS('Pathways-natural gas'!$G$4:$G$40,'Pathways-natural gas'!$A$4:$A$40,$D67),0)</f>
        <v>5.1303814010949852E-3</v>
      </c>
      <c r="G67" s="477">
        <f>('CA PATHWAYS 2022'!I$19/'CA PATHWAYS 2022'!$H$19)-1</f>
        <v>-0.10731443569619592</v>
      </c>
      <c r="H67" s="147">
        <f>(-0.4-$G67)/COUNT($H$1:$V$1)+G67</f>
        <v>-0.12682680664978285</v>
      </c>
      <c r="I67" s="147">
        <f t="shared" ref="I67:V67" si="2">(-0.4-$G67)/COUNT($H$1:$V$1)+H67</f>
        <v>-0.14633917760336979</v>
      </c>
      <c r="J67" s="147">
        <f t="shared" si="2"/>
        <v>-0.16585154855695672</v>
      </c>
      <c r="K67" s="147">
        <f t="shared" si="2"/>
        <v>-0.18536391951054365</v>
      </c>
      <c r="L67" s="147">
        <f t="shared" si="2"/>
        <v>-0.20487629046413058</v>
      </c>
      <c r="M67" s="147">
        <f t="shared" si="2"/>
        <v>-0.22438866141771752</v>
      </c>
      <c r="N67" s="147">
        <f t="shared" si="2"/>
        <v>-0.24390103237130445</v>
      </c>
      <c r="O67" s="147">
        <f t="shared" si="2"/>
        <v>-0.26341340332489138</v>
      </c>
      <c r="P67" s="147">
        <f t="shared" si="2"/>
        <v>-0.28292577427847831</v>
      </c>
      <c r="Q67" s="147">
        <f t="shared" si="2"/>
        <v>-0.30243814523206525</v>
      </c>
      <c r="R67" s="147">
        <f t="shared" si="2"/>
        <v>-0.32195051618565218</v>
      </c>
      <c r="S67" s="147">
        <f t="shared" si="2"/>
        <v>-0.34146288713923911</v>
      </c>
      <c r="T67" s="147">
        <f t="shared" si="2"/>
        <v>-0.36097525809282605</v>
      </c>
      <c r="U67" s="147">
        <f t="shared" si="2"/>
        <v>-0.38048762904641298</v>
      </c>
      <c r="V67" s="147">
        <f t="shared" si="2"/>
        <v>-0.39999999999999991</v>
      </c>
      <c r="W67" s="147">
        <f>V67</f>
        <v>-0.39999999999999991</v>
      </c>
      <c r="X67" s="147">
        <f t="shared" ref="X67:AK67" si="3">W67</f>
        <v>-0.39999999999999991</v>
      </c>
      <c r="Y67" s="147">
        <f t="shared" si="3"/>
        <v>-0.39999999999999991</v>
      </c>
      <c r="Z67" s="147">
        <f t="shared" si="3"/>
        <v>-0.39999999999999991</v>
      </c>
      <c r="AA67" s="147">
        <f t="shared" si="3"/>
        <v>-0.39999999999999991</v>
      </c>
      <c r="AB67" s="147">
        <f t="shared" si="3"/>
        <v>-0.39999999999999991</v>
      </c>
      <c r="AC67" s="147">
        <f t="shared" si="3"/>
        <v>-0.39999999999999991</v>
      </c>
      <c r="AD67" s="147">
        <f t="shared" si="3"/>
        <v>-0.39999999999999991</v>
      </c>
      <c r="AE67" s="147">
        <f t="shared" si="3"/>
        <v>-0.39999999999999991</v>
      </c>
      <c r="AF67" s="147">
        <f t="shared" si="3"/>
        <v>-0.39999999999999991</v>
      </c>
      <c r="AG67" s="480">
        <f t="shared" si="3"/>
        <v>-0.39999999999999991</v>
      </c>
      <c r="AH67" s="480">
        <f t="shared" si="3"/>
        <v>-0.39999999999999991</v>
      </c>
      <c r="AI67" s="480">
        <f t="shared" si="3"/>
        <v>-0.39999999999999991</v>
      </c>
      <c r="AJ67" s="480">
        <f t="shared" si="3"/>
        <v>-0.39999999999999991</v>
      </c>
      <c r="AK67" s="480">
        <f t="shared" si="3"/>
        <v>-0.39999999999999991</v>
      </c>
    </row>
    <row r="68" spans="1:38" x14ac:dyDescent="0.25">
      <c r="B68" s="241" t="s">
        <v>1650</v>
      </c>
      <c r="C68" s="46" t="s">
        <v>1161</v>
      </c>
      <c r="D68" s="242" t="s">
        <v>65</v>
      </c>
      <c r="E68" s="44">
        <v>0</v>
      </c>
      <c r="F68" s="176">
        <v>0</v>
      </c>
      <c r="G68" s="477">
        <f>('CA PATHWAYS 2022'!I$19/'CA PATHWAYS 2022'!$H$19)-1</f>
        <v>-0.10731443569619592</v>
      </c>
      <c r="H68" s="478">
        <f>('CA PATHWAYS 2022'!J$19/'CA PATHWAYS 2022'!$H$19)-1</f>
        <v>-0.1088118069604157</v>
      </c>
      <c r="I68" s="478">
        <f>('CA PATHWAYS 2022'!K$17/'CA PATHWAYS 2022'!$H$17)-1</f>
        <v>-9.4387134436627607E-2</v>
      </c>
      <c r="J68" s="478">
        <f>('CA PATHWAYS 2022'!L$17/'CA PATHWAYS 2022'!$H$17)-1</f>
        <v>-7.5185744119626974E-2</v>
      </c>
      <c r="K68" s="478">
        <f>('CA PATHWAYS 2022'!M$17/'CA PATHWAYS 2022'!$H$17)-1</f>
        <v>-5.6438342090913363E-2</v>
      </c>
      <c r="L68" s="478">
        <f>('CA PATHWAYS 2022'!N$17/'CA PATHWAYS 2022'!$H$17)-1</f>
        <v>-4.0164448753097215E-2</v>
      </c>
      <c r="M68" s="478">
        <f>('CA PATHWAYS 2022'!O$17/'CA PATHWAYS 2022'!$H$17)-1</f>
        <v>-3.129128019599714E-2</v>
      </c>
      <c r="N68" s="478">
        <f>('CA PATHWAYS 2022'!P$17/'CA PATHWAYS 2022'!$H$17)-1</f>
        <v>-2.6825009683837608E-2</v>
      </c>
      <c r="O68" s="478">
        <f>('CA PATHWAYS 2022'!Q$17/'CA PATHWAYS 2022'!$H$17)-1</f>
        <v>-2.5794157679886243E-2</v>
      </c>
      <c r="P68" s="478">
        <f>('CA PATHWAYS 2022'!R$17/'CA PATHWAYS 2022'!$H$17)-1</f>
        <v>-2.4864631904458978E-2</v>
      </c>
      <c r="Q68" s="478">
        <f>('CA PATHWAYS 2022'!S$17/'CA PATHWAYS 2022'!$H$17)-1</f>
        <v>-2.2266820684866961E-2</v>
      </c>
      <c r="R68" s="478">
        <f>('CA PATHWAYS 2022'!T$17/'CA PATHWAYS 2022'!$H$17)-1</f>
        <v>-1.8643256363907956E-2</v>
      </c>
      <c r="S68" s="478">
        <f>('CA PATHWAYS 2022'!U$17/'CA PATHWAYS 2022'!$H$17)-1</f>
        <v>-1.7563148883015023E-2</v>
      </c>
      <c r="T68" s="478">
        <f>('CA PATHWAYS 2022'!V$17/'CA PATHWAYS 2022'!$H$17)-1</f>
        <v>-1.5132375869070014E-2</v>
      </c>
      <c r="U68" s="478">
        <f>('CA PATHWAYS 2022'!W$17/'CA PATHWAYS 2022'!$H$17)-1</f>
        <v>-9.8159868390742533E-3</v>
      </c>
      <c r="V68" s="478">
        <f>('CA PATHWAYS 2022'!X$17/'CA PATHWAYS 2022'!$H$17)-1</f>
        <v>-2.4028767504469251E-3</v>
      </c>
      <c r="W68" s="478">
        <f>('CA PATHWAYS 2022'!Y$17/'CA PATHWAYS 2022'!$H$17)-1</f>
        <v>2.8944912848754001E-3</v>
      </c>
      <c r="X68" s="478">
        <f>('CA PATHWAYS 2022'!Z$17/'CA PATHWAYS 2022'!$H$17)-1</f>
        <v>8.7721922400934016E-3</v>
      </c>
      <c r="Y68" s="478">
        <f>('CA PATHWAYS 2022'!AA$17/'CA PATHWAYS 2022'!$H$17)-1</f>
        <v>1.6914559935323759E-2</v>
      </c>
      <c r="Z68" s="478">
        <f>('CA PATHWAYS 2022'!AB$17/'CA PATHWAYS 2022'!$H$17)-1</f>
        <v>2.3441006385326091E-2</v>
      </c>
      <c r="AA68" s="478">
        <f>('CA PATHWAYS 2022'!AC$17/'CA PATHWAYS 2022'!$H$17)-1</f>
        <v>2.8078500166536235E-2</v>
      </c>
      <c r="AB68" s="478">
        <f>('CA PATHWAYS 2022'!AD$17/'CA PATHWAYS 2022'!$H$17)-1</f>
        <v>3.5784796376204575E-2</v>
      </c>
      <c r="AC68" s="478">
        <f>('CA PATHWAYS 2022'!AE$17/'CA PATHWAYS 2022'!$H$17)-1</f>
        <v>4.8601455597936605E-2</v>
      </c>
      <c r="AD68" s="478">
        <f>('CA PATHWAYS 2022'!AF$17/'CA PATHWAYS 2022'!$H$17)-1</f>
        <v>6.1822496326972454E-2</v>
      </c>
      <c r="AE68" s="478">
        <f>('CA PATHWAYS 2022'!AG$17/'CA PATHWAYS 2022'!$H$17)-1</f>
        <v>7.1552705977143916E-2</v>
      </c>
      <c r="AF68" s="478">
        <f>('CA PATHWAYS 2022'!AH$17/'CA PATHWAYS 2022'!$H$17)-1</f>
        <v>8.0729695213850761E-2</v>
      </c>
      <c r="AG68" s="479" cm="1">
        <f t="array" ref="AG68">TREND($AB68:$AF68,$AB$1:$AF$1,AG$1)</f>
        <v>9.3550544314773276E-2</v>
      </c>
      <c r="AH68" s="479" cm="1">
        <f t="array" ref="AH68">TREND($AB68:$AF68,$AB$1:$AF$1,AH$1)</f>
        <v>0.104834649120221</v>
      </c>
      <c r="AI68" s="479" cm="1">
        <f t="array" ref="AI68">TREND($AB68:$AF68,$AB$1:$AF$1,AI$1)</f>
        <v>0.11611875392567228</v>
      </c>
      <c r="AJ68" s="479" cm="1">
        <f t="array" ref="AJ68">TREND($AB68:$AF68,$AB$1:$AF$1,AJ$1)</f>
        <v>0.12740285873112356</v>
      </c>
      <c r="AK68" s="479" cm="1">
        <f t="array" ref="AK68">TREND($AB68:$AF68,$AB$1:$AF$1,AK$1)</f>
        <v>0.13868696353657128</v>
      </c>
      <c r="AL68" s="1"/>
    </row>
    <row r="69" spans="1:38" x14ac:dyDescent="0.25">
      <c r="B69" s="241" t="s">
        <v>1650</v>
      </c>
      <c r="C69" s="46" t="s">
        <v>1161</v>
      </c>
      <c r="D69" s="46" t="s">
        <v>66</v>
      </c>
      <c r="E69" s="44">
        <v>0</v>
      </c>
      <c r="F69" s="176">
        <v>0</v>
      </c>
      <c r="G69" s="477">
        <f>('CA PATHWAYS 2022'!I$19/'CA PATHWAYS 2022'!$H$19)-1</f>
        <v>-0.10731443569619592</v>
      </c>
      <c r="H69" s="478">
        <f>('CA PATHWAYS 2022'!J$19/'CA PATHWAYS 2022'!$H$19)-1</f>
        <v>-0.1088118069604157</v>
      </c>
      <c r="I69" s="478">
        <f>('CA PATHWAYS 2022'!K$17/'CA PATHWAYS 2022'!$H$17)-1</f>
        <v>-9.4387134436627607E-2</v>
      </c>
      <c r="J69" s="478">
        <f>('CA PATHWAYS 2022'!L$17/'CA PATHWAYS 2022'!$H$17)-1</f>
        <v>-7.5185744119626974E-2</v>
      </c>
      <c r="K69" s="478">
        <f>('CA PATHWAYS 2022'!M$17/'CA PATHWAYS 2022'!$H$17)-1</f>
        <v>-5.6438342090913363E-2</v>
      </c>
      <c r="L69" s="478">
        <f>('CA PATHWAYS 2022'!N$17/'CA PATHWAYS 2022'!$H$17)-1</f>
        <v>-4.0164448753097215E-2</v>
      </c>
      <c r="M69" s="478">
        <f>('CA PATHWAYS 2022'!O$17/'CA PATHWAYS 2022'!$H$17)-1</f>
        <v>-3.129128019599714E-2</v>
      </c>
      <c r="N69" s="478">
        <f>('CA PATHWAYS 2022'!P$17/'CA PATHWAYS 2022'!$H$17)-1</f>
        <v>-2.6825009683837608E-2</v>
      </c>
      <c r="O69" s="478">
        <f>('CA PATHWAYS 2022'!Q$17/'CA PATHWAYS 2022'!$H$17)-1</f>
        <v>-2.5794157679886243E-2</v>
      </c>
      <c r="P69" s="478">
        <f>('CA PATHWAYS 2022'!R$17/'CA PATHWAYS 2022'!$H$17)-1</f>
        <v>-2.4864631904458978E-2</v>
      </c>
      <c r="Q69" s="478">
        <f>('CA PATHWAYS 2022'!S$17/'CA PATHWAYS 2022'!$H$17)-1</f>
        <v>-2.2266820684866961E-2</v>
      </c>
      <c r="R69" s="478">
        <f>('CA PATHWAYS 2022'!T$17/'CA PATHWAYS 2022'!$H$17)-1</f>
        <v>-1.8643256363907956E-2</v>
      </c>
      <c r="S69" s="478">
        <f>('CA PATHWAYS 2022'!U$17/'CA PATHWAYS 2022'!$H$17)-1</f>
        <v>-1.7563148883015023E-2</v>
      </c>
      <c r="T69" s="478">
        <f>('CA PATHWAYS 2022'!V$17/'CA PATHWAYS 2022'!$H$17)-1</f>
        <v>-1.5132375869070014E-2</v>
      </c>
      <c r="U69" s="478">
        <f>('CA PATHWAYS 2022'!W$17/'CA PATHWAYS 2022'!$H$17)-1</f>
        <v>-9.8159868390742533E-3</v>
      </c>
      <c r="V69" s="478">
        <f>('CA PATHWAYS 2022'!X$17/'CA PATHWAYS 2022'!$H$17)-1</f>
        <v>-2.4028767504469251E-3</v>
      </c>
      <c r="W69" s="478">
        <f>('CA PATHWAYS 2022'!Y$17/'CA PATHWAYS 2022'!$H$17)-1</f>
        <v>2.8944912848754001E-3</v>
      </c>
      <c r="X69" s="478">
        <f>('CA PATHWAYS 2022'!Z$17/'CA PATHWAYS 2022'!$H$17)-1</f>
        <v>8.7721922400934016E-3</v>
      </c>
      <c r="Y69" s="478">
        <f>('CA PATHWAYS 2022'!AA$17/'CA PATHWAYS 2022'!$H$17)-1</f>
        <v>1.6914559935323759E-2</v>
      </c>
      <c r="Z69" s="478">
        <f>('CA PATHWAYS 2022'!AB$17/'CA PATHWAYS 2022'!$H$17)-1</f>
        <v>2.3441006385326091E-2</v>
      </c>
      <c r="AA69" s="478">
        <f>('CA PATHWAYS 2022'!AC$17/'CA PATHWAYS 2022'!$H$17)-1</f>
        <v>2.8078500166536235E-2</v>
      </c>
      <c r="AB69" s="478">
        <f>('CA PATHWAYS 2022'!AD$17/'CA PATHWAYS 2022'!$H$17)-1</f>
        <v>3.5784796376204575E-2</v>
      </c>
      <c r="AC69" s="478">
        <f>('CA PATHWAYS 2022'!AE$17/'CA PATHWAYS 2022'!$H$17)-1</f>
        <v>4.8601455597936605E-2</v>
      </c>
      <c r="AD69" s="478">
        <f>('CA PATHWAYS 2022'!AF$17/'CA PATHWAYS 2022'!$H$17)-1</f>
        <v>6.1822496326972454E-2</v>
      </c>
      <c r="AE69" s="478">
        <f>('CA PATHWAYS 2022'!AG$17/'CA PATHWAYS 2022'!$H$17)-1</f>
        <v>7.1552705977143916E-2</v>
      </c>
      <c r="AF69" s="478">
        <f>('CA PATHWAYS 2022'!AH$17/'CA PATHWAYS 2022'!$H$17)-1</f>
        <v>8.0729695213850761E-2</v>
      </c>
      <c r="AG69" s="479" cm="1">
        <f t="array" ref="AG69">TREND($AB69:$AF69,$AB$1:$AF$1,AG$1)</f>
        <v>9.3550544314773276E-2</v>
      </c>
      <c r="AH69" s="479" cm="1">
        <f t="array" ref="AH69">TREND($AB69:$AF69,$AB$1:$AF$1,AH$1)</f>
        <v>0.104834649120221</v>
      </c>
      <c r="AI69" s="479" cm="1">
        <f t="array" ref="AI69">TREND($AB69:$AF69,$AB$1:$AF$1,AI$1)</f>
        <v>0.11611875392567228</v>
      </c>
      <c r="AJ69" s="479" cm="1">
        <f t="array" ref="AJ69">TREND($AB69:$AF69,$AB$1:$AF$1,AJ$1)</f>
        <v>0.12740285873112356</v>
      </c>
      <c r="AK69" s="479" cm="1">
        <f t="array" ref="AK69">TREND($AB69:$AF69,$AB$1:$AF$1,AK$1)</f>
        <v>0.13868696353657128</v>
      </c>
      <c r="AL69" s="1"/>
    </row>
    <row r="70" spans="1:38" x14ac:dyDescent="0.25">
      <c r="B70" s="241" t="s">
        <v>1650</v>
      </c>
      <c r="C70" s="46" t="s">
        <v>1161</v>
      </c>
      <c r="D70" s="46" t="s">
        <v>67</v>
      </c>
      <c r="E70" s="44">
        <v>0</v>
      </c>
      <c r="F70" s="176">
        <v>0</v>
      </c>
      <c r="G70" s="477">
        <f>('CA PATHWAYS 2022'!I$19/'CA PATHWAYS 2022'!$H$19)-1</f>
        <v>-0.10731443569619592</v>
      </c>
      <c r="H70" s="478">
        <f>('CA PATHWAYS 2022'!J$19/'CA PATHWAYS 2022'!$H$19)-1</f>
        <v>-0.1088118069604157</v>
      </c>
      <c r="I70" s="478">
        <f>('CA PATHWAYS 2022'!K$17/'CA PATHWAYS 2022'!$H$17)-1</f>
        <v>-9.4387134436627607E-2</v>
      </c>
      <c r="J70" s="478">
        <f>('CA PATHWAYS 2022'!L$17/'CA PATHWAYS 2022'!$H$17)-1</f>
        <v>-7.5185744119626974E-2</v>
      </c>
      <c r="K70" s="478">
        <f>('CA PATHWAYS 2022'!M$17/'CA PATHWAYS 2022'!$H$17)-1</f>
        <v>-5.6438342090913363E-2</v>
      </c>
      <c r="L70" s="478">
        <f>('CA PATHWAYS 2022'!N$17/'CA PATHWAYS 2022'!$H$17)-1</f>
        <v>-4.0164448753097215E-2</v>
      </c>
      <c r="M70" s="478">
        <f>('CA PATHWAYS 2022'!O$17/'CA PATHWAYS 2022'!$H$17)-1</f>
        <v>-3.129128019599714E-2</v>
      </c>
      <c r="N70" s="478">
        <f>('CA PATHWAYS 2022'!P$17/'CA PATHWAYS 2022'!$H$17)-1</f>
        <v>-2.6825009683837608E-2</v>
      </c>
      <c r="O70" s="478">
        <f>('CA PATHWAYS 2022'!Q$17/'CA PATHWAYS 2022'!$H$17)-1</f>
        <v>-2.5794157679886243E-2</v>
      </c>
      <c r="P70" s="478">
        <f>('CA PATHWAYS 2022'!R$17/'CA PATHWAYS 2022'!$H$17)-1</f>
        <v>-2.4864631904458978E-2</v>
      </c>
      <c r="Q70" s="478">
        <f>('CA PATHWAYS 2022'!S$17/'CA PATHWAYS 2022'!$H$17)-1</f>
        <v>-2.2266820684866961E-2</v>
      </c>
      <c r="R70" s="478">
        <f>('CA PATHWAYS 2022'!T$17/'CA PATHWAYS 2022'!$H$17)-1</f>
        <v>-1.8643256363907956E-2</v>
      </c>
      <c r="S70" s="478">
        <f>('CA PATHWAYS 2022'!U$17/'CA PATHWAYS 2022'!$H$17)-1</f>
        <v>-1.7563148883015023E-2</v>
      </c>
      <c r="T70" s="478">
        <f>('CA PATHWAYS 2022'!V$17/'CA PATHWAYS 2022'!$H$17)-1</f>
        <v>-1.5132375869070014E-2</v>
      </c>
      <c r="U70" s="478">
        <f>('CA PATHWAYS 2022'!W$17/'CA PATHWAYS 2022'!$H$17)-1</f>
        <v>-9.8159868390742533E-3</v>
      </c>
      <c r="V70" s="478">
        <f>('CA PATHWAYS 2022'!X$17/'CA PATHWAYS 2022'!$H$17)-1</f>
        <v>-2.4028767504469251E-3</v>
      </c>
      <c r="W70" s="478">
        <f>('CA PATHWAYS 2022'!Y$17/'CA PATHWAYS 2022'!$H$17)-1</f>
        <v>2.8944912848754001E-3</v>
      </c>
      <c r="X70" s="478">
        <f>('CA PATHWAYS 2022'!Z$17/'CA PATHWAYS 2022'!$H$17)-1</f>
        <v>8.7721922400934016E-3</v>
      </c>
      <c r="Y70" s="478">
        <f>('CA PATHWAYS 2022'!AA$17/'CA PATHWAYS 2022'!$H$17)-1</f>
        <v>1.6914559935323759E-2</v>
      </c>
      <c r="Z70" s="478">
        <f>('CA PATHWAYS 2022'!AB$17/'CA PATHWAYS 2022'!$H$17)-1</f>
        <v>2.3441006385326091E-2</v>
      </c>
      <c r="AA70" s="478">
        <f>('CA PATHWAYS 2022'!AC$17/'CA PATHWAYS 2022'!$H$17)-1</f>
        <v>2.8078500166536235E-2</v>
      </c>
      <c r="AB70" s="478">
        <f>('CA PATHWAYS 2022'!AD$17/'CA PATHWAYS 2022'!$H$17)-1</f>
        <v>3.5784796376204575E-2</v>
      </c>
      <c r="AC70" s="478">
        <f>('CA PATHWAYS 2022'!AE$17/'CA PATHWAYS 2022'!$H$17)-1</f>
        <v>4.8601455597936605E-2</v>
      </c>
      <c r="AD70" s="478">
        <f>('CA PATHWAYS 2022'!AF$17/'CA PATHWAYS 2022'!$H$17)-1</f>
        <v>6.1822496326972454E-2</v>
      </c>
      <c r="AE70" s="478">
        <f>('CA PATHWAYS 2022'!AG$17/'CA PATHWAYS 2022'!$H$17)-1</f>
        <v>7.1552705977143916E-2</v>
      </c>
      <c r="AF70" s="478">
        <f>('CA PATHWAYS 2022'!AH$17/'CA PATHWAYS 2022'!$H$17)-1</f>
        <v>8.0729695213850761E-2</v>
      </c>
      <c r="AG70" s="479" cm="1">
        <f t="array" ref="AG70">TREND($AB70:$AF70,$AB$1:$AF$1,AG$1)</f>
        <v>9.3550544314773276E-2</v>
      </c>
      <c r="AH70" s="479" cm="1">
        <f t="array" ref="AH70">TREND($AB70:$AF70,$AB$1:$AF$1,AH$1)</f>
        <v>0.104834649120221</v>
      </c>
      <c r="AI70" s="479" cm="1">
        <f t="array" ref="AI70">TREND($AB70:$AF70,$AB$1:$AF$1,AI$1)</f>
        <v>0.11611875392567228</v>
      </c>
      <c r="AJ70" s="479" cm="1">
        <f t="array" ref="AJ70">TREND($AB70:$AF70,$AB$1:$AF$1,AJ$1)</f>
        <v>0.12740285873112356</v>
      </c>
      <c r="AK70" s="479" cm="1">
        <f t="array" ref="AK70">TREND($AB70:$AF70,$AB$1:$AF$1,AK$1)</f>
        <v>0.13868696353657128</v>
      </c>
    </row>
    <row r="71" spans="1:38" x14ac:dyDescent="0.25">
      <c r="B71" s="241" t="s">
        <v>1650</v>
      </c>
      <c r="C71" s="46" t="s">
        <v>1161</v>
      </c>
      <c r="D71" s="242" t="s">
        <v>68</v>
      </c>
      <c r="E71" s="44">
        <v>0</v>
      </c>
      <c r="F71" s="176">
        <v>0</v>
      </c>
      <c r="G71" s="477">
        <f>('CA PATHWAYS 2022'!I$19/'CA PATHWAYS 2022'!$H$19)-1</f>
        <v>-0.10731443569619592</v>
      </c>
      <c r="H71" s="478">
        <f>('CA PATHWAYS 2022'!J$19/'CA PATHWAYS 2022'!$H$19)-1</f>
        <v>-0.1088118069604157</v>
      </c>
      <c r="I71" s="478">
        <f>('CA PATHWAYS 2022'!K$17/'CA PATHWAYS 2022'!$H$17)-1</f>
        <v>-9.4387134436627607E-2</v>
      </c>
      <c r="J71" s="478">
        <f>('CA PATHWAYS 2022'!L$17/'CA PATHWAYS 2022'!$H$17)-1</f>
        <v>-7.5185744119626974E-2</v>
      </c>
      <c r="K71" s="478">
        <f>('CA PATHWAYS 2022'!M$17/'CA PATHWAYS 2022'!$H$17)-1</f>
        <v>-5.6438342090913363E-2</v>
      </c>
      <c r="L71" s="478">
        <f>('CA PATHWAYS 2022'!N$17/'CA PATHWAYS 2022'!$H$17)-1</f>
        <v>-4.0164448753097215E-2</v>
      </c>
      <c r="M71" s="478">
        <f>('CA PATHWAYS 2022'!O$17/'CA PATHWAYS 2022'!$H$17)-1</f>
        <v>-3.129128019599714E-2</v>
      </c>
      <c r="N71" s="478">
        <f>('CA PATHWAYS 2022'!P$17/'CA PATHWAYS 2022'!$H$17)-1</f>
        <v>-2.6825009683837608E-2</v>
      </c>
      <c r="O71" s="478">
        <f>('CA PATHWAYS 2022'!Q$17/'CA PATHWAYS 2022'!$H$17)-1</f>
        <v>-2.5794157679886243E-2</v>
      </c>
      <c r="P71" s="478">
        <f>('CA PATHWAYS 2022'!R$17/'CA PATHWAYS 2022'!$H$17)-1</f>
        <v>-2.4864631904458978E-2</v>
      </c>
      <c r="Q71" s="478">
        <f>('CA PATHWAYS 2022'!S$17/'CA PATHWAYS 2022'!$H$17)-1</f>
        <v>-2.2266820684866961E-2</v>
      </c>
      <c r="R71" s="478">
        <f>('CA PATHWAYS 2022'!T$17/'CA PATHWAYS 2022'!$H$17)-1</f>
        <v>-1.8643256363907956E-2</v>
      </c>
      <c r="S71" s="478">
        <f>('CA PATHWAYS 2022'!U$17/'CA PATHWAYS 2022'!$H$17)-1</f>
        <v>-1.7563148883015023E-2</v>
      </c>
      <c r="T71" s="478">
        <f>('CA PATHWAYS 2022'!V$17/'CA PATHWAYS 2022'!$H$17)-1</f>
        <v>-1.5132375869070014E-2</v>
      </c>
      <c r="U71" s="478">
        <f>('CA PATHWAYS 2022'!W$17/'CA PATHWAYS 2022'!$H$17)-1</f>
        <v>-9.8159868390742533E-3</v>
      </c>
      <c r="V71" s="478">
        <f>('CA PATHWAYS 2022'!X$17/'CA PATHWAYS 2022'!$H$17)-1</f>
        <v>-2.4028767504469251E-3</v>
      </c>
      <c r="W71" s="478">
        <f>('CA PATHWAYS 2022'!Y$17/'CA PATHWAYS 2022'!$H$17)-1</f>
        <v>2.8944912848754001E-3</v>
      </c>
      <c r="X71" s="478">
        <f>('CA PATHWAYS 2022'!Z$17/'CA PATHWAYS 2022'!$H$17)-1</f>
        <v>8.7721922400934016E-3</v>
      </c>
      <c r="Y71" s="478">
        <f>('CA PATHWAYS 2022'!AA$17/'CA PATHWAYS 2022'!$H$17)-1</f>
        <v>1.6914559935323759E-2</v>
      </c>
      <c r="Z71" s="478">
        <f>('CA PATHWAYS 2022'!AB$17/'CA PATHWAYS 2022'!$H$17)-1</f>
        <v>2.3441006385326091E-2</v>
      </c>
      <c r="AA71" s="478">
        <f>('CA PATHWAYS 2022'!AC$17/'CA PATHWAYS 2022'!$H$17)-1</f>
        <v>2.8078500166536235E-2</v>
      </c>
      <c r="AB71" s="478">
        <f>('CA PATHWAYS 2022'!AD$17/'CA PATHWAYS 2022'!$H$17)-1</f>
        <v>3.5784796376204575E-2</v>
      </c>
      <c r="AC71" s="478">
        <f>('CA PATHWAYS 2022'!AE$17/'CA PATHWAYS 2022'!$H$17)-1</f>
        <v>4.8601455597936605E-2</v>
      </c>
      <c r="AD71" s="478">
        <f>('CA PATHWAYS 2022'!AF$17/'CA PATHWAYS 2022'!$H$17)-1</f>
        <v>6.1822496326972454E-2</v>
      </c>
      <c r="AE71" s="478">
        <f>('CA PATHWAYS 2022'!AG$17/'CA PATHWAYS 2022'!$H$17)-1</f>
        <v>7.1552705977143916E-2</v>
      </c>
      <c r="AF71" s="478">
        <f>('CA PATHWAYS 2022'!AH$17/'CA PATHWAYS 2022'!$H$17)-1</f>
        <v>8.0729695213850761E-2</v>
      </c>
      <c r="AG71" s="479" cm="1">
        <f t="array" ref="AG71">TREND($AB71:$AF71,$AB$1:$AF$1,AG$1)</f>
        <v>9.3550544314773276E-2</v>
      </c>
      <c r="AH71" s="479" cm="1">
        <f t="array" ref="AH71">TREND($AB71:$AF71,$AB$1:$AF$1,AH$1)</f>
        <v>0.104834649120221</v>
      </c>
      <c r="AI71" s="479" cm="1">
        <f t="array" ref="AI71">TREND($AB71:$AF71,$AB$1:$AF$1,AI$1)</f>
        <v>0.11611875392567228</v>
      </c>
      <c r="AJ71" s="479" cm="1">
        <f t="array" ref="AJ71">TREND($AB71:$AF71,$AB$1:$AF$1,AJ$1)</f>
        <v>0.12740285873112356</v>
      </c>
      <c r="AK71" s="479" cm="1">
        <f t="array" ref="AK71">TREND($AB71:$AF71,$AB$1:$AF$1,AK$1)</f>
        <v>0.13868696353657128</v>
      </c>
      <c r="AL71" s="1"/>
    </row>
    <row r="72" spans="1:38" x14ac:dyDescent="0.25">
      <c r="B72" s="241" t="s">
        <v>1650</v>
      </c>
      <c r="C72" s="46" t="s">
        <v>1161</v>
      </c>
      <c r="D72" s="46" t="s">
        <v>69</v>
      </c>
      <c r="E72" s="44">
        <v>0</v>
      </c>
      <c r="F72" s="176">
        <v>0</v>
      </c>
      <c r="G72" s="477">
        <f>('CA PATHWAYS 2022'!I$19/'CA PATHWAYS 2022'!$H$19)-1</f>
        <v>-0.10731443569619592</v>
      </c>
      <c r="H72" s="478">
        <f>('CA PATHWAYS 2022'!J$19/'CA PATHWAYS 2022'!$H$19)-1</f>
        <v>-0.1088118069604157</v>
      </c>
      <c r="I72" s="478">
        <f>('CA PATHWAYS 2022'!K$17/'CA PATHWAYS 2022'!$H$17)-1</f>
        <v>-9.4387134436627607E-2</v>
      </c>
      <c r="J72" s="478">
        <f>('CA PATHWAYS 2022'!L$17/'CA PATHWAYS 2022'!$H$17)-1</f>
        <v>-7.5185744119626974E-2</v>
      </c>
      <c r="K72" s="478">
        <f>('CA PATHWAYS 2022'!M$17/'CA PATHWAYS 2022'!$H$17)-1</f>
        <v>-5.6438342090913363E-2</v>
      </c>
      <c r="L72" s="478">
        <f>('CA PATHWAYS 2022'!N$17/'CA PATHWAYS 2022'!$H$17)-1</f>
        <v>-4.0164448753097215E-2</v>
      </c>
      <c r="M72" s="478">
        <f>('CA PATHWAYS 2022'!O$17/'CA PATHWAYS 2022'!$H$17)-1</f>
        <v>-3.129128019599714E-2</v>
      </c>
      <c r="N72" s="478">
        <f>('CA PATHWAYS 2022'!P$17/'CA PATHWAYS 2022'!$H$17)-1</f>
        <v>-2.6825009683837608E-2</v>
      </c>
      <c r="O72" s="478">
        <f>('CA PATHWAYS 2022'!Q$17/'CA PATHWAYS 2022'!$H$17)-1</f>
        <v>-2.5794157679886243E-2</v>
      </c>
      <c r="P72" s="478">
        <f>('CA PATHWAYS 2022'!R$17/'CA PATHWAYS 2022'!$H$17)-1</f>
        <v>-2.4864631904458978E-2</v>
      </c>
      <c r="Q72" s="478">
        <f>('CA PATHWAYS 2022'!S$17/'CA PATHWAYS 2022'!$H$17)-1</f>
        <v>-2.2266820684866961E-2</v>
      </c>
      <c r="R72" s="478">
        <f>('CA PATHWAYS 2022'!T$17/'CA PATHWAYS 2022'!$H$17)-1</f>
        <v>-1.8643256363907956E-2</v>
      </c>
      <c r="S72" s="478">
        <f>('CA PATHWAYS 2022'!U$17/'CA PATHWAYS 2022'!$H$17)-1</f>
        <v>-1.7563148883015023E-2</v>
      </c>
      <c r="T72" s="478">
        <f>('CA PATHWAYS 2022'!V$17/'CA PATHWAYS 2022'!$H$17)-1</f>
        <v>-1.5132375869070014E-2</v>
      </c>
      <c r="U72" s="478">
        <f>('CA PATHWAYS 2022'!W$17/'CA PATHWAYS 2022'!$H$17)-1</f>
        <v>-9.8159868390742533E-3</v>
      </c>
      <c r="V72" s="478">
        <f>('CA PATHWAYS 2022'!X$17/'CA PATHWAYS 2022'!$H$17)-1</f>
        <v>-2.4028767504469251E-3</v>
      </c>
      <c r="W72" s="478">
        <f>('CA PATHWAYS 2022'!Y$17/'CA PATHWAYS 2022'!$H$17)-1</f>
        <v>2.8944912848754001E-3</v>
      </c>
      <c r="X72" s="478">
        <f>('CA PATHWAYS 2022'!Z$17/'CA PATHWAYS 2022'!$H$17)-1</f>
        <v>8.7721922400934016E-3</v>
      </c>
      <c r="Y72" s="478">
        <f>('CA PATHWAYS 2022'!AA$17/'CA PATHWAYS 2022'!$H$17)-1</f>
        <v>1.6914559935323759E-2</v>
      </c>
      <c r="Z72" s="478">
        <f>('CA PATHWAYS 2022'!AB$17/'CA PATHWAYS 2022'!$H$17)-1</f>
        <v>2.3441006385326091E-2</v>
      </c>
      <c r="AA72" s="478">
        <f>('CA PATHWAYS 2022'!AC$17/'CA PATHWAYS 2022'!$H$17)-1</f>
        <v>2.8078500166536235E-2</v>
      </c>
      <c r="AB72" s="478">
        <f>('CA PATHWAYS 2022'!AD$17/'CA PATHWAYS 2022'!$H$17)-1</f>
        <v>3.5784796376204575E-2</v>
      </c>
      <c r="AC72" s="478">
        <f>('CA PATHWAYS 2022'!AE$17/'CA PATHWAYS 2022'!$H$17)-1</f>
        <v>4.8601455597936605E-2</v>
      </c>
      <c r="AD72" s="478">
        <f>('CA PATHWAYS 2022'!AF$17/'CA PATHWAYS 2022'!$H$17)-1</f>
        <v>6.1822496326972454E-2</v>
      </c>
      <c r="AE72" s="478">
        <f>('CA PATHWAYS 2022'!AG$17/'CA PATHWAYS 2022'!$H$17)-1</f>
        <v>7.1552705977143916E-2</v>
      </c>
      <c r="AF72" s="478">
        <f>('CA PATHWAYS 2022'!AH$17/'CA PATHWAYS 2022'!$H$17)-1</f>
        <v>8.0729695213850761E-2</v>
      </c>
      <c r="AG72" s="479" cm="1">
        <f t="array" ref="AG72">TREND($AB72:$AF72,$AB$1:$AF$1,AG$1)</f>
        <v>9.3550544314773276E-2</v>
      </c>
      <c r="AH72" s="479" cm="1">
        <f t="array" ref="AH72">TREND($AB72:$AF72,$AB$1:$AF$1,AH$1)</f>
        <v>0.104834649120221</v>
      </c>
      <c r="AI72" s="479" cm="1">
        <f t="array" ref="AI72">TREND($AB72:$AF72,$AB$1:$AF$1,AI$1)</f>
        <v>0.11611875392567228</v>
      </c>
      <c r="AJ72" s="479" cm="1">
        <f t="array" ref="AJ72">TREND($AB72:$AF72,$AB$1:$AF$1,AJ$1)</f>
        <v>0.12740285873112356</v>
      </c>
      <c r="AK72" s="479" cm="1">
        <f t="array" ref="AK72">TREND($AB72:$AF72,$AB$1:$AF$1,AK$1)</f>
        <v>0.13868696353657128</v>
      </c>
    </row>
    <row r="73" spans="1:38" x14ac:dyDescent="0.25">
      <c r="B73" s="241" t="s">
        <v>1650</v>
      </c>
      <c r="C73" s="46" t="s">
        <v>1161</v>
      </c>
      <c r="D73" s="46" t="s">
        <v>70</v>
      </c>
      <c r="E73" s="44">
        <v>0</v>
      </c>
      <c r="F73" s="176">
        <v>0</v>
      </c>
      <c r="G73" s="477">
        <f>('CA PATHWAYS 2022'!I$19/'CA PATHWAYS 2022'!$H$19)-1</f>
        <v>-0.10731443569619592</v>
      </c>
      <c r="H73" s="478">
        <f>('CA PATHWAYS 2022'!J$19/'CA PATHWAYS 2022'!$H$19)-1</f>
        <v>-0.1088118069604157</v>
      </c>
      <c r="I73" s="478">
        <f>('CA PATHWAYS 2022'!K$17/'CA PATHWAYS 2022'!$H$17)-1</f>
        <v>-9.4387134436627607E-2</v>
      </c>
      <c r="J73" s="478">
        <f>('CA PATHWAYS 2022'!L$17/'CA PATHWAYS 2022'!$H$17)-1</f>
        <v>-7.5185744119626974E-2</v>
      </c>
      <c r="K73" s="478">
        <f>('CA PATHWAYS 2022'!M$17/'CA PATHWAYS 2022'!$H$17)-1</f>
        <v>-5.6438342090913363E-2</v>
      </c>
      <c r="L73" s="478">
        <f>('CA PATHWAYS 2022'!N$17/'CA PATHWAYS 2022'!$H$17)-1</f>
        <v>-4.0164448753097215E-2</v>
      </c>
      <c r="M73" s="478">
        <f>('CA PATHWAYS 2022'!O$17/'CA PATHWAYS 2022'!$H$17)-1</f>
        <v>-3.129128019599714E-2</v>
      </c>
      <c r="N73" s="478">
        <f>('CA PATHWAYS 2022'!P$17/'CA PATHWAYS 2022'!$H$17)-1</f>
        <v>-2.6825009683837608E-2</v>
      </c>
      <c r="O73" s="478">
        <f>('CA PATHWAYS 2022'!Q$17/'CA PATHWAYS 2022'!$H$17)-1</f>
        <v>-2.5794157679886243E-2</v>
      </c>
      <c r="P73" s="478">
        <f>('CA PATHWAYS 2022'!R$17/'CA PATHWAYS 2022'!$H$17)-1</f>
        <v>-2.4864631904458978E-2</v>
      </c>
      <c r="Q73" s="478">
        <f>('CA PATHWAYS 2022'!S$17/'CA PATHWAYS 2022'!$H$17)-1</f>
        <v>-2.2266820684866961E-2</v>
      </c>
      <c r="R73" s="478">
        <f>('CA PATHWAYS 2022'!T$17/'CA PATHWAYS 2022'!$H$17)-1</f>
        <v>-1.8643256363907956E-2</v>
      </c>
      <c r="S73" s="478">
        <f>('CA PATHWAYS 2022'!U$17/'CA PATHWAYS 2022'!$H$17)-1</f>
        <v>-1.7563148883015023E-2</v>
      </c>
      <c r="T73" s="478">
        <f>('CA PATHWAYS 2022'!V$17/'CA PATHWAYS 2022'!$H$17)-1</f>
        <v>-1.5132375869070014E-2</v>
      </c>
      <c r="U73" s="478">
        <f>('CA PATHWAYS 2022'!W$17/'CA PATHWAYS 2022'!$H$17)-1</f>
        <v>-9.8159868390742533E-3</v>
      </c>
      <c r="V73" s="478">
        <f>('CA PATHWAYS 2022'!X$17/'CA PATHWAYS 2022'!$H$17)-1</f>
        <v>-2.4028767504469251E-3</v>
      </c>
      <c r="W73" s="478">
        <f>('CA PATHWAYS 2022'!Y$17/'CA PATHWAYS 2022'!$H$17)-1</f>
        <v>2.8944912848754001E-3</v>
      </c>
      <c r="X73" s="478">
        <f>('CA PATHWAYS 2022'!Z$17/'CA PATHWAYS 2022'!$H$17)-1</f>
        <v>8.7721922400934016E-3</v>
      </c>
      <c r="Y73" s="478">
        <f>('CA PATHWAYS 2022'!AA$17/'CA PATHWAYS 2022'!$H$17)-1</f>
        <v>1.6914559935323759E-2</v>
      </c>
      <c r="Z73" s="478">
        <f>('CA PATHWAYS 2022'!AB$17/'CA PATHWAYS 2022'!$H$17)-1</f>
        <v>2.3441006385326091E-2</v>
      </c>
      <c r="AA73" s="478">
        <f>('CA PATHWAYS 2022'!AC$17/'CA PATHWAYS 2022'!$H$17)-1</f>
        <v>2.8078500166536235E-2</v>
      </c>
      <c r="AB73" s="478">
        <f>('CA PATHWAYS 2022'!AD$17/'CA PATHWAYS 2022'!$H$17)-1</f>
        <v>3.5784796376204575E-2</v>
      </c>
      <c r="AC73" s="478">
        <f>('CA PATHWAYS 2022'!AE$17/'CA PATHWAYS 2022'!$H$17)-1</f>
        <v>4.8601455597936605E-2</v>
      </c>
      <c r="AD73" s="478">
        <f>('CA PATHWAYS 2022'!AF$17/'CA PATHWAYS 2022'!$H$17)-1</f>
        <v>6.1822496326972454E-2</v>
      </c>
      <c r="AE73" s="478">
        <f>('CA PATHWAYS 2022'!AG$17/'CA PATHWAYS 2022'!$H$17)-1</f>
        <v>7.1552705977143916E-2</v>
      </c>
      <c r="AF73" s="478">
        <f>('CA PATHWAYS 2022'!AH$17/'CA PATHWAYS 2022'!$H$17)-1</f>
        <v>8.0729695213850761E-2</v>
      </c>
      <c r="AG73" s="479" cm="1">
        <f t="array" ref="AG73">TREND($AB73:$AF73,$AB$1:$AF$1,AG$1)</f>
        <v>9.3550544314773276E-2</v>
      </c>
      <c r="AH73" s="479" cm="1">
        <f t="array" ref="AH73">TREND($AB73:$AF73,$AB$1:$AF$1,AH$1)</f>
        <v>0.104834649120221</v>
      </c>
      <c r="AI73" s="479" cm="1">
        <f t="array" ref="AI73">TREND($AB73:$AF73,$AB$1:$AF$1,AI$1)</f>
        <v>0.11611875392567228</v>
      </c>
      <c r="AJ73" s="479" cm="1">
        <f t="array" ref="AJ73">TREND($AB73:$AF73,$AB$1:$AF$1,AJ$1)</f>
        <v>0.12740285873112356</v>
      </c>
      <c r="AK73" s="479" cm="1">
        <f t="array" ref="AK73">TREND($AB73:$AF73,$AB$1:$AF$1,AK$1)</f>
        <v>0.13868696353657128</v>
      </c>
    </row>
    <row r="74" spans="1:38" x14ac:dyDescent="0.25">
      <c r="B74" s="241" t="s">
        <v>1650</v>
      </c>
      <c r="C74" s="46" t="s">
        <v>1161</v>
      </c>
      <c r="D74" s="46" t="s">
        <v>71</v>
      </c>
      <c r="E74" s="44">
        <v>0</v>
      </c>
      <c r="F74" s="176">
        <v>0</v>
      </c>
      <c r="G74" s="477">
        <f>('CA PATHWAYS 2022'!I$19/'CA PATHWAYS 2022'!$H$19)-1</f>
        <v>-0.10731443569619592</v>
      </c>
      <c r="H74" s="478">
        <f>('CA PATHWAYS 2022'!J$19/'CA PATHWAYS 2022'!$H$19)-1</f>
        <v>-0.1088118069604157</v>
      </c>
      <c r="I74" s="478">
        <f>('CA PATHWAYS 2022'!K$17/'CA PATHWAYS 2022'!$H$17)-1</f>
        <v>-9.4387134436627607E-2</v>
      </c>
      <c r="J74" s="478">
        <f>('CA PATHWAYS 2022'!L$17/'CA PATHWAYS 2022'!$H$17)-1</f>
        <v>-7.5185744119626974E-2</v>
      </c>
      <c r="K74" s="478">
        <f>('CA PATHWAYS 2022'!M$17/'CA PATHWAYS 2022'!$H$17)-1</f>
        <v>-5.6438342090913363E-2</v>
      </c>
      <c r="L74" s="478">
        <f>('CA PATHWAYS 2022'!N$17/'CA PATHWAYS 2022'!$H$17)-1</f>
        <v>-4.0164448753097215E-2</v>
      </c>
      <c r="M74" s="478">
        <f>('CA PATHWAYS 2022'!O$17/'CA PATHWAYS 2022'!$H$17)-1</f>
        <v>-3.129128019599714E-2</v>
      </c>
      <c r="N74" s="478">
        <f>('CA PATHWAYS 2022'!P$17/'CA PATHWAYS 2022'!$H$17)-1</f>
        <v>-2.6825009683837608E-2</v>
      </c>
      <c r="O74" s="478">
        <f>('CA PATHWAYS 2022'!Q$17/'CA PATHWAYS 2022'!$H$17)-1</f>
        <v>-2.5794157679886243E-2</v>
      </c>
      <c r="P74" s="478">
        <f>('CA PATHWAYS 2022'!R$17/'CA PATHWAYS 2022'!$H$17)-1</f>
        <v>-2.4864631904458978E-2</v>
      </c>
      <c r="Q74" s="478">
        <f>('CA PATHWAYS 2022'!S$17/'CA PATHWAYS 2022'!$H$17)-1</f>
        <v>-2.2266820684866961E-2</v>
      </c>
      <c r="R74" s="478">
        <f>('CA PATHWAYS 2022'!T$17/'CA PATHWAYS 2022'!$H$17)-1</f>
        <v>-1.8643256363907956E-2</v>
      </c>
      <c r="S74" s="478">
        <f>('CA PATHWAYS 2022'!U$17/'CA PATHWAYS 2022'!$H$17)-1</f>
        <v>-1.7563148883015023E-2</v>
      </c>
      <c r="T74" s="478">
        <f>('CA PATHWAYS 2022'!V$17/'CA PATHWAYS 2022'!$H$17)-1</f>
        <v>-1.5132375869070014E-2</v>
      </c>
      <c r="U74" s="478">
        <f>('CA PATHWAYS 2022'!W$17/'CA PATHWAYS 2022'!$H$17)-1</f>
        <v>-9.8159868390742533E-3</v>
      </c>
      <c r="V74" s="478">
        <f>('CA PATHWAYS 2022'!X$17/'CA PATHWAYS 2022'!$H$17)-1</f>
        <v>-2.4028767504469251E-3</v>
      </c>
      <c r="W74" s="478">
        <f>('CA PATHWAYS 2022'!Y$17/'CA PATHWAYS 2022'!$H$17)-1</f>
        <v>2.8944912848754001E-3</v>
      </c>
      <c r="X74" s="478">
        <f>('CA PATHWAYS 2022'!Z$17/'CA PATHWAYS 2022'!$H$17)-1</f>
        <v>8.7721922400934016E-3</v>
      </c>
      <c r="Y74" s="478">
        <f>('CA PATHWAYS 2022'!AA$17/'CA PATHWAYS 2022'!$H$17)-1</f>
        <v>1.6914559935323759E-2</v>
      </c>
      <c r="Z74" s="478">
        <f>('CA PATHWAYS 2022'!AB$17/'CA PATHWAYS 2022'!$H$17)-1</f>
        <v>2.3441006385326091E-2</v>
      </c>
      <c r="AA74" s="478">
        <f>('CA PATHWAYS 2022'!AC$17/'CA PATHWAYS 2022'!$H$17)-1</f>
        <v>2.8078500166536235E-2</v>
      </c>
      <c r="AB74" s="478">
        <f>('CA PATHWAYS 2022'!AD$17/'CA PATHWAYS 2022'!$H$17)-1</f>
        <v>3.5784796376204575E-2</v>
      </c>
      <c r="AC74" s="478">
        <f>('CA PATHWAYS 2022'!AE$17/'CA PATHWAYS 2022'!$H$17)-1</f>
        <v>4.8601455597936605E-2</v>
      </c>
      <c r="AD74" s="478">
        <f>('CA PATHWAYS 2022'!AF$17/'CA PATHWAYS 2022'!$H$17)-1</f>
        <v>6.1822496326972454E-2</v>
      </c>
      <c r="AE74" s="478">
        <f>('CA PATHWAYS 2022'!AG$17/'CA PATHWAYS 2022'!$H$17)-1</f>
        <v>7.1552705977143916E-2</v>
      </c>
      <c r="AF74" s="478">
        <f>('CA PATHWAYS 2022'!AH$17/'CA PATHWAYS 2022'!$H$17)-1</f>
        <v>8.0729695213850761E-2</v>
      </c>
      <c r="AG74" s="479" cm="1">
        <f t="array" ref="AG74">TREND($AB74:$AF74,$AB$1:$AF$1,AG$1)</f>
        <v>9.3550544314773276E-2</v>
      </c>
      <c r="AH74" s="479" cm="1">
        <f t="array" ref="AH74">TREND($AB74:$AF74,$AB$1:$AF$1,AH$1)</f>
        <v>0.104834649120221</v>
      </c>
      <c r="AI74" s="479" cm="1">
        <f t="array" ref="AI74">TREND($AB74:$AF74,$AB$1:$AF$1,AI$1)</f>
        <v>0.11611875392567228</v>
      </c>
      <c r="AJ74" s="479" cm="1">
        <f t="array" ref="AJ74">TREND($AB74:$AF74,$AB$1:$AF$1,AJ$1)</f>
        <v>0.12740285873112356</v>
      </c>
      <c r="AK74" s="479" cm="1">
        <f t="array" ref="AK74">TREND($AB74:$AF74,$AB$1:$AF$1,AK$1)</f>
        <v>0.13868696353657128</v>
      </c>
    </row>
    <row r="75" spans="1:38" x14ac:dyDescent="0.25">
      <c r="B75" s="241" t="s">
        <v>1650</v>
      </c>
      <c r="C75" s="46" t="s">
        <v>1161</v>
      </c>
      <c r="D75" s="242" t="s">
        <v>72</v>
      </c>
      <c r="E75" s="44">
        <v>0</v>
      </c>
      <c r="F75" s="176">
        <v>0</v>
      </c>
      <c r="G75" s="477">
        <f>('CA PATHWAYS 2022'!I$19/'CA PATHWAYS 2022'!$H$19)-1</f>
        <v>-0.10731443569619592</v>
      </c>
      <c r="H75" s="478">
        <f>('CA PATHWAYS 2022'!J$19/'CA PATHWAYS 2022'!$H$19)-1</f>
        <v>-0.1088118069604157</v>
      </c>
      <c r="I75" s="478">
        <f>('CA PATHWAYS 2022'!K$17/'CA PATHWAYS 2022'!$H$17)-1</f>
        <v>-9.4387134436627607E-2</v>
      </c>
      <c r="J75" s="478">
        <f>('CA PATHWAYS 2022'!L$17/'CA PATHWAYS 2022'!$H$17)-1</f>
        <v>-7.5185744119626974E-2</v>
      </c>
      <c r="K75" s="478">
        <f>('CA PATHWAYS 2022'!M$17/'CA PATHWAYS 2022'!$H$17)-1</f>
        <v>-5.6438342090913363E-2</v>
      </c>
      <c r="L75" s="478">
        <f>('CA PATHWAYS 2022'!N$17/'CA PATHWAYS 2022'!$H$17)-1</f>
        <v>-4.0164448753097215E-2</v>
      </c>
      <c r="M75" s="478">
        <f>('CA PATHWAYS 2022'!O$17/'CA PATHWAYS 2022'!$H$17)-1</f>
        <v>-3.129128019599714E-2</v>
      </c>
      <c r="N75" s="478">
        <f>('CA PATHWAYS 2022'!P$17/'CA PATHWAYS 2022'!$H$17)-1</f>
        <v>-2.6825009683837608E-2</v>
      </c>
      <c r="O75" s="478">
        <f>('CA PATHWAYS 2022'!Q$17/'CA PATHWAYS 2022'!$H$17)-1</f>
        <v>-2.5794157679886243E-2</v>
      </c>
      <c r="P75" s="478">
        <f>('CA PATHWAYS 2022'!R$17/'CA PATHWAYS 2022'!$H$17)-1</f>
        <v>-2.4864631904458978E-2</v>
      </c>
      <c r="Q75" s="478">
        <f>('CA PATHWAYS 2022'!S$17/'CA PATHWAYS 2022'!$H$17)-1</f>
        <v>-2.2266820684866961E-2</v>
      </c>
      <c r="R75" s="478">
        <f>('CA PATHWAYS 2022'!T$17/'CA PATHWAYS 2022'!$H$17)-1</f>
        <v>-1.8643256363907956E-2</v>
      </c>
      <c r="S75" s="478">
        <f>('CA PATHWAYS 2022'!U$17/'CA PATHWAYS 2022'!$H$17)-1</f>
        <v>-1.7563148883015023E-2</v>
      </c>
      <c r="T75" s="478">
        <f>('CA PATHWAYS 2022'!V$17/'CA PATHWAYS 2022'!$H$17)-1</f>
        <v>-1.5132375869070014E-2</v>
      </c>
      <c r="U75" s="478">
        <f>('CA PATHWAYS 2022'!W$17/'CA PATHWAYS 2022'!$H$17)-1</f>
        <v>-9.8159868390742533E-3</v>
      </c>
      <c r="V75" s="478">
        <f>('CA PATHWAYS 2022'!X$17/'CA PATHWAYS 2022'!$H$17)-1</f>
        <v>-2.4028767504469251E-3</v>
      </c>
      <c r="W75" s="478">
        <f>('CA PATHWAYS 2022'!Y$17/'CA PATHWAYS 2022'!$H$17)-1</f>
        <v>2.8944912848754001E-3</v>
      </c>
      <c r="X75" s="478">
        <f>('CA PATHWAYS 2022'!Z$17/'CA PATHWAYS 2022'!$H$17)-1</f>
        <v>8.7721922400934016E-3</v>
      </c>
      <c r="Y75" s="478">
        <f>('CA PATHWAYS 2022'!AA$17/'CA PATHWAYS 2022'!$H$17)-1</f>
        <v>1.6914559935323759E-2</v>
      </c>
      <c r="Z75" s="478">
        <f>('CA PATHWAYS 2022'!AB$17/'CA PATHWAYS 2022'!$H$17)-1</f>
        <v>2.3441006385326091E-2</v>
      </c>
      <c r="AA75" s="478">
        <f>('CA PATHWAYS 2022'!AC$17/'CA PATHWAYS 2022'!$H$17)-1</f>
        <v>2.8078500166536235E-2</v>
      </c>
      <c r="AB75" s="478">
        <f>('CA PATHWAYS 2022'!AD$17/'CA PATHWAYS 2022'!$H$17)-1</f>
        <v>3.5784796376204575E-2</v>
      </c>
      <c r="AC75" s="478">
        <f>('CA PATHWAYS 2022'!AE$17/'CA PATHWAYS 2022'!$H$17)-1</f>
        <v>4.8601455597936605E-2</v>
      </c>
      <c r="AD75" s="478">
        <f>('CA PATHWAYS 2022'!AF$17/'CA PATHWAYS 2022'!$H$17)-1</f>
        <v>6.1822496326972454E-2</v>
      </c>
      <c r="AE75" s="478">
        <f>('CA PATHWAYS 2022'!AG$17/'CA PATHWAYS 2022'!$H$17)-1</f>
        <v>7.1552705977143916E-2</v>
      </c>
      <c r="AF75" s="478">
        <f>('CA PATHWAYS 2022'!AH$17/'CA PATHWAYS 2022'!$H$17)-1</f>
        <v>8.0729695213850761E-2</v>
      </c>
      <c r="AG75" s="479" cm="1">
        <f t="array" ref="AG75">TREND($AB75:$AF75,$AB$1:$AF$1,AG$1)</f>
        <v>9.3550544314773276E-2</v>
      </c>
      <c r="AH75" s="479" cm="1">
        <f t="array" ref="AH75">TREND($AB75:$AF75,$AB$1:$AF$1,AH$1)</f>
        <v>0.104834649120221</v>
      </c>
      <c r="AI75" s="479" cm="1">
        <f t="array" ref="AI75">TREND($AB75:$AF75,$AB$1:$AF$1,AI$1)</f>
        <v>0.11611875392567228</v>
      </c>
      <c r="AJ75" s="479" cm="1">
        <f t="array" ref="AJ75">TREND($AB75:$AF75,$AB$1:$AF$1,AJ$1)</f>
        <v>0.12740285873112356</v>
      </c>
      <c r="AK75" s="479" cm="1">
        <f t="array" ref="AK75">TREND($AB75:$AF75,$AB$1:$AF$1,AK$1)</f>
        <v>0.13868696353657128</v>
      </c>
      <c r="AL75" s="1"/>
    </row>
    <row r="76" spans="1:38" x14ac:dyDescent="0.25">
      <c r="B76" s="241" t="s">
        <v>1650</v>
      </c>
      <c r="C76" s="46" t="s">
        <v>1161</v>
      </c>
      <c r="D76" s="46" t="s">
        <v>73</v>
      </c>
      <c r="E76" s="44">
        <v>0</v>
      </c>
      <c r="F76" s="176">
        <v>0</v>
      </c>
      <c r="G76" s="477">
        <f>('CA PATHWAYS 2022'!I$19/'CA PATHWAYS 2022'!$H$19)-1</f>
        <v>-0.10731443569619592</v>
      </c>
      <c r="H76" s="478">
        <f>('CA PATHWAYS 2022'!J$19/'CA PATHWAYS 2022'!$H$19)-1</f>
        <v>-0.1088118069604157</v>
      </c>
      <c r="I76" s="478">
        <f>('CA PATHWAYS 2022'!K$17/'CA PATHWAYS 2022'!$H$17)-1</f>
        <v>-9.4387134436627607E-2</v>
      </c>
      <c r="J76" s="478">
        <f>('CA PATHWAYS 2022'!L$17/'CA PATHWAYS 2022'!$H$17)-1</f>
        <v>-7.5185744119626974E-2</v>
      </c>
      <c r="K76" s="478">
        <f>('CA PATHWAYS 2022'!M$17/'CA PATHWAYS 2022'!$H$17)-1</f>
        <v>-5.6438342090913363E-2</v>
      </c>
      <c r="L76" s="478">
        <f>('CA PATHWAYS 2022'!N$17/'CA PATHWAYS 2022'!$H$17)-1</f>
        <v>-4.0164448753097215E-2</v>
      </c>
      <c r="M76" s="478">
        <f>('CA PATHWAYS 2022'!O$17/'CA PATHWAYS 2022'!$H$17)-1</f>
        <v>-3.129128019599714E-2</v>
      </c>
      <c r="N76" s="478">
        <f>('CA PATHWAYS 2022'!P$17/'CA PATHWAYS 2022'!$H$17)-1</f>
        <v>-2.6825009683837608E-2</v>
      </c>
      <c r="O76" s="478">
        <f>('CA PATHWAYS 2022'!Q$17/'CA PATHWAYS 2022'!$H$17)-1</f>
        <v>-2.5794157679886243E-2</v>
      </c>
      <c r="P76" s="478">
        <f>('CA PATHWAYS 2022'!R$17/'CA PATHWAYS 2022'!$H$17)-1</f>
        <v>-2.4864631904458978E-2</v>
      </c>
      <c r="Q76" s="478">
        <f>('CA PATHWAYS 2022'!S$17/'CA PATHWAYS 2022'!$H$17)-1</f>
        <v>-2.2266820684866961E-2</v>
      </c>
      <c r="R76" s="478">
        <f>('CA PATHWAYS 2022'!T$17/'CA PATHWAYS 2022'!$H$17)-1</f>
        <v>-1.8643256363907956E-2</v>
      </c>
      <c r="S76" s="478">
        <f>('CA PATHWAYS 2022'!U$17/'CA PATHWAYS 2022'!$H$17)-1</f>
        <v>-1.7563148883015023E-2</v>
      </c>
      <c r="T76" s="478">
        <f>('CA PATHWAYS 2022'!V$17/'CA PATHWAYS 2022'!$H$17)-1</f>
        <v>-1.5132375869070014E-2</v>
      </c>
      <c r="U76" s="478">
        <f>('CA PATHWAYS 2022'!W$17/'CA PATHWAYS 2022'!$H$17)-1</f>
        <v>-9.8159868390742533E-3</v>
      </c>
      <c r="V76" s="478">
        <f>('CA PATHWAYS 2022'!X$17/'CA PATHWAYS 2022'!$H$17)-1</f>
        <v>-2.4028767504469251E-3</v>
      </c>
      <c r="W76" s="478">
        <f>('CA PATHWAYS 2022'!Y$17/'CA PATHWAYS 2022'!$H$17)-1</f>
        <v>2.8944912848754001E-3</v>
      </c>
      <c r="X76" s="478">
        <f>('CA PATHWAYS 2022'!Z$17/'CA PATHWAYS 2022'!$H$17)-1</f>
        <v>8.7721922400934016E-3</v>
      </c>
      <c r="Y76" s="478">
        <f>('CA PATHWAYS 2022'!AA$17/'CA PATHWAYS 2022'!$H$17)-1</f>
        <v>1.6914559935323759E-2</v>
      </c>
      <c r="Z76" s="478">
        <f>('CA PATHWAYS 2022'!AB$17/'CA PATHWAYS 2022'!$H$17)-1</f>
        <v>2.3441006385326091E-2</v>
      </c>
      <c r="AA76" s="478">
        <f>('CA PATHWAYS 2022'!AC$17/'CA PATHWAYS 2022'!$H$17)-1</f>
        <v>2.8078500166536235E-2</v>
      </c>
      <c r="AB76" s="478">
        <f>('CA PATHWAYS 2022'!AD$17/'CA PATHWAYS 2022'!$H$17)-1</f>
        <v>3.5784796376204575E-2</v>
      </c>
      <c r="AC76" s="478">
        <f>('CA PATHWAYS 2022'!AE$17/'CA PATHWAYS 2022'!$H$17)-1</f>
        <v>4.8601455597936605E-2</v>
      </c>
      <c r="AD76" s="478">
        <f>('CA PATHWAYS 2022'!AF$17/'CA PATHWAYS 2022'!$H$17)-1</f>
        <v>6.1822496326972454E-2</v>
      </c>
      <c r="AE76" s="478">
        <f>('CA PATHWAYS 2022'!AG$17/'CA PATHWAYS 2022'!$H$17)-1</f>
        <v>7.1552705977143916E-2</v>
      </c>
      <c r="AF76" s="478">
        <f>('CA PATHWAYS 2022'!AH$17/'CA PATHWAYS 2022'!$H$17)-1</f>
        <v>8.0729695213850761E-2</v>
      </c>
      <c r="AG76" s="479" cm="1">
        <f t="array" ref="AG76">TREND($AB76:$AF76,$AB$1:$AF$1,AG$1)</f>
        <v>9.3550544314773276E-2</v>
      </c>
      <c r="AH76" s="479" cm="1">
        <f t="array" ref="AH76">TREND($AB76:$AF76,$AB$1:$AF$1,AH$1)</f>
        <v>0.104834649120221</v>
      </c>
      <c r="AI76" s="479" cm="1">
        <f t="array" ref="AI76">TREND($AB76:$AF76,$AB$1:$AF$1,AI$1)</f>
        <v>0.11611875392567228</v>
      </c>
      <c r="AJ76" s="479" cm="1">
        <f t="array" ref="AJ76">TREND($AB76:$AF76,$AB$1:$AF$1,AJ$1)</f>
        <v>0.12740285873112356</v>
      </c>
      <c r="AK76" s="479" cm="1">
        <f t="array" ref="AK76">TREND($AB76:$AF76,$AB$1:$AF$1,AK$1)</f>
        <v>0.13868696353657128</v>
      </c>
    </row>
    <row r="77" spans="1:38" x14ac:dyDescent="0.25">
      <c r="B77" s="241" t="s">
        <v>1650</v>
      </c>
      <c r="C77" s="46" t="s">
        <v>1161</v>
      </c>
      <c r="D77" s="46" t="s">
        <v>74</v>
      </c>
      <c r="E77" s="44">
        <v>0</v>
      </c>
      <c r="F77" s="176">
        <v>0</v>
      </c>
      <c r="G77" s="477">
        <f>('CA PATHWAYS 2022'!I$19/'CA PATHWAYS 2022'!$H$19)-1</f>
        <v>-0.10731443569619592</v>
      </c>
      <c r="H77" s="478">
        <f>('CA PATHWAYS 2022'!J$19/'CA PATHWAYS 2022'!$H$19)-1</f>
        <v>-0.1088118069604157</v>
      </c>
      <c r="I77" s="478">
        <f>('CA PATHWAYS 2022'!K$17/'CA PATHWAYS 2022'!$H$17)-1</f>
        <v>-9.4387134436627607E-2</v>
      </c>
      <c r="J77" s="478">
        <f>('CA PATHWAYS 2022'!L$17/'CA PATHWAYS 2022'!$H$17)-1</f>
        <v>-7.5185744119626974E-2</v>
      </c>
      <c r="K77" s="478">
        <f>('CA PATHWAYS 2022'!M$17/'CA PATHWAYS 2022'!$H$17)-1</f>
        <v>-5.6438342090913363E-2</v>
      </c>
      <c r="L77" s="478">
        <f>('CA PATHWAYS 2022'!N$17/'CA PATHWAYS 2022'!$H$17)-1</f>
        <v>-4.0164448753097215E-2</v>
      </c>
      <c r="M77" s="478">
        <f>('CA PATHWAYS 2022'!O$17/'CA PATHWAYS 2022'!$H$17)-1</f>
        <v>-3.129128019599714E-2</v>
      </c>
      <c r="N77" s="478">
        <f>('CA PATHWAYS 2022'!P$17/'CA PATHWAYS 2022'!$H$17)-1</f>
        <v>-2.6825009683837608E-2</v>
      </c>
      <c r="O77" s="478">
        <f>('CA PATHWAYS 2022'!Q$17/'CA PATHWAYS 2022'!$H$17)-1</f>
        <v>-2.5794157679886243E-2</v>
      </c>
      <c r="P77" s="478">
        <f>('CA PATHWAYS 2022'!R$17/'CA PATHWAYS 2022'!$H$17)-1</f>
        <v>-2.4864631904458978E-2</v>
      </c>
      <c r="Q77" s="478">
        <f>('CA PATHWAYS 2022'!S$17/'CA PATHWAYS 2022'!$H$17)-1</f>
        <v>-2.2266820684866961E-2</v>
      </c>
      <c r="R77" s="478">
        <f>('CA PATHWAYS 2022'!T$17/'CA PATHWAYS 2022'!$H$17)-1</f>
        <v>-1.8643256363907956E-2</v>
      </c>
      <c r="S77" s="478">
        <f>('CA PATHWAYS 2022'!U$17/'CA PATHWAYS 2022'!$H$17)-1</f>
        <v>-1.7563148883015023E-2</v>
      </c>
      <c r="T77" s="478">
        <f>('CA PATHWAYS 2022'!V$17/'CA PATHWAYS 2022'!$H$17)-1</f>
        <v>-1.5132375869070014E-2</v>
      </c>
      <c r="U77" s="478">
        <f>('CA PATHWAYS 2022'!W$17/'CA PATHWAYS 2022'!$H$17)-1</f>
        <v>-9.8159868390742533E-3</v>
      </c>
      <c r="V77" s="478">
        <f>('CA PATHWAYS 2022'!X$17/'CA PATHWAYS 2022'!$H$17)-1</f>
        <v>-2.4028767504469251E-3</v>
      </c>
      <c r="W77" s="478">
        <f>('CA PATHWAYS 2022'!Y$17/'CA PATHWAYS 2022'!$H$17)-1</f>
        <v>2.8944912848754001E-3</v>
      </c>
      <c r="X77" s="478">
        <f>('CA PATHWAYS 2022'!Z$17/'CA PATHWAYS 2022'!$H$17)-1</f>
        <v>8.7721922400934016E-3</v>
      </c>
      <c r="Y77" s="478">
        <f>('CA PATHWAYS 2022'!AA$17/'CA PATHWAYS 2022'!$H$17)-1</f>
        <v>1.6914559935323759E-2</v>
      </c>
      <c r="Z77" s="478">
        <f>('CA PATHWAYS 2022'!AB$17/'CA PATHWAYS 2022'!$H$17)-1</f>
        <v>2.3441006385326091E-2</v>
      </c>
      <c r="AA77" s="478">
        <f>('CA PATHWAYS 2022'!AC$17/'CA PATHWAYS 2022'!$H$17)-1</f>
        <v>2.8078500166536235E-2</v>
      </c>
      <c r="AB77" s="478">
        <f>('CA PATHWAYS 2022'!AD$17/'CA PATHWAYS 2022'!$H$17)-1</f>
        <v>3.5784796376204575E-2</v>
      </c>
      <c r="AC77" s="478">
        <f>('CA PATHWAYS 2022'!AE$17/'CA PATHWAYS 2022'!$H$17)-1</f>
        <v>4.8601455597936605E-2</v>
      </c>
      <c r="AD77" s="478">
        <f>('CA PATHWAYS 2022'!AF$17/'CA PATHWAYS 2022'!$H$17)-1</f>
        <v>6.1822496326972454E-2</v>
      </c>
      <c r="AE77" s="478">
        <f>('CA PATHWAYS 2022'!AG$17/'CA PATHWAYS 2022'!$H$17)-1</f>
        <v>7.1552705977143916E-2</v>
      </c>
      <c r="AF77" s="478">
        <f>('CA PATHWAYS 2022'!AH$17/'CA PATHWAYS 2022'!$H$17)-1</f>
        <v>8.0729695213850761E-2</v>
      </c>
      <c r="AG77" s="479" cm="1">
        <f t="array" ref="AG77">TREND($AB77:$AF77,$AB$1:$AF$1,AG$1)</f>
        <v>9.3550544314773276E-2</v>
      </c>
      <c r="AH77" s="479" cm="1">
        <f t="array" ref="AH77">TREND($AB77:$AF77,$AB$1:$AF$1,AH$1)</f>
        <v>0.104834649120221</v>
      </c>
      <c r="AI77" s="479" cm="1">
        <f t="array" ref="AI77">TREND($AB77:$AF77,$AB$1:$AF$1,AI$1)</f>
        <v>0.11611875392567228</v>
      </c>
      <c r="AJ77" s="479" cm="1">
        <f t="array" ref="AJ77">TREND($AB77:$AF77,$AB$1:$AF$1,AJ$1)</f>
        <v>0.12740285873112356</v>
      </c>
      <c r="AK77" s="479" cm="1">
        <f t="array" ref="AK77">TREND($AB77:$AF77,$AB$1:$AF$1,AK$1)</f>
        <v>0.13868696353657128</v>
      </c>
      <c r="AL77" s="1"/>
    </row>
    <row r="78" spans="1:38" x14ac:dyDescent="0.25">
      <c r="B78" s="241" t="s">
        <v>1650</v>
      </c>
      <c r="C78" s="46" t="s">
        <v>1161</v>
      </c>
      <c r="D78" s="46" t="s">
        <v>75</v>
      </c>
      <c r="E78" s="44">
        <v>0</v>
      </c>
      <c r="F78" s="176">
        <v>0</v>
      </c>
      <c r="G78" s="477">
        <f>('CA PATHWAYS 2022'!I$37/'CA PATHWAYS 2022'!$H$37)-1</f>
        <v>-6.7974511085661105E-3</v>
      </c>
      <c r="H78" s="478">
        <f>('CA PATHWAYS 2022'!J$37/'CA PATHWAYS 2022'!$H$37)-1</f>
        <v>-1.2247549573654481E-2</v>
      </c>
      <c r="I78" s="478">
        <f>('CA PATHWAYS 2022'!K$36/'CA PATHWAYS 2022'!$H$36)-1</f>
        <v>4.4153972167362499E-2</v>
      </c>
      <c r="J78" s="478">
        <f>('CA PATHWAYS 2022'!L$36/'CA PATHWAYS 2022'!$H$36)-1</f>
        <v>6.1717247027230249E-2</v>
      </c>
      <c r="K78" s="478">
        <f>('CA PATHWAYS 2022'!M$36/'CA PATHWAYS 2022'!$H$36)-1</f>
        <v>7.9841788804855263E-2</v>
      </c>
      <c r="L78" s="478">
        <f>('CA PATHWAYS 2022'!N$36/'CA PATHWAYS 2022'!$H$36)-1</f>
        <v>9.8418519293527185E-2</v>
      </c>
      <c r="M78" s="478">
        <f>('CA PATHWAYS 2022'!O$36/'CA PATHWAYS 2022'!$H$36)-1</f>
        <v>0.11764741688244462</v>
      </c>
      <c r="N78" s="478">
        <f>('CA PATHWAYS 2022'!P$36/'CA PATHWAYS 2022'!$H$36)-1</f>
        <v>0.13752917366052331</v>
      </c>
      <c r="O78" s="478">
        <f>('CA PATHWAYS 2022'!Q$36/'CA PATHWAYS 2022'!$H$36)-1</f>
        <v>0.15806527164756234</v>
      </c>
      <c r="P78" s="478">
        <f>('CA PATHWAYS 2022'!R$36/'CA PATHWAYS 2022'!$H$36)-1</f>
        <v>0.1792580116265674</v>
      </c>
      <c r="Q78" s="478">
        <f>('CA PATHWAYS 2022'!S$36/'CA PATHWAYS 2022'!$H$36)-1</f>
        <v>0.20111062057094253</v>
      </c>
      <c r="R78" s="478">
        <f>('CA PATHWAYS 2022'!T$36/'CA PATHWAYS 2022'!$H$36)-1</f>
        <v>0.21663917156576762</v>
      </c>
      <c r="S78" s="478">
        <f>('CA PATHWAYS 2022'!U$36/'CA PATHWAYS 2022'!$H$36)-1</f>
        <v>0.23213515897609405</v>
      </c>
      <c r="T78" s="478">
        <f>('CA PATHWAYS 2022'!V$36/'CA PATHWAYS 2022'!$H$36)-1</f>
        <v>0.24759858022258396</v>
      </c>
      <c r="U78" s="478">
        <f>('CA PATHWAYS 2022'!W$36/'CA PATHWAYS 2022'!$H$36)-1</f>
        <v>0.26302943275338753</v>
      </c>
      <c r="V78" s="478">
        <f>('CA PATHWAYS 2022'!X$36/'CA PATHWAYS 2022'!$H$36)-1</f>
        <v>0.27842771404352096</v>
      </c>
      <c r="W78" s="478">
        <f>('CA PATHWAYS 2022'!Y$36/'CA PATHWAYS 2022'!$H$36)-1</f>
        <v>0.29379342159312727</v>
      </c>
      <c r="X78" s="478">
        <f>('CA PATHWAYS 2022'!Z$36/'CA PATHWAYS 2022'!$H$36)-1</f>
        <v>0.30912655292860891</v>
      </c>
      <c r="Y78" s="478">
        <f>('CA PATHWAYS 2022'!AA$36/'CA PATHWAYS 2022'!$H$36)-1</f>
        <v>0.32442710560087851</v>
      </c>
      <c r="Z78" s="478">
        <f>('CA PATHWAYS 2022'!AB$36/'CA PATHWAYS 2022'!$H$36)-1</f>
        <v>0.33969507718433167</v>
      </c>
      <c r="AA78" s="478">
        <f>('CA PATHWAYS 2022'!AC$36/'CA PATHWAYS 2022'!$H$36)-1</f>
        <v>0.35493046527950289</v>
      </c>
      <c r="AB78" s="478">
        <f>('CA PATHWAYS 2022'!AD$36/'CA PATHWAYS 2022'!$H$36)-1</f>
        <v>0.37021534933626654</v>
      </c>
      <c r="AC78" s="478">
        <f>('CA PATHWAYS 2022'!AE$36/'CA PATHWAYS 2022'!$H$36)-1</f>
        <v>0.38546695531031983</v>
      </c>
      <c r="AD78" s="478">
        <f>('CA PATHWAYS 2022'!AF$36/'CA PATHWAYS 2022'!$H$36)-1</f>
        <v>0.40068528185198526</v>
      </c>
      <c r="AE78" s="478">
        <f>('CA PATHWAYS 2022'!AG$36/'CA PATHWAYS 2022'!$H$36)-1</f>
        <v>0.41587032762403719</v>
      </c>
      <c r="AF78" s="478">
        <f>('CA PATHWAYS 2022'!AH$36/'CA PATHWAYS 2022'!$H$36)-1</f>
        <v>0.4310220913026761</v>
      </c>
      <c r="AG78" s="479" cm="1">
        <f t="array" ref="AG78">TREND($AB78:$AF78,$AB$1:$AF$1,AG$1)</f>
        <v>0.44625705795901638</v>
      </c>
      <c r="AH78" s="479" cm="1">
        <f t="array" ref="AH78">TREND($AB78:$AF78,$AB$1:$AF$1,AH$1)</f>
        <v>0.46145874358366967</v>
      </c>
      <c r="AI78" s="479" cm="1">
        <f t="array" ref="AI78">TREND($AB78:$AF78,$AB$1:$AF$1,AI$1)</f>
        <v>0.47666042920832297</v>
      </c>
      <c r="AJ78" s="479" cm="1">
        <f t="array" ref="AJ78">TREND($AB78:$AF78,$AB$1:$AF$1,AJ$1)</f>
        <v>0.49186211483297626</v>
      </c>
      <c r="AK78" s="479" cm="1">
        <f t="array" ref="AK78">TREND($AB78:$AF78,$AB$1:$AF$1,AK$1)</f>
        <v>0.50706380045762955</v>
      </c>
      <c r="AL78" s="1"/>
    </row>
    <row r="79" spans="1:38" x14ac:dyDescent="0.25">
      <c r="B79" s="241" t="s">
        <v>1650</v>
      </c>
      <c r="C79" s="46" t="s">
        <v>1161</v>
      </c>
      <c r="D79" s="46" t="s">
        <v>76</v>
      </c>
      <c r="E79" s="44">
        <v>0</v>
      </c>
      <c r="F79" s="176">
        <v>0</v>
      </c>
      <c r="G79" s="477">
        <f>('CA PATHWAYS 2022'!I$19/'CA PATHWAYS 2022'!$H$19)-1</f>
        <v>-0.10731443569619592</v>
      </c>
      <c r="H79" s="478">
        <f>('CA PATHWAYS 2022'!J$19/'CA PATHWAYS 2022'!$H$19)-1</f>
        <v>-0.1088118069604157</v>
      </c>
      <c r="I79" s="478">
        <f>('CA PATHWAYS 2022'!K$17/'CA PATHWAYS 2022'!$H$17)-1</f>
        <v>-9.4387134436627607E-2</v>
      </c>
      <c r="J79" s="478">
        <f>('CA PATHWAYS 2022'!L$17/'CA PATHWAYS 2022'!$H$17)-1</f>
        <v>-7.5185744119626974E-2</v>
      </c>
      <c r="K79" s="478">
        <f>('CA PATHWAYS 2022'!M$17/'CA PATHWAYS 2022'!$H$17)-1</f>
        <v>-5.6438342090913363E-2</v>
      </c>
      <c r="L79" s="478">
        <f>('CA PATHWAYS 2022'!N$17/'CA PATHWAYS 2022'!$H$17)-1</f>
        <v>-4.0164448753097215E-2</v>
      </c>
      <c r="M79" s="478">
        <f>('CA PATHWAYS 2022'!O$17/'CA PATHWAYS 2022'!$H$17)-1</f>
        <v>-3.129128019599714E-2</v>
      </c>
      <c r="N79" s="478">
        <f>('CA PATHWAYS 2022'!P$17/'CA PATHWAYS 2022'!$H$17)-1</f>
        <v>-2.6825009683837608E-2</v>
      </c>
      <c r="O79" s="478">
        <f>('CA PATHWAYS 2022'!Q$17/'CA PATHWAYS 2022'!$H$17)-1</f>
        <v>-2.5794157679886243E-2</v>
      </c>
      <c r="P79" s="478">
        <f>('CA PATHWAYS 2022'!R$17/'CA PATHWAYS 2022'!$H$17)-1</f>
        <v>-2.4864631904458978E-2</v>
      </c>
      <c r="Q79" s="478">
        <f>('CA PATHWAYS 2022'!S$17/'CA PATHWAYS 2022'!$H$17)-1</f>
        <v>-2.2266820684866961E-2</v>
      </c>
      <c r="R79" s="478">
        <f>('CA PATHWAYS 2022'!T$17/'CA PATHWAYS 2022'!$H$17)-1</f>
        <v>-1.8643256363907956E-2</v>
      </c>
      <c r="S79" s="478">
        <f>('CA PATHWAYS 2022'!U$17/'CA PATHWAYS 2022'!$H$17)-1</f>
        <v>-1.7563148883015023E-2</v>
      </c>
      <c r="T79" s="478">
        <f>('CA PATHWAYS 2022'!V$17/'CA PATHWAYS 2022'!$H$17)-1</f>
        <v>-1.5132375869070014E-2</v>
      </c>
      <c r="U79" s="478">
        <f>('CA PATHWAYS 2022'!W$17/'CA PATHWAYS 2022'!$H$17)-1</f>
        <v>-9.8159868390742533E-3</v>
      </c>
      <c r="V79" s="478">
        <f>('CA PATHWAYS 2022'!X$17/'CA PATHWAYS 2022'!$H$17)-1</f>
        <v>-2.4028767504469251E-3</v>
      </c>
      <c r="W79" s="478">
        <f>('CA PATHWAYS 2022'!Y$17/'CA PATHWAYS 2022'!$H$17)-1</f>
        <v>2.8944912848754001E-3</v>
      </c>
      <c r="X79" s="478">
        <f>('CA PATHWAYS 2022'!Z$17/'CA PATHWAYS 2022'!$H$17)-1</f>
        <v>8.7721922400934016E-3</v>
      </c>
      <c r="Y79" s="478">
        <f>('CA PATHWAYS 2022'!AA$17/'CA PATHWAYS 2022'!$H$17)-1</f>
        <v>1.6914559935323759E-2</v>
      </c>
      <c r="Z79" s="478">
        <f>('CA PATHWAYS 2022'!AB$17/'CA PATHWAYS 2022'!$H$17)-1</f>
        <v>2.3441006385326091E-2</v>
      </c>
      <c r="AA79" s="478">
        <f>('CA PATHWAYS 2022'!AC$17/'CA PATHWAYS 2022'!$H$17)-1</f>
        <v>2.8078500166536235E-2</v>
      </c>
      <c r="AB79" s="478">
        <f>('CA PATHWAYS 2022'!AD$17/'CA PATHWAYS 2022'!$H$17)-1</f>
        <v>3.5784796376204575E-2</v>
      </c>
      <c r="AC79" s="478">
        <f>('CA PATHWAYS 2022'!AE$17/'CA PATHWAYS 2022'!$H$17)-1</f>
        <v>4.8601455597936605E-2</v>
      </c>
      <c r="AD79" s="478">
        <f>('CA PATHWAYS 2022'!AF$17/'CA PATHWAYS 2022'!$H$17)-1</f>
        <v>6.1822496326972454E-2</v>
      </c>
      <c r="AE79" s="478">
        <f>('CA PATHWAYS 2022'!AG$17/'CA PATHWAYS 2022'!$H$17)-1</f>
        <v>7.1552705977143916E-2</v>
      </c>
      <c r="AF79" s="478">
        <f>('CA PATHWAYS 2022'!AH$17/'CA PATHWAYS 2022'!$H$17)-1</f>
        <v>8.0729695213850761E-2</v>
      </c>
      <c r="AG79" s="479" cm="1">
        <f t="array" ref="AG79">TREND($AB79:$AF79,$AB$1:$AF$1,AG$1)</f>
        <v>9.3550544314773276E-2</v>
      </c>
      <c r="AH79" s="479" cm="1">
        <f t="array" ref="AH79">TREND($AB79:$AF79,$AB$1:$AF$1,AH$1)</f>
        <v>0.104834649120221</v>
      </c>
      <c r="AI79" s="479" cm="1">
        <f t="array" ref="AI79">TREND($AB79:$AF79,$AB$1:$AF$1,AI$1)</f>
        <v>0.11611875392567228</v>
      </c>
      <c r="AJ79" s="479" cm="1">
        <f t="array" ref="AJ79">TREND($AB79:$AF79,$AB$1:$AF$1,AJ$1)</f>
        <v>0.12740285873112356</v>
      </c>
      <c r="AK79" s="479" cm="1">
        <f t="array" ref="AK79">TREND($AB79:$AF79,$AB$1:$AF$1,AK$1)</f>
        <v>0.13868696353657128</v>
      </c>
    </row>
    <row r="81" spans="1:37" x14ac:dyDescent="0.25">
      <c r="A81" s="1" t="s">
        <v>1652</v>
      </c>
      <c r="B81" s="1" t="s">
        <v>1651</v>
      </c>
      <c r="C81" s="46" t="s">
        <v>1162</v>
      </c>
      <c r="D81" s="144" t="s">
        <v>52</v>
      </c>
      <c r="E81" s="44">
        <v>0</v>
      </c>
      <c r="F81" s="176">
        <v>0</v>
      </c>
      <c r="G81" s="477">
        <v>0</v>
      </c>
      <c r="H81" s="478">
        <v>0</v>
      </c>
      <c r="I81" s="478">
        <v>0</v>
      </c>
      <c r="J81" s="478">
        <v>0</v>
      </c>
      <c r="K81" s="478">
        <v>0</v>
      </c>
      <c r="L81" s="478">
        <v>0</v>
      </c>
      <c r="M81" s="478">
        <v>0</v>
      </c>
      <c r="N81" s="478">
        <v>0</v>
      </c>
      <c r="O81" s="478">
        <v>0</v>
      </c>
      <c r="P81" s="478">
        <v>0</v>
      </c>
      <c r="Q81" s="478">
        <v>0</v>
      </c>
      <c r="R81" s="478">
        <v>0</v>
      </c>
      <c r="S81" s="478">
        <v>0</v>
      </c>
      <c r="T81" s="478">
        <v>0</v>
      </c>
      <c r="U81" s="478">
        <v>0</v>
      </c>
      <c r="V81" s="478">
        <v>0</v>
      </c>
      <c r="W81" s="478">
        <v>0</v>
      </c>
      <c r="X81" s="478">
        <v>0</v>
      </c>
      <c r="Y81" s="478">
        <v>0</v>
      </c>
      <c r="Z81" s="478">
        <v>0</v>
      </c>
      <c r="AA81" s="478">
        <v>0</v>
      </c>
      <c r="AB81" s="478">
        <v>0</v>
      </c>
      <c r="AC81" s="478">
        <v>0</v>
      </c>
      <c r="AD81" s="478">
        <v>0</v>
      </c>
      <c r="AE81" s="478">
        <v>0</v>
      </c>
      <c r="AF81" s="478">
        <v>0</v>
      </c>
      <c r="AG81" s="479">
        <v>0</v>
      </c>
      <c r="AH81" s="479">
        <v>0</v>
      </c>
      <c r="AI81" s="479">
        <v>0</v>
      </c>
      <c r="AJ81" s="479">
        <v>0</v>
      </c>
      <c r="AK81" s="479">
        <v>0</v>
      </c>
    </row>
    <row r="82" spans="1:37" x14ac:dyDescent="0.25">
      <c r="A82" s="1" t="s">
        <v>1652</v>
      </c>
      <c r="B82" s="1" t="s">
        <v>1651</v>
      </c>
      <c r="C82" s="46" t="s">
        <v>1162</v>
      </c>
      <c r="D82" s="224" t="s">
        <v>53</v>
      </c>
      <c r="E82" s="44">
        <v>0</v>
      </c>
      <c r="F82" s="176">
        <v>0</v>
      </c>
      <c r="G82" s="477">
        <v>0</v>
      </c>
      <c r="H82" s="478">
        <v>0</v>
      </c>
      <c r="I82" s="478">
        <v>0</v>
      </c>
      <c r="J82" s="478">
        <v>0</v>
      </c>
      <c r="K82" s="478">
        <v>0</v>
      </c>
      <c r="L82" s="478">
        <v>0</v>
      </c>
      <c r="M82" s="478">
        <v>0</v>
      </c>
      <c r="N82" s="478">
        <v>0</v>
      </c>
      <c r="O82" s="478">
        <v>0</v>
      </c>
      <c r="P82" s="478">
        <v>0</v>
      </c>
      <c r="Q82" s="478">
        <v>0</v>
      </c>
      <c r="R82" s="478">
        <v>0</v>
      </c>
      <c r="S82" s="478">
        <v>0</v>
      </c>
      <c r="T82" s="478">
        <v>0</v>
      </c>
      <c r="U82" s="478">
        <v>0</v>
      </c>
      <c r="V82" s="478">
        <v>0</v>
      </c>
      <c r="W82" s="478">
        <v>0</v>
      </c>
      <c r="X82" s="478">
        <v>0</v>
      </c>
      <c r="Y82" s="478">
        <v>0</v>
      </c>
      <c r="Z82" s="478">
        <v>0</v>
      </c>
      <c r="AA82" s="478">
        <v>0</v>
      </c>
      <c r="AB82" s="478">
        <v>0</v>
      </c>
      <c r="AC82" s="478">
        <v>0</v>
      </c>
      <c r="AD82" s="478">
        <v>0</v>
      </c>
      <c r="AE82" s="478">
        <v>0</v>
      </c>
      <c r="AF82" s="478">
        <v>0</v>
      </c>
      <c r="AG82" s="479">
        <v>0</v>
      </c>
      <c r="AH82" s="479">
        <v>0</v>
      </c>
      <c r="AI82" s="479">
        <v>0</v>
      </c>
      <c r="AJ82" s="479">
        <v>0</v>
      </c>
      <c r="AK82" s="479">
        <v>0</v>
      </c>
    </row>
    <row r="83" spans="1:37" x14ac:dyDescent="0.25">
      <c r="A83" s="1" t="s">
        <v>1652</v>
      </c>
      <c r="B83" s="1" t="s">
        <v>1651</v>
      </c>
      <c r="C83" s="46" t="s">
        <v>1162</v>
      </c>
      <c r="D83" s="46" t="s">
        <v>54</v>
      </c>
      <c r="E83" s="44">
        <v>0</v>
      </c>
      <c r="F83" s="176">
        <v>0</v>
      </c>
      <c r="G83" s="477">
        <v>0</v>
      </c>
      <c r="H83" s="478">
        <v>0</v>
      </c>
      <c r="I83" s="478">
        <v>0</v>
      </c>
      <c r="J83" s="478">
        <v>0</v>
      </c>
      <c r="K83" s="478">
        <v>0</v>
      </c>
      <c r="L83" s="478">
        <v>0</v>
      </c>
      <c r="M83" s="478">
        <v>0</v>
      </c>
      <c r="N83" s="478">
        <v>0</v>
      </c>
      <c r="O83" s="478">
        <v>0</v>
      </c>
      <c r="P83" s="478">
        <v>0</v>
      </c>
      <c r="Q83" s="478">
        <v>0</v>
      </c>
      <c r="R83" s="478">
        <v>0</v>
      </c>
      <c r="S83" s="478">
        <v>0</v>
      </c>
      <c r="T83" s="478">
        <v>0</v>
      </c>
      <c r="U83" s="478">
        <v>0</v>
      </c>
      <c r="V83" s="478">
        <v>0</v>
      </c>
      <c r="W83" s="478">
        <v>0</v>
      </c>
      <c r="X83" s="478">
        <v>0</v>
      </c>
      <c r="Y83" s="478">
        <v>0</v>
      </c>
      <c r="Z83" s="478">
        <v>0</v>
      </c>
      <c r="AA83" s="478">
        <v>0</v>
      </c>
      <c r="AB83" s="478">
        <v>0</v>
      </c>
      <c r="AC83" s="478">
        <v>0</v>
      </c>
      <c r="AD83" s="478">
        <v>0</v>
      </c>
      <c r="AE83" s="478">
        <v>0</v>
      </c>
      <c r="AF83" s="478">
        <v>0</v>
      </c>
      <c r="AG83" s="479">
        <v>0</v>
      </c>
      <c r="AH83" s="479">
        <v>0</v>
      </c>
      <c r="AI83" s="479">
        <v>0</v>
      </c>
      <c r="AJ83" s="479">
        <v>0</v>
      </c>
      <c r="AK83" s="479">
        <v>0</v>
      </c>
    </row>
    <row r="84" spans="1:37" x14ac:dyDescent="0.25">
      <c r="A84" s="1" t="s">
        <v>1652</v>
      </c>
      <c r="B84" s="1" t="s">
        <v>1651</v>
      </c>
      <c r="C84" s="46" t="s">
        <v>1162</v>
      </c>
      <c r="D84" s="46" t="s">
        <v>55</v>
      </c>
      <c r="E84" s="44">
        <v>0</v>
      </c>
      <c r="F84" s="176">
        <v>0</v>
      </c>
      <c r="G84" s="477">
        <v>0</v>
      </c>
      <c r="H84" s="478">
        <v>0</v>
      </c>
      <c r="I84" s="478">
        <v>0</v>
      </c>
      <c r="J84" s="478">
        <v>0</v>
      </c>
      <c r="K84" s="478">
        <v>0</v>
      </c>
      <c r="L84" s="478">
        <v>0</v>
      </c>
      <c r="M84" s="478">
        <v>0</v>
      </c>
      <c r="N84" s="478">
        <v>0</v>
      </c>
      <c r="O84" s="478">
        <v>0</v>
      </c>
      <c r="P84" s="478">
        <v>0</v>
      </c>
      <c r="Q84" s="478">
        <v>0</v>
      </c>
      <c r="R84" s="478">
        <v>0</v>
      </c>
      <c r="S84" s="478">
        <v>0</v>
      </c>
      <c r="T84" s="478">
        <v>0</v>
      </c>
      <c r="U84" s="478">
        <v>0</v>
      </c>
      <c r="V84" s="478">
        <v>0</v>
      </c>
      <c r="W84" s="478">
        <v>0</v>
      </c>
      <c r="X84" s="478">
        <v>0</v>
      </c>
      <c r="Y84" s="478">
        <v>0</v>
      </c>
      <c r="Z84" s="478">
        <v>0</v>
      </c>
      <c r="AA84" s="478">
        <v>0</v>
      </c>
      <c r="AB84" s="478">
        <v>0</v>
      </c>
      <c r="AC84" s="478">
        <v>0</v>
      </c>
      <c r="AD84" s="478">
        <v>0</v>
      </c>
      <c r="AE84" s="478">
        <v>0</v>
      </c>
      <c r="AF84" s="478">
        <v>0</v>
      </c>
      <c r="AG84" s="479">
        <v>0</v>
      </c>
      <c r="AH84" s="479">
        <v>0</v>
      </c>
      <c r="AI84" s="479">
        <v>0</v>
      </c>
      <c r="AJ84" s="479">
        <v>0</v>
      </c>
      <c r="AK84" s="479">
        <v>0</v>
      </c>
    </row>
    <row r="85" spans="1:37" x14ac:dyDescent="0.25">
      <c r="A85" s="1" t="s">
        <v>1652</v>
      </c>
      <c r="B85" s="1" t="s">
        <v>1651</v>
      </c>
      <c r="C85" s="46" t="s">
        <v>1162</v>
      </c>
      <c r="D85" s="46" t="s">
        <v>56</v>
      </c>
      <c r="E85" s="44">
        <v>0</v>
      </c>
      <c r="F85" s="176">
        <v>0</v>
      </c>
      <c r="G85" s="477">
        <v>0</v>
      </c>
      <c r="H85" s="478">
        <v>0</v>
      </c>
      <c r="I85" s="478">
        <v>0</v>
      </c>
      <c r="J85" s="478">
        <v>0</v>
      </c>
      <c r="K85" s="478">
        <v>0</v>
      </c>
      <c r="L85" s="478">
        <v>0</v>
      </c>
      <c r="M85" s="478">
        <v>0</v>
      </c>
      <c r="N85" s="478">
        <v>0</v>
      </c>
      <c r="O85" s="478">
        <v>0</v>
      </c>
      <c r="P85" s="478">
        <v>0</v>
      </c>
      <c r="Q85" s="478">
        <v>0</v>
      </c>
      <c r="R85" s="478">
        <v>0</v>
      </c>
      <c r="S85" s="478">
        <v>0</v>
      </c>
      <c r="T85" s="478">
        <v>0</v>
      </c>
      <c r="U85" s="478">
        <v>0</v>
      </c>
      <c r="V85" s="478">
        <v>0</v>
      </c>
      <c r="W85" s="478">
        <v>0</v>
      </c>
      <c r="X85" s="478">
        <v>0</v>
      </c>
      <c r="Y85" s="478">
        <v>0</v>
      </c>
      <c r="Z85" s="478">
        <v>0</v>
      </c>
      <c r="AA85" s="478">
        <v>0</v>
      </c>
      <c r="AB85" s="478">
        <v>0</v>
      </c>
      <c r="AC85" s="478">
        <v>0</v>
      </c>
      <c r="AD85" s="478">
        <v>0</v>
      </c>
      <c r="AE85" s="478">
        <v>0</v>
      </c>
      <c r="AF85" s="478">
        <v>0</v>
      </c>
      <c r="AG85" s="479">
        <v>0</v>
      </c>
      <c r="AH85" s="479">
        <v>0</v>
      </c>
      <c r="AI85" s="479">
        <v>0</v>
      </c>
      <c r="AJ85" s="479">
        <v>0</v>
      </c>
      <c r="AK85" s="479">
        <v>0</v>
      </c>
    </row>
    <row r="86" spans="1:37" x14ac:dyDescent="0.25">
      <c r="A86" s="1" t="s">
        <v>1652</v>
      </c>
      <c r="B86" s="1" t="s">
        <v>1651</v>
      </c>
      <c r="C86" s="46" t="s">
        <v>1162</v>
      </c>
      <c r="D86" s="46" t="s">
        <v>57</v>
      </c>
      <c r="E86" s="44">
        <v>0</v>
      </c>
      <c r="F86" s="176">
        <v>0</v>
      </c>
      <c r="G86" s="477">
        <v>0</v>
      </c>
      <c r="H86" s="478">
        <v>0</v>
      </c>
      <c r="I86" s="478">
        <v>0</v>
      </c>
      <c r="J86" s="478">
        <v>0</v>
      </c>
      <c r="K86" s="478">
        <v>0</v>
      </c>
      <c r="L86" s="478">
        <v>0</v>
      </c>
      <c r="M86" s="478">
        <v>0</v>
      </c>
      <c r="N86" s="478">
        <v>0</v>
      </c>
      <c r="O86" s="478">
        <v>0</v>
      </c>
      <c r="P86" s="478">
        <v>0</v>
      </c>
      <c r="Q86" s="478">
        <v>0</v>
      </c>
      <c r="R86" s="478">
        <v>0</v>
      </c>
      <c r="S86" s="478">
        <v>0</v>
      </c>
      <c r="T86" s="478">
        <v>0</v>
      </c>
      <c r="U86" s="478">
        <v>0</v>
      </c>
      <c r="V86" s="478">
        <v>0</v>
      </c>
      <c r="W86" s="478">
        <v>0</v>
      </c>
      <c r="X86" s="478">
        <v>0</v>
      </c>
      <c r="Y86" s="478">
        <v>0</v>
      </c>
      <c r="Z86" s="478">
        <v>0</v>
      </c>
      <c r="AA86" s="478">
        <v>0</v>
      </c>
      <c r="AB86" s="478">
        <v>0</v>
      </c>
      <c r="AC86" s="478">
        <v>0</v>
      </c>
      <c r="AD86" s="478">
        <v>0</v>
      </c>
      <c r="AE86" s="478">
        <v>0</v>
      </c>
      <c r="AF86" s="478">
        <v>0</v>
      </c>
      <c r="AG86" s="479">
        <v>0</v>
      </c>
      <c r="AH86" s="479">
        <v>0</v>
      </c>
      <c r="AI86" s="479">
        <v>0</v>
      </c>
      <c r="AJ86" s="479">
        <v>0</v>
      </c>
      <c r="AK86" s="479">
        <v>0</v>
      </c>
    </row>
    <row r="87" spans="1:37" x14ac:dyDescent="0.25">
      <c r="A87" s="1" t="s">
        <v>1652</v>
      </c>
      <c r="B87" s="1" t="s">
        <v>1651</v>
      </c>
      <c r="C87" s="46" t="s">
        <v>1162</v>
      </c>
      <c r="D87" s="46" t="s">
        <v>58</v>
      </c>
      <c r="E87" s="44">
        <v>0</v>
      </c>
      <c r="F87" s="176">
        <v>0</v>
      </c>
      <c r="G87" s="477">
        <v>0</v>
      </c>
      <c r="H87" s="478">
        <v>0</v>
      </c>
      <c r="I87" s="478">
        <v>0</v>
      </c>
      <c r="J87" s="478">
        <v>0</v>
      </c>
      <c r="K87" s="478">
        <v>0</v>
      </c>
      <c r="L87" s="478">
        <v>0</v>
      </c>
      <c r="M87" s="478">
        <v>0</v>
      </c>
      <c r="N87" s="478">
        <v>0</v>
      </c>
      <c r="O87" s="478">
        <v>0</v>
      </c>
      <c r="P87" s="478">
        <v>0</v>
      </c>
      <c r="Q87" s="478">
        <v>0</v>
      </c>
      <c r="R87" s="478">
        <v>0</v>
      </c>
      <c r="S87" s="478">
        <v>0</v>
      </c>
      <c r="T87" s="478">
        <v>0</v>
      </c>
      <c r="U87" s="478">
        <v>0</v>
      </c>
      <c r="V87" s="478">
        <v>0</v>
      </c>
      <c r="W87" s="478">
        <v>0</v>
      </c>
      <c r="X87" s="478">
        <v>0</v>
      </c>
      <c r="Y87" s="478">
        <v>0</v>
      </c>
      <c r="Z87" s="478">
        <v>0</v>
      </c>
      <c r="AA87" s="478">
        <v>0</v>
      </c>
      <c r="AB87" s="478">
        <v>0</v>
      </c>
      <c r="AC87" s="478">
        <v>0</v>
      </c>
      <c r="AD87" s="478">
        <v>0</v>
      </c>
      <c r="AE87" s="478">
        <v>0</v>
      </c>
      <c r="AF87" s="478">
        <v>0</v>
      </c>
      <c r="AG87" s="479">
        <v>0</v>
      </c>
      <c r="AH87" s="479">
        <v>0</v>
      </c>
      <c r="AI87" s="479">
        <v>0</v>
      </c>
      <c r="AJ87" s="479">
        <v>0</v>
      </c>
      <c r="AK87" s="479">
        <v>0</v>
      </c>
    </row>
    <row r="88" spans="1:37" x14ac:dyDescent="0.25">
      <c r="A88" s="1" t="s">
        <v>1652</v>
      </c>
      <c r="B88" s="1" t="s">
        <v>1651</v>
      </c>
      <c r="C88" s="46" t="s">
        <v>1162</v>
      </c>
      <c r="D88" s="46" t="s">
        <v>59</v>
      </c>
      <c r="E88" s="44">
        <v>0</v>
      </c>
      <c r="F88" s="176">
        <v>0</v>
      </c>
      <c r="G88" s="477">
        <v>0</v>
      </c>
      <c r="H88" s="478">
        <v>0</v>
      </c>
      <c r="I88" s="478">
        <v>0</v>
      </c>
      <c r="J88" s="478">
        <v>0</v>
      </c>
      <c r="K88" s="478">
        <v>0</v>
      </c>
      <c r="L88" s="478">
        <v>0</v>
      </c>
      <c r="M88" s="478">
        <v>0</v>
      </c>
      <c r="N88" s="478">
        <v>0</v>
      </c>
      <c r="O88" s="478">
        <v>0</v>
      </c>
      <c r="P88" s="478">
        <v>0</v>
      </c>
      <c r="Q88" s="478">
        <v>0</v>
      </c>
      <c r="R88" s="478">
        <v>0</v>
      </c>
      <c r="S88" s="478">
        <v>0</v>
      </c>
      <c r="T88" s="478">
        <v>0</v>
      </c>
      <c r="U88" s="478">
        <v>0</v>
      </c>
      <c r="V88" s="478">
        <v>0</v>
      </c>
      <c r="W88" s="478">
        <v>0</v>
      </c>
      <c r="X88" s="478">
        <v>0</v>
      </c>
      <c r="Y88" s="478">
        <v>0</v>
      </c>
      <c r="Z88" s="478">
        <v>0</v>
      </c>
      <c r="AA88" s="478">
        <v>0</v>
      </c>
      <c r="AB88" s="478">
        <v>0</v>
      </c>
      <c r="AC88" s="478">
        <v>0</v>
      </c>
      <c r="AD88" s="478">
        <v>0</v>
      </c>
      <c r="AE88" s="478">
        <v>0</v>
      </c>
      <c r="AF88" s="478">
        <v>0</v>
      </c>
      <c r="AG88" s="479">
        <v>0</v>
      </c>
      <c r="AH88" s="479">
        <v>0</v>
      </c>
      <c r="AI88" s="479">
        <v>0</v>
      </c>
      <c r="AJ88" s="479">
        <v>0</v>
      </c>
      <c r="AK88" s="479">
        <v>0</v>
      </c>
    </row>
    <row r="89" spans="1:37" x14ac:dyDescent="0.25">
      <c r="A89" s="1" t="s">
        <v>1652</v>
      </c>
      <c r="B89" s="1" t="s">
        <v>1651</v>
      </c>
      <c r="C89" s="46" t="s">
        <v>1162</v>
      </c>
      <c r="D89" s="46" t="s">
        <v>60</v>
      </c>
      <c r="E89" s="44">
        <v>0</v>
      </c>
      <c r="F89" s="176">
        <v>0</v>
      </c>
      <c r="G89" s="477">
        <v>0</v>
      </c>
      <c r="H89" s="478">
        <v>0</v>
      </c>
      <c r="I89" s="478">
        <v>0</v>
      </c>
      <c r="J89" s="478">
        <v>0</v>
      </c>
      <c r="K89" s="478">
        <v>0</v>
      </c>
      <c r="L89" s="478">
        <v>0</v>
      </c>
      <c r="M89" s="478">
        <v>0</v>
      </c>
      <c r="N89" s="478">
        <v>0</v>
      </c>
      <c r="O89" s="478">
        <v>0</v>
      </c>
      <c r="P89" s="478">
        <v>0</v>
      </c>
      <c r="Q89" s="478">
        <v>0</v>
      </c>
      <c r="R89" s="478">
        <v>0</v>
      </c>
      <c r="S89" s="478">
        <v>0</v>
      </c>
      <c r="T89" s="478">
        <v>0</v>
      </c>
      <c r="U89" s="478">
        <v>0</v>
      </c>
      <c r="V89" s="478">
        <v>0</v>
      </c>
      <c r="W89" s="478">
        <v>0</v>
      </c>
      <c r="X89" s="478">
        <v>0</v>
      </c>
      <c r="Y89" s="478">
        <v>0</v>
      </c>
      <c r="Z89" s="478">
        <v>0</v>
      </c>
      <c r="AA89" s="478">
        <v>0</v>
      </c>
      <c r="AB89" s="478">
        <v>0</v>
      </c>
      <c r="AC89" s="478">
        <v>0</v>
      </c>
      <c r="AD89" s="478">
        <v>0</v>
      </c>
      <c r="AE89" s="478">
        <v>0</v>
      </c>
      <c r="AF89" s="478">
        <v>0</v>
      </c>
      <c r="AG89" s="479">
        <v>0</v>
      </c>
      <c r="AH89" s="479">
        <v>0</v>
      </c>
      <c r="AI89" s="479">
        <v>0</v>
      </c>
      <c r="AJ89" s="479">
        <v>0</v>
      </c>
      <c r="AK89" s="479">
        <v>0</v>
      </c>
    </row>
    <row r="90" spans="1:37" x14ac:dyDescent="0.25">
      <c r="A90" s="1" t="s">
        <v>1652</v>
      </c>
      <c r="B90" s="1" t="s">
        <v>1651</v>
      </c>
      <c r="C90" s="46" t="s">
        <v>1162</v>
      </c>
      <c r="D90" s="46" t="s">
        <v>61</v>
      </c>
      <c r="E90" s="44">
        <v>0</v>
      </c>
      <c r="F90" s="176">
        <v>0</v>
      </c>
      <c r="G90" s="477">
        <v>0</v>
      </c>
      <c r="H90" s="478">
        <v>0</v>
      </c>
      <c r="I90" s="478">
        <v>0</v>
      </c>
      <c r="J90" s="478">
        <v>0</v>
      </c>
      <c r="K90" s="478">
        <v>0</v>
      </c>
      <c r="L90" s="478">
        <v>0</v>
      </c>
      <c r="M90" s="478">
        <v>0</v>
      </c>
      <c r="N90" s="478">
        <v>0</v>
      </c>
      <c r="O90" s="478">
        <v>0</v>
      </c>
      <c r="P90" s="478">
        <v>0</v>
      </c>
      <c r="Q90" s="478">
        <v>0</v>
      </c>
      <c r="R90" s="478">
        <v>0</v>
      </c>
      <c r="S90" s="478">
        <v>0</v>
      </c>
      <c r="T90" s="478">
        <v>0</v>
      </c>
      <c r="U90" s="478">
        <v>0</v>
      </c>
      <c r="V90" s="478">
        <v>0</v>
      </c>
      <c r="W90" s="478">
        <v>0</v>
      </c>
      <c r="X90" s="478">
        <v>0</v>
      </c>
      <c r="Y90" s="478">
        <v>0</v>
      </c>
      <c r="Z90" s="478">
        <v>0</v>
      </c>
      <c r="AA90" s="478">
        <v>0</v>
      </c>
      <c r="AB90" s="478">
        <v>0</v>
      </c>
      <c r="AC90" s="478">
        <v>0</v>
      </c>
      <c r="AD90" s="478">
        <v>0</v>
      </c>
      <c r="AE90" s="478">
        <v>0</v>
      </c>
      <c r="AF90" s="478">
        <v>0</v>
      </c>
      <c r="AG90" s="479">
        <v>0</v>
      </c>
      <c r="AH90" s="479">
        <v>0</v>
      </c>
      <c r="AI90" s="479">
        <v>0</v>
      </c>
      <c r="AJ90" s="479">
        <v>0</v>
      </c>
      <c r="AK90" s="479">
        <v>0</v>
      </c>
    </row>
    <row r="91" spans="1:37" x14ac:dyDescent="0.25">
      <c r="A91" s="1" t="s">
        <v>1652</v>
      </c>
      <c r="B91" s="1" t="s">
        <v>1651</v>
      </c>
      <c r="C91" s="46" t="s">
        <v>1162</v>
      </c>
      <c r="D91" s="46" t="s">
        <v>62</v>
      </c>
      <c r="E91" s="44">
        <v>0</v>
      </c>
      <c r="F91" s="176">
        <v>0</v>
      </c>
      <c r="G91" s="477">
        <v>0</v>
      </c>
      <c r="H91" s="478">
        <v>0</v>
      </c>
      <c r="I91" s="478">
        <v>0</v>
      </c>
      <c r="J91" s="478">
        <v>0</v>
      </c>
      <c r="K91" s="478">
        <v>0</v>
      </c>
      <c r="L91" s="478">
        <v>0</v>
      </c>
      <c r="M91" s="478">
        <v>0</v>
      </c>
      <c r="N91" s="478">
        <v>0</v>
      </c>
      <c r="O91" s="478">
        <v>0</v>
      </c>
      <c r="P91" s="478">
        <v>0</v>
      </c>
      <c r="Q91" s="478">
        <v>0</v>
      </c>
      <c r="R91" s="478">
        <v>0</v>
      </c>
      <c r="S91" s="478">
        <v>0</v>
      </c>
      <c r="T91" s="478">
        <v>0</v>
      </c>
      <c r="U91" s="478">
        <v>0</v>
      </c>
      <c r="V91" s="478">
        <v>0</v>
      </c>
      <c r="W91" s="478">
        <v>0</v>
      </c>
      <c r="X91" s="478">
        <v>0</v>
      </c>
      <c r="Y91" s="478">
        <v>0</v>
      </c>
      <c r="Z91" s="478">
        <v>0</v>
      </c>
      <c r="AA91" s="478">
        <v>0</v>
      </c>
      <c r="AB91" s="478">
        <v>0</v>
      </c>
      <c r="AC91" s="478">
        <v>0</v>
      </c>
      <c r="AD91" s="478">
        <v>0</v>
      </c>
      <c r="AE91" s="478">
        <v>0</v>
      </c>
      <c r="AF91" s="478">
        <v>0</v>
      </c>
      <c r="AG91" s="479">
        <v>0</v>
      </c>
      <c r="AH91" s="479">
        <v>0</v>
      </c>
      <c r="AI91" s="479">
        <v>0</v>
      </c>
      <c r="AJ91" s="479">
        <v>0</v>
      </c>
      <c r="AK91" s="479">
        <v>0</v>
      </c>
    </row>
    <row r="92" spans="1:37" x14ac:dyDescent="0.25">
      <c r="A92" s="1" t="s">
        <v>1652</v>
      </c>
      <c r="B92" s="1" t="s">
        <v>1651</v>
      </c>
      <c r="C92" s="46" t="s">
        <v>1162</v>
      </c>
      <c r="D92" s="46" t="s">
        <v>63</v>
      </c>
      <c r="E92" s="44">
        <v>0</v>
      </c>
      <c r="F92" s="176">
        <v>0</v>
      </c>
      <c r="G92" s="477">
        <v>0</v>
      </c>
      <c r="H92" s="478">
        <v>0</v>
      </c>
      <c r="I92" s="478">
        <v>0</v>
      </c>
      <c r="J92" s="478">
        <v>0</v>
      </c>
      <c r="K92" s="478">
        <v>0</v>
      </c>
      <c r="L92" s="478">
        <v>0</v>
      </c>
      <c r="M92" s="478">
        <v>0</v>
      </c>
      <c r="N92" s="478">
        <v>0</v>
      </c>
      <c r="O92" s="478">
        <v>0</v>
      </c>
      <c r="P92" s="478">
        <v>0</v>
      </c>
      <c r="Q92" s="478">
        <v>0</v>
      </c>
      <c r="R92" s="478">
        <v>0</v>
      </c>
      <c r="S92" s="478">
        <v>0</v>
      </c>
      <c r="T92" s="478">
        <v>0</v>
      </c>
      <c r="U92" s="478">
        <v>0</v>
      </c>
      <c r="V92" s="478">
        <v>0</v>
      </c>
      <c r="W92" s="478">
        <v>0</v>
      </c>
      <c r="X92" s="478">
        <v>0</v>
      </c>
      <c r="Y92" s="478">
        <v>0</v>
      </c>
      <c r="Z92" s="478">
        <v>0</v>
      </c>
      <c r="AA92" s="478">
        <v>0</v>
      </c>
      <c r="AB92" s="478">
        <v>0</v>
      </c>
      <c r="AC92" s="478">
        <v>0</v>
      </c>
      <c r="AD92" s="478">
        <v>0</v>
      </c>
      <c r="AE92" s="478">
        <v>0</v>
      </c>
      <c r="AF92" s="478">
        <v>0</v>
      </c>
      <c r="AG92" s="479">
        <v>0</v>
      </c>
      <c r="AH92" s="479">
        <v>0</v>
      </c>
      <c r="AI92" s="479">
        <v>0</v>
      </c>
      <c r="AJ92" s="479">
        <v>0</v>
      </c>
      <c r="AK92" s="479">
        <v>0</v>
      </c>
    </row>
    <row r="93" spans="1:37" x14ac:dyDescent="0.25">
      <c r="A93" s="205" t="s">
        <v>1625</v>
      </c>
      <c r="B93" s="205" t="s">
        <v>1624</v>
      </c>
      <c r="C93" s="46" t="s">
        <v>1162</v>
      </c>
      <c r="D93" s="46" t="s">
        <v>64</v>
      </c>
      <c r="E93" s="44">
        <v>0</v>
      </c>
      <c r="F93" s="176">
        <v>0</v>
      </c>
      <c r="G93" s="477">
        <v>0</v>
      </c>
      <c r="H93" s="147">
        <f>(-0.4-$G93)/COUNT($H$1:$V$1)+G93</f>
        <v>-2.6666666666666668E-2</v>
      </c>
      <c r="I93" s="147">
        <f t="shared" ref="I93:V93" si="4">(-0.4-$G93)/COUNT($H$1:$V$1)+H93</f>
        <v>-5.3333333333333337E-2</v>
      </c>
      <c r="J93" s="147">
        <f t="shared" si="4"/>
        <v>-0.08</v>
      </c>
      <c r="K93" s="147">
        <f t="shared" si="4"/>
        <v>-0.10666666666666667</v>
      </c>
      <c r="L93" s="147">
        <f t="shared" si="4"/>
        <v>-0.13333333333333333</v>
      </c>
      <c r="M93" s="147">
        <f t="shared" si="4"/>
        <v>-0.16</v>
      </c>
      <c r="N93" s="147">
        <f t="shared" si="4"/>
        <v>-0.18666666666666668</v>
      </c>
      <c r="O93" s="147">
        <f t="shared" si="4"/>
        <v>-0.21333333333333335</v>
      </c>
      <c r="P93" s="147">
        <f t="shared" si="4"/>
        <v>-0.24000000000000002</v>
      </c>
      <c r="Q93" s="147">
        <f t="shared" si="4"/>
        <v>-0.26666666666666666</v>
      </c>
      <c r="R93" s="147">
        <f t="shared" si="4"/>
        <v>-0.29333333333333333</v>
      </c>
      <c r="S93" s="147">
        <f t="shared" si="4"/>
        <v>-0.32</v>
      </c>
      <c r="T93" s="147">
        <f t="shared" si="4"/>
        <v>-0.34666666666666668</v>
      </c>
      <c r="U93" s="147">
        <f t="shared" si="4"/>
        <v>-0.37333333333333335</v>
      </c>
      <c r="V93" s="147">
        <f t="shared" si="4"/>
        <v>-0.4</v>
      </c>
      <c r="W93" s="147">
        <f>V93</f>
        <v>-0.4</v>
      </c>
      <c r="X93" s="147">
        <f t="shared" ref="X93:AK93" si="5">W93</f>
        <v>-0.4</v>
      </c>
      <c r="Y93" s="147">
        <f t="shared" si="5"/>
        <v>-0.4</v>
      </c>
      <c r="Z93" s="147">
        <f t="shared" si="5"/>
        <v>-0.4</v>
      </c>
      <c r="AA93" s="147">
        <f t="shared" si="5"/>
        <v>-0.4</v>
      </c>
      <c r="AB93" s="147">
        <f t="shared" si="5"/>
        <v>-0.4</v>
      </c>
      <c r="AC93" s="147">
        <f t="shared" si="5"/>
        <v>-0.4</v>
      </c>
      <c r="AD93" s="147">
        <f t="shared" si="5"/>
        <v>-0.4</v>
      </c>
      <c r="AE93" s="147">
        <f t="shared" si="5"/>
        <v>-0.4</v>
      </c>
      <c r="AF93" s="147">
        <f t="shared" si="5"/>
        <v>-0.4</v>
      </c>
      <c r="AG93" s="480">
        <f t="shared" si="5"/>
        <v>-0.4</v>
      </c>
      <c r="AH93" s="480">
        <f t="shared" si="5"/>
        <v>-0.4</v>
      </c>
      <c r="AI93" s="480">
        <f t="shared" si="5"/>
        <v>-0.4</v>
      </c>
      <c r="AJ93" s="480">
        <f t="shared" si="5"/>
        <v>-0.4</v>
      </c>
      <c r="AK93" s="480">
        <f t="shared" si="5"/>
        <v>-0.4</v>
      </c>
    </row>
    <row r="94" spans="1:37" x14ac:dyDescent="0.25">
      <c r="A94" s="1" t="s">
        <v>1652</v>
      </c>
      <c r="B94" s="1" t="s">
        <v>1651</v>
      </c>
      <c r="C94" s="46" t="s">
        <v>1162</v>
      </c>
      <c r="D94" s="242" t="s">
        <v>65</v>
      </c>
      <c r="E94" s="44">
        <v>0</v>
      </c>
      <c r="F94" s="176">
        <v>0</v>
      </c>
      <c r="G94" s="477">
        <v>0</v>
      </c>
      <c r="H94" s="478">
        <v>0</v>
      </c>
      <c r="I94" s="478">
        <v>0</v>
      </c>
      <c r="J94" s="478">
        <v>0</v>
      </c>
      <c r="K94" s="478">
        <v>0</v>
      </c>
      <c r="L94" s="478">
        <v>0</v>
      </c>
      <c r="M94" s="478">
        <v>0</v>
      </c>
      <c r="N94" s="478">
        <v>0</v>
      </c>
      <c r="O94" s="478">
        <v>0</v>
      </c>
      <c r="P94" s="478">
        <v>0</v>
      </c>
      <c r="Q94" s="478">
        <v>0</v>
      </c>
      <c r="R94" s="478">
        <v>0</v>
      </c>
      <c r="S94" s="478">
        <v>0</v>
      </c>
      <c r="T94" s="478">
        <v>0</v>
      </c>
      <c r="U94" s="478">
        <v>0</v>
      </c>
      <c r="V94" s="478">
        <v>0</v>
      </c>
      <c r="W94" s="478">
        <v>0</v>
      </c>
      <c r="X94" s="478">
        <v>0</v>
      </c>
      <c r="Y94" s="478">
        <v>0</v>
      </c>
      <c r="Z94" s="478">
        <v>0</v>
      </c>
      <c r="AA94" s="478">
        <v>0</v>
      </c>
      <c r="AB94" s="478">
        <v>0</v>
      </c>
      <c r="AC94" s="478">
        <v>0</v>
      </c>
      <c r="AD94" s="478">
        <v>0</v>
      </c>
      <c r="AE94" s="478">
        <v>0</v>
      </c>
      <c r="AF94" s="478">
        <v>0</v>
      </c>
      <c r="AG94" s="479">
        <v>0</v>
      </c>
      <c r="AH94" s="479">
        <v>0</v>
      </c>
      <c r="AI94" s="479">
        <v>0</v>
      </c>
      <c r="AJ94" s="479">
        <v>0</v>
      </c>
      <c r="AK94" s="479">
        <v>0</v>
      </c>
    </row>
    <row r="95" spans="1:37" x14ac:dyDescent="0.25">
      <c r="A95" s="1" t="s">
        <v>1652</v>
      </c>
      <c r="B95" s="1" t="s">
        <v>1651</v>
      </c>
      <c r="C95" s="46" t="s">
        <v>1162</v>
      </c>
      <c r="D95" s="46" t="s">
        <v>66</v>
      </c>
      <c r="E95" s="44">
        <v>0</v>
      </c>
      <c r="F95" s="176">
        <v>0</v>
      </c>
      <c r="G95" s="477">
        <v>0</v>
      </c>
      <c r="H95" s="478">
        <v>0</v>
      </c>
      <c r="I95" s="478">
        <v>0</v>
      </c>
      <c r="J95" s="478">
        <v>0</v>
      </c>
      <c r="K95" s="478">
        <v>0</v>
      </c>
      <c r="L95" s="478">
        <v>0</v>
      </c>
      <c r="M95" s="478">
        <v>0</v>
      </c>
      <c r="N95" s="478">
        <v>0</v>
      </c>
      <c r="O95" s="478">
        <v>0</v>
      </c>
      <c r="P95" s="478">
        <v>0</v>
      </c>
      <c r="Q95" s="478">
        <v>0</v>
      </c>
      <c r="R95" s="478">
        <v>0</v>
      </c>
      <c r="S95" s="478">
        <v>0</v>
      </c>
      <c r="T95" s="478">
        <v>0</v>
      </c>
      <c r="U95" s="478">
        <v>0</v>
      </c>
      <c r="V95" s="478">
        <v>0</v>
      </c>
      <c r="W95" s="478">
        <v>0</v>
      </c>
      <c r="X95" s="478">
        <v>0</v>
      </c>
      <c r="Y95" s="478">
        <v>0</v>
      </c>
      <c r="Z95" s="478">
        <v>0</v>
      </c>
      <c r="AA95" s="478">
        <v>0</v>
      </c>
      <c r="AB95" s="478">
        <v>0</v>
      </c>
      <c r="AC95" s="478">
        <v>0</v>
      </c>
      <c r="AD95" s="478">
        <v>0</v>
      </c>
      <c r="AE95" s="478">
        <v>0</v>
      </c>
      <c r="AF95" s="478">
        <v>0</v>
      </c>
      <c r="AG95" s="479">
        <v>0</v>
      </c>
      <c r="AH95" s="479">
        <v>0</v>
      </c>
      <c r="AI95" s="479">
        <v>0</v>
      </c>
      <c r="AJ95" s="479">
        <v>0</v>
      </c>
      <c r="AK95" s="479">
        <v>0</v>
      </c>
    </row>
    <row r="96" spans="1:37" x14ac:dyDescent="0.25">
      <c r="A96" s="1" t="s">
        <v>1652</v>
      </c>
      <c r="B96" s="1" t="s">
        <v>1651</v>
      </c>
      <c r="C96" s="46" t="s">
        <v>1162</v>
      </c>
      <c r="D96" s="46" t="s">
        <v>67</v>
      </c>
      <c r="E96" s="44">
        <v>0</v>
      </c>
      <c r="F96" s="176">
        <v>0</v>
      </c>
      <c r="G96" s="477">
        <v>0</v>
      </c>
      <c r="H96" s="478">
        <v>0</v>
      </c>
      <c r="I96" s="478">
        <v>0</v>
      </c>
      <c r="J96" s="478">
        <v>0</v>
      </c>
      <c r="K96" s="478">
        <v>0</v>
      </c>
      <c r="L96" s="478">
        <v>0</v>
      </c>
      <c r="M96" s="478">
        <v>0</v>
      </c>
      <c r="N96" s="478">
        <v>0</v>
      </c>
      <c r="O96" s="478">
        <v>0</v>
      </c>
      <c r="P96" s="478">
        <v>0</v>
      </c>
      <c r="Q96" s="478">
        <v>0</v>
      </c>
      <c r="R96" s="478">
        <v>0</v>
      </c>
      <c r="S96" s="478">
        <v>0</v>
      </c>
      <c r="T96" s="478">
        <v>0</v>
      </c>
      <c r="U96" s="478">
        <v>0</v>
      </c>
      <c r="V96" s="478">
        <v>0</v>
      </c>
      <c r="W96" s="478">
        <v>0</v>
      </c>
      <c r="X96" s="478">
        <v>0</v>
      </c>
      <c r="Y96" s="478">
        <v>0</v>
      </c>
      <c r="Z96" s="478">
        <v>0</v>
      </c>
      <c r="AA96" s="478">
        <v>0</v>
      </c>
      <c r="AB96" s="478">
        <v>0</v>
      </c>
      <c r="AC96" s="478">
        <v>0</v>
      </c>
      <c r="AD96" s="478">
        <v>0</v>
      </c>
      <c r="AE96" s="478">
        <v>0</v>
      </c>
      <c r="AF96" s="478">
        <v>0</v>
      </c>
      <c r="AG96" s="479">
        <v>0</v>
      </c>
      <c r="AH96" s="479">
        <v>0</v>
      </c>
      <c r="AI96" s="479">
        <v>0</v>
      </c>
      <c r="AJ96" s="479">
        <v>0</v>
      </c>
      <c r="AK96" s="479">
        <v>0</v>
      </c>
    </row>
    <row r="97" spans="1:37" x14ac:dyDescent="0.25">
      <c r="A97" s="1" t="s">
        <v>1652</v>
      </c>
      <c r="B97" s="1" t="s">
        <v>1651</v>
      </c>
      <c r="C97" s="46" t="s">
        <v>1162</v>
      </c>
      <c r="D97" s="242" t="s">
        <v>68</v>
      </c>
      <c r="E97" s="44">
        <v>0</v>
      </c>
      <c r="F97" s="176">
        <v>0</v>
      </c>
      <c r="G97" s="477">
        <v>0</v>
      </c>
      <c r="H97" s="478">
        <v>0</v>
      </c>
      <c r="I97" s="478">
        <v>0</v>
      </c>
      <c r="J97" s="478">
        <v>0</v>
      </c>
      <c r="K97" s="478">
        <v>0</v>
      </c>
      <c r="L97" s="478">
        <v>0</v>
      </c>
      <c r="M97" s="478">
        <v>0</v>
      </c>
      <c r="N97" s="478">
        <v>0</v>
      </c>
      <c r="O97" s="478">
        <v>0</v>
      </c>
      <c r="P97" s="478">
        <v>0</v>
      </c>
      <c r="Q97" s="478">
        <v>0</v>
      </c>
      <c r="R97" s="478">
        <v>0</v>
      </c>
      <c r="S97" s="478">
        <v>0</v>
      </c>
      <c r="T97" s="478">
        <v>0</v>
      </c>
      <c r="U97" s="478">
        <v>0</v>
      </c>
      <c r="V97" s="478">
        <v>0</v>
      </c>
      <c r="W97" s="478">
        <v>0</v>
      </c>
      <c r="X97" s="478">
        <v>0</v>
      </c>
      <c r="Y97" s="478">
        <v>0</v>
      </c>
      <c r="Z97" s="478">
        <v>0</v>
      </c>
      <c r="AA97" s="478">
        <v>0</v>
      </c>
      <c r="AB97" s="478">
        <v>0</v>
      </c>
      <c r="AC97" s="478">
        <v>0</v>
      </c>
      <c r="AD97" s="478">
        <v>0</v>
      </c>
      <c r="AE97" s="478">
        <v>0</v>
      </c>
      <c r="AF97" s="478">
        <v>0</v>
      </c>
      <c r="AG97" s="479">
        <v>0</v>
      </c>
      <c r="AH97" s="479">
        <v>0</v>
      </c>
      <c r="AI97" s="479">
        <v>0</v>
      </c>
      <c r="AJ97" s="479">
        <v>0</v>
      </c>
      <c r="AK97" s="479">
        <v>0</v>
      </c>
    </row>
    <row r="98" spans="1:37" x14ac:dyDescent="0.25">
      <c r="A98" s="1" t="s">
        <v>1652</v>
      </c>
      <c r="B98" s="1" t="s">
        <v>1651</v>
      </c>
      <c r="C98" s="46" t="s">
        <v>1162</v>
      </c>
      <c r="D98" s="46" t="s">
        <v>69</v>
      </c>
      <c r="E98" s="44">
        <v>0</v>
      </c>
      <c r="F98" s="176">
        <v>0</v>
      </c>
      <c r="G98" s="477">
        <v>0</v>
      </c>
      <c r="H98" s="478">
        <v>0</v>
      </c>
      <c r="I98" s="478">
        <v>0</v>
      </c>
      <c r="J98" s="478">
        <v>0</v>
      </c>
      <c r="K98" s="478">
        <v>0</v>
      </c>
      <c r="L98" s="478">
        <v>0</v>
      </c>
      <c r="M98" s="478">
        <v>0</v>
      </c>
      <c r="N98" s="478">
        <v>0</v>
      </c>
      <c r="O98" s="478">
        <v>0</v>
      </c>
      <c r="P98" s="478">
        <v>0</v>
      </c>
      <c r="Q98" s="478">
        <v>0</v>
      </c>
      <c r="R98" s="478">
        <v>0</v>
      </c>
      <c r="S98" s="478">
        <v>0</v>
      </c>
      <c r="T98" s="478">
        <v>0</v>
      </c>
      <c r="U98" s="478">
        <v>0</v>
      </c>
      <c r="V98" s="478">
        <v>0</v>
      </c>
      <c r="W98" s="478">
        <v>0</v>
      </c>
      <c r="X98" s="478">
        <v>0</v>
      </c>
      <c r="Y98" s="478">
        <v>0</v>
      </c>
      <c r="Z98" s="478">
        <v>0</v>
      </c>
      <c r="AA98" s="478">
        <v>0</v>
      </c>
      <c r="AB98" s="478">
        <v>0</v>
      </c>
      <c r="AC98" s="478">
        <v>0</v>
      </c>
      <c r="AD98" s="478">
        <v>0</v>
      </c>
      <c r="AE98" s="478">
        <v>0</v>
      </c>
      <c r="AF98" s="478">
        <v>0</v>
      </c>
      <c r="AG98" s="479">
        <v>0</v>
      </c>
      <c r="AH98" s="479">
        <v>0</v>
      </c>
      <c r="AI98" s="479">
        <v>0</v>
      </c>
      <c r="AJ98" s="479">
        <v>0</v>
      </c>
      <c r="AK98" s="479">
        <v>0</v>
      </c>
    </row>
    <row r="99" spans="1:37" x14ac:dyDescent="0.25">
      <c r="A99" s="1" t="s">
        <v>1652</v>
      </c>
      <c r="B99" s="1" t="s">
        <v>1651</v>
      </c>
      <c r="C99" s="46" t="s">
        <v>1162</v>
      </c>
      <c r="D99" s="46" t="s">
        <v>70</v>
      </c>
      <c r="E99" s="44">
        <v>0</v>
      </c>
      <c r="F99" s="176">
        <v>0</v>
      </c>
      <c r="G99" s="477">
        <v>0</v>
      </c>
      <c r="H99" s="478">
        <v>0</v>
      </c>
      <c r="I99" s="478">
        <v>0</v>
      </c>
      <c r="J99" s="478">
        <v>0</v>
      </c>
      <c r="K99" s="478">
        <v>0</v>
      </c>
      <c r="L99" s="478">
        <v>0</v>
      </c>
      <c r="M99" s="478">
        <v>0</v>
      </c>
      <c r="N99" s="478">
        <v>0</v>
      </c>
      <c r="O99" s="478">
        <v>0</v>
      </c>
      <c r="P99" s="478">
        <v>0</v>
      </c>
      <c r="Q99" s="478">
        <v>0</v>
      </c>
      <c r="R99" s="478">
        <v>0</v>
      </c>
      <c r="S99" s="478">
        <v>0</v>
      </c>
      <c r="T99" s="478">
        <v>0</v>
      </c>
      <c r="U99" s="478">
        <v>0</v>
      </c>
      <c r="V99" s="478">
        <v>0</v>
      </c>
      <c r="W99" s="478">
        <v>0</v>
      </c>
      <c r="X99" s="478">
        <v>0</v>
      </c>
      <c r="Y99" s="478">
        <v>0</v>
      </c>
      <c r="Z99" s="478">
        <v>0</v>
      </c>
      <c r="AA99" s="478">
        <v>0</v>
      </c>
      <c r="AB99" s="478">
        <v>0</v>
      </c>
      <c r="AC99" s="478">
        <v>0</v>
      </c>
      <c r="AD99" s="478">
        <v>0</v>
      </c>
      <c r="AE99" s="478">
        <v>0</v>
      </c>
      <c r="AF99" s="478">
        <v>0</v>
      </c>
      <c r="AG99" s="479">
        <v>0</v>
      </c>
      <c r="AH99" s="479">
        <v>0</v>
      </c>
      <c r="AI99" s="479">
        <v>0</v>
      </c>
      <c r="AJ99" s="479">
        <v>0</v>
      </c>
      <c r="AK99" s="479">
        <v>0</v>
      </c>
    </row>
    <row r="100" spans="1:37" x14ac:dyDescent="0.25">
      <c r="A100" s="1" t="s">
        <v>1652</v>
      </c>
      <c r="B100" s="1" t="s">
        <v>1651</v>
      </c>
      <c r="C100" s="46" t="s">
        <v>1162</v>
      </c>
      <c r="D100" s="46" t="s">
        <v>71</v>
      </c>
      <c r="E100" s="44">
        <v>0</v>
      </c>
      <c r="F100" s="176">
        <v>0</v>
      </c>
      <c r="G100" s="477">
        <v>0</v>
      </c>
      <c r="H100" s="478">
        <v>0</v>
      </c>
      <c r="I100" s="478">
        <v>0</v>
      </c>
      <c r="J100" s="478">
        <v>0</v>
      </c>
      <c r="K100" s="478">
        <v>0</v>
      </c>
      <c r="L100" s="478">
        <v>0</v>
      </c>
      <c r="M100" s="478">
        <v>0</v>
      </c>
      <c r="N100" s="478">
        <v>0</v>
      </c>
      <c r="O100" s="478">
        <v>0</v>
      </c>
      <c r="P100" s="478">
        <v>0</v>
      </c>
      <c r="Q100" s="478">
        <v>0</v>
      </c>
      <c r="R100" s="478">
        <v>0</v>
      </c>
      <c r="S100" s="478">
        <v>0</v>
      </c>
      <c r="T100" s="478">
        <v>0</v>
      </c>
      <c r="U100" s="478">
        <v>0</v>
      </c>
      <c r="V100" s="478">
        <v>0</v>
      </c>
      <c r="W100" s="478">
        <v>0</v>
      </c>
      <c r="X100" s="478">
        <v>0</v>
      </c>
      <c r="Y100" s="478">
        <v>0</v>
      </c>
      <c r="Z100" s="478">
        <v>0</v>
      </c>
      <c r="AA100" s="478">
        <v>0</v>
      </c>
      <c r="AB100" s="478">
        <v>0</v>
      </c>
      <c r="AC100" s="478">
        <v>0</v>
      </c>
      <c r="AD100" s="478">
        <v>0</v>
      </c>
      <c r="AE100" s="478">
        <v>0</v>
      </c>
      <c r="AF100" s="478">
        <v>0</v>
      </c>
      <c r="AG100" s="479">
        <v>0</v>
      </c>
      <c r="AH100" s="479">
        <v>0</v>
      </c>
      <c r="AI100" s="479">
        <v>0</v>
      </c>
      <c r="AJ100" s="479">
        <v>0</v>
      </c>
      <c r="AK100" s="479">
        <v>0</v>
      </c>
    </row>
    <row r="101" spans="1:37" x14ac:dyDescent="0.25">
      <c r="A101" s="1" t="s">
        <v>1652</v>
      </c>
      <c r="B101" s="1" t="s">
        <v>1651</v>
      </c>
      <c r="C101" s="46" t="s">
        <v>1162</v>
      </c>
      <c r="D101" s="242" t="s">
        <v>72</v>
      </c>
      <c r="E101" s="44">
        <v>0</v>
      </c>
      <c r="F101" s="176">
        <v>0</v>
      </c>
      <c r="G101" s="477">
        <v>0</v>
      </c>
      <c r="H101" s="478">
        <v>0</v>
      </c>
      <c r="I101" s="478">
        <v>0</v>
      </c>
      <c r="J101" s="478">
        <v>0</v>
      </c>
      <c r="K101" s="478">
        <v>0</v>
      </c>
      <c r="L101" s="478">
        <v>0</v>
      </c>
      <c r="M101" s="478">
        <v>0</v>
      </c>
      <c r="N101" s="478">
        <v>0</v>
      </c>
      <c r="O101" s="478">
        <v>0</v>
      </c>
      <c r="P101" s="478">
        <v>0</v>
      </c>
      <c r="Q101" s="478">
        <v>0</v>
      </c>
      <c r="R101" s="478">
        <v>0</v>
      </c>
      <c r="S101" s="478">
        <v>0</v>
      </c>
      <c r="T101" s="478">
        <v>0</v>
      </c>
      <c r="U101" s="478">
        <v>0</v>
      </c>
      <c r="V101" s="478">
        <v>0</v>
      </c>
      <c r="W101" s="478">
        <v>0</v>
      </c>
      <c r="X101" s="478">
        <v>0</v>
      </c>
      <c r="Y101" s="478">
        <v>0</v>
      </c>
      <c r="Z101" s="478">
        <v>0</v>
      </c>
      <c r="AA101" s="478">
        <v>0</v>
      </c>
      <c r="AB101" s="478">
        <v>0</v>
      </c>
      <c r="AC101" s="478">
        <v>0</v>
      </c>
      <c r="AD101" s="478">
        <v>0</v>
      </c>
      <c r="AE101" s="478">
        <v>0</v>
      </c>
      <c r="AF101" s="478">
        <v>0</v>
      </c>
      <c r="AG101" s="479">
        <v>0</v>
      </c>
      <c r="AH101" s="479">
        <v>0</v>
      </c>
      <c r="AI101" s="479">
        <v>0</v>
      </c>
      <c r="AJ101" s="479">
        <v>0</v>
      </c>
      <c r="AK101" s="479">
        <v>0</v>
      </c>
    </row>
    <row r="102" spans="1:37" x14ac:dyDescent="0.25">
      <c r="A102" s="1" t="s">
        <v>1652</v>
      </c>
      <c r="B102" s="1" t="s">
        <v>1651</v>
      </c>
      <c r="C102" s="46" t="s">
        <v>1162</v>
      </c>
      <c r="D102" s="46" t="s">
        <v>73</v>
      </c>
      <c r="E102" s="44">
        <v>0</v>
      </c>
      <c r="F102" s="176">
        <v>0</v>
      </c>
      <c r="G102" s="477">
        <v>0</v>
      </c>
      <c r="H102" s="478">
        <v>0</v>
      </c>
      <c r="I102" s="478">
        <v>0</v>
      </c>
      <c r="J102" s="478">
        <v>0</v>
      </c>
      <c r="K102" s="478">
        <v>0</v>
      </c>
      <c r="L102" s="478">
        <v>0</v>
      </c>
      <c r="M102" s="478">
        <v>0</v>
      </c>
      <c r="N102" s="478">
        <v>0</v>
      </c>
      <c r="O102" s="478">
        <v>0</v>
      </c>
      <c r="P102" s="478">
        <v>0</v>
      </c>
      <c r="Q102" s="478">
        <v>0</v>
      </c>
      <c r="R102" s="478">
        <v>0</v>
      </c>
      <c r="S102" s="478">
        <v>0</v>
      </c>
      <c r="T102" s="478">
        <v>0</v>
      </c>
      <c r="U102" s="478">
        <v>0</v>
      </c>
      <c r="V102" s="478">
        <v>0</v>
      </c>
      <c r="W102" s="478">
        <v>0</v>
      </c>
      <c r="X102" s="478">
        <v>0</v>
      </c>
      <c r="Y102" s="478">
        <v>0</v>
      </c>
      <c r="Z102" s="478">
        <v>0</v>
      </c>
      <c r="AA102" s="478">
        <v>0</v>
      </c>
      <c r="AB102" s="478">
        <v>0</v>
      </c>
      <c r="AC102" s="478">
        <v>0</v>
      </c>
      <c r="AD102" s="478">
        <v>0</v>
      </c>
      <c r="AE102" s="478">
        <v>0</v>
      </c>
      <c r="AF102" s="478">
        <v>0</v>
      </c>
      <c r="AG102" s="479">
        <v>0</v>
      </c>
      <c r="AH102" s="479">
        <v>0</v>
      </c>
      <c r="AI102" s="479">
        <v>0</v>
      </c>
      <c r="AJ102" s="479">
        <v>0</v>
      </c>
      <c r="AK102" s="479">
        <v>0</v>
      </c>
    </row>
    <row r="103" spans="1:37" x14ac:dyDescent="0.25">
      <c r="A103" s="1" t="s">
        <v>1652</v>
      </c>
      <c r="B103" s="1" t="s">
        <v>1651</v>
      </c>
      <c r="C103" s="46" t="s">
        <v>1162</v>
      </c>
      <c r="D103" s="46" t="s">
        <v>74</v>
      </c>
      <c r="E103" s="44">
        <v>0</v>
      </c>
      <c r="F103" s="176">
        <v>0</v>
      </c>
      <c r="G103" s="477">
        <v>0</v>
      </c>
      <c r="H103" s="478">
        <v>0</v>
      </c>
      <c r="I103" s="478">
        <v>0</v>
      </c>
      <c r="J103" s="478">
        <v>0</v>
      </c>
      <c r="K103" s="478">
        <v>0</v>
      </c>
      <c r="L103" s="478">
        <v>0</v>
      </c>
      <c r="M103" s="478">
        <v>0</v>
      </c>
      <c r="N103" s="478">
        <v>0</v>
      </c>
      <c r="O103" s="478">
        <v>0</v>
      </c>
      <c r="P103" s="478">
        <v>0</v>
      </c>
      <c r="Q103" s="478">
        <v>0</v>
      </c>
      <c r="R103" s="478">
        <v>0</v>
      </c>
      <c r="S103" s="478">
        <v>0</v>
      </c>
      <c r="T103" s="478">
        <v>0</v>
      </c>
      <c r="U103" s="478">
        <v>0</v>
      </c>
      <c r="V103" s="478">
        <v>0</v>
      </c>
      <c r="W103" s="478">
        <v>0</v>
      </c>
      <c r="X103" s="478">
        <v>0</v>
      </c>
      <c r="Y103" s="478">
        <v>0</v>
      </c>
      <c r="Z103" s="478">
        <v>0</v>
      </c>
      <c r="AA103" s="478">
        <v>0</v>
      </c>
      <c r="AB103" s="478">
        <v>0</v>
      </c>
      <c r="AC103" s="478">
        <v>0</v>
      </c>
      <c r="AD103" s="478">
        <v>0</v>
      </c>
      <c r="AE103" s="478">
        <v>0</v>
      </c>
      <c r="AF103" s="478">
        <v>0</v>
      </c>
      <c r="AG103" s="479">
        <v>0</v>
      </c>
      <c r="AH103" s="479">
        <v>0</v>
      </c>
      <c r="AI103" s="479">
        <v>0</v>
      </c>
      <c r="AJ103" s="479">
        <v>0</v>
      </c>
      <c r="AK103" s="479">
        <v>0</v>
      </c>
    </row>
    <row r="104" spans="1:37" x14ac:dyDescent="0.25">
      <c r="A104" s="1" t="s">
        <v>1652</v>
      </c>
      <c r="B104" s="1" t="s">
        <v>1651</v>
      </c>
      <c r="C104" s="46" t="s">
        <v>1162</v>
      </c>
      <c r="D104" s="46" t="s">
        <v>75</v>
      </c>
      <c r="E104" s="44">
        <v>0</v>
      </c>
      <c r="F104" s="176">
        <v>0</v>
      </c>
      <c r="G104" s="477">
        <v>0</v>
      </c>
      <c r="H104" s="478">
        <v>0</v>
      </c>
      <c r="I104" s="478">
        <v>0</v>
      </c>
      <c r="J104" s="478">
        <v>0</v>
      </c>
      <c r="K104" s="478">
        <v>0</v>
      </c>
      <c r="L104" s="478">
        <v>0</v>
      </c>
      <c r="M104" s="478">
        <v>0</v>
      </c>
      <c r="N104" s="478">
        <v>0</v>
      </c>
      <c r="O104" s="478">
        <v>0</v>
      </c>
      <c r="P104" s="478">
        <v>0</v>
      </c>
      <c r="Q104" s="478">
        <v>0</v>
      </c>
      <c r="R104" s="478">
        <v>0</v>
      </c>
      <c r="S104" s="478">
        <v>0</v>
      </c>
      <c r="T104" s="478">
        <v>0</v>
      </c>
      <c r="U104" s="478">
        <v>0</v>
      </c>
      <c r="V104" s="478">
        <v>0</v>
      </c>
      <c r="W104" s="478">
        <v>0</v>
      </c>
      <c r="X104" s="478">
        <v>0</v>
      </c>
      <c r="Y104" s="478">
        <v>0</v>
      </c>
      <c r="Z104" s="478">
        <v>0</v>
      </c>
      <c r="AA104" s="478">
        <v>0</v>
      </c>
      <c r="AB104" s="478">
        <v>0</v>
      </c>
      <c r="AC104" s="478">
        <v>0</v>
      </c>
      <c r="AD104" s="478">
        <v>0</v>
      </c>
      <c r="AE104" s="478">
        <v>0</v>
      </c>
      <c r="AF104" s="478">
        <v>0</v>
      </c>
      <c r="AG104" s="479">
        <v>0</v>
      </c>
      <c r="AH104" s="479">
        <v>0</v>
      </c>
      <c r="AI104" s="479">
        <v>0</v>
      </c>
      <c r="AJ104" s="479">
        <v>0</v>
      </c>
      <c r="AK104" s="479">
        <v>0</v>
      </c>
    </row>
    <row r="105" spans="1:37" x14ac:dyDescent="0.25">
      <c r="A105" s="1" t="s">
        <v>1652</v>
      </c>
      <c r="B105" s="1" t="s">
        <v>1651</v>
      </c>
      <c r="C105" s="46" t="s">
        <v>1162</v>
      </c>
      <c r="D105" s="46" t="s">
        <v>76</v>
      </c>
      <c r="E105" s="44">
        <v>0</v>
      </c>
      <c r="F105" s="176">
        <v>0</v>
      </c>
      <c r="G105" s="477">
        <v>0</v>
      </c>
      <c r="H105" s="478">
        <v>0</v>
      </c>
      <c r="I105" s="478">
        <v>0</v>
      </c>
      <c r="J105" s="478">
        <v>0</v>
      </c>
      <c r="K105" s="478">
        <v>0</v>
      </c>
      <c r="L105" s="478">
        <v>0</v>
      </c>
      <c r="M105" s="478">
        <v>0</v>
      </c>
      <c r="N105" s="478">
        <v>0</v>
      </c>
      <c r="O105" s="478">
        <v>0</v>
      </c>
      <c r="P105" s="478">
        <v>0</v>
      </c>
      <c r="Q105" s="478">
        <v>0</v>
      </c>
      <c r="R105" s="478">
        <v>0</v>
      </c>
      <c r="S105" s="478">
        <v>0</v>
      </c>
      <c r="T105" s="478">
        <v>0</v>
      </c>
      <c r="U105" s="478">
        <v>0</v>
      </c>
      <c r="V105" s="478">
        <v>0</v>
      </c>
      <c r="W105" s="478">
        <v>0</v>
      </c>
      <c r="X105" s="478">
        <v>0</v>
      </c>
      <c r="Y105" s="478">
        <v>0</v>
      </c>
      <c r="Z105" s="478">
        <v>0</v>
      </c>
      <c r="AA105" s="478">
        <v>0</v>
      </c>
      <c r="AB105" s="478">
        <v>0</v>
      </c>
      <c r="AC105" s="478">
        <v>0</v>
      </c>
      <c r="AD105" s="478">
        <v>0</v>
      </c>
      <c r="AE105" s="478">
        <v>0</v>
      </c>
      <c r="AF105" s="478">
        <v>0</v>
      </c>
      <c r="AG105" s="479">
        <v>0</v>
      </c>
      <c r="AH105" s="479">
        <v>0</v>
      </c>
      <c r="AI105" s="479">
        <v>0</v>
      </c>
      <c r="AJ105" s="479">
        <v>0</v>
      </c>
      <c r="AK105" s="479">
        <v>0</v>
      </c>
    </row>
    <row r="107" spans="1:37" x14ac:dyDescent="0.25">
      <c r="B107" s="241" t="s">
        <v>1650</v>
      </c>
      <c r="C107" s="46" t="s">
        <v>1163</v>
      </c>
      <c r="D107" s="144" t="s">
        <v>52</v>
      </c>
      <c r="E107" s="44">
        <f>IFERROR((SUMIFS('Pathways-petroleum diesel'!G$4:G$40,'Pathways-petroleum diesel'!$A$4:$A$40,$D107)-SUMIFS('Pathways-petroleum diesel'!$G$4:$G$40,'Pathways-petroleum diesel'!$A$4:$A$40,$D107))/SUMIFS('Pathways-petroleum diesel'!$G$4:$G$40,'Pathways-petroleum diesel'!$A$4:$A$40,$D107),0)</f>
        <v>0</v>
      </c>
      <c r="F107" s="176">
        <f>IFERROR((SUMIFS('Pathways-petroleum diesel'!H$4:H$40,'Pathways-petroleum diesel'!$A$4:$A$40,$D107)-SUMIFS('Pathways-petroleum diesel'!$G$4:$G$40,'Pathways-petroleum diesel'!$A$4:$A$40,$D107))/SUMIFS('Pathways-petroleum diesel'!$G$4:$G$40,'Pathways-petroleum diesel'!$A$4:$A$40,$D107),0)</f>
        <v>1.6445367089333227E-3</v>
      </c>
      <c r="G107" s="477">
        <f>('CA PATHWAYS 2022'!I$5/'CA PATHWAYS 2022'!$H$5)-1</f>
        <v>-1.0724389183898619E-2</v>
      </c>
      <c r="H107" s="478">
        <f>('CA PATHWAYS 2022'!J$5/'CA PATHWAYS 2022'!$H$5)-1</f>
        <v>-2.1448778367797461E-2</v>
      </c>
      <c r="I107" s="478">
        <f>('CA PATHWAYS 2022'!K$5/'CA PATHWAYS 2022'!$H$5)-1</f>
        <v>-3.2173167551698745E-2</v>
      </c>
      <c r="J107" s="478">
        <f>('CA PATHWAYS 2022'!L$5/'CA PATHWAYS 2022'!$H$5)-1</f>
        <v>-4.2897556735597586E-2</v>
      </c>
      <c r="K107" s="478">
        <f>('CA PATHWAYS 2022'!M$5/'CA PATHWAYS 2022'!$H$5)-1</f>
        <v>-5.3621945919496206E-2</v>
      </c>
      <c r="L107" s="478">
        <f>('CA PATHWAYS 2022'!N$5/'CA PATHWAYS 2022'!$H$5)-1</f>
        <v>-6.4346335103395047E-2</v>
      </c>
      <c r="M107" s="478">
        <f>('CA PATHWAYS 2022'!O$5/'CA PATHWAYS 2022'!$H$5)-1</f>
        <v>-7.5070724287293666E-2</v>
      </c>
      <c r="N107" s="478">
        <f>('CA PATHWAYS 2022'!P$5/'CA PATHWAYS 2022'!$H$5)-1</f>
        <v>-8.5795113471192397E-2</v>
      </c>
      <c r="O107" s="478">
        <f>('CA PATHWAYS 2022'!Q$5/'CA PATHWAYS 2022'!$H$5)-1</f>
        <v>-9.6519502655091016E-2</v>
      </c>
      <c r="P107" s="478">
        <f>('CA PATHWAYS 2022'!R$5/'CA PATHWAYS 2022'!$H$5)-1</f>
        <v>-0.10724389183898986</v>
      </c>
      <c r="Q107" s="478">
        <f>('CA PATHWAYS 2022'!S$5/'CA PATHWAYS 2022'!$H$5)-1</f>
        <v>-0.11796828102289136</v>
      </c>
      <c r="R107" s="478">
        <f>('CA PATHWAYS 2022'!T$5/'CA PATHWAYS 2022'!$H$5)-1</f>
        <v>-0.12869267020678998</v>
      </c>
      <c r="S107" s="478">
        <f>('CA PATHWAYS 2022'!U$5/'CA PATHWAYS 2022'!$H$5)-1</f>
        <v>-0.13941705939068871</v>
      </c>
      <c r="T107" s="478">
        <f>('CA PATHWAYS 2022'!V$5/'CA PATHWAYS 2022'!$H$5)-1</f>
        <v>-0.15014144857458744</v>
      </c>
      <c r="U107" s="478">
        <f>('CA PATHWAYS 2022'!W$5/'CA PATHWAYS 2022'!$H$5)-1</f>
        <v>-0.16086583775848606</v>
      </c>
      <c r="V107" s="478">
        <f>('CA PATHWAYS 2022'!X$5/'CA PATHWAYS 2022'!$H$5)-1</f>
        <v>-0.17159022694238479</v>
      </c>
      <c r="W107" s="478">
        <f>('CA PATHWAYS 2022'!Y$5/'CA PATHWAYS 2022'!$H$5)-1</f>
        <v>-0.18231461612628352</v>
      </c>
      <c r="X107" s="478">
        <f>('CA PATHWAYS 2022'!Z$5/'CA PATHWAYS 2022'!$H$5)-1</f>
        <v>-0.19303900531018225</v>
      </c>
      <c r="Y107" s="478">
        <f>('CA PATHWAYS 2022'!AA$5/'CA PATHWAYS 2022'!$H$5)-1</f>
        <v>-0.20376339449408087</v>
      </c>
      <c r="Z107" s="478">
        <f>('CA PATHWAYS 2022'!AB$5/'CA PATHWAYS 2022'!$H$5)-1</f>
        <v>-0.21448778367798249</v>
      </c>
      <c r="AA107" s="478">
        <f>('CA PATHWAYS 2022'!AC$5/'CA PATHWAYS 2022'!$H$5)-1</f>
        <v>-0.22521217286188122</v>
      </c>
      <c r="AB107" s="478">
        <f>('CA PATHWAYS 2022'!AD$5/'CA PATHWAYS 2022'!$H$5)-1</f>
        <v>-0.23593656204577984</v>
      </c>
      <c r="AC107" s="478">
        <f>('CA PATHWAYS 2022'!AE$5/'CA PATHWAYS 2022'!$H$5)-1</f>
        <v>-0.24666095122967857</v>
      </c>
      <c r="AD107" s="478">
        <f>('CA PATHWAYS 2022'!AF$5/'CA PATHWAYS 2022'!$H$5)-1</f>
        <v>-0.25738534041357719</v>
      </c>
      <c r="AE107" s="478">
        <f>('CA PATHWAYS 2022'!AG$5/'CA PATHWAYS 2022'!$H$5)-1</f>
        <v>-0.26810972959747592</v>
      </c>
      <c r="AF107" s="478">
        <f>('CA PATHWAYS 2022'!AH$5/'CA PATHWAYS 2022'!$H$5)-1</f>
        <v>-0.27883411878137465</v>
      </c>
      <c r="AG107" s="479" cm="1">
        <f t="array" ref="AG107">TREND($AB107:$AF107,$AB$1:$AF$1,AG$1)</f>
        <v>-0.28955850796527116</v>
      </c>
      <c r="AH107" s="479" cm="1">
        <f t="array" ref="AH107">TREND($AB107:$AF107,$AB$1:$AF$1,AH$1)</f>
        <v>-0.30028289714917022</v>
      </c>
      <c r="AI107" s="479" cm="1">
        <f t="array" ref="AI107">TREND($AB107:$AF107,$AB$1:$AF$1,AI$1)</f>
        <v>-0.31100728633306929</v>
      </c>
      <c r="AJ107" s="479" cm="1">
        <f t="array" ref="AJ107">TREND($AB107:$AF107,$AB$1:$AF$1,AJ$1)</f>
        <v>-0.32173167551696835</v>
      </c>
      <c r="AK107" s="479" cm="1">
        <f t="array" ref="AK107">TREND($AB107:$AF107,$AB$1:$AF$1,AK$1)</f>
        <v>-0.33245606470086742</v>
      </c>
    </row>
    <row r="108" spans="1:37" x14ac:dyDescent="0.25">
      <c r="B108" s="241" t="s">
        <v>1650</v>
      </c>
      <c r="C108" s="46" t="s">
        <v>1163</v>
      </c>
      <c r="D108" s="224" t="s">
        <v>53</v>
      </c>
      <c r="E108" s="44">
        <f>IFERROR((SUMIFS('Pathways-petroleum diesel'!G$4:G$40,'Pathways-petroleum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F108" s="176">
        <f>IFERROR((SUMIFS('Pathways-petroleum diesel'!H$4:H$40,'Pathways-petroleum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G108" s="477">
        <f>('CA PATHWAYS 2022'!I$15/'CA PATHWAYS 2022'!$H$15)-1</f>
        <v>-0.15100422209697584</v>
      </c>
      <c r="H108" s="478">
        <f>('CA PATHWAYS 2022'!J$15/'CA PATHWAYS 2022'!$H$15)-1</f>
        <v>-0.20277144075204967</v>
      </c>
      <c r="I108" s="478">
        <f>('CA PATHWAYS 2022'!K$15/'CA PATHWAYS 2022'!$H$15)-1</f>
        <v>-0.17531595582048809</v>
      </c>
      <c r="J108" s="478">
        <f>('CA PATHWAYS 2022'!L$15/'CA PATHWAYS 2022'!$H$15)-1</f>
        <v>-0.14330252737257276</v>
      </c>
      <c r="K108" s="478">
        <f>('CA PATHWAYS 2022'!M$15/'CA PATHWAYS 2022'!$H$15)-1</f>
        <v>-0.12788924882261543</v>
      </c>
      <c r="L108" s="478">
        <f>('CA PATHWAYS 2022'!N$15/'CA PATHWAYS 2022'!$H$15)-1</f>
        <v>-0.10596350661603871</v>
      </c>
      <c r="M108" s="478">
        <f>('CA PATHWAYS 2022'!O$15/'CA PATHWAYS 2022'!$H$15)-1</f>
        <v>-9.2623836189442477E-2</v>
      </c>
      <c r="N108" s="478">
        <f>('CA PATHWAYS 2022'!P$15/'CA PATHWAYS 2022'!$H$15)-1</f>
        <v>-8.4356355238472291E-2</v>
      </c>
      <c r="O108" s="478">
        <f>('CA PATHWAYS 2022'!Q$15/'CA PATHWAYS 2022'!$H$15)-1</f>
        <v>-7.7417628477788214E-2</v>
      </c>
      <c r="P108" s="478">
        <f>('CA PATHWAYS 2022'!R$15/'CA PATHWAYS 2022'!$H$15)-1</f>
        <v>-6.9235322712236314E-2</v>
      </c>
      <c r="Q108" s="478">
        <f>('CA PATHWAYS 2022'!S$15/'CA PATHWAYS 2022'!$H$15)-1</f>
        <v>-5.683765330983559E-2</v>
      </c>
      <c r="R108" s="478">
        <f>('CA PATHWAYS 2022'!T$15/'CA PATHWAYS 2022'!$H$15)-1</f>
        <v>-4.5740712945802953E-2</v>
      </c>
      <c r="S108" s="478">
        <f>('CA PATHWAYS 2022'!U$15/'CA PATHWAYS 2022'!$H$15)-1</f>
        <v>-3.6225630364131733E-2</v>
      </c>
      <c r="T108" s="478">
        <f>('CA PATHWAYS 2022'!V$15/'CA PATHWAYS 2022'!$H$15)-1</f>
        <v>-2.2001348092289152E-2</v>
      </c>
      <c r="U108" s="478">
        <f>('CA PATHWAYS 2022'!W$15/'CA PATHWAYS 2022'!$H$15)-1</f>
        <v>-1.1068932121494512E-2</v>
      </c>
      <c r="V108" s="478">
        <f>('CA PATHWAYS 2022'!X$15/'CA PATHWAYS 2022'!$H$15)-1</f>
        <v>-5.2153863904778053E-3</v>
      </c>
      <c r="W108" s="478">
        <f>('CA PATHWAYS 2022'!Y$15/'CA PATHWAYS 2022'!$H$15)-1</f>
        <v>-1.5598720155484136E-3</v>
      </c>
      <c r="X108" s="478">
        <f>('CA PATHWAYS 2022'!Z$15/'CA PATHWAYS 2022'!$H$15)-1</f>
        <v>6.3575699996889501E-3</v>
      </c>
      <c r="Y108" s="478">
        <f>('CA PATHWAYS 2022'!AA$15/'CA PATHWAYS 2022'!$H$15)-1</f>
        <v>1.5128889741364615E-2</v>
      </c>
      <c r="Z108" s="478">
        <f>('CA PATHWAYS 2022'!AB$15/'CA PATHWAYS 2022'!$H$15)-1</f>
        <v>2.5019344081048445E-2</v>
      </c>
      <c r="AA108" s="478">
        <f>('CA PATHWAYS 2022'!AC$15/'CA PATHWAYS 2022'!$H$15)-1</f>
        <v>3.186008882207525E-2</v>
      </c>
      <c r="AB108" s="478">
        <f>('CA PATHWAYS 2022'!AD$15/'CA PATHWAYS 2022'!$H$15)-1</f>
        <v>4.3039375739147179E-2</v>
      </c>
      <c r="AC108" s="478">
        <f>('CA PATHWAYS 2022'!AE$15/'CA PATHWAYS 2022'!$H$15)-1</f>
        <v>5.9625384727645114E-2</v>
      </c>
      <c r="AD108" s="478">
        <f>('CA PATHWAYS 2022'!AF$15/'CA PATHWAYS 2022'!$H$15)-1</f>
        <v>8.1852524295267237E-2</v>
      </c>
      <c r="AE108" s="478">
        <f>('CA PATHWAYS 2022'!AG$15/'CA PATHWAYS 2022'!$H$15)-1</f>
        <v>0.10003097978804254</v>
      </c>
      <c r="AF108" s="478">
        <f>('CA PATHWAYS 2022'!AH$15/'CA PATHWAYS 2022'!$H$15)-1</f>
        <v>0.11190060908456401</v>
      </c>
      <c r="AG108" s="479" cm="1">
        <f t="array" ref="AG108">TREND($AB108:$AF108,$AB$1:$AF$1,AG$1)</f>
        <v>0.132728193252305</v>
      </c>
      <c r="AH108" s="479" cm="1">
        <f t="array" ref="AH108">TREND($AB108:$AF108,$AB$1:$AF$1,AH$1)</f>
        <v>0.15054099942742738</v>
      </c>
      <c r="AI108" s="479" cm="1">
        <f t="array" ref="AI108">TREND($AB108:$AF108,$AB$1:$AF$1,AI$1)</f>
        <v>0.16835380560254976</v>
      </c>
      <c r="AJ108" s="479" cm="1">
        <f t="array" ref="AJ108">TREND($AB108:$AF108,$AB$1:$AF$1,AJ$1)</f>
        <v>0.18616661177767213</v>
      </c>
      <c r="AK108" s="479" cm="1">
        <f t="array" ref="AK108">TREND($AB108:$AF108,$AB$1:$AF$1,AK$1)</f>
        <v>0.20397941795279451</v>
      </c>
    </row>
    <row r="109" spans="1:37" x14ac:dyDescent="0.25">
      <c r="B109" s="241" t="s">
        <v>1650</v>
      </c>
      <c r="C109" s="46" t="s">
        <v>1163</v>
      </c>
      <c r="D109" s="46" t="s">
        <v>54</v>
      </c>
      <c r="E109" s="44">
        <f>IFERROR((SUMIFS('Pathways-petroleum diesel'!G$4:G$40,'Pathways-petroleum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F109" s="176">
        <f>IFERROR((SUMIFS('Pathways-petroleum diesel'!H$4:H$40,'Pathways-petroleum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G109" s="477">
        <f>('CA PATHWAYS 2022'!I$21/'CA PATHWAYS 2022'!$H$21)-1</f>
        <v>-0.1317309795322309</v>
      </c>
      <c r="H109" s="478">
        <f>('CA PATHWAYS 2022'!J$21/'CA PATHWAYS 2022'!$H$21)-1</f>
        <v>-0.20560753180468438</v>
      </c>
      <c r="I109" s="478">
        <f>('CA PATHWAYS 2022'!K$21/'CA PATHWAYS 2022'!$H$21)-1</f>
        <v>-0.21037368806123402</v>
      </c>
      <c r="J109" s="478">
        <f>('CA PATHWAYS 2022'!L$21/'CA PATHWAYS 2022'!$H$21)-1</f>
        <v>-0.18708919200329854</v>
      </c>
      <c r="K109" s="478">
        <f>('CA PATHWAYS 2022'!M$21/'CA PATHWAYS 2022'!$H$21)-1</f>
        <v>-0.18245472189025636</v>
      </c>
      <c r="L109" s="478">
        <f>('CA PATHWAYS 2022'!N$21/'CA PATHWAYS 2022'!$H$21)-1</f>
        <v>-0.16801387699504622</v>
      </c>
      <c r="M109" s="478">
        <f>('CA PATHWAYS 2022'!O$21/'CA PATHWAYS 2022'!$H$21)-1</f>
        <v>-0.17356245986561214</v>
      </c>
      <c r="N109" s="478">
        <f>('CA PATHWAYS 2022'!P$21/'CA PATHWAYS 2022'!$H$21)-1</f>
        <v>-0.1860504333055194</v>
      </c>
      <c r="O109" s="478">
        <f>('CA PATHWAYS 2022'!Q$21/'CA PATHWAYS 2022'!$H$21)-1</f>
        <v>-0.19050396971066441</v>
      </c>
      <c r="P109" s="478">
        <f>('CA PATHWAYS 2022'!R$21/'CA PATHWAYS 2022'!$H$21)-1</f>
        <v>-0.20969086882695664</v>
      </c>
      <c r="Q109" s="478">
        <f>('CA PATHWAYS 2022'!S$21/'CA PATHWAYS 2022'!$H$21)-1</f>
        <v>-0.23169206030215039</v>
      </c>
      <c r="R109" s="478">
        <f>('CA PATHWAYS 2022'!T$21/'CA PATHWAYS 2022'!$H$21)-1</f>
        <v>-0.24349882626097485</v>
      </c>
      <c r="S109" s="478">
        <f>('CA PATHWAYS 2022'!U$21/'CA PATHWAYS 2022'!$H$21)-1</f>
        <v>-0.25974380571125311</v>
      </c>
      <c r="T109" s="478">
        <f>('CA PATHWAYS 2022'!V$21/'CA PATHWAYS 2022'!$H$21)-1</f>
        <v>-0.2635800657592211</v>
      </c>
      <c r="U109" s="478">
        <f>('CA PATHWAYS 2022'!W$21/'CA PATHWAYS 2022'!$H$21)-1</f>
        <v>-0.26675247727638196</v>
      </c>
      <c r="V109" s="478">
        <f>('CA PATHWAYS 2022'!X$21/'CA PATHWAYS 2022'!$H$21)-1</f>
        <v>-0.27857253951141736</v>
      </c>
      <c r="W109" s="478">
        <f>('CA PATHWAYS 2022'!Y$21/'CA PATHWAYS 2022'!$H$21)-1</f>
        <v>-0.29255107165601657</v>
      </c>
      <c r="X109" s="478">
        <f>('CA PATHWAYS 2022'!Z$21/'CA PATHWAYS 2022'!$H$21)-1</f>
        <v>-0.29881540797423223</v>
      </c>
      <c r="Y109" s="478">
        <f>('CA PATHWAYS 2022'!AA$21/'CA PATHWAYS 2022'!$H$21)-1</f>
        <v>-0.30317238807299463</v>
      </c>
      <c r="Z109" s="478">
        <f>('CA PATHWAYS 2022'!AB$21/'CA PATHWAYS 2022'!$H$21)-1</f>
        <v>-0.30956177416642794</v>
      </c>
      <c r="AA109" s="478">
        <f>('CA PATHWAYS 2022'!AC$21/'CA PATHWAYS 2022'!$H$21)-1</f>
        <v>-0.32398355986114868</v>
      </c>
      <c r="AB109" s="478">
        <f>('CA PATHWAYS 2022'!AD$21/'CA PATHWAYS 2022'!$H$21)-1</f>
        <v>-0.33972175133147386</v>
      </c>
      <c r="AC109" s="478">
        <f>('CA PATHWAYS 2022'!AE$21/'CA PATHWAYS 2022'!$H$21)-1</f>
        <v>-0.35136454114990334</v>
      </c>
      <c r="AD109" s="478">
        <f>('CA PATHWAYS 2022'!AF$21/'CA PATHWAYS 2022'!$H$21)-1</f>
        <v>-0.35898343307354119</v>
      </c>
      <c r="AE109" s="478">
        <f>('CA PATHWAYS 2022'!AG$21/'CA PATHWAYS 2022'!$H$21)-1</f>
        <v>-0.36321775730139516</v>
      </c>
      <c r="AF109" s="478">
        <f>('CA PATHWAYS 2022'!AH$21/'CA PATHWAYS 2022'!$H$21)-1</f>
        <v>-0.36837306086282917</v>
      </c>
      <c r="AG109" s="479" cm="1">
        <f t="array" ref="AG109">TREND($AB109:$AF109,$AB$1:$AF$1,AG$1)</f>
        <v>-0.37707885930809049</v>
      </c>
      <c r="AH109" s="479" cm="1">
        <f t="array" ref="AH109">TREND($AB109:$AF109,$AB$1:$AF$1,AH$1)</f>
        <v>-0.38399444282950945</v>
      </c>
      <c r="AI109" s="479" cm="1">
        <f t="array" ref="AI109">TREND($AB109:$AF109,$AB$1:$AF$1,AI$1)</f>
        <v>-0.3909100263509302</v>
      </c>
      <c r="AJ109" s="479" cm="1">
        <f t="array" ref="AJ109">TREND($AB109:$AF109,$AB$1:$AF$1,AJ$1)</f>
        <v>-0.39782560987235094</v>
      </c>
      <c r="AK109" s="479" cm="1">
        <f t="array" ref="AK109">TREND($AB109:$AF109,$AB$1:$AF$1,AK$1)</f>
        <v>-0.4047411933937699</v>
      </c>
    </row>
    <row r="110" spans="1:37" x14ac:dyDescent="0.25">
      <c r="B110" s="241" t="s">
        <v>1650</v>
      </c>
      <c r="C110" s="46" t="s">
        <v>1163</v>
      </c>
      <c r="D110" s="46" t="s">
        <v>55</v>
      </c>
      <c r="E110" s="44">
        <f>IFERROR((SUMIFS('Pathways-petroleum diesel'!G$4:G$40,'Pathways-petroleum diesel'!$A$4:$A$40,$D110)-SUMIFS('Pathways-petroleum diesel'!$G$4:$G$40,'Pathways-petroleum diesel'!$A$4:$A$40,$D110))/SUMIFS('Pathways-petroleum diesel'!$G$4:$G$40,'Pathways-petroleum diesel'!$A$4:$A$40,$D110),0)</f>
        <v>0</v>
      </c>
      <c r="F110" s="176">
        <f>IFERROR((SUMIFS('Pathways-petroleum diesel'!H$4:H$40,'Pathways-petroleum diesel'!$A$4:$A$40,$D110)-SUMIFS('Pathways-petroleum diesel'!$G$4:$G$40,'Pathways-petroleum diesel'!$A$4:$A$40,$D110))/SUMIFS('Pathways-petroleum diesel'!$G$4:$G$40,'Pathways-petroleum diesel'!$A$4:$A$40,$D110),0)</f>
        <v>3.6965661063650089E-2</v>
      </c>
      <c r="G110" s="477">
        <f>('CA PATHWAYS 2022'!I$15/'CA PATHWAYS 2022'!$H$15)-1</f>
        <v>-0.15100422209697584</v>
      </c>
      <c r="H110" s="478">
        <f>('CA PATHWAYS 2022'!J$15/'CA PATHWAYS 2022'!$H$15)-1</f>
        <v>-0.20277144075204967</v>
      </c>
      <c r="I110" s="478">
        <f>('CA PATHWAYS 2022'!K$15/'CA PATHWAYS 2022'!$H$15)-1</f>
        <v>-0.17531595582048809</v>
      </c>
      <c r="J110" s="478">
        <f>('CA PATHWAYS 2022'!L$15/'CA PATHWAYS 2022'!$H$15)-1</f>
        <v>-0.14330252737257276</v>
      </c>
      <c r="K110" s="478">
        <f>('CA PATHWAYS 2022'!M$15/'CA PATHWAYS 2022'!$H$15)-1</f>
        <v>-0.12788924882261543</v>
      </c>
      <c r="L110" s="478">
        <f>('CA PATHWAYS 2022'!N$15/'CA PATHWAYS 2022'!$H$15)-1</f>
        <v>-0.10596350661603871</v>
      </c>
      <c r="M110" s="478">
        <f>('CA PATHWAYS 2022'!O$15/'CA PATHWAYS 2022'!$H$15)-1</f>
        <v>-9.2623836189442477E-2</v>
      </c>
      <c r="N110" s="478">
        <f>('CA PATHWAYS 2022'!P$15/'CA PATHWAYS 2022'!$H$15)-1</f>
        <v>-8.4356355238472291E-2</v>
      </c>
      <c r="O110" s="478">
        <f>('CA PATHWAYS 2022'!Q$15/'CA PATHWAYS 2022'!$H$15)-1</f>
        <v>-7.7417628477788214E-2</v>
      </c>
      <c r="P110" s="478">
        <f>('CA PATHWAYS 2022'!R$15/'CA PATHWAYS 2022'!$H$15)-1</f>
        <v>-6.9235322712236314E-2</v>
      </c>
      <c r="Q110" s="478">
        <f>('CA PATHWAYS 2022'!S$15/'CA PATHWAYS 2022'!$H$15)-1</f>
        <v>-5.683765330983559E-2</v>
      </c>
      <c r="R110" s="478">
        <f>('CA PATHWAYS 2022'!T$15/'CA PATHWAYS 2022'!$H$15)-1</f>
        <v>-4.5740712945802953E-2</v>
      </c>
      <c r="S110" s="478">
        <f>('CA PATHWAYS 2022'!U$15/'CA PATHWAYS 2022'!$H$15)-1</f>
        <v>-3.6225630364131733E-2</v>
      </c>
      <c r="T110" s="478">
        <f>('CA PATHWAYS 2022'!V$15/'CA PATHWAYS 2022'!$H$15)-1</f>
        <v>-2.2001348092289152E-2</v>
      </c>
      <c r="U110" s="478">
        <f>('CA PATHWAYS 2022'!W$15/'CA PATHWAYS 2022'!$H$15)-1</f>
        <v>-1.1068932121494512E-2</v>
      </c>
      <c r="V110" s="478">
        <f>('CA PATHWAYS 2022'!X$15/'CA PATHWAYS 2022'!$H$15)-1</f>
        <v>-5.2153863904778053E-3</v>
      </c>
      <c r="W110" s="478">
        <f>('CA PATHWAYS 2022'!Y$15/'CA PATHWAYS 2022'!$H$15)-1</f>
        <v>-1.5598720155484136E-3</v>
      </c>
      <c r="X110" s="478">
        <f>('CA PATHWAYS 2022'!Z$15/'CA PATHWAYS 2022'!$H$15)-1</f>
        <v>6.3575699996889501E-3</v>
      </c>
      <c r="Y110" s="478">
        <f>('CA PATHWAYS 2022'!AA$15/'CA PATHWAYS 2022'!$H$15)-1</f>
        <v>1.5128889741364615E-2</v>
      </c>
      <c r="Z110" s="478">
        <f>('CA PATHWAYS 2022'!AB$15/'CA PATHWAYS 2022'!$H$15)-1</f>
        <v>2.5019344081048445E-2</v>
      </c>
      <c r="AA110" s="478">
        <f>('CA PATHWAYS 2022'!AC$15/'CA PATHWAYS 2022'!$H$15)-1</f>
        <v>3.186008882207525E-2</v>
      </c>
      <c r="AB110" s="478">
        <f>('CA PATHWAYS 2022'!AD$15/'CA PATHWAYS 2022'!$H$15)-1</f>
        <v>4.3039375739147179E-2</v>
      </c>
      <c r="AC110" s="478">
        <f>('CA PATHWAYS 2022'!AE$15/'CA PATHWAYS 2022'!$H$15)-1</f>
        <v>5.9625384727645114E-2</v>
      </c>
      <c r="AD110" s="478">
        <f>('CA PATHWAYS 2022'!AF$15/'CA PATHWAYS 2022'!$H$15)-1</f>
        <v>8.1852524295267237E-2</v>
      </c>
      <c r="AE110" s="478">
        <f>('CA PATHWAYS 2022'!AG$15/'CA PATHWAYS 2022'!$H$15)-1</f>
        <v>0.10003097978804254</v>
      </c>
      <c r="AF110" s="478">
        <f>('CA PATHWAYS 2022'!AH$15/'CA PATHWAYS 2022'!$H$15)-1</f>
        <v>0.11190060908456401</v>
      </c>
      <c r="AG110" s="479" cm="1">
        <f t="array" ref="AG110">TREND($AB110:$AF110,$AB$1:$AF$1,AG$1)</f>
        <v>0.132728193252305</v>
      </c>
      <c r="AH110" s="479" cm="1">
        <f t="array" ref="AH110">TREND($AB110:$AF110,$AB$1:$AF$1,AH$1)</f>
        <v>0.15054099942742738</v>
      </c>
      <c r="AI110" s="479" cm="1">
        <f t="array" ref="AI110">TREND($AB110:$AF110,$AB$1:$AF$1,AI$1)</f>
        <v>0.16835380560254976</v>
      </c>
      <c r="AJ110" s="479" cm="1">
        <f t="array" ref="AJ110">TREND($AB110:$AF110,$AB$1:$AF$1,AJ$1)</f>
        <v>0.18616661177767213</v>
      </c>
      <c r="AK110" s="479" cm="1">
        <f t="array" ref="AK110">TREND($AB110:$AF110,$AB$1:$AF$1,AK$1)</f>
        <v>0.20397941795279451</v>
      </c>
    </row>
    <row r="111" spans="1:37" x14ac:dyDescent="0.25">
      <c r="B111" s="241" t="s">
        <v>1650</v>
      </c>
      <c r="C111" s="46" t="s">
        <v>1163</v>
      </c>
      <c r="D111" s="46" t="s">
        <v>56</v>
      </c>
      <c r="E111" s="44">
        <f>IFERROR((SUMIFS('Pathways-petroleum diesel'!G$4:G$40,'Pathways-petroleum diesel'!$A$4:$A$40,$D111)-SUMIFS('Pathways-petroleum diesel'!$G$4:$G$40,'Pathways-petroleum diesel'!$A$4:$A$40,$D111))/SUMIFS('Pathways-petroleum diesel'!$G$4:$G$40,'Pathways-petroleum diesel'!$A$4:$A$40,$D111),0)</f>
        <v>0</v>
      </c>
      <c r="F111" s="176">
        <f>IFERROR((SUMIFS('Pathways-petroleum diesel'!H$4:H$40,'Pathways-petroleum diesel'!$A$4:$A$40,$D111)-SUMIFS('Pathways-petroleum diesel'!$G$4:$G$40,'Pathways-petroleum diesel'!$A$4:$A$40,$D111))/SUMIFS('Pathways-petroleum diesel'!$G$4:$G$40,'Pathways-petroleum diesel'!$A$4:$A$40,$D111),0)</f>
        <v>1.4651723689721181E-2</v>
      </c>
      <c r="G111" s="477">
        <f>('CA PATHWAYS 2022'!I$15/'CA PATHWAYS 2022'!$H$15)-1</f>
        <v>-0.15100422209697584</v>
      </c>
      <c r="H111" s="478">
        <f>('CA PATHWAYS 2022'!J$15/'CA PATHWAYS 2022'!$H$15)-1</f>
        <v>-0.20277144075204967</v>
      </c>
      <c r="I111" s="478">
        <f>('CA PATHWAYS 2022'!K$15/'CA PATHWAYS 2022'!$H$15)-1</f>
        <v>-0.17531595582048809</v>
      </c>
      <c r="J111" s="478">
        <f>('CA PATHWAYS 2022'!L$15/'CA PATHWAYS 2022'!$H$15)-1</f>
        <v>-0.14330252737257276</v>
      </c>
      <c r="K111" s="478">
        <f>('CA PATHWAYS 2022'!M$15/'CA PATHWAYS 2022'!$H$15)-1</f>
        <v>-0.12788924882261543</v>
      </c>
      <c r="L111" s="478">
        <f>('CA PATHWAYS 2022'!N$15/'CA PATHWAYS 2022'!$H$15)-1</f>
        <v>-0.10596350661603871</v>
      </c>
      <c r="M111" s="478">
        <f>('CA PATHWAYS 2022'!O$15/'CA PATHWAYS 2022'!$H$15)-1</f>
        <v>-9.2623836189442477E-2</v>
      </c>
      <c r="N111" s="478">
        <f>('CA PATHWAYS 2022'!P$15/'CA PATHWAYS 2022'!$H$15)-1</f>
        <v>-8.4356355238472291E-2</v>
      </c>
      <c r="O111" s="478">
        <f>('CA PATHWAYS 2022'!Q$15/'CA PATHWAYS 2022'!$H$15)-1</f>
        <v>-7.7417628477788214E-2</v>
      </c>
      <c r="P111" s="478">
        <f>('CA PATHWAYS 2022'!R$15/'CA PATHWAYS 2022'!$H$15)-1</f>
        <v>-6.9235322712236314E-2</v>
      </c>
      <c r="Q111" s="478">
        <f>('CA PATHWAYS 2022'!S$15/'CA PATHWAYS 2022'!$H$15)-1</f>
        <v>-5.683765330983559E-2</v>
      </c>
      <c r="R111" s="478">
        <f>('CA PATHWAYS 2022'!T$15/'CA PATHWAYS 2022'!$H$15)-1</f>
        <v>-4.5740712945802953E-2</v>
      </c>
      <c r="S111" s="478">
        <f>('CA PATHWAYS 2022'!U$15/'CA PATHWAYS 2022'!$H$15)-1</f>
        <v>-3.6225630364131733E-2</v>
      </c>
      <c r="T111" s="478">
        <f>('CA PATHWAYS 2022'!V$15/'CA PATHWAYS 2022'!$H$15)-1</f>
        <v>-2.2001348092289152E-2</v>
      </c>
      <c r="U111" s="478">
        <f>('CA PATHWAYS 2022'!W$15/'CA PATHWAYS 2022'!$H$15)-1</f>
        <v>-1.1068932121494512E-2</v>
      </c>
      <c r="V111" s="478">
        <f>('CA PATHWAYS 2022'!X$15/'CA PATHWAYS 2022'!$H$15)-1</f>
        <v>-5.2153863904778053E-3</v>
      </c>
      <c r="W111" s="478">
        <f>('CA PATHWAYS 2022'!Y$15/'CA PATHWAYS 2022'!$H$15)-1</f>
        <v>-1.5598720155484136E-3</v>
      </c>
      <c r="X111" s="478">
        <f>('CA PATHWAYS 2022'!Z$15/'CA PATHWAYS 2022'!$H$15)-1</f>
        <v>6.3575699996889501E-3</v>
      </c>
      <c r="Y111" s="478">
        <f>('CA PATHWAYS 2022'!AA$15/'CA PATHWAYS 2022'!$H$15)-1</f>
        <v>1.5128889741364615E-2</v>
      </c>
      <c r="Z111" s="478">
        <f>('CA PATHWAYS 2022'!AB$15/'CA PATHWAYS 2022'!$H$15)-1</f>
        <v>2.5019344081048445E-2</v>
      </c>
      <c r="AA111" s="478">
        <f>('CA PATHWAYS 2022'!AC$15/'CA PATHWAYS 2022'!$H$15)-1</f>
        <v>3.186008882207525E-2</v>
      </c>
      <c r="AB111" s="478">
        <f>('CA PATHWAYS 2022'!AD$15/'CA PATHWAYS 2022'!$H$15)-1</f>
        <v>4.3039375739147179E-2</v>
      </c>
      <c r="AC111" s="478">
        <f>('CA PATHWAYS 2022'!AE$15/'CA PATHWAYS 2022'!$H$15)-1</f>
        <v>5.9625384727645114E-2</v>
      </c>
      <c r="AD111" s="478">
        <f>('CA PATHWAYS 2022'!AF$15/'CA PATHWAYS 2022'!$H$15)-1</f>
        <v>8.1852524295267237E-2</v>
      </c>
      <c r="AE111" s="478">
        <f>('CA PATHWAYS 2022'!AG$15/'CA PATHWAYS 2022'!$H$15)-1</f>
        <v>0.10003097978804254</v>
      </c>
      <c r="AF111" s="478">
        <f>('CA PATHWAYS 2022'!AH$15/'CA PATHWAYS 2022'!$H$15)-1</f>
        <v>0.11190060908456401</v>
      </c>
      <c r="AG111" s="479" cm="1">
        <f t="array" ref="AG111">TREND($AB111:$AF111,$AB$1:$AF$1,AG$1)</f>
        <v>0.132728193252305</v>
      </c>
      <c r="AH111" s="479" cm="1">
        <f t="array" ref="AH111">TREND($AB111:$AF111,$AB$1:$AF$1,AH$1)</f>
        <v>0.15054099942742738</v>
      </c>
      <c r="AI111" s="479" cm="1">
        <f t="array" ref="AI111">TREND($AB111:$AF111,$AB$1:$AF$1,AI$1)</f>
        <v>0.16835380560254976</v>
      </c>
      <c r="AJ111" s="479" cm="1">
        <f t="array" ref="AJ111">TREND($AB111:$AF111,$AB$1:$AF$1,AJ$1)</f>
        <v>0.18616661177767213</v>
      </c>
      <c r="AK111" s="479" cm="1">
        <f t="array" ref="AK111">TREND($AB111:$AF111,$AB$1:$AF$1,AK$1)</f>
        <v>0.20397941795279451</v>
      </c>
    </row>
    <row r="112" spans="1:37" x14ac:dyDescent="0.25">
      <c r="B112" s="241" t="s">
        <v>1650</v>
      </c>
      <c r="C112" s="46" t="s">
        <v>1163</v>
      </c>
      <c r="D112" s="46" t="s">
        <v>57</v>
      </c>
      <c r="E112" s="44">
        <f>IFERROR((SUMIFS('Pathways-petroleum diesel'!G$4:G$40,'Pathways-petroleum diesel'!$A$4:$A$40,$D112)-SUMIFS('Pathways-petroleum diesel'!$G$4:$G$40,'Pathways-petroleum diesel'!$A$4:$A$40,$D112))/SUMIFS('Pathways-petroleum diesel'!$G$4:$G$40,'Pathways-petroleum diesel'!$A$4:$A$40,$D112),0)</f>
        <v>0</v>
      </c>
      <c r="F112" s="176">
        <f>IFERROR((SUMIFS('Pathways-petroleum diesel'!H$4:H$40,'Pathways-petroleum diesel'!$A$4:$A$40,$D112)-SUMIFS('Pathways-petroleum diesel'!$G$4:$G$40,'Pathways-petroleum diesel'!$A$4:$A$40,$D112))/SUMIFS('Pathways-petroleum diesel'!$G$4:$G$40,'Pathways-petroleum diesel'!$A$4:$A$40,$D112),0)</f>
        <v>1.4651723689721122E-2</v>
      </c>
      <c r="G112" s="477">
        <f>('CA PATHWAYS 2022'!I$15/'CA PATHWAYS 2022'!$H$15)-1</f>
        <v>-0.15100422209697584</v>
      </c>
      <c r="H112" s="478">
        <f>('CA PATHWAYS 2022'!J$15/'CA PATHWAYS 2022'!$H$15)-1</f>
        <v>-0.20277144075204967</v>
      </c>
      <c r="I112" s="478">
        <f>('CA PATHWAYS 2022'!K$15/'CA PATHWAYS 2022'!$H$15)-1</f>
        <v>-0.17531595582048809</v>
      </c>
      <c r="J112" s="478">
        <f>('CA PATHWAYS 2022'!L$15/'CA PATHWAYS 2022'!$H$15)-1</f>
        <v>-0.14330252737257276</v>
      </c>
      <c r="K112" s="478">
        <f>('CA PATHWAYS 2022'!M$15/'CA PATHWAYS 2022'!$H$15)-1</f>
        <v>-0.12788924882261543</v>
      </c>
      <c r="L112" s="478">
        <f>('CA PATHWAYS 2022'!N$15/'CA PATHWAYS 2022'!$H$15)-1</f>
        <v>-0.10596350661603871</v>
      </c>
      <c r="M112" s="478">
        <f>('CA PATHWAYS 2022'!O$15/'CA PATHWAYS 2022'!$H$15)-1</f>
        <v>-9.2623836189442477E-2</v>
      </c>
      <c r="N112" s="478">
        <f>('CA PATHWAYS 2022'!P$15/'CA PATHWAYS 2022'!$H$15)-1</f>
        <v>-8.4356355238472291E-2</v>
      </c>
      <c r="O112" s="478">
        <f>('CA PATHWAYS 2022'!Q$15/'CA PATHWAYS 2022'!$H$15)-1</f>
        <v>-7.7417628477788214E-2</v>
      </c>
      <c r="P112" s="478">
        <f>('CA PATHWAYS 2022'!R$15/'CA PATHWAYS 2022'!$H$15)-1</f>
        <v>-6.9235322712236314E-2</v>
      </c>
      <c r="Q112" s="478">
        <f>('CA PATHWAYS 2022'!S$15/'CA PATHWAYS 2022'!$H$15)-1</f>
        <v>-5.683765330983559E-2</v>
      </c>
      <c r="R112" s="478">
        <f>('CA PATHWAYS 2022'!T$15/'CA PATHWAYS 2022'!$H$15)-1</f>
        <v>-4.5740712945802953E-2</v>
      </c>
      <c r="S112" s="478">
        <f>('CA PATHWAYS 2022'!U$15/'CA PATHWAYS 2022'!$H$15)-1</f>
        <v>-3.6225630364131733E-2</v>
      </c>
      <c r="T112" s="478">
        <f>('CA PATHWAYS 2022'!V$15/'CA PATHWAYS 2022'!$H$15)-1</f>
        <v>-2.2001348092289152E-2</v>
      </c>
      <c r="U112" s="478">
        <f>('CA PATHWAYS 2022'!W$15/'CA PATHWAYS 2022'!$H$15)-1</f>
        <v>-1.1068932121494512E-2</v>
      </c>
      <c r="V112" s="478">
        <f>('CA PATHWAYS 2022'!X$15/'CA PATHWAYS 2022'!$H$15)-1</f>
        <v>-5.2153863904778053E-3</v>
      </c>
      <c r="W112" s="478">
        <f>('CA PATHWAYS 2022'!Y$15/'CA PATHWAYS 2022'!$H$15)-1</f>
        <v>-1.5598720155484136E-3</v>
      </c>
      <c r="X112" s="478">
        <f>('CA PATHWAYS 2022'!Z$15/'CA PATHWAYS 2022'!$H$15)-1</f>
        <v>6.3575699996889501E-3</v>
      </c>
      <c r="Y112" s="478">
        <f>('CA PATHWAYS 2022'!AA$15/'CA PATHWAYS 2022'!$H$15)-1</f>
        <v>1.5128889741364615E-2</v>
      </c>
      <c r="Z112" s="478">
        <f>('CA PATHWAYS 2022'!AB$15/'CA PATHWAYS 2022'!$H$15)-1</f>
        <v>2.5019344081048445E-2</v>
      </c>
      <c r="AA112" s="478">
        <f>('CA PATHWAYS 2022'!AC$15/'CA PATHWAYS 2022'!$H$15)-1</f>
        <v>3.186008882207525E-2</v>
      </c>
      <c r="AB112" s="478">
        <f>('CA PATHWAYS 2022'!AD$15/'CA PATHWAYS 2022'!$H$15)-1</f>
        <v>4.3039375739147179E-2</v>
      </c>
      <c r="AC112" s="478">
        <f>('CA PATHWAYS 2022'!AE$15/'CA PATHWAYS 2022'!$H$15)-1</f>
        <v>5.9625384727645114E-2</v>
      </c>
      <c r="AD112" s="478">
        <f>('CA PATHWAYS 2022'!AF$15/'CA PATHWAYS 2022'!$H$15)-1</f>
        <v>8.1852524295267237E-2</v>
      </c>
      <c r="AE112" s="478">
        <f>('CA PATHWAYS 2022'!AG$15/'CA PATHWAYS 2022'!$H$15)-1</f>
        <v>0.10003097978804254</v>
      </c>
      <c r="AF112" s="478">
        <f>('CA PATHWAYS 2022'!AH$15/'CA PATHWAYS 2022'!$H$15)-1</f>
        <v>0.11190060908456401</v>
      </c>
      <c r="AG112" s="479" cm="1">
        <f t="array" ref="AG112">TREND($AB112:$AF112,$AB$1:$AF$1,AG$1)</f>
        <v>0.132728193252305</v>
      </c>
      <c r="AH112" s="479" cm="1">
        <f t="array" ref="AH112">TREND($AB112:$AF112,$AB$1:$AF$1,AH$1)</f>
        <v>0.15054099942742738</v>
      </c>
      <c r="AI112" s="479" cm="1">
        <f t="array" ref="AI112">TREND($AB112:$AF112,$AB$1:$AF$1,AI$1)</f>
        <v>0.16835380560254976</v>
      </c>
      <c r="AJ112" s="479" cm="1">
        <f t="array" ref="AJ112">TREND($AB112:$AF112,$AB$1:$AF$1,AJ$1)</f>
        <v>0.18616661177767213</v>
      </c>
      <c r="AK112" s="479" cm="1">
        <f t="array" ref="AK112">TREND($AB112:$AF112,$AB$1:$AF$1,AK$1)</f>
        <v>0.20397941795279451</v>
      </c>
    </row>
    <row r="113" spans="1:37" x14ac:dyDescent="0.25">
      <c r="B113" s="241" t="s">
        <v>1650</v>
      </c>
      <c r="C113" s="46" t="s">
        <v>1163</v>
      </c>
      <c r="D113" s="46" t="s">
        <v>58</v>
      </c>
      <c r="E113" s="44">
        <f>IFERROR((SUMIFS('Pathways-petroleum diesel'!G$4:G$40,'Pathways-petroleum diesel'!$A$4:$A$40,$D113)-SUMIFS('Pathways-petroleum diesel'!$G$4:$G$40,'Pathways-petroleum diesel'!$A$4:$A$40,$D113))/SUMIFS('Pathways-petroleum diesel'!$G$4:$G$40,'Pathways-petroleum diesel'!$A$4:$A$40,$D113),0)</f>
        <v>0</v>
      </c>
      <c r="F113" s="176">
        <f>IFERROR((SUMIFS('Pathways-petroleum diesel'!H$4:H$40,'Pathways-petroleum diesel'!$A$4:$A$40,$D113)-SUMIFS('Pathways-petroleum diesel'!$G$4:$G$40,'Pathways-petroleum diesel'!$A$4:$A$40,$D113))/SUMIFS('Pathways-petroleum diesel'!$G$4:$G$40,'Pathways-petroleum diesel'!$A$4:$A$40,$D113),0)</f>
        <v>1.4651723689721181E-2</v>
      </c>
      <c r="G113" s="477">
        <f>('CA PATHWAYS 2022'!I$15/'CA PATHWAYS 2022'!$H$15)-1</f>
        <v>-0.15100422209697584</v>
      </c>
      <c r="H113" s="478">
        <f>('CA PATHWAYS 2022'!J$15/'CA PATHWAYS 2022'!$H$15)-1</f>
        <v>-0.20277144075204967</v>
      </c>
      <c r="I113" s="478">
        <f>('CA PATHWAYS 2022'!K$15/'CA PATHWAYS 2022'!$H$15)-1</f>
        <v>-0.17531595582048809</v>
      </c>
      <c r="J113" s="478">
        <f>('CA PATHWAYS 2022'!L$15/'CA PATHWAYS 2022'!$H$15)-1</f>
        <v>-0.14330252737257276</v>
      </c>
      <c r="K113" s="478">
        <f>('CA PATHWAYS 2022'!M$15/'CA PATHWAYS 2022'!$H$15)-1</f>
        <v>-0.12788924882261543</v>
      </c>
      <c r="L113" s="478">
        <f>('CA PATHWAYS 2022'!N$15/'CA PATHWAYS 2022'!$H$15)-1</f>
        <v>-0.10596350661603871</v>
      </c>
      <c r="M113" s="478">
        <f>('CA PATHWAYS 2022'!O$15/'CA PATHWAYS 2022'!$H$15)-1</f>
        <v>-9.2623836189442477E-2</v>
      </c>
      <c r="N113" s="478">
        <f>('CA PATHWAYS 2022'!P$15/'CA PATHWAYS 2022'!$H$15)-1</f>
        <v>-8.4356355238472291E-2</v>
      </c>
      <c r="O113" s="478">
        <f>('CA PATHWAYS 2022'!Q$15/'CA PATHWAYS 2022'!$H$15)-1</f>
        <v>-7.7417628477788214E-2</v>
      </c>
      <c r="P113" s="478">
        <f>('CA PATHWAYS 2022'!R$15/'CA PATHWAYS 2022'!$H$15)-1</f>
        <v>-6.9235322712236314E-2</v>
      </c>
      <c r="Q113" s="478">
        <f>('CA PATHWAYS 2022'!S$15/'CA PATHWAYS 2022'!$H$15)-1</f>
        <v>-5.683765330983559E-2</v>
      </c>
      <c r="R113" s="478">
        <f>('CA PATHWAYS 2022'!T$15/'CA PATHWAYS 2022'!$H$15)-1</f>
        <v>-4.5740712945802953E-2</v>
      </c>
      <c r="S113" s="478">
        <f>('CA PATHWAYS 2022'!U$15/'CA PATHWAYS 2022'!$H$15)-1</f>
        <v>-3.6225630364131733E-2</v>
      </c>
      <c r="T113" s="478">
        <f>('CA PATHWAYS 2022'!V$15/'CA PATHWAYS 2022'!$H$15)-1</f>
        <v>-2.2001348092289152E-2</v>
      </c>
      <c r="U113" s="478">
        <f>('CA PATHWAYS 2022'!W$15/'CA PATHWAYS 2022'!$H$15)-1</f>
        <v>-1.1068932121494512E-2</v>
      </c>
      <c r="V113" s="478">
        <f>('CA PATHWAYS 2022'!X$15/'CA PATHWAYS 2022'!$H$15)-1</f>
        <v>-5.2153863904778053E-3</v>
      </c>
      <c r="W113" s="478">
        <f>('CA PATHWAYS 2022'!Y$15/'CA PATHWAYS 2022'!$H$15)-1</f>
        <v>-1.5598720155484136E-3</v>
      </c>
      <c r="X113" s="478">
        <f>('CA PATHWAYS 2022'!Z$15/'CA PATHWAYS 2022'!$H$15)-1</f>
        <v>6.3575699996889501E-3</v>
      </c>
      <c r="Y113" s="478">
        <f>('CA PATHWAYS 2022'!AA$15/'CA PATHWAYS 2022'!$H$15)-1</f>
        <v>1.5128889741364615E-2</v>
      </c>
      <c r="Z113" s="478">
        <f>('CA PATHWAYS 2022'!AB$15/'CA PATHWAYS 2022'!$H$15)-1</f>
        <v>2.5019344081048445E-2</v>
      </c>
      <c r="AA113" s="478">
        <f>('CA PATHWAYS 2022'!AC$15/'CA PATHWAYS 2022'!$H$15)-1</f>
        <v>3.186008882207525E-2</v>
      </c>
      <c r="AB113" s="478">
        <f>('CA PATHWAYS 2022'!AD$15/'CA PATHWAYS 2022'!$H$15)-1</f>
        <v>4.3039375739147179E-2</v>
      </c>
      <c r="AC113" s="478">
        <f>('CA PATHWAYS 2022'!AE$15/'CA PATHWAYS 2022'!$H$15)-1</f>
        <v>5.9625384727645114E-2</v>
      </c>
      <c r="AD113" s="478">
        <f>('CA PATHWAYS 2022'!AF$15/'CA PATHWAYS 2022'!$H$15)-1</f>
        <v>8.1852524295267237E-2</v>
      </c>
      <c r="AE113" s="478">
        <f>('CA PATHWAYS 2022'!AG$15/'CA PATHWAYS 2022'!$H$15)-1</f>
        <v>0.10003097978804254</v>
      </c>
      <c r="AF113" s="478">
        <f>('CA PATHWAYS 2022'!AH$15/'CA PATHWAYS 2022'!$H$15)-1</f>
        <v>0.11190060908456401</v>
      </c>
      <c r="AG113" s="479" cm="1">
        <f t="array" ref="AG113">TREND($AB113:$AF113,$AB$1:$AF$1,AG$1)</f>
        <v>0.132728193252305</v>
      </c>
      <c r="AH113" s="479" cm="1">
        <f t="array" ref="AH113">TREND($AB113:$AF113,$AB$1:$AF$1,AH$1)</f>
        <v>0.15054099942742738</v>
      </c>
      <c r="AI113" s="479" cm="1">
        <f t="array" ref="AI113">TREND($AB113:$AF113,$AB$1:$AF$1,AI$1)</f>
        <v>0.16835380560254976</v>
      </c>
      <c r="AJ113" s="479" cm="1">
        <f t="array" ref="AJ113">TREND($AB113:$AF113,$AB$1:$AF$1,AJ$1)</f>
        <v>0.18616661177767213</v>
      </c>
      <c r="AK113" s="479" cm="1">
        <f t="array" ref="AK113">TREND($AB113:$AF113,$AB$1:$AF$1,AK$1)</f>
        <v>0.20397941795279451</v>
      </c>
    </row>
    <row r="114" spans="1:37" x14ac:dyDescent="0.25">
      <c r="B114" s="241" t="s">
        <v>1650</v>
      </c>
      <c r="C114" s="46" t="s">
        <v>1163</v>
      </c>
      <c r="D114" s="46" t="s">
        <v>59</v>
      </c>
      <c r="E114" s="44">
        <f>IFERROR((SUMIFS('Pathways-petroleum diesel'!G$4:G$40,'Pathways-petroleum diesel'!$A$4:$A$40,$D114)-SUMIFS('Pathways-petroleum diesel'!$G$4:$G$40,'Pathways-petroleum diesel'!$A$4:$A$40,$D114))/SUMIFS('Pathways-petroleum diesel'!$G$4:$G$40,'Pathways-petroleum diesel'!$A$4:$A$40,$D114),0)</f>
        <v>0</v>
      </c>
      <c r="F114" s="176">
        <f>IFERROR((SUMIFS('Pathways-petroleum diesel'!H$4:H$40,'Pathways-petroleum diesel'!$A$4:$A$40,$D114)-SUMIFS('Pathways-petroleum diesel'!$G$4:$G$40,'Pathways-petroleum diesel'!$A$4:$A$40,$D114))/SUMIFS('Pathways-petroleum diesel'!$G$4:$G$40,'Pathways-petroleum diesel'!$A$4:$A$40,$D114),0)</f>
        <v>1.4651723689721181E-2</v>
      </c>
      <c r="G114" s="477">
        <f>('CA PATHWAYS 2022'!I$15/'CA PATHWAYS 2022'!$H$15)-1</f>
        <v>-0.15100422209697584</v>
      </c>
      <c r="H114" s="478">
        <f>('CA PATHWAYS 2022'!J$15/'CA PATHWAYS 2022'!$H$15)-1</f>
        <v>-0.20277144075204967</v>
      </c>
      <c r="I114" s="478">
        <f>('CA PATHWAYS 2022'!K$15/'CA PATHWAYS 2022'!$H$15)-1</f>
        <v>-0.17531595582048809</v>
      </c>
      <c r="J114" s="478">
        <f>('CA PATHWAYS 2022'!L$15/'CA PATHWAYS 2022'!$H$15)-1</f>
        <v>-0.14330252737257276</v>
      </c>
      <c r="K114" s="478">
        <f>('CA PATHWAYS 2022'!M$15/'CA PATHWAYS 2022'!$H$15)-1</f>
        <v>-0.12788924882261543</v>
      </c>
      <c r="L114" s="478">
        <f>('CA PATHWAYS 2022'!N$15/'CA PATHWAYS 2022'!$H$15)-1</f>
        <v>-0.10596350661603871</v>
      </c>
      <c r="M114" s="478">
        <f>('CA PATHWAYS 2022'!O$15/'CA PATHWAYS 2022'!$H$15)-1</f>
        <v>-9.2623836189442477E-2</v>
      </c>
      <c r="N114" s="478">
        <f>('CA PATHWAYS 2022'!P$15/'CA PATHWAYS 2022'!$H$15)-1</f>
        <v>-8.4356355238472291E-2</v>
      </c>
      <c r="O114" s="478">
        <f>('CA PATHWAYS 2022'!Q$15/'CA PATHWAYS 2022'!$H$15)-1</f>
        <v>-7.7417628477788214E-2</v>
      </c>
      <c r="P114" s="478">
        <f>('CA PATHWAYS 2022'!R$15/'CA PATHWAYS 2022'!$H$15)-1</f>
        <v>-6.9235322712236314E-2</v>
      </c>
      <c r="Q114" s="478">
        <f>('CA PATHWAYS 2022'!S$15/'CA PATHWAYS 2022'!$H$15)-1</f>
        <v>-5.683765330983559E-2</v>
      </c>
      <c r="R114" s="478">
        <f>('CA PATHWAYS 2022'!T$15/'CA PATHWAYS 2022'!$H$15)-1</f>
        <v>-4.5740712945802953E-2</v>
      </c>
      <c r="S114" s="478">
        <f>('CA PATHWAYS 2022'!U$15/'CA PATHWAYS 2022'!$H$15)-1</f>
        <v>-3.6225630364131733E-2</v>
      </c>
      <c r="T114" s="478">
        <f>('CA PATHWAYS 2022'!V$15/'CA PATHWAYS 2022'!$H$15)-1</f>
        <v>-2.2001348092289152E-2</v>
      </c>
      <c r="U114" s="478">
        <f>('CA PATHWAYS 2022'!W$15/'CA PATHWAYS 2022'!$H$15)-1</f>
        <v>-1.1068932121494512E-2</v>
      </c>
      <c r="V114" s="478">
        <f>('CA PATHWAYS 2022'!X$15/'CA PATHWAYS 2022'!$H$15)-1</f>
        <v>-5.2153863904778053E-3</v>
      </c>
      <c r="W114" s="478">
        <f>('CA PATHWAYS 2022'!Y$15/'CA PATHWAYS 2022'!$H$15)-1</f>
        <v>-1.5598720155484136E-3</v>
      </c>
      <c r="X114" s="478">
        <f>('CA PATHWAYS 2022'!Z$15/'CA PATHWAYS 2022'!$H$15)-1</f>
        <v>6.3575699996889501E-3</v>
      </c>
      <c r="Y114" s="478">
        <f>('CA PATHWAYS 2022'!AA$15/'CA PATHWAYS 2022'!$H$15)-1</f>
        <v>1.5128889741364615E-2</v>
      </c>
      <c r="Z114" s="478">
        <f>('CA PATHWAYS 2022'!AB$15/'CA PATHWAYS 2022'!$H$15)-1</f>
        <v>2.5019344081048445E-2</v>
      </c>
      <c r="AA114" s="478">
        <f>('CA PATHWAYS 2022'!AC$15/'CA PATHWAYS 2022'!$H$15)-1</f>
        <v>3.186008882207525E-2</v>
      </c>
      <c r="AB114" s="478">
        <f>('CA PATHWAYS 2022'!AD$15/'CA PATHWAYS 2022'!$H$15)-1</f>
        <v>4.3039375739147179E-2</v>
      </c>
      <c r="AC114" s="478">
        <f>('CA PATHWAYS 2022'!AE$15/'CA PATHWAYS 2022'!$H$15)-1</f>
        <v>5.9625384727645114E-2</v>
      </c>
      <c r="AD114" s="478">
        <f>('CA PATHWAYS 2022'!AF$15/'CA PATHWAYS 2022'!$H$15)-1</f>
        <v>8.1852524295267237E-2</v>
      </c>
      <c r="AE114" s="478">
        <f>('CA PATHWAYS 2022'!AG$15/'CA PATHWAYS 2022'!$H$15)-1</f>
        <v>0.10003097978804254</v>
      </c>
      <c r="AF114" s="478">
        <f>('CA PATHWAYS 2022'!AH$15/'CA PATHWAYS 2022'!$H$15)-1</f>
        <v>0.11190060908456401</v>
      </c>
      <c r="AG114" s="479" cm="1">
        <f t="array" ref="AG114">TREND($AB114:$AF114,$AB$1:$AF$1,AG$1)</f>
        <v>0.132728193252305</v>
      </c>
      <c r="AH114" s="479" cm="1">
        <f t="array" ref="AH114">TREND($AB114:$AF114,$AB$1:$AF$1,AH$1)</f>
        <v>0.15054099942742738</v>
      </c>
      <c r="AI114" s="479" cm="1">
        <f t="array" ref="AI114">TREND($AB114:$AF114,$AB$1:$AF$1,AI$1)</f>
        <v>0.16835380560254976</v>
      </c>
      <c r="AJ114" s="479" cm="1">
        <f t="array" ref="AJ114">TREND($AB114:$AF114,$AB$1:$AF$1,AJ$1)</f>
        <v>0.18616661177767213</v>
      </c>
      <c r="AK114" s="479" cm="1">
        <f t="array" ref="AK114">TREND($AB114:$AF114,$AB$1:$AF$1,AK$1)</f>
        <v>0.20397941795279451</v>
      </c>
    </row>
    <row r="115" spans="1:37" x14ac:dyDescent="0.25">
      <c r="A115" s="1" t="s">
        <v>1653</v>
      </c>
      <c r="B115" s="241" t="s">
        <v>1650</v>
      </c>
      <c r="C115" s="46" t="s">
        <v>1163</v>
      </c>
      <c r="D115" s="46" t="s">
        <v>60</v>
      </c>
      <c r="E115" s="44">
        <f>IFERROR((SUMIFS('Pathways-petroleum diesel'!G$4:G$40,'Pathways-petroleum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F115" s="176">
        <f>IFERROR((SUMIFS('Pathways-petroleum diesel'!H$4:H$40,'Pathways-petroleum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G115" s="477">
        <f>('CA PATHWAYS 2022'!I$25/'CA PATHWAYS 2022'!$H$25)-1</f>
        <v>-6.4729419729097959E-2</v>
      </c>
      <c r="H115" s="478">
        <f>('CA PATHWAYS 2022'!J$25/'CA PATHWAYS 2022'!$H$25)-1</f>
        <v>2.6981542298714078E-3</v>
      </c>
      <c r="I115" s="478">
        <f>('CA PATHWAYS 2022'!K$25/'CA PATHWAYS 2022'!$H$25)-1</f>
        <v>-5.9347025192505676E-2</v>
      </c>
      <c r="J115" s="478">
        <f>('CA PATHWAYS 2022'!L$25/'CA PATHWAYS 2022'!$H$25)-1</f>
        <v>-3.8953580105994257E-2</v>
      </c>
      <c r="K115" s="478">
        <f>('CA PATHWAYS 2022'!M$25/'CA PATHWAYS 2022'!$H$25)-1</f>
        <v>-4.5040209312422363E-2</v>
      </c>
      <c r="L115" s="478">
        <f>('CA PATHWAYS 2022'!N$25/'CA PATHWAYS 2022'!$H$25)-1</f>
        <v>-5.2455032641992028E-2</v>
      </c>
      <c r="M115" s="478">
        <f>('CA PATHWAYS 2022'!O$25/'CA PATHWAYS 2022'!$H$25)-1</f>
        <v>-7.116987344889858E-2</v>
      </c>
      <c r="N115" s="478">
        <f>('CA PATHWAYS 2022'!P$25/'CA PATHWAYS 2022'!$H$25)-1</f>
        <v>-7.4779585475616361E-2</v>
      </c>
      <c r="O115" s="478">
        <f>('CA PATHWAYS 2022'!Q$25/'CA PATHWAYS 2022'!$H$25)-1</f>
        <v>-0.10981166748876159</v>
      </c>
      <c r="P115" s="478">
        <f>('CA PATHWAYS 2022'!R$25/'CA PATHWAYS 2022'!$H$25)-1</f>
        <v>-0.127601360720904</v>
      </c>
      <c r="Q115" s="478">
        <f>('CA PATHWAYS 2022'!S$25/'CA PATHWAYS 2022'!$H$25)-1</f>
        <v>-0.14511035826872332</v>
      </c>
      <c r="R115" s="478">
        <f>('CA PATHWAYS 2022'!T$25/'CA PATHWAYS 2022'!$H$25)-1</f>
        <v>-0.1576443504002778</v>
      </c>
      <c r="S115" s="478">
        <f>('CA PATHWAYS 2022'!U$25/'CA PATHWAYS 2022'!$H$25)-1</f>
        <v>-0.17801408561897136</v>
      </c>
      <c r="T115" s="478">
        <f>('CA PATHWAYS 2022'!V$25/'CA PATHWAYS 2022'!$H$25)-1</f>
        <v>-0.18099895217642881</v>
      </c>
      <c r="U115" s="478">
        <f>('CA PATHWAYS 2022'!W$25/'CA PATHWAYS 2022'!$H$25)-1</f>
        <v>-0.20531797283823972</v>
      </c>
      <c r="V115" s="478">
        <f>('CA PATHWAYS 2022'!X$25/'CA PATHWAYS 2022'!$H$25)-1</f>
        <v>-0.21899338446371464</v>
      </c>
      <c r="W115" s="478">
        <f>('CA PATHWAYS 2022'!Y$25/'CA PATHWAYS 2022'!$H$25)-1</f>
        <v>-0.21438381109981297</v>
      </c>
      <c r="X115" s="478">
        <f>('CA PATHWAYS 2022'!Z$25/'CA PATHWAYS 2022'!$H$25)-1</f>
        <v>-0.23389553356984538</v>
      </c>
      <c r="Y115" s="478">
        <f>('CA PATHWAYS 2022'!AA$25/'CA PATHWAYS 2022'!$H$25)-1</f>
        <v>-0.24215907554593041</v>
      </c>
      <c r="Z115" s="478">
        <f>('CA PATHWAYS 2022'!AB$25/'CA PATHWAYS 2022'!$H$25)-1</f>
        <v>-0.24247213266103818</v>
      </c>
      <c r="AA115" s="478">
        <f>('CA PATHWAYS 2022'!AC$25/'CA PATHWAYS 2022'!$H$25)-1</f>
        <v>-0.24320812804059555</v>
      </c>
      <c r="AB115" s="478">
        <f>('CA PATHWAYS 2022'!AD$25/'CA PATHWAYS 2022'!$H$25)-1</f>
        <v>-0.25219975152727958</v>
      </c>
      <c r="AC115" s="478">
        <f>('CA PATHWAYS 2022'!AE$25/'CA PATHWAYS 2022'!$H$25)-1</f>
        <v>-0.25547996620477842</v>
      </c>
      <c r="AD115" s="478">
        <f>('CA PATHWAYS 2022'!AF$25/'CA PATHWAYS 2022'!$H$25)-1</f>
        <v>-0.25718339146936919</v>
      </c>
      <c r="AE115" s="478">
        <f>('CA PATHWAYS 2022'!AG$25/'CA PATHWAYS 2022'!$H$25)-1</f>
        <v>-0.25785073157262939</v>
      </c>
      <c r="AF115" s="478">
        <f>('CA PATHWAYS 2022'!AH$25/'CA PATHWAYS 2022'!$H$25)-1</f>
        <v>-0.26160599971538756</v>
      </c>
      <c r="AG115" s="479" cm="1">
        <f t="array" ref="AG115">TREND($AB115:$AF115,$AB$1:$AF$1,AG$1)</f>
        <v>-0.26321894662110878</v>
      </c>
      <c r="AH115" s="479" cm="1">
        <f t="array" ref="AH115">TREND($AB115:$AF115,$AB$1:$AF$1,AH$1)</f>
        <v>-0.26533727279551567</v>
      </c>
      <c r="AI115" s="479" cm="1">
        <f t="array" ref="AI115">TREND($AB115:$AF115,$AB$1:$AF$1,AI$1)</f>
        <v>-0.26745559896992255</v>
      </c>
      <c r="AJ115" s="479" cm="1">
        <f t="array" ref="AJ115">TREND($AB115:$AF115,$AB$1:$AF$1,AJ$1)</f>
        <v>-0.26957392514432943</v>
      </c>
      <c r="AK115" s="479" cm="1">
        <f t="array" ref="AK115">TREND($AB115:$AF115,$AB$1:$AF$1,AK$1)</f>
        <v>-0.27169225131873631</v>
      </c>
    </row>
    <row r="116" spans="1:37" x14ac:dyDescent="0.25">
      <c r="B116" s="241" t="s">
        <v>1650</v>
      </c>
      <c r="C116" s="46" t="s">
        <v>1163</v>
      </c>
      <c r="D116" s="46" t="s">
        <v>61</v>
      </c>
      <c r="E116" s="44">
        <f>IFERROR((SUMIFS('Pathways-petroleum diesel'!G$4:G$40,'Pathways-petroleum diesel'!$A$4:$A$40,$D116)-SUMIFS('Pathways-petroleum diesel'!$G$4:$G$40,'Pathways-petroleum diesel'!$A$4:$A$40,$D116))/SUMIFS('Pathways-petroleum diesel'!$G$4:$G$40,'Pathways-petroleum diesel'!$A$4:$A$40,$D116),0)</f>
        <v>0</v>
      </c>
      <c r="F116" s="176">
        <f>IFERROR((SUMIFS('Pathways-petroleum diesel'!H$4:H$40,'Pathways-petroleum diesel'!$A$4:$A$40,$D116)-SUMIFS('Pathways-petroleum diesel'!$G$4:$G$40,'Pathways-petroleum diesel'!$A$4:$A$40,$D116))/SUMIFS('Pathways-petroleum diesel'!$G$4:$G$40,'Pathways-petroleum diesel'!$A$4:$A$40,$D116),0)</f>
        <v>1.4651723689721181E-2</v>
      </c>
      <c r="G116" s="477">
        <f>('CA PATHWAYS 2022'!I$15/'CA PATHWAYS 2022'!$H$15)-1</f>
        <v>-0.15100422209697584</v>
      </c>
      <c r="H116" s="478">
        <f>('CA PATHWAYS 2022'!J$15/'CA PATHWAYS 2022'!$H$15)-1</f>
        <v>-0.20277144075204967</v>
      </c>
      <c r="I116" s="478">
        <f>('CA PATHWAYS 2022'!K$15/'CA PATHWAYS 2022'!$H$15)-1</f>
        <v>-0.17531595582048809</v>
      </c>
      <c r="J116" s="478">
        <f>('CA PATHWAYS 2022'!L$15/'CA PATHWAYS 2022'!$H$15)-1</f>
        <v>-0.14330252737257276</v>
      </c>
      <c r="K116" s="478">
        <f>('CA PATHWAYS 2022'!M$15/'CA PATHWAYS 2022'!$H$15)-1</f>
        <v>-0.12788924882261543</v>
      </c>
      <c r="L116" s="478">
        <f>('CA PATHWAYS 2022'!N$15/'CA PATHWAYS 2022'!$H$15)-1</f>
        <v>-0.10596350661603871</v>
      </c>
      <c r="M116" s="478">
        <f>('CA PATHWAYS 2022'!O$15/'CA PATHWAYS 2022'!$H$15)-1</f>
        <v>-9.2623836189442477E-2</v>
      </c>
      <c r="N116" s="478">
        <f>('CA PATHWAYS 2022'!P$15/'CA PATHWAYS 2022'!$H$15)-1</f>
        <v>-8.4356355238472291E-2</v>
      </c>
      <c r="O116" s="478">
        <f>('CA PATHWAYS 2022'!Q$15/'CA PATHWAYS 2022'!$H$15)-1</f>
        <v>-7.7417628477788214E-2</v>
      </c>
      <c r="P116" s="478">
        <f>('CA PATHWAYS 2022'!R$15/'CA PATHWAYS 2022'!$H$15)-1</f>
        <v>-6.9235322712236314E-2</v>
      </c>
      <c r="Q116" s="478">
        <f>('CA PATHWAYS 2022'!S$15/'CA PATHWAYS 2022'!$H$15)-1</f>
        <v>-5.683765330983559E-2</v>
      </c>
      <c r="R116" s="478">
        <f>('CA PATHWAYS 2022'!T$15/'CA PATHWAYS 2022'!$H$15)-1</f>
        <v>-4.5740712945802953E-2</v>
      </c>
      <c r="S116" s="478">
        <f>('CA PATHWAYS 2022'!U$15/'CA PATHWAYS 2022'!$H$15)-1</f>
        <v>-3.6225630364131733E-2</v>
      </c>
      <c r="T116" s="478">
        <f>('CA PATHWAYS 2022'!V$15/'CA PATHWAYS 2022'!$H$15)-1</f>
        <v>-2.2001348092289152E-2</v>
      </c>
      <c r="U116" s="478">
        <f>('CA PATHWAYS 2022'!W$15/'CA PATHWAYS 2022'!$H$15)-1</f>
        <v>-1.1068932121494512E-2</v>
      </c>
      <c r="V116" s="478">
        <f>('CA PATHWAYS 2022'!X$15/'CA PATHWAYS 2022'!$H$15)-1</f>
        <v>-5.2153863904778053E-3</v>
      </c>
      <c r="W116" s="478">
        <f>('CA PATHWAYS 2022'!Y$15/'CA PATHWAYS 2022'!$H$15)-1</f>
        <v>-1.5598720155484136E-3</v>
      </c>
      <c r="X116" s="478">
        <f>('CA PATHWAYS 2022'!Z$15/'CA PATHWAYS 2022'!$H$15)-1</f>
        <v>6.3575699996889501E-3</v>
      </c>
      <c r="Y116" s="478">
        <f>('CA PATHWAYS 2022'!AA$15/'CA PATHWAYS 2022'!$H$15)-1</f>
        <v>1.5128889741364615E-2</v>
      </c>
      <c r="Z116" s="478">
        <f>('CA PATHWAYS 2022'!AB$15/'CA PATHWAYS 2022'!$H$15)-1</f>
        <v>2.5019344081048445E-2</v>
      </c>
      <c r="AA116" s="478">
        <f>('CA PATHWAYS 2022'!AC$15/'CA PATHWAYS 2022'!$H$15)-1</f>
        <v>3.186008882207525E-2</v>
      </c>
      <c r="AB116" s="478">
        <f>('CA PATHWAYS 2022'!AD$15/'CA PATHWAYS 2022'!$H$15)-1</f>
        <v>4.3039375739147179E-2</v>
      </c>
      <c r="AC116" s="478">
        <f>('CA PATHWAYS 2022'!AE$15/'CA PATHWAYS 2022'!$H$15)-1</f>
        <v>5.9625384727645114E-2</v>
      </c>
      <c r="AD116" s="478">
        <f>('CA PATHWAYS 2022'!AF$15/'CA PATHWAYS 2022'!$H$15)-1</f>
        <v>8.1852524295267237E-2</v>
      </c>
      <c r="AE116" s="478">
        <f>('CA PATHWAYS 2022'!AG$15/'CA PATHWAYS 2022'!$H$15)-1</f>
        <v>0.10003097978804254</v>
      </c>
      <c r="AF116" s="478">
        <f>('CA PATHWAYS 2022'!AH$15/'CA PATHWAYS 2022'!$H$15)-1</f>
        <v>0.11190060908456401</v>
      </c>
      <c r="AG116" s="479" cm="1">
        <f t="array" ref="AG116">TREND($AB116:$AF116,$AB$1:$AF$1,AG$1)</f>
        <v>0.132728193252305</v>
      </c>
      <c r="AH116" s="479" cm="1">
        <f t="array" ref="AH116">TREND($AB116:$AF116,$AB$1:$AF$1,AH$1)</f>
        <v>0.15054099942742738</v>
      </c>
      <c r="AI116" s="479" cm="1">
        <f t="array" ref="AI116">TREND($AB116:$AF116,$AB$1:$AF$1,AI$1)</f>
        <v>0.16835380560254976</v>
      </c>
      <c r="AJ116" s="479" cm="1">
        <f t="array" ref="AJ116">TREND($AB116:$AF116,$AB$1:$AF$1,AJ$1)</f>
        <v>0.18616661177767213</v>
      </c>
      <c r="AK116" s="479" cm="1">
        <f t="array" ref="AK116">TREND($AB116:$AF116,$AB$1:$AF$1,AK$1)</f>
        <v>0.20397941795279451</v>
      </c>
    </row>
    <row r="117" spans="1:37" x14ac:dyDescent="0.25">
      <c r="B117" s="241" t="s">
        <v>1650</v>
      </c>
      <c r="C117" s="46" t="s">
        <v>1163</v>
      </c>
      <c r="D117" s="46" t="s">
        <v>62</v>
      </c>
      <c r="E117" s="44">
        <f>IFERROR((SUMIFS('Pathways-petroleum diesel'!G$4:G$40,'Pathways-petroleum diesel'!$A$4:$A$40,$D117)-SUMIFS('Pathways-petroleum diesel'!$G$4:$G$40,'Pathways-petroleum diesel'!$A$4:$A$40,$D117))/SUMIFS('Pathways-petroleum diesel'!$G$4:$G$40,'Pathways-petroleum diesel'!$A$4:$A$40,$D117),0)</f>
        <v>0</v>
      </c>
      <c r="F117" s="176">
        <f>IFERROR((SUMIFS('Pathways-petroleum diesel'!H$4:H$40,'Pathways-petroleum diesel'!$A$4:$A$40,$D117)-SUMIFS('Pathways-petroleum diesel'!$G$4:$G$40,'Pathways-petroleum diesel'!$A$4:$A$40,$D117))/SUMIFS('Pathways-petroleum diesel'!$G$4:$G$40,'Pathways-petroleum diesel'!$A$4:$A$40,$D117),0)</f>
        <v>1.4651723689721181E-2</v>
      </c>
      <c r="G117" s="477">
        <f>('CA PATHWAYS 2022'!I$15/'CA PATHWAYS 2022'!$H$15)-1</f>
        <v>-0.15100422209697584</v>
      </c>
      <c r="H117" s="478">
        <f>('CA PATHWAYS 2022'!J$15/'CA PATHWAYS 2022'!$H$15)-1</f>
        <v>-0.20277144075204967</v>
      </c>
      <c r="I117" s="478">
        <f>('CA PATHWAYS 2022'!K$15/'CA PATHWAYS 2022'!$H$15)-1</f>
        <v>-0.17531595582048809</v>
      </c>
      <c r="J117" s="478">
        <f>('CA PATHWAYS 2022'!L$15/'CA PATHWAYS 2022'!$H$15)-1</f>
        <v>-0.14330252737257276</v>
      </c>
      <c r="K117" s="478">
        <f>('CA PATHWAYS 2022'!M$15/'CA PATHWAYS 2022'!$H$15)-1</f>
        <v>-0.12788924882261543</v>
      </c>
      <c r="L117" s="478">
        <f>('CA PATHWAYS 2022'!N$15/'CA PATHWAYS 2022'!$H$15)-1</f>
        <v>-0.10596350661603871</v>
      </c>
      <c r="M117" s="478">
        <f>('CA PATHWAYS 2022'!O$15/'CA PATHWAYS 2022'!$H$15)-1</f>
        <v>-9.2623836189442477E-2</v>
      </c>
      <c r="N117" s="478">
        <f>('CA PATHWAYS 2022'!P$15/'CA PATHWAYS 2022'!$H$15)-1</f>
        <v>-8.4356355238472291E-2</v>
      </c>
      <c r="O117" s="478">
        <f>('CA PATHWAYS 2022'!Q$15/'CA PATHWAYS 2022'!$H$15)-1</f>
        <v>-7.7417628477788214E-2</v>
      </c>
      <c r="P117" s="478">
        <f>('CA PATHWAYS 2022'!R$15/'CA PATHWAYS 2022'!$H$15)-1</f>
        <v>-6.9235322712236314E-2</v>
      </c>
      <c r="Q117" s="478">
        <f>('CA PATHWAYS 2022'!S$15/'CA PATHWAYS 2022'!$H$15)-1</f>
        <v>-5.683765330983559E-2</v>
      </c>
      <c r="R117" s="478">
        <f>('CA PATHWAYS 2022'!T$15/'CA PATHWAYS 2022'!$H$15)-1</f>
        <v>-4.5740712945802953E-2</v>
      </c>
      <c r="S117" s="478">
        <f>('CA PATHWAYS 2022'!U$15/'CA PATHWAYS 2022'!$H$15)-1</f>
        <v>-3.6225630364131733E-2</v>
      </c>
      <c r="T117" s="478">
        <f>('CA PATHWAYS 2022'!V$15/'CA PATHWAYS 2022'!$H$15)-1</f>
        <v>-2.2001348092289152E-2</v>
      </c>
      <c r="U117" s="478">
        <f>('CA PATHWAYS 2022'!W$15/'CA PATHWAYS 2022'!$H$15)-1</f>
        <v>-1.1068932121494512E-2</v>
      </c>
      <c r="V117" s="478">
        <f>('CA PATHWAYS 2022'!X$15/'CA PATHWAYS 2022'!$H$15)-1</f>
        <v>-5.2153863904778053E-3</v>
      </c>
      <c r="W117" s="478">
        <f>('CA PATHWAYS 2022'!Y$15/'CA PATHWAYS 2022'!$H$15)-1</f>
        <v>-1.5598720155484136E-3</v>
      </c>
      <c r="X117" s="478">
        <f>('CA PATHWAYS 2022'!Z$15/'CA PATHWAYS 2022'!$H$15)-1</f>
        <v>6.3575699996889501E-3</v>
      </c>
      <c r="Y117" s="478">
        <f>('CA PATHWAYS 2022'!AA$15/'CA PATHWAYS 2022'!$H$15)-1</f>
        <v>1.5128889741364615E-2</v>
      </c>
      <c r="Z117" s="478">
        <f>('CA PATHWAYS 2022'!AB$15/'CA PATHWAYS 2022'!$H$15)-1</f>
        <v>2.5019344081048445E-2</v>
      </c>
      <c r="AA117" s="478">
        <f>('CA PATHWAYS 2022'!AC$15/'CA PATHWAYS 2022'!$H$15)-1</f>
        <v>3.186008882207525E-2</v>
      </c>
      <c r="AB117" s="478">
        <f>('CA PATHWAYS 2022'!AD$15/'CA PATHWAYS 2022'!$H$15)-1</f>
        <v>4.3039375739147179E-2</v>
      </c>
      <c r="AC117" s="478">
        <f>('CA PATHWAYS 2022'!AE$15/'CA PATHWAYS 2022'!$H$15)-1</f>
        <v>5.9625384727645114E-2</v>
      </c>
      <c r="AD117" s="478">
        <f>('CA PATHWAYS 2022'!AF$15/'CA PATHWAYS 2022'!$H$15)-1</f>
        <v>8.1852524295267237E-2</v>
      </c>
      <c r="AE117" s="478">
        <f>('CA PATHWAYS 2022'!AG$15/'CA PATHWAYS 2022'!$H$15)-1</f>
        <v>0.10003097978804254</v>
      </c>
      <c r="AF117" s="478">
        <f>('CA PATHWAYS 2022'!AH$15/'CA PATHWAYS 2022'!$H$15)-1</f>
        <v>0.11190060908456401</v>
      </c>
      <c r="AG117" s="479" cm="1">
        <f t="array" ref="AG117">TREND($AB117:$AF117,$AB$1:$AF$1,AG$1)</f>
        <v>0.132728193252305</v>
      </c>
      <c r="AH117" s="479" cm="1">
        <f t="array" ref="AH117">TREND($AB117:$AF117,$AB$1:$AF$1,AH$1)</f>
        <v>0.15054099942742738</v>
      </c>
      <c r="AI117" s="479" cm="1">
        <f t="array" ref="AI117">TREND($AB117:$AF117,$AB$1:$AF$1,AI$1)</f>
        <v>0.16835380560254976</v>
      </c>
      <c r="AJ117" s="479" cm="1">
        <f t="array" ref="AJ117">TREND($AB117:$AF117,$AB$1:$AF$1,AJ$1)</f>
        <v>0.18616661177767213</v>
      </c>
      <c r="AK117" s="479" cm="1">
        <f t="array" ref="AK117">TREND($AB117:$AF117,$AB$1:$AF$1,AK$1)</f>
        <v>0.20397941795279451</v>
      </c>
    </row>
    <row r="118" spans="1:37" x14ac:dyDescent="0.25">
      <c r="B118" s="241" t="s">
        <v>1650</v>
      </c>
      <c r="C118" s="46" t="s">
        <v>1163</v>
      </c>
      <c r="D118" s="46" t="s">
        <v>63</v>
      </c>
      <c r="E118" s="44">
        <f>IFERROR((SUMIFS('Pathways-petroleum diesel'!G$4:G$40,'Pathways-petroleum diesel'!$A$4:$A$40,$D118)-SUMIFS('Pathways-petroleum diesel'!$G$4:$G$40,'Pathways-petroleum diesel'!$A$4:$A$40,$D118))/SUMIFS('Pathways-petroleum diesel'!$G$4:$G$40,'Pathways-petroleum diesel'!$A$4:$A$40,$D118),0)</f>
        <v>0</v>
      </c>
      <c r="F118" s="176">
        <f>IFERROR((SUMIFS('Pathways-petroleum diesel'!H$4:H$40,'Pathways-petroleum diesel'!$A$4:$A$40,$D118)-SUMIFS('Pathways-petroleum diesel'!$G$4:$G$40,'Pathways-petroleum diesel'!$A$4:$A$40,$D118))/SUMIFS('Pathways-petroleum diesel'!$G$4:$G$40,'Pathways-petroleum diesel'!$A$4:$A$40,$D118),0)</f>
        <v>1.4651723689721181E-2</v>
      </c>
      <c r="G118" s="477">
        <f>('CA PATHWAYS 2022'!I$15/'CA PATHWAYS 2022'!$H$15)-1</f>
        <v>-0.15100422209697584</v>
      </c>
      <c r="H118" s="478">
        <f>('CA PATHWAYS 2022'!J$15/'CA PATHWAYS 2022'!$H$15)-1</f>
        <v>-0.20277144075204967</v>
      </c>
      <c r="I118" s="478">
        <f>('CA PATHWAYS 2022'!K$15/'CA PATHWAYS 2022'!$H$15)-1</f>
        <v>-0.17531595582048809</v>
      </c>
      <c r="J118" s="478">
        <f>('CA PATHWAYS 2022'!L$15/'CA PATHWAYS 2022'!$H$15)-1</f>
        <v>-0.14330252737257276</v>
      </c>
      <c r="K118" s="478">
        <f>('CA PATHWAYS 2022'!M$15/'CA PATHWAYS 2022'!$H$15)-1</f>
        <v>-0.12788924882261543</v>
      </c>
      <c r="L118" s="478">
        <f>('CA PATHWAYS 2022'!N$15/'CA PATHWAYS 2022'!$H$15)-1</f>
        <v>-0.10596350661603871</v>
      </c>
      <c r="M118" s="478">
        <f>('CA PATHWAYS 2022'!O$15/'CA PATHWAYS 2022'!$H$15)-1</f>
        <v>-9.2623836189442477E-2</v>
      </c>
      <c r="N118" s="478">
        <f>('CA PATHWAYS 2022'!P$15/'CA PATHWAYS 2022'!$H$15)-1</f>
        <v>-8.4356355238472291E-2</v>
      </c>
      <c r="O118" s="478">
        <f>('CA PATHWAYS 2022'!Q$15/'CA PATHWAYS 2022'!$H$15)-1</f>
        <v>-7.7417628477788214E-2</v>
      </c>
      <c r="P118" s="478">
        <f>('CA PATHWAYS 2022'!R$15/'CA PATHWAYS 2022'!$H$15)-1</f>
        <v>-6.9235322712236314E-2</v>
      </c>
      <c r="Q118" s="478">
        <f>('CA PATHWAYS 2022'!S$15/'CA PATHWAYS 2022'!$H$15)-1</f>
        <v>-5.683765330983559E-2</v>
      </c>
      <c r="R118" s="478">
        <f>('CA PATHWAYS 2022'!T$15/'CA PATHWAYS 2022'!$H$15)-1</f>
        <v>-4.5740712945802953E-2</v>
      </c>
      <c r="S118" s="478">
        <f>('CA PATHWAYS 2022'!U$15/'CA PATHWAYS 2022'!$H$15)-1</f>
        <v>-3.6225630364131733E-2</v>
      </c>
      <c r="T118" s="478">
        <f>('CA PATHWAYS 2022'!V$15/'CA PATHWAYS 2022'!$H$15)-1</f>
        <v>-2.2001348092289152E-2</v>
      </c>
      <c r="U118" s="478">
        <f>('CA PATHWAYS 2022'!W$15/'CA PATHWAYS 2022'!$H$15)-1</f>
        <v>-1.1068932121494512E-2</v>
      </c>
      <c r="V118" s="478">
        <f>('CA PATHWAYS 2022'!X$15/'CA PATHWAYS 2022'!$H$15)-1</f>
        <v>-5.2153863904778053E-3</v>
      </c>
      <c r="W118" s="478">
        <f>('CA PATHWAYS 2022'!Y$15/'CA PATHWAYS 2022'!$H$15)-1</f>
        <v>-1.5598720155484136E-3</v>
      </c>
      <c r="X118" s="478">
        <f>('CA PATHWAYS 2022'!Z$15/'CA PATHWAYS 2022'!$H$15)-1</f>
        <v>6.3575699996889501E-3</v>
      </c>
      <c r="Y118" s="478">
        <f>('CA PATHWAYS 2022'!AA$15/'CA PATHWAYS 2022'!$H$15)-1</f>
        <v>1.5128889741364615E-2</v>
      </c>
      <c r="Z118" s="478">
        <f>('CA PATHWAYS 2022'!AB$15/'CA PATHWAYS 2022'!$H$15)-1</f>
        <v>2.5019344081048445E-2</v>
      </c>
      <c r="AA118" s="478">
        <f>('CA PATHWAYS 2022'!AC$15/'CA PATHWAYS 2022'!$H$15)-1</f>
        <v>3.186008882207525E-2</v>
      </c>
      <c r="AB118" s="478">
        <f>('CA PATHWAYS 2022'!AD$15/'CA PATHWAYS 2022'!$H$15)-1</f>
        <v>4.3039375739147179E-2</v>
      </c>
      <c r="AC118" s="478">
        <f>('CA PATHWAYS 2022'!AE$15/'CA PATHWAYS 2022'!$H$15)-1</f>
        <v>5.9625384727645114E-2</v>
      </c>
      <c r="AD118" s="478">
        <f>('CA PATHWAYS 2022'!AF$15/'CA PATHWAYS 2022'!$H$15)-1</f>
        <v>8.1852524295267237E-2</v>
      </c>
      <c r="AE118" s="478">
        <f>('CA PATHWAYS 2022'!AG$15/'CA PATHWAYS 2022'!$H$15)-1</f>
        <v>0.10003097978804254</v>
      </c>
      <c r="AF118" s="478">
        <f>('CA PATHWAYS 2022'!AH$15/'CA PATHWAYS 2022'!$H$15)-1</f>
        <v>0.11190060908456401</v>
      </c>
      <c r="AG118" s="479" cm="1">
        <f t="array" ref="AG118">TREND($AB118:$AF118,$AB$1:$AF$1,AG$1)</f>
        <v>0.132728193252305</v>
      </c>
      <c r="AH118" s="479" cm="1">
        <f t="array" ref="AH118">TREND($AB118:$AF118,$AB$1:$AF$1,AH$1)</f>
        <v>0.15054099942742738</v>
      </c>
      <c r="AI118" s="479" cm="1">
        <f t="array" ref="AI118">TREND($AB118:$AF118,$AB$1:$AF$1,AI$1)</f>
        <v>0.16835380560254976</v>
      </c>
      <c r="AJ118" s="479" cm="1">
        <f t="array" ref="AJ118">TREND($AB118:$AF118,$AB$1:$AF$1,AJ$1)</f>
        <v>0.18616661177767213</v>
      </c>
      <c r="AK118" s="479" cm="1">
        <f t="array" ref="AK118">TREND($AB118:$AF118,$AB$1:$AF$1,AK$1)</f>
        <v>0.20397941795279451</v>
      </c>
    </row>
    <row r="119" spans="1:37" x14ac:dyDescent="0.25">
      <c r="A119" s="205" t="s">
        <v>1625</v>
      </c>
      <c r="B119" s="205" t="s">
        <v>1624</v>
      </c>
      <c r="C119" s="46" t="s">
        <v>1163</v>
      </c>
      <c r="D119" s="46" t="s">
        <v>64</v>
      </c>
      <c r="E119" s="44">
        <v>0</v>
      </c>
      <c r="F119" s="176">
        <v>0</v>
      </c>
      <c r="G119" s="477">
        <f>('CA PATHWAYS 2022'!I$15/'CA PATHWAYS 2022'!$H$15)-1</f>
        <v>-0.15100422209697584</v>
      </c>
      <c r="H119" s="147">
        <f>(-0.4-$G119)/COUNT($H$1:$V$1)+G119</f>
        <v>-0.16760394062384412</v>
      </c>
      <c r="I119" s="147">
        <f t="shared" ref="I119:V119" si="6">(-0.4-$G119)/COUNT($H$1:$V$1)+H119</f>
        <v>-0.18420365915071241</v>
      </c>
      <c r="J119" s="147">
        <f t="shared" si="6"/>
        <v>-0.20080337767758069</v>
      </c>
      <c r="K119" s="147">
        <f t="shared" si="6"/>
        <v>-0.21740309620444898</v>
      </c>
      <c r="L119" s="147">
        <f t="shared" si="6"/>
        <v>-0.23400281473131726</v>
      </c>
      <c r="M119" s="147">
        <f t="shared" si="6"/>
        <v>-0.25060253325818554</v>
      </c>
      <c r="N119" s="147">
        <f t="shared" si="6"/>
        <v>-0.2672022517850538</v>
      </c>
      <c r="O119" s="147">
        <f t="shared" si="6"/>
        <v>-0.28380197031192206</v>
      </c>
      <c r="P119" s="147">
        <f t="shared" si="6"/>
        <v>-0.30040168883879032</v>
      </c>
      <c r="Q119" s="147">
        <f t="shared" si="6"/>
        <v>-0.31700140736565857</v>
      </c>
      <c r="R119" s="147">
        <f t="shared" si="6"/>
        <v>-0.33360112589252683</v>
      </c>
      <c r="S119" s="147">
        <f t="shared" si="6"/>
        <v>-0.35020084441939509</v>
      </c>
      <c r="T119" s="147">
        <f t="shared" si="6"/>
        <v>-0.36680056294626334</v>
      </c>
      <c r="U119" s="147">
        <f t="shared" si="6"/>
        <v>-0.3834002814731316</v>
      </c>
      <c r="V119" s="147">
        <f t="shared" si="6"/>
        <v>-0.39999999999999986</v>
      </c>
      <c r="W119" s="147">
        <f>V119</f>
        <v>-0.39999999999999986</v>
      </c>
      <c r="X119" s="147">
        <f t="shared" ref="X119:AK119" si="7">W119</f>
        <v>-0.39999999999999986</v>
      </c>
      <c r="Y119" s="147">
        <f t="shared" si="7"/>
        <v>-0.39999999999999986</v>
      </c>
      <c r="Z119" s="147">
        <f t="shared" si="7"/>
        <v>-0.39999999999999986</v>
      </c>
      <c r="AA119" s="147">
        <f t="shared" si="7"/>
        <v>-0.39999999999999986</v>
      </c>
      <c r="AB119" s="147">
        <f t="shared" si="7"/>
        <v>-0.39999999999999986</v>
      </c>
      <c r="AC119" s="147">
        <f t="shared" si="7"/>
        <v>-0.39999999999999986</v>
      </c>
      <c r="AD119" s="147">
        <f t="shared" si="7"/>
        <v>-0.39999999999999986</v>
      </c>
      <c r="AE119" s="147">
        <f t="shared" si="7"/>
        <v>-0.39999999999999986</v>
      </c>
      <c r="AF119" s="147">
        <f t="shared" si="7"/>
        <v>-0.39999999999999986</v>
      </c>
      <c r="AG119" s="480">
        <f t="shared" si="7"/>
        <v>-0.39999999999999986</v>
      </c>
      <c r="AH119" s="480">
        <f t="shared" si="7"/>
        <v>-0.39999999999999986</v>
      </c>
      <c r="AI119" s="480">
        <f t="shared" si="7"/>
        <v>-0.39999999999999986</v>
      </c>
      <c r="AJ119" s="480">
        <f t="shared" si="7"/>
        <v>-0.39999999999999986</v>
      </c>
      <c r="AK119" s="480">
        <f t="shared" si="7"/>
        <v>-0.39999999999999986</v>
      </c>
    </row>
    <row r="120" spans="1:37" x14ac:dyDescent="0.25">
      <c r="B120" s="241" t="s">
        <v>1650</v>
      </c>
      <c r="C120" s="46" t="s">
        <v>1163</v>
      </c>
      <c r="D120" s="242" t="s">
        <v>65</v>
      </c>
      <c r="E120" s="44">
        <f>IFERROR((SUMIFS('Pathways-petroleum diesel'!G$4:G$40,'Pathways-petroleum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F120" s="176">
        <f>IFERROR((SUMIFS('Pathways-petroleum diesel'!H$4:H$40,'Pathways-petroleum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G120" s="477">
        <f>('CA PATHWAYS 2022'!I$15/'CA PATHWAYS 2022'!$H$15)-1</f>
        <v>-0.15100422209697584</v>
      </c>
      <c r="H120" s="478">
        <f>('CA PATHWAYS 2022'!J$15/'CA PATHWAYS 2022'!$H$15)-1</f>
        <v>-0.20277144075204967</v>
      </c>
      <c r="I120" s="478">
        <f>('CA PATHWAYS 2022'!K$15/'CA PATHWAYS 2022'!$H$15)-1</f>
        <v>-0.17531595582048809</v>
      </c>
      <c r="J120" s="478">
        <f>('CA PATHWAYS 2022'!L$15/'CA PATHWAYS 2022'!$H$15)-1</f>
        <v>-0.14330252737257276</v>
      </c>
      <c r="K120" s="478">
        <f>('CA PATHWAYS 2022'!M$15/'CA PATHWAYS 2022'!$H$15)-1</f>
        <v>-0.12788924882261543</v>
      </c>
      <c r="L120" s="478">
        <f>('CA PATHWAYS 2022'!N$15/'CA PATHWAYS 2022'!$H$15)-1</f>
        <v>-0.10596350661603871</v>
      </c>
      <c r="M120" s="478">
        <f>('CA PATHWAYS 2022'!O$15/'CA PATHWAYS 2022'!$H$15)-1</f>
        <v>-9.2623836189442477E-2</v>
      </c>
      <c r="N120" s="478">
        <f>('CA PATHWAYS 2022'!P$15/'CA PATHWAYS 2022'!$H$15)-1</f>
        <v>-8.4356355238472291E-2</v>
      </c>
      <c r="O120" s="478">
        <f>('CA PATHWAYS 2022'!Q$15/'CA PATHWAYS 2022'!$H$15)-1</f>
        <v>-7.7417628477788214E-2</v>
      </c>
      <c r="P120" s="478">
        <f>('CA PATHWAYS 2022'!R$15/'CA PATHWAYS 2022'!$H$15)-1</f>
        <v>-6.9235322712236314E-2</v>
      </c>
      <c r="Q120" s="478">
        <f>('CA PATHWAYS 2022'!S$15/'CA PATHWAYS 2022'!$H$15)-1</f>
        <v>-5.683765330983559E-2</v>
      </c>
      <c r="R120" s="478">
        <f>('CA PATHWAYS 2022'!T$15/'CA PATHWAYS 2022'!$H$15)-1</f>
        <v>-4.5740712945802953E-2</v>
      </c>
      <c r="S120" s="478">
        <f>('CA PATHWAYS 2022'!U$15/'CA PATHWAYS 2022'!$H$15)-1</f>
        <v>-3.6225630364131733E-2</v>
      </c>
      <c r="T120" s="478">
        <f>('CA PATHWAYS 2022'!V$15/'CA PATHWAYS 2022'!$H$15)-1</f>
        <v>-2.2001348092289152E-2</v>
      </c>
      <c r="U120" s="478">
        <f>('CA PATHWAYS 2022'!W$15/'CA PATHWAYS 2022'!$H$15)-1</f>
        <v>-1.1068932121494512E-2</v>
      </c>
      <c r="V120" s="478">
        <f>('CA PATHWAYS 2022'!X$15/'CA PATHWAYS 2022'!$H$15)-1</f>
        <v>-5.2153863904778053E-3</v>
      </c>
      <c r="W120" s="478">
        <f>('CA PATHWAYS 2022'!Y$15/'CA PATHWAYS 2022'!$H$15)-1</f>
        <v>-1.5598720155484136E-3</v>
      </c>
      <c r="X120" s="478">
        <f>('CA PATHWAYS 2022'!Z$15/'CA PATHWAYS 2022'!$H$15)-1</f>
        <v>6.3575699996889501E-3</v>
      </c>
      <c r="Y120" s="478">
        <f>('CA PATHWAYS 2022'!AA$15/'CA PATHWAYS 2022'!$H$15)-1</f>
        <v>1.5128889741364615E-2</v>
      </c>
      <c r="Z120" s="478">
        <f>('CA PATHWAYS 2022'!AB$15/'CA PATHWAYS 2022'!$H$15)-1</f>
        <v>2.5019344081048445E-2</v>
      </c>
      <c r="AA120" s="478">
        <f>('CA PATHWAYS 2022'!AC$15/'CA PATHWAYS 2022'!$H$15)-1</f>
        <v>3.186008882207525E-2</v>
      </c>
      <c r="AB120" s="478">
        <f>('CA PATHWAYS 2022'!AD$15/'CA PATHWAYS 2022'!$H$15)-1</f>
        <v>4.3039375739147179E-2</v>
      </c>
      <c r="AC120" s="478">
        <f>('CA PATHWAYS 2022'!AE$15/'CA PATHWAYS 2022'!$H$15)-1</f>
        <v>5.9625384727645114E-2</v>
      </c>
      <c r="AD120" s="478">
        <f>('CA PATHWAYS 2022'!AF$15/'CA PATHWAYS 2022'!$H$15)-1</f>
        <v>8.1852524295267237E-2</v>
      </c>
      <c r="AE120" s="478">
        <f>('CA PATHWAYS 2022'!AG$15/'CA PATHWAYS 2022'!$H$15)-1</f>
        <v>0.10003097978804254</v>
      </c>
      <c r="AF120" s="478">
        <f>('CA PATHWAYS 2022'!AH$15/'CA PATHWAYS 2022'!$H$15)-1</f>
        <v>0.11190060908456401</v>
      </c>
      <c r="AG120" s="479" cm="1">
        <f t="array" ref="AG120">TREND($AB120:$AF120,$AB$1:$AF$1,AG$1)</f>
        <v>0.132728193252305</v>
      </c>
      <c r="AH120" s="479" cm="1">
        <f t="array" ref="AH120">TREND($AB120:$AF120,$AB$1:$AF$1,AH$1)</f>
        <v>0.15054099942742738</v>
      </c>
      <c r="AI120" s="479" cm="1">
        <f t="array" ref="AI120">TREND($AB120:$AF120,$AB$1:$AF$1,AI$1)</f>
        <v>0.16835380560254976</v>
      </c>
      <c r="AJ120" s="479" cm="1">
        <f t="array" ref="AJ120">TREND($AB120:$AF120,$AB$1:$AF$1,AJ$1)</f>
        <v>0.18616661177767213</v>
      </c>
      <c r="AK120" s="479" cm="1">
        <f t="array" ref="AK120">TREND($AB120:$AF120,$AB$1:$AF$1,AK$1)</f>
        <v>0.20397941795279451</v>
      </c>
    </row>
    <row r="121" spans="1:37" x14ac:dyDescent="0.25">
      <c r="B121" s="241" t="s">
        <v>1650</v>
      </c>
      <c r="C121" s="46" t="s">
        <v>1163</v>
      </c>
      <c r="D121" s="46" t="s">
        <v>66</v>
      </c>
      <c r="E121" s="44">
        <f>IFERROR((SUMIFS('Pathways-petroleum diesel'!G$4:G$40,'Pathways-petroleum diesel'!$A$4:$A$40,$D121)-SUMIFS('Pathways-petroleum diesel'!$G$4:$G$40,'Pathways-petroleum diesel'!$A$4:$A$40,$D121))/SUMIFS('Pathways-petroleum diesel'!$G$4:$G$40,'Pathways-petroleum diesel'!$A$4:$A$40,$D121),0)</f>
        <v>0</v>
      </c>
      <c r="F121" s="176">
        <f>IFERROR((SUMIFS('Pathways-petroleum diesel'!H$4:H$40,'Pathways-petroleum diesel'!$A$4:$A$40,$D121)-SUMIFS('Pathways-petroleum diesel'!$G$4:$G$40,'Pathways-petroleum diesel'!$A$4:$A$40,$D121))/SUMIFS('Pathways-petroleum diesel'!$G$4:$G$40,'Pathways-petroleum diesel'!$A$4:$A$40,$D121),0)</f>
        <v>1.4651723689721181E-2</v>
      </c>
      <c r="G121" s="477">
        <f>('CA PATHWAYS 2022'!I$15/'CA PATHWAYS 2022'!$H$15)-1</f>
        <v>-0.15100422209697584</v>
      </c>
      <c r="H121" s="478">
        <f>('CA PATHWAYS 2022'!J$15/'CA PATHWAYS 2022'!$H$15)-1</f>
        <v>-0.20277144075204967</v>
      </c>
      <c r="I121" s="478">
        <f>('CA PATHWAYS 2022'!K$15/'CA PATHWAYS 2022'!$H$15)-1</f>
        <v>-0.17531595582048809</v>
      </c>
      <c r="J121" s="478">
        <f>('CA PATHWAYS 2022'!L$15/'CA PATHWAYS 2022'!$H$15)-1</f>
        <v>-0.14330252737257276</v>
      </c>
      <c r="K121" s="478">
        <f>('CA PATHWAYS 2022'!M$15/'CA PATHWAYS 2022'!$H$15)-1</f>
        <v>-0.12788924882261543</v>
      </c>
      <c r="L121" s="478">
        <f>('CA PATHWAYS 2022'!N$15/'CA PATHWAYS 2022'!$H$15)-1</f>
        <v>-0.10596350661603871</v>
      </c>
      <c r="M121" s="478">
        <f>('CA PATHWAYS 2022'!O$15/'CA PATHWAYS 2022'!$H$15)-1</f>
        <v>-9.2623836189442477E-2</v>
      </c>
      <c r="N121" s="478">
        <f>('CA PATHWAYS 2022'!P$15/'CA PATHWAYS 2022'!$H$15)-1</f>
        <v>-8.4356355238472291E-2</v>
      </c>
      <c r="O121" s="478">
        <f>('CA PATHWAYS 2022'!Q$15/'CA PATHWAYS 2022'!$H$15)-1</f>
        <v>-7.7417628477788214E-2</v>
      </c>
      <c r="P121" s="478">
        <f>('CA PATHWAYS 2022'!R$15/'CA PATHWAYS 2022'!$H$15)-1</f>
        <v>-6.9235322712236314E-2</v>
      </c>
      <c r="Q121" s="478">
        <f>('CA PATHWAYS 2022'!S$15/'CA PATHWAYS 2022'!$H$15)-1</f>
        <v>-5.683765330983559E-2</v>
      </c>
      <c r="R121" s="478">
        <f>('CA PATHWAYS 2022'!T$15/'CA PATHWAYS 2022'!$H$15)-1</f>
        <v>-4.5740712945802953E-2</v>
      </c>
      <c r="S121" s="478">
        <f>('CA PATHWAYS 2022'!U$15/'CA PATHWAYS 2022'!$H$15)-1</f>
        <v>-3.6225630364131733E-2</v>
      </c>
      <c r="T121" s="478">
        <f>('CA PATHWAYS 2022'!V$15/'CA PATHWAYS 2022'!$H$15)-1</f>
        <v>-2.2001348092289152E-2</v>
      </c>
      <c r="U121" s="478">
        <f>('CA PATHWAYS 2022'!W$15/'CA PATHWAYS 2022'!$H$15)-1</f>
        <v>-1.1068932121494512E-2</v>
      </c>
      <c r="V121" s="478">
        <f>('CA PATHWAYS 2022'!X$15/'CA PATHWAYS 2022'!$H$15)-1</f>
        <v>-5.2153863904778053E-3</v>
      </c>
      <c r="W121" s="478">
        <f>('CA PATHWAYS 2022'!Y$15/'CA PATHWAYS 2022'!$H$15)-1</f>
        <v>-1.5598720155484136E-3</v>
      </c>
      <c r="X121" s="478">
        <f>('CA PATHWAYS 2022'!Z$15/'CA PATHWAYS 2022'!$H$15)-1</f>
        <v>6.3575699996889501E-3</v>
      </c>
      <c r="Y121" s="478">
        <f>('CA PATHWAYS 2022'!AA$15/'CA PATHWAYS 2022'!$H$15)-1</f>
        <v>1.5128889741364615E-2</v>
      </c>
      <c r="Z121" s="478">
        <f>('CA PATHWAYS 2022'!AB$15/'CA PATHWAYS 2022'!$H$15)-1</f>
        <v>2.5019344081048445E-2</v>
      </c>
      <c r="AA121" s="478">
        <f>('CA PATHWAYS 2022'!AC$15/'CA PATHWAYS 2022'!$H$15)-1</f>
        <v>3.186008882207525E-2</v>
      </c>
      <c r="AB121" s="478">
        <f>('CA PATHWAYS 2022'!AD$15/'CA PATHWAYS 2022'!$H$15)-1</f>
        <v>4.3039375739147179E-2</v>
      </c>
      <c r="AC121" s="478">
        <f>('CA PATHWAYS 2022'!AE$15/'CA PATHWAYS 2022'!$H$15)-1</f>
        <v>5.9625384727645114E-2</v>
      </c>
      <c r="AD121" s="478">
        <f>('CA PATHWAYS 2022'!AF$15/'CA PATHWAYS 2022'!$H$15)-1</f>
        <v>8.1852524295267237E-2</v>
      </c>
      <c r="AE121" s="478">
        <f>('CA PATHWAYS 2022'!AG$15/'CA PATHWAYS 2022'!$H$15)-1</f>
        <v>0.10003097978804254</v>
      </c>
      <c r="AF121" s="478">
        <f>('CA PATHWAYS 2022'!AH$15/'CA PATHWAYS 2022'!$H$15)-1</f>
        <v>0.11190060908456401</v>
      </c>
      <c r="AG121" s="479" cm="1">
        <f t="array" ref="AG121">TREND($AB121:$AF121,$AB$1:$AF$1,AG$1)</f>
        <v>0.132728193252305</v>
      </c>
      <c r="AH121" s="479" cm="1">
        <f t="array" ref="AH121">TREND($AB121:$AF121,$AB$1:$AF$1,AH$1)</f>
        <v>0.15054099942742738</v>
      </c>
      <c r="AI121" s="479" cm="1">
        <f t="array" ref="AI121">TREND($AB121:$AF121,$AB$1:$AF$1,AI$1)</f>
        <v>0.16835380560254976</v>
      </c>
      <c r="AJ121" s="479" cm="1">
        <f t="array" ref="AJ121">TREND($AB121:$AF121,$AB$1:$AF$1,AJ$1)</f>
        <v>0.18616661177767213</v>
      </c>
      <c r="AK121" s="479" cm="1">
        <f t="array" ref="AK121">TREND($AB121:$AF121,$AB$1:$AF$1,AK$1)</f>
        <v>0.20397941795279451</v>
      </c>
    </row>
    <row r="122" spans="1:37" x14ac:dyDescent="0.25">
      <c r="B122" s="241" t="s">
        <v>1650</v>
      </c>
      <c r="C122" s="46" t="s">
        <v>1163</v>
      </c>
      <c r="D122" s="46" t="s">
        <v>67</v>
      </c>
      <c r="E122" s="44">
        <f>IFERROR((SUMIFS('Pathways-petroleum diesel'!G$4:G$40,'Pathways-petroleum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F122" s="176">
        <f>IFERROR((SUMIFS('Pathways-petroleum diesel'!H$4:H$40,'Pathways-petroleum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G122" s="477">
        <f>('CA PATHWAYS 2022'!I$15/'CA PATHWAYS 2022'!$H$15)-1</f>
        <v>-0.15100422209697584</v>
      </c>
      <c r="H122" s="478">
        <f>('CA PATHWAYS 2022'!J$15/'CA PATHWAYS 2022'!$H$15)-1</f>
        <v>-0.20277144075204967</v>
      </c>
      <c r="I122" s="478">
        <f>('CA PATHWAYS 2022'!K$15/'CA PATHWAYS 2022'!$H$15)-1</f>
        <v>-0.17531595582048809</v>
      </c>
      <c r="J122" s="478">
        <f>('CA PATHWAYS 2022'!L$15/'CA PATHWAYS 2022'!$H$15)-1</f>
        <v>-0.14330252737257276</v>
      </c>
      <c r="K122" s="478">
        <f>('CA PATHWAYS 2022'!M$15/'CA PATHWAYS 2022'!$H$15)-1</f>
        <v>-0.12788924882261543</v>
      </c>
      <c r="L122" s="478">
        <f>('CA PATHWAYS 2022'!N$15/'CA PATHWAYS 2022'!$H$15)-1</f>
        <v>-0.10596350661603871</v>
      </c>
      <c r="M122" s="478">
        <f>('CA PATHWAYS 2022'!O$15/'CA PATHWAYS 2022'!$H$15)-1</f>
        <v>-9.2623836189442477E-2</v>
      </c>
      <c r="N122" s="478">
        <f>('CA PATHWAYS 2022'!P$15/'CA PATHWAYS 2022'!$H$15)-1</f>
        <v>-8.4356355238472291E-2</v>
      </c>
      <c r="O122" s="478">
        <f>('CA PATHWAYS 2022'!Q$15/'CA PATHWAYS 2022'!$H$15)-1</f>
        <v>-7.7417628477788214E-2</v>
      </c>
      <c r="P122" s="478">
        <f>('CA PATHWAYS 2022'!R$15/'CA PATHWAYS 2022'!$H$15)-1</f>
        <v>-6.9235322712236314E-2</v>
      </c>
      <c r="Q122" s="478">
        <f>('CA PATHWAYS 2022'!S$15/'CA PATHWAYS 2022'!$H$15)-1</f>
        <v>-5.683765330983559E-2</v>
      </c>
      <c r="R122" s="478">
        <f>('CA PATHWAYS 2022'!T$15/'CA PATHWAYS 2022'!$H$15)-1</f>
        <v>-4.5740712945802953E-2</v>
      </c>
      <c r="S122" s="478">
        <f>('CA PATHWAYS 2022'!U$15/'CA PATHWAYS 2022'!$H$15)-1</f>
        <v>-3.6225630364131733E-2</v>
      </c>
      <c r="T122" s="478">
        <f>('CA PATHWAYS 2022'!V$15/'CA PATHWAYS 2022'!$H$15)-1</f>
        <v>-2.2001348092289152E-2</v>
      </c>
      <c r="U122" s="478">
        <f>('CA PATHWAYS 2022'!W$15/'CA PATHWAYS 2022'!$H$15)-1</f>
        <v>-1.1068932121494512E-2</v>
      </c>
      <c r="V122" s="478">
        <f>('CA PATHWAYS 2022'!X$15/'CA PATHWAYS 2022'!$H$15)-1</f>
        <v>-5.2153863904778053E-3</v>
      </c>
      <c r="W122" s="478">
        <f>('CA PATHWAYS 2022'!Y$15/'CA PATHWAYS 2022'!$H$15)-1</f>
        <v>-1.5598720155484136E-3</v>
      </c>
      <c r="X122" s="478">
        <f>('CA PATHWAYS 2022'!Z$15/'CA PATHWAYS 2022'!$H$15)-1</f>
        <v>6.3575699996889501E-3</v>
      </c>
      <c r="Y122" s="478">
        <f>('CA PATHWAYS 2022'!AA$15/'CA PATHWAYS 2022'!$H$15)-1</f>
        <v>1.5128889741364615E-2</v>
      </c>
      <c r="Z122" s="478">
        <f>('CA PATHWAYS 2022'!AB$15/'CA PATHWAYS 2022'!$H$15)-1</f>
        <v>2.5019344081048445E-2</v>
      </c>
      <c r="AA122" s="478">
        <f>('CA PATHWAYS 2022'!AC$15/'CA PATHWAYS 2022'!$H$15)-1</f>
        <v>3.186008882207525E-2</v>
      </c>
      <c r="AB122" s="478">
        <f>('CA PATHWAYS 2022'!AD$15/'CA PATHWAYS 2022'!$H$15)-1</f>
        <v>4.3039375739147179E-2</v>
      </c>
      <c r="AC122" s="478">
        <f>('CA PATHWAYS 2022'!AE$15/'CA PATHWAYS 2022'!$H$15)-1</f>
        <v>5.9625384727645114E-2</v>
      </c>
      <c r="AD122" s="478">
        <f>('CA PATHWAYS 2022'!AF$15/'CA PATHWAYS 2022'!$H$15)-1</f>
        <v>8.1852524295267237E-2</v>
      </c>
      <c r="AE122" s="478">
        <f>('CA PATHWAYS 2022'!AG$15/'CA PATHWAYS 2022'!$H$15)-1</f>
        <v>0.10003097978804254</v>
      </c>
      <c r="AF122" s="478">
        <f>('CA PATHWAYS 2022'!AH$15/'CA PATHWAYS 2022'!$H$15)-1</f>
        <v>0.11190060908456401</v>
      </c>
      <c r="AG122" s="479" cm="1">
        <f t="array" ref="AG122">TREND($AB122:$AF122,$AB$1:$AF$1,AG$1)</f>
        <v>0.132728193252305</v>
      </c>
      <c r="AH122" s="479" cm="1">
        <f t="array" ref="AH122">TREND($AB122:$AF122,$AB$1:$AF$1,AH$1)</f>
        <v>0.15054099942742738</v>
      </c>
      <c r="AI122" s="479" cm="1">
        <f t="array" ref="AI122">TREND($AB122:$AF122,$AB$1:$AF$1,AI$1)</f>
        <v>0.16835380560254976</v>
      </c>
      <c r="AJ122" s="479" cm="1">
        <f t="array" ref="AJ122">TREND($AB122:$AF122,$AB$1:$AF$1,AJ$1)</f>
        <v>0.18616661177767213</v>
      </c>
      <c r="AK122" s="479" cm="1">
        <f t="array" ref="AK122">TREND($AB122:$AF122,$AB$1:$AF$1,AK$1)</f>
        <v>0.20397941795279451</v>
      </c>
    </row>
    <row r="123" spans="1:37" x14ac:dyDescent="0.25">
      <c r="B123" s="241" t="s">
        <v>1650</v>
      </c>
      <c r="C123" s="46" t="s">
        <v>1163</v>
      </c>
      <c r="D123" s="242" t="s">
        <v>68</v>
      </c>
      <c r="E123" s="44">
        <f>IFERROR((SUMIFS('Pathways-petroleum diesel'!G$4:G$40,'Pathways-petroleum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F123" s="176">
        <f>IFERROR((SUMIFS('Pathways-petroleum diesel'!H$4:H$40,'Pathways-petroleum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G123" s="477">
        <f>('CA PATHWAYS 2022'!I$15/'CA PATHWAYS 2022'!$H$15)-1</f>
        <v>-0.15100422209697584</v>
      </c>
      <c r="H123" s="478">
        <f>('CA PATHWAYS 2022'!J$15/'CA PATHWAYS 2022'!$H$15)-1</f>
        <v>-0.20277144075204967</v>
      </c>
      <c r="I123" s="478">
        <f>('CA PATHWAYS 2022'!K$15/'CA PATHWAYS 2022'!$H$15)-1</f>
        <v>-0.17531595582048809</v>
      </c>
      <c r="J123" s="478">
        <f>('CA PATHWAYS 2022'!L$15/'CA PATHWAYS 2022'!$H$15)-1</f>
        <v>-0.14330252737257276</v>
      </c>
      <c r="K123" s="478">
        <f>('CA PATHWAYS 2022'!M$15/'CA PATHWAYS 2022'!$H$15)-1</f>
        <v>-0.12788924882261543</v>
      </c>
      <c r="L123" s="478">
        <f>('CA PATHWAYS 2022'!N$15/'CA PATHWAYS 2022'!$H$15)-1</f>
        <v>-0.10596350661603871</v>
      </c>
      <c r="M123" s="478">
        <f>('CA PATHWAYS 2022'!O$15/'CA PATHWAYS 2022'!$H$15)-1</f>
        <v>-9.2623836189442477E-2</v>
      </c>
      <c r="N123" s="478">
        <f>('CA PATHWAYS 2022'!P$15/'CA PATHWAYS 2022'!$H$15)-1</f>
        <v>-8.4356355238472291E-2</v>
      </c>
      <c r="O123" s="478">
        <f>('CA PATHWAYS 2022'!Q$15/'CA PATHWAYS 2022'!$H$15)-1</f>
        <v>-7.7417628477788214E-2</v>
      </c>
      <c r="P123" s="478">
        <f>('CA PATHWAYS 2022'!R$15/'CA PATHWAYS 2022'!$H$15)-1</f>
        <v>-6.9235322712236314E-2</v>
      </c>
      <c r="Q123" s="478">
        <f>('CA PATHWAYS 2022'!S$15/'CA PATHWAYS 2022'!$H$15)-1</f>
        <v>-5.683765330983559E-2</v>
      </c>
      <c r="R123" s="478">
        <f>('CA PATHWAYS 2022'!T$15/'CA PATHWAYS 2022'!$H$15)-1</f>
        <v>-4.5740712945802953E-2</v>
      </c>
      <c r="S123" s="478">
        <f>('CA PATHWAYS 2022'!U$15/'CA PATHWAYS 2022'!$H$15)-1</f>
        <v>-3.6225630364131733E-2</v>
      </c>
      <c r="T123" s="478">
        <f>('CA PATHWAYS 2022'!V$15/'CA PATHWAYS 2022'!$H$15)-1</f>
        <v>-2.2001348092289152E-2</v>
      </c>
      <c r="U123" s="478">
        <f>('CA PATHWAYS 2022'!W$15/'CA PATHWAYS 2022'!$H$15)-1</f>
        <v>-1.1068932121494512E-2</v>
      </c>
      <c r="V123" s="478">
        <f>('CA PATHWAYS 2022'!X$15/'CA PATHWAYS 2022'!$H$15)-1</f>
        <v>-5.2153863904778053E-3</v>
      </c>
      <c r="W123" s="478">
        <f>('CA PATHWAYS 2022'!Y$15/'CA PATHWAYS 2022'!$H$15)-1</f>
        <v>-1.5598720155484136E-3</v>
      </c>
      <c r="X123" s="478">
        <f>('CA PATHWAYS 2022'!Z$15/'CA PATHWAYS 2022'!$H$15)-1</f>
        <v>6.3575699996889501E-3</v>
      </c>
      <c r="Y123" s="478">
        <f>('CA PATHWAYS 2022'!AA$15/'CA PATHWAYS 2022'!$H$15)-1</f>
        <v>1.5128889741364615E-2</v>
      </c>
      <c r="Z123" s="478">
        <f>('CA PATHWAYS 2022'!AB$15/'CA PATHWAYS 2022'!$H$15)-1</f>
        <v>2.5019344081048445E-2</v>
      </c>
      <c r="AA123" s="478">
        <f>('CA PATHWAYS 2022'!AC$15/'CA PATHWAYS 2022'!$H$15)-1</f>
        <v>3.186008882207525E-2</v>
      </c>
      <c r="AB123" s="478">
        <f>('CA PATHWAYS 2022'!AD$15/'CA PATHWAYS 2022'!$H$15)-1</f>
        <v>4.3039375739147179E-2</v>
      </c>
      <c r="AC123" s="478">
        <f>('CA PATHWAYS 2022'!AE$15/'CA PATHWAYS 2022'!$H$15)-1</f>
        <v>5.9625384727645114E-2</v>
      </c>
      <c r="AD123" s="478">
        <f>('CA PATHWAYS 2022'!AF$15/'CA PATHWAYS 2022'!$H$15)-1</f>
        <v>8.1852524295267237E-2</v>
      </c>
      <c r="AE123" s="478">
        <f>('CA PATHWAYS 2022'!AG$15/'CA PATHWAYS 2022'!$H$15)-1</f>
        <v>0.10003097978804254</v>
      </c>
      <c r="AF123" s="478">
        <f>('CA PATHWAYS 2022'!AH$15/'CA PATHWAYS 2022'!$H$15)-1</f>
        <v>0.11190060908456401</v>
      </c>
      <c r="AG123" s="479" cm="1">
        <f t="array" ref="AG123">TREND($AB123:$AF123,$AB$1:$AF$1,AG$1)</f>
        <v>0.132728193252305</v>
      </c>
      <c r="AH123" s="479" cm="1">
        <f t="array" ref="AH123">TREND($AB123:$AF123,$AB$1:$AF$1,AH$1)</f>
        <v>0.15054099942742738</v>
      </c>
      <c r="AI123" s="479" cm="1">
        <f t="array" ref="AI123">TREND($AB123:$AF123,$AB$1:$AF$1,AI$1)</f>
        <v>0.16835380560254976</v>
      </c>
      <c r="AJ123" s="479" cm="1">
        <f t="array" ref="AJ123">TREND($AB123:$AF123,$AB$1:$AF$1,AJ$1)</f>
        <v>0.18616661177767213</v>
      </c>
      <c r="AK123" s="479" cm="1">
        <f t="array" ref="AK123">TREND($AB123:$AF123,$AB$1:$AF$1,AK$1)</f>
        <v>0.20397941795279451</v>
      </c>
    </row>
    <row r="124" spans="1:37" x14ac:dyDescent="0.25">
      <c r="B124" s="241" t="s">
        <v>1650</v>
      </c>
      <c r="C124" s="46" t="s">
        <v>1163</v>
      </c>
      <c r="D124" s="46" t="s">
        <v>69</v>
      </c>
      <c r="E124" s="44">
        <f>IFERROR((SUMIFS('Pathways-petroleum diesel'!G$4:G$40,'Pathways-petroleum diesel'!$A$4:$A$40,$D124)-SUMIFS('Pathways-petroleum diesel'!$G$4:$G$40,'Pathways-petroleum diesel'!$A$4:$A$40,$D124))/SUMIFS('Pathways-petroleum diesel'!$G$4:$G$40,'Pathways-petroleum diesel'!$A$4:$A$40,$D124),0)</f>
        <v>0</v>
      </c>
      <c r="F124" s="176">
        <f>IFERROR((SUMIFS('Pathways-petroleum diesel'!H$4:H$40,'Pathways-petroleum diesel'!$A$4:$A$40,$D124)-SUMIFS('Pathways-petroleum diesel'!$G$4:$G$40,'Pathways-petroleum diesel'!$A$4:$A$40,$D124))/SUMIFS('Pathways-petroleum diesel'!$G$4:$G$40,'Pathways-petroleum diesel'!$A$4:$A$40,$D124),0)</f>
        <v>1.4651723689721122E-2</v>
      </c>
      <c r="G124" s="477">
        <f>('CA PATHWAYS 2022'!I$15/'CA PATHWAYS 2022'!$H$15)-1</f>
        <v>-0.15100422209697584</v>
      </c>
      <c r="H124" s="478">
        <f>('CA PATHWAYS 2022'!J$15/'CA PATHWAYS 2022'!$H$15)-1</f>
        <v>-0.20277144075204967</v>
      </c>
      <c r="I124" s="478">
        <f>('CA PATHWAYS 2022'!K$15/'CA PATHWAYS 2022'!$H$15)-1</f>
        <v>-0.17531595582048809</v>
      </c>
      <c r="J124" s="478">
        <f>('CA PATHWAYS 2022'!L$15/'CA PATHWAYS 2022'!$H$15)-1</f>
        <v>-0.14330252737257276</v>
      </c>
      <c r="K124" s="478">
        <f>('CA PATHWAYS 2022'!M$15/'CA PATHWAYS 2022'!$H$15)-1</f>
        <v>-0.12788924882261543</v>
      </c>
      <c r="L124" s="478">
        <f>('CA PATHWAYS 2022'!N$15/'CA PATHWAYS 2022'!$H$15)-1</f>
        <v>-0.10596350661603871</v>
      </c>
      <c r="M124" s="478">
        <f>('CA PATHWAYS 2022'!O$15/'CA PATHWAYS 2022'!$H$15)-1</f>
        <v>-9.2623836189442477E-2</v>
      </c>
      <c r="N124" s="478">
        <f>('CA PATHWAYS 2022'!P$15/'CA PATHWAYS 2022'!$H$15)-1</f>
        <v>-8.4356355238472291E-2</v>
      </c>
      <c r="O124" s="478">
        <f>('CA PATHWAYS 2022'!Q$15/'CA PATHWAYS 2022'!$H$15)-1</f>
        <v>-7.7417628477788214E-2</v>
      </c>
      <c r="P124" s="478">
        <f>('CA PATHWAYS 2022'!R$15/'CA PATHWAYS 2022'!$H$15)-1</f>
        <v>-6.9235322712236314E-2</v>
      </c>
      <c r="Q124" s="478">
        <f>('CA PATHWAYS 2022'!S$15/'CA PATHWAYS 2022'!$H$15)-1</f>
        <v>-5.683765330983559E-2</v>
      </c>
      <c r="R124" s="478">
        <f>('CA PATHWAYS 2022'!T$15/'CA PATHWAYS 2022'!$H$15)-1</f>
        <v>-4.5740712945802953E-2</v>
      </c>
      <c r="S124" s="478">
        <f>('CA PATHWAYS 2022'!U$15/'CA PATHWAYS 2022'!$H$15)-1</f>
        <v>-3.6225630364131733E-2</v>
      </c>
      <c r="T124" s="478">
        <f>('CA PATHWAYS 2022'!V$15/'CA PATHWAYS 2022'!$H$15)-1</f>
        <v>-2.2001348092289152E-2</v>
      </c>
      <c r="U124" s="478">
        <f>('CA PATHWAYS 2022'!W$15/'CA PATHWAYS 2022'!$H$15)-1</f>
        <v>-1.1068932121494512E-2</v>
      </c>
      <c r="V124" s="478">
        <f>('CA PATHWAYS 2022'!X$15/'CA PATHWAYS 2022'!$H$15)-1</f>
        <v>-5.2153863904778053E-3</v>
      </c>
      <c r="W124" s="478">
        <f>('CA PATHWAYS 2022'!Y$15/'CA PATHWAYS 2022'!$H$15)-1</f>
        <v>-1.5598720155484136E-3</v>
      </c>
      <c r="X124" s="478">
        <f>('CA PATHWAYS 2022'!Z$15/'CA PATHWAYS 2022'!$H$15)-1</f>
        <v>6.3575699996889501E-3</v>
      </c>
      <c r="Y124" s="478">
        <f>('CA PATHWAYS 2022'!AA$15/'CA PATHWAYS 2022'!$H$15)-1</f>
        <v>1.5128889741364615E-2</v>
      </c>
      <c r="Z124" s="478">
        <f>('CA PATHWAYS 2022'!AB$15/'CA PATHWAYS 2022'!$H$15)-1</f>
        <v>2.5019344081048445E-2</v>
      </c>
      <c r="AA124" s="478">
        <f>('CA PATHWAYS 2022'!AC$15/'CA PATHWAYS 2022'!$H$15)-1</f>
        <v>3.186008882207525E-2</v>
      </c>
      <c r="AB124" s="478">
        <f>('CA PATHWAYS 2022'!AD$15/'CA PATHWAYS 2022'!$H$15)-1</f>
        <v>4.3039375739147179E-2</v>
      </c>
      <c r="AC124" s="478">
        <f>('CA PATHWAYS 2022'!AE$15/'CA PATHWAYS 2022'!$H$15)-1</f>
        <v>5.9625384727645114E-2</v>
      </c>
      <c r="AD124" s="478">
        <f>('CA PATHWAYS 2022'!AF$15/'CA PATHWAYS 2022'!$H$15)-1</f>
        <v>8.1852524295267237E-2</v>
      </c>
      <c r="AE124" s="478">
        <f>('CA PATHWAYS 2022'!AG$15/'CA PATHWAYS 2022'!$H$15)-1</f>
        <v>0.10003097978804254</v>
      </c>
      <c r="AF124" s="478">
        <f>('CA PATHWAYS 2022'!AH$15/'CA PATHWAYS 2022'!$H$15)-1</f>
        <v>0.11190060908456401</v>
      </c>
      <c r="AG124" s="479" cm="1">
        <f t="array" ref="AG124">TREND($AB124:$AF124,$AB$1:$AF$1,AG$1)</f>
        <v>0.132728193252305</v>
      </c>
      <c r="AH124" s="479" cm="1">
        <f t="array" ref="AH124">TREND($AB124:$AF124,$AB$1:$AF$1,AH$1)</f>
        <v>0.15054099942742738</v>
      </c>
      <c r="AI124" s="479" cm="1">
        <f t="array" ref="AI124">TREND($AB124:$AF124,$AB$1:$AF$1,AI$1)</f>
        <v>0.16835380560254976</v>
      </c>
      <c r="AJ124" s="479" cm="1">
        <f t="array" ref="AJ124">TREND($AB124:$AF124,$AB$1:$AF$1,AJ$1)</f>
        <v>0.18616661177767213</v>
      </c>
      <c r="AK124" s="479" cm="1">
        <f t="array" ref="AK124">TREND($AB124:$AF124,$AB$1:$AF$1,AK$1)</f>
        <v>0.20397941795279451</v>
      </c>
    </row>
    <row r="125" spans="1:37" x14ac:dyDescent="0.25">
      <c r="B125" s="241" t="s">
        <v>1650</v>
      </c>
      <c r="C125" s="46" t="s">
        <v>1163</v>
      </c>
      <c r="D125" s="46" t="s">
        <v>70</v>
      </c>
      <c r="E125" s="44">
        <f>IFERROR((SUMIFS('Pathways-petroleum diesel'!G$4:G$40,'Pathways-petroleum diesel'!$A$4:$A$40,$D125)-SUMIFS('Pathways-petroleum diesel'!$G$4:$G$40,'Pathways-petroleum diesel'!$A$4:$A$40,$D125))/SUMIFS('Pathways-petroleum diesel'!$G$4:$G$40,'Pathways-petroleum diesel'!$A$4:$A$40,$D125),0)</f>
        <v>0</v>
      </c>
      <c r="F125" s="176">
        <f>IFERROR((SUMIFS('Pathways-petroleum diesel'!H$4:H$40,'Pathways-petroleum diesel'!$A$4:$A$40,$D125)-SUMIFS('Pathways-petroleum diesel'!$G$4:$G$40,'Pathways-petroleum diesel'!$A$4:$A$40,$D125))/SUMIFS('Pathways-petroleum diesel'!$G$4:$G$40,'Pathways-petroleum diesel'!$A$4:$A$40,$D125),0)</f>
        <v>1.4651723689721181E-2</v>
      </c>
      <c r="G125" s="477">
        <f>('CA PATHWAYS 2022'!I$15/'CA PATHWAYS 2022'!$H$15)-1</f>
        <v>-0.15100422209697584</v>
      </c>
      <c r="H125" s="478">
        <f>('CA PATHWAYS 2022'!J$15/'CA PATHWAYS 2022'!$H$15)-1</f>
        <v>-0.20277144075204967</v>
      </c>
      <c r="I125" s="478">
        <f>('CA PATHWAYS 2022'!K$15/'CA PATHWAYS 2022'!$H$15)-1</f>
        <v>-0.17531595582048809</v>
      </c>
      <c r="J125" s="478">
        <f>('CA PATHWAYS 2022'!L$15/'CA PATHWAYS 2022'!$H$15)-1</f>
        <v>-0.14330252737257276</v>
      </c>
      <c r="K125" s="478">
        <f>('CA PATHWAYS 2022'!M$15/'CA PATHWAYS 2022'!$H$15)-1</f>
        <v>-0.12788924882261543</v>
      </c>
      <c r="L125" s="478">
        <f>('CA PATHWAYS 2022'!N$15/'CA PATHWAYS 2022'!$H$15)-1</f>
        <v>-0.10596350661603871</v>
      </c>
      <c r="M125" s="478">
        <f>('CA PATHWAYS 2022'!O$15/'CA PATHWAYS 2022'!$H$15)-1</f>
        <v>-9.2623836189442477E-2</v>
      </c>
      <c r="N125" s="478">
        <f>('CA PATHWAYS 2022'!P$15/'CA PATHWAYS 2022'!$H$15)-1</f>
        <v>-8.4356355238472291E-2</v>
      </c>
      <c r="O125" s="478">
        <f>('CA PATHWAYS 2022'!Q$15/'CA PATHWAYS 2022'!$H$15)-1</f>
        <v>-7.7417628477788214E-2</v>
      </c>
      <c r="P125" s="478">
        <f>('CA PATHWAYS 2022'!R$15/'CA PATHWAYS 2022'!$H$15)-1</f>
        <v>-6.9235322712236314E-2</v>
      </c>
      <c r="Q125" s="478">
        <f>('CA PATHWAYS 2022'!S$15/'CA PATHWAYS 2022'!$H$15)-1</f>
        <v>-5.683765330983559E-2</v>
      </c>
      <c r="R125" s="478">
        <f>('CA PATHWAYS 2022'!T$15/'CA PATHWAYS 2022'!$H$15)-1</f>
        <v>-4.5740712945802953E-2</v>
      </c>
      <c r="S125" s="478">
        <f>('CA PATHWAYS 2022'!U$15/'CA PATHWAYS 2022'!$H$15)-1</f>
        <v>-3.6225630364131733E-2</v>
      </c>
      <c r="T125" s="478">
        <f>('CA PATHWAYS 2022'!V$15/'CA PATHWAYS 2022'!$H$15)-1</f>
        <v>-2.2001348092289152E-2</v>
      </c>
      <c r="U125" s="478">
        <f>('CA PATHWAYS 2022'!W$15/'CA PATHWAYS 2022'!$H$15)-1</f>
        <v>-1.1068932121494512E-2</v>
      </c>
      <c r="V125" s="478">
        <f>('CA PATHWAYS 2022'!X$15/'CA PATHWAYS 2022'!$H$15)-1</f>
        <v>-5.2153863904778053E-3</v>
      </c>
      <c r="W125" s="478">
        <f>('CA PATHWAYS 2022'!Y$15/'CA PATHWAYS 2022'!$H$15)-1</f>
        <v>-1.5598720155484136E-3</v>
      </c>
      <c r="X125" s="478">
        <f>('CA PATHWAYS 2022'!Z$15/'CA PATHWAYS 2022'!$H$15)-1</f>
        <v>6.3575699996889501E-3</v>
      </c>
      <c r="Y125" s="478">
        <f>('CA PATHWAYS 2022'!AA$15/'CA PATHWAYS 2022'!$H$15)-1</f>
        <v>1.5128889741364615E-2</v>
      </c>
      <c r="Z125" s="478">
        <f>('CA PATHWAYS 2022'!AB$15/'CA PATHWAYS 2022'!$H$15)-1</f>
        <v>2.5019344081048445E-2</v>
      </c>
      <c r="AA125" s="478">
        <f>('CA PATHWAYS 2022'!AC$15/'CA PATHWAYS 2022'!$H$15)-1</f>
        <v>3.186008882207525E-2</v>
      </c>
      <c r="AB125" s="478">
        <f>('CA PATHWAYS 2022'!AD$15/'CA PATHWAYS 2022'!$H$15)-1</f>
        <v>4.3039375739147179E-2</v>
      </c>
      <c r="AC125" s="478">
        <f>('CA PATHWAYS 2022'!AE$15/'CA PATHWAYS 2022'!$H$15)-1</f>
        <v>5.9625384727645114E-2</v>
      </c>
      <c r="AD125" s="478">
        <f>('CA PATHWAYS 2022'!AF$15/'CA PATHWAYS 2022'!$H$15)-1</f>
        <v>8.1852524295267237E-2</v>
      </c>
      <c r="AE125" s="478">
        <f>('CA PATHWAYS 2022'!AG$15/'CA PATHWAYS 2022'!$H$15)-1</f>
        <v>0.10003097978804254</v>
      </c>
      <c r="AF125" s="478">
        <f>('CA PATHWAYS 2022'!AH$15/'CA PATHWAYS 2022'!$H$15)-1</f>
        <v>0.11190060908456401</v>
      </c>
      <c r="AG125" s="479" cm="1">
        <f t="array" ref="AG125">TREND($AB125:$AF125,$AB$1:$AF$1,AG$1)</f>
        <v>0.132728193252305</v>
      </c>
      <c r="AH125" s="479" cm="1">
        <f t="array" ref="AH125">TREND($AB125:$AF125,$AB$1:$AF$1,AH$1)</f>
        <v>0.15054099942742738</v>
      </c>
      <c r="AI125" s="479" cm="1">
        <f t="array" ref="AI125">TREND($AB125:$AF125,$AB$1:$AF$1,AI$1)</f>
        <v>0.16835380560254976</v>
      </c>
      <c r="AJ125" s="479" cm="1">
        <f t="array" ref="AJ125">TREND($AB125:$AF125,$AB$1:$AF$1,AJ$1)</f>
        <v>0.18616661177767213</v>
      </c>
      <c r="AK125" s="479" cm="1">
        <f t="array" ref="AK125">TREND($AB125:$AF125,$AB$1:$AF$1,AK$1)</f>
        <v>0.20397941795279451</v>
      </c>
    </row>
    <row r="126" spans="1:37" x14ac:dyDescent="0.25">
      <c r="B126" s="241" t="s">
        <v>1650</v>
      </c>
      <c r="C126" s="46" t="s">
        <v>1163</v>
      </c>
      <c r="D126" s="46" t="s">
        <v>71</v>
      </c>
      <c r="E126" s="44">
        <f>IFERROR((SUMIFS('Pathways-petroleum diesel'!G$4:G$40,'Pathways-petroleum diesel'!$A$4:$A$40,$D126)-SUMIFS('Pathways-petroleum diesel'!$G$4:$G$40,'Pathways-petroleum diesel'!$A$4:$A$40,$D126))/SUMIFS('Pathways-petroleum diesel'!$G$4:$G$40,'Pathways-petroleum diesel'!$A$4:$A$40,$D126),0)</f>
        <v>0</v>
      </c>
      <c r="F126" s="176">
        <f>IFERROR((SUMIFS('Pathways-petroleum diesel'!H$4:H$40,'Pathways-petroleum diesel'!$A$4:$A$40,$D126)-SUMIFS('Pathways-petroleum diesel'!$G$4:$G$40,'Pathways-petroleum diesel'!$A$4:$A$40,$D126))/SUMIFS('Pathways-petroleum diesel'!$G$4:$G$40,'Pathways-petroleum diesel'!$A$4:$A$40,$D126),0)</f>
        <v>1.4651723689721181E-2</v>
      </c>
      <c r="G126" s="477">
        <f>('CA PATHWAYS 2022'!I$15/'CA PATHWAYS 2022'!$H$15)-1</f>
        <v>-0.15100422209697584</v>
      </c>
      <c r="H126" s="478">
        <f>('CA PATHWAYS 2022'!J$15/'CA PATHWAYS 2022'!$H$15)-1</f>
        <v>-0.20277144075204967</v>
      </c>
      <c r="I126" s="478">
        <f>('CA PATHWAYS 2022'!K$15/'CA PATHWAYS 2022'!$H$15)-1</f>
        <v>-0.17531595582048809</v>
      </c>
      <c r="J126" s="478">
        <f>('CA PATHWAYS 2022'!L$15/'CA PATHWAYS 2022'!$H$15)-1</f>
        <v>-0.14330252737257276</v>
      </c>
      <c r="K126" s="478">
        <f>('CA PATHWAYS 2022'!M$15/'CA PATHWAYS 2022'!$H$15)-1</f>
        <v>-0.12788924882261543</v>
      </c>
      <c r="L126" s="478">
        <f>('CA PATHWAYS 2022'!N$15/'CA PATHWAYS 2022'!$H$15)-1</f>
        <v>-0.10596350661603871</v>
      </c>
      <c r="M126" s="478">
        <f>('CA PATHWAYS 2022'!O$15/'CA PATHWAYS 2022'!$H$15)-1</f>
        <v>-9.2623836189442477E-2</v>
      </c>
      <c r="N126" s="478">
        <f>('CA PATHWAYS 2022'!P$15/'CA PATHWAYS 2022'!$H$15)-1</f>
        <v>-8.4356355238472291E-2</v>
      </c>
      <c r="O126" s="478">
        <f>('CA PATHWAYS 2022'!Q$15/'CA PATHWAYS 2022'!$H$15)-1</f>
        <v>-7.7417628477788214E-2</v>
      </c>
      <c r="P126" s="478">
        <f>('CA PATHWAYS 2022'!R$15/'CA PATHWAYS 2022'!$H$15)-1</f>
        <v>-6.9235322712236314E-2</v>
      </c>
      <c r="Q126" s="478">
        <f>('CA PATHWAYS 2022'!S$15/'CA PATHWAYS 2022'!$H$15)-1</f>
        <v>-5.683765330983559E-2</v>
      </c>
      <c r="R126" s="478">
        <f>('CA PATHWAYS 2022'!T$15/'CA PATHWAYS 2022'!$H$15)-1</f>
        <v>-4.5740712945802953E-2</v>
      </c>
      <c r="S126" s="478">
        <f>('CA PATHWAYS 2022'!U$15/'CA PATHWAYS 2022'!$H$15)-1</f>
        <v>-3.6225630364131733E-2</v>
      </c>
      <c r="T126" s="478">
        <f>('CA PATHWAYS 2022'!V$15/'CA PATHWAYS 2022'!$H$15)-1</f>
        <v>-2.2001348092289152E-2</v>
      </c>
      <c r="U126" s="478">
        <f>('CA PATHWAYS 2022'!W$15/'CA PATHWAYS 2022'!$H$15)-1</f>
        <v>-1.1068932121494512E-2</v>
      </c>
      <c r="V126" s="478">
        <f>('CA PATHWAYS 2022'!X$15/'CA PATHWAYS 2022'!$H$15)-1</f>
        <v>-5.2153863904778053E-3</v>
      </c>
      <c r="W126" s="478">
        <f>('CA PATHWAYS 2022'!Y$15/'CA PATHWAYS 2022'!$H$15)-1</f>
        <v>-1.5598720155484136E-3</v>
      </c>
      <c r="X126" s="478">
        <f>('CA PATHWAYS 2022'!Z$15/'CA PATHWAYS 2022'!$H$15)-1</f>
        <v>6.3575699996889501E-3</v>
      </c>
      <c r="Y126" s="478">
        <f>('CA PATHWAYS 2022'!AA$15/'CA PATHWAYS 2022'!$H$15)-1</f>
        <v>1.5128889741364615E-2</v>
      </c>
      <c r="Z126" s="478">
        <f>('CA PATHWAYS 2022'!AB$15/'CA PATHWAYS 2022'!$H$15)-1</f>
        <v>2.5019344081048445E-2</v>
      </c>
      <c r="AA126" s="478">
        <f>('CA PATHWAYS 2022'!AC$15/'CA PATHWAYS 2022'!$H$15)-1</f>
        <v>3.186008882207525E-2</v>
      </c>
      <c r="AB126" s="478">
        <f>('CA PATHWAYS 2022'!AD$15/'CA PATHWAYS 2022'!$H$15)-1</f>
        <v>4.3039375739147179E-2</v>
      </c>
      <c r="AC126" s="478">
        <f>('CA PATHWAYS 2022'!AE$15/'CA PATHWAYS 2022'!$H$15)-1</f>
        <v>5.9625384727645114E-2</v>
      </c>
      <c r="AD126" s="478">
        <f>('CA PATHWAYS 2022'!AF$15/'CA PATHWAYS 2022'!$H$15)-1</f>
        <v>8.1852524295267237E-2</v>
      </c>
      <c r="AE126" s="478">
        <f>('CA PATHWAYS 2022'!AG$15/'CA PATHWAYS 2022'!$H$15)-1</f>
        <v>0.10003097978804254</v>
      </c>
      <c r="AF126" s="478">
        <f>('CA PATHWAYS 2022'!AH$15/'CA PATHWAYS 2022'!$H$15)-1</f>
        <v>0.11190060908456401</v>
      </c>
      <c r="AG126" s="479" cm="1">
        <f t="array" ref="AG126">TREND($AB126:$AF126,$AB$1:$AF$1,AG$1)</f>
        <v>0.132728193252305</v>
      </c>
      <c r="AH126" s="479" cm="1">
        <f t="array" ref="AH126">TREND($AB126:$AF126,$AB$1:$AF$1,AH$1)</f>
        <v>0.15054099942742738</v>
      </c>
      <c r="AI126" s="479" cm="1">
        <f t="array" ref="AI126">TREND($AB126:$AF126,$AB$1:$AF$1,AI$1)</f>
        <v>0.16835380560254976</v>
      </c>
      <c r="AJ126" s="479" cm="1">
        <f t="array" ref="AJ126">TREND($AB126:$AF126,$AB$1:$AF$1,AJ$1)</f>
        <v>0.18616661177767213</v>
      </c>
      <c r="AK126" s="479" cm="1">
        <f t="array" ref="AK126">TREND($AB126:$AF126,$AB$1:$AF$1,AK$1)</f>
        <v>0.20397941795279451</v>
      </c>
    </row>
    <row r="127" spans="1:37" x14ac:dyDescent="0.25">
      <c r="B127" s="241" t="s">
        <v>1650</v>
      </c>
      <c r="C127" s="46" t="s">
        <v>1163</v>
      </c>
      <c r="D127" s="242" t="s">
        <v>72</v>
      </c>
      <c r="E127" s="44">
        <f>IFERROR((SUMIFS('Pathways-petroleum diesel'!G$4:G$40,'Pathways-petroleum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F127" s="176">
        <f>IFERROR((SUMIFS('Pathways-petroleum diesel'!H$4:H$40,'Pathways-petroleum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G127" s="477">
        <f>('CA PATHWAYS 2022'!I$15/'CA PATHWAYS 2022'!$H$15)-1</f>
        <v>-0.15100422209697584</v>
      </c>
      <c r="H127" s="478">
        <f>('CA PATHWAYS 2022'!J$15/'CA PATHWAYS 2022'!$H$15)-1</f>
        <v>-0.20277144075204967</v>
      </c>
      <c r="I127" s="478">
        <f>('CA PATHWAYS 2022'!K$15/'CA PATHWAYS 2022'!$H$15)-1</f>
        <v>-0.17531595582048809</v>
      </c>
      <c r="J127" s="478">
        <f>('CA PATHWAYS 2022'!L$15/'CA PATHWAYS 2022'!$H$15)-1</f>
        <v>-0.14330252737257276</v>
      </c>
      <c r="K127" s="478">
        <f>('CA PATHWAYS 2022'!M$15/'CA PATHWAYS 2022'!$H$15)-1</f>
        <v>-0.12788924882261543</v>
      </c>
      <c r="L127" s="478">
        <f>('CA PATHWAYS 2022'!N$15/'CA PATHWAYS 2022'!$H$15)-1</f>
        <v>-0.10596350661603871</v>
      </c>
      <c r="M127" s="478">
        <f>('CA PATHWAYS 2022'!O$15/'CA PATHWAYS 2022'!$H$15)-1</f>
        <v>-9.2623836189442477E-2</v>
      </c>
      <c r="N127" s="478">
        <f>('CA PATHWAYS 2022'!P$15/'CA PATHWAYS 2022'!$H$15)-1</f>
        <v>-8.4356355238472291E-2</v>
      </c>
      <c r="O127" s="478">
        <f>('CA PATHWAYS 2022'!Q$15/'CA PATHWAYS 2022'!$H$15)-1</f>
        <v>-7.7417628477788214E-2</v>
      </c>
      <c r="P127" s="478">
        <f>('CA PATHWAYS 2022'!R$15/'CA PATHWAYS 2022'!$H$15)-1</f>
        <v>-6.9235322712236314E-2</v>
      </c>
      <c r="Q127" s="478">
        <f>('CA PATHWAYS 2022'!S$15/'CA PATHWAYS 2022'!$H$15)-1</f>
        <v>-5.683765330983559E-2</v>
      </c>
      <c r="R127" s="478">
        <f>('CA PATHWAYS 2022'!T$15/'CA PATHWAYS 2022'!$H$15)-1</f>
        <v>-4.5740712945802953E-2</v>
      </c>
      <c r="S127" s="478">
        <f>('CA PATHWAYS 2022'!U$15/'CA PATHWAYS 2022'!$H$15)-1</f>
        <v>-3.6225630364131733E-2</v>
      </c>
      <c r="T127" s="478">
        <f>('CA PATHWAYS 2022'!V$15/'CA PATHWAYS 2022'!$H$15)-1</f>
        <v>-2.2001348092289152E-2</v>
      </c>
      <c r="U127" s="478">
        <f>('CA PATHWAYS 2022'!W$15/'CA PATHWAYS 2022'!$H$15)-1</f>
        <v>-1.1068932121494512E-2</v>
      </c>
      <c r="V127" s="478">
        <f>('CA PATHWAYS 2022'!X$15/'CA PATHWAYS 2022'!$H$15)-1</f>
        <v>-5.2153863904778053E-3</v>
      </c>
      <c r="W127" s="478">
        <f>('CA PATHWAYS 2022'!Y$15/'CA PATHWAYS 2022'!$H$15)-1</f>
        <v>-1.5598720155484136E-3</v>
      </c>
      <c r="X127" s="478">
        <f>('CA PATHWAYS 2022'!Z$15/'CA PATHWAYS 2022'!$H$15)-1</f>
        <v>6.3575699996889501E-3</v>
      </c>
      <c r="Y127" s="478">
        <f>('CA PATHWAYS 2022'!AA$15/'CA PATHWAYS 2022'!$H$15)-1</f>
        <v>1.5128889741364615E-2</v>
      </c>
      <c r="Z127" s="478">
        <f>('CA PATHWAYS 2022'!AB$15/'CA PATHWAYS 2022'!$H$15)-1</f>
        <v>2.5019344081048445E-2</v>
      </c>
      <c r="AA127" s="478">
        <f>('CA PATHWAYS 2022'!AC$15/'CA PATHWAYS 2022'!$H$15)-1</f>
        <v>3.186008882207525E-2</v>
      </c>
      <c r="AB127" s="478">
        <f>('CA PATHWAYS 2022'!AD$15/'CA PATHWAYS 2022'!$H$15)-1</f>
        <v>4.3039375739147179E-2</v>
      </c>
      <c r="AC127" s="478">
        <f>('CA PATHWAYS 2022'!AE$15/'CA PATHWAYS 2022'!$H$15)-1</f>
        <v>5.9625384727645114E-2</v>
      </c>
      <c r="AD127" s="478">
        <f>('CA PATHWAYS 2022'!AF$15/'CA PATHWAYS 2022'!$H$15)-1</f>
        <v>8.1852524295267237E-2</v>
      </c>
      <c r="AE127" s="478">
        <f>('CA PATHWAYS 2022'!AG$15/'CA PATHWAYS 2022'!$H$15)-1</f>
        <v>0.10003097978804254</v>
      </c>
      <c r="AF127" s="478">
        <f>('CA PATHWAYS 2022'!AH$15/'CA PATHWAYS 2022'!$H$15)-1</f>
        <v>0.11190060908456401</v>
      </c>
      <c r="AG127" s="479" cm="1">
        <f t="array" ref="AG127">TREND($AB127:$AF127,$AB$1:$AF$1,AG$1)</f>
        <v>0.132728193252305</v>
      </c>
      <c r="AH127" s="479" cm="1">
        <f t="array" ref="AH127">TREND($AB127:$AF127,$AB$1:$AF$1,AH$1)</f>
        <v>0.15054099942742738</v>
      </c>
      <c r="AI127" s="479" cm="1">
        <f t="array" ref="AI127">TREND($AB127:$AF127,$AB$1:$AF$1,AI$1)</f>
        <v>0.16835380560254976</v>
      </c>
      <c r="AJ127" s="479" cm="1">
        <f t="array" ref="AJ127">TREND($AB127:$AF127,$AB$1:$AF$1,AJ$1)</f>
        <v>0.18616661177767213</v>
      </c>
      <c r="AK127" s="479" cm="1">
        <f t="array" ref="AK127">TREND($AB127:$AF127,$AB$1:$AF$1,AK$1)</f>
        <v>0.20397941795279451</v>
      </c>
    </row>
    <row r="128" spans="1:37" x14ac:dyDescent="0.25">
      <c r="B128" s="241" t="s">
        <v>1650</v>
      </c>
      <c r="C128" s="46" t="s">
        <v>1163</v>
      </c>
      <c r="D128" s="46" t="s">
        <v>73</v>
      </c>
      <c r="E128" s="44">
        <f>IFERROR((SUMIFS('Pathways-petroleum diesel'!G$4:G$40,'Pathways-petroleum diesel'!$A$4:$A$40,$D128)-SUMIFS('Pathways-petroleum diesel'!$G$4:$G$40,'Pathways-petroleum diesel'!$A$4:$A$40,$D128))/SUMIFS('Pathways-petroleum diesel'!$G$4:$G$40,'Pathways-petroleum diesel'!$A$4:$A$40,$D128),0)</f>
        <v>0</v>
      </c>
      <c r="F128" s="176">
        <f>IFERROR((SUMIFS('Pathways-petroleum diesel'!H$4:H$40,'Pathways-petroleum diesel'!$A$4:$A$40,$D128)-SUMIFS('Pathways-petroleum diesel'!$G$4:$G$40,'Pathways-petroleum diesel'!$A$4:$A$40,$D128))/SUMIFS('Pathways-petroleum diesel'!$G$4:$G$40,'Pathways-petroleum diesel'!$A$4:$A$40,$D128),0)</f>
        <v>1.4651723689721181E-2</v>
      </c>
      <c r="G128" s="477">
        <f>('CA PATHWAYS 2022'!I$15/'CA PATHWAYS 2022'!$H$15)-1</f>
        <v>-0.15100422209697584</v>
      </c>
      <c r="H128" s="478">
        <f>('CA PATHWAYS 2022'!J$15/'CA PATHWAYS 2022'!$H$15)-1</f>
        <v>-0.20277144075204967</v>
      </c>
      <c r="I128" s="478">
        <f>('CA PATHWAYS 2022'!K$15/'CA PATHWAYS 2022'!$H$15)-1</f>
        <v>-0.17531595582048809</v>
      </c>
      <c r="J128" s="478">
        <f>('CA PATHWAYS 2022'!L$15/'CA PATHWAYS 2022'!$H$15)-1</f>
        <v>-0.14330252737257276</v>
      </c>
      <c r="K128" s="478">
        <f>('CA PATHWAYS 2022'!M$15/'CA PATHWAYS 2022'!$H$15)-1</f>
        <v>-0.12788924882261543</v>
      </c>
      <c r="L128" s="478">
        <f>('CA PATHWAYS 2022'!N$15/'CA PATHWAYS 2022'!$H$15)-1</f>
        <v>-0.10596350661603871</v>
      </c>
      <c r="M128" s="478">
        <f>('CA PATHWAYS 2022'!O$15/'CA PATHWAYS 2022'!$H$15)-1</f>
        <v>-9.2623836189442477E-2</v>
      </c>
      <c r="N128" s="478">
        <f>('CA PATHWAYS 2022'!P$15/'CA PATHWAYS 2022'!$H$15)-1</f>
        <v>-8.4356355238472291E-2</v>
      </c>
      <c r="O128" s="478">
        <f>('CA PATHWAYS 2022'!Q$15/'CA PATHWAYS 2022'!$H$15)-1</f>
        <v>-7.7417628477788214E-2</v>
      </c>
      <c r="P128" s="478">
        <f>('CA PATHWAYS 2022'!R$15/'CA PATHWAYS 2022'!$H$15)-1</f>
        <v>-6.9235322712236314E-2</v>
      </c>
      <c r="Q128" s="478">
        <f>('CA PATHWAYS 2022'!S$15/'CA PATHWAYS 2022'!$H$15)-1</f>
        <v>-5.683765330983559E-2</v>
      </c>
      <c r="R128" s="478">
        <f>('CA PATHWAYS 2022'!T$15/'CA PATHWAYS 2022'!$H$15)-1</f>
        <v>-4.5740712945802953E-2</v>
      </c>
      <c r="S128" s="478">
        <f>('CA PATHWAYS 2022'!U$15/'CA PATHWAYS 2022'!$H$15)-1</f>
        <v>-3.6225630364131733E-2</v>
      </c>
      <c r="T128" s="478">
        <f>('CA PATHWAYS 2022'!V$15/'CA PATHWAYS 2022'!$H$15)-1</f>
        <v>-2.2001348092289152E-2</v>
      </c>
      <c r="U128" s="478">
        <f>('CA PATHWAYS 2022'!W$15/'CA PATHWAYS 2022'!$H$15)-1</f>
        <v>-1.1068932121494512E-2</v>
      </c>
      <c r="V128" s="478">
        <f>('CA PATHWAYS 2022'!X$15/'CA PATHWAYS 2022'!$H$15)-1</f>
        <v>-5.2153863904778053E-3</v>
      </c>
      <c r="W128" s="478">
        <f>('CA PATHWAYS 2022'!Y$15/'CA PATHWAYS 2022'!$H$15)-1</f>
        <v>-1.5598720155484136E-3</v>
      </c>
      <c r="X128" s="478">
        <f>('CA PATHWAYS 2022'!Z$15/'CA PATHWAYS 2022'!$H$15)-1</f>
        <v>6.3575699996889501E-3</v>
      </c>
      <c r="Y128" s="478">
        <f>('CA PATHWAYS 2022'!AA$15/'CA PATHWAYS 2022'!$H$15)-1</f>
        <v>1.5128889741364615E-2</v>
      </c>
      <c r="Z128" s="478">
        <f>('CA PATHWAYS 2022'!AB$15/'CA PATHWAYS 2022'!$H$15)-1</f>
        <v>2.5019344081048445E-2</v>
      </c>
      <c r="AA128" s="478">
        <f>('CA PATHWAYS 2022'!AC$15/'CA PATHWAYS 2022'!$H$15)-1</f>
        <v>3.186008882207525E-2</v>
      </c>
      <c r="AB128" s="478">
        <f>('CA PATHWAYS 2022'!AD$15/'CA PATHWAYS 2022'!$H$15)-1</f>
        <v>4.3039375739147179E-2</v>
      </c>
      <c r="AC128" s="478">
        <f>('CA PATHWAYS 2022'!AE$15/'CA PATHWAYS 2022'!$H$15)-1</f>
        <v>5.9625384727645114E-2</v>
      </c>
      <c r="AD128" s="478">
        <f>('CA PATHWAYS 2022'!AF$15/'CA PATHWAYS 2022'!$H$15)-1</f>
        <v>8.1852524295267237E-2</v>
      </c>
      <c r="AE128" s="478">
        <f>('CA PATHWAYS 2022'!AG$15/'CA PATHWAYS 2022'!$H$15)-1</f>
        <v>0.10003097978804254</v>
      </c>
      <c r="AF128" s="478">
        <f>('CA PATHWAYS 2022'!AH$15/'CA PATHWAYS 2022'!$H$15)-1</f>
        <v>0.11190060908456401</v>
      </c>
      <c r="AG128" s="479" cm="1">
        <f t="array" ref="AG128">TREND($AB128:$AF128,$AB$1:$AF$1,AG$1)</f>
        <v>0.132728193252305</v>
      </c>
      <c r="AH128" s="479" cm="1">
        <f t="array" ref="AH128">TREND($AB128:$AF128,$AB$1:$AF$1,AH$1)</f>
        <v>0.15054099942742738</v>
      </c>
      <c r="AI128" s="479" cm="1">
        <f t="array" ref="AI128">TREND($AB128:$AF128,$AB$1:$AF$1,AI$1)</f>
        <v>0.16835380560254976</v>
      </c>
      <c r="AJ128" s="479" cm="1">
        <f t="array" ref="AJ128">TREND($AB128:$AF128,$AB$1:$AF$1,AJ$1)</f>
        <v>0.18616661177767213</v>
      </c>
      <c r="AK128" s="479" cm="1">
        <f t="array" ref="AK128">TREND($AB128:$AF128,$AB$1:$AF$1,AK$1)</f>
        <v>0.20397941795279451</v>
      </c>
    </row>
    <row r="129" spans="1:37" x14ac:dyDescent="0.25">
      <c r="B129" s="241" t="s">
        <v>1650</v>
      </c>
      <c r="C129" s="46" t="s">
        <v>1163</v>
      </c>
      <c r="D129" s="46" t="s">
        <v>74</v>
      </c>
      <c r="E129" s="44">
        <f>IFERROR((SUMIFS('Pathways-petroleum diesel'!G$4:G$40,'Pathways-petroleum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F129" s="176">
        <f>IFERROR((SUMIFS('Pathways-petroleum diesel'!H$4:H$40,'Pathways-petroleum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G129" s="477">
        <f>('CA PATHWAYS 2022'!I$15/'CA PATHWAYS 2022'!$H$15)-1</f>
        <v>-0.15100422209697584</v>
      </c>
      <c r="H129" s="478">
        <f>('CA PATHWAYS 2022'!J$15/'CA PATHWAYS 2022'!$H$15)-1</f>
        <v>-0.20277144075204967</v>
      </c>
      <c r="I129" s="478">
        <f>('CA PATHWAYS 2022'!K$15/'CA PATHWAYS 2022'!$H$15)-1</f>
        <v>-0.17531595582048809</v>
      </c>
      <c r="J129" s="478">
        <f>('CA PATHWAYS 2022'!L$15/'CA PATHWAYS 2022'!$H$15)-1</f>
        <v>-0.14330252737257276</v>
      </c>
      <c r="K129" s="478">
        <f>('CA PATHWAYS 2022'!M$15/'CA PATHWAYS 2022'!$H$15)-1</f>
        <v>-0.12788924882261543</v>
      </c>
      <c r="L129" s="478">
        <f>('CA PATHWAYS 2022'!N$15/'CA PATHWAYS 2022'!$H$15)-1</f>
        <v>-0.10596350661603871</v>
      </c>
      <c r="M129" s="478">
        <f>('CA PATHWAYS 2022'!O$15/'CA PATHWAYS 2022'!$H$15)-1</f>
        <v>-9.2623836189442477E-2</v>
      </c>
      <c r="N129" s="478">
        <f>('CA PATHWAYS 2022'!P$15/'CA PATHWAYS 2022'!$H$15)-1</f>
        <v>-8.4356355238472291E-2</v>
      </c>
      <c r="O129" s="478">
        <f>('CA PATHWAYS 2022'!Q$15/'CA PATHWAYS 2022'!$H$15)-1</f>
        <v>-7.7417628477788214E-2</v>
      </c>
      <c r="P129" s="478">
        <f>('CA PATHWAYS 2022'!R$15/'CA PATHWAYS 2022'!$H$15)-1</f>
        <v>-6.9235322712236314E-2</v>
      </c>
      <c r="Q129" s="478">
        <f>('CA PATHWAYS 2022'!S$15/'CA PATHWAYS 2022'!$H$15)-1</f>
        <v>-5.683765330983559E-2</v>
      </c>
      <c r="R129" s="478">
        <f>('CA PATHWAYS 2022'!T$15/'CA PATHWAYS 2022'!$H$15)-1</f>
        <v>-4.5740712945802953E-2</v>
      </c>
      <c r="S129" s="478">
        <f>('CA PATHWAYS 2022'!U$15/'CA PATHWAYS 2022'!$H$15)-1</f>
        <v>-3.6225630364131733E-2</v>
      </c>
      <c r="T129" s="478">
        <f>('CA PATHWAYS 2022'!V$15/'CA PATHWAYS 2022'!$H$15)-1</f>
        <v>-2.2001348092289152E-2</v>
      </c>
      <c r="U129" s="478">
        <f>('CA PATHWAYS 2022'!W$15/'CA PATHWAYS 2022'!$H$15)-1</f>
        <v>-1.1068932121494512E-2</v>
      </c>
      <c r="V129" s="478">
        <f>('CA PATHWAYS 2022'!X$15/'CA PATHWAYS 2022'!$H$15)-1</f>
        <v>-5.2153863904778053E-3</v>
      </c>
      <c r="W129" s="478">
        <f>('CA PATHWAYS 2022'!Y$15/'CA PATHWAYS 2022'!$H$15)-1</f>
        <v>-1.5598720155484136E-3</v>
      </c>
      <c r="X129" s="478">
        <f>('CA PATHWAYS 2022'!Z$15/'CA PATHWAYS 2022'!$H$15)-1</f>
        <v>6.3575699996889501E-3</v>
      </c>
      <c r="Y129" s="478">
        <f>('CA PATHWAYS 2022'!AA$15/'CA PATHWAYS 2022'!$H$15)-1</f>
        <v>1.5128889741364615E-2</v>
      </c>
      <c r="Z129" s="478">
        <f>('CA PATHWAYS 2022'!AB$15/'CA PATHWAYS 2022'!$H$15)-1</f>
        <v>2.5019344081048445E-2</v>
      </c>
      <c r="AA129" s="478">
        <f>('CA PATHWAYS 2022'!AC$15/'CA PATHWAYS 2022'!$H$15)-1</f>
        <v>3.186008882207525E-2</v>
      </c>
      <c r="AB129" s="478">
        <f>('CA PATHWAYS 2022'!AD$15/'CA PATHWAYS 2022'!$H$15)-1</f>
        <v>4.3039375739147179E-2</v>
      </c>
      <c r="AC129" s="478">
        <f>('CA PATHWAYS 2022'!AE$15/'CA PATHWAYS 2022'!$H$15)-1</f>
        <v>5.9625384727645114E-2</v>
      </c>
      <c r="AD129" s="478">
        <f>('CA PATHWAYS 2022'!AF$15/'CA PATHWAYS 2022'!$H$15)-1</f>
        <v>8.1852524295267237E-2</v>
      </c>
      <c r="AE129" s="478">
        <f>('CA PATHWAYS 2022'!AG$15/'CA PATHWAYS 2022'!$H$15)-1</f>
        <v>0.10003097978804254</v>
      </c>
      <c r="AF129" s="478">
        <f>('CA PATHWAYS 2022'!AH$15/'CA PATHWAYS 2022'!$H$15)-1</f>
        <v>0.11190060908456401</v>
      </c>
      <c r="AG129" s="479" cm="1">
        <f t="array" ref="AG129">TREND($AB129:$AF129,$AB$1:$AF$1,AG$1)</f>
        <v>0.132728193252305</v>
      </c>
      <c r="AH129" s="479" cm="1">
        <f t="array" ref="AH129">TREND($AB129:$AF129,$AB$1:$AF$1,AH$1)</f>
        <v>0.15054099942742738</v>
      </c>
      <c r="AI129" s="479" cm="1">
        <f t="array" ref="AI129">TREND($AB129:$AF129,$AB$1:$AF$1,AI$1)</f>
        <v>0.16835380560254976</v>
      </c>
      <c r="AJ129" s="479" cm="1">
        <f t="array" ref="AJ129">TREND($AB129:$AF129,$AB$1:$AF$1,AJ$1)</f>
        <v>0.18616661177767213</v>
      </c>
      <c r="AK129" s="479" cm="1">
        <f t="array" ref="AK129">TREND($AB129:$AF129,$AB$1:$AF$1,AK$1)</f>
        <v>0.20397941795279451</v>
      </c>
    </row>
    <row r="130" spans="1:37" x14ac:dyDescent="0.25">
      <c r="A130" s="1"/>
      <c r="B130" s="241" t="s">
        <v>1650</v>
      </c>
      <c r="C130" s="46" t="s">
        <v>1163</v>
      </c>
      <c r="D130" s="46" t="s">
        <v>75</v>
      </c>
      <c r="E130" s="44">
        <f>IFERROR((SUMIFS('Pathways-petroleum diesel'!G$4:G$40,'Pathways-petroleum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F130" s="176">
        <f>IFERROR((SUMIFS('Pathways-petroleum diesel'!H$4:H$40,'Pathways-petroleum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G130" s="477">
        <v>0</v>
      </c>
      <c r="H130" s="478">
        <v>0</v>
      </c>
      <c r="I130" s="478">
        <v>0</v>
      </c>
      <c r="J130" s="478">
        <v>0</v>
      </c>
      <c r="K130" s="478">
        <v>0</v>
      </c>
      <c r="L130" s="478">
        <v>0</v>
      </c>
      <c r="M130" s="478">
        <v>0</v>
      </c>
      <c r="N130" s="478">
        <v>0</v>
      </c>
      <c r="O130" s="478">
        <v>0</v>
      </c>
      <c r="P130" s="478">
        <v>0</v>
      </c>
      <c r="Q130" s="478">
        <v>0</v>
      </c>
      <c r="R130" s="478">
        <v>0</v>
      </c>
      <c r="S130" s="478">
        <v>0</v>
      </c>
      <c r="T130" s="478">
        <v>0</v>
      </c>
      <c r="U130" s="478">
        <v>0</v>
      </c>
      <c r="V130" s="478">
        <v>0</v>
      </c>
      <c r="W130" s="478">
        <v>0</v>
      </c>
      <c r="X130" s="478">
        <v>0</v>
      </c>
      <c r="Y130" s="478">
        <v>0</v>
      </c>
      <c r="Z130" s="478">
        <v>0</v>
      </c>
      <c r="AA130" s="478">
        <v>0</v>
      </c>
      <c r="AB130" s="478">
        <v>0</v>
      </c>
      <c r="AC130" s="478">
        <v>0</v>
      </c>
      <c r="AD130" s="478">
        <v>0</v>
      </c>
      <c r="AE130" s="478">
        <v>0</v>
      </c>
      <c r="AF130" s="478">
        <v>0</v>
      </c>
      <c r="AG130" s="479" cm="1">
        <f t="array" ref="AG130">TREND($AB130:$AF130,$AB$1:$AF$1,AG$1)</f>
        <v>0</v>
      </c>
      <c r="AH130" s="479" cm="1">
        <f t="array" ref="AH130">TREND($AB130:$AF130,$AB$1:$AF$1,AH$1)</f>
        <v>0</v>
      </c>
      <c r="AI130" s="479" cm="1">
        <f t="array" ref="AI130">TREND($AB130:$AF130,$AB$1:$AF$1,AI$1)</f>
        <v>0</v>
      </c>
      <c r="AJ130" s="479" cm="1">
        <f t="array" ref="AJ130">TREND($AB130:$AF130,$AB$1:$AF$1,AJ$1)</f>
        <v>0</v>
      </c>
      <c r="AK130" s="479" cm="1">
        <f t="array" ref="AK130">TREND($AB130:$AF130,$AB$1:$AF$1,AK$1)</f>
        <v>0</v>
      </c>
    </row>
    <row r="131" spans="1:37" x14ac:dyDescent="0.25">
      <c r="C131" s="46" t="s">
        <v>1163</v>
      </c>
      <c r="D131" s="46" t="s">
        <v>76</v>
      </c>
      <c r="E131" s="44">
        <f>IFERROR((SUMIFS('Pathways-petroleum diesel'!G$4:G$40,'Pathways-petroleum diesel'!$A$4:$A$40,$D131)-SUMIFS('Pathways-petroleum diesel'!$G$4:$G$40,'Pathways-petroleum diesel'!$A$4:$A$40,$D131))/SUMIFS('Pathways-petroleum diesel'!$G$4:$G$40,'Pathways-petroleum diesel'!$A$4:$A$40,$D131),0)</f>
        <v>0</v>
      </c>
      <c r="F131" s="176">
        <f>IFERROR((SUMIFS('Pathways-petroleum diesel'!H$4:H$40,'Pathways-petroleum diesel'!$A$4:$A$40,$D131)-SUMIFS('Pathways-petroleum diesel'!$G$4:$G$40,'Pathways-petroleum diesel'!$A$4:$A$40,$D131))/SUMIFS('Pathways-petroleum diesel'!$G$4:$G$40,'Pathways-petroleum diesel'!$A$4:$A$40,$D131),0)</f>
        <v>3.6965661063650089E-2</v>
      </c>
      <c r="G131" s="477">
        <f>('CA PATHWAYS 2022'!I$15/'CA PATHWAYS 2022'!$H$15)-1</f>
        <v>-0.15100422209697584</v>
      </c>
      <c r="H131" s="478">
        <f>('CA PATHWAYS 2022'!J$15/'CA PATHWAYS 2022'!$H$15)-1</f>
        <v>-0.20277144075204967</v>
      </c>
      <c r="I131" s="478">
        <f>('CA PATHWAYS 2022'!K$15/'CA PATHWAYS 2022'!$H$15)-1</f>
        <v>-0.17531595582048809</v>
      </c>
      <c r="J131" s="478">
        <f>('CA PATHWAYS 2022'!L$15/'CA PATHWAYS 2022'!$H$15)-1</f>
        <v>-0.14330252737257276</v>
      </c>
      <c r="K131" s="478">
        <f>('CA PATHWAYS 2022'!M$15/'CA PATHWAYS 2022'!$H$15)-1</f>
        <v>-0.12788924882261543</v>
      </c>
      <c r="L131" s="478">
        <f>('CA PATHWAYS 2022'!N$15/'CA PATHWAYS 2022'!$H$15)-1</f>
        <v>-0.10596350661603871</v>
      </c>
      <c r="M131" s="478">
        <f>('CA PATHWAYS 2022'!O$15/'CA PATHWAYS 2022'!$H$15)-1</f>
        <v>-9.2623836189442477E-2</v>
      </c>
      <c r="N131" s="478">
        <f>('CA PATHWAYS 2022'!P$15/'CA PATHWAYS 2022'!$H$15)-1</f>
        <v>-8.4356355238472291E-2</v>
      </c>
      <c r="O131" s="478">
        <f>('CA PATHWAYS 2022'!Q$15/'CA PATHWAYS 2022'!$H$15)-1</f>
        <v>-7.7417628477788214E-2</v>
      </c>
      <c r="P131" s="478">
        <f>('CA PATHWAYS 2022'!R$15/'CA PATHWAYS 2022'!$H$15)-1</f>
        <v>-6.9235322712236314E-2</v>
      </c>
      <c r="Q131" s="478">
        <f>('CA PATHWAYS 2022'!S$15/'CA PATHWAYS 2022'!$H$15)-1</f>
        <v>-5.683765330983559E-2</v>
      </c>
      <c r="R131" s="478">
        <f>('CA PATHWAYS 2022'!T$15/'CA PATHWAYS 2022'!$H$15)-1</f>
        <v>-4.5740712945802953E-2</v>
      </c>
      <c r="S131" s="478">
        <f>('CA PATHWAYS 2022'!U$15/'CA PATHWAYS 2022'!$H$15)-1</f>
        <v>-3.6225630364131733E-2</v>
      </c>
      <c r="T131" s="478">
        <f>('CA PATHWAYS 2022'!V$15/'CA PATHWAYS 2022'!$H$15)-1</f>
        <v>-2.2001348092289152E-2</v>
      </c>
      <c r="U131" s="478">
        <f>('CA PATHWAYS 2022'!W$15/'CA PATHWAYS 2022'!$H$15)-1</f>
        <v>-1.1068932121494512E-2</v>
      </c>
      <c r="V131" s="478">
        <f>('CA PATHWAYS 2022'!X$15/'CA PATHWAYS 2022'!$H$15)-1</f>
        <v>-5.2153863904778053E-3</v>
      </c>
      <c r="W131" s="478">
        <f>('CA PATHWAYS 2022'!Y$15/'CA PATHWAYS 2022'!$H$15)-1</f>
        <v>-1.5598720155484136E-3</v>
      </c>
      <c r="X131" s="478">
        <f>('CA PATHWAYS 2022'!Z$15/'CA PATHWAYS 2022'!$H$15)-1</f>
        <v>6.3575699996889501E-3</v>
      </c>
      <c r="Y131" s="478">
        <f>('CA PATHWAYS 2022'!AA$15/'CA PATHWAYS 2022'!$H$15)-1</f>
        <v>1.5128889741364615E-2</v>
      </c>
      <c r="Z131" s="478">
        <f>('CA PATHWAYS 2022'!AB$15/'CA PATHWAYS 2022'!$H$15)-1</f>
        <v>2.5019344081048445E-2</v>
      </c>
      <c r="AA131" s="478">
        <f>('CA PATHWAYS 2022'!AC$15/'CA PATHWAYS 2022'!$H$15)-1</f>
        <v>3.186008882207525E-2</v>
      </c>
      <c r="AB131" s="478">
        <f>('CA PATHWAYS 2022'!AD$15/'CA PATHWAYS 2022'!$H$15)-1</f>
        <v>4.3039375739147179E-2</v>
      </c>
      <c r="AC131" s="478">
        <f>('CA PATHWAYS 2022'!AE$15/'CA PATHWAYS 2022'!$H$15)-1</f>
        <v>5.9625384727645114E-2</v>
      </c>
      <c r="AD131" s="478">
        <f>('CA PATHWAYS 2022'!AF$15/'CA PATHWAYS 2022'!$H$15)-1</f>
        <v>8.1852524295267237E-2</v>
      </c>
      <c r="AE131" s="478">
        <f>('CA PATHWAYS 2022'!AG$15/'CA PATHWAYS 2022'!$H$15)-1</f>
        <v>0.10003097978804254</v>
      </c>
      <c r="AF131" s="478">
        <f>('CA PATHWAYS 2022'!AH$15/'CA PATHWAYS 2022'!$H$15)-1</f>
        <v>0.11190060908456401</v>
      </c>
      <c r="AG131" s="479" cm="1">
        <f t="array" ref="AG131">TREND($AB131:$AF131,$AB$1:$AF$1,AG$1)</f>
        <v>0.132728193252305</v>
      </c>
      <c r="AH131" s="479" cm="1">
        <f t="array" ref="AH131">TREND($AB131:$AF131,$AB$1:$AF$1,AH$1)</f>
        <v>0.15054099942742738</v>
      </c>
      <c r="AI131" s="479" cm="1">
        <f t="array" ref="AI131">TREND($AB131:$AF131,$AB$1:$AF$1,AI$1)</f>
        <v>0.16835380560254976</v>
      </c>
      <c r="AJ131" s="479" cm="1">
        <f t="array" ref="AJ131">TREND($AB131:$AF131,$AB$1:$AF$1,AJ$1)</f>
        <v>0.18616661177767213</v>
      </c>
      <c r="AK131" s="479" cm="1">
        <f t="array" ref="AK131">TREND($AB131:$AF131,$AB$1:$AF$1,AK$1)</f>
        <v>0.20397941795279451</v>
      </c>
    </row>
    <row r="133" spans="1:37" x14ac:dyDescent="0.25">
      <c r="B133" s="1" t="s">
        <v>1656</v>
      </c>
      <c r="C133" s="46" t="s">
        <v>1164</v>
      </c>
      <c r="D133" s="46" t="s">
        <v>52</v>
      </c>
    </row>
    <row r="134" spans="1:37" x14ac:dyDescent="0.25">
      <c r="B134" s="1" t="s">
        <v>1656</v>
      </c>
      <c r="C134" s="46" t="s">
        <v>1164</v>
      </c>
      <c r="D134" s="46" t="s">
        <v>53</v>
      </c>
      <c r="G134" s="477">
        <v>0</v>
      </c>
      <c r="H134" s="481">
        <v>0</v>
      </c>
      <c r="I134" s="481">
        <v>0</v>
      </c>
      <c r="J134" s="481">
        <v>0</v>
      </c>
      <c r="K134" s="481">
        <v>0</v>
      </c>
      <c r="L134" s="481">
        <v>0</v>
      </c>
      <c r="M134" s="481">
        <v>0</v>
      </c>
      <c r="N134" s="481">
        <v>0</v>
      </c>
      <c r="O134" s="481">
        <v>0</v>
      </c>
      <c r="P134" s="481">
        <v>0</v>
      </c>
      <c r="Q134" s="481">
        <v>0</v>
      </c>
      <c r="R134" s="481">
        <v>0</v>
      </c>
      <c r="S134" s="481">
        <v>0</v>
      </c>
      <c r="T134" s="481">
        <v>0</v>
      </c>
      <c r="U134" s="481">
        <v>0</v>
      </c>
      <c r="V134" s="481">
        <v>0</v>
      </c>
      <c r="W134" s="481">
        <v>0</v>
      </c>
      <c r="X134" s="481">
        <v>0</v>
      </c>
      <c r="Y134" s="481">
        <v>0</v>
      </c>
      <c r="Z134" s="481">
        <v>0</v>
      </c>
      <c r="AA134" s="481">
        <v>0</v>
      </c>
      <c r="AB134" s="481">
        <v>0</v>
      </c>
      <c r="AC134" s="481">
        <v>0</v>
      </c>
      <c r="AD134" s="481">
        <v>0</v>
      </c>
      <c r="AE134" s="481">
        <v>0</v>
      </c>
      <c r="AF134" s="481">
        <v>0</v>
      </c>
      <c r="AG134" s="479" cm="1">
        <f t="array" ref="AG134">TREND($AB134:$AF134,$AB$1:$AF$1,AG$1)</f>
        <v>0</v>
      </c>
      <c r="AH134" s="479" cm="1">
        <f t="array" ref="AH134">TREND($AB134:$AF134,$AB$1:$AF$1,AH$1)</f>
        <v>0</v>
      </c>
      <c r="AI134" s="479" cm="1">
        <f t="array" ref="AI134">TREND($AB134:$AF134,$AB$1:$AF$1,AI$1)</f>
        <v>0</v>
      </c>
      <c r="AJ134" s="479" cm="1">
        <f t="array" ref="AJ134">TREND($AB134:$AF134,$AB$1:$AF$1,AJ$1)</f>
        <v>0</v>
      </c>
      <c r="AK134" s="479" cm="1">
        <f t="array" ref="AK134">TREND($AB134:$AF134,$AB$1:$AF$1,AK$1)</f>
        <v>0</v>
      </c>
    </row>
    <row r="135" spans="1:37" x14ac:dyDescent="0.25">
      <c r="B135" s="1" t="s">
        <v>1656</v>
      </c>
      <c r="C135" s="46" t="s">
        <v>1164</v>
      </c>
      <c r="D135" s="46" t="s">
        <v>54</v>
      </c>
      <c r="G135" s="477">
        <v>0</v>
      </c>
      <c r="H135" s="481">
        <v>0</v>
      </c>
      <c r="I135" s="481">
        <v>0</v>
      </c>
      <c r="J135" s="481">
        <v>0</v>
      </c>
      <c r="K135" s="481">
        <v>0</v>
      </c>
      <c r="L135" s="481">
        <v>0</v>
      </c>
      <c r="M135" s="481">
        <v>0</v>
      </c>
      <c r="N135" s="481">
        <v>0</v>
      </c>
      <c r="O135" s="481">
        <v>0</v>
      </c>
      <c r="P135" s="481">
        <v>0</v>
      </c>
      <c r="Q135" s="481">
        <v>0</v>
      </c>
      <c r="R135" s="481">
        <v>0</v>
      </c>
      <c r="S135" s="481">
        <v>0</v>
      </c>
      <c r="T135" s="481">
        <v>0</v>
      </c>
      <c r="U135" s="481">
        <v>0</v>
      </c>
      <c r="V135" s="481">
        <v>0</v>
      </c>
      <c r="W135" s="481">
        <v>0</v>
      </c>
      <c r="X135" s="481">
        <v>0</v>
      </c>
      <c r="Y135" s="481">
        <v>0</v>
      </c>
      <c r="Z135" s="481">
        <v>0</v>
      </c>
      <c r="AA135" s="481">
        <v>0</v>
      </c>
      <c r="AB135" s="481">
        <v>0</v>
      </c>
      <c r="AC135" s="481">
        <v>0</v>
      </c>
      <c r="AD135" s="481">
        <v>0</v>
      </c>
      <c r="AE135" s="481">
        <v>0</v>
      </c>
      <c r="AF135" s="481">
        <v>0</v>
      </c>
      <c r="AG135" s="479" cm="1">
        <f t="array" ref="AG135">TREND($AB135:$AF135,$AB$1:$AF$1,AG$1)</f>
        <v>0</v>
      </c>
      <c r="AH135" s="479" cm="1">
        <f t="array" ref="AH135">TREND($AB135:$AF135,$AB$1:$AF$1,AH$1)</f>
        <v>0</v>
      </c>
      <c r="AI135" s="479" cm="1">
        <f t="array" ref="AI135">TREND($AB135:$AF135,$AB$1:$AF$1,AI$1)</f>
        <v>0</v>
      </c>
      <c r="AJ135" s="479" cm="1">
        <f t="array" ref="AJ135">TREND($AB135:$AF135,$AB$1:$AF$1,AJ$1)</f>
        <v>0</v>
      </c>
      <c r="AK135" s="479" cm="1">
        <f t="array" ref="AK135">TREND($AB135:$AF135,$AB$1:$AF$1,AK$1)</f>
        <v>0</v>
      </c>
    </row>
    <row r="136" spans="1:37" x14ac:dyDescent="0.25">
      <c r="B136" s="1" t="s">
        <v>1656</v>
      </c>
      <c r="C136" s="46" t="s">
        <v>1164</v>
      </c>
      <c r="D136" s="46" t="s">
        <v>55</v>
      </c>
      <c r="G136" s="477">
        <v>0</v>
      </c>
      <c r="H136" s="481">
        <v>0</v>
      </c>
      <c r="I136" s="481">
        <v>0</v>
      </c>
      <c r="J136" s="481">
        <v>0</v>
      </c>
      <c r="K136" s="481">
        <v>0</v>
      </c>
      <c r="L136" s="481">
        <v>0</v>
      </c>
      <c r="M136" s="481">
        <v>0</v>
      </c>
      <c r="N136" s="481">
        <v>0</v>
      </c>
      <c r="O136" s="481">
        <v>0</v>
      </c>
      <c r="P136" s="481">
        <v>0</v>
      </c>
      <c r="Q136" s="481">
        <v>0</v>
      </c>
      <c r="R136" s="481">
        <v>0</v>
      </c>
      <c r="S136" s="481">
        <v>0</v>
      </c>
      <c r="T136" s="481">
        <v>0</v>
      </c>
      <c r="U136" s="481">
        <v>0</v>
      </c>
      <c r="V136" s="481">
        <v>0</v>
      </c>
      <c r="W136" s="481">
        <v>0</v>
      </c>
      <c r="X136" s="481">
        <v>0</v>
      </c>
      <c r="Y136" s="481">
        <v>0</v>
      </c>
      <c r="Z136" s="481">
        <v>0</v>
      </c>
      <c r="AA136" s="481">
        <v>0</v>
      </c>
      <c r="AB136" s="481">
        <v>0</v>
      </c>
      <c r="AC136" s="481">
        <v>0</v>
      </c>
      <c r="AD136" s="481">
        <v>0</v>
      </c>
      <c r="AE136" s="481">
        <v>0</v>
      </c>
      <c r="AF136" s="481">
        <v>0</v>
      </c>
      <c r="AG136" s="479" cm="1">
        <f t="array" ref="AG136">TREND($AB136:$AF136,$AB$1:$AF$1,AG$1)</f>
        <v>0</v>
      </c>
      <c r="AH136" s="479" cm="1">
        <f t="array" ref="AH136">TREND($AB136:$AF136,$AB$1:$AF$1,AH$1)</f>
        <v>0</v>
      </c>
      <c r="AI136" s="479" cm="1">
        <f t="array" ref="AI136">TREND($AB136:$AF136,$AB$1:$AF$1,AI$1)</f>
        <v>0</v>
      </c>
      <c r="AJ136" s="479" cm="1">
        <f t="array" ref="AJ136">TREND($AB136:$AF136,$AB$1:$AF$1,AJ$1)</f>
        <v>0</v>
      </c>
      <c r="AK136" s="479" cm="1">
        <f t="array" ref="AK136">TREND($AB136:$AF136,$AB$1:$AF$1,AK$1)</f>
        <v>0</v>
      </c>
    </row>
    <row r="137" spans="1:37" x14ac:dyDescent="0.25">
      <c r="B137" s="1" t="s">
        <v>1656</v>
      </c>
      <c r="C137" s="46" t="s">
        <v>1164</v>
      </c>
      <c r="D137" s="46" t="s">
        <v>56</v>
      </c>
      <c r="G137" s="477">
        <v>0</v>
      </c>
      <c r="H137" s="481">
        <v>0</v>
      </c>
      <c r="I137" s="481">
        <v>0</v>
      </c>
      <c r="J137" s="481">
        <v>0</v>
      </c>
      <c r="K137" s="481">
        <v>0</v>
      </c>
      <c r="L137" s="481">
        <v>0</v>
      </c>
      <c r="M137" s="481">
        <v>0</v>
      </c>
      <c r="N137" s="481">
        <v>0</v>
      </c>
      <c r="O137" s="481">
        <v>0</v>
      </c>
      <c r="P137" s="481">
        <v>0</v>
      </c>
      <c r="Q137" s="481">
        <v>0</v>
      </c>
      <c r="R137" s="481">
        <v>0</v>
      </c>
      <c r="S137" s="481">
        <v>0</v>
      </c>
      <c r="T137" s="481">
        <v>0</v>
      </c>
      <c r="U137" s="481">
        <v>0</v>
      </c>
      <c r="V137" s="481">
        <v>0</v>
      </c>
      <c r="W137" s="481">
        <v>0</v>
      </c>
      <c r="X137" s="481">
        <v>0</v>
      </c>
      <c r="Y137" s="481">
        <v>0</v>
      </c>
      <c r="Z137" s="481">
        <v>0</v>
      </c>
      <c r="AA137" s="481">
        <v>0</v>
      </c>
      <c r="AB137" s="481">
        <v>0</v>
      </c>
      <c r="AC137" s="481">
        <v>0</v>
      </c>
      <c r="AD137" s="481">
        <v>0</v>
      </c>
      <c r="AE137" s="481">
        <v>0</v>
      </c>
      <c r="AF137" s="481">
        <v>0</v>
      </c>
      <c r="AG137" s="479" cm="1">
        <f t="array" ref="AG137">TREND($AB137:$AF137,$AB$1:$AF$1,AG$1)</f>
        <v>0</v>
      </c>
      <c r="AH137" s="479" cm="1">
        <f t="array" ref="AH137">TREND($AB137:$AF137,$AB$1:$AF$1,AH$1)</f>
        <v>0</v>
      </c>
      <c r="AI137" s="479" cm="1">
        <f t="array" ref="AI137">TREND($AB137:$AF137,$AB$1:$AF$1,AI$1)</f>
        <v>0</v>
      </c>
      <c r="AJ137" s="479" cm="1">
        <f t="array" ref="AJ137">TREND($AB137:$AF137,$AB$1:$AF$1,AJ$1)</f>
        <v>0</v>
      </c>
      <c r="AK137" s="479" cm="1">
        <f t="array" ref="AK137">TREND($AB137:$AF137,$AB$1:$AF$1,AK$1)</f>
        <v>0</v>
      </c>
    </row>
    <row r="138" spans="1:37" x14ac:dyDescent="0.25">
      <c r="B138" s="1" t="s">
        <v>1656</v>
      </c>
      <c r="C138" s="46" t="s">
        <v>1164</v>
      </c>
      <c r="D138" s="46" t="s">
        <v>57</v>
      </c>
      <c r="G138" s="477">
        <v>0</v>
      </c>
      <c r="H138" s="481">
        <v>0</v>
      </c>
      <c r="I138" s="481">
        <v>0</v>
      </c>
      <c r="J138" s="481">
        <v>0</v>
      </c>
      <c r="K138" s="481">
        <v>0</v>
      </c>
      <c r="L138" s="481">
        <v>0</v>
      </c>
      <c r="M138" s="481">
        <v>0</v>
      </c>
      <c r="N138" s="481">
        <v>0</v>
      </c>
      <c r="O138" s="481">
        <v>0</v>
      </c>
      <c r="P138" s="481">
        <v>0</v>
      </c>
      <c r="Q138" s="481">
        <v>0</v>
      </c>
      <c r="R138" s="481">
        <v>0</v>
      </c>
      <c r="S138" s="481">
        <v>0</v>
      </c>
      <c r="T138" s="481">
        <v>0</v>
      </c>
      <c r="U138" s="481">
        <v>0</v>
      </c>
      <c r="V138" s="481">
        <v>0</v>
      </c>
      <c r="W138" s="481">
        <v>0</v>
      </c>
      <c r="X138" s="481">
        <v>0</v>
      </c>
      <c r="Y138" s="481">
        <v>0</v>
      </c>
      <c r="Z138" s="481">
        <v>0</v>
      </c>
      <c r="AA138" s="481">
        <v>0</v>
      </c>
      <c r="AB138" s="481">
        <v>0</v>
      </c>
      <c r="AC138" s="481">
        <v>0</v>
      </c>
      <c r="AD138" s="481">
        <v>0</v>
      </c>
      <c r="AE138" s="481">
        <v>0</v>
      </c>
      <c r="AF138" s="481">
        <v>0</v>
      </c>
      <c r="AG138" s="479" cm="1">
        <f t="array" ref="AG138">TREND($AB138:$AF138,$AB$1:$AF$1,AG$1)</f>
        <v>0</v>
      </c>
      <c r="AH138" s="479" cm="1">
        <f t="array" ref="AH138">TREND($AB138:$AF138,$AB$1:$AF$1,AH$1)</f>
        <v>0</v>
      </c>
      <c r="AI138" s="479" cm="1">
        <f t="array" ref="AI138">TREND($AB138:$AF138,$AB$1:$AF$1,AI$1)</f>
        <v>0</v>
      </c>
      <c r="AJ138" s="479" cm="1">
        <f t="array" ref="AJ138">TREND($AB138:$AF138,$AB$1:$AF$1,AJ$1)</f>
        <v>0</v>
      </c>
      <c r="AK138" s="479" cm="1">
        <f t="array" ref="AK138">TREND($AB138:$AF138,$AB$1:$AF$1,AK$1)</f>
        <v>0</v>
      </c>
    </row>
    <row r="139" spans="1:37" x14ac:dyDescent="0.25">
      <c r="B139" s="1" t="s">
        <v>1656</v>
      </c>
      <c r="C139" s="46" t="s">
        <v>1164</v>
      </c>
      <c r="D139" s="46" t="s">
        <v>58</v>
      </c>
      <c r="G139" s="477">
        <v>0</v>
      </c>
      <c r="H139" s="481">
        <v>0</v>
      </c>
      <c r="I139" s="481">
        <v>0</v>
      </c>
      <c r="J139" s="481">
        <v>0</v>
      </c>
      <c r="K139" s="481">
        <v>0</v>
      </c>
      <c r="L139" s="481">
        <v>0</v>
      </c>
      <c r="M139" s="481">
        <v>0</v>
      </c>
      <c r="N139" s="481">
        <v>0</v>
      </c>
      <c r="O139" s="481">
        <v>0</v>
      </c>
      <c r="P139" s="481">
        <v>0</v>
      </c>
      <c r="Q139" s="481">
        <v>0</v>
      </c>
      <c r="R139" s="481">
        <v>0</v>
      </c>
      <c r="S139" s="481">
        <v>0</v>
      </c>
      <c r="T139" s="481">
        <v>0</v>
      </c>
      <c r="U139" s="481">
        <v>0</v>
      </c>
      <c r="V139" s="481">
        <v>0</v>
      </c>
      <c r="W139" s="481">
        <v>0</v>
      </c>
      <c r="X139" s="481">
        <v>0</v>
      </c>
      <c r="Y139" s="481">
        <v>0</v>
      </c>
      <c r="Z139" s="481">
        <v>0</v>
      </c>
      <c r="AA139" s="481">
        <v>0</v>
      </c>
      <c r="AB139" s="481">
        <v>0</v>
      </c>
      <c r="AC139" s="481">
        <v>0</v>
      </c>
      <c r="AD139" s="481">
        <v>0</v>
      </c>
      <c r="AE139" s="481">
        <v>0</v>
      </c>
      <c r="AF139" s="481">
        <v>0</v>
      </c>
      <c r="AG139" s="479" cm="1">
        <f t="array" ref="AG139">TREND($AB139:$AF139,$AB$1:$AF$1,AG$1)</f>
        <v>0</v>
      </c>
      <c r="AH139" s="479" cm="1">
        <f t="array" ref="AH139">TREND($AB139:$AF139,$AB$1:$AF$1,AH$1)</f>
        <v>0</v>
      </c>
      <c r="AI139" s="479" cm="1">
        <f t="array" ref="AI139">TREND($AB139:$AF139,$AB$1:$AF$1,AI$1)</f>
        <v>0</v>
      </c>
      <c r="AJ139" s="479" cm="1">
        <f t="array" ref="AJ139">TREND($AB139:$AF139,$AB$1:$AF$1,AJ$1)</f>
        <v>0</v>
      </c>
      <c r="AK139" s="479" cm="1">
        <f t="array" ref="AK139">TREND($AB139:$AF139,$AB$1:$AF$1,AK$1)</f>
        <v>0</v>
      </c>
    </row>
    <row r="140" spans="1:37" x14ac:dyDescent="0.25">
      <c r="B140" s="1" t="s">
        <v>1656</v>
      </c>
      <c r="C140" s="46" t="s">
        <v>1164</v>
      </c>
      <c r="D140" s="46" t="s">
        <v>59</v>
      </c>
      <c r="G140" s="477">
        <v>0</v>
      </c>
      <c r="H140" s="481">
        <v>0</v>
      </c>
      <c r="I140" s="481">
        <v>0</v>
      </c>
      <c r="J140" s="481">
        <v>0</v>
      </c>
      <c r="K140" s="481">
        <v>0</v>
      </c>
      <c r="L140" s="481">
        <v>0</v>
      </c>
      <c r="M140" s="481">
        <v>0</v>
      </c>
      <c r="N140" s="481">
        <v>0</v>
      </c>
      <c r="O140" s="481">
        <v>0</v>
      </c>
      <c r="P140" s="481">
        <v>0</v>
      </c>
      <c r="Q140" s="481">
        <v>0</v>
      </c>
      <c r="R140" s="481">
        <v>0</v>
      </c>
      <c r="S140" s="481">
        <v>0</v>
      </c>
      <c r="T140" s="481">
        <v>0</v>
      </c>
      <c r="U140" s="481">
        <v>0</v>
      </c>
      <c r="V140" s="481">
        <v>0</v>
      </c>
      <c r="W140" s="481">
        <v>0</v>
      </c>
      <c r="X140" s="481">
        <v>0</v>
      </c>
      <c r="Y140" s="481">
        <v>0</v>
      </c>
      <c r="Z140" s="481">
        <v>0</v>
      </c>
      <c r="AA140" s="481">
        <v>0</v>
      </c>
      <c r="AB140" s="481">
        <v>0</v>
      </c>
      <c r="AC140" s="481">
        <v>0</v>
      </c>
      <c r="AD140" s="481">
        <v>0</v>
      </c>
      <c r="AE140" s="481">
        <v>0</v>
      </c>
      <c r="AF140" s="481">
        <v>0</v>
      </c>
      <c r="AG140" s="479" cm="1">
        <f t="array" ref="AG140">TREND($AB140:$AF140,$AB$1:$AF$1,AG$1)</f>
        <v>0</v>
      </c>
      <c r="AH140" s="479" cm="1">
        <f t="array" ref="AH140">TREND($AB140:$AF140,$AB$1:$AF$1,AH$1)</f>
        <v>0</v>
      </c>
      <c r="AI140" s="479" cm="1">
        <f t="array" ref="AI140">TREND($AB140:$AF140,$AB$1:$AF$1,AI$1)</f>
        <v>0</v>
      </c>
      <c r="AJ140" s="479" cm="1">
        <f t="array" ref="AJ140">TREND($AB140:$AF140,$AB$1:$AF$1,AJ$1)</f>
        <v>0</v>
      </c>
      <c r="AK140" s="479" cm="1">
        <f t="array" ref="AK140">TREND($AB140:$AF140,$AB$1:$AF$1,AK$1)</f>
        <v>0</v>
      </c>
    </row>
    <row r="141" spans="1:37" x14ac:dyDescent="0.25">
      <c r="B141" s="1" t="s">
        <v>1656</v>
      </c>
      <c r="C141" s="46" t="s">
        <v>1164</v>
      </c>
      <c r="D141" s="46" t="s">
        <v>60</v>
      </c>
      <c r="G141" s="477">
        <v>0</v>
      </c>
      <c r="H141" s="481">
        <v>0</v>
      </c>
      <c r="I141" s="481">
        <v>0</v>
      </c>
      <c r="J141" s="481">
        <v>0</v>
      </c>
      <c r="K141" s="481">
        <v>0</v>
      </c>
      <c r="L141" s="481">
        <v>0</v>
      </c>
      <c r="M141" s="481">
        <v>0</v>
      </c>
      <c r="N141" s="481">
        <v>0</v>
      </c>
      <c r="O141" s="481">
        <v>0</v>
      </c>
      <c r="P141" s="481">
        <v>0</v>
      </c>
      <c r="Q141" s="481">
        <v>0</v>
      </c>
      <c r="R141" s="481">
        <v>0</v>
      </c>
      <c r="S141" s="481">
        <v>0</v>
      </c>
      <c r="T141" s="481">
        <v>0</v>
      </c>
      <c r="U141" s="481">
        <v>0</v>
      </c>
      <c r="V141" s="481">
        <v>0</v>
      </c>
      <c r="W141" s="481">
        <v>0</v>
      </c>
      <c r="X141" s="481">
        <v>0</v>
      </c>
      <c r="Y141" s="481">
        <v>0</v>
      </c>
      <c r="Z141" s="481">
        <v>0</v>
      </c>
      <c r="AA141" s="481">
        <v>0</v>
      </c>
      <c r="AB141" s="481">
        <v>0</v>
      </c>
      <c r="AC141" s="481">
        <v>0</v>
      </c>
      <c r="AD141" s="481">
        <v>0</v>
      </c>
      <c r="AE141" s="481">
        <v>0</v>
      </c>
      <c r="AF141" s="481">
        <v>0</v>
      </c>
      <c r="AG141" s="479" cm="1">
        <f t="array" ref="AG141">TREND($AB141:$AF141,$AB$1:$AF$1,AG$1)</f>
        <v>0</v>
      </c>
      <c r="AH141" s="479" cm="1">
        <f t="array" ref="AH141">TREND($AB141:$AF141,$AB$1:$AF$1,AH$1)</f>
        <v>0</v>
      </c>
      <c r="AI141" s="479" cm="1">
        <f t="array" ref="AI141">TREND($AB141:$AF141,$AB$1:$AF$1,AI$1)</f>
        <v>0</v>
      </c>
      <c r="AJ141" s="479" cm="1">
        <f t="array" ref="AJ141">TREND($AB141:$AF141,$AB$1:$AF$1,AJ$1)</f>
        <v>0</v>
      </c>
      <c r="AK141" s="479" cm="1">
        <f t="array" ref="AK141">TREND($AB141:$AF141,$AB$1:$AF$1,AK$1)</f>
        <v>0</v>
      </c>
    </row>
    <row r="142" spans="1:37" x14ac:dyDescent="0.25">
      <c r="B142" s="1" t="s">
        <v>1656</v>
      </c>
      <c r="C142" s="46" t="s">
        <v>1164</v>
      </c>
      <c r="D142" s="46" t="s">
        <v>61</v>
      </c>
      <c r="G142" s="477">
        <v>0</v>
      </c>
      <c r="H142" s="481">
        <v>0</v>
      </c>
      <c r="I142" s="481">
        <v>0</v>
      </c>
      <c r="J142" s="481">
        <v>0</v>
      </c>
      <c r="K142" s="481">
        <v>0</v>
      </c>
      <c r="L142" s="481">
        <v>0</v>
      </c>
      <c r="M142" s="481">
        <v>0</v>
      </c>
      <c r="N142" s="481">
        <v>0</v>
      </c>
      <c r="O142" s="481">
        <v>0</v>
      </c>
      <c r="P142" s="481">
        <v>0</v>
      </c>
      <c r="Q142" s="481">
        <v>0</v>
      </c>
      <c r="R142" s="481">
        <v>0</v>
      </c>
      <c r="S142" s="481">
        <v>0</v>
      </c>
      <c r="T142" s="481">
        <v>0</v>
      </c>
      <c r="U142" s="481">
        <v>0</v>
      </c>
      <c r="V142" s="481">
        <v>0</v>
      </c>
      <c r="W142" s="481">
        <v>0</v>
      </c>
      <c r="X142" s="481">
        <v>0</v>
      </c>
      <c r="Y142" s="481">
        <v>0</v>
      </c>
      <c r="Z142" s="481">
        <v>0</v>
      </c>
      <c r="AA142" s="481">
        <v>0</v>
      </c>
      <c r="AB142" s="481">
        <v>0</v>
      </c>
      <c r="AC142" s="481">
        <v>0</v>
      </c>
      <c r="AD142" s="481">
        <v>0</v>
      </c>
      <c r="AE142" s="481">
        <v>0</v>
      </c>
      <c r="AF142" s="481">
        <v>0</v>
      </c>
      <c r="AG142" s="479" cm="1">
        <f t="array" ref="AG142">TREND($AB142:$AF142,$AB$1:$AF$1,AG$1)</f>
        <v>0</v>
      </c>
      <c r="AH142" s="479" cm="1">
        <f t="array" ref="AH142">TREND($AB142:$AF142,$AB$1:$AF$1,AH$1)</f>
        <v>0</v>
      </c>
      <c r="AI142" s="479" cm="1">
        <f t="array" ref="AI142">TREND($AB142:$AF142,$AB$1:$AF$1,AI$1)</f>
        <v>0</v>
      </c>
      <c r="AJ142" s="479" cm="1">
        <f t="array" ref="AJ142">TREND($AB142:$AF142,$AB$1:$AF$1,AJ$1)</f>
        <v>0</v>
      </c>
      <c r="AK142" s="479" cm="1">
        <f t="array" ref="AK142">TREND($AB142:$AF142,$AB$1:$AF$1,AK$1)</f>
        <v>0</v>
      </c>
    </row>
    <row r="143" spans="1:37" x14ac:dyDescent="0.25">
      <c r="B143" s="1" t="s">
        <v>1656</v>
      </c>
      <c r="C143" s="46" t="s">
        <v>1164</v>
      </c>
      <c r="D143" s="46" t="s">
        <v>62</v>
      </c>
      <c r="G143" s="477">
        <v>0</v>
      </c>
      <c r="H143" s="481">
        <v>0</v>
      </c>
      <c r="I143" s="481">
        <v>0</v>
      </c>
      <c r="J143" s="481">
        <v>0</v>
      </c>
      <c r="K143" s="481">
        <v>0</v>
      </c>
      <c r="L143" s="481">
        <v>0</v>
      </c>
      <c r="M143" s="481">
        <v>0</v>
      </c>
      <c r="N143" s="481">
        <v>0</v>
      </c>
      <c r="O143" s="481">
        <v>0</v>
      </c>
      <c r="P143" s="481">
        <v>0</v>
      </c>
      <c r="Q143" s="481">
        <v>0</v>
      </c>
      <c r="R143" s="481">
        <v>0</v>
      </c>
      <c r="S143" s="481">
        <v>0</v>
      </c>
      <c r="T143" s="481">
        <v>0</v>
      </c>
      <c r="U143" s="481">
        <v>0</v>
      </c>
      <c r="V143" s="481">
        <v>0</v>
      </c>
      <c r="W143" s="481">
        <v>0</v>
      </c>
      <c r="X143" s="481">
        <v>0</v>
      </c>
      <c r="Y143" s="481">
        <v>0</v>
      </c>
      <c r="Z143" s="481">
        <v>0</v>
      </c>
      <c r="AA143" s="481">
        <v>0</v>
      </c>
      <c r="AB143" s="481">
        <v>0</v>
      </c>
      <c r="AC143" s="481">
        <v>0</v>
      </c>
      <c r="AD143" s="481">
        <v>0</v>
      </c>
      <c r="AE143" s="481">
        <v>0</v>
      </c>
      <c r="AF143" s="481">
        <v>0</v>
      </c>
      <c r="AG143" s="479" cm="1">
        <f t="array" ref="AG143">TREND($AB143:$AF143,$AB$1:$AF$1,AG$1)</f>
        <v>0</v>
      </c>
      <c r="AH143" s="479" cm="1">
        <f t="array" ref="AH143">TREND($AB143:$AF143,$AB$1:$AF$1,AH$1)</f>
        <v>0</v>
      </c>
      <c r="AI143" s="479" cm="1">
        <f t="array" ref="AI143">TREND($AB143:$AF143,$AB$1:$AF$1,AI$1)</f>
        <v>0</v>
      </c>
      <c r="AJ143" s="479" cm="1">
        <f t="array" ref="AJ143">TREND($AB143:$AF143,$AB$1:$AF$1,AJ$1)</f>
        <v>0</v>
      </c>
      <c r="AK143" s="479" cm="1">
        <f t="array" ref="AK143">TREND($AB143:$AF143,$AB$1:$AF$1,AK$1)</f>
        <v>0</v>
      </c>
    </row>
    <row r="144" spans="1:37" x14ac:dyDescent="0.25">
      <c r="B144" s="1" t="s">
        <v>1656</v>
      </c>
      <c r="C144" s="46" t="s">
        <v>1164</v>
      </c>
      <c r="D144" s="46" t="s">
        <v>63</v>
      </c>
      <c r="G144" s="477">
        <v>0</v>
      </c>
      <c r="H144" s="481">
        <v>0</v>
      </c>
      <c r="I144" s="481">
        <v>0</v>
      </c>
      <c r="J144" s="481">
        <v>0</v>
      </c>
      <c r="K144" s="481">
        <v>0</v>
      </c>
      <c r="L144" s="481">
        <v>0</v>
      </c>
      <c r="M144" s="481">
        <v>0</v>
      </c>
      <c r="N144" s="481">
        <v>0</v>
      </c>
      <c r="O144" s="481">
        <v>0</v>
      </c>
      <c r="P144" s="481">
        <v>0</v>
      </c>
      <c r="Q144" s="481">
        <v>0</v>
      </c>
      <c r="R144" s="481">
        <v>0</v>
      </c>
      <c r="S144" s="481">
        <v>0</v>
      </c>
      <c r="T144" s="481">
        <v>0</v>
      </c>
      <c r="U144" s="481">
        <v>0</v>
      </c>
      <c r="V144" s="481">
        <v>0</v>
      </c>
      <c r="W144" s="481">
        <v>0</v>
      </c>
      <c r="X144" s="481">
        <v>0</v>
      </c>
      <c r="Y144" s="481">
        <v>0</v>
      </c>
      <c r="Z144" s="481">
        <v>0</v>
      </c>
      <c r="AA144" s="481">
        <v>0</v>
      </c>
      <c r="AB144" s="481">
        <v>0</v>
      </c>
      <c r="AC144" s="481">
        <v>0</v>
      </c>
      <c r="AD144" s="481">
        <v>0</v>
      </c>
      <c r="AE144" s="481">
        <v>0</v>
      </c>
      <c r="AF144" s="481">
        <v>0</v>
      </c>
      <c r="AG144" s="479" cm="1">
        <f t="array" ref="AG144">TREND($AB144:$AF144,$AB$1:$AF$1,AG$1)</f>
        <v>0</v>
      </c>
      <c r="AH144" s="479" cm="1">
        <f t="array" ref="AH144">TREND($AB144:$AF144,$AB$1:$AF$1,AH$1)</f>
        <v>0</v>
      </c>
      <c r="AI144" s="479" cm="1">
        <f t="array" ref="AI144">TREND($AB144:$AF144,$AB$1:$AF$1,AI$1)</f>
        <v>0</v>
      </c>
      <c r="AJ144" s="479" cm="1">
        <f t="array" ref="AJ144">TREND($AB144:$AF144,$AB$1:$AF$1,AJ$1)</f>
        <v>0</v>
      </c>
      <c r="AK144" s="479" cm="1">
        <f t="array" ref="AK144">TREND($AB144:$AF144,$AB$1:$AF$1,AK$1)</f>
        <v>0</v>
      </c>
    </row>
    <row r="145" spans="2:37" x14ac:dyDescent="0.25">
      <c r="B145" s="1" t="s">
        <v>1656</v>
      </c>
      <c r="C145" s="46" t="s">
        <v>1164</v>
      </c>
      <c r="D145" s="46" t="s">
        <v>64</v>
      </c>
      <c r="G145" s="477">
        <v>0</v>
      </c>
      <c r="H145" s="481">
        <v>0</v>
      </c>
      <c r="I145" s="481">
        <v>0</v>
      </c>
      <c r="J145" s="481">
        <v>0</v>
      </c>
      <c r="K145" s="481">
        <v>0</v>
      </c>
      <c r="L145" s="481">
        <v>0</v>
      </c>
      <c r="M145" s="481">
        <v>0</v>
      </c>
      <c r="N145" s="481">
        <v>0</v>
      </c>
      <c r="O145" s="481">
        <v>0</v>
      </c>
      <c r="P145" s="481">
        <v>0</v>
      </c>
      <c r="Q145" s="481">
        <v>0</v>
      </c>
      <c r="R145" s="481">
        <v>0</v>
      </c>
      <c r="S145" s="481">
        <v>0</v>
      </c>
      <c r="T145" s="481">
        <v>0</v>
      </c>
      <c r="U145" s="481">
        <v>0</v>
      </c>
      <c r="V145" s="481">
        <v>0</v>
      </c>
      <c r="W145" s="481">
        <v>0</v>
      </c>
      <c r="X145" s="481">
        <v>0</v>
      </c>
      <c r="Y145" s="481">
        <v>0</v>
      </c>
      <c r="Z145" s="481">
        <v>0</v>
      </c>
      <c r="AA145" s="481">
        <v>0</v>
      </c>
      <c r="AB145" s="481">
        <v>0</v>
      </c>
      <c r="AC145" s="481">
        <v>0</v>
      </c>
      <c r="AD145" s="481">
        <v>0</v>
      </c>
      <c r="AE145" s="481">
        <v>0</v>
      </c>
      <c r="AF145" s="481">
        <v>0</v>
      </c>
      <c r="AG145" s="479" cm="1">
        <f t="array" ref="AG145">TREND($AB145:$AF145,$AB$1:$AF$1,AG$1)</f>
        <v>0</v>
      </c>
      <c r="AH145" s="479" cm="1">
        <f t="array" ref="AH145">TREND($AB145:$AF145,$AB$1:$AF$1,AH$1)</f>
        <v>0</v>
      </c>
      <c r="AI145" s="479" cm="1">
        <f t="array" ref="AI145">TREND($AB145:$AF145,$AB$1:$AF$1,AI$1)</f>
        <v>0</v>
      </c>
      <c r="AJ145" s="479" cm="1">
        <f t="array" ref="AJ145">TREND($AB145:$AF145,$AB$1:$AF$1,AJ$1)</f>
        <v>0</v>
      </c>
      <c r="AK145" s="479" cm="1">
        <f t="array" ref="AK145">TREND($AB145:$AF145,$AB$1:$AF$1,AK$1)</f>
        <v>0</v>
      </c>
    </row>
    <row r="146" spans="2:37" x14ac:dyDescent="0.25">
      <c r="B146" s="1" t="s">
        <v>1656</v>
      </c>
      <c r="C146" s="46" t="s">
        <v>1164</v>
      </c>
      <c r="D146" s="46" t="s">
        <v>65</v>
      </c>
      <c r="G146" s="477">
        <v>0</v>
      </c>
      <c r="H146" s="481">
        <v>0</v>
      </c>
      <c r="I146" s="481">
        <v>0</v>
      </c>
      <c r="J146" s="481">
        <v>0</v>
      </c>
      <c r="K146" s="481">
        <v>0</v>
      </c>
      <c r="L146" s="481">
        <v>0</v>
      </c>
      <c r="M146" s="481">
        <v>0</v>
      </c>
      <c r="N146" s="481">
        <v>0</v>
      </c>
      <c r="O146" s="481">
        <v>0</v>
      </c>
      <c r="P146" s="481">
        <v>0</v>
      </c>
      <c r="Q146" s="481">
        <v>0</v>
      </c>
      <c r="R146" s="481">
        <v>0</v>
      </c>
      <c r="S146" s="481">
        <v>0</v>
      </c>
      <c r="T146" s="481">
        <v>0</v>
      </c>
      <c r="U146" s="481">
        <v>0</v>
      </c>
      <c r="V146" s="481">
        <v>0</v>
      </c>
      <c r="W146" s="481">
        <v>0</v>
      </c>
      <c r="X146" s="481">
        <v>0</v>
      </c>
      <c r="Y146" s="481">
        <v>0</v>
      </c>
      <c r="Z146" s="481">
        <v>0</v>
      </c>
      <c r="AA146" s="481">
        <v>0</v>
      </c>
      <c r="AB146" s="481">
        <v>0</v>
      </c>
      <c r="AC146" s="481">
        <v>0</v>
      </c>
      <c r="AD146" s="481">
        <v>0</v>
      </c>
      <c r="AE146" s="481">
        <v>0</v>
      </c>
      <c r="AF146" s="481">
        <v>0</v>
      </c>
      <c r="AG146" s="479" cm="1">
        <f t="array" ref="AG146">TREND($AB146:$AF146,$AB$1:$AF$1,AG$1)</f>
        <v>0</v>
      </c>
      <c r="AH146" s="479" cm="1">
        <f t="array" ref="AH146">TREND($AB146:$AF146,$AB$1:$AF$1,AH$1)</f>
        <v>0</v>
      </c>
      <c r="AI146" s="479" cm="1">
        <f t="array" ref="AI146">TREND($AB146:$AF146,$AB$1:$AF$1,AI$1)</f>
        <v>0</v>
      </c>
      <c r="AJ146" s="479" cm="1">
        <f t="array" ref="AJ146">TREND($AB146:$AF146,$AB$1:$AF$1,AJ$1)</f>
        <v>0</v>
      </c>
      <c r="AK146" s="479" cm="1">
        <f t="array" ref="AK146">TREND($AB146:$AF146,$AB$1:$AF$1,AK$1)</f>
        <v>0</v>
      </c>
    </row>
    <row r="147" spans="2:37" x14ac:dyDescent="0.25">
      <c r="B147" s="1" t="s">
        <v>1656</v>
      </c>
      <c r="C147" s="46" t="s">
        <v>1164</v>
      </c>
      <c r="D147" s="46" t="s">
        <v>66</v>
      </c>
      <c r="G147" s="477">
        <v>0</v>
      </c>
      <c r="H147" s="481">
        <v>0</v>
      </c>
      <c r="I147" s="481">
        <v>0</v>
      </c>
      <c r="J147" s="481">
        <v>0</v>
      </c>
      <c r="K147" s="481">
        <v>0</v>
      </c>
      <c r="L147" s="481">
        <v>0</v>
      </c>
      <c r="M147" s="481">
        <v>0</v>
      </c>
      <c r="N147" s="481">
        <v>0</v>
      </c>
      <c r="O147" s="481">
        <v>0</v>
      </c>
      <c r="P147" s="481">
        <v>0</v>
      </c>
      <c r="Q147" s="481">
        <v>0</v>
      </c>
      <c r="R147" s="481">
        <v>0</v>
      </c>
      <c r="S147" s="481">
        <v>0</v>
      </c>
      <c r="T147" s="481">
        <v>0</v>
      </c>
      <c r="U147" s="481">
        <v>0</v>
      </c>
      <c r="V147" s="481">
        <v>0</v>
      </c>
      <c r="W147" s="481">
        <v>0</v>
      </c>
      <c r="X147" s="481">
        <v>0</v>
      </c>
      <c r="Y147" s="481">
        <v>0</v>
      </c>
      <c r="Z147" s="481">
        <v>0</v>
      </c>
      <c r="AA147" s="481">
        <v>0</v>
      </c>
      <c r="AB147" s="481">
        <v>0</v>
      </c>
      <c r="AC147" s="481">
        <v>0</v>
      </c>
      <c r="AD147" s="481">
        <v>0</v>
      </c>
      <c r="AE147" s="481">
        <v>0</v>
      </c>
      <c r="AF147" s="481">
        <v>0</v>
      </c>
      <c r="AG147" s="479" cm="1">
        <f t="array" ref="AG147">TREND($AB147:$AF147,$AB$1:$AF$1,AG$1)</f>
        <v>0</v>
      </c>
      <c r="AH147" s="479" cm="1">
        <f t="array" ref="AH147">TREND($AB147:$AF147,$AB$1:$AF$1,AH$1)</f>
        <v>0</v>
      </c>
      <c r="AI147" s="479" cm="1">
        <f t="array" ref="AI147">TREND($AB147:$AF147,$AB$1:$AF$1,AI$1)</f>
        <v>0</v>
      </c>
      <c r="AJ147" s="479" cm="1">
        <f t="array" ref="AJ147">TREND($AB147:$AF147,$AB$1:$AF$1,AJ$1)</f>
        <v>0</v>
      </c>
      <c r="AK147" s="479" cm="1">
        <f t="array" ref="AK147">TREND($AB147:$AF147,$AB$1:$AF$1,AK$1)</f>
        <v>0</v>
      </c>
    </row>
    <row r="148" spans="2:37" x14ac:dyDescent="0.25">
      <c r="B148" s="1" t="s">
        <v>1656</v>
      </c>
      <c r="C148" s="46" t="s">
        <v>1164</v>
      </c>
      <c r="D148" s="46" t="s">
        <v>67</v>
      </c>
      <c r="G148" s="477">
        <v>0</v>
      </c>
      <c r="H148" s="481">
        <v>0</v>
      </c>
      <c r="I148" s="481">
        <v>0</v>
      </c>
      <c r="J148" s="481">
        <v>0</v>
      </c>
      <c r="K148" s="481">
        <v>0</v>
      </c>
      <c r="L148" s="481">
        <v>0</v>
      </c>
      <c r="M148" s="481">
        <v>0</v>
      </c>
      <c r="N148" s="481">
        <v>0</v>
      </c>
      <c r="O148" s="481">
        <v>0</v>
      </c>
      <c r="P148" s="481">
        <v>0</v>
      </c>
      <c r="Q148" s="481">
        <v>0</v>
      </c>
      <c r="R148" s="481">
        <v>0</v>
      </c>
      <c r="S148" s="481">
        <v>0</v>
      </c>
      <c r="T148" s="481">
        <v>0</v>
      </c>
      <c r="U148" s="481">
        <v>0</v>
      </c>
      <c r="V148" s="481">
        <v>0</v>
      </c>
      <c r="W148" s="481">
        <v>0</v>
      </c>
      <c r="X148" s="481">
        <v>0</v>
      </c>
      <c r="Y148" s="481">
        <v>0</v>
      </c>
      <c r="Z148" s="481">
        <v>0</v>
      </c>
      <c r="AA148" s="481">
        <v>0</v>
      </c>
      <c r="AB148" s="481">
        <v>0</v>
      </c>
      <c r="AC148" s="481">
        <v>0</v>
      </c>
      <c r="AD148" s="481">
        <v>0</v>
      </c>
      <c r="AE148" s="481">
        <v>0</v>
      </c>
      <c r="AF148" s="481">
        <v>0</v>
      </c>
      <c r="AG148" s="479" cm="1">
        <f t="array" ref="AG148">TREND($AB148:$AF148,$AB$1:$AF$1,AG$1)</f>
        <v>0</v>
      </c>
      <c r="AH148" s="479" cm="1">
        <f t="array" ref="AH148">TREND($AB148:$AF148,$AB$1:$AF$1,AH$1)</f>
        <v>0</v>
      </c>
      <c r="AI148" s="479" cm="1">
        <f t="array" ref="AI148">TREND($AB148:$AF148,$AB$1:$AF$1,AI$1)</f>
        <v>0</v>
      </c>
      <c r="AJ148" s="479" cm="1">
        <f t="array" ref="AJ148">TREND($AB148:$AF148,$AB$1:$AF$1,AJ$1)</f>
        <v>0</v>
      </c>
      <c r="AK148" s="479" cm="1">
        <f t="array" ref="AK148">TREND($AB148:$AF148,$AB$1:$AF$1,AK$1)</f>
        <v>0</v>
      </c>
    </row>
    <row r="149" spans="2:37" x14ac:dyDescent="0.25">
      <c r="B149" s="1" t="s">
        <v>1656</v>
      </c>
      <c r="C149" s="46" t="s">
        <v>1164</v>
      </c>
      <c r="D149" s="46" t="s">
        <v>68</v>
      </c>
      <c r="G149" s="477">
        <v>0</v>
      </c>
      <c r="H149" s="481">
        <v>0</v>
      </c>
      <c r="I149" s="481">
        <v>0</v>
      </c>
      <c r="J149" s="481">
        <v>0</v>
      </c>
      <c r="K149" s="481">
        <v>0</v>
      </c>
      <c r="L149" s="481">
        <v>0</v>
      </c>
      <c r="M149" s="481">
        <v>0</v>
      </c>
      <c r="N149" s="481">
        <v>0</v>
      </c>
      <c r="O149" s="481">
        <v>0</v>
      </c>
      <c r="P149" s="481">
        <v>0</v>
      </c>
      <c r="Q149" s="481">
        <v>0</v>
      </c>
      <c r="R149" s="481">
        <v>0</v>
      </c>
      <c r="S149" s="481">
        <v>0</v>
      </c>
      <c r="T149" s="481">
        <v>0</v>
      </c>
      <c r="U149" s="481">
        <v>0</v>
      </c>
      <c r="V149" s="481">
        <v>0</v>
      </c>
      <c r="W149" s="481">
        <v>0</v>
      </c>
      <c r="X149" s="481">
        <v>0</v>
      </c>
      <c r="Y149" s="481">
        <v>0</v>
      </c>
      <c r="Z149" s="481">
        <v>0</v>
      </c>
      <c r="AA149" s="481">
        <v>0</v>
      </c>
      <c r="AB149" s="481">
        <v>0</v>
      </c>
      <c r="AC149" s="481">
        <v>0</v>
      </c>
      <c r="AD149" s="481">
        <v>0</v>
      </c>
      <c r="AE149" s="481">
        <v>0</v>
      </c>
      <c r="AF149" s="481">
        <v>0</v>
      </c>
      <c r="AG149" s="479" cm="1">
        <f t="array" ref="AG149">TREND($AB149:$AF149,$AB$1:$AF$1,AG$1)</f>
        <v>0</v>
      </c>
      <c r="AH149" s="479" cm="1">
        <f t="array" ref="AH149">TREND($AB149:$AF149,$AB$1:$AF$1,AH$1)</f>
        <v>0</v>
      </c>
      <c r="AI149" s="479" cm="1">
        <f t="array" ref="AI149">TREND($AB149:$AF149,$AB$1:$AF$1,AI$1)</f>
        <v>0</v>
      </c>
      <c r="AJ149" s="479" cm="1">
        <f t="array" ref="AJ149">TREND($AB149:$AF149,$AB$1:$AF$1,AJ$1)</f>
        <v>0</v>
      </c>
      <c r="AK149" s="479" cm="1">
        <f t="array" ref="AK149">TREND($AB149:$AF149,$AB$1:$AF$1,AK$1)</f>
        <v>0</v>
      </c>
    </row>
    <row r="150" spans="2:37" x14ac:dyDescent="0.25">
      <c r="B150" s="1" t="s">
        <v>1656</v>
      </c>
      <c r="C150" s="46" t="s">
        <v>1164</v>
      </c>
      <c r="D150" s="46" t="s">
        <v>69</v>
      </c>
      <c r="G150" s="477">
        <v>0</v>
      </c>
      <c r="H150" s="481">
        <v>0</v>
      </c>
      <c r="I150" s="481">
        <v>0</v>
      </c>
      <c r="J150" s="481">
        <v>0</v>
      </c>
      <c r="K150" s="481">
        <v>0</v>
      </c>
      <c r="L150" s="481">
        <v>0</v>
      </c>
      <c r="M150" s="481">
        <v>0</v>
      </c>
      <c r="N150" s="481">
        <v>0</v>
      </c>
      <c r="O150" s="481">
        <v>0</v>
      </c>
      <c r="P150" s="481">
        <v>0</v>
      </c>
      <c r="Q150" s="481">
        <v>0</v>
      </c>
      <c r="R150" s="481">
        <v>0</v>
      </c>
      <c r="S150" s="481">
        <v>0</v>
      </c>
      <c r="T150" s="481">
        <v>0</v>
      </c>
      <c r="U150" s="481">
        <v>0</v>
      </c>
      <c r="V150" s="481">
        <v>0</v>
      </c>
      <c r="W150" s="481">
        <v>0</v>
      </c>
      <c r="X150" s="481">
        <v>0</v>
      </c>
      <c r="Y150" s="481">
        <v>0</v>
      </c>
      <c r="Z150" s="481">
        <v>0</v>
      </c>
      <c r="AA150" s="481">
        <v>0</v>
      </c>
      <c r="AB150" s="481">
        <v>0</v>
      </c>
      <c r="AC150" s="481">
        <v>0</v>
      </c>
      <c r="AD150" s="481">
        <v>0</v>
      </c>
      <c r="AE150" s="481">
        <v>0</v>
      </c>
      <c r="AF150" s="481">
        <v>0</v>
      </c>
      <c r="AG150" s="479" cm="1">
        <f t="array" ref="AG150">TREND($AB150:$AF150,$AB$1:$AF$1,AG$1)</f>
        <v>0</v>
      </c>
      <c r="AH150" s="479" cm="1">
        <f t="array" ref="AH150">TREND($AB150:$AF150,$AB$1:$AF$1,AH$1)</f>
        <v>0</v>
      </c>
      <c r="AI150" s="479" cm="1">
        <f t="array" ref="AI150">TREND($AB150:$AF150,$AB$1:$AF$1,AI$1)</f>
        <v>0</v>
      </c>
      <c r="AJ150" s="479" cm="1">
        <f t="array" ref="AJ150">TREND($AB150:$AF150,$AB$1:$AF$1,AJ$1)</f>
        <v>0</v>
      </c>
      <c r="AK150" s="479" cm="1">
        <f t="array" ref="AK150">TREND($AB150:$AF150,$AB$1:$AF$1,AK$1)</f>
        <v>0</v>
      </c>
    </row>
    <row r="151" spans="2:37" x14ac:dyDescent="0.25">
      <c r="B151" s="1" t="s">
        <v>1656</v>
      </c>
      <c r="C151" s="46" t="s">
        <v>1164</v>
      </c>
      <c r="D151" s="46" t="s">
        <v>70</v>
      </c>
      <c r="G151" s="477">
        <v>0</v>
      </c>
      <c r="H151" s="481">
        <v>0</v>
      </c>
      <c r="I151" s="481">
        <v>0</v>
      </c>
      <c r="J151" s="481">
        <v>0</v>
      </c>
      <c r="K151" s="481">
        <v>0</v>
      </c>
      <c r="L151" s="481">
        <v>0</v>
      </c>
      <c r="M151" s="481">
        <v>0</v>
      </c>
      <c r="N151" s="481">
        <v>0</v>
      </c>
      <c r="O151" s="481">
        <v>0</v>
      </c>
      <c r="P151" s="481">
        <v>0</v>
      </c>
      <c r="Q151" s="481">
        <v>0</v>
      </c>
      <c r="R151" s="481">
        <v>0</v>
      </c>
      <c r="S151" s="481">
        <v>0</v>
      </c>
      <c r="T151" s="481">
        <v>0</v>
      </c>
      <c r="U151" s="481">
        <v>0</v>
      </c>
      <c r="V151" s="481">
        <v>0</v>
      </c>
      <c r="W151" s="481">
        <v>0</v>
      </c>
      <c r="X151" s="481">
        <v>0</v>
      </c>
      <c r="Y151" s="481">
        <v>0</v>
      </c>
      <c r="Z151" s="481">
        <v>0</v>
      </c>
      <c r="AA151" s="481">
        <v>0</v>
      </c>
      <c r="AB151" s="481">
        <v>0</v>
      </c>
      <c r="AC151" s="481">
        <v>0</v>
      </c>
      <c r="AD151" s="481">
        <v>0</v>
      </c>
      <c r="AE151" s="481">
        <v>0</v>
      </c>
      <c r="AF151" s="481">
        <v>0</v>
      </c>
      <c r="AG151" s="479" cm="1">
        <f t="array" ref="AG151">TREND($AB151:$AF151,$AB$1:$AF$1,AG$1)</f>
        <v>0</v>
      </c>
      <c r="AH151" s="479" cm="1">
        <f t="array" ref="AH151">TREND($AB151:$AF151,$AB$1:$AF$1,AH$1)</f>
        <v>0</v>
      </c>
      <c r="AI151" s="479" cm="1">
        <f t="array" ref="AI151">TREND($AB151:$AF151,$AB$1:$AF$1,AI$1)</f>
        <v>0</v>
      </c>
      <c r="AJ151" s="479" cm="1">
        <f t="array" ref="AJ151">TREND($AB151:$AF151,$AB$1:$AF$1,AJ$1)</f>
        <v>0</v>
      </c>
      <c r="AK151" s="479" cm="1">
        <f t="array" ref="AK151">TREND($AB151:$AF151,$AB$1:$AF$1,AK$1)</f>
        <v>0</v>
      </c>
    </row>
    <row r="152" spans="2:37" x14ac:dyDescent="0.25">
      <c r="B152" s="1" t="s">
        <v>1656</v>
      </c>
      <c r="C152" s="46" t="s">
        <v>1164</v>
      </c>
      <c r="D152" s="46" t="s">
        <v>71</v>
      </c>
      <c r="G152" s="477">
        <v>0</v>
      </c>
      <c r="H152" s="481">
        <v>0</v>
      </c>
      <c r="I152" s="481">
        <v>0</v>
      </c>
      <c r="J152" s="481">
        <v>0</v>
      </c>
      <c r="K152" s="481">
        <v>0</v>
      </c>
      <c r="L152" s="481">
        <v>0</v>
      </c>
      <c r="M152" s="481">
        <v>0</v>
      </c>
      <c r="N152" s="481">
        <v>0</v>
      </c>
      <c r="O152" s="481">
        <v>0</v>
      </c>
      <c r="P152" s="481">
        <v>0</v>
      </c>
      <c r="Q152" s="481">
        <v>0</v>
      </c>
      <c r="R152" s="481">
        <v>0</v>
      </c>
      <c r="S152" s="481">
        <v>0</v>
      </c>
      <c r="T152" s="481">
        <v>0</v>
      </c>
      <c r="U152" s="481">
        <v>0</v>
      </c>
      <c r="V152" s="481">
        <v>0</v>
      </c>
      <c r="W152" s="481">
        <v>0</v>
      </c>
      <c r="X152" s="481">
        <v>0</v>
      </c>
      <c r="Y152" s="481">
        <v>0</v>
      </c>
      <c r="Z152" s="481">
        <v>0</v>
      </c>
      <c r="AA152" s="481">
        <v>0</v>
      </c>
      <c r="AB152" s="481">
        <v>0</v>
      </c>
      <c r="AC152" s="481">
        <v>0</v>
      </c>
      <c r="AD152" s="481">
        <v>0</v>
      </c>
      <c r="AE152" s="481">
        <v>0</v>
      </c>
      <c r="AF152" s="481">
        <v>0</v>
      </c>
      <c r="AG152" s="479" cm="1">
        <f t="array" ref="AG152">TREND($AB152:$AF152,$AB$1:$AF$1,AG$1)</f>
        <v>0</v>
      </c>
      <c r="AH152" s="479" cm="1">
        <f t="array" ref="AH152">TREND($AB152:$AF152,$AB$1:$AF$1,AH$1)</f>
        <v>0</v>
      </c>
      <c r="AI152" s="479" cm="1">
        <f t="array" ref="AI152">TREND($AB152:$AF152,$AB$1:$AF$1,AI$1)</f>
        <v>0</v>
      </c>
      <c r="AJ152" s="479" cm="1">
        <f t="array" ref="AJ152">TREND($AB152:$AF152,$AB$1:$AF$1,AJ$1)</f>
        <v>0</v>
      </c>
      <c r="AK152" s="479" cm="1">
        <f t="array" ref="AK152">TREND($AB152:$AF152,$AB$1:$AF$1,AK$1)</f>
        <v>0</v>
      </c>
    </row>
    <row r="153" spans="2:37" x14ac:dyDescent="0.25">
      <c r="B153" s="1" t="s">
        <v>1656</v>
      </c>
      <c r="C153" s="46" t="s">
        <v>1164</v>
      </c>
      <c r="D153" s="46" t="s">
        <v>72</v>
      </c>
      <c r="G153" s="477">
        <v>0</v>
      </c>
      <c r="H153" s="481">
        <v>0</v>
      </c>
      <c r="I153" s="481">
        <v>0</v>
      </c>
      <c r="J153" s="481">
        <v>0</v>
      </c>
      <c r="K153" s="481">
        <v>0</v>
      </c>
      <c r="L153" s="481">
        <v>0</v>
      </c>
      <c r="M153" s="481">
        <v>0</v>
      </c>
      <c r="N153" s="481">
        <v>0</v>
      </c>
      <c r="O153" s="481">
        <v>0</v>
      </c>
      <c r="P153" s="481">
        <v>0</v>
      </c>
      <c r="Q153" s="481">
        <v>0</v>
      </c>
      <c r="R153" s="481">
        <v>0</v>
      </c>
      <c r="S153" s="481">
        <v>0</v>
      </c>
      <c r="T153" s="481">
        <v>0</v>
      </c>
      <c r="U153" s="481">
        <v>0</v>
      </c>
      <c r="V153" s="481">
        <v>0</v>
      </c>
      <c r="W153" s="481">
        <v>0</v>
      </c>
      <c r="X153" s="481">
        <v>0</v>
      </c>
      <c r="Y153" s="481">
        <v>0</v>
      </c>
      <c r="Z153" s="481">
        <v>0</v>
      </c>
      <c r="AA153" s="481">
        <v>0</v>
      </c>
      <c r="AB153" s="481">
        <v>0</v>
      </c>
      <c r="AC153" s="481">
        <v>0</v>
      </c>
      <c r="AD153" s="481">
        <v>0</v>
      </c>
      <c r="AE153" s="481">
        <v>0</v>
      </c>
      <c r="AF153" s="481">
        <v>0</v>
      </c>
      <c r="AG153" s="479" cm="1">
        <f t="array" ref="AG153">TREND($AB153:$AF153,$AB$1:$AF$1,AG$1)</f>
        <v>0</v>
      </c>
      <c r="AH153" s="479" cm="1">
        <f t="array" ref="AH153">TREND($AB153:$AF153,$AB$1:$AF$1,AH$1)</f>
        <v>0</v>
      </c>
      <c r="AI153" s="479" cm="1">
        <f t="array" ref="AI153">TREND($AB153:$AF153,$AB$1:$AF$1,AI$1)</f>
        <v>0</v>
      </c>
      <c r="AJ153" s="479" cm="1">
        <f t="array" ref="AJ153">TREND($AB153:$AF153,$AB$1:$AF$1,AJ$1)</f>
        <v>0</v>
      </c>
      <c r="AK153" s="479" cm="1">
        <f t="array" ref="AK153">TREND($AB153:$AF153,$AB$1:$AF$1,AK$1)</f>
        <v>0</v>
      </c>
    </row>
    <row r="154" spans="2:37" x14ac:dyDescent="0.25">
      <c r="B154" s="1" t="s">
        <v>1656</v>
      </c>
      <c r="C154" s="46" t="s">
        <v>1164</v>
      </c>
      <c r="D154" s="46" t="s">
        <v>73</v>
      </c>
      <c r="G154" s="477">
        <v>0</v>
      </c>
      <c r="H154" s="481">
        <v>0</v>
      </c>
      <c r="I154" s="481">
        <v>0</v>
      </c>
      <c r="J154" s="481">
        <v>0</v>
      </c>
      <c r="K154" s="481">
        <v>0</v>
      </c>
      <c r="L154" s="481">
        <v>0</v>
      </c>
      <c r="M154" s="481">
        <v>0</v>
      </c>
      <c r="N154" s="481">
        <v>0</v>
      </c>
      <c r="O154" s="481">
        <v>0</v>
      </c>
      <c r="P154" s="481">
        <v>0</v>
      </c>
      <c r="Q154" s="481">
        <v>0</v>
      </c>
      <c r="R154" s="481">
        <v>0</v>
      </c>
      <c r="S154" s="481">
        <v>0</v>
      </c>
      <c r="T154" s="481">
        <v>0</v>
      </c>
      <c r="U154" s="481">
        <v>0</v>
      </c>
      <c r="V154" s="481">
        <v>0</v>
      </c>
      <c r="W154" s="481">
        <v>0</v>
      </c>
      <c r="X154" s="481">
        <v>0</v>
      </c>
      <c r="Y154" s="481">
        <v>0</v>
      </c>
      <c r="Z154" s="481">
        <v>0</v>
      </c>
      <c r="AA154" s="481">
        <v>0</v>
      </c>
      <c r="AB154" s="481">
        <v>0</v>
      </c>
      <c r="AC154" s="481">
        <v>0</v>
      </c>
      <c r="AD154" s="481">
        <v>0</v>
      </c>
      <c r="AE154" s="481">
        <v>0</v>
      </c>
      <c r="AF154" s="481">
        <v>0</v>
      </c>
      <c r="AG154" s="479" cm="1">
        <f t="array" ref="AG154">TREND($AB154:$AF154,$AB$1:$AF$1,AG$1)</f>
        <v>0</v>
      </c>
      <c r="AH154" s="479" cm="1">
        <f t="array" ref="AH154">TREND($AB154:$AF154,$AB$1:$AF$1,AH$1)</f>
        <v>0</v>
      </c>
      <c r="AI154" s="479" cm="1">
        <f t="array" ref="AI154">TREND($AB154:$AF154,$AB$1:$AF$1,AI$1)</f>
        <v>0</v>
      </c>
      <c r="AJ154" s="479" cm="1">
        <f t="array" ref="AJ154">TREND($AB154:$AF154,$AB$1:$AF$1,AJ$1)</f>
        <v>0</v>
      </c>
      <c r="AK154" s="479" cm="1">
        <f t="array" ref="AK154">TREND($AB154:$AF154,$AB$1:$AF$1,AK$1)</f>
        <v>0</v>
      </c>
    </row>
    <row r="155" spans="2:37" x14ac:dyDescent="0.25">
      <c r="B155" s="1" t="s">
        <v>1656</v>
      </c>
      <c r="C155" s="46" t="s">
        <v>1164</v>
      </c>
      <c r="D155" s="46" t="s">
        <v>74</v>
      </c>
      <c r="G155" s="477">
        <v>0</v>
      </c>
      <c r="H155" s="481">
        <v>0</v>
      </c>
      <c r="I155" s="481">
        <v>0</v>
      </c>
      <c r="J155" s="481">
        <v>0</v>
      </c>
      <c r="K155" s="481">
        <v>0</v>
      </c>
      <c r="L155" s="481">
        <v>0</v>
      </c>
      <c r="M155" s="481">
        <v>0</v>
      </c>
      <c r="N155" s="481">
        <v>0</v>
      </c>
      <c r="O155" s="481">
        <v>0</v>
      </c>
      <c r="P155" s="481">
        <v>0</v>
      </c>
      <c r="Q155" s="481">
        <v>0</v>
      </c>
      <c r="R155" s="481">
        <v>0</v>
      </c>
      <c r="S155" s="481">
        <v>0</v>
      </c>
      <c r="T155" s="481">
        <v>0</v>
      </c>
      <c r="U155" s="481">
        <v>0</v>
      </c>
      <c r="V155" s="481">
        <v>0</v>
      </c>
      <c r="W155" s="481">
        <v>0</v>
      </c>
      <c r="X155" s="481">
        <v>0</v>
      </c>
      <c r="Y155" s="481">
        <v>0</v>
      </c>
      <c r="Z155" s="481">
        <v>0</v>
      </c>
      <c r="AA155" s="481">
        <v>0</v>
      </c>
      <c r="AB155" s="481">
        <v>0</v>
      </c>
      <c r="AC155" s="481">
        <v>0</v>
      </c>
      <c r="AD155" s="481">
        <v>0</v>
      </c>
      <c r="AE155" s="481">
        <v>0</v>
      </c>
      <c r="AF155" s="481">
        <v>0</v>
      </c>
      <c r="AG155" s="479" cm="1">
        <f t="array" ref="AG155">TREND($AB155:$AF155,$AB$1:$AF$1,AG$1)</f>
        <v>0</v>
      </c>
      <c r="AH155" s="479" cm="1">
        <f t="array" ref="AH155">TREND($AB155:$AF155,$AB$1:$AF$1,AH$1)</f>
        <v>0</v>
      </c>
      <c r="AI155" s="479" cm="1">
        <f t="array" ref="AI155">TREND($AB155:$AF155,$AB$1:$AF$1,AI$1)</f>
        <v>0</v>
      </c>
      <c r="AJ155" s="479" cm="1">
        <f t="array" ref="AJ155">TREND($AB155:$AF155,$AB$1:$AF$1,AJ$1)</f>
        <v>0</v>
      </c>
      <c r="AK155" s="479" cm="1">
        <f t="array" ref="AK155">TREND($AB155:$AF155,$AB$1:$AF$1,AK$1)</f>
        <v>0</v>
      </c>
    </row>
    <row r="156" spans="2:37" x14ac:dyDescent="0.25">
      <c r="B156" s="1" t="s">
        <v>1656</v>
      </c>
      <c r="C156" s="46" t="s">
        <v>1164</v>
      </c>
      <c r="D156" s="46" t="s">
        <v>75</v>
      </c>
      <c r="G156" s="477">
        <v>0</v>
      </c>
      <c r="H156" s="481">
        <v>0</v>
      </c>
      <c r="I156" s="481">
        <v>0</v>
      </c>
      <c r="J156" s="481">
        <v>0</v>
      </c>
      <c r="K156" s="481">
        <v>0</v>
      </c>
      <c r="L156" s="481">
        <v>0</v>
      </c>
      <c r="M156" s="481">
        <v>0</v>
      </c>
      <c r="N156" s="481">
        <v>0</v>
      </c>
      <c r="O156" s="481">
        <v>0</v>
      </c>
      <c r="P156" s="481">
        <v>0</v>
      </c>
      <c r="Q156" s="481">
        <v>0</v>
      </c>
      <c r="R156" s="481">
        <v>0</v>
      </c>
      <c r="S156" s="481">
        <v>0</v>
      </c>
      <c r="T156" s="481">
        <v>0</v>
      </c>
      <c r="U156" s="481">
        <v>0</v>
      </c>
      <c r="V156" s="481">
        <v>0</v>
      </c>
      <c r="W156" s="481">
        <v>0</v>
      </c>
      <c r="X156" s="481">
        <v>0</v>
      </c>
      <c r="Y156" s="481">
        <v>0</v>
      </c>
      <c r="Z156" s="481">
        <v>0</v>
      </c>
      <c r="AA156" s="481">
        <v>0</v>
      </c>
      <c r="AB156" s="481">
        <v>0</v>
      </c>
      <c r="AC156" s="481">
        <v>0</v>
      </c>
      <c r="AD156" s="481">
        <v>0</v>
      </c>
      <c r="AE156" s="481">
        <v>0</v>
      </c>
      <c r="AF156" s="481">
        <v>0</v>
      </c>
      <c r="AG156" s="479" cm="1">
        <f t="array" ref="AG156">TREND($AB156:$AF156,$AB$1:$AF$1,AG$1)</f>
        <v>0</v>
      </c>
      <c r="AH156" s="479" cm="1">
        <f t="array" ref="AH156">TREND($AB156:$AF156,$AB$1:$AF$1,AH$1)</f>
        <v>0</v>
      </c>
      <c r="AI156" s="479" cm="1">
        <f t="array" ref="AI156">TREND($AB156:$AF156,$AB$1:$AF$1,AI$1)</f>
        <v>0</v>
      </c>
      <c r="AJ156" s="479" cm="1">
        <f t="array" ref="AJ156">TREND($AB156:$AF156,$AB$1:$AF$1,AJ$1)</f>
        <v>0</v>
      </c>
      <c r="AK156" s="479" cm="1">
        <f t="array" ref="AK156">TREND($AB156:$AF156,$AB$1:$AF$1,AK$1)</f>
        <v>0</v>
      </c>
    </row>
    <row r="157" spans="2:37" x14ac:dyDescent="0.25">
      <c r="B157" s="1" t="s">
        <v>1656</v>
      </c>
      <c r="C157" s="46" t="s">
        <v>1164</v>
      </c>
      <c r="D157" s="46" t="s">
        <v>76</v>
      </c>
      <c r="G157" s="477">
        <v>0</v>
      </c>
      <c r="H157" s="481">
        <v>0</v>
      </c>
      <c r="I157" s="481">
        <v>0</v>
      </c>
      <c r="J157" s="481">
        <v>0</v>
      </c>
      <c r="K157" s="481">
        <v>0</v>
      </c>
      <c r="L157" s="481">
        <v>0</v>
      </c>
      <c r="M157" s="481">
        <v>0</v>
      </c>
      <c r="N157" s="481">
        <v>0</v>
      </c>
      <c r="O157" s="481">
        <v>0</v>
      </c>
      <c r="P157" s="481">
        <v>0</v>
      </c>
      <c r="Q157" s="481">
        <v>0</v>
      </c>
      <c r="R157" s="481">
        <v>0</v>
      </c>
      <c r="S157" s="481">
        <v>0</v>
      </c>
      <c r="T157" s="481">
        <v>0</v>
      </c>
      <c r="U157" s="481">
        <v>0</v>
      </c>
      <c r="V157" s="481">
        <v>0</v>
      </c>
      <c r="W157" s="481">
        <v>0</v>
      </c>
      <c r="X157" s="481">
        <v>0</v>
      </c>
      <c r="Y157" s="481">
        <v>0</v>
      </c>
      <c r="Z157" s="481">
        <v>0</v>
      </c>
      <c r="AA157" s="481">
        <v>0</v>
      </c>
      <c r="AB157" s="481">
        <v>0</v>
      </c>
      <c r="AC157" s="481">
        <v>0</v>
      </c>
      <c r="AD157" s="481">
        <v>0</v>
      </c>
      <c r="AE157" s="481">
        <v>0</v>
      </c>
      <c r="AF157" s="481">
        <v>0</v>
      </c>
      <c r="AG157" s="479" cm="1">
        <f t="array" ref="AG157">TREND($AB157:$AF157,$AB$1:$AF$1,AG$1)</f>
        <v>0</v>
      </c>
      <c r="AH157" s="479" cm="1">
        <f t="array" ref="AH157">TREND($AB157:$AF157,$AB$1:$AF$1,AH$1)</f>
        <v>0</v>
      </c>
      <c r="AI157" s="479" cm="1">
        <f t="array" ref="AI157">TREND($AB157:$AF157,$AB$1:$AF$1,AI$1)</f>
        <v>0</v>
      </c>
      <c r="AJ157" s="479" cm="1">
        <f t="array" ref="AJ157">TREND($AB157:$AF157,$AB$1:$AF$1,AJ$1)</f>
        <v>0</v>
      </c>
      <c r="AK157" s="479" cm="1">
        <f t="array" ref="AK157">TREND($AB157:$AF157,$AB$1:$AF$1,AK$1)</f>
        <v>0</v>
      </c>
    </row>
    <row r="159" spans="2:37" x14ac:dyDescent="0.25">
      <c r="B159" s="1" t="s">
        <v>1656</v>
      </c>
      <c r="C159" s="46" t="s">
        <v>1166</v>
      </c>
      <c r="D159" s="46" t="s">
        <v>52</v>
      </c>
      <c r="G159" s="477">
        <v>0</v>
      </c>
      <c r="H159" s="481">
        <v>0</v>
      </c>
      <c r="I159" s="481">
        <v>0</v>
      </c>
      <c r="J159" s="481">
        <v>0</v>
      </c>
      <c r="K159" s="481">
        <v>0</v>
      </c>
      <c r="L159" s="481">
        <v>0</v>
      </c>
      <c r="M159" s="481">
        <v>0</v>
      </c>
      <c r="N159" s="481">
        <v>0</v>
      </c>
      <c r="O159" s="481">
        <v>0</v>
      </c>
      <c r="P159" s="481">
        <v>0</v>
      </c>
      <c r="Q159" s="481">
        <v>0</v>
      </c>
      <c r="R159" s="481">
        <v>0</v>
      </c>
      <c r="S159" s="481">
        <v>0</v>
      </c>
      <c r="T159" s="481">
        <v>0</v>
      </c>
      <c r="U159" s="481">
        <v>0</v>
      </c>
      <c r="V159" s="481">
        <v>0</v>
      </c>
      <c r="W159" s="481">
        <v>0</v>
      </c>
      <c r="X159" s="481">
        <v>0</v>
      </c>
      <c r="Y159" s="481">
        <v>0</v>
      </c>
      <c r="Z159" s="481">
        <v>0</v>
      </c>
      <c r="AA159" s="481">
        <v>0</v>
      </c>
      <c r="AB159" s="481">
        <v>0</v>
      </c>
      <c r="AC159" s="481">
        <v>0</v>
      </c>
      <c r="AD159" s="481">
        <v>0</v>
      </c>
      <c r="AE159" s="481">
        <v>0</v>
      </c>
      <c r="AF159" s="481">
        <v>0</v>
      </c>
      <c r="AG159" s="479" cm="1">
        <f t="array" ref="AG159">TREND($AB159:$AF159,$AB$1:$AF$1,AG$1)</f>
        <v>0</v>
      </c>
      <c r="AH159" s="479" cm="1">
        <f t="array" ref="AH159">TREND($AB159:$AF159,$AB$1:$AF$1,AH$1)</f>
        <v>0</v>
      </c>
      <c r="AI159" s="479" cm="1">
        <f t="array" ref="AI159">TREND($AB159:$AF159,$AB$1:$AF$1,AI$1)</f>
        <v>0</v>
      </c>
      <c r="AJ159" s="479" cm="1">
        <f t="array" ref="AJ159">TREND($AB159:$AF159,$AB$1:$AF$1,AJ$1)</f>
        <v>0</v>
      </c>
      <c r="AK159" s="479" cm="1">
        <f t="array" ref="AK159">TREND($AB159:$AF159,$AB$1:$AF$1,AK$1)</f>
        <v>0</v>
      </c>
    </row>
    <row r="160" spans="2:37" x14ac:dyDescent="0.25">
      <c r="B160" s="1" t="s">
        <v>1656</v>
      </c>
      <c r="C160" s="46" t="s">
        <v>1166</v>
      </c>
      <c r="D160" s="46" t="s">
        <v>53</v>
      </c>
      <c r="G160" s="477">
        <v>0</v>
      </c>
      <c r="H160" s="481">
        <v>0</v>
      </c>
      <c r="I160" s="481">
        <v>0</v>
      </c>
      <c r="J160" s="481">
        <v>0</v>
      </c>
      <c r="K160" s="481">
        <v>0</v>
      </c>
      <c r="L160" s="481">
        <v>0</v>
      </c>
      <c r="M160" s="481">
        <v>0</v>
      </c>
      <c r="N160" s="481">
        <v>0</v>
      </c>
      <c r="O160" s="481">
        <v>0</v>
      </c>
      <c r="P160" s="481">
        <v>0</v>
      </c>
      <c r="Q160" s="481">
        <v>0</v>
      </c>
      <c r="R160" s="481">
        <v>0</v>
      </c>
      <c r="S160" s="481">
        <v>0</v>
      </c>
      <c r="T160" s="481">
        <v>0</v>
      </c>
      <c r="U160" s="481">
        <v>0</v>
      </c>
      <c r="V160" s="481">
        <v>0</v>
      </c>
      <c r="W160" s="481">
        <v>0</v>
      </c>
      <c r="X160" s="481">
        <v>0</v>
      </c>
      <c r="Y160" s="481">
        <v>0</v>
      </c>
      <c r="Z160" s="481">
        <v>0</v>
      </c>
      <c r="AA160" s="481">
        <v>0</v>
      </c>
      <c r="AB160" s="481">
        <v>0</v>
      </c>
      <c r="AC160" s="481">
        <v>0</v>
      </c>
      <c r="AD160" s="481">
        <v>0</v>
      </c>
      <c r="AE160" s="481">
        <v>0</v>
      </c>
      <c r="AF160" s="481">
        <v>0</v>
      </c>
      <c r="AG160" s="479" cm="1">
        <f t="array" ref="AG160">TREND($AB160:$AF160,$AB$1:$AF$1,AG$1)</f>
        <v>0</v>
      </c>
      <c r="AH160" s="479" cm="1">
        <f t="array" ref="AH160">TREND($AB160:$AF160,$AB$1:$AF$1,AH$1)</f>
        <v>0</v>
      </c>
      <c r="AI160" s="479" cm="1">
        <f t="array" ref="AI160">TREND($AB160:$AF160,$AB$1:$AF$1,AI$1)</f>
        <v>0</v>
      </c>
      <c r="AJ160" s="479" cm="1">
        <f t="array" ref="AJ160">TREND($AB160:$AF160,$AB$1:$AF$1,AJ$1)</f>
        <v>0</v>
      </c>
      <c r="AK160" s="479" cm="1">
        <f t="array" ref="AK160">TREND($AB160:$AF160,$AB$1:$AF$1,AK$1)</f>
        <v>0</v>
      </c>
    </row>
    <row r="161" spans="1:37" x14ac:dyDescent="0.25">
      <c r="A161" s="1" t="s">
        <v>179</v>
      </c>
      <c r="B161" s="1" t="s">
        <v>1656</v>
      </c>
      <c r="C161" s="46" t="s">
        <v>1166</v>
      </c>
      <c r="D161" s="46" t="s">
        <v>54</v>
      </c>
      <c r="G161" s="477">
        <f>'CA PATHWAYS 2022'!I$23/'CA PATHWAYS 2022'!$H$23-1</f>
        <v>-0.13173097953222945</v>
      </c>
      <c r="H161" s="481">
        <f>'CA PATHWAYS 2022'!J$23/'CA PATHWAYS 2022'!$H$23-1</f>
        <v>-0.20425924195279965</v>
      </c>
      <c r="I161" s="481">
        <f>'CA PATHWAYS 2022'!K$23/'CA PATHWAYS 2022'!$H$23-1</f>
        <v>-0.20763744547628793</v>
      </c>
      <c r="J161" s="481">
        <f>'CA PATHWAYS 2022'!L$23/'CA PATHWAYS 2022'!$H$23-1</f>
        <v>-0.18277389668206123</v>
      </c>
      <c r="K161" s="481">
        <f>'CA PATHWAYS 2022'!M$23/'CA PATHWAYS 2022'!$H$23-1</f>
        <v>-0.17654239821200002</v>
      </c>
      <c r="L161" s="481">
        <f>'CA PATHWAYS 2022'!N$23/'CA PATHWAYS 2022'!$H$23-1</f>
        <v>-0.16032579863720053</v>
      </c>
      <c r="M161" s="481">
        <f>'CA PATHWAYS 2022'!O$23/'CA PATHWAYS 2022'!$H$23-1</f>
        <v>-0.16419001621159868</v>
      </c>
      <c r="N161" s="481">
        <f>'CA PATHWAYS 2022'!P$23/'CA PATHWAYS 2022'!$H$23-1</f>
        <v>-0.17503069430098261</v>
      </c>
      <c r="O161" s="481">
        <f>'CA PATHWAYS 2022'!Q$23/'CA PATHWAYS 2022'!$H$23-1</f>
        <v>-0.17768067428202272</v>
      </c>
      <c r="P161" s="481">
        <f>'CA PATHWAYS 2022'!R$23/'CA PATHWAYS 2022'!$H$23-1</f>
        <v>-0.195263076568859</v>
      </c>
      <c r="Q161" s="481">
        <f>'CA PATHWAYS 2022'!S$23/'CA PATHWAYS 2022'!$H$23-1</f>
        <v>-0.21571784411025197</v>
      </c>
      <c r="R161" s="481">
        <f>'CA PATHWAYS 2022'!T$23/'CA PATHWAYS 2022'!$H$23-1</f>
        <v>-0.22677459988160198</v>
      </c>
      <c r="S161" s="481">
        <f>'CA PATHWAYS 2022'!U$23/'CA PATHWAYS 2022'!$H$23-1</f>
        <v>-0.24237962263139456</v>
      </c>
      <c r="T161" s="481">
        <f>'CA PATHWAYS 2022'!V$23/'CA PATHWAYS 2022'!$H$23-1</f>
        <v>-0.24528614158281914</v>
      </c>
      <c r="U161" s="481">
        <f>'CA PATHWAYS 2022'!W$23/'CA PATHWAYS 2022'!$H$23-1</f>
        <v>-0.24749530650443397</v>
      </c>
      <c r="V161" s="481">
        <f>'CA PATHWAYS 2022'!X$23/'CA PATHWAYS 2022'!$H$23-1</f>
        <v>-0.25857320048744825</v>
      </c>
      <c r="W161" s="481">
        <f>'CA PATHWAYS 2022'!Y$23/'CA PATHWAYS 2022'!$H$23-1</f>
        <v>-0.27187914529738333</v>
      </c>
      <c r="X161" s="481">
        <f>'CA PATHWAYS 2022'!Z$23/'CA PATHWAYS 2022'!$H$23-1</f>
        <v>-0.27724702947866464</v>
      </c>
      <c r="Y161" s="481">
        <f>'CA PATHWAYS 2022'!AA$23/'CA PATHWAYS 2022'!$H$23-1</f>
        <v>-0.28063543947498715</v>
      </c>
      <c r="Z161" s="481">
        <f>'CA PATHWAYS 2022'!AB$23/'CA PATHWAYS 2022'!$H$23-1</f>
        <v>-0.28610821785602858</v>
      </c>
      <c r="AA161" s="481">
        <f>'CA PATHWAYS 2022'!AC$23/'CA PATHWAYS 2022'!$H$23-1</f>
        <v>-0.29988868359882281</v>
      </c>
      <c r="AB161" s="481">
        <f>'CA PATHWAYS 2022'!AD$23/'CA PATHWAYS 2022'!$H$23-1</f>
        <v>-0.31505091786627626</v>
      </c>
      <c r="AC161" s="481">
        <f>'CA PATHWAYS 2022'!AE$23/'CA PATHWAYS 2022'!$H$23-1</f>
        <v>-0.32597902605741769</v>
      </c>
      <c r="AD161" s="481">
        <f>'CA PATHWAYS 2022'!AF$23/'CA PATHWAYS 2022'!$H$23-1</f>
        <v>-0.33272597873096688</v>
      </c>
      <c r="AE161" s="481">
        <f>'CA PATHWAYS 2022'!AG$23/'CA PATHWAYS 2022'!$H$23-1</f>
        <v>-0.33593613741806294</v>
      </c>
      <c r="AF161" s="481">
        <f>'CA PATHWAYS 2022'!AH$23/'CA PATHWAYS 2022'!$H$23-1</f>
        <v>-0.34008784091608735</v>
      </c>
      <c r="AG161" s="479" cm="1">
        <f t="array" ref="AG161">TREND($AB161:$AF161,$AB$1:$AF$1,AG$1)</f>
        <v>-0.34796526743584266</v>
      </c>
      <c r="AH161" s="479" cm="1">
        <f t="array" ref="AH161">TREND($AB161:$AF161,$AB$1:$AF$1,AH$1)</f>
        <v>-0.35396836318187042</v>
      </c>
      <c r="AI161" s="479" cm="1">
        <f t="array" ref="AI161">TREND($AB161:$AF161,$AB$1:$AF$1,AI$1)</f>
        <v>-0.35997145892789639</v>
      </c>
      <c r="AJ161" s="479" cm="1">
        <f t="array" ref="AJ161">TREND($AB161:$AF161,$AB$1:$AF$1,AJ$1)</f>
        <v>-0.36597455467392237</v>
      </c>
      <c r="AK161" s="479" cm="1">
        <f t="array" ref="AK161">TREND($AB161:$AF161,$AB$1:$AF$1,AK$1)</f>
        <v>-0.37197765041995012</v>
      </c>
    </row>
    <row r="162" spans="1:37" x14ac:dyDescent="0.25">
      <c r="B162" s="1" t="s">
        <v>1656</v>
      </c>
      <c r="C162" s="46" t="s">
        <v>1166</v>
      </c>
      <c r="D162" s="46" t="s">
        <v>55</v>
      </c>
      <c r="G162" s="477">
        <v>0</v>
      </c>
      <c r="H162" s="481">
        <v>0</v>
      </c>
      <c r="I162" s="481">
        <v>0</v>
      </c>
      <c r="J162" s="481">
        <v>0</v>
      </c>
      <c r="K162" s="481">
        <v>0</v>
      </c>
      <c r="L162" s="481">
        <v>0</v>
      </c>
      <c r="M162" s="481">
        <v>0</v>
      </c>
      <c r="N162" s="481">
        <v>0</v>
      </c>
      <c r="O162" s="481">
        <v>0</v>
      </c>
      <c r="P162" s="481">
        <v>0</v>
      </c>
      <c r="Q162" s="481">
        <v>0</v>
      </c>
      <c r="R162" s="481">
        <v>0</v>
      </c>
      <c r="S162" s="481">
        <v>0</v>
      </c>
      <c r="T162" s="481">
        <v>0</v>
      </c>
      <c r="U162" s="481">
        <v>0</v>
      </c>
      <c r="V162" s="481">
        <v>0</v>
      </c>
      <c r="W162" s="481">
        <v>0</v>
      </c>
      <c r="X162" s="481">
        <v>0</v>
      </c>
      <c r="Y162" s="481">
        <v>0</v>
      </c>
      <c r="Z162" s="481">
        <v>0</v>
      </c>
      <c r="AA162" s="481">
        <v>0</v>
      </c>
      <c r="AB162" s="481">
        <v>0</v>
      </c>
      <c r="AC162" s="481">
        <v>0</v>
      </c>
      <c r="AD162" s="481">
        <v>0</v>
      </c>
      <c r="AE162" s="481">
        <v>0</v>
      </c>
      <c r="AF162" s="481">
        <v>0</v>
      </c>
      <c r="AG162" s="479" cm="1">
        <f t="array" ref="AG162">TREND($AB162:$AF162,$AB$1:$AF$1,AG$1)</f>
        <v>0</v>
      </c>
      <c r="AH162" s="479" cm="1">
        <f t="array" ref="AH162">TREND($AB162:$AF162,$AB$1:$AF$1,AH$1)</f>
        <v>0</v>
      </c>
      <c r="AI162" s="479" cm="1">
        <f t="array" ref="AI162">TREND($AB162:$AF162,$AB$1:$AF$1,AI$1)</f>
        <v>0</v>
      </c>
      <c r="AJ162" s="479" cm="1">
        <f t="array" ref="AJ162">TREND($AB162:$AF162,$AB$1:$AF$1,AJ$1)</f>
        <v>0</v>
      </c>
      <c r="AK162" s="479" cm="1">
        <f t="array" ref="AK162">TREND($AB162:$AF162,$AB$1:$AF$1,AK$1)</f>
        <v>0</v>
      </c>
    </row>
    <row r="163" spans="1:37" x14ac:dyDescent="0.25">
      <c r="B163" s="1" t="s">
        <v>1656</v>
      </c>
      <c r="C163" s="46" t="s">
        <v>1166</v>
      </c>
      <c r="D163" s="46" t="s">
        <v>56</v>
      </c>
      <c r="G163" s="477">
        <v>0</v>
      </c>
      <c r="H163" s="481">
        <v>0</v>
      </c>
      <c r="I163" s="481">
        <v>0</v>
      </c>
      <c r="J163" s="481">
        <v>0</v>
      </c>
      <c r="K163" s="481">
        <v>0</v>
      </c>
      <c r="L163" s="481">
        <v>0</v>
      </c>
      <c r="M163" s="481">
        <v>0</v>
      </c>
      <c r="N163" s="481">
        <v>0</v>
      </c>
      <c r="O163" s="481">
        <v>0</v>
      </c>
      <c r="P163" s="481">
        <v>0</v>
      </c>
      <c r="Q163" s="481">
        <v>0</v>
      </c>
      <c r="R163" s="481">
        <v>0</v>
      </c>
      <c r="S163" s="481">
        <v>0</v>
      </c>
      <c r="T163" s="481">
        <v>0</v>
      </c>
      <c r="U163" s="481">
        <v>0</v>
      </c>
      <c r="V163" s="481">
        <v>0</v>
      </c>
      <c r="W163" s="481">
        <v>0</v>
      </c>
      <c r="X163" s="481">
        <v>0</v>
      </c>
      <c r="Y163" s="481">
        <v>0</v>
      </c>
      <c r="Z163" s="481">
        <v>0</v>
      </c>
      <c r="AA163" s="481">
        <v>0</v>
      </c>
      <c r="AB163" s="481">
        <v>0</v>
      </c>
      <c r="AC163" s="481">
        <v>0</v>
      </c>
      <c r="AD163" s="481">
        <v>0</v>
      </c>
      <c r="AE163" s="481">
        <v>0</v>
      </c>
      <c r="AF163" s="481">
        <v>0</v>
      </c>
      <c r="AG163" s="479" cm="1">
        <f t="array" ref="AG163">TREND($AB163:$AF163,$AB$1:$AF$1,AG$1)</f>
        <v>0</v>
      </c>
      <c r="AH163" s="479" cm="1">
        <f t="array" ref="AH163">TREND($AB163:$AF163,$AB$1:$AF$1,AH$1)</f>
        <v>0</v>
      </c>
      <c r="AI163" s="479" cm="1">
        <f t="array" ref="AI163">TREND($AB163:$AF163,$AB$1:$AF$1,AI$1)</f>
        <v>0</v>
      </c>
      <c r="AJ163" s="479" cm="1">
        <f t="array" ref="AJ163">TREND($AB163:$AF163,$AB$1:$AF$1,AJ$1)</f>
        <v>0</v>
      </c>
      <c r="AK163" s="479" cm="1">
        <f t="array" ref="AK163">TREND($AB163:$AF163,$AB$1:$AF$1,AK$1)</f>
        <v>0</v>
      </c>
    </row>
    <row r="164" spans="1:37" x14ac:dyDescent="0.25">
      <c r="B164" s="1" t="s">
        <v>1656</v>
      </c>
      <c r="C164" s="46" t="s">
        <v>1166</v>
      </c>
      <c r="D164" s="46" t="s">
        <v>57</v>
      </c>
      <c r="G164" s="477">
        <v>0</v>
      </c>
      <c r="H164" s="481">
        <v>0</v>
      </c>
      <c r="I164" s="481">
        <v>0</v>
      </c>
      <c r="J164" s="481">
        <v>0</v>
      </c>
      <c r="K164" s="481">
        <v>0</v>
      </c>
      <c r="L164" s="481">
        <v>0</v>
      </c>
      <c r="M164" s="481">
        <v>0</v>
      </c>
      <c r="N164" s="481">
        <v>0</v>
      </c>
      <c r="O164" s="481">
        <v>0</v>
      </c>
      <c r="P164" s="481">
        <v>0</v>
      </c>
      <c r="Q164" s="481">
        <v>0</v>
      </c>
      <c r="R164" s="481">
        <v>0</v>
      </c>
      <c r="S164" s="481">
        <v>0</v>
      </c>
      <c r="T164" s="481">
        <v>0</v>
      </c>
      <c r="U164" s="481">
        <v>0</v>
      </c>
      <c r="V164" s="481">
        <v>0</v>
      </c>
      <c r="W164" s="481">
        <v>0</v>
      </c>
      <c r="X164" s="481">
        <v>0</v>
      </c>
      <c r="Y164" s="481">
        <v>0</v>
      </c>
      <c r="Z164" s="481">
        <v>0</v>
      </c>
      <c r="AA164" s="481">
        <v>0</v>
      </c>
      <c r="AB164" s="481">
        <v>0</v>
      </c>
      <c r="AC164" s="481">
        <v>0</v>
      </c>
      <c r="AD164" s="481">
        <v>0</v>
      </c>
      <c r="AE164" s="481">
        <v>0</v>
      </c>
      <c r="AF164" s="481">
        <v>0</v>
      </c>
      <c r="AG164" s="479" cm="1">
        <f t="array" ref="AG164">TREND($AB164:$AF164,$AB$1:$AF$1,AG$1)</f>
        <v>0</v>
      </c>
      <c r="AH164" s="479" cm="1">
        <f t="array" ref="AH164">TREND($AB164:$AF164,$AB$1:$AF$1,AH$1)</f>
        <v>0</v>
      </c>
      <c r="AI164" s="479" cm="1">
        <f t="array" ref="AI164">TREND($AB164:$AF164,$AB$1:$AF$1,AI$1)</f>
        <v>0</v>
      </c>
      <c r="AJ164" s="479" cm="1">
        <f t="array" ref="AJ164">TREND($AB164:$AF164,$AB$1:$AF$1,AJ$1)</f>
        <v>0</v>
      </c>
      <c r="AK164" s="479" cm="1">
        <f t="array" ref="AK164">TREND($AB164:$AF164,$AB$1:$AF$1,AK$1)</f>
        <v>0</v>
      </c>
    </row>
    <row r="165" spans="1:37" x14ac:dyDescent="0.25">
      <c r="B165" s="1" t="s">
        <v>1656</v>
      </c>
      <c r="C165" s="46" t="s">
        <v>1166</v>
      </c>
      <c r="D165" s="46" t="s">
        <v>58</v>
      </c>
      <c r="G165" s="477">
        <v>0</v>
      </c>
      <c r="H165" s="481">
        <v>0</v>
      </c>
      <c r="I165" s="481">
        <v>0</v>
      </c>
      <c r="J165" s="481">
        <v>0</v>
      </c>
      <c r="K165" s="481">
        <v>0</v>
      </c>
      <c r="L165" s="481">
        <v>0</v>
      </c>
      <c r="M165" s="481">
        <v>0</v>
      </c>
      <c r="N165" s="481">
        <v>0</v>
      </c>
      <c r="O165" s="481">
        <v>0</v>
      </c>
      <c r="P165" s="481">
        <v>0</v>
      </c>
      <c r="Q165" s="481">
        <v>0</v>
      </c>
      <c r="R165" s="481">
        <v>0</v>
      </c>
      <c r="S165" s="481">
        <v>0</v>
      </c>
      <c r="T165" s="481">
        <v>0</v>
      </c>
      <c r="U165" s="481">
        <v>0</v>
      </c>
      <c r="V165" s="481">
        <v>0</v>
      </c>
      <c r="W165" s="481">
        <v>0</v>
      </c>
      <c r="X165" s="481">
        <v>0</v>
      </c>
      <c r="Y165" s="481">
        <v>0</v>
      </c>
      <c r="Z165" s="481">
        <v>0</v>
      </c>
      <c r="AA165" s="481">
        <v>0</v>
      </c>
      <c r="AB165" s="481">
        <v>0</v>
      </c>
      <c r="AC165" s="481">
        <v>0</v>
      </c>
      <c r="AD165" s="481">
        <v>0</v>
      </c>
      <c r="AE165" s="481">
        <v>0</v>
      </c>
      <c r="AF165" s="481">
        <v>0</v>
      </c>
      <c r="AG165" s="479" cm="1">
        <f t="array" ref="AG165">TREND($AB165:$AF165,$AB$1:$AF$1,AG$1)</f>
        <v>0</v>
      </c>
      <c r="AH165" s="479" cm="1">
        <f t="array" ref="AH165">TREND($AB165:$AF165,$AB$1:$AF$1,AH$1)</f>
        <v>0</v>
      </c>
      <c r="AI165" s="479" cm="1">
        <f t="array" ref="AI165">TREND($AB165:$AF165,$AB$1:$AF$1,AI$1)</f>
        <v>0</v>
      </c>
      <c r="AJ165" s="479" cm="1">
        <f t="array" ref="AJ165">TREND($AB165:$AF165,$AB$1:$AF$1,AJ$1)</f>
        <v>0</v>
      </c>
      <c r="AK165" s="479" cm="1">
        <f t="array" ref="AK165">TREND($AB165:$AF165,$AB$1:$AF$1,AK$1)</f>
        <v>0</v>
      </c>
    </row>
    <row r="166" spans="1:37" x14ac:dyDescent="0.25">
      <c r="B166" s="1" t="s">
        <v>1656</v>
      </c>
      <c r="C166" s="46" t="s">
        <v>1166</v>
      </c>
      <c r="D166" s="46" t="s">
        <v>59</v>
      </c>
      <c r="G166" s="477">
        <v>0</v>
      </c>
      <c r="H166" s="481">
        <v>0</v>
      </c>
      <c r="I166" s="481">
        <v>0</v>
      </c>
      <c r="J166" s="481">
        <v>0</v>
      </c>
      <c r="K166" s="481">
        <v>0</v>
      </c>
      <c r="L166" s="481">
        <v>0</v>
      </c>
      <c r="M166" s="481">
        <v>0</v>
      </c>
      <c r="N166" s="481">
        <v>0</v>
      </c>
      <c r="O166" s="481">
        <v>0</v>
      </c>
      <c r="P166" s="481">
        <v>0</v>
      </c>
      <c r="Q166" s="481">
        <v>0</v>
      </c>
      <c r="R166" s="481">
        <v>0</v>
      </c>
      <c r="S166" s="481">
        <v>0</v>
      </c>
      <c r="T166" s="481">
        <v>0</v>
      </c>
      <c r="U166" s="481">
        <v>0</v>
      </c>
      <c r="V166" s="481">
        <v>0</v>
      </c>
      <c r="W166" s="481">
        <v>0</v>
      </c>
      <c r="X166" s="481">
        <v>0</v>
      </c>
      <c r="Y166" s="481">
        <v>0</v>
      </c>
      <c r="Z166" s="481">
        <v>0</v>
      </c>
      <c r="AA166" s="481">
        <v>0</v>
      </c>
      <c r="AB166" s="481">
        <v>0</v>
      </c>
      <c r="AC166" s="481">
        <v>0</v>
      </c>
      <c r="AD166" s="481">
        <v>0</v>
      </c>
      <c r="AE166" s="481">
        <v>0</v>
      </c>
      <c r="AF166" s="481">
        <v>0</v>
      </c>
      <c r="AG166" s="479" cm="1">
        <f t="array" ref="AG166">TREND($AB166:$AF166,$AB$1:$AF$1,AG$1)</f>
        <v>0</v>
      </c>
      <c r="AH166" s="479" cm="1">
        <f t="array" ref="AH166">TREND($AB166:$AF166,$AB$1:$AF$1,AH$1)</f>
        <v>0</v>
      </c>
      <c r="AI166" s="479" cm="1">
        <f t="array" ref="AI166">TREND($AB166:$AF166,$AB$1:$AF$1,AI$1)</f>
        <v>0</v>
      </c>
      <c r="AJ166" s="479" cm="1">
        <f t="array" ref="AJ166">TREND($AB166:$AF166,$AB$1:$AF$1,AJ$1)</f>
        <v>0</v>
      </c>
      <c r="AK166" s="479" cm="1">
        <f t="array" ref="AK166">TREND($AB166:$AF166,$AB$1:$AF$1,AK$1)</f>
        <v>0</v>
      </c>
    </row>
    <row r="167" spans="1:37" x14ac:dyDescent="0.25">
      <c r="A167" s="1" t="s">
        <v>1657</v>
      </c>
      <c r="B167" s="241" t="s">
        <v>1650</v>
      </c>
      <c r="C167" s="46" t="s">
        <v>1166</v>
      </c>
      <c r="D167" s="46" t="s">
        <v>60</v>
      </c>
      <c r="G167" s="477">
        <f>'CA PATHWAYS 2022'!I$28/'CA PATHWAYS 2022'!$H$28-1</f>
        <v>-6.7421832138687243E-2</v>
      </c>
      <c r="H167" s="481">
        <f>'CA PATHWAYS 2022'!J28/'CA PATHWAYS 2022'!$H$28-1</f>
        <v>-3.0583137216112499E-3</v>
      </c>
      <c r="I167" s="481">
        <f>'CA PATHWAYS 2022'!K28/'CA PATHWAYS 2022'!$H$28-1</f>
        <v>-6.7424241552879183E-2</v>
      </c>
      <c r="J167" s="481">
        <f>'CA PATHWAYS 2022'!L28/'CA PATHWAYS 2022'!$H$28-1</f>
        <v>-4.9925284324159325E-2</v>
      </c>
      <c r="K167" s="481">
        <f>'CA PATHWAYS 2022'!M28/'CA PATHWAYS 2022'!$H$28-1</f>
        <v>-5.8629195857704985E-2</v>
      </c>
      <c r="L167" s="481">
        <f>'CA PATHWAYS 2022'!N28/'CA PATHWAYS 2022'!$H$28-1</f>
        <v>-6.8589284052528066E-2</v>
      </c>
      <c r="M167" s="481">
        <f>'CA PATHWAYS 2022'!O28/'CA PATHWAYS 2022'!$H$28-1</f>
        <v>-8.9569174819921327E-2</v>
      </c>
      <c r="N167" s="481">
        <f>'CA PATHWAYS 2022'!P28/'CA PATHWAYS 2022'!$H$28-1</f>
        <v>-9.5666530837961061E-2</v>
      </c>
      <c r="O167" s="481">
        <f>'CA PATHWAYS 2022'!Q28/'CA PATHWAYS 2022'!$H$28-1</f>
        <v>-0.13235615357843789</v>
      </c>
      <c r="P167" s="481">
        <f>'CA PATHWAYS 2022'!R28/'CA PATHWAYS 2022'!$H$28-1</f>
        <v>-0.15208131186008345</v>
      </c>
      <c r="Q167" s="481">
        <f>'CA PATHWAYS 2022'!S28/'CA PATHWAYS 2022'!$H$28-1</f>
        <v>-0.17142402448159166</v>
      </c>
      <c r="R167" s="481">
        <f>'CA PATHWAYS 2022'!T28/'CA PATHWAYS 2022'!$H$28-1</f>
        <v>-0.18585037075027422</v>
      </c>
      <c r="S167" s="481">
        <f>'CA PATHWAYS 2022'!U28/'CA PATHWAYS 2022'!$H$28-1</f>
        <v>-0.20774872254048993</v>
      </c>
      <c r="T167" s="481">
        <f>'CA PATHWAYS 2022'!V28/'CA PATHWAYS 2022'!$H$28-1</f>
        <v>-0.2128160529925297</v>
      </c>
      <c r="U167" s="481">
        <f>'CA PATHWAYS 2022'!W28/'CA PATHWAYS 2022'!$H$28-1</f>
        <v>-0.23830394621127127</v>
      </c>
      <c r="V167" s="481">
        <f>'CA PATHWAYS 2022'!X28/'CA PATHWAYS 2022'!$H$28-1</f>
        <v>-0.25347751004601293</v>
      </c>
      <c r="W167" s="481">
        <f>'CA PATHWAYS 2022'!Y28/'CA PATHWAYS 2022'!$H$28-1</f>
        <v>-0.25113801703484773</v>
      </c>
      <c r="X167" s="481">
        <f>'CA PATHWAYS 2022'!Z28/'CA PATHWAYS 2022'!$H$28-1</f>
        <v>-0.27174106982030888</v>
      </c>
      <c r="Y167" s="481">
        <f>'CA PATHWAYS 2022'!AA28/'CA PATHWAYS 2022'!$H$28-1</f>
        <v>-0.28156808828394753</v>
      </c>
      <c r="Z167" s="481">
        <f>'CA PATHWAYS 2022'!AB28/'CA PATHWAYS 2022'!$H$28-1</f>
        <v>-0.28382498772333942</v>
      </c>
      <c r="AA167" s="481">
        <f>'CA PATHWAYS 2022'!AC28/'CA PATHWAYS 2022'!$H$28-1</f>
        <v>-0.28646836245029439</v>
      </c>
      <c r="AB167" s="481">
        <f>'CA PATHWAYS 2022'!AD28/'CA PATHWAYS 2022'!$H$28-1</f>
        <v>-0.29685997001447262</v>
      </c>
      <c r="AC167" s="481">
        <f>'CA PATHWAYS 2022'!AE28/'CA PATHWAYS 2022'!$H$28-1</f>
        <v>-0.30183953898860771</v>
      </c>
      <c r="AD167" s="481">
        <f>'CA PATHWAYS 2022'!AF28/'CA PATHWAYS 2022'!$H$28-1</f>
        <v>-0.30531760435687383</v>
      </c>
      <c r="AE167" s="481">
        <f>'CA PATHWAYS 2022'!AG28/'CA PATHWAYS 2022'!$H$28-1</f>
        <v>-0.30781060069415178</v>
      </c>
      <c r="AF167" s="481">
        <f>'CA PATHWAYS 2022'!AH28/'CA PATHWAYS 2022'!$H$28-1</f>
        <v>-0.31316252836768266</v>
      </c>
      <c r="AG167" s="479" cm="1">
        <f t="array" ref="AG167">TREND($AB167:$AF167,$AB$1:$AF$1,AG$1)</f>
        <v>-0.31657090200794702</v>
      </c>
      <c r="AH167" s="479" cm="1">
        <f t="array" ref="AH167">TREND($AB167:$AF167,$AB$1:$AF$1,AH$1)</f>
        <v>-0.32042851984914389</v>
      </c>
      <c r="AI167" s="479" cm="1">
        <f t="array" ref="AI167">TREND($AB167:$AF167,$AB$1:$AF$1,AI$1)</f>
        <v>-0.32428613769033987</v>
      </c>
      <c r="AJ167" s="479" cm="1">
        <f t="array" ref="AJ167">TREND($AB167:$AF167,$AB$1:$AF$1,AJ$1)</f>
        <v>-0.32814375553153585</v>
      </c>
      <c r="AK167" s="479" cm="1">
        <f t="array" ref="AK167">TREND($AB167:$AF167,$AB$1:$AF$1,AK$1)</f>
        <v>-0.33200137337273272</v>
      </c>
    </row>
    <row r="168" spans="1:37" x14ac:dyDescent="0.25">
      <c r="B168" s="1" t="s">
        <v>1656</v>
      </c>
      <c r="C168" s="46" t="s">
        <v>1166</v>
      </c>
      <c r="D168" s="46" t="s">
        <v>61</v>
      </c>
      <c r="G168" s="477">
        <v>0</v>
      </c>
      <c r="H168" s="481">
        <v>0</v>
      </c>
      <c r="I168" s="481">
        <v>0</v>
      </c>
      <c r="J168" s="481">
        <v>0</v>
      </c>
      <c r="K168" s="481">
        <v>0</v>
      </c>
      <c r="L168" s="481">
        <v>0</v>
      </c>
      <c r="M168" s="481">
        <v>0</v>
      </c>
      <c r="N168" s="481">
        <v>0</v>
      </c>
      <c r="O168" s="481">
        <v>0</v>
      </c>
      <c r="P168" s="481">
        <v>0</v>
      </c>
      <c r="Q168" s="481">
        <v>0</v>
      </c>
      <c r="R168" s="481">
        <v>0</v>
      </c>
      <c r="S168" s="481">
        <v>0</v>
      </c>
      <c r="T168" s="481">
        <v>0</v>
      </c>
      <c r="U168" s="481">
        <v>0</v>
      </c>
      <c r="V168" s="481">
        <v>0</v>
      </c>
      <c r="W168" s="481">
        <v>0</v>
      </c>
      <c r="X168" s="481">
        <v>0</v>
      </c>
      <c r="Y168" s="481">
        <v>0</v>
      </c>
      <c r="Z168" s="481">
        <v>0</v>
      </c>
      <c r="AA168" s="481">
        <v>0</v>
      </c>
      <c r="AB168" s="481">
        <v>0</v>
      </c>
      <c r="AC168" s="481">
        <v>0</v>
      </c>
      <c r="AD168" s="481">
        <v>0</v>
      </c>
      <c r="AE168" s="481">
        <v>0</v>
      </c>
      <c r="AF168" s="481">
        <v>0</v>
      </c>
      <c r="AG168" s="479" cm="1">
        <f t="array" ref="AG168">TREND($AB168:$AF168,$AB$1:$AF$1,AG$1)</f>
        <v>0</v>
      </c>
      <c r="AH168" s="479" cm="1">
        <f t="array" ref="AH168">TREND($AB168:$AF168,$AB$1:$AF$1,AH$1)</f>
        <v>0</v>
      </c>
      <c r="AI168" s="479" cm="1">
        <f t="array" ref="AI168">TREND($AB168:$AF168,$AB$1:$AF$1,AI$1)</f>
        <v>0</v>
      </c>
      <c r="AJ168" s="479" cm="1">
        <f t="array" ref="AJ168">TREND($AB168:$AF168,$AB$1:$AF$1,AJ$1)</f>
        <v>0</v>
      </c>
      <c r="AK168" s="479" cm="1">
        <f t="array" ref="AK168">TREND($AB168:$AF168,$AB$1:$AF$1,AK$1)</f>
        <v>0</v>
      </c>
    </row>
    <row r="169" spans="1:37" x14ac:dyDescent="0.25">
      <c r="B169" s="1" t="s">
        <v>1656</v>
      </c>
      <c r="C169" s="46" t="s">
        <v>1166</v>
      </c>
      <c r="D169" s="46" t="s">
        <v>62</v>
      </c>
      <c r="G169" s="477">
        <v>0</v>
      </c>
      <c r="H169" s="481">
        <v>0</v>
      </c>
      <c r="I169" s="481">
        <v>0</v>
      </c>
      <c r="J169" s="481">
        <v>0</v>
      </c>
      <c r="K169" s="481">
        <v>0</v>
      </c>
      <c r="L169" s="481">
        <v>0</v>
      </c>
      <c r="M169" s="481">
        <v>0</v>
      </c>
      <c r="N169" s="481">
        <v>0</v>
      </c>
      <c r="O169" s="481">
        <v>0</v>
      </c>
      <c r="P169" s="481">
        <v>0</v>
      </c>
      <c r="Q169" s="481">
        <v>0</v>
      </c>
      <c r="R169" s="481">
        <v>0</v>
      </c>
      <c r="S169" s="481">
        <v>0</v>
      </c>
      <c r="T169" s="481">
        <v>0</v>
      </c>
      <c r="U169" s="481">
        <v>0</v>
      </c>
      <c r="V169" s="481">
        <v>0</v>
      </c>
      <c r="W169" s="481">
        <v>0</v>
      </c>
      <c r="X169" s="481">
        <v>0</v>
      </c>
      <c r="Y169" s="481">
        <v>0</v>
      </c>
      <c r="Z169" s="481">
        <v>0</v>
      </c>
      <c r="AA169" s="481">
        <v>0</v>
      </c>
      <c r="AB169" s="481">
        <v>0</v>
      </c>
      <c r="AC169" s="481">
        <v>0</v>
      </c>
      <c r="AD169" s="481">
        <v>0</v>
      </c>
      <c r="AE169" s="481">
        <v>0</v>
      </c>
      <c r="AF169" s="481">
        <v>0</v>
      </c>
      <c r="AG169" s="479" cm="1">
        <f t="array" ref="AG169">TREND($AB169:$AF169,$AB$1:$AF$1,AG$1)</f>
        <v>0</v>
      </c>
      <c r="AH169" s="479" cm="1">
        <f t="array" ref="AH169">TREND($AB169:$AF169,$AB$1:$AF$1,AH$1)</f>
        <v>0</v>
      </c>
      <c r="AI169" s="479" cm="1">
        <f t="array" ref="AI169">TREND($AB169:$AF169,$AB$1:$AF$1,AI$1)</f>
        <v>0</v>
      </c>
      <c r="AJ169" s="479" cm="1">
        <f t="array" ref="AJ169">TREND($AB169:$AF169,$AB$1:$AF$1,AJ$1)</f>
        <v>0</v>
      </c>
      <c r="AK169" s="479" cm="1">
        <f t="array" ref="AK169">TREND($AB169:$AF169,$AB$1:$AF$1,AK$1)</f>
        <v>0</v>
      </c>
    </row>
    <row r="170" spans="1:37" x14ac:dyDescent="0.25">
      <c r="B170" s="1" t="s">
        <v>1656</v>
      </c>
      <c r="C170" s="46" t="s">
        <v>1166</v>
      </c>
      <c r="D170" s="46" t="s">
        <v>63</v>
      </c>
      <c r="G170" s="477">
        <v>0</v>
      </c>
      <c r="H170" s="481">
        <v>0</v>
      </c>
      <c r="I170" s="481">
        <v>0</v>
      </c>
      <c r="J170" s="481">
        <v>0</v>
      </c>
      <c r="K170" s="481">
        <v>0</v>
      </c>
      <c r="L170" s="481">
        <v>0</v>
      </c>
      <c r="M170" s="481">
        <v>0</v>
      </c>
      <c r="N170" s="481">
        <v>0</v>
      </c>
      <c r="O170" s="481">
        <v>0</v>
      </c>
      <c r="P170" s="481">
        <v>0</v>
      </c>
      <c r="Q170" s="481">
        <v>0</v>
      </c>
      <c r="R170" s="481">
        <v>0</v>
      </c>
      <c r="S170" s="481">
        <v>0</v>
      </c>
      <c r="T170" s="481">
        <v>0</v>
      </c>
      <c r="U170" s="481">
        <v>0</v>
      </c>
      <c r="V170" s="481">
        <v>0</v>
      </c>
      <c r="W170" s="481">
        <v>0</v>
      </c>
      <c r="X170" s="481">
        <v>0</v>
      </c>
      <c r="Y170" s="481">
        <v>0</v>
      </c>
      <c r="Z170" s="481">
        <v>0</v>
      </c>
      <c r="AA170" s="481">
        <v>0</v>
      </c>
      <c r="AB170" s="481">
        <v>0</v>
      </c>
      <c r="AC170" s="481">
        <v>0</v>
      </c>
      <c r="AD170" s="481">
        <v>0</v>
      </c>
      <c r="AE170" s="481">
        <v>0</v>
      </c>
      <c r="AF170" s="481">
        <v>0</v>
      </c>
      <c r="AG170" s="479" cm="1">
        <f t="array" ref="AG170">TREND($AB170:$AF170,$AB$1:$AF$1,AG$1)</f>
        <v>0</v>
      </c>
      <c r="AH170" s="479" cm="1">
        <f t="array" ref="AH170">TREND($AB170:$AF170,$AB$1:$AF$1,AH$1)</f>
        <v>0</v>
      </c>
      <c r="AI170" s="479" cm="1">
        <f t="array" ref="AI170">TREND($AB170:$AF170,$AB$1:$AF$1,AI$1)</f>
        <v>0</v>
      </c>
      <c r="AJ170" s="479" cm="1">
        <f t="array" ref="AJ170">TREND($AB170:$AF170,$AB$1:$AF$1,AJ$1)</f>
        <v>0</v>
      </c>
      <c r="AK170" s="479" cm="1">
        <f t="array" ref="AK170">TREND($AB170:$AF170,$AB$1:$AF$1,AK$1)</f>
        <v>0</v>
      </c>
    </row>
    <row r="171" spans="1:37" x14ac:dyDescent="0.25">
      <c r="B171" s="1" t="s">
        <v>1656</v>
      </c>
      <c r="C171" s="46" t="s">
        <v>1166</v>
      </c>
      <c r="D171" s="46" t="s">
        <v>64</v>
      </c>
      <c r="G171" s="477">
        <v>0</v>
      </c>
      <c r="H171" s="481">
        <v>0</v>
      </c>
      <c r="I171" s="481">
        <v>0</v>
      </c>
      <c r="J171" s="481">
        <v>0</v>
      </c>
      <c r="K171" s="481">
        <v>0</v>
      </c>
      <c r="L171" s="481">
        <v>0</v>
      </c>
      <c r="M171" s="481">
        <v>0</v>
      </c>
      <c r="N171" s="481">
        <v>0</v>
      </c>
      <c r="O171" s="481">
        <v>0</v>
      </c>
      <c r="P171" s="481">
        <v>0</v>
      </c>
      <c r="Q171" s="481">
        <v>0</v>
      </c>
      <c r="R171" s="481">
        <v>0</v>
      </c>
      <c r="S171" s="481">
        <v>0</v>
      </c>
      <c r="T171" s="481">
        <v>0</v>
      </c>
      <c r="U171" s="481">
        <v>0</v>
      </c>
      <c r="V171" s="481">
        <v>0</v>
      </c>
      <c r="W171" s="481">
        <v>0</v>
      </c>
      <c r="X171" s="481">
        <v>0</v>
      </c>
      <c r="Y171" s="481">
        <v>0</v>
      </c>
      <c r="Z171" s="481">
        <v>0</v>
      </c>
      <c r="AA171" s="481">
        <v>0</v>
      </c>
      <c r="AB171" s="481">
        <v>0</v>
      </c>
      <c r="AC171" s="481">
        <v>0</v>
      </c>
      <c r="AD171" s="481">
        <v>0</v>
      </c>
      <c r="AE171" s="481">
        <v>0</v>
      </c>
      <c r="AF171" s="481">
        <v>0</v>
      </c>
      <c r="AG171" s="480">
        <f t="shared" ref="AG171:AK171" si="8">AF171</f>
        <v>0</v>
      </c>
      <c r="AH171" s="480">
        <f t="shared" si="8"/>
        <v>0</v>
      </c>
      <c r="AI171" s="480">
        <f t="shared" si="8"/>
        <v>0</v>
      </c>
      <c r="AJ171" s="480">
        <f t="shared" si="8"/>
        <v>0</v>
      </c>
      <c r="AK171" s="480">
        <f t="shared" si="8"/>
        <v>0</v>
      </c>
    </row>
    <row r="172" spans="1:37" x14ac:dyDescent="0.25">
      <c r="B172" s="1" t="s">
        <v>1656</v>
      </c>
      <c r="C172" s="46" t="s">
        <v>1166</v>
      </c>
      <c r="D172" s="46" t="s">
        <v>65</v>
      </c>
      <c r="G172" s="477">
        <v>0</v>
      </c>
      <c r="H172" s="481">
        <v>0</v>
      </c>
      <c r="I172" s="481">
        <v>0</v>
      </c>
      <c r="J172" s="481">
        <v>0</v>
      </c>
      <c r="K172" s="481">
        <v>0</v>
      </c>
      <c r="L172" s="481">
        <v>0</v>
      </c>
      <c r="M172" s="481">
        <v>0</v>
      </c>
      <c r="N172" s="481">
        <v>0</v>
      </c>
      <c r="O172" s="481">
        <v>0</v>
      </c>
      <c r="P172" s="481">
        <v>0</v>
      </c>
      <c r="Q172" s="481">
        <v>0</v>
      </c>
      <c r="R172" s="481">
        <v>0</v>
      </c>
      <c r="S172" s="481">
        <v>0</v>
      </c>
      <c r="T172" s="481">
        <v>0</v>
      </c>
      <c r="U172" s="481">
        <v>0</v>
      </c>
      <c r="V172" s="481">
        <v>0</v>
      </c>
      <c r="W172" s="481">
        <v>0</v>
      </c>
      <c r="X172" s="481">
        <v>0</v>
      </c>
      <c r="Y172" s="481">
        <v>0</v>
      </c>
      <c r="Z172" s="481">
        <v>0</v>
      </c>
      <c r="AA172" s="481">
        <v>0</v>
      </c>
      <c r="AB172" s="481">
        <v>0</v>
      </c>
      <c r="AC172" s="481">
        <v>0</v>
      </c>
      <c r="AD172" s="481">
        <v>0</v>
      </c>
      <c r="AE172" s="481">
        <v>0</v>
      </c>
      <c r="AF172" s="481">
        <v>0</v>
      </c>
      <c r="AG172" s="479" cm="1">
        <f t="array" ref="AG172">TREND($AB172:$AF172,$AB$1:$AF$1,AG$1)</f>
        <v>0</v>
      </c>
      <c r="AH172" s="479" cm="1">
        <f t="array" ref="AH172">TREND($AB172:$AF172,$AB$1:$AF$1,AH$1)</f>
        <v>0</v>
      </c>
      <c r="AI172" s="479" cm="1">
        <f t="array" ref="AI172">TREND($AB172:$AF172,$AB$1:$AF$1,AI$1)</f>
        <v>0</v>
      </c>
      <c r="AJ172" s="479" cm="1">
        <f t="array" ref="AJ172">TREND($AB172:$AF172,$AB$1:$AF$1,AJ$1)</f>
        <v>0</v>
      </c>
      <c r="AK172" s="479" cm="1">
        <f t="array" ref="AK172">TREND($AB172:$AF172,$AB$1:$AF$1,AK$1)</f>
        <v>0</v>
      </c>
    </row>
    <row r="173" spans="1:37" x14ac:dyDescent="0.25">
      <c r="B173" s="1" t="s">
        <v>1656</v>
      </c>
      <c r="C173" s="46" t="s">
        <v>1166</v>
      </c>
      <c r="D173" s="46" t="s">
        <v>66</v>
      </c>
      <c r="G173" s="477">
        <v>0</v>
      </c>
      <c r="H173" s="481">
        <v>0</v>
      </c>
      <c r="I173" s="481">
        <v>0</v>
      </c>
      <c r="J173" s="481">
        <v>0</v>
      </c>
      <c r="K173" s="481">
        <v>0</v>
      </c>
      <c r="L173" s="481">
        <v>0</v>
      </c>
      <c r="M173" s="481">
        <v>0</v>
      </c>
      <c r="N173" s="481">
        <v>0</v>
      </c>
      <c r="O173" s="481">
        <v>0</v>
      </c>
      <c r="P173" s="481">
        <v>0</v>
      </c>
      <c r="Q173" s="481">
        <v>0</v>
      </c>
      <c r="R173" s="481">
        <v>0</v>
      </c>
      <c r="S173" s="481">
        <v>0</v>
      </c>
      <c r="T173" s="481">
        <v>0</v>
      </c>
      <c r="U173" s="481">
        <v>0</v>
      </c>
      <c r="V173" s="481">
        <v>0</v>
      </c>
      <c r="W173" s="481">
        <v>0</v>
      </c>
      <c r="X173" s="481">
        <v>0</v>
      </c>
      <c r="Y173" s="481">
        <v>0</v>
      </c>
      <c r="Z173" s="481">
        <v>0</v>
      </c>
      <c r="AA173" s="481">
        <v>0</v>
      </c>
      <c r="AB173" s="481">
        <v>0</v>
      </c>
      <c r="AC173" s="481">
        <v>0</v>
      </c>
      <c r="AD173" s="481">
        <v>0</v>
      </c>
      <c r="AE173" s="481">
        <v>0</v>
      </c>
      <c r="AF173" s="481">
        <v>0</v>
      </c>
      <c r="AG173" s="479" cm="1">
        <f t="array" ref="AG173">TREND($AB173:$AF173,$AB$1:$AF$1,AG$1)</f>
        <v>0</v>
      </c>
      <c r="AH173" s="479" cm="1">
        <f t="array" ref="AH173">TREND($AB173:$AF173,$AB$1:$AF$1,AH$1)</f>
        <v>0</v>
      </c>
      <c r="AI173" s="479" cm="1">
        <f t="array" ref="AI173">TREND($AB173:$AF173,$AB$1:$AF$1,AI$1)</f>
        <v>0</v>
      </c>
      <c r="AJ173" s="479" cm="1">
        <f t="array" ref="AJ173">TREND($AB173:$AF173,$AB$1:$AF$1,AJ$1)</f>
        <v>0</v>
      </c>
      <c r="AK173" s="479" cm="1">
        <f t="array" ref="AK173">TREND($AB173:$AF173,$AB$1:$AF$1,AK$1)</f>
        <v>0</v>
      </c>
    </row>
    <row r="174" spans="1:37" x14ac:dyDescent="0.25">
      <c r="B174" s="1" t="s">
        <v>1656</v>
      </c>
      <c r="C174" s="46" t="s">
        <v>1166</v>
      </c>
      <c r="D174" s="46" t="s">
        <v>67</v>
      </c>
      <c r="G174" s="477">
        <v>0</v>
      </c>
      <c r="H174" s="481">
        <v>0</v>
      </c>
      <c r="I174" s="481">
        <v>0</v>
      </c>
      <c r="J174" s="481">
        <v>0</v>
      </c>
      <c r="K174" s="481">
        <v>0</v>
      </c>
      <c r="L174" s="481">
        <v>0</v>
      </c>
      <c r="M174" s="481">
        <v>0</v>
      </c>
      <c r="N174" s="481">
        <v>0</v>
      </c>
      <c r="O174" s="481">
        <v>0</v>
      </c>
      <c r="P174" s="481">
        <v>0</v>
      </c>
      <c r="Q174" s="481">
        <v>0</v>
      </c>
      <c r="R174" s="481">
        <v>0</v>
      </c>
      <c r="S174" s="481">
        <v>0</v>
      </c>
      <c r="T174" s="481">
        <v>0</v>
      </c>
      <c r="U174" s="481">
        <v>0</v>
      </c>
      <c r="V174" s="481">
        <v>0</v>
      </c>
      <c r="W174" s="481">
        <v>0</v>
      </c>
      <c r="X174" s="481">
        <v>0</v>
      </c>
      <c r="Y174" s="481">
        <v>0</v>
      </c>
      <c r="Z174" s="481">
        <v>0</v>
      </c>
      <c r="AA174" s="481">
        <v>0</v>
      </c>
      <c r="AB174" s="481">
        <v>0</v>
      </c>
      <c r="AC174" s="481">
        <v>0</v>
      </c>
      <c r="AD174" s="481">
        <v>0</v>
      </c>
      <c r="AE174" s="481">
        <v>0</v>
      </c>
      <c r="AF174" s="481">
        <v>0</v>
      </c>
      <c r="AG174" s="479" cm="1">
        <f t="array" ref="AG174">TREND($AB174:$AF174,$AB$1:$AF$1,AG$1)</f>
        <v>0</v>
      </c>
      <c r="AH174" s="479" cm="1">
        <f t="array" ref="AH174">TREND($AB174:$AF174,$AB$1:$AF$1,AH$1)</f>
        <v>0</v>
      </c>
      <c r="AI174" s="479" cm="1">
        <f t="array" ref="AI174">TREND($AB174:$AF174,$AB$1:$AF$1,AI$1)</f>
        <v>0</v>
      </c>
      <c r="AJ174" s="479" cm="1">
        <f t="array" ref="AJ174">TREND($AB174:$AF174,$AB$1:$AF$1,AJ$1)</f>
        <v>0</v>
      </c>
      <c r="AK174" s="479" cm="1">
        <f t="array" ref="AK174">TREND($AB174:$AF174,$AB$1:$AF$1,AK$1)</f>
        <v>0</v>
      </c>
    </row>
    <row r="175" spans="1:37" x14ac:dyDescent="0.25">
      <c r="B175" s="1" t="s">
        <v>1656</v>
      </c>
      <c r="C175" s="46" t="s">
        <v>1166</v>
      </c>
      <c r="D175" s="46" t="s">
        <v>68</v>
      </c>
      <c r="G175" s="477">
        <v>0</v>
      </c>
      <c r="H175" s="481">
        <v>0</v>
      </c>
      <c r="I175" s="481">
        <v>0</v>
      </c>
      <c r="J175" s="481">
        <v>0</v>
      </c>
      <c r="K175" s="481">
        <v>0</v>
      </c>
      <c r="L175" s="481">
        <v>0</v>
      </c>
      <c r="M175" s="481">
        <v>0</v>
      </c>
      <c r="N175" s="481">
        <v>0</v>
      </c>
      <c r="O175" s="481">
        <v>0</v>
      </c>
      <c r="P175" s="481">
        <v>0</v>
      </c>
      <c r="Q175" s="481">
        <v>0</v>
      </c>
      <c r="R175" s="481">
        <v>0</v>
      </c>
      <c r="S175" s="481">
        <v>0</v>
      </c>
      <c r="T175" s="481">
        <v>0</v>
      </c>
      <c r="U175" s="481">
        <v>0</v>
      </c>
      <c r="V175" s="481">
        <v>0</v>
      </c>
      <c r="W175" s="481">
        <v>0</v>
      </c>
      <c r="X175" s="481">
        <v>0</v>
      </c>
      <c r="Y175" s="481">
        <v>0</v>
      </c>
      <c r="Z175" s="481">
        <v>0</v>
      </c>
      <c r="AA175" s="481">
        <v>0</v>
      </c>
      <c r="AB175" s="481">
        <v>0</v>
      </c>
      <c r="AC175" s="481">
        <v>0</v>
      </c>
      <c r="AD175" s="481">
        <v>0</v>
      </c>
      <c r="AE175" s="481">
        <v>0</v>
      </c>
      <c r="AF175" s="481">
        <v>0</v>
      </c>
      <c r="AG175" s="479" cm="1">
        <f t="array" ref="AG175">TREND($AB175:$AF175,$AB$1:$AF$1,AG$1)</f>
        <v>0</v>
      </c>
      <c r="AH175" s="479" cm="1">
        <f t="array" ref="AH175">TREND($AB175:$AF175,$AB$1:$AF$1,AH$1)</f>
        <v>0</v>
      </c>
      <c r="AI175" s="479" cm="1">
        <f t="array" ref="AI175">TREND($AB175:$AF175,$AB$1:$AF$1,AI$1)</f>
        <v>0</v>
      </c>
      <c r="AJ175" s="479" cm="1">
        <f t="array" ref="AJ175">TREND($AB175:$AF175,$AB$1:$AF$1,AJ$1)</f>
        <v>0</v>
      </c>
      <c r="AK175" s="479" cm="1">
        <f t="array" ref="AK175">TREND($AB175:$AF175,$AB$1:$AF$1,AK$1)</f>
        <v>0</v>
      </c>
    </row>
    <row r="176" spans="1:37" x14ac:dyDescent="0.25">
      <c r="B176" s="1" t="s">
        <v>1656</v>
      </c>
      <c r="C176" s="46" t="s">
        <v>1166</v>
      </c>
      <c r="D176" s="46" t="s">
        <v>69</v>
      </c>
      <c r="G176" s="477">
        <v>0</v>
      </c>
      <c r="H176" s="481">
        <v>0</v>
      </c>
      <c r="I176" s="481">
        <v>0</v>
      </c>
      <c r="J176" s="481">
        <v>0</v>
      </c>
      <c r="K176" s="481">
        <v>0</v>
      </c>
      <c r="L176" s="481">
        <v>0</v>
      </c>
      <c r="M176" s="481">
        <v>0</v>
      </c>
      <c r="N176" s="481">
        <v>0</v>
      </c>
      <c r="O176" s="481">
        <v>0</v>
      </c>
      <c r="P176" s="481">
        <v>0</v>
      </c>
      <c r="Q176" s="481">
        <v>0</v>
      </c>
      <c r="R176" s="481">
        <v>0</v>
      </c>
      <c r="S176" s="481">
        <v>0</v>
      </c>
      <c r="T176" s="481">
        <v>0</v>
      </c>
      <c r="U176" s="481">
        <v>0</v>
      </c>
      <c r="V176" s="481">
        <v>0</v>
      </c>
      <c r="W176" s="481">
        <v>0</v>
      </c>
      <c r="X176" s="481">
        <v>0</v>
      </c>
      <c r="Y176" s="481">
        <v>0</v>
      </c>
      <c r="Z176" s="481">
        <v>0</v>
      </c>
      <c r="AA176" s="481">
        <v>0</v>
      </c>
      <c r="AB176" s="481">
        <v>0</v>
      </c>
      <c r="AC176" s="481">
        <v>0</v>
      </c>
      <c r="AD176" s="481">
        <v>0</v>
      </c>
      <c r="AE176" s="481">
        <v>0</v>
      </c>
      <c r="AF176" s="481">
        <v>0</v>
      </c>
      <c r="AG176" s="479" cm="1">
        <f t="array" ref="AG176">TREND($AB176:$AF176,$AB$1:$AF$1,AG$1)</f>
        <v>0</v>
      </c>
      <c r="AH176" s="479" cm="1">
        <f t="array" ref="AH176">TREND($AB176:$AF176,$AB$1:$AF$1,AH$1)</f>
        <v>0</v>
      </c>
      <c r="AI176" s="479" cm="1">
        <f t="array" ref="AI176">TREND($AB176:$AF176,$AB$1:$AF$1,AI$1)</f>
        <v>0</v>
      </c>
      <c r="AJ176" s="479" cm="1">
        <f t="array" ref="AJ176">TREND($AB176:$AF176,$AB$1:$AF$1,AJ$1)</f>
        <v>0</v>
      </c>
      <c r="AK176" s="479" cm="1">
        <f t="array" ref="AK176">TREND($AB176:$AF176,$AB$1:$AF$1,AK$1)</f>
        <v>0</v>
      </c>
    </row>
    <row r="177" spans="1:37" x14ac:dyDescent="0.25">
      <c r="B177" s="1" t="s">
        <v>1656</v>
      </c>
      <c r="C177" s="46" t="s">
        <v>1166</v>
      </c>
      <c r="D177" s="46" t="s">
        <v>70</v>
      </c>
      <c r="G177" s="477">
        <v>0</v>
      </c>
      <c r="H177" s="481">
        <v>0</v>
      </c>
      <c r="I177" s="481">
        <v>0</v>
      </c>
      <c r="J177" s="481">
        <v>0</v>
      </c>
      <c r="K177" s="481">
        <v>0</v>
      </c>
      <c r="L177" s="481">
        <v>0</v>
      </c>
      <c r="M177" s="481">
        <v>0</v>
      </c>
      <c r="N177" s="481">
        <v>0</v>
      </c>
      <c r="O177" s="481">
        <v>0</v>
      </c>
      <c r="P177" s="481">
        <v>0</v>
      </c>
      <c r="Q177" s="481">
        <v>0</v>
      </c>
      <c r="R177" s="481">
        <v>0</v>
      </c>
      <c r="S177" s="481">
        <v>0</v>
      </c>
      <c r="T177" s="481">
        <v>0</v>
      </c>
      <c r="U177" s="481">
        <v>0</v>
      </c>
      <c r="V177" s="481">
        <v>0</v>
      </c>
      <c r="W177" s="481">
        <v>0</v>
      </c>
      <c r="X177" s="481">
        <v>0</v>
      </c>
      <c r="Y177" s="481">
        <v>0</v>
      </c>
      <c r="Z177" s="481">
        <v>0</v>
      </c>
      <c r="AA177" s="481">
        <v>0</v>
      </c>
      <c r="AB177" s="481">
        <v>0</v>
      </c>
      <c r="AC177" s="481">
        <v>0</v>
      </c>
      <c r="AD177" s="481">
        <v>0</v>
      </c>
      <c r="AE177" s="481">
        <v>0</v>
      </c>
      <c r="AF177" s="481">
        <v>0</v>
      </c>
      <c r="AG177" s="479" cm="1">
        <f t="array" ref="AG177">TREND($AB177:$AF177,$AB$1:$AF$1,AG$1)</f>
        <v>0</v>
      </c>
      <c r="AH177" s="479" cm="1">
        <f t="array" ref="AH177">TREND($AB177:$AF177,$AB$1:$AF$1,AH$1)</f>
        <v>0</v>
      </c>
      <c r="AI177" s="479" cm="1">
        <f t="array" ref="AI177">TREND($AB177:$AF177,$AB$1:$AF$1,AI$1)</f>
        <v>0</v>
      </c>
      <c r="AJ177" s="479" cm="1">
        <f t="array" ref="AJ177">TREND($AB177:$AF177,$AB$1:$AF$1,AJ$1)</f>
        <v>0</v>
      </c>
      <c r="AK177" s="479" cm="1">
        <f t="array" ref="AK177">TREND($AB177:$AF177,$AB$1:$AF$1,AK$1)</f>
        <v>0</v>
      </c>
    </row>
    <row r="178" spans="1:37" x14ac:dyDescent="0.25">
      <c r="B178" s="1" t="s">
        <v>1656</v>
      </c>
      <c r="C178" s="46" t="s">
        <v>1166</v>
      </c>
      <c r="D178" s="46" t="s">
        <v>71</v>
      </c>
      <c r="G178" s="477">
        <v>0</v>
      </c>
      <c r="H178" s="481">
        <v>0</v>
      </c>
      <c r="I178" s="481">
        <v>0</v>
      </c>
      <c r="J178" s="481">
        <v>0</v>
      </c>
      <c r="K178" s="481">
        <v>0</v>
      </c>
      <c r="L178" s="481">
        <v>0</v>
      </c>
      <c r="M178" s="481">
        <v>0</v>
      </c>
      <c r="N178" s="481">
        <v>0</v>
      </c>
      <c r="O178" s="481">
        <v>0</v>
      </c>
      <c r="P178" s="481">
        <v>0</v>
      </c>
      <c r="Q178" s="481">
        <v>0</v>
      </c>
      <c r="R178" s="481">
        <v>0</v>
      </c>
      <c r="S178" s="481">
        <v>0</v>
      </c>
      <c r="T178" s="481">
        <v>0</v>
      </c>
      <c r="U178" s="481">
        <v>0</v>
      </c>
      <c r="V178" s="481">
        <v>0</v>
      </c>
      <c r="W178" s="481">
        <v>0</v>
      </c>
      <c r="X178" s="481">
        <v>0</v>
      </c>
      <c r="Y178" s="481">
        <v>0</v>
      </c>
      <c r="Z178" s="481">
        <v>0</v>
      </c>
      <c r="AA178" s="481">
        <v>0</v>
      </c>
      <c r="AB178" s="481">
        <v>0</v>
      </c>
      <c r="AC178" s="481">
        <v>0</v>
      </c>
      <c r="AD178" s="481">
        <v>0</v>
      </c>
      <c r="AE178" s="481">
        <v>0</v>
      </c>
      <c r="AF178" s="481">
        <v>0</v>
      </c>
      <c r="AG178" s="479" cm="1">
        <f t="array" ref="AG178">TREND($AB178:$AF178,$AB$1:$AF$1,AG$1)</f>
        <v>0</v>
      </c>
      <c r="AH178" s="479" cm="1">
        <f t="array" ref="AH178">TREND($AB178:$AF178,$AB$1:$AF$1,AH$1)</f>
        <v>0</v>
      </c>
      <c r="AI178" s="479" cm="1">
        <f t="array" ref="AI178">TREND($AB178:$AF178,$AB$1:$AF$1,AI$1)</f>
        <v>0</v>
      </c>
      <c r="AJ178" s="479" cm="1">
        <f t="array" ref="AJ178">TREND($AB178:$AF178,$AB$1:$AF$1,AJ$1)</f>
        <v>0</v>
      </c>
      <c r="AK178" s="479" cm="1">
        <f t="array" ref="AK178">TREND($AB178:$AF178,$AB$1:$AF$1,AK$1)</f>
        <v>0</v>
      </c>
    </row>
    <row r="179" spans="1:37" x14ac:dyDescent="0.25">
      <c r="B179" s="1" t="s">
        <v>1656</v>
      </c>
      <c r="C179" s="46" t="s">
        <v>1166</v>
      </c>
      <c r="D179" s="46" t="s">
        <v>72</v>
      </c>
      <c r="G179" s="477">
        <v>0</v>
      </c>
      <c r="H179" s="481">
        <v>0</v>
      </c>
      <c r="I179" s="481">
        <v>0</v>
      </c>
      <c r="J179" s="481">
        <v>0</v>
      </c>
      <c r="K179" s="481">
        <v>0</v>
      </c>
      <c r="L179" s="481">
        <v>0</v>
      </c>
      <c r="M179" s="481">
        <v>0</v>
      </c>
      <c r="N179" s="481">
        <v>0</v>
      </c>
      <c r="O179" s="481">
        <v>0</v>
      </c>
      <c r="P179" s="481">
        <v>0</v>
      </c>
      <c r="Q179" s="481">
        <v>0</v>
      </c>
      <c r="R179" s="481">
        <v>0</v>
      </c>
      <c r="S179" s="481">
        <v>0</v>
      </c>
      <c r="T179" s="481">
        <v>0</v>
      </c>
      <c r="U179" s="481">
        <v>0</v>
      </c>
      <c r="V179" s="481">
        <v>0</v>
      </c>
      <c r="W179" s="481">
        <v>0</v>
      </c>
      <c r="X179" s="481">
        <v>0</v>
      </c>
      <c r="Y179" s="481">
        <v>0</v>
      </c>
      <c r="Z179" s="481">
        <v>0</v>
      </c>
      <c r="AA179" s="481">
        <v>0</v>
      </c>
      <c r="AB179" s="481">
        <v>0</v>
      </c>
      <c r="AC179" s="481">
        <v>0</v>
      </c>
      <c r="AD179" s="481">
        <v>0</v>
      </c>
      <c r="AE179" s="481">
        <v>0</v>
      </c>
      <c r="AF179" s="481">
        <v>0</v>
      </c>
      <c r="AG179" s="479" cm="1">
        <f t="array" ref="AG179">TREND($AB179:$AF179,$AB$1:$AF$1,AG$1)</f>
        <v>0</v>
      </c>
      <c r="AH179" s="479" cm="1">
        <f t="array" ref="AH179">TREND($AB179:$AF179,$AB$1:$AF$1,AH$1)</f>
        <v>0</v>
      </c>
      <c r="AI179" s="479" cm="1">
        <f t="array" ref="AI179">TREND($AB179:$AF179,$AB$1:$AF$1,AI$1)</f>
        <v>0</v>
      </c>
      <c r="AJ179" s="479" cm="1">
        <f t="array" ref="AJ179">TREND($AB179:$AF179,$AB$1:$AF$1,AJ$1)</f>
        <v>0</v>
      </c>
      <c r="AK179" s="479" cm="1">
        <f t="array" ref="AK179">TREND($AB179:$AF179,$AB$1:$AF$1,AK$1)</f>
        <v>0</v>
      </c>
    </row>
    <row r="180" spans="1:37" x14ac:dyDescent="0.25">
      <c r="B180" s="1" t="s">
        <v>1656</v>
      </c>
      <c r="C180" s="46" t="s">
        <v>1166</v>
      </c>
      <c r="D180" s="46" t="s">
        <v>73</v>
      </c>
      <c r="G180" s="477">
        <v>0</v>
      </c>
      <c r="H180" s="481">
        <v>0</v>
      </c>
      <c r="I180" s="481">
        <v>0</v>
      </c>
      <c r="J180" s="481">
        <v>0</v>
      </c>
      <c r="K180" s="481">
        <v>0</v>
      </c>
      <c r="L180" s="481">
        <v>0</v>
      </c>
      <c r="M180" s="481">
        <v>0</v>
      </c>
      <c r="N180" s="481">
        <v>0</v>
      </c>
      <c r="O180" s="481">
        <v>0</v>
      </c>
      <c r="P180" s="481">
        <v>0</v>
      </c>
      <c r="Q180" s="481">
        <v>0</v>
      </c>
      <c r="R180" s="481">
        <v>0</v>
      </c>
      <c r="S180" s="481">
        <v>0</v>
      </c>
      <c r="T180" s="481">
        <v>0</v>
      </c>
      <c r="U180" s="481">
        <v>0</v>
      </c>
      <c r="V180" s="481">
        <v>0</v>
      </c>
      <c r="W180" s="481">
        <v>0</v>
      </c>
      <c r="X180" s="481">
        <v>0</v>
      </c>
      <c r="Y180" s="481">
        <v>0</v>
      </c>
      <c r="Z180" s="481">
        <v>0</v>
      </c>
      <c r="AA180" s="481">
        <v>0</v>
      </c>
      <c r="AB180" s="481">
        <v>0</v>
      </c>
      <c r="AC180" s="481">
        <v>0</v>
      </c>
      <c r="AD180" s="481">
        <v>0</v>
      </c>
      <c r="AE180" s="481">
        <v>0</v>
      </c>
      <c r="AF180" s="481">
        <v>0</v>
      </c>
      <c r="AG180" s="479" cm="1">
        <f t="array" ref="AG180">TREND($AB180:$AF180,$AB$1:$AF$1,AG$1)</f>
        <v>0</v>
      </c>
      <c r="AH180" s="479" cm="1">
        <f t="array" ref="AH180">TREND($AB180:$AF180,$AB$1:$AF$1,AH$1)</f>
        <v>0</v>
      </c>
      <c r="AI180" s="479" cm="1">
        <f t="array" ref="AI180">TREND($AB180:$AF180,$AB$1:$AF$1,AI$1)</f>
        <v>0</v>
      </c>
      <c r="AJ180" s="479" cm="1">
        <f t="array" ref="AJ180">TREND($AB180:$AF180,$AB$1:$AF$1,AJ$1)</f>
        <v>0</v>
      </c>
      <c r="AK180" s="479" cm="1">
        <f t="array" ref="AK180">TREND($AB180:$AF180,$AB$1:$AF$1,AK$1)</f>
        <v>0</v>
      </c>
    </row>
    <row r="181" spans="1:37" x14ac:dyDescent="0.25">
      <c r="B181" s="1" t="s">
        <v>1656</v>
      </c>
      <c r="C181" s="46" t="s">
        <v>1166</v>
      </c>
      <c r="D181" s="46" t="s">
        <v>74</v>
      </c>
      <c r="G181" s="477">
        <v>0</v>
      </c>
      <c r="H181" s="481">
        <v>0</v>
      </c>
      <c r="I181" s="481">
        <v>0</v>
      </c>
      <c r="J181" s="481">
        <v>0</v>
      </c>
      <c r="K181" s="481">
        <v>0</v>
      </c>
      <c r="L181" s="481">
        <v>0</v>
      </c>
      <c r="M181" s="481">
        <v>0</v>
      </c>
      <c r="N181" s="481">
        <v>0</v>
      </c>
      <c r="O181" s="481">
        <v>0</v>
      </c>
      <c r="P181" s="481">
        <v>0</v>
      </c>
      <c r="Q181" s="481">
        <v>0</v>
      </c>
      <c r="R181" s="481">
        <v>0</v>
      </c>
      <c r="S181" s="481">
        <v>0</v>
      </c>
      <c r="T181" s="481">
        <v>0</v>
      </c>
      <c r="U181" s="481">
        <v>0</v>
      </c>
      <c r="V181" s="481">
        <v>0</v>
      </c>
      <c r="W181" s="481">
        <v>0</v>
      </c>
      <c r="X181" s="481">
        <v>0</v>
      </c>
      <c r="Y181" s="481">
        <v>0</v>
      </c>
      <c r="Z181" s="481">
        <v>0</v>
      </c>
      <c r="AA181" s="481">
        <v>0</v>
      </c>
      <c r="AB181" s="481">
        <v>0</v>
      </c>
      <c r="AC181" s="481">
        <v>0</v>
      </c>
      <c r="AD181" s="481">
        <v>0</v>
      </c>
      <c r="AE181" s="481">
        <v>0</v>
      </c>
      <c r="AF181" s="481">
        <v>0</v>
      </c>
      <c r="AG181" s="479" cm="1">
        <f t="array" ref="AG181">TREND($AB181:$AF181,$AB$1:$AF$1,AG$1)</f>
        <v>0</v>
      </c>
      <c r="AH181" s="479" cm="1">
        <f t="array" ref="AH181">TREND($AB181:$AF181,$AB$1:$AF$1,AH$1)</f>
        <v>0</v>
      </c>
      <c r="AI181" s="479" cm="1">
        <f t="array" ref="AI181">TREND($AB181:$AF181,$AB$1:$AF$1,AI$1)</f>
        <v>0</v>
      </c>
      <c r="AJ181" s="479" cm="1">
        <f t="array" ref="AJ181">TREND($AB181:$AF181,$AB$1:$AF$1,AJ$1)</f>
        <v>0</v>
      </c>
      <c r="AK181" s="479" cm="1">
        <f t="array" ref="AK181">TREND($AB181:$AF181,$AB$1:$AF$1,AK$1)</f>
        <v>0</v>
      </c>
    </row>
    <row r="182" spans="1:37" x14ac:dyDescent="0.25">
      <c r="B182" s="1" t="s">
        <v>1656</v>
      </c>
      <c r="C182" s="46" t="s">
        <v>1166</v>
      </c>
      <c r="D182" s="46" t="s">
        <v>75</v>
      </c>
      <c r="G182" s="477">
        <v>0</v>
      </c>
      <c r="H182" s="481">
        <v>0</v>
      </c>
      <c r="I182" s="481">
        <v>0</v>
      </c>
      <c r="J182" s="481">
        <v>0</v>
      </c>
      <c r="K182" s="481">
        <v>0</v>
      </c>
      <c r="L182" s="481">
        <v>0</v>
      </c>
      <c r="M182" s="481">
        <v>0</v>
      </c>
      <c r="N182" s="481">
        <v>0</v>
      </c>
      <c r="O182" s="481">
        <v>0</v>
      </c>
      <c r="P182" s="481">
        <v>0</v>
      </c>
      <c r="Q182" s="481">
        <v>0</v>
      </c>
      <c r="R182" s="481">
        <v>0</v>
      </c>
      <c r="S182" s="481">
        <v>0</v>
      </c>
      <c r="T182" s="481">
        <v>0</v>
      </c>
      <c r="U182" s="481">
        <v>0</v>
      </c>
      <c r="V182" s="481">
        <v>0</v>
      </c>
      <c r="W182" s="481">
        <v>0</v>
      </c>
      <c r="X182" s="481">
        <v>0</v>
      </c>
      <c r="Y182" s="481">
        <v>0</v>
      </c>
      <c r="Z182" s="481">
        <v>0</v>
      </c>
      <c r="AA182" s="481">
        <v>0</v>
      </c>
      <c r="AB182" s="481">
        <v>0</v>
      </c>
      <c r="AC182" s="481">
        <v>0</v>
      </c>
      <c r="AD182" s="481">
        <v>0</v>
      </c>
      <c r="AE182" s="481">
        <v>0</v>
      </c>
      <c r="AF182" s="481">
        <v>0</v>
      </c>
      <c r="AG182" s="479" cm="1">
        <f t="array" ref="AG182">TREND($AB182:$AF182,$AB$1:$AF$1,AG$1)</f>
        <v>0</v>
      </c>
      <c r="AH182" s="479" cm="1">
        <f t="array" ref="AH182">TREND($AB182:$AF182,$AB$1:$AF$1,AH$1)</f>
        <v>0</v>
      </c>
      <c r="AI182" s="479" cm="1">
        <f t="array" ref="AI182">TREND($AB182:$AF182,$AB$1:$AF$1,AI$1)</f>
        <v>0</v>
      </c>
      <c r="AJ182" s="479" cm="1">
        <f t="array" ref="AJ182">TREND($AB182:$AF182,$AB$1:$AF$1,AJ$1)</f>
        <v>0</v>
      </c>
      <c r="AK182" s="479" cm="1">
        <f t="array" ref="AK182">TREND($AB182:$AF182,$AB$1:$AF$1,AK$1)</f>
        <v>0</v>
      </c>
    </row>
    <row r="183" spans="1:37" x14ac:dyDescent="0.25">
      <c r="B183" s="1" t="s">
        <v>1656</v>
      </c>
      <c r="C183" s="46" t="s">
        <v>1166</v>
      </c>
      <c r="D183" s="46" t="s">
        <v>76</v>
      </c>
      <c r="G183" s="477">
        <v>0</v>
      </c>
      <c r="H183" s="481">
        <v>0</v>
      </c>
      <c r="I183" s="481">
        <v>0</v>
      </c>
      <c r="J183" s="481">
        <v>0</v>
      </c>
      <c r="K183" s="481">
        <v>0</v>
      </c>
      <c r="L183" s="481">
        <v>0</v>
      </c>
      <c r="M183" s="481">
        <v>0</v>
      </c>
      <c r="N183" s="481">
        <v>0</v>
      </c>
      <c r="O183" s="481">
        <v>0</v>
      </c>
      <c r="P183" s="481">
        <v>0</v>
      </c>
      <c r="Q183" s="481">
        <v>0</v>
      </c>
      <c r="R183" s="481">
        <v>0</v>
      </c>
      <c r="S183" s="481">
        <v>0</v>
      </c>
      <c r="T183" s="481">
        <v>0</v>
      </c>
      <c r="U183" s="481">
        <v>0</v>
      </c>
      <c r="V183" s="481">
        <v>0</v>
      </c>
      <c r="W183" s="481">
        <v>0</v>
      </c>
      <c r="X183" s="481">
        <v>0</v>
      </c>
      <c r="Y183" s="481">
        <v>0</v>
      </c>
      <c r="Z183" s="481">
        <v>0</v>
      </c>
      <c r="AA183" s="481">
        <v>0</v>
      </c>
      <c r="AB183" s="481">
        <v>0</v>
      </c>
      <c r="AC183" s="481">
        <v>0</v>
      </c>
      <c r="AD183" s="481">
        <v>0</v>
      </c>
      <c r="AE183" s="481">
        <v>0</v>
      </c>
      <c r="AF183" s="481">
        <v>0</v>
      </c>
      <c r="AG183" s="479" cm="1">
        <f t="array" ref="AG183">TREND($AB183:$AF183,$AB$1:$AF$1,AG$1)</f>
        <v>0</v>
      </c>
      <c r="AH183" s="479" cm="1">
        <f t="array" ref="AH183">TREND($AB183:$AF183,$AB$1:$AF$1,AH$1)</f>
        <v>0</v>
      </c>
      <c r="AI183" s="479" cm="1">
        <f t="array" ref="AI183">TREND($AB183:$AF183,$AB$1:$AF$1,AI$1)</f>
        <v>0</v>
      </c>
      <c r="AJ183" s="479" cm="1">
        <f t="array" ref="AJ183">TREND($AB183:$AF183,$AB$1:$AF$1,AJ$1)</f>
        <v>0</v>
      </c>
      <c r="AK183" s="479" cm="1">
        <f t="array" ref="AK183">TREND($AB183:$AF183,$AB$1:$AF$1,AK$1)</f>
        <v>0</v>
      </c>
    </row>
    <row r="185" spans="1:37" x14ac:dyDescent="0.25">
      <c r="A185" s="1" t="s">
        <v>1654</v>
      </c>
      <c r="B185" s="241" t="s">
        <v>1650</v>
      </c>
      <c r="C185" s="46" t="s">
        <v>1167</v>
      </c>
      <c r="D185" s="144" t="s">
        <v>52</v>
      </c>
      <c r="E185" s="44">
        <f>IFERROR((SUMIFS('Pathways-petroleum diesel'!G$4:G$40,'Pathways-petroleum diesel'!$A$4:$A$40,$D185)-SUMIFS('Pathways-petroleum diesel'!$G$4:$G$40,'Pathways-petroleum diesel'!$A$4:$A$40,$D185))/SUMIFS('Pathways-petroleum diesel'!$G$4:$G$40,'Pathways-petroleum diesel'!$A$4:$A$40,$D185),0)</f>
        <v>0</v>
      </c>
      <c r="F185" s="176">
        <f>IFERROR((SUMIFS('Pathways-petroleum diesel'!H$4:H$40,'Pathways-petroleum diesel'!$A$4:$A$40,$D185)-SUMIFS('Pathways-petroleum diesel'!$G$4:$G$40,'Pathways-petroleum diesel'!$A$4:$A$40,$D185))/SUMIFS('Pathways-petroleum diesel'!$G$4:$G$40,'Pathways-petroleum diesel'!$A$4:$A$40,$D185),0)</f>
        <v>1.6445367089333227E-3</v>
      </c>
      <c r="G185" s="477">
        <f>('CA PATHWAYS 2022'!I$5/'CA PATHWAYS 2022'!$H$5)-1</f>
        <v>-1.0724389183898619E-2</v>
      </c>
      <c r="H185" s="478">
        <f>('CA PATHWAYS 2022'!J$5/'CA PATHWAYS 2022'!$H$5)-1</f>
        <v>-2.1448778367797461E-2</v>
      </c>
      <c r="I185" s="478">
        <f>('CA PATHWAYS 2022'!K$5/'CA PATHWAYS 2022'!$H$5)-1</f>
        <v>-3.2173167551698745E-2</v>
      </c>
      <c r="J185" s="478">
        <f>('CA PATHWAYS 2022'!L$5/'CA PATHWAYS 2022'!$H$5)-1</f>
        <v>-4.2897556735597586E-2</v>
      </c>
      <c r="K185" s="478">
        <f>('CA PATHWAYS 2022'!M$5/'CA PATHWAYS 2022'!$H$5)-1</f>
        <v>-5.3621945919496206E-2</v>
      </c>
      <c r="L185" s="478">
        <f>('CA PATHWAYS 2022'!N$5/'CA PATHWAYS 2022'!$H$5)-1</f>
        <v>-6.4346335103395047E-2</v>
      </c>
      <c r="M185" s="478">
        <f>('CA PATHWAYS 2022'!O$5/'CA PATHWAYS 2022'!$H$5)-1</f>
        <v>-7.5070724287293666E-2</v>
      </c>
      <c r="N185" s="478">
        <f>('CA PATHWAYS 2022'!P$5/'CA PATHWAYS 2022'!$H$5)-1</f>
        <v>-8.5795113471192397E-2</v>
      </c>
      <c r="O185" s="478">
        <f>('CA PATHWAYS 2022'!Q$5/'CA PATHWAYS 2022'!$H$5)-1</f>
        <v>-9.6519502655091016E-2</v>
      </c>
      <c r="P185" s="478">
        <f>('CA PATHWAYS 2022'!R$5/'CA PATHWAYS 2022'!$H$5)-1</f>
        <v>-0.10724389183898986</v>
      </c>
      <c r="Q185" s="478">
        <f>('CA PATHWAYS 2022'!S$5/'CA PATHWAYS 2022'!$H$5)-1</f>
        <v>-0.11796828102289136</v>
      </c>
      <c r="R185" s="478">
        <f>('CA PATHWAYS 2022'!T$5/'CA PATHWAYS 2022'!$H$5)-1</f>
        <v>-0.12869267020678998</v>
      </c>
      <c r="S185" s="478">
        <f>('CA PATHWAYS 2022'!U$5/'CA PATHWAYS 2022'!$H$5)-1</f>
        <v>-0.13941705939068871</v>
      </c>
      <c r="T185" s="478">
        <f>('CA PATHWAYS 2022'!V$5/'CA PATHWAYS 2022'!$H$5)-1</f>
        <v>-0.15014144857458744</v>
      </c>
      <c r="U185" s="478">
        <f>('CA PATHWAYS 2022'!W$5/'CA PATHWAYS 2022'!$H$5)-1</f>
        <v>-0.16086583775848606</v>
      </c>
      <c r="V185" s="478">
        <f>('CA PATHWAYS 2022'!X$5/'CA PATHWAYS 2022'!$H$5)-1</f>
        <v>-0.17159022694238479</v>
      </c>
      <c r="W185" s="478">
        <f>('CA PATHWAYS 2022'!Y$5/'CA PATHWAYS 2022'!$H$5)-1</f>
        <v>-0.18231461612628352</v>
      </c>
      <c r="X185" s="478">
        <f>('CA PATHWAYS 2022'!Z$5/'CA PATHWAYS 2022'!$H$5)-1</f>
        <v>-0.19303900531018225</v>
      </c>
      <c r="Y185" s="478">
        <f>('CA PATHWAYS 2022'!AA$5/'CA PATHWAYS 2022'!$H$5)-1</f>
        <v>-0.20376339449408087</v>
      </c>
      <c r="Z185" s="478">
        <f>('CA PATHWAYS 2022'!AB$5/'CA PATHWAYS 2022'!$H$5)-1</f>
        <v>-0.21448778367798249</v>
      </c>
      <c r="AA185" s="478">
        <f>('CA PATHWAYS 2022'!AC$5/'CA PATHWAYS 2022'!$H$5)-1</f>
        <v>-0.22521217286188122</v>
      </c>
      <c r="AB185" s="478">
        <f>('CA PATHWAYS 2022'!AD$5/'CA PATHWAYS 2022'!$H$5)-1</f>
        <v>-0.23593656204577984</v>
      </c>
      <c r="AC185" s="478">
        <f>('CA PATHWAYS 2022'!AE$5/'CA PATHWAYS 2022'!$H$5)-1</f>
        <v>-0.24666095122967857</v>
      </c>
      <c r="AD185" s="478">
        <f>('CA PATHWAYS 2022'!AF$5/'CA PATHWAYS 2022'!$H$5)-1</f>
        <v>-0.25738534041357719</v>
      </c>
      <c r="AE185" s="478">
        <f>('CA PATHWAYS 2022'!AG$5/'CA PATHWAYS 2022'!$H$5)-1</f>
        <v>-0.26810972959747592</v>
      </c>
      <c r="AF185" s="478">
        <f>('CA PATHWAYS 2022'!AH$5/'CA PATHWAYS 2022'!$H$5)-1</f>
        <v>-0.27883411878137465</v>
      </c>
      <c r="AG185" s="479" cm="1">
        <f t="array" ref="AG185">TREND($AB185:$AF185,$AB$1:$AF$1,AG$1)</f>
        <v>-0.28955850796527116</v>
      </c>
      <c r="AH185" s="479" cm="1">
        <f t="array" ref="AH185">TREND($AB185:$AF185,$AB$1:$AF$1,AH$1)</f>
        <v>-0.30028289714917022</v>
      </c>
      <c r="AI185" s="479" cm="1">
        <f t="array" ref="AI185">TREND($AB185:$AF185,$AB$1:$AF$1,AI$1)</f>
        <v>-0.31100728633306929</v>
      </c>
      <c r="AJ185" s="479" cm="1">
        <f t="array" ref="AJ185">TREND($AB185:$AF185,$AB$1:$AF$1,AJ$1)</f>
        <v>-0.32173167551696835</v>
      </c>
      <c r="AK185" s="479" cm="1">
        <f t="array" ref="AK185">TREND($AB185:$AF185,$AB$1:$AF$1,AK$1)</f>
        <v>-0.33245606470086742</v>
      </c>
    </row>
    <row r="186" spans="1:37" x14ac:dyDescent="0.25">
      <c r="A186" s="1" t="s">
        <v>1654</v>
      </c>
      <c r="B186" s="241" t="s">
        <v>1650</v>
      </c>
      <c r="C186" s="46" t="s">
        <v>1167</v>
      </c>
      <c r="D186" s="224" t="s">
        <v>53</v>
      </c>
      <c r="E186" s="44">
        <f>IFERROR((SUMIFS('Pathways-petroleum diesel'!G$4:G$40,'Pathways-petroleum diesel'!$A$4:$A$40,$D186)-SUMIFS('Pathways-petroleum diesel'!$G$4:$G$40,'Pathways-petroleum diesel'!$A$4:$A$40,$D186))/SUMIFS('Pathways-petroleum diesel'!$G$4:$G$40,'Pathways-petroleum diesel'!$A$4:$A$40,$D186),0)</f>
        <v>0</v>
      </c>
      <c r="F186" s="176">
        <f>IFERROR((SUMIFS('Pathways-petroleum diesel'!H$4:H$40,'Pathways-petroleum diesel'!$A$4:$A$40,$D186)-SUMIFS('Pathways-petroleum diesel'!$G$4:$G$40,'Pathways-petroleum diesel'!$A$4:$A$40,$D186))/SUMIFS('Pathways-petroleum diesel'!$G$4:$G$40,'Pathways-petroleum diesel'!$A$4:$A$40,$D186),0)</f>
        <v>0</v>
      </c>
      <c r="G186" s="477">
        <f>('CA PATHWAYS 2022'!I$15/'CA PATHWAYS 2022'!$H$15)-1</f>
        <v>-0.15100422209697584</v>
      </c>
      <c r="H186" s="478">
        <f>('CA PATHWAYS 2022'!J$15/'CA PATHWAYS 2022'!$H$15)-1</f>
        <v>-0.20277144075204967</v>
      </c>
      <c r="I186" s="478">
        <f>('CA PATHWAYS 2022'!K$15/'CA PATHWAYS 2022'!$H$15)-1</f>
        <v>-0.17531595582048809</v>
      </c>
      <c r="J186" s="478">
        <f>('CA PATHWAYS 2022'!L$15/'CA PATHWAYS 2022'!$H$15)-1</f>
        <v>-0.14330252737257276</v>
      </c>
      <c r="K186" s="478">
        <f>('CA PATHWAYS 2022'!M$15/'CA PATHWAYS 2022'!$H$15)-1</f>
        <v>-0.12788924882261543</v>
      </c>
      <c r="L186" s="478">
        <f>('CA PATHWAYS 2022'!N$15/'CA PATHWAYS 2022'!$H$15)-1</f>
        <v>-0.10596350661603871</v>
      </c>
      <c r="M186" s="478">
        <f>('CA PATHWAYS 2022'!O$15/'CA PATHWAYS 2022'!$H$15)-1</f>
        <v>-9.2623836189442477E-2</v>
      </c>
      <c r="N186" s="478">
        <f>('CA PATHWAYS 2022'!P$15/'CA PATHWAYS 2022'!$H$15)-1</f>
        <v>-8.4356355238472291E-2</v>
      </c>
      <c r="O186" s="478">
        <f>('CA PATHWAYS 2022'!Q$15/'CA PATHWAYS 2022'!$H$15)-1</f>
        <v>-7.7417628477788214E-2</v>
      </c>
      <c r="P186" s="478">
        <f>('CA PATHWAYS 2022'!R$15/'CA PATHWAYS 2022'!$H$15)-1</f>
        <v>-6.9235322712236314E-2</v>
      </c>
      <c r="Q186" s="478">
        <f>('CA PATHWAYS 2022'!S$15/'CA PATHWAYS 2022'!$H$15)-1</f>
        <v>-5.683765330983559E-2</v>
      </c>
      <c r="R186" s="478">
        <f>('CA PATHWAYS 2022'!T$15/'CA PATHWAYS 2022'!$H$15)-1</f>
        <v>-4.5740712945802953E-2</v>
      </c>
      <c r="S186" s="478">
        <f>('CA PATHWAYS 2022'!U$15/'CA PATHWAYS 2022'!$H$15)-1</f>
        <v>-3.6225630364131733E-2</v>
      </c>
      <c r="T186" s="478">
        <f>('CA PATHWAYS 2022'!V$15/'CA PATHWAYS 2022'!$H$15)-1</f>
        <v>-2.2001348092289152E-2</v>
      </c>
      <c r="U186" s="478">
        <f>('CA PATHWAYS 2022'!W$15/'CA PATHWAYS 2022'!$H$15)-1</f>
        <v>-1.1068932121494512E-2</v>
      </c>
      <c r="V186" s="478">
        <f>('CA PATHWAYS 2022'!X$15/'CA PATHWAYS 2022'!$H$15)-1</f>
        <v>-5.2153863904778053E-3</v>
      </c>
      <c r="W186" s="478">
        <f>('CA PATHWAYS 2022'!Y$15/'CA PATHWAYS 2022'!$H$15)-1</f>
        <v>-1.5598720155484136E-3</v>
      </c>
      <c r="X186" s="478">
        <f>('CA PATHWAYS 2022'!Z$15/'CA PATHWAYS 2022'!$H$15)-1</f>
        <v>6.3575699996889501E-3</v>
      </c>
      <c r="Y186" s="478">
        <f>('CA PATHWAYS 2022'!AA$15/'CA PATHWAYS 2022'!$H$15)-1</f>
        <v>1.5128889741364615E-2</v>
      </c>
      <c r="Z186" s="478">
        <f>('CA PATHWAYS 2022'!AB$15/'CA PATHWAYS 2022'!$H$15)-1</f>
        <v>2.5019344081048445E-2</v>
      </c>
      <c r="AA186" s="478">
        <f>('CA PATHWAYS 2022'!AC$15/'CA PATHWAYS 2022'!$H$15)-1</f>
        <v>3.186008882207525E-2</v>
      </c>
      <c r="AB186" s="478">
        <f>('CA PATHWAYS 2022'!AD$15/'CA PATHWAYS 2022'!$H$15)-1</f>
        <v>4.3039375739147179E-2</v>
      </c>
      <c r="AC186" s="478">
        <f>('CA PATHWAYS 2022'!AE$15/'CA PATHWAYS 2022'!$H$15)-1</f>
        <v>5.9625384727645114E-2</v>
      </c>
      <c r="AD186" s="478">
        <f>('CA PATHWAYS 2022'!AF$15/'CA PATHWAYS 2022'!$H$15)-1</f>
        <v>8.1852524295267237E-2</v>
      </c>
      <c r="AE186" s="478">
        <f>('CA PATHWAYS 2022'!AG$15/'CA PATHWAYS 2022'!$H$15)-1</f>
        <v>0.10003097978804254</v>
      </c>
      <c r="AF186" s="478">
        <f>('CA PATHWAYS 2022'!AH$15/'CA PATHWAYS 2022'!$H$15)-1</f>
        <v>0.11190060908456401</v>
      </c>
      <c r="AG186" s="479" cm="1">
        <f t="array" ref="AG186">TREND($AB186:$AF186,$AB$1:$AF$1,AG$1)</f>
        <v>0.132728193252305</v>
      </c>
      <c r="AH186" s="479" cm="1">
        <f t="array" ref="AH186">TREND($AB186:$AF186,$AB$1:$AF$1,AH$1)</f>
        <v>0.15054099942742738</v>
      </c>
      <c r="AI186" s="479" cm="1">
        <f t="array" ref="AI186">TREND($AB186:$AF186,$AB$1:$AF$1,AI$1)</f>
        <v>0.16835380560254976</v>
      </c>
      <c r="AJ186" s="479" cm="1">
        <f t="array" ref="AJ186">TREND($AB186:$AF186,$AB$1:$AF$1,AJ$1)</f>
        <v>0.18616661177767213</v>
      </c>
      <c r="AK186" s="479" cm="1">
        <f t="array" ref="AK186">TREND($AB186:$AF186,$AB$1:$AF$1,AK$1)</f>
        <v>0.20397941795279451</v>
      </c>
    </row>
    <row r="187" spans="1:37" x14ac:dyDescent="0.25">
      <c r="A187" s="1" t="s">
        <v>1654</v>
      </c>
      <c r="B187" s="241" t="s">
        <v>1650</v>
      </c>
      <c r="C187" s="46" t="s">
        <v>1167</v>
      </c>
      <c r="D187" s="46" t="s">
        <v>54</v>
      </c>
      <c r="E187" s="44">
        <f>IFERROR((SUMIFS('Pathways-petroleum diesel'!G$4:G$40,'Pathways-petroleum diesel'!$A$4:$A$40,$D187)-SUMIFS('Pathways-petroleum diesel'!$G$4:$G$40,'Pathways-petroleum diesel'!$A$4:$A$40,$D187))/SUMIFS('Pathways-petroleum diesel'!$G$4:$G$40,'Pathways-petroleum diesel'!$A$4:$A$40,$D187),0)</f>
        <v>0</v>
      </c>
      <c r="F187" s="176">
        <f>IFERROR((SUMIFS('Pathways-petroleum diesel'!H$4:H$40,'Pathways-petroleum diesel'!$A$4:$A$40,$D187)-SUMIFS('Pathways-petroleum diesel'!$G$4:$G$40,'Pathways-petroleum diesel'!$A$4:$A$40,$D187))/SUMIFS('Pathways-petroleum diesel'!$G$4:$G$40,'Pathways-petroleum diesel'!$A$4:$A$40,$D187),0)</f>
        <v>0</v>
      </c>
      <c r="G187" s="477">
        <f>('CA PATHWAYS 2022'!I$21/'CA PATHWAYS 2022'!$H$21)-1</f>
        <v>-0.1317309795322309</v>
      </c>
      <c r="H187" s="478">
        <f>('CA PATHWAYS 2022'!J$21/'CA PATHWAYS 2022'!$H$21)-1</f>
        <v>-0.20560753180468438</v>
      </c>
      <c r="I187" s="478">
        <f>('CA PATHWAYS 2022'!K$21/'CA PATHWAYS 2022'!$H$21)-1</f>
        <v>-0.21037368806123402</v>
      </c>
      <c r="J187" s="478">
        <f>('CA PATHWAYS 2022'!L$21/'CA PATHWAYS 2022'!$H$21)-1</f>
        <v>-0.18708919200329854</v>
      </c>
      <c r="K187" s="478">
        <f>('CA PATHWAYS 2022'!M$21/'CA PATHWAYS 2022'!$H$21)-1</f>
        <v>-0.18245472189025636</v>
      </c>
      <c r="L187" s="478">
        <f>('CA PATHWAYS 2022'!N$21/'CA PATHWAYS 2022'!$H$21)-1</f>
        <v>-0.16801387699504622</v>
      </c>
      <c r="M187" s="478">
        <f>('CA PATHWAYS 2022'!O$21/'CA PATHWAYS 2022'!$H$21)-1</f>
        <v>-0.17356245986561214</v>
      </c>
      <c r="N187" s="478">
        <f>('CA PATHWAYS 2022'!P$21/'CA PATHWAYS 2022'!$H$21)-1</f>
        <v>-0.1860504333055194</v>
      </c>
      <c r="O187" s="478">
        <f>('CA PATHWAYS 2022'!Q$21/'CA PATHWAYS 2022'!$H$21)-1</f>
        <v>-0.19050396971066441</v>
      </c>
      <c r="P187" s="478">
        <f>('CA PATHWAYS 2022'!R$21/'CA PATHWAYS 2022'!$H$21)-1</f>
        <v>-0.20969086882695664</v>
      </c>
      <c r="Q187" s="478">
        <f>('CA PATHWAYS 2022'!S$21/'CA PATHWAYS 2022'!$H$21)-1</f>
        <v>-0.23169206030215039</v>
      </c>
      <c r="R187" s="478">
        <f>('CA PATHWAYS 2022'!T$21/'CA PATHWAYS 2022'!$H$21)-1</f>
        <v>-0.24349882626097485</v>
      </c>
      <c r="S187" s="478">
        <f>('CA PATHWAYS 2022'!U$21/'CA PATHWAYS 2022'!$H$21)-1</f>
        <v>-0.25974380571125311</v>
      </c>
      <c r="T187" s="478">
        <f>('CA PATHWAYS 2022'!V$21/'CA PATHWAYS 2022'!$H$21)-1</f>
        <v>-0.2635800657592211</v>
      </c>
      <c r="U187" s="478">
        <f>('CA PATHWAYS 2022'!W$21/'CA PATHWAYS 2022'!$H$21)-1</f>
        <v>-0.26675247727638196</v>
      </c>
      <c r="V187" s="478">
        <f>('CA PATHWAYS 2022'!X$21/'CA PATHWAYS 2022'!$H$21)-1</f>
        <v>-0.27857253951141736</v>
      </c>
      <c r="W187" s="478">
        <f>('CA PATHWAYS 2022'!Y$21/'CA PATHWAYS 2022'!$H$21)-1</f>
        <v>-0.29255107165601657</v>
      </c>
      <c r="X187" s="478">
        <f>('CA PATHWAYS 2022'!Z$21/'CA PATHWAYS 2022'!$H$21)-1</f>
        <v>-0.29881540797423223</v>
      </c>
      <c r="Y187" s="478">
        <f>('CA PATHWAYS 2022'!AA$21/'CA PATHWAYS 2022'!$H$21)-1</f>
        <v>-0.30317238807299463</v>
      </c>
      <c r="Z187" s="478">
        <f>('CA PATHWAYS 2022'!AB$21/'CA PATHWAYS 2022'!$H$21)-1</f>
        <v>-0.30956177416642794</v>
      </c>
      <c r="AA187" s="478">
        <f>('CA PATHWAYS 2022'!AC$21/'CA PATHWAYS 2022'!$H$21)-1</f>
        <v>-0.32398355986114868</v>
      </c>
      <c r="AB187" s="478">
        <f>('CA PATHWAYS 2022'!AD$21/'CA PATHWAYS 2022'!$H$21)-1</f>
        <v>-0.33972175133147386</v>
      </c>
      <c r="AC187" s="478">
        <f>('CA PATHWAYS 2022'!AE$21/'CA PATHWAYS 2022'!$H$21)-1</f>
        <v>-0.35136454114990334</v>
      </c>
      <c r="AD187" s="478">
        <f>('CA PATHWAYS 2022'!AF$21/'CA PATHWAYS 2022'!$H$21)-1</f>
        <v>-0.35898343307354119</v>
      </c>
      <c r="AE187" s="478">
        <f>('CA PATHWAYS 2022'!AG$21/'CA PATHWAYS 2022'!$H$21)-1</f>
        <v>-0.36321775730139516</v>
      </c>
      <c r="AF187" s="478">
        <f>('CA PATHWAYS 2022'!AH$21/'CA PATHWAYS 2022'!$H$21)-1</f>
        <v>-0.36837306086282917</v>
      </c>
      <c r="AG187" s="479" cm="1">
        <f t="array" ref="AG187">TREND($AB187:$AF187,$AB$1:$AF$1,AG$1)</f>
        <v>-0.37707885930809049</v>
      </c>
      <c r="AH187" s="479" cm="1">
        <f t="array" ref="AH187">TREND($AB187:$AF187,$AB$1:$AF$1,AH$1)</f>
        <v>-0.38399444282950945</v>
      </c>
      <c r="AI187" s="479" cm="1">
        <f t="array" ref="AI187">TREND($AB187:$AF187,$AB$1:$AF$1,AI$1)</f>
        <v>-0.3909100263509302</v>
      </c>
      <c r="AJ187" s="479" cm="1">
        <f t="array" ref="AJ187">TREND($AB187:$AF187,$AB$1:$AF$1,AJ$1)</f>
        <v>-0.39782560987235094</v>
      </c>
      <c r="AK187" s="479" cm="1">
        <f t="array" ref="AK187">TREND($AB187:$AF187,$AB$1:$AF$1,AK$1)</f>
        <v>-0.4047411933937699</v>
      </c>
    </row>
    <row r="188" spans="1:37" x14ac:dyDescent="0.25">
      <c r="A188" s="1" t="s">
        <v>1654</v>
      </c>
      <c r="B188" s="241" t="s">
        <v>1650</v>
      </c>
      <c r="C188" s="46" t="s">
        <v>1167</v>
      </c>
      <c r="D188" s="46" t="s">
        <v>55</v>
      </c>
      <c r="E188" s="44">
        <f>IFERROR((SUMIFS('Pathways-petroleum diesel'!G$4:G$40,'Pathways-petroleum diesel'!$A$4:$A$40,$D188)-SUMIFS('Pathways-petroleum diesel'!$G$4:$G$40,'Pathways-petroleum diesel'!$A$4:$A$40,$D188))/SUMIFS('Pathways-petroleum diesel'!$G$4:$G$40,'Pathways-petroleum diesel'!$A$4:$A$40,$D188),0)</f>
        <v>0</v>
      </c>
      <c r="F188" s="176">
        <f>IFERROR((SUMIFS('Pathways-petroleum diesel'!H$4:H$40,'Pathways-petroleum diesel'!$A$4:$A$40,$D188)-SUMIFS('Pathways-petroleum diesel'!$G$4:$G$40,'Pathways-petroleum diesel'!$A$4:$A$40,$D188))/SUMIFS('Pathways-petroleum diesel'!$G$4:$G$40,'Pathways-petroleum diesel'!$A$4:$A$40,$D188),0)</f>
        <v>3.6965661063650089E-2</v>
      </c>
      <c r="G188" s="477">
        <f>('CA PATHWAYS 2022'!I$15/'CA PATHWAYS 2022'!$H$15)-1</f>
        <v>-0.15100422209697584</v>
      </c>
      <c r="H188" s="478">
        <f>('CA PATHWAYS 2022'!J$15/'CA PATHWAYS 2022'!$H$15)-1</f>
        <v>-0.20277144075204967</v>
      </c>
      <c r="I188" s="478">
        <f>('CA PATHWAYS 2022'!K$15/'CA PATHWAYS 2022'!$H$15)-1</f>
        <v>-0.17531595582048809</v>
      </c>
      <c r="J188" s="478">
        <f>('CA PATHWAYS 2022'!L$15/'CA PATHWAYS 2022'!$H$15)-1</f>
        <v>-0.14330252737257276</v>
      </c>
      <c r="K188" s="478">
        <f>('CA PATHWAYS 2022'!M$15/'CA PATHWAYS 2022'!$H$15)-1</f>
        <v>-0.12788924882261543</v>
      </c>
      <c r="L188" s="478">
        <f>('CA PATHWAYS 2022'!N$15/'CA PATHWAYS 2022'!$H$15)-1</f>
        <v>-0.10596350661603871</v>
      </c>
      <c r="M188" s="478">
        <f>('CA PATHWAYS 2022'!O$15/'CA PATHWAYS 2022'!$H$15)-1</f>
        <v>-9.2623836189442477E-2</v>
      </c>
      <c r="N188" s="478">
        <f>('CA PATHWAYS 2022'!P$15/'CA PATHWAYS 2022'!$H$15)-1</f>
        <v>-8.4356355238472291E-2</v>
      </c>
      <c r="O188" s="478">
        <f>('CA PATHWAYS 2022'!Q$15/'CA PATHWAYS 2022'!$H$15)-1</f>
        <v>-7.7417628477788214E-2</v>
      </c>
      <c r="P188" s="478">
        <f>('CA PATHWAYS 2022'!R$15/'CA PATHWAYS 2022'!$H$15)-1</f>
        <v>-6.9235322712236314E-2</v>
      </c>
      <c r="Q188" s="478">
        <f>('CA PATHWAYS 2022'!S$15/'CA PATHWAYS 2022'!$H$15)-1</f>
        <v>-5.683765330983559E-2</v>
      </c>
      <c r="R188" s="478">
        <f>('CA PATHWAYS 2022'!T$15/'CA PATHWAYS 2022'!$H$15)-1</f>
        <v>-4.5740712945802953E-2</v>
      </c>
      <c r="S188" s="478">
        <f>('CA PATHWAYS 2022'!U$15/'CA PATHWAYS 2022'!$H$15)-1</f>
        <v>-3.6225630364131733E-2</v>
      </c>
      <c r="T188" s="478">
        <f>('CA PATHWAYS 2022'!V$15/'CA PATHWAYS 2022'!$H$15)-1</f>
        <v>-2.2001348092289152E-2</v>
      </c>
      <c r="U188" s="478">
        <f>('CA PATHWAYS 2022'!W$15/'CA PATHWAYS 2022'!$H$15)-1</f>
        <v>-1.1068932121494512E-2</v>
      </c>
      <c r="V188" s="478">
        <f>('CA PATHWAYS 2022'!X$15/'CA PATHWAYS 2022'!$H$15)-1</f>
        <v>-5.2153863904778053E-3</v>
      </c>
      <c r="W188" s="478">
        <f>('CA PATHWAYS 2022'!Y$15/'CA PATHWAYS 2022'!$H$15)-1</f>
        <v>-1.5598720155484136E-3</v>
      </c>
      <c r="X188" s="478">
        <f>('CA PATHWAYS 2022'!Z$15/'CA PATHWAYS 2022'!$H$15)-1</f>
        <v>6.3575699996889501E-3</v>
      </c>
      <c r="Y188" s="478">
        <f>('CA PATHWAYS 2022'!AA$15/'CA PATHWAYS 2022'!$H$15)-1</f>
        <v>1.5128889741364615E-2</v>
      </c>
      <c r="Z188" s="478">
        <f>('CA PATHWAYS 2022'!AB$15/'CA PATHWAYS 2022'!$H$15)-1</f>
        <v>2.5019344081048445E-2</v>
      </c>
      <c r="AA188" s="478">
        <f>('CA PATHWAYS 2022'!AC$15/'CA PATHWAYS 2022'!$H$15)-1</f>
        <v>3.186008882207525E-2</v>
      </c>
      <c r="AB188" s="478">
        <f>('CA PATHWAYS 2022'!AD$15/'CA PATHWAYS 2022'!$H$15)-1</f>
        <v>4.3039375739147179E-2</v>
      </c>
      <c r="AC188" s="478">
        <f>('CA PATHWAYS 2022'!AE$15/'CA PATHWAYS 2022'!$H$15)-1</f>
        <v>5.9625384727645114E-2</v>
      </c>
      <c r="AD188" s="478">
        <f>('CA PATHWAYS 2022'!AF$15/'CA PATHWAYS 2022'!$H$15)-1</f>
        <v>8.1852524295267237E-2</v>
      </c>
      <c r="AE188" s="478">
        <f>('CA PATHWAYS 2022'!AG$15/'CA PATHWAYS 2022'!$H$15)-1</f>
        <v>0.10003097978804254</v>
      </c>
      <c r="AF188" s="478">
        <f>('CA PATHWAYS 2022'!AH$15/'CA PATHWAYS 2022'!$H$15)-1</f>
        <v>0.11190060908456401</v>
      </c>
      <c r="AG188" s="479" cm="1">
        <f t="array" ref="AG188">TREND($AB188:$AF188,$AB$1:$AF$1,AG$1)</f>
        <v>0.132728193252305</v>
      </c>
      <c r="AH188" s="479" cm="1">
        <f t="array" ref="AH188">TREND($AB188:$AF188,$AB$1:$AF$1,AH$1)</f>
        <v>0.15054099942742738</v>
      </c>
      <c r="AI188" s="479" cm="1">
        <f t="array" ref="AI188">TREND($AB188:$AF188,$AB$1:$AF$1,AI$1)</f>
        <v>0.16835380560254976</v>
      </c>
      <c r="AJ188" s="479" cm="1">
        <f t="array" ref="AJ188">TREND($AB188:$AF188,$AB$1:$AF$1,AJ$1)</f>
        <v>0.18616661177767213</v>
      </c>
      <c r="AK188" s="479" cm="1">
        <f t="array" ref="AK188">TREND($AB188:$AF188,$AB$1:$AF$1,AK$1)</f>
        <v>0.20397941795279451</v>
      </c>
    </row>
    <row r="189" spans="1:37" x14ac:dyDescent="0.25">
      <c r="A189" s="1" t="s">
        <v>1654</v>
      </c>
      <c r="B189" s="241" t="s">
        <v>1650</v>
      </c>
      <c r="C189" s="46" t="s">
        <v>1167</v>
      </c>
      <c r="D189" s="46" t="s">
        <v>56</v>
      </c>
      <c r="E189" s="44">
        <f>IFERROR((SUMIFS('Pathways-petroleum diesel'!G$4:G$40,'Pathways-petroleum diesel'!$A$4:$A$40,$D189)-SUMIFS('Pathways-petroleum diesel'!$G$4:$G$40,'Pathways-petroleum diesel'!$A$4:$A$40,$D189))/SUMIFS('Pathways-petroleum diesel'!$G$4:$G$40,'Pathways-petroleum diesel'!$A$4:$A$40,$D189),0)</f>
        <v>0</v>
      </c>
      <c r="F189" s="176">
        <f>IFERROR((SUMIFS('Pathways-petroleum diesel'!H$4:H$40,'Pathways-petroleum diesel'!$A$4:$A$40,$D189)-SUMIFS('Pathways-petroleum diesel'!$G$4:$G$40,'Pathways-petroleum diesel'!$A$4:$A$40,$D189))/SUMIFS('Pathways-petroleum diesel'!$G$4:$G$40,'Pathways-petroleum diesel'!$A$4:$A$40,$D189),0)</f>
        <v>1.4651723689721181E-2</v>
      </c>
      <c r="G189" s="477">
        <f>('CA PATHWAYS 2022'!I$15/'CA PATHWAYS 2022'!$H$15)-1</f>
        <v>-0.15100422209697584</v>
      </c>
      <c r="H189" s="478">
        <f>('CA PATHWAYS 2022'!J$15/'CA PATHWAYS 2022'!$H$15)-1</f>
        <v>-0.20277144075204967</v>
      </c>
      <c r="I189" s="478">
        <f>('CA PATHWAYS 2022'!K$15/'CA PATHWAYS 2022'!$H$15)-1</f>
        <v>-0.17531595582048809</v>
      </c>
      <c r="J189" s="478">
        <f>('CA PATHWAYS 2022'!L$15/'CA PATHWAYS 2022'!$H$15)-1</f>
        <v>-0.14330252737257276</v>
      </c>
      <c r="K189" s="478">
        <f>('CA PATHWAYS 2022'!M$15/'CA PATHWAYS 2022'!$H$15)-1</f>
        <v>-0.12788924882261543</v>
      </c>
      <c r="L189" s="478">
        <f>('CA PATHWAYS 2022'!N$15/'CA PATHWAYS 2022'!$H$15)-1</f>
        <v>-0.10596350661603871</v>
      </c>
      <c r="M189" s="478">
        <f>('CA PATHWAYS 2022'!O$15/'CA PATHWAYS 2022'!$H$15)-1</f>
        <v>-9.2623836189442477E-2</v>
      </c>
      <c r="N189" s="478">
        <f>('CA PATHWAYS 2022'!P$15/'CA PATHWAYS 2022'!$H$15)-1</f>
        <v>-8.4356355238472291E-2</v>
      </c>
      <c r="O189" s="478">
        <f>('CA PATHWAYS 2022'!Q$15/'CA PATHWAYS 2022'!$H$15)-1</f>
        <v>-7.7417628477788214E-2</v>
      </c>
      <c r="P189" s="478">
        <f>('CA PATHWAYS 2022'!R$15/'CA PATHWAYS 2022'!$H$15)-1</f>
        <v>-6.9235322712236314E-2</v>
      </c>
      <c r="Q189" s="478">
        <f>('CA PATHWAYS 2022'!S$15/'CA PATHWAYS 2022'!$H$15)-1</f>
        <v>-5.683765330983559E-2</v>
      </c>
      <c r="R189" s="478">
        <f>('CA PATHWAYS 2022'!T$15/'CA PATHWAYS 2022'!$H$15)-1</f>
        <v>-4.5740712945802953E-2</v>
      </c>
      <c r="S189" s="478">
        <f>('CA PATHWAYS 2022'!U$15/'CA PATHWAYS 2022'!$H$15)-1</f>
        <v>-3.6225630364131733E-2</v>
      </c>
      <c r="T189" s="478">
        <f>('CA PATHWAYS 2022'!V$15/'CA PATHWAYS 2022'!$H$15)-1</f>
        <v>-2.2001348092289152E-2</v>
      </c>
      <c r="U189" s="478">
        <f>('CA PATHWAYS 2022'!W$15/'CA PATHWAYS 2022'!$H$15)-1</f>
        <v>-1.1068932121494512E-2</v>
      </c>
      <c r="V189" s="478">
        <f>('CA PATHWAYS 2022'!X$15/'CA PATHWAYS 2022'!$H$15)-1</f>
        <v>-5.2153863904778053E-3</v>
      </c>
      <c r="W189" s="478">
        <f>('CA PATHWAYS 2022'!Y$15/'CA PATHWAYS 2022'!$H$15)-1</f>
        <v>-1.5598720155484136E-3</v>
      </c>
      <c r="X189" s="478">
        <f>('CA PATHWAYS 2022'!Z$15/'CA PATHWAYS 2022'!$H$15)-1</f>
        <v>6.3575699996889501E-3</v>
      </c>
      <c r="Y189" s="478">
        <f>('CA PATHWAYS 2022'!AA$15/'CA PATHWAYS 2022'!$H$15)-1</f>
        <v>1.5128889741364615E-2</v>
      </c>
      <c r="Z189" s="478">
        <f>('CA PATHWAYS 2022'!AB$15/'CA PATHWAYS 2022'!$H$15)-1</f>
        <v>2.5019344081048445E-2</v>
      </c>
      <c r="AA189" s="478">
        <f>('CA PATHWAYS 2022'!AC$15/'CA PATHWAYS 2022'!$H$15)-1</f>
        <v>3.186008882207525E-2</v>
      </c>
      <c r="AB189" s="478">
        <f>('CA PATHWAYS 2022'!AD$15/'CA PATHWAYS 2022'!$H$15)-1</f>
        <v>4.3039375739147179E-2</v>
      </c>
      <c r="AC189" s="478">
        <f>('CA PATHWAYS 2022'!AE$15/'CA PATHWAYS 2022'!$H$15)-1</f>
        <v>5.9625384727645114E-2</v>
      </c>
      <c r="AD189" s="478">
        <f>('CA PATHWAYS 2022'!AF$15/'CA PATHWAYS 2022'!$H$15)-1</f>
        <v>8.1852524295267237E-2</v>
      </c>
      <c r="AE189" s="478">
        <f>('CA PATHWAYS 2022'!AG$15/'CA PATHWAYS 2022'!$H$15)-1</f>
        <v>0.10003097978804254</v>
      </c>
      <c r="AF189" s="478">
        <f>('CA PATHWAYS 2022'!AH$15/'CA PATHWAYS 2022'!$H$15)-1</f>
        <v>0.11190060908456401</v>
      </c>
      <c r="AG189" s="479" cm="1">
        <f t="array" ref="AG189">TREND($AB189:$AF189,$AB$1:$AF$1,AG$1)</f>
        <v>0.132728193252305</v>
      </c>
      <c r="AH189" s="479" cm="1">
        <f t="array" ref="AH189">TREND($AB189:$AF189,$AB$1:$AF$1,AH$1)</f>
        <v>0.15054099942742738</v>
      </c>
      <c r="AI189" s="479" cm="1">
        <f t="array" ref="AI189">TREND($AB189:$AF189,$AB$1:$AF$1,AI$1)</f>
        <v>0.16835380560254976</v>
      </c>
      <c r="AJ189" s="479" cm="1">
        <f t="array" ref="AJ189">TREND($AB189:$AF189,$AB$1:$AF$1,AJ$1)</f>
        <v>0.18616661177767213</v>
      </c>
      <c r="AK189" s="479" cm="1">
        <f t="array" ref="AK189">TREND($AB189:$AF189,$AB$1:$AF$1,AK$1)</f>
        <v>0.20397941795279451</v>
      </c>
    </row>
    <row r="190" spans="1:37" x14ac:dyDescent="0.25">
      <c r="A190" s="1" t="s">
        <v>1654</v>
      </c>
      <c r="B190" s="241" t="s">
        <v>1650</v>
      </c>
      <c r="C190" s="46" t="s">
        <v>1167</v>
      </c>
      <c r="D190" s="46" t="s">
        <v>57</v>
      </c>
      <c r="E190" s="44">
        <f>IFERROR((SUMIFS('Pathways-petroleum diesel'!G$4:G$40,'Pathways-petroleum diesel'!$A$4:$A$40,$D190)-SUMIFS('Pathways-petroleum diesel'!$G$4:$G$40,'Pathways-petroleum diesel'!$A$4:$A$40,$D190))/SUMIFS('Pathways-petroleum diesel'!$G$4:$G$40,'Pathways-petroleum diesel'!$A$4:$A$40,$D190),0)</f>
        <v>0</v>
      </c>
      <c r="F190" s="176">
        <f>IFERROR((SUMIFS('Pathways-petroleum diesel'!H$4:H$40,'Pathways-petroleum diesel'!$A$4:$A$40,$D190)-SUMIFS('Pathways-petroleum diesel'!$G$4:$G$40,'Pathways-petroleum diesel'!$A$4:$A$40,$D190))/SUMIFS('Pathways-petroleum diesel'!$G$4:$G$40,'Pathways-petroleum diesel'!$A$4:$A$40,$D190),0)</f>
        <v>1.4651723689721122E-2</v>
      </c>
      <c r="G190" s="477">
        <f>('CA PATHWAYS 2022'!I$15/'CA PATHWAYS 2022'!$H$15)-1</f>
        <v>-0.15100422209697584</v>
      </c>
      <c r="H190" s="478">
        <f>('CA PATHWAYS 2022'!J$15/'CA PATHWAYS 2022'!$H$15)-1</f>
        <v>-0.20277144075204967</v>
      </c>
      <c r="I190" s="478">
        <f>('CA PATHWAYS 2022'!K$15/'CA PATHWAYS 2022'!$H$15)-1</f>
        <v>-0.17531595582048809</v>
      </c>
      <c r="J190" s="478">
        <f>('CA PATHWAYS 2022'!L$15/'CA PATHWAYS 2022'!$H$15)-1</f>
        <v>-0.14330252737257276</v>
      </c>
      <c r="K190" s="478">
        <f>('CA PATHWAYS 2022'!M$15/'CA PATHWAYS 2022'!$H$15)-1</f>
        <v>-0.12788924882261543</v>
      </c>
      <c r="L190" s="478">
        <f>('CA PATHWAYS 2022'!N$15/'CA PATHWAYS 2022'!$H$15)-1</f>
        <v>-0.10596350661603871</v>
      </c>
      <c r="M190" s="478">
        <f>('CA PATHWAYS 2022'!O$15/'CA PATHWAYS 2022'!$H$15)-1</f>
        <v>-9.2623836189442477E-2</v>
      </c>
      <c r="N190" s="478">
        <f>('CA PATHWAYS 2022'!P$15/'CA PATHWAYS 2022'!$H$15)-1</f>
        <v>-8.4356355238472291E-2</v>
      </c>
      <c r="O190" s="478">
        <f>('CA PATHWAYS 2022'!Q$15/'CA PATHWAYS 2022'!$H$15)-1</f>
        <v>-7.7417628477788214E-2</v>
      </c>
      <c r="P190" s="478">
        <f>('CA PATHWAYS 2022'!R$15/'CA PATHWAYS 2022'!$H$15)-1</f>
        <v>-6.9235322712236314E-2</v>
      </c>
      <c r="Q190" s="478">
        <f>('CA PATHWAYS 2022'!S$15/'CA PATHWAYS 2022'!$H$15)-1</f>
        <v>-5.683765330983559E-2</v>
      </c>
      <c r="R190" s="478">
        <f>('CA PATHWAYS 2022'!T$15/'CA PATHWAYS 2022'!$H$15)-1</f>
        <v>-4.5740712945802953E-2</v>
      </c>
      <c r="S190" s="478">
        <f>('CA PATHWAYS 2022'!U$15/'CA PATHWAYS 2022'!$H$15)-1</f>
        <v>-3.6225630364131733E-2</v>
      </c>
      <c r="T190" s="478">
        <f>('CA PATHWAYS 2022'!V$15/'CA PATHWAYS 2022'!$H$15)-1</f>
        <v>-2.2001348092289152E-2</v>
      </c>
      <c r="U190" s="478">
        <f>('CA PATHWAYS 2022'!W$15/'CA PATHWAYS 2022'!$H$15)-1</f>
        <v>-1.1068932121494512E-2</v>
      </c>
      <c r="V190" s="478">
        <f>('CA PATHWAYS 2022'!X$15/'CA PATHWAYS 2022'!$H$15)-1</f>
        <v>-5.2153863904778053E-3</v>
      </c>
      <c r="W190" s="478">
        <f>('CA PATHWAYS 2022'!Y$15/'CA PATHWAYS 2022'!$H$15)-1</f>
        <v>-1.5598720155484136E-3</v>
      </c>
      <c r="X190" s="478">
        <f>('CA PATHWAYS 2022'!Z$15/'CA PATHWAYS 2022'!$H$15)-1</f>
        <v>6.3575699996889501E-3</v>
      </c>
      <c r="Y190" s="478">
        <f>('CA PATHWAYS 2022'!AA$15/'CA PATHWAYS 2022'!$H$15)-1</f>
        <v>1.5128889741364615E-2</v>
      </c>
      <c r="Z190" s="478">
        <f>('CA PATHWAYS 2022'!AB$15/'CA PATHWAYS 2022'!$H$15)-1</f>
        <v>2.5019344081048445E-2</v>
      </c>
      <c r="AA190" s="478">
        <f>('CA PATHWAYS 2022'!AC$15/'CA PATHWAYS 2022'!$H$15)-1</f>
        <v>3.186008882207525E-2</v>
      </c>
      <c r="AB190" s="478">
        <f>('CA PATHWAYS 2022'!AD$15/'CA PATHWAYS 2022'!$H$15)-1</f>
        <v>4.3039375739147179E-2</v>
      </c>
      <c r="AC190" s="478">
        <f>('CA PATHWAYS 2022'!AE$15/'CA PATHWAYS 2022'!$H$15)-1</f>
        <v>5.9625384727645114E-2</v>
      </c>
      <c r="AD190" s="478">
        <f>('CA PATHWAYS 2022'!AF$15/'CA PATHWAYS 2022'!$H$15)-1</f>
        <v>8.1852524295267237E-2</v>
      </c>
      <c r="AE190" s="478">
        <f>('CA PATHWAYS 2022'!AG$15/'CA PATHWAYS 2022'!$H$15)-1</f>
        <v>0.10003097978804254</v>
      </c>
      <c r="AF190" s="478">
        <f>('CA PATHWAYS 2022'!AH$15/'CA PATHWAYS 2022'!$H$15)-1</f>
        <v>0.11190060908456401</v>
      </c>
      <c r="AG190" s="479" cm="1">
        <f t="array" ref="AG190">TREND($AB190:$AF190,$AB$1:$AF$1,AG$1)</f>
        <v>0.132728193252305</v>
      </c>
      <c r="AH190" s="479" cm="1">
        <f t="array" ref="AH190">TREND($AB190:$AF190,$AB$1:$AF$1,AH$1)</f>
        <v>0.15054099942742738</v>
      </c>
      <c r="AI190" s="479" cm="1">
        <f t="array" ref="AI190">TREND($AB190:$AF190,$AB$1:$AF$1,AI$1)</f>
        <v>0.16835380560254976</v>
      </c>
      <c r="AJ190" s="479" cm="1">
        <f t="array" ref="AJ190">TREND($AB190:$AF190,$AB$1:$AF$1,AJ$1)</f>
        <v>0.18616661177767213</v>
      </c>
      <c r="AK190" s="479" cm="1">
        <f t="array" ref="AK190">TREND($AB190:$AF190,$AB$1:$AF$1,AK$1)</f>
        <v>0.20397941795279451</v>
      </c>
    </row>
    <row r="191" spans="1:37" x14ac:dyDescent="0.25">
      <c r="A191" s="1" t="s">
        <v>1654</v>
      </c>
      <c r="B191" s="241" t="s">
        <v>1650</v>
      </c>
      <c r="C191" s="46" t="s">
        <v>1167</v>
      </c>
      <c r="D191" s="46" t="s">
        <v>58</v>
      </c>
      <c r="E191" s="44">
        <f>IFERROR((SUMIFS('Pathways-petroleum diesel'!G$4:G$40,'Pathways-petroleum diesel'!$A$4:$A$40,$D191)-SUMIFS('Pathways-petroleum diesel'!$G$4:$G$40,'Pathways-petroleum diesel'!$A$4:$A$40,$D191))/SUMIFS('Pathways-petroleum diesel'!$G$4:$G$40,'Pathways-petroleum diesel'!$A$4:$A$40,$D191),0)</f>
        <v>0</v>
      </c>
      <c r="F191" s="176">
        <f>IFERROR((SUMIFS('Pathways-petroleum diesel'!H$4:H$40,'Pathways-petroleum diesel'!$A$4:$A$40,$D191)-SUMIFS('Pathways-petroleum diesel'!$G$4:$G$40,'Pathways-petroleum diesel'!$A$4:$A$40,$D191))/SUMIFS('Pathways-petroleum diesel'!$G$4:$G$40,'Pathways-petroleum diesel'!$A$4:$A$40,$D191),0)</f>
        <v>1.4651723689721181E-2</v>
      </c>
      <c r="G191" s="477">
        <f>('CA PATHWAYS 2022'!I$15/'CA PATHWAYS 2022'!$H$15)-1</f>
        <v>-0.15100422209697584</v>
      </c>
      <c r="H191" s="478">
        <f>('CA PATHWAYS 2022'!J$15/'CA PATHWAYS 2022'!$H$15)-1</f>
        <v>-0.20277144075204967</v>
      </c>
      <c r="I191" s="478">
        <f>('CA PATHWAYS 2022'!K$15/'CA PATHWAYS 2022'!$H$15)-1</f>
        <v>-0.17531595582048809</v>
      </c>
      <c r="J191" s="478">
        <f>('CA PATHWAYS 2022'!L$15/'CA PATHWAYS 2022'!$H$15)-1</f>
        <v>-0.14330252737257276</v>
      </c>
      <c r="K191" s="478">
        <f>('CA PATHWAYS 2022'!M$15/'CA PATHWAYS 2022'!$H$15)-1</f>
        <v>-0.12788924882261543</v>
      </c>
      <c r="L191" s="478">
        <f>('CA PATHWAYS 2022'!N$15/'CA PATHWAYS 2022'!$H$15)-1</f>
        <v>-0.10596350661603871</v>
      </c>
      <c r="M191" s="478">
        <f>('CA PATHWAYS 2022'!O$15/'CA PATHWAYS 2022'!$H$15)-1</f>
        <v>-9.2623836189442477E-2</v>
      </c>
      <c r="N191" s="478">
        <f>('CA PATHWAYS 2022'!P$15/'CA PATHWAYS 2022'!$H$15)-1</f>
        <v>-8.4356355238472291E-2</v>
      </c>
      <c r="O191" s="478">
        <f>('CA PATHWAYS 2022'!Q$15/'CA PATHWAYS 2022'!$H$15)-1</f>
        <v>-7.7417628477788214E-2</v>
      </c>
      <c r="P191" s="478">
        <f>('CA PATHWAYS 2022'!R$15/'CA PATHWAYS 2022'!$H$15)-1</f>
        <v>-6.9235322712236314E-2</v>
      </c>
      <c r="Q191" s="478">
        <f>('CA PATHWAYS 2022'!S$15/'CA PATHWAYS 2022'!$H$15)-1</f>
        <v>-5.683765330983559E-2</v>
      </c>
      <c r="R191" s="478">
        <f>('CA PATHWAYS 2022'!T$15/'CA PATHWAYS 2022'!$H$15)-1</f>
        <v>-4.5740712945802953E-2</v>
      </c>
      <c r="S191" s="478">
        <f>('CA PATHWAYS 2022'!U$15/'CA PATHWAYS 2022'!$H$15)-1</f>
        <v>-3.6225630364131733E-2</v>
      </c>
      <c r="T191" s="478">
        <f>('CA PATHWAYS 2022'!V$15/'CA PATHWAYS 2022'!$H$15)-1</f>
        <v>-2.2001348092289152E-2</v>
      </c>
      <c r="U191" s="478">
        <f>('CA PATHWAYS 2022'!W$15/'CA PATHWAYS 2022'!$H$15)-1</f>
        <v>-1.1068932121494512E-2</v>
      </c>
      <c r="V191" s="478">
        <f>('CA PATHWAYS 2022'!X$15/'CA PATHWAYS 2022'!$H$15)-1</f>
        <v>-5.2153863904778053E-3</v>
      </c>
      <c r="W191" s="478">
        <f>('CA PATHWAYS 2022'!Y$15/'CA PATHWAYS 2022'!$H$15)-1</f>
        <v>-1.5598720155484136E-3</v>
      </c>
      <c r="X191" s="478">
        <f>('CA PATHWAYS 2022'!Z$15/'CA PATHWAYS 2022'!$H$15)-1</f>
        <v>6.3575699996889501E-3</v>
      </c>
      <c r="Y191" s="478">
        <f>('CA PATHWAYS 2022'!AA$15/'CA PATHWAYS 2022'!$H$15)-1</f>
        <v>1.5128889741364615E-2</v>
      </c>
      <c r="Z191" s="478">
        <f>('CA PATHWAYS 2022'!AB$15/'CA PATHWAYS 2022'!$H$15)-1</f>
        <v>2.5019344081048445E-2</v>
      </c>
      <c r="AA191" s="478">
        <f>('CA PATHWAYS 2022'!AC$15/'CA PATHWAYS 2022'!$H$15)-1</f>
        <v>3.186008882207525E-2</v>
      </c>
      <c r="AB191" s="478">
        <f>('CA PATHWAYS 2022'!AD$15/'CA PATHWAYS 2022'!$H$15)-1</f>
        <v>4.3039375739147179E-2</v>
      </c>
      <c r="AC191" s="478">
        <f>('CA PATHWAYS 2022'!AE$15/'CA PATHWAYS 2022'!$H$15)-1</f>
        <v>5.9625384727645114E-2</v>
      </c>
      <c r="AD191" s="478">
        <f>('CA PATHWAYS 2022'!AF$15/'CA PATHWAYS 2022'!$H$15)-1</f>
        <v>8.1852524295267237E-2</v>
      </c>
      <c r="AE191" s="478">
        <f>('CA PATHWAYS 2022'!AG$15/'CA PATHWAYS 2022'!$H$15)-1</f>
        <v>0.10003097978804254</v>
      </c>
      <c r="AF191" s="478">
        <f>('CA PATHWAYS 2022'!AH$15/'CA PATHWAYS 2022'!$H$15)-1</f>
        <v>0.11190060908456401</v>
      </c>
      <c r="AG191" s="479" cm="1">
        <f t="array" ref="AG191">TREND($AB191:$AF191,$AB$1:$AF$1,AG$1)</f>
        <v>0.132728193252305</v>
      </c>
      <c r="AH191" s="479" cm="1">
        <f t="array" ref="AH191">TREND($AB191:$AF191,$AB$1:$AF$1,AH$1)</f>
        <v>0.15054099942742738</v>
      </c>
      <c r="AI191" s="479" cm="1">
        <f t="array" ref="AI191">TREND($AB191:$AF191,$AB$1:$AF$1,AI$1)</f>
        <v>0.16835380560254976</v>
      </c>
      <c r="AJ191" s="479" cm="1">
        <f t="array" ref="AJ191">TREND($AB191:$AF191,$AB$1:$AF$1,AJ$1)</f>
        <v>0.18616661177767213</v>
      </c>
      <c r="AK191" s="479" cm="1">
        <f t="array" ref="AK191">TREND($AB191:$AF191,$AB$1:$AF$1,AK$1)</f>
        <v>0.20397941795279451</v>
      </c>
    </row>
    <row r="192" spans="1:37" x14ac:dyDescent="0.25">
      <c r="A192" s="1" t="s">
        <v>1654</v>
      </c>
      <c r="B192" s="241" t="s">
        <v>1650</v>
      </c>
      <c r="C192" s="46" t="s">
        <v>1167</v>
      </c>
      <c r="D192" s="46" t="s">
        <v>59</v>
      </c>
      <c r="E192" s="44">
        <f>IFERROR((SUMIFS('Pathways-petroleum diesel'!G$4:G$40,'Pathways-petroleum diesel'!$A$4:$A$40,$D192)-SUMIFS('Pathways-petroleum diesel'!$G$4:$G$40,'Pathways-petroleum diesel'!$A$4:$A$40,$D192))/SUMIFS('Pathways-petroleum diesel'!$G$4:$G$40,'Pathways-petroleum diesel'!$A$4:$A$40,$D192),0)</f>
        <v>0</v>
      </c>
      <c r="F192" s="176">
        <f>IFERROR((SUMIFS('Pathways-petroleum diesel'!H$4:H$40,'Pathways-petroleum diesel'!$A$4:$A$40,$D192)-SUMIFS('Pathways-petroleum diesel'!$G$4:$G$40,'Pathways-petroleum diesel'!$A$4:$A$40,$D192))/SUMIFS('Pathways-petroleum diesel'!$G$4:$G$40,'Pathways-petroleum diesel'!$A$4:$A$40,$D192),0)</f>
        <v>1.4651723689721181E-2</v>
      </c>
      <c r="G192" s="477">
        <f>('CA PATHWAYS 2022'!I$15/'CA PATHWAYS 2022'!$H$15)-1</f>
        <v>-0.15100422209697584</v>
      </c>
      <c r="H192" s="478">
        <f>('CA PATHWAYS 2022'!J$15/'CA PATHWAYS 2022'!$H$15)-1</f>
        <v>-0.20277144075204967</v>
      </c>
      <c r="I192" s="478">
        <f>('CA PATHWAYS 2022'!K$15/'CA PATHWAYS 2022'!$H$15)-1</f>
        <v>-0.17531595582048809</v>
      </c>
      <c r="J192" s="478">
        <f>('CA PATHWAYS 2022'!L$15/'CA PATHWAYS 2022'!$H$15)-1</f>
        <v>-0.14330252737257276</v>
      </c>
      <c r="K192" s="478">
        <f>('CA PATHWAYS 2022'!M$15/'CA PATHWAYS 2022'!$H$15)-1</f>
        <v>-0.12788924882261543</v>
      </c>
      <c r="L192" s="478">
        <f>('CA PATHWAYS 2022'!N$15/'CA PATHWAYS 2022'!$H$15)-1</f>
        <v>-0.10596350661603871</v>
      </c>
      <c r="M192" s="478">
        <f>('CA PATHWAYS 2022'!O$15/'CA PATHWAYS 2022'!$H$15)-1</f>
        <v>-9.2623836189442477E-2</v>
      </c>
      <c r="N192" s="478">
        <f>('CA PATHWAYS 2022'!P$15/'CA PATHWAYS 2022'!$H$15)-1</f>
        <v>-8.4356355238472291E-2</v>
      </c>
      <c r="O192" s="478">
        <f>('CA PATHWAYS 2022'!Q$15/'CA PATHWAYS 2022'!$H$15)-1</f>
        <v>-7.7417628477788214E-2</v>
      </c>
      <c r="P192" s="478">
        <f>('CA PATHWAYS 2022'!R$15/'CA PATHWAYS 2022'!$H$15)-1</f>
        <v>-6.9235322712236314E-2</v>
      </c>
      <c r="Q192" s="478">
        <f>('CA PATHWAYS 2022'!S$15/'CA PATHWAYS 2022'!$H$15)-1</f>
        <v>-5.683765330983559E-2</v>
      </c>
      <c r="R192" s="478">
        <f>('CA PATHWAYS 2022'!T$15/'CA PATHWAYS 2022'!$H$15)-1</f>
        <v>-4.5740712945802953E-2</v>
      </c>
      <c r="S192" s="478">
        <f>('CA PATHWAYS 2022'!U$15/'CA PATHWAYS 2022'!$H$15)-1</f>
        <v>-3.6225630364131733E-2</v>
      </c>
      <c r="T192" s="478">
        <f>('CA PATHWAYS 2022'!V$15/'CA PATHWAYS 2022'!$H$15)-1</f>
        <v>-2.2001348092289152E-2</v>
      </c>
      <c r="U192" s="478">
        <f>('CA PATHWAYS 2022'!W$15/'CA PATHWAYS 2022'!$H$15)-1</f>
        <v>-1.1068932121494512E-2</v>
      </c>
      <c r="V192" s="478">
        <f>('CA PATHWAYS 2022'!X$15/'CA PATHWAYS 2022'!$H$15)-1</f>
        <v>-5.2153863904778053E-3</v>
      </c>
      <c r="W192" s="478">
        <f>('CA PATHWAYS 2022'!Y$15/'CA PATHWAYS 2022'!$H$15)-1</f>
        <v>-1.5598720155484136E-3</v>
      </c>
      <c r="X192" s="478">
        <f>('CA PATHWAYS 2022'!Z$15/'CA PATHWAYS 2022'!$H$15)-1</f>
        <v>6.3575699996889501E-3</v>
      </c>
      <c r="Y192" s="478">
        <f>('CA PATHWAYS 2022'!AA$15/'CA PATHWAYS 2022'!$H$15)-1</f>
        <v>1.5128889741364615E-2</v>
      </c>
      <c r="Z192" s="478">
        <f>('CA PATHWAYS 2022'!AB$15/'CA PATHWAYS 2022'!$H$15)-1</f>
        <v>2.5019344081048445E-2</v>
      </c>
      <c r="AA192" s="478">
        <f>('CA PATHWAYS 2022'!AC$15/'CA PATHWAYS 2022'!$H$15)-1</f>
        <v>3.186008882207525E-2</v>
      </c>
      <c r="AB192" s="478">
        <f>('CA PATHWAYS 2022'!AD$15/'CA PATHWAYS 2022'!$H$15)-1</f>
        <v>4.3039375739147179E-2</v>
      </c>
      <c r="AC192" s="478">
        <f>('CA PATHWAYS 2022'!AE$15/'CA PATHWAYS 2022'!$H$15)-1</f>
        <v>5.9625384727645114E-2</v>
      </c>
      <c r="AD192" s="478">
        <f>('CA PATHWAYS 2022'!AF$15/'CA PATHWAYS 2022'!$H$15)-1</f>
        <v>8.1852524295267237E-2</v>
      </c>
      <c r="AE192" s="478">
        <f>('CA PATHWAYS 2022'!AG$15/'CA PATHWAYS 2022'!$H$15)-1</f>
        <v>0.10003097978804254</v>
      </c>
      <c r="AF192" s="478">
        <f>('CA PATHWAYS 2022'!AH$15/'CA PATHWAYS 2022'!$H$15)-1</f>
        <v>0.11190060908456401</v>
      </c>
      <c r="AG192" s="479" cm="1">
        <f t="array" ref="AG192">TREND($AB192:$AF192,$AB$1:$AF$1,AG$1)</f>
        <v>0.132728193252305</v>
      </c>
      <c r="AH192" s="479" cm="1">
        <f t="array" ref="AH192">TREND($AB192:$AF192,$AB$1:$AF$1,AH$1)</f>
        <v>0.15054099942742738</v>
      </c>
      <c r="AI192" s="479" cm="1">
        <f t="array" ref="AI192">TREND($AB192:$AF192,$AB$1:$AF$1,AI$1)</f>
        <v>0.16835380560254976</v>
      </c>
      <c r="AJ192" s="479" cm="1">
        <f t="array" ref="AJ192">TREND($AB192:$AF192,$AB$1:$AF$1,AJ$1)</f>
        <v>0.18616661177767213</v>
      </c>
      <c r="AK192" s="479" cm="1">
        <f t="array" ref="AK192">TREND($AB192:$AF192,$AB$1:$AF$1,AK$1)</f>
        <v>0.20397941795279451</v>
      </c>
    </row>
    <row r="193" spans="1:37" x14ac:dyDescent="0.25">
      <c r="A193" s="1" t="s">
        <v>1654</v>
      </c>
      <c r="B193" s="241" t="s">
        <v>1650</v>
      </c>
      <c r="C193" s="46" t="s">
        <v>1167</v>
      </c>
      <c r="D193" s="46" t="s">
        <v>60</v>
      </c>
      <c r="E193" s="44">
        <f>IFERROR((SUMIFS('Pathways-petroleum diesel'!G$4:G$40,'Pathways-petroleum diesel'!$A$4:$A$40,$D193)-SUMIFS('Pathways-petroleum diesel'!$G$4:$G$40,'Pathways-petroleum diesel'!$A$4:$A$40,$D193))/SUMIFS('Pathways-petroleum diesel'!$G$4:$G$40,'Pathways-petroleum diesel'!$A$4:$A$40,$D193),0)</f>
        <v>0</v>
      </c>
      <c r="F193" s="176">
        <f>IFERROR((SUMIFS('Pathways-petroleum diesel'!H$4:H$40,'Pathways-petroleum diesel'!$A$4:$A$40,$D193)-SUMIFS('Pathways-petroleum diesel'!$G$4:$G$40,'Pathways-petroleum diesel'!$A$4:$A$40,$D193))/SUMIFS('Pathways-petroleum diesel'!$G$4:$G$40,'Pathways-petroleum diesel'!$A$4:$A$40,$D193),0)</f>
        <v>0</v>
      </c>
      <c r="G193" s="477">
        <f>('CA PATHWAYS 2022'!I$25/'CA PATHWAYS 2022'!$H$25)-1</f>
        <v>-6.4729419729097959E-2</v>
      </c>
      <c r="H193" s="478">
        <f>('CA PATHWAYS 2022'!J$25/'CA PATHWAYS 2022'!$H$25)-1</f>
        <v>2.6981542298714078E-3</v>
      </c>
      <c r="I193" s="478">
        <f>('CA PATHWAYS 2022'!K$25/'CA PATHWAYS 2022'!$H$25)-1</f>
        <v>-5.9347025192505676E-2</v>
      </c>
      <c r="J193" s="478">
        <f>('CA PATHWAYS 2022'!L$25/'CA PATHWAYS 2022'!$H$25)-1</f>
        <v>-3.8953580105994257E-2</v>
      </c>
      <c r="K193" s="478">
        <f>('CA PATHWAYS 2022'!M$25/'CA PATHWAYS 2022'!$H$25)-1</f>
        <v>-4.5040209312422363E-2</v>
      </c>
      <c r="L193" s="478">
        <f>('CA PATHWAYS 2022'!N$25/'CA PATHWAYS 2022'!$H$25)-1</f>
        <v>-5.2455032641992028E-2</v>
      </c>
      <c r="M193" s="478">
        <f>('CA PATHWAYS 2022'!O$25/'CA PATHWAYS 2022'!$H$25)-1</f>
        <v>-7.116987344889858E-2</v>
      </c>
      <c r="N193" s="478">
        <f>('CA PATHWAYS 2022'!P$25/'CA PATHWAYS 2022'!$H$25)-1</f>
        <v>-7.4779585475616361E-2</v>
      </c>
      <c r="O193" s="478">
        <f>('CA PATHWAYS 2022'!Q$25/'CA PATHWAYS 2022'!$H$25)-1</f>
        <v>-0.10981166748876159</v>
      </c>
      <c r="P193" s="478">
        <f>('CA PATHWAYS 2022'!R$25/'CA PATHWAYS 2022'!$H$25)-1</f>
        <v>-0.127601360720904</v>
      </c>
      <c r="Q193" s="478">
        <f>('CA PATHWAYS 2022'!S$25/'CA PATHWAYS 2022'!$H$25)-1</f>
        <v>-0.14511035826872332</v>
      </c>
      <c r="R193" s="478">
        <f>('CA PATHWAYS 2022'!T$25/'CA PATHWAYS 2022'!$H$25)-1</f>
        <v>-0.1576443504002778</v>
      </c>
      <c r="S193" s="478">
        <f>('CA PATHWAYS 2022'!U$25/'CA PATHWAYS 2022'!$H$25)-1</f>
        <v>-0.17801408561897136</v>
      </c>
      <c r="T193" s="478">
        <f>('CA PATHWAYS 2022'!V$25/'CA PATHWAYS 2022'!$H$25)-1</f>
        <v>-0.18099895217642881</v>
      </c>
      <c r="U193" s="478">
        <f>('CA PATHWAYS 2022'!W$25/'CA PATHWAYS 2022'!$H$25)-1</f>
        <v>-0.20531797283823972</v>
      </c>
      <c r="V193" s="478">
        <f>('CA PATHWAYS 2022'!X$25/'CA PATHWAYS 2022'!$H$25)-1</f>
        <v>-0.21899338446371464</v>
      </c>
      <c r="W193" s="478">
        <f>('CA PATHWAYS 2022'!Y$25/'CA PATHWAYS 2022'!$H$25)-1</f>
        <v>-0.21438381109981297</v>
      </c>
      <c r="X193" s="478">
        <f>('CA PATHWAYS 2022'!Z$25/'CA PATHWAYS 2022'!$H$25)-1</f>
        <v>-0.23389553356984538</v>
      </c>
      <c r="Y193" s="478">
        <f>('CA PATHWAYS 2022'!AA$25/'CA PATHWAYS 2022'!$H$25)-1</f>
        <v>-0.24215907554593041</v>
      </c>
      <c r="Z193" s="478">
        <f>('CA PATHWAYS 2022'!AB$25/'CA PATHWAYS 2022'!$H$25)-1</f>
        <v>-0.24247213266103818</v>
      </c>
      <c r="AA193" s="478">
        <f>('CA PATHWAYS 2022'!AC$25/'CA PATHWAYS 2022'!$H$25)-1</f>
        <v>-0.24320812804059555</v>
      </c>
      <c r="AB193" s="478">
        <f>('CA PATHWAYS 2022'!AD$25/'CA PATHWAYS 2022'!$H$25)-1</f>
        <v>-0.25219975152727958</v>
      </c>
      <c r="AC193" s="478">
        <f>('CA PATHWAYS 2022'!AE$25/'CA PATHWAYS 2022'!$H$25)-1</f>
        <v>-0.25547996620477842</v>
      </c>
      <c r="AD193" s="478">
        <f>('CA PATHWAYS 2022'!AF$25/'CA PATHWAYS 2022'!$H$25)-1</f>
        <v>-0.25718339146936919</v>
      </c>
      <c r="AE193" s="478">
        <f>('CA PATHWAYS 2022'!AG$25/'CA PATHWAYS 2022'!$H$25)-1</f>
        <v>-0.25785073157262939</v>
      </c>
      <c r="AF193" s="478">
        <f>('CA PATHWAYS 2022'!AH$25/'CA PATHWAYS 2022'!$H$25)-1</f>
        <v>-0.26160599971538756</v>
      </c>
      <c r="AG193" s="479" cm="1">
        <f t="array" ref="AG193">TREND($AB193:$AF193,$AB$1:$AF$1,AG$1)</f>
        <v>-0.26321894662110878</v>
      </c>
      <c r="AH193" s="479" cm="1">
        <f t="array" ref="AH193">TREND($AB193:$AF193,$AB$1:$AF$1,AH$1)</f>
        <v>-0.26533727279551567</v>
      </c>
      <c r="AI193" s="479" cm="1">
        <f t="array" ref="AI193">TREND($AB193:$AF193,$AB$1:$AF$1,AI$1)</f>
        <v>-0.26745559896992255</v>
      </c>
      <c r="AJ193" s="479" cm="1">
        <f t="array" ref="AJ193">TREND($AB193:$AF193,$AB$1:$AF$1,AJ$1)</f>
        <v>-0.26957392514432943</v>
      </c>
      <c r="AK193" s="479" cm="1">
        <f t="array" ref="AK193">TREND($AB193:$AF193,$AB$1:$AF$1,AK$1)</f>
        <v>-0.27169225131873631</v>
      </c>
    </row>
    <row r="194" spans="1:37" x14ac:dyDescent="0.25">
      <c r="A194" s="1" t="s">
        <v>1654</v>
      </c>
      <c r="B194" s="241" t="s">
        <v>1650</v>
      </c>
      <c r="C194" s="46" t="s">
        <v>1167</v>
      </c>
      <c r="D194" s="46" t="s">
        <v>61</v>
      </c>
      <c r="E194" s="44">
        <f>IFERROR((SUMIFS('Pathways-petroleum diesel'!G$4:G$40,'Pathways-petroleum diesel'!$A$4:$A$40,$D194)-SUMIFS('Pathways-petroleum diesel'!$G$4:$G$40,'Pathways-petroleum diesel'!$A$4:$A$40,$D194))/SUMIFS('Pathways-petroleum diesel'!$G$4:$G$40,'Pathways-petroleum diesel'!$A$4:$A$40,$D194),0)</f>
        <v>0</v>
      </c>
      <c r="F194" s="176">
        <f>IFERROR((SUMIFS('Pathways-petroleum diesel'!H$4:H$40,'Pathways-petroleum diesel'!$A$4:$A$40,$D194)-SUMIFS('Pathways-petroleum diesel'!$G$4:$G$40,'Pathways-petroleum diesel'!$A$4:$A$40,$D194))/SUMIFS('Pathways-petroleum diesel'!$G$4:$G$40,'Pathways-petroleum diesel'!$A$4:$A$40,$D194),0)</f>
        <v>1.4651723689721181E-2</v>
      </c>
      <c r="G194" s="477">
        <f>('CA PATHWAYS 2022'!I$15/'CA PATHWAYS 2022'!$H$15)-1</f>
        <v>-0.15100422209697584</v>
      </c>
      <c r="H194" s="478">
        <f>('CA PATHWAYS 2022'!J$15/'CA PATHWAYS 2022'!$H$15)-1</f>
        <v>-0.20277144075204967</v>
      </c>
      <c r="I194" s="478">
        <f>('CA PATHWAYS 2022'!K$15/'CA PATHWAYS 2022'!$H$15)-1</f>
        <v>-0.17531595582048809</v>
      </c>
      <c r="J194" s="478">
        <f>('CA PATHWAYS 2022'!L$15/'CA PATHWAYS 2022'!$H$15)-1</f>
        <v>-0.14330252737257276</v>
      </c>
      <c r="K194" s="478">
        <f>('CA PATHWAYS 2022'!M$15/'CA PATHWAYS 2022'!$H$15)-1</f>
        <v>-0.12788924882261543</v>
      </c>
      <c r="L194" s="478">
        <f>('CA PATHWAYS 2022'!N$15/'CA PATHWAYS 2022'!$H$15)-1</f>
        <v>-0.10596350661603871</v>
      </c>
      <c r="M194" s="478">
        <f>('CA PATHWAYS 2022'!O$15/'CA PATHWAYS 2022'!$H$15)-1</f>
        <v>-9.2623836189442477E-2</v>
      </c>
      <c r="N194" s="478">
        <f>('CA PATHWAYS 2022'!P$15/'CA PATHWAYS 2022'!$H$15)-1</f>
        <v>-8.4356355238472291E-2</v>
      </c>
      <c r="O194" s="478">
        <f>('CA PATHWAYS 2022'!Q$15/'CA PATHWAYS 2022'!$H$15)-1</f>
        <v>-7.7417628477788214E-2</v>
      </c>
      <c r="P194" s="478">
        <f>('CA PATHWAYS 2022'!R$15/'CA PATHWAYS 2022'!$H$15)-1</f>
        <v>-6.9235322712236314E-2</v>
      </c>
      <c r="Q194" s="478">
        <f>('CA PATHWAYS 2022'!S$15/'CA PATHWAYS 2022'!$H$15)-1</f>
        <v>-5.683765330983559E-2</v>
      </c>
      <c r="R194" s="478">
        <f>('CA PATHWAYS 2022'!T$15/'CA PATHWAYS 2022'!$H$15)-1</f>
        <v>-4.5740712945802953E-2</v>
      </c>
      <c r="S194" s="478">
        <f>('CA PATHWAYS 2022'!U$15/'CA PATHWAYS 2022'!$H$15)-1</f>
        <v>-3.6225630364131733E-2</v>
      </c>
      <c r="T194" s="478">
        <f>('CA PATHWAYS 2022'!V$15/'CA PATHWAYS 2022'!$H$15)-1</f>
        <v>-2.2001348092289152E-2</v>
      </c>
      <c r="U194" s="478">
        <f>('CA PATHWAYS 2022'!W$15/'CA PATHWAYS 2022'!$H$15)-1</f>
        <v>-1.1068932121494512E-2</v>
      </c>
      <c r="V194" s="478">
        <f>('CA PATHWAYS 2022'!X$15/'CA PATHWAYS 2022'!$H$15)-1</f>
        <v>-5.2153863904778053E-3</v>
      </c>
      <c r="W194" s="478">
        <f>('CA PATHWAYS 2022'!Y$15/'CA PATHWAYS 2022'!$H$15)-1</f>
        <v>-1.5598720155484136E-3</v>
      </c>
      <c r="X194" s="478">
        <f>('CA PATHWAYS 2022'!Z$15/'CA PATHWAYS 2022'!$H$15)-1</f>
        <v>6.3575699996889501E-3</v>
      </c>
      <c r="Y194" s="478">
        <f>('CA PATHWAYS 2022'!AA$15/'CA PATHWAYS 2022'!$H$15)-1</f>
        <v>1.5128889741364615E-2</v>
      </c>
      <c r="Z194" s="478">
        <f>('CA PATHWAYS 2022'!AB$15/'CA PATHWAYS 2022'!$H$15)-1</f>
        <v>2.5019344081048445E-2</v>
      </c>
      <c r="AA194" s="478">
        <f>('CA PATHWAYS 2022'!AC$15/'CA PATHWAYS 2022'!$H$15)-1</f>
        <v>3.186008882207525E-2</v>
      </c>
      <c r="AB194" s="478">
        <f>('CA PATHWAYS 2022'!AD$15/'CA PATHWAYS 2022'!$H$15)-1</f>
        <v>4.3039375739147179E-2</v>
      </c>
      <c r="AC194" s="478">
        <f>('CA PATHWAYS 2022'!AE$15/'CA PATHWAYS 2022'!$H$15)-1</f>
        <v>5.9625384727645114E-2</v>
      </c>
      <c r="AD194" s="478">
        <f>('CA PATHWAYS 2022'!AF$15/'CA PATHWAYS 2022'!$H$15)-1</f>
        <v>8.1852524295267237E-2</v>
      </c>
      <c r="AE194" s="478">
        <f>('CA PATHWAYS 2022'!AG$15/'CA PATHWAYS 2022'!$H$15)-1</f>
        <v>0.10003097978804254</v>
      </c>
      <c r="AF194" s="478">
        <f>('CA PATHWAYS 2022'!AH$15/'CA PATHWAYS 2022'!$H$15)-1</f>
        <v>0.11190060908456401</v>
      </c>
      <c r="AG194" s="479" cm="1">
        <f t="array" ref="AG194">TREND($AB194:$AF194,$AB$1:$AF$1,AG$1)</f>
        <v>0.132728193252305</v>
      </c>
      <c r="AH194" s="479" cm="1">
        <f t="array" ref="AH194">TREND($AB194:$AF194,$AB$1:$AF$1,AH$1)</f>
        <v>0.15054099942742738</v>
      </c>
      <c r="AI194" s="479" cm="1">
        <f t="array" ref="AI194">TREND($AB194:$AF194,$AB$1:$AF$1,AI$1)</f>
        <v>0.16835380560254976</v>
      </c>
      <c r="AJ194" s="479" cm="1">
        <f t="array" ref="AJ194">TREND($AB194:$AF194,$AB$1:$AF$1,AJ$1)</f>
        <v>0.18616661177767213</v>
      </c>
      <c r="AK194" s="479" cm="1">
        <f t="array" ref="AK194">TREND($AB194:$AF194,$AB$1:$AF$1,AK$1)</f>
        <v>0.20397941795279451</v>
      </c>
    </row>
    <row r="195" spans="1:37" x14ac:dyDescent="0.25">
      <c r="A195" s="1" t="s">
        <v>1654</v>
      </c>
      <c r="B195" s="241" t="s">
        <v>1650</v>
      </c>
      <c r="C195" s="46" t="s">
        <v>1167</v>
      </c>
      <c r="D195" s="46" t="s">
        <v>62</v>
      </c>
      <c r="E195" s="44">
        <f>IFERROR((SUMIFS('Pathways-petroleum diesel'!G$4:G$40,'Pathways-petroleum diesel'!$A$4:$A$40,$D195)-SUMIFS('Pathways-petroleum diesel'!$G$4:$G$40,'Pathways-petroleum diesel'!$A$4:$A$40,$D195))/SUMIFS('Pathways-petroleum diesel'!$G$4:$G$40,'Pathways-petroleum diesel'!$A$4:$A$40,$D195),0)</f>
        <v>0</v>
      </c>
      <c r="F195" s="176">
        <f>IFERROR((SUMIFS('Pathways-petroleum diesel'!H$4:H$40,'Pathways-petroleum diesel'!$A$4:$A$40,$D195)-SUMIFS('Pathways-petroleum diesel'!$G$4:$G$40,'Pathways-petroleum diesel'!$A$4:$A$40,$D195))/SUMIFS('Pathways-petroleum diesel'!$G$4:$G$40,'Pathways-petroleum diesel'!$A$4:$A$40,$D195),0)</f>
        <v>1.4651723689721181E-2</v>
      </c>
      <c r="G195" s="477">
        <f>('CA PATHWAYS 2022'!I$15/'CA PATHWAYS 2022'!$H$15)-1</f>
        <v>-0.15100422209697584</v>
      </c>
      <c r="H195" s="478">
        <f>('CA PATHWAYS 2022'!J$15/'CA PATHWAYS 2022'!$H$15)-1</f>
        <v>-0.20277144075204967</v>
      </c>
      <c r="I195" s="478">
        <f>('CA PATHWAYS 2022'!K$15/'CA PATHWAYS 2022'!$H$15)-1</f>
        <v>-0.17531595582048809</v>
      </c>
      <c r="J195" s="478">
        <f>('CA PATHWAYS 2022'!L$15/'CA PATHWAYS 2022'!$H$15)-1</f>
        <v>-0.14330252737257276</v>
      </c>
      <c r="K195" s="478">
        <f>('CA PATHWAYS 2022'!M$15/'CA PATHWAYS 2022'!$H$15)-1</f>
        <v>-0.12788924882261543</v>
      </c>
      <c r="L195" s="478">
        <f>('CA PATHWAYS 2022'!N$15/'CA PATHWAYS 2022'!$H$15)-1</f>
        <v>-0.10596350661603871</v>
      </c>
      <c r="M195" s="478">
        <f>('CA PATHWAYS 2022'!O$15/'CA PATHWAYS 2022'!$H$15)-1</f>
        <v>-9.2623836189442477E-2</v>
      </c>
      <c r="N195" s="478">
        <f>('CA PATHWAYS 2022'!P$15/'CA PATHWAYS 2022'!$H$15)-1</f>
        <v>-8.4356355238472291E-2</v>
      </c>
      <c r="O195" s="478">
        <f>('CA PATHWAYS 2022'!Q$15/'CA PATHWAYS 2022'!$H$15)-1</f>
        <v>-7.7417628477788214E-2</v>
      </c>
      <c r="P195" s="478">
        <f>('CA PATHWAYS 2022'!R$15/'CA PATHWAYS 2022'!$H$15)-1</f>
        <v>-6.9235322712236314E-2</v>
      </c>
      <c r="Q195" s="478">
        <f>('CA PATHWAYS 2022'!S$15/'CA PATHWAYS 2022'!$H$15)-1</f>
        <v>-5.683765330983559E-2</v>
      </c>
      <c r="R195" s="478">
        <f>('CA PATHWAYS 2022'!T$15/'CA PATHWAYS 2022'!$H$15)-1</f>
        <v>-4.5740712945802953E-2</v>
      </c>
      <c r="S195" s="478">
        <f>('CA PATHWAYS 2022'!U$15/'CA PATHWAYS 2022'!$H$15)-1</f>
        <v>-3.6225630364131733E-2</v>
      </c>
      <c r="T195" s="478">
        <f>('CA PATHWAYS 2022'!V$15/'CA PATHWAYS 2022'!$H$15)-1</f>
        <v>-2.2001348092289152E-2</v>
      </c>
      <c r="U195" s="478">
        <f>('CA PATHWAYS 2022'!W$15/'CA PATHWAYS 2022'!$H$15)-1</f>
        <v>-1.1068932121494512E-2</v>
      </c>
      <c r="V195" s="478">
        <f>('CA PATHWAYS 2022'!X$15/'CA PATHWAYS 2022'!$H$15)-1</f>
        <v>-5.2153863904778053E-3</v>
      </c>
      <c r="W195" s="478">
        <f>('CA PATHWAYS 2022'!Y$15/'CA PATHWAYS 2022'!$H$15)-1</f>
        <v>-1.5598720155484136E-3</v>
      </c>
      <c r="X195" s="478">
        <f>('CA PATHWAYS 2022'!Z$15/'CA PATHWAYS 2022'!$H$15)-1</f>
        <v>6.3575699996889501E-3</v>
      </c>
      <c r="Y195" s="478">
        <f>('CA PATHWAYS 2022'!AA$15/'CA PATHWAYS 2022'!$H$15)-1</f>
        <v>1.5128889741364615E-2</v>
      </c>
      <c r="Z195" s="478">
        <f>('CA PATHWAYS 2022'!AB$15/'CA PATHWAYS 2022'!$H$15)-1</f>
        <v>2.5019344081048445E-2</v>
      </c>
      <c r="AA195" s="478">
        <f>('CA PATHWAYS 2022'!AC$15/'CA PATHWAYS 2022'!$H$15)-1</f>
        <v>3.186008882207525E-2</v>
      </c>
      <c r="AB195" s="478">
        <f>('CA PATHWAYS 2022'!AD$15/'CA PATHWAYS 2022'!$H$15)-1</f>
        <v>4.3039375739147179E-2</v>
      </c>
      <c r="AC195" s="478">
        <f>('CA PATHWAYS 2022'!AE$15/'CA PATHWAYS 2022'!$H$15)-1</f>
        <v>5.9625384727645114E-2</v>
      </c>
      <c r="AD195" s="478">
        <f>('CA PATHWAYS 2022'!AF$15/'CA PATHWAYS 2022'!$H$15)-1</f>
        <v>8.1852524295267237E-2</v>
      </c>
      <c r="AE195" s="478">
        <f>('CA PATHWAYS 2022'!AG$15/'CA PATHWAYS 2022'!$H$15)-1</f>
        <v>0.10003097978804254</v>
      </c>
      <c r="AF195" s="478">
        <f>('CA PATHWAYS 2022'!AH$15/'CA PATHWAYS 2022'!$H$15)-1</f>
        <v>0.11190060908456401</v>
      </c>
      <c r="AG195" s="479" cm="1">
        <f t="array" ref="AG195">TREND($AB195:$AF195,$AB$1:$AF$1,AG$1)</f>
        <v>0.132728193252305</v>
      </c>
      <c r="AH195" s="479" cm="1">
        <f t="array" ref="AH195">TREND($AB195:$AF195,$AB$1:$AF$1,AH$1)</f>
        <v>0.15054099942742738</v>
      </c>
      <c r="AI195" s="479" cm="1">
        <f t="array" ref="AI195">TREND($AB195:$AF195,$AB$1:$AF$1,AI$1)</f>
        <v>0.16835380560254976</v>
      </c>
      <c r="AJ195" s="479" cm="1">
        <f t="array" ref="AJ195">TREND($AB195:$AF195,$AB$1:$AF$1,AJ$1)</f>
        <v>0.18616661177767213</v>
      </c>
      <c r="AK195" s="479" cm="1">
        <f t="array" ref="AK195">TREND($AB195:$AF195,$AB$1:$AF$1,AK$1)</f>
        <v>0.20397941795279451</v>
      </c>
    </row>
    <row r="196" spans="1:37" x14ac:dyDescent="0.25">
      <c r="A196" s="1" t="s">
        <v>1654</v>
      </c>
      <c r="B196" s="241" t="s">
        <v>1650</v>
      </c>
      <c r="C196" s="46" t="s">
        <v>1167</v>
      </c>
      <c r="D196" s="46" t="s">
        <v>63</v>
      </c>
      <c r="E196" s="44">
        <f>IFERROR((SUMIFS('Pathways-petroleum diesel'!G$4:G$40,'Pathways-petroleum diesel'!$A$4:$A$40,$D196)-SUMIFS('Pathways-petroleum diesel'!$G$4:$G$40,'Pathways-petroleum diesel'!$A$4:$A$40,$D196))/SUMIFS('Pathways-petroleum diesel'!$G$4:$G$40,'Pathways-petroleum diesel'!$A$4:$A$40,$D196),0)</f>
        <v>0</v>
      </c>
      <c r="F196" s="176">
        <f>IFERROR((SUMIFS('Pathways-petroleum diesel'!H$4:H$40,'Pathways-petroleum diesel'!$A$4:$A$40,$D196)-SUMIFS('Pathways-petroleum diesel'!$G$4:$G$40,'Pathways-petroleum diesel'!$A$4:$A$40,$D196))/SUMIFS('Pathways-petroleum diesel'!$G$4:$G$40,'Pathways-petroleum diesel'!$A$4:$A$40,$D196),0)</f>
        <v>1.4651723689721181E-2</v>
      </c>
      <c r="G196" s="477">
        <f>('CA PATHWAYS 2022'!I$15/'CA PATHWAYS 2022'!$H$15)-1</f>
        <v>-0.15100422209697584</v>
      </c>
      <c r="H196" s="478">
        <f>('CA PATHWAYS 2022'!J$15/'CA PATHWAYS 2022'!$H$15)-1</f>
        <v>-0.20277144075204967</v>
      </c>
      <c r="I196" s="478">
        <f>('CA PATHWAYS 2022'!K$15/'CA PATHWAYS 2022'!$H$15)-1</f>
        <v>-0.17531595582048809</v>
      </c>
      <c r="J196" s="478">
        <f>('CA PATHWAYS 2022'!L$15/'CA PATHWAYS 2022'!$H$15)-1</f>
        <v>-0.14330252737257276</v>
      </c>
      <c r="K196" s="478">
        <f>('CA PATHWAYS 2022'!M$15/'CA PATHWAYS 2022'!$H$15)-1</f>
        <v>-0.12788924882261543</v>
      </c>
      <c r="L196" s="478">
        <f>('CA PATHWAYS 2022'!N$15/'CA PATHWAYS 2022'!$H$15)-1</f>
        <v>-0.10596350661603871</v>
      </c>
      <c r="M196" s="478">
        <f>('CA PATHWAYS 2022'!O$15/'CA PATHWAYS 2022'!$H$15)-1</f>
        <v>-9.2623836189442477E-2</v>
      </c>
      <c r="N196" s="478">
        <f>('CA PATHWAYS 2022'!P$15/'CA PATHWAYS 2022'!$H$15)-1</f>
        <v>-8.4356355238472291E-2</v>
      </c>
      <c r="O196" s="478">
        <f>('CA PATHWAYS 2022'!Q$15/'CA PATHWAYS 2022'!$H$15)-1</f>
        <v>-7.7417628477788214E-2</v>
      </c>
      <c r="P196" s="478">
        <f>('CA PATHWAYS 2022'!R$15/'CA PATHWAYS 2022'!$H$15)-1</f>
        <v>-6.9235322712236314E-2</v>
      </c>
      <c r="Q196" s="478">
        <f>('CA PATHWAYS 2022'!S$15/'CA PATHWAYS 2022'!$H$15)-1</f>
        <v>-5.683765330983559E-2</v>
      </c>
      <c r="R196" s="478">
        <f>('CA PATHWAYS 2022'!T$15/'CA PATHWAYS 2022'!$H$15)-1</f>
        <v>-4.5740712945802953E-2</v>
      </c>
      <c r="S196" s="478">
        <f>('CA PATHWAYS 2022'!U$15/'CA PATHWAYS 2022'!$H$15)-1</f>
        <v>-3.6225630364131733E-2</v>
      </c>
      <c r="T196" s="478">
        <f>('CA PATHWAYS 2022'!V$15/'CA PATHWAYS 2022'!$H$15)-1</f>
        <v>-2.2001348092289152E-2</v>
      </c>
      <c r="U196" s="478">
        <f>('CA PATHWAYS 2022'!W$15/'CA PATHWAYS 2022'!$H$15)-1</f>
        <v>-1.1068932121494512E-2</v>
      </c>
      <c r="V196" s="478">
        <f>('CA PATHWAYS 2022'!X$15/'CA PATHWAYS 2022'!$H$15)-1</f>
        <v>-5.2153863904778053E-3</v>
      </c>
      <c r="W196" s="478">
        <f>('CA PATHWAYS 2022'!Y$15/'CA PATHWAYS 2022'!$H$15)-1</f>
        <v>-1.5598720155484136E-3</v>
      </c>
      <c r="X196" s="478">
        <f>('CA PATHWAYS 2022'!Z$15/'CA PATHWAYS 2022'!$H$15)-1</f>
        <v>6.3575699996889501E-3</v>
      </c>
      <c r="Y196" s="478">
        <f>('CA PATHWAYS 2022'!AA$15/'CA PATHWAYS 2022'!$H$15)-1</f>
        <v>1.5128889741364615E-2</v>
      </c>
      <c r="Z196" s="478">
        <f>('CA PATHWAYS 2022'!AB$15/'CA PATHWAYS 2022'!$H$15)-1</f>
        <v>2.5019344081048445E-2</v>
      </c>
      <c r="AA196" s="478">
        <f>('CA PATHWAYS 2022'!AC$15/'CA PATHWAYS 2022'!$H$15)-1</f>
        <v>3.186008882207525E-2</v>
      </c>
      <c r="AB196" s="478">
        <f>('CA PATHWAYS 2022'!AD$15/'CA PATHWAYS 2022'!$H$15)-1</f>
        <v>4.3039375739147179E-2</v>
      </c>
      <c r="AC196" s="478">
        <f>('CA PATHWAYS 2022'!AE$15/'CA PATHWAYS 2022'!$H$15)-1</f>
        <v>5.9625384727645114E-2</v>
      </c>
      <c r="AD196" s="478">
        <f>('CA PATHWAYS 2022'!AF$15/'CA PATHWAYS 2022'!$H$15)-1</f>
        <v>8.1852524295267237E-2</v>
      </c>
      <c r="AE196" s="478">
        <f>('CA PATHWAYS 2022'!AG$15/'CA PATHWAYS 2022'!$H$15)-1</f>
        <v>0.10003097978804254</v>
      </c>
      <c r="AF196" s="478">
        <f>('CA PATHWAYS 2022'!AH$15/'CA PATHWAYS 2022'!$H$15)-1</f>
        <v>0.11190060908456401</v>
      </c>
      <c r="AG196" s="479" cm="1">
        <f t="array" ref="AG196">TREND($AB196:$AF196,$AB$1:$AF$1,AG$1)</f>
        <v>0.132728193252305</v>
      </c>
      <c r="AH196" s="479" cm="1">
        <f t="array" ref="AH196">TREND($AB196:$AF196,$AB$1:$AF$1,AH$1)</f>
        <v>0.15054099942742738</v>
      </c>
      <c r="AI196" s="479" cm="1">
        <f t="array" ref="AI196">TREND($AB196:$AF196,$AB$1:$AF$1,AI$1)</f>
        <v>0.16835380560254976</v>
      </c>
      <c r="AJ196" s="479" cm="1">
        <f t="array" ref="AJ196">TREND($AB196:$AF196,$AB$1:$AF$1,AJ$1)</f>
        <v>0.18616661177767213</v>
      </c>
      <c r="AK196" s="479" cm="1">
        <f t="array" ref="AK196">TREND($AB196:$AF196,$AB$1:$AF$1,AK$1)</f>
        <v>0.20397941795279451</v>
      </c>
    </row>
    <row r="197" spans="1:37" x14ac:dyDescent="0.25">
      <c r="A197" s="205" t="s">
        <v>1625</v>
      </c>
      <c r="B197" s="205" t="s">
        <v>1624</v>
      </c>
      <c r="C197" s="46" t="s">
        <v>1167</v>
      </c>
      <c r="D197" s="46" t="s">
        <v>64</v>
      </c>
      <c r="E197" s="44">
        <v>0</v>
      </c>
      <c r="F197" s="176">
        <v>0</v>
      </c>
      <c r="G197" s="477">
        <f>('CA PATHWAYS 2022'!I$15/'CA PATHWAYS 2022'!$H$15)-1</f>
        <v>-0.15100422209697584</v>
      </c>
      <c r="H197" s="147">
        <f>(-0.4-$G197)/COUNT($H$1:$V$1)+G197</f>
        <v>-0.16760394062384412</v>
      </c>
      <c r="I197" s="147">
        <f t="shared" ref="I197:V197" si="9">(-0.4-$G197)/COUNT($H$1:$V$1)+H197</f>
        <v>-0.18420365915071241</v>
      </c>
      <c r="J197" s="147">
        <f t="shared" si="9"/>
        <v>-0.20080337767758069</v>
      </c>
      <c r="K197" s="147">
        <f t="shared" si="9"/>
        <v>-0.21740309620444898</v>
      </c>
      <c r="L197" s="147">
        <f t="shared" si="9"/>
        <v>-0.23400281473131726</v>
      </c>
      <c r="M197" s="147">
        <f t="shared" si="9"/>
        <v>-0.25060253325818554</v>
      </c>
      <c r="N197" s="147">
        <f t="shared" si="9"/>
        <v>-0.2672022517850538</v>
      </c>
      <c r="O197" s="147">
        <f t="shared" si="9"/>
        <v>-0.28380197031192206</v>
      </c>
      <c r="P197" s="147">
        <f t="shared" si="9"/>
        <v>-0.30040168883879032</v>
      </c>
      <c r="Q197" s="147">
        <f t="shared" si="9"/>
        <v>-0.31700140736565857</v>
      </c>
      <c r="R197" s="147">
        <f t="shared" si="9"/>
        <v>-0.33360112589252683</v>
      </c>
      <c r="S197" s="147">
        <f t="shared" si="9"/>
        <v>-0.35020084441939509</v>
      </c>
      <c r="T197" s="147">
        <f t="shared" si="9"/>
        <v>-0.36680056294626334</v>
      </c>
      <c r="U197" s="147">
        <f t="shared" si="9"/>
        <v>-0.3834002814731316</v>
      </c>
      <c r="V197" s="147">
        <f t="shared" si="9"/>
        <v>-0.39999999999999986</v>
      </c>
      <c r="W197" s="147">
        <f>V197</f>
        <v>-0.39999999999999986</v>
      </c>
      <c r="X197" s="147">
        <f t="shared" ref="X197:AK197" si="10">W197</f>
        <v>-0.39999999999999986</v>
      </c>
      <c r="Y197" s="147">
        <f t="shared" si="10"/>
        <v>-0.39999999999999986</v>
      </c>
      <c r="Z197" s="147">
        <f t="shared" si="10"/>
        <v>-0.39999999999999986</v>
      </c>
      <c r="AA197" s="147">
        <f t="shared" si="10"/>
        <v>-0.39999999999999986</v>
      </c>
      <c r="AB197" s="147">
        <f t="shared" si="10"/>
        <v>-0.39999999999999986</v>
      </c>
      <c r="AC197" s="147">
        <f t="shared" si="10"/>
        <v>-0.39999999999999986</v>
      </c>
      <c r="AD197" s="147">
        <f t="shared" si="10"/>
        <v>-0.39999999999999986</v>
      </c>
      <c r="AE197" s="147">
        <f t="shared" si="10"/>
        <v>-0.39999999999999986</v>
      </c>
      <c r="AF197" s="147">
        <f t="shared" si="10"/>
        <v>-0.39999999999999986</v>
      </c>
      <c r="AG197" s="480">
        <f t="shared" si="10"/>
        <v>-0.39999999999999986</v>
      </c>
      <c r="AH197" s="480">
        <f t="shared" si="10"/>
        <v>-0.39999999999999986</v>
      </c>
      <c r="AI197" s="480">
        <f t="shared" si="10"/>
        <v>-0.39999999999999986</v>
      </c>
      <c r="AJ197" s="480">
        <f t="shared" si="10"/>
        <v>-0.39999999999999986</v>
      </c>
      <c r="AK197" s="480">
        <f t="shared" si="10"/>
        <v>-0.39999999999999986</v>
      </c>
    </row>
    <row r="198" spans="1:37" x14ac:dyDescent="0.25">
      <c r="A198" s="1" t="s">
        <v>1654</v>
      </c>
      <c r="B198" s="241" t="s">
        <v>1650</v>
      </c>
      <c r="C198" s="46" t="s">
        <v>1167</v>
      </c>
      <c r="D198" s="242" t="s">
        <v>65</v>
      </c>
      <c r="E198" s="44">
        <f>IFERROR((SUMIFS('Pathways-petroleum diesel'!G$4:G$40,'Pathways-petroleum diesel'!$A$4:$A$40,$D198)-SUMIFS('Pathways-petroleum diesel'!$G$4:$G$40,'Pathways-petroleum diesel'!$A$4:$A$40,$D198))/SUMIFS('Pathways-petroleum diesel'!$G$4:$G$40,'Pathways-petroleum diesel'!$A$4:$A$40,$D198),0)</f>
        <v>0</v>
      </c>
      <c r="F198" s="176">
        <f>IFERROR((SUMIFS('Pathways-petroleum diesel'!H$4:H$40,'Pathways-petroleum diesel'!$A$4:$A$40,$D198)-SUMIFS('Pathways-petroleum diesel'!$G$4:$G$40,'Pathways-petroleum diesel'!$A$4:$A$40,$D198))/SUMIFS('Pathways-petroleum diesel'!$G$4:$G$40,'Pathways-petroleum diesel'!$A$4:$A$40,$D198),0)</f>
        <v>0</v>
      </c>
      <c r="G198" s="477">
        <f>('CA PATHWAYS 2022'!I$15/'CA PATHWAYS 2022'!$H$15)-1</f>
        <v>-0.15100422209697584</v>
      </c>
      <c r="H198" s="478">
        <f>('CA PATHWAYS 2022'!J$15/'CA PATHWAYS 2022'!$H$15)-1</f>
        <v>-0.20277144075204967</v>
      </c>
      <c r="I198" s="478">
        <f>('CA PATHWAYS 2022'!K$15/'CA PATHWAYS 2022'!$H$15)-1</f>
        <v>-0.17531595582048809</v>
      </c>
      <c r="J198" s="478">
        <f>('CA PATHWAYS 2022'!L$15/'CA PATHWAYS 2022'!$H$15)-1</f>
        <v>-0.14330252737257276</v>
      </c>
      <c r="K198" s="478">
        <f>('CA PATHWAYS 2022'!M$15/'CA PATHWAYS 2022'!$H$15)-1</f>
        <v>-0.12788924882261543</v>
      </c>
      <c r="L198" s="478">
        <f>('CA PATHWAYS 2022'!N$15/'CA PATHWAYS 2022'!$H$15)-1</f>
        <v>-0.10596350661603871</v>
      </c>
      <c r="M198" s="478">
        <f>('CA PATHWAYS 2022'!O$15/'CA PATHWAYS 2022'!$H$15)-1</f>
        <v>-9.2623836189442477E-2</v>
      </c>
      <c r="N198" s="478">
        <f>('CA PATHWAYS 2022'!P$15/'CA PATHWAYS 2022'!$H$15)-1</f>
        <v>-8.4356355238472291E-2</v>
      </c>
      <c r="O198" s="478">
        <f>('CA PATHWAYS 2022'!Q$15/'CA PATHWAYS 2022'!$H$15)-1</f>
        <v>-7.7417628477788214E-2</v>
      </c>
      <c r="P198" s="478">
        <f>('CA PATHWAYS 2022'!R$15/'CA PATHWAYS 2022'!$H$15)-1</f>
        <v>-6.9235322712236314E-2</v>
      </c>
      <c r="Q198" s="478">
        <f>('CA PATHWAYS 2022'!S$15/'CA PATHWAYS 2022'!$H$15)-1</f>
        <v>-5.683765330983559E-2</v>
      </c>
      <c r="R198" s="478">
        <f>('CA PATHWAYS 2022'!T$15/'CA PATHWAYS 2022'!$H$15)-1</f>
        <v>-4.5740712945802953E-2</v>
      </c>
      <c r="S198" s="478">
        <f>('CA PATHWAYS 2022'!U$15/'CA PATHWAYS 2022'!$H$15)-1</f>
        <v>-3.6225630364131733E-2</v>
      </c>
      <c r="T198" s="478">
        <f>('CA PATHWAYS 2022'!V$15/'CA PATHWAYS 2022'!$H$15)-1</f>
        <v>-2.2001348092289152E-2</v>
      </c>
      <c r="U198" s="478">
        <f>('CA PATHWAYS 2022'!W$15/'CA PATHWAYS 2022'!$H$15)-1</f>
        <v>-1.1068932121494512E-2</v>
      </c>
      <c r="V198" s="478">
        <f>('CA PATHWAYS 2022'!X$15/'CA PATHWAYS 2022'!$H$15)-1</f>
        <v>-5.2153863904778053E-3</v>
      </c>
      <c r="W198" s="478">
        <f>('CA PATHWAYS 2022'!Y$15/'CA PATHWAYS 2022'!$H$15)-1</f>
        <v>-1.5598720155484136E-3</v>
      </c>
      <c r="X198" s="478">
        <f>('CA PATHWAYS 2022'!Z$15/'CA PATHWAYS 2022'!$H$15)-1</f>
        <v>6.3575699996889501E-3</v>
      </c>
      <c r="Y198" s="478">
        <f>('CA PATHWAYS 2022'!AA$15/'CA PATHWAYS 2022'!$H$15)-1</f>
        <v>1.5128889741364615E-2</v>
      </c>
      <c r="Z198" s="478">
        <f>('CA PATHWAYS 2022'!AB$15/'CA PATHWAYS 2022'!$H$15)-1</f>
        <v>2.5019344081048445E-2</v>
      </c>
      <c r="AA198" s="478">
        <f>('CA PATHWAYS 2022'!AC$15/'CA PATHWAYS 2022'!$H$15)-1</f>
        <v>3.186008882207525E-2</v>
      </c>
      <c r="AB198" s="478">
        <f>('CA PATHWAYS 2022'!AD$15/'CA PATHWAYS 2022'!$H$15)-1</f>
        <v>4.3039375739147179E-2</v>
      </c>
      <c r="AC198" s="478">
        <f>('CA PATHWAYS 2022'!AE$15/'CA PATHWAYS 2022'!$H$15)-1</f>
        <v>5.9625384727645114E-2</v>
      </c>
      <c r="AD198" s="478">
        <f>('CA PATHWAYS 2022'!AF$15/'CA PATHWAYS 2022'!$H$15)-1</f>
        <v>8.1852524295267237E-2</v>
      </c>
      <c r="AE198" s="478">
        <f>('CA PATHWAYS 2022'!AG$15/'CA PATHWAYS 2022'!$H$15)-1</f>
        <v>0.10003097978804254</v>
      </c>
      <c r="AF198" s="478">
        <f>('CA PATHWAYS 2022'!AH$15/'CA PATHWAYS 2022'!$H$15)-1</f>
        <v>0.11190060908456401</v>
      </c>
      <c r="AG198" s="479" cm="1">
        <f t="array" ref="AG198">TREND($AB198:$AF198,$AB$1:$AF$1,AG$1)</f>
        <v>0.132728193252305</v>
      </c>
      <c r="AH198" s="479" cm="1">
        <f t="array" ref="AH198">TREND($AB198:$AF198,$AB$1:$AF$1,AH$1)</f>
        <v>0.15054099942742738</v>
      </c>
      <c r="AI198" s="479" cm="1">
        <f t="array" ref="AI198">TREND($AB198:$AF198,$AB$1:$AF$1,AI$1)</f>
        <v>0.16835380560254976</v>
      </c>
      <c r="AJ198" s="479" cm="1">
        <f t="array" ref="AJ198">TREND($AB198:$AF198,$AB$1:$AF$1,AJ$1)</f>
        <v>0.18616661177767213</v>
      </c>
      <c r="AK198" s="479" cm="1">
        <f t="array" ref="AK198">TREND($AB198:$AF198,$AB$1:$AF$1,AK$1)</f>
        <v>0.20397941795279451</v>
      </c>
    </row>
    <row r="199" spans="1:37" x14ac:dyDescent="0.25">
      <c r="A199" s="1" t="s">
        <v>1654</v>
      </c>
      <c r="B199" s="241" t="s">
        <v>1650</v>
      </c>
      <c r="C199" s="46" t="s">
        <v>1167</v>
      </c>
      <c r="D199" s="46" t="s">
        <v>66</v>
      </c>
      <c r="E199" s="44">
        <f>IFERROR((SUMIFS('Pathways-petroleum diesel'!G$4:G$40,'Pathways-petroleum diesel'!$A$4:$A$40,$D199)-SUMIFS('Pathways-petroleum diesel'!$G$4:$G$40,'Pathways-petroleum diesel'!$A$4:$A$40,$D199))/SUMIFS('Pathways-petroleum diesel'!$G$4:$G$40,'Pathways-petroleum diesel'!$A$4:$A$40,$D199),0)</f>
        <v>0</v>
      </c>
      <c r="F199" s="176">
        <f>IFERROR((SUMIFS('Pathways-petroleum diesel'!H$4:H$40,'Pathways-petroleum diesel'!$A$4:$A$40,$D199)-SUMIFS('Pathways-petroleum diesel'!$G$4:$G$40,'Pathways-petroleum diesel'!$A$4:$A$40,$D199))/SUMIFS('Pathways-petroleum diesel'!$G$4:$G$40,'Pathways-petroleum diesel'!$A$4:$A$40,$D199),0)</f>
        <v>1.4651723689721181E-2</v>
      </c>
      <c r="G199" s="477">
        <f>('CA PATHWAYS 2022'!I$15/'CA PATHWAYS 2022'!$H$15)-1</f>
        <v>-0.15100422209697584</v>
      </c>
      <c r="H199" s="478">
        <f>('CA PATHWAYS 2022'!J$15/'CA PATHWAYS 2022'!$H$15)-1</f>
        <v>-0.20277144075204967</v>
      </c>
      <c r="I199" s="478">
        <f>('CA PATHWAYS 2022'!K$15/'CA PATHWAYS 2022'!$H$15)-1</f>
        <v>-0.17531595582048809</v>
      </c>
      <c r="J199" s="478">
        <f>('CA PATHWAYS 2022'!L$15/'CA PATHWAYS 2022'!$H$15)-1</f>
        <v>-0.14330252737257276</v>
      </c>
      <c r="K199" s="478">
        <f>('CA PATHWAYS 2022'!M$15/'CA PATHWAYS 2022'!$H$15)-1</f>
        <v>-0.12788924882261543</v>
      </c>
      <c r="L199" s="478">
        <f>('CA PATHWAYS 2022'!N$15/'CA PATHWAYS 2022'!$H$15)-1</f>
        <v>-0.10596350661603871</v>
      </c>
      <c r="M199" s="478">
        <f>('CA PATHWAYS 2022'!O$15/'CA PATHWAYS 2022'!$H$15)-1</f>
        <v>-9.2623836189442477E-2</v>
      </c>
      <c r="N199" s="478">
        <f>('CA PATHWAYS 2022'!P$15/'CA PATHWAYS 2022'!$H$15)-1</f>
        <v>-8.4356355238472291E-2</v>
      </c>
      <c r="O199" s="478">
        <f>('CA PATHWAYS 2022'!Q$15/'CA PATHWAYS 2022'!$H$15)-1</f>
        <v>-7.7417628477788214E-2</v>
      </c>
      <c r="P199" s="478">
        <f>('CA PATHWAYS 2022'!R$15/'CA PATHWAYS 2022'!$H$15)-1</f>
        <v>-6.9235322712236314E-2</v>
      </c>
      <c r="Q199" s="478">
        <f>('CA PATHWAYS 2022'!S$15/'CA PATHWAYS 2022'!$H$15)-1</f>
        <v>-5.683765330983559E-2</v>
      </c>
      <c r="R199" s="478">
        <f>('CA PATHWAYS 2022'!T$15/'CA PATHWAYS 2022'!$H$15)-1</f>
        <v>-4.5740712945802953E-2</v>
      </c>
      <c r="S199" s="478">
        <f>('CA PATHWAYS 2022'!U$15/'CA PATHWAYS 2022'!$H$15)-1</f>
        <v>-3.6225630364131733E-2</v>
      </c>
      <c r="T199" s="478">
        <f>('CA PATHWAYS 2022'!V$15/'CA PATHWAYS 2022'!$H$15)-1</f>
        <v>-2.2001348092289152E-2</v>
      </c>
      <c r="U199" s="478">
        <f>('CA PATHWAYS 2022'!W$15/'CA PATHWAYS 2022'!$H$15)-1</f>
        <v>-1.1068932121494512E-2</v>
      </c>
      <c r="V199" s="478">
        <f>('CA PATHWAYS 2022'!X$15/'CA PATHWAYS 2022'!$H$15)-1</f>
        <v>-5.2153863904778053E-3</v>
      </c>
      <c r="W199" s="478">
        <f>('CA PATHWAYS 2022'!Y$15/'CA PATHWAYS 2022'!$H$15)-1</f>
        <v>-1.5598720155484136E-3</v>
      </c>
      <c r="X199" s="478">
        <f>('CA PATHWAYS 2022'!Z$15/'CA PATHWAYS 2022'!$H$15)-1</f>
        <v>6.3575699996889501E-3</v>
      </c>
      <c r="Y199" s="478">
        <f>('CA PATHWAYS 2022'!AA$15/'CA PATHWAYS 2022'!$H$15)-1</f>
        <v>1.5128889741364615E-2</v>
      </c>
      <c r="Z199" s="478">
        <f>('CA PATHWAYS 2022'!AB$15/'CA PATHWAYS 2022'!$H$15)-1</f>
        <v>2.5019344081048445E-2</v>
      </c>
      <c r="AA199" s="478">
        <f>('CA PATHWAYS 2022'!AC$15/'CA PATHWAYS 2022'!$H$15)-1</f>
        <v>3.186008882207525E-2</v>
      </c>
      <c r="AB199" s="478">
        <f>('CA PATHWAYS 2022'!AD$15/'CA PATHWAYS 2022'!$H$15)-1</f>
        <v>4.3039375739147179E-2</v>
      </c>
      <c r="AC199" s="478">
        <f>('CA PATHWAYS 2022'!AE$15/'CA PATHWAYS 2022'!$H$15)-1</f>
        <v>5.9625384727645114E-2</v>
      </c>
      <c r="AD199" s="478">
        <f>('CA PATHWAYS 2022'!AF$15/'CA PATHWAYS 2022'!$H$15)-1</f>
        <v>8.1852524295267237E-2</v>
      </c>
      <c r="AE199" s="478">
        <f>('CA PATHWAYS 2022'!AG$15/'CA PATHWAYS 2022'!$H$15)-1</f>
        <v>0.10003097978804254</v>
      </c>
      <c r="AF199" s="478">
        <f>('CA PATHWAYS 2022'!AH$15/'CA PATHWAYS 2022'!$H$15)-1</f>
        <v>0.11190060908456401</v>
      </c>
      <c r="AG199" s="479" cm="1">
        <f t="array" ref="AG199">TREND($AB199:$AF199,$AB$1:$AF$1,AG$1)</f>
        <v>0.132728193252305</v>
      </c>
      <c r="AH199" s="479" cm="1">
        <f t="array" ref="AH199">TREND($AB199:$AF199,$AB$1:$AF$1,AH$1)</f>
        <v>0.15054099942742738</v>
      </c>
      <c r="AI199" s="479" cm="1">
        <f t="array" ref="AI199">TREND($AB199:$AF199,$AB$1:$AF$1,AI$1)</f>
        <v>0.16835380560254976</v>
      </c>
      <c r="AJ199" s="479" cm="1">
        <f t="array" ref="AJ199">TREND($AB199:$AF199,$AB$1:$AF$1,AJ$1)</f>
        <v>0.18616661177767213</v>
      </c>
      <c r="AK199" s="479" cm="1">
        <f t="array" ref="AK199">TREND($AB199:$AF199,$AB$1:$AF$1,AK$1)</f>
        <v>0.20397941795279451</v>
      </c>
    </row>
    <row r="200" spans="1:37" x14ac:dyDescent="0.25">
      <c r="A200" s="1" t="s">
        <v>1654</v>
      </c>
      <c r="B200" s="241" t="s">
        <v>1650</v>
      </c>
      <c r="C200" s="46" t="s">
        <v>1167</v>
      </c>
      <c r="D200" s="46" t="s">
        <v>67</v>
      </c>
      <c r="E200" s="44">
        <f>IFERROR((SUMIFS('Pathways-petroleum diesel'!G$4:G$40,'Pathways-petroleum diesel'!$A$4:$A$40,$D200)-SUMIFS('Pathways-petroleum diesel'!$G$4:$G$40,'Pathways-petroleum diesel'!$A$4:$A$40,$D200))/SUMIFS('Pathways-petroleum diesel'!$G$4:$G$40,'Pathways-petroleum diesel'!$A$4:$A$40,$D200),0)</f>
        <v>0</v>
      </c>
      <c r="F200" s="176">
        <f>IFERROR((SUMIFS('Pathways-petroleum diesel'!H$4:H$40,'Pathways-petroleum diesel'!$A$4:$A$40,$D200)-SUMIFS('Pathways-petroleum diesel'!$G$4:$G$40,'Pathways-petroleum diesel'!$A$4:$A$40,$D200))/SUMIFS('Pathways-petroleum diesel'!$G$4:$G$40,'Pathways-petroleum diesel'!$A$4:$A$40,$D200),0)</f>
        <v>0</v>
      </c>
      <c r="G200" s="477">
        <f>('CA PATHWAYS 2022'!I$15/'CA PATHWAYS 2022'!$H$15)-1</f>
        <v>-0.15100422209697584</v>
      </c>
      <c r="H200" s="478">
        <f>('CA PATHWAYS 2022'!J$15/'CA PATHWAYS 2022'!$H$15)-1</f>
        <v>-0.20277144075204967</v>
      </c>
      <c r="I200" s="478">
        <f>('CA PATHWAYS 2022'!K$15/'CA PATHWAYS 2022'!$H$15)-1</f>
        <v>-0.17531595582048809</v>
      </c>
      <c r="J200" s="478">
        <f>('CA PATHWAYS 2022'!L$15/'CA PATHWAYS 2022'!$H$15)-1</f>
        <v>-0.14330252737257276</v>
      </c>
      <c r="K200" s="478">
        <f>('CA PATHWAYS 2022'!M$15/'CA PATHWAYS 2022'!$H$15)-1</f>
        <v>-0.12788924882261543</v>
      </c>
      <c r="L200" s="478">
        <f>('CA PATHWAYS 2022'!N$15/'CA PATHWAYS 2022'!$H$15)-1</f>
        <v>-0.10596350661603871</v>
      </c>
      <c r="M200" s="478">
        <f>('CA PATHWAYS 2022'!O$15/'CA PATHWAYS 2022'!$H$15)-1</f>
        <v>-9.2623836189442477E-2</v>
      </c>
      <c r="N200" s="478">
        <f>('CA PATHWAYS 2022'!P$15/'CA PATHWAYS 2022'!$H$15)-1</f>
        <v>-8.4356355238472291E-2</v>
      </c>
      <c r="O200" s="478">
        <f>('CA PATHWAYS 2022'!Q$15/'CA PATHWAYS 2022'!$H$15)-1</f>
        <v>-7.7417628477788214E-2</v>
      </c>
      <c r="P200" s="478">
        <f>('CA PATHWAYS 2022'!R$15/'CA PATHWAYS 2022'!$H$15)-1</f>
        <v>-6.9235322712236314E-2</v>
      </c>
      <c r="Q200" s="478">
        <f>('CA PATHWAYS 2022'!S$15/'CA PATHWAYS 2022'!$H$15)-1</f>
        <v>-5.683765330983559E-2</v>
      </c>
      <c r="R200" s="478">
        <f>('CA PATHWAYS 2022'!T$15/'CA PATHWAYS 2022'!$H$15)-1</f>
        <v>-4.5740712945802953E-2</v>
      </c>
      <c r="S200" s="478">
        <f>('CA PATHWAYS 2022'!U$15/'CA PATHWAYS 2022'!$H$15)-1</f>
        <v>-3.6225630364131733E-2</v>
      </c>
      <c r="T200" s="478">
        <f>('CA PATHWAYS 2022'!V$15/'CA PATHWAYS 2022'!$H$15)-1</f>
        <v>-2.2001348092289152E-2</v>
      </c>
      <c r="U200" s="478">
        <f>('CA PATHWAYS 2022'!W$15/'CA PATHWAYS 2022'!$H$15)-1</f>
        <v>-1.1068932121494512E-2</v>
      </c>
      <c r="V200" s="478">
        <f>('CA PATHWAYS 2022'!X$15/'CA PATHWAYS 2022'!$H$15)-1</f>
        <v>-5.2153863904778053E-3</v>
      </c>
      <c r="W200" s="478">
        <f>('CA PATHWAYS 2022'!Y$15/'CA PATHWAYS 2022'!$H$15)-1</f>
        <v>-1.5598720155484136E-3</v>
      </c>
      <c r="X200" s="478">
        <f>('CA PATHWAYS 2022'!Z$15/'CA PATHWAYS 2022'!$H$15)-1</f>
        <v>6.3575699996889501E-3</v>
      </c>
      <c r="Y200" s="478">
        <f>('CA PATHWAYS 2022'!AA$15/'CA PATHWAYS 2022'!$H$15)-1</f>
        <v>1.5128889741364615E-2</v>
      </c>
      <c r="Z200" s="478">
        <f>('CA PATHWAYS 2022'!AB$15/'CA PATHWAYS 2022'!$H$15)-1</f>
        <v>2.5019344081048445E-2</v>
      </c>
      <c r="AA200" s="478">
        <f>('CA PATHWAYS 2022'!AC$15/'CA PATHWAYS 2022'!$H$15)-1</f>
        <v>3.186008882207525E-2</v>
      </c>
      <c r="AB200" s="478">
        <f>('CA PATHWAYS 2022'!AD$15/'CA PATHWAYS 2022'!$H$15)-1</f>
        <v>4.3039375739147179E-2</v>
      </c>
      <c r="AC200" s="478">
        <f>('CA PATHWAYS 2022'!AE$15/'CA PATHWAYS 2022'!$H$15)-1</f>
        <v>5.9625384727645114E-2</v>
      </c>
      <c r="AD200" s="478">
        <f>('CA PATHWAYS 2022'!AF$15/'CA PATHWAYS 2022'!$H$15)-1</f>
        <v>8.1852524295267237E-2</v>
      </c>
      <c r="AE200" s="478">
        <f>('CA PATHWAYS 2022'!AG$15/'CA PATHWAYS 2022'!$H$15)-1</f>
        <v>0.10003097978804254</v>
      </c>
      <c r="AF200" s="478">
        <f>('CA PATHWAYS 2022'!AH$15/'CA PATHWAYS 2022'!$H$15)-1</f>
        <v>0.11190060908456401</v>
      </c>
      <c r="AG200" s="479" cm="1">
        <f t="array" ref="AG200">TREND($AB200:$AF200,$AB$1:$AF$1,AG$1)</f>
        <v>0.132728193252305</v>
      </c>
      <c r="AH200" s="479" cm="1">
        <f t="array" ref="AH200">TREND($AB200:$AF200,$AB$1:$AF$1,AH$1)</f>
        <v>0.15054099942742738</v>
      </c>
      <c r="AI200" s="479" cm="1">
        <f t="array" ref="AI200">TREND($AB200:$AF200,$AB$1:$AF$1,AI$1)</f>
        <v>0.16835380560254976</v>
      </c>
      <c r="AJ200" s="479" cm="1">
        <f t="array" ref="AJ200">TREND($AB200:$AF200,$AB$1:$AF$1,AJ$1)</f>
        <v>0.18616661177767213</v>
      </c>
      <c r="AK200" s="479" cm="1">
        <f t="array" ref="AK200">TREND($AB200:$AF200,$AB$1:$AF$1,AK$1)</f>
        <v>0.20397941795279451</v>
      </c>
    </row>
    <row r="201" spans="1:37" x14ac:dyDescent="0.25">
      <c r="A201" s="1" t="s">
        <v>1654</v>
      </c>
      <c r="B201" s="241" t="s">
        <v>1650</v>
      </c>
      <c r="C201" s="46" t="s">
        <v>1167</v>
      </c>
      <c r="D201" s="242" t="s">
        <v>68</v>
      </c>
      <c r="E201" s="44">
        <f>IFERROR((SUMIFS('Pathways-petroleum diesel'!G$4:G$40,'Pathways-petroleum diesel'!$A$4:$A$40,$D201)-SUMIFS('Pathways-petroleum diesel'!$G$4:$G$40,'Pathways-petroleum diesel'!$A$4:$A$40,$D201))/SUMIFS('Pathways-petroleum diesel'!$G$4:$G$40,'Pathways-petroleum diesel'!$A$4:$A$40,$D201),0)</f>
        <v>0</v>
      </c>
      <c r="F201" s="176">
        <f>IFERROR((SUMIFS('Pathways-petroleum diesel'!H$4:H$40,'Pathways-petroleum diesel'!$A$4:$A$40,$D201)-SUMIFS('Pathways-petroleum diesel'!$G$4:$G$40,'Pathways-petroleum diesel'!$A$4:$A$40,$D201))/SUMIFS('Pathways-petroleum diesel'!$G$4:$G$40,'Pathways-petroleum diesel'!$A$4:$A$40,$D201),0)</f>
        <v>0</v>
      </c>
      <c r="G201" s="477">
        <f>('CA PATHWAYS 2022'!I$15/'CA PATHWAYS 2022'!$H$15)-1</f>
        <v>-0.15100422209697584</v>
      </c>
      <c r="H201" s="478">
        <f>('CA PATHWAYS 2022'!J$15/'CA PATHWAYS 2022'!$H$15)-1</f>
        <v>-0.20277144075204967</v>
      </c>
      <c r="I201" s="478">
        <f>('CA PATHWAYS 2022'!K$15/'CA PATHWAYS 2022'!$H$15)-1</f>
        <v>-0.17531595582048809</v>
      </c>
      <c r="J201" s="478">
        <f>('CA PATHWAYS 2022'!L$15/'CA PATHWAYS 2022'!$H$15)-1</f>
        <v>-0.14330252737257276</v>
      </c>
      <c r="K201" s="478">
        <f>('CA PATHWAYS 2022'!M$15/'CA PATHWAYS 2022'!$H$15)-1</f>
        <v>-0.12788924882261543</v>
      </c>
      <c r="L201" s="478">
        <f>('CA PATHWAYS 2022'!N$15/'CA PATHWAYS 2022'!$H$15)-1</f>
        <v>-0.10596350661603871</v>
      </c>
      <c r="M201" s="478">
        <f>('CA PATHWAYS 2022'!O$15/'CA PATHWAYS 2022'!$H$15)-1</f>
        <v>-9.2623836189442477E-2</v>
      </c>
      <c r="N201" s="478">
        <f>('CA PATHWAYS 2022'!P$15/'CA PATHWAYS 2022'!$H$15)-1</f>
        <v>-8.4356355238472291E-2</v>
      </c>
      <c r="O201" s="478">
        <f>('CA PATHWAYS 2022'!Q$15/'CA PATHWAYS 2022'!$H$15)-1</f>
        <v>-7.7417628477788214E-2</v>
      </c>
      <c r="P201" s="478">
        <f>('CA PATHWAYS 2022'!R$15/'CA PATHWAYS 2022'!$H$15)-1</f>
        <v>-6.9235322712236314E-2</v>
      </c>
      <c r="Q201" s="478">
        <f>('CA PATHWAYS 2022'!S$15/'CA PATHWAYS 2022'!$H$15)-1</f>
        <v>-5.683765330983559E-2</v>
      </c>
      <c r="R201" s="478">
        <f>('CA PATHWAYS 2022'!T$15/'CA PATHWAYS 2022'!$H$15)-1</f>
        <v>-4.5740712945802953E-2</v>
      </c>
      <c r="S201" s="478">
        <f>('CA PATHWAYS 2022'!U$15/'CA PATHWAYS 2022'!$H$15)-1</f>
        <v>-3.6225630364131733E-2</v>
      </c>
      <c r="T201" s="478">
        <f>('CA PATHWAYS 2022'!V$15/'CA PATHWAYS 2022'!$H$15)-1</f>
        <v>-2.2001348092289152E-2</v>
      </c>
      <c r="U201" s="478">
        <f>('CA PATHWAYS 2022'!W$15/'CA PATHWAYS 2022'!$H$15)-1</f>
        <v>-1.1068932121494512E-2</v>
      </c>
      <c r="V201" s="478">
        <f>('CA PATHWAYS 2022'!X$15/'CA PATHWAYS 2022'!$H$15)-1</f>
        <v>-5.2153863904778053E-3</v>
      </c>
      <c r="W201" s="478">
        <f>('CA PATHWAYS 2022'!Y$15/'CA PATHWAYS 2022'!$H$15)-1</f>
        <v>-1.5598720155484136E-3</v>
      </c>
      <c r="X201" s="478">
        <f>('CA PATHWAYS 2022'!Z$15/'CA PATHWAYS 2022'!$H$15)-1</f>
        <v>6.3575699996889501E-3</v>
      </c>
      <c r="Y201" s="478">
        <f>('CA PATHWAYS 2022'!AA$15/'CA PATHWAYS 2022'!$H$15)-1</f>
        <v>1.5128889741364615E-2</v>
      </c>
      <c r="Z201" s="478">
        <f>('CA PATHWAYS 2022'!AB$15/'CA PATHWAYS 2022'!$H$15)-1</f>
        <v>2.5019344081048445E-2</v>
      </c>
      <c r="AA201" s="478">
        <f>('CA PATHWAYS 2022'!AC$15/'CA PATHWAYS 2022'!$H$15)-1</f>
        <v>3.186008882207525E-2</v>
      </c>
      <c r="AB201" s="478">
        <f>('CA PATHWAYS 2022'!AD$15/'CA PATHWAYS 2022'!$H$15)-1</f>
        <v>4.3039375739147179E-2</v>
      </c>
      <c r="AC201" s="478">
        <f>('CA PATHWAYS 2022'!AE$15/'CA PATHWAYS 2022'!$H$15)-1</f>
        <v>5.9625384727645114E-2</v>
      </c>
      <c r="AD201" s="478">
        <f>('CA PATHWAYS 2022'!AF$15/'CA PATHWAYS 2022'!$H$15)-1</f>
        <v>8.1852524295267237E-2</v>
      </c>
      <c r="AE201" s="478">
        <f>('CA PATHWAYS 2022'!AG$15/'CA PATHWAYS 2022'!$H$15)-1</f>
        <v>0.10003097978804254</v>
      </c>
      <c r="AF201" s="478">
        <f>('CA PATHWAYS 2022'!AH$15/'CA PATHWAYS 2022'!$H$15)-1</f>
        <v>0.11190060908456401</v>
      </c>
      <c r="AG201" s="479" cm="1">
        <f t="array" ref="AG201">TREND($AB201:$AF201,$AB$1:$AF$1,AG$1)</f>
        <v>0.132728193252305</v>
      </c>
      <c r="AH201" s="479" cm="1">
        <f t="array" ref="AH201">TREND($AB201:$AF201,$AB$1:$AF$1,AH$1)</f>
        <v>0.15054099942742738</v>
      </c>
      <c r="AI201" s="479" cm="1">
        <f t="array" ref="AI201">TREND($AB201:$AF201,$AB$1:$AF$1,AI$1)</f>
        <v>0.16835380560254976</v>
      </c>
      <c r="AJ201" s="479" cm="1">
        <f t="array" ref="AJ201">TREND($AB201:$AF201,$AB$1:$AF$1,AJ$1)</f>
        <v>0.18616661177767213</v>
      </c>
      <c r="AK201" s="479" cm="1">
        <f t="array" ref="AK201">TREND($AB201:$AF201,$AB$1:$AF$1,AK$1)</f>
        <v>0.20397941795279451</v>
      </c>
    </row>
    <row r="202" spans="1:37" x14ac:dyDescent="0.25">
      <c r="A202" s="1" t="s">
        <v>1654</v>
      </c>
      <c r="B202" s="241" t="s">
        <v>1650</v>
      </c>
      <c r="C202" s="46" t="s">
        <v>1167</v>
      </c>
      <c r="D202" s="46" t="s">
        <v>69</v>
      </c>
      <c r="E202" s="44">
        <f>IFERROR((SUMIFS('Pathways-petroleum diesel'!G$4:G$40,'Pathways-petroleum diesel'!$A$4:$A$40,$D202)-SUMIFS('Pathways-petroleum diesel'!$G$4:$G$40,'Pathways-petroleum diesel'!$A$4:$A$40,$D202))/SUMIFS('Pathways-petroleum diesel'!$G$4:$G$40,'Pathways-petroleum diesel'!$A$4:$A$40,$D202),0)</f>
        <v>0</v>
      </c>
      <c r="F202" s="176">
        <f>IFERROR((SUMIFS('Pathways-petroleum diesel'!H$4:H$40,'Pathways-petroleum diesel'!$A$4:$A$40,$D202)-SUMIFS('Pathways-petroleum diesel'!$G$4:$G$40,'Pathways-petroleum diesel'!$A$4:$A$40,$D202))/SUMIFS('Pathways-petroleum diesel'!$G$4:$G$40,'Pathways-petroleum diesel'!$A$4:$A$40,$D202),0)</f>
        <v>1.4651723689721122E-2</v>
      </c>
      <c r="G202" s="477">
        <f>('CA PATHWAYS 2022'!I$15/'CA PATHWAYS 2022'!$H$15)-1</f>
        <v>-0.15100422209697584</v>
      </c>
      <c r="H202" s="478">
        <f>('CA PATHWAYS 2022'!J$15/'CA PATHWAYS 2022'!$H$15)-1</f>
        <v>-0.20277144075204967</v>
      </c>
      <c r="I202" s="478">
        <f>('CA PATHWAYS 2022'!K$15/'CA PATHWAYS 2022'!$H$15)-1</f>
        <v>-0.17531595582048809</v>
      </c>
      <c r="J202" s="478">
        <f>('CA PATHWAYS 2022'!L$15/'CA PATHWAYS 2022'!$H$15)-1</f>
        <v>-0.14330252737257276</v>
      </c>
      <c r="K202" s="478">
        <f>('CA PATHWAYS 2022'!M$15/'CA PATHWAYS 2022'!$H$15)-1</f>
        <v>-0.12788924882261543</v>
      </c>
      <c r="L202" s="478">
        <f>('CA PATHWAYS 2022'!N$15/'CA PATHWAYS 2022'!$H$15)-1</f>
        <v>-0.10596350661603871</v>
      </c>
      <c r="M202" s="478">
        <f>('CA PATHWAYS 2022'!O$15/'CA PATHWAYS 2022'!$H$15)-1</f>
        <v>-9.2623836189442477E-2</v>
      </c>
      <c r="N202" s="478">
        <f>('CA PATHWAYS 2022'!P$15/'CA PATHWAYS 2022'!$H$15)-1</f>
        <v>-8.4356355238472291E-2</v>
      </c>
      <c r="O202" s="478">
        <f>('CA PATHWAYS 2022'!Q$15/'CA PATHWAYS 2022'!$H$15)-1</f>
        <v>-7.7417628477788214E-2</v>
      </c>
      <c r="P202" s="478">
        <f>('CA PATHWAYS 2022'!R$15/'CA PATHWAYS 2022'!$H$15)-1</f>
        <v>-6.9235322712236314E-2</v>
      </c>
      <c r="Q202" s="478">
        <f>('CA PATHWAYS 2022'!S$15/'CA PATHWAYS 2022'!$H$15)-1</f>
        <v>-5.683765330983559E-2</v>
      </c>
      <c r="R202" s="478">
        <f>('CA PATHWAYS 2022'!T$15/'CA PATHWAYS 2022'!$H$15)-1</f>
        <v>-4.5740712945802953E-2</v>
      </c>
      <c r="S202" s="478">
        <f>('CA PATHWAYS 2022'!U$15/'CA PATHWAYS 2022'!$H$15)-1</f>
        <v>-3.6225630364131733E-2</v>
      </c>
      <c r="T202" s="478">
        <f>('CA PATHWAYS 2022'!V$15/'CA PATHWAYS 2022'!$H$15)-1</f>
        <v>-2.2001348092289152E-2</v>
      </c>
      <c r="U202" s="478">
        <f>('CA PATHWAYS 2022'!W$15/'CA PATHWAYS 2022'!$H$15)-1</f>
        <v>-1.1068932121494512E-2</v>
      </c>
      <c r="V202" s="478">
        <f>('CA PATHWAYS 2022'!X$15/'CA PATHWAYS 2022'!$H$15)-1</f>
        <v>-5.2153863904778053E-3</v>
      </c>
      <c r="W202" s="478">
        <f>('CA PATHWAYS 2022'!Y$15/'CA PATHWAYS 2022'!$H$15)-1</f>
        <v>-1.5598720155484136E-3</v>
      </c>
      <c r="X202" s="478">
        <f>('CA PATHWAYS 2022'!Z$15/'CA PATHWAYS 2022'!$H$15)-1</f>
        <v>6.3575699996889501E-3</v>
      </c>
      <c r="Y202" s="478">
        <f>('CA PATHWAYS 2022'!AA$15/'CA PATHWAYS 2022'!$H$15)-1</f>
        <v>1.5128889741364615E-2</v>
      </c>
      <c r="Z202" s="478">
        <f>('CA PATHWAYS 2022'!AB$15/'CA PATHWAYS 2022'!$H$15)-1</f>
        <v>2.5019344081048445E-2</v>
      </c>
      <c r="AA202" s="478">
        <f>('CA PATHWAYS 2022'!AC$15/'CA PATHWAYS 2022'!$H$15)-1</f>
        <v>3.186008882207525E-2</v>
      </c>
      <c r="AB202" s="478">
        <f>('CA PATHWAYS 2022'!AD$15/'CA PATHWAYS 2022'!$H$15)-1</f>
        <v>4.3039375739147179E-2</v>
      </c>
      <c r="AC202" s="478">
        <f>('CA PATHWAYS 2022'!AE$15/'CA PATHWAYS 2022'!$H$15)-1</f>
        <v>5.9625384727645114E-2</v>
      </c>
      <c r="AD202" s="478">
        <f>('CA PATHWAYS 2022'!AF$15/'CA PATHWAYS 2022'!$H$15)-1</f>
        <v>8.1852524295267237E-2</v>
      </c>
      <c r="AE202" s="478">
        <f>('CA PATHWAYS 2022'!AG$15/'CA PATHWAYS 2022'!$H$15)-1</f>
        <v>0.10003097978804254</v>
      </c>
      <c r="AF202" s="478">
        <f>('CA PATHWAYS 2022'!AH$15/'CA PATHWAYS 2022'!$H$15)-1</f>
        <v>0.11190060908456401</v>
      </c>
      <c r="AG202" s="479" cm="1">
        <f t="array" ref="AG202">TREND($AB202:$AF202,$AB$1:$AF$1,AG$1)</f>
        <v>0.132728193252305</v>
      </c>
      <c r="AH202" s="479" cm="1">
        <f t="array" ref="AH202">TREND($AB202:$AF202,$AB$1:$AF$1,AH$1)</f>
        <v>0.15054099942742738</v>
      </c>
      <c r="AI202" s="479" cm="1">
        <f t="array" ref="AI202">TREND($AB202:$AF202,$AB$1:$AF$1,AI$1)</f>
        <v>0.16835380560254976</v>
      </c>
      <c r="AJ202" s="479" cm="1">
        <f t="array" ref="AJ202">TREND($AB202:$AF202,$AB$1:$AF$1,AJ$1)</f>
        <v>0.18616661177767213</v>
      </c>
      <c r="AK202" s="479" cm="1">
        <f t="array" ref="AK202">TREND($AB202:$AF202,$AB$1:$AF$1,AK$1)</f>
        <v>0.20397941795279451</v>
      </c>
    </row>
    <row r="203" spans="1:37" x14ac:dyDescent="0.25">
      <c r="A203" s="1" t="s">
        <v>1654</v>
      </c>
      <c r="B203" s="241" t="s">
        <v>1650</v>
      </c>
      <c r="C203" s="46" t="s">
        <v>1167</v>
      </c>
      <c r="D203" s="46" t="s">
        <v>70</v>
      </c>
      <c r="E203" s="44">
        <f>IFERROR((SUMIFS('Pathways-petroleum diesel'!G$4:G$40,'Pathways-petroleum diesel'!$A$4:$A$40,$D203)-SUMIFS('Pathways-petroleum diesel'!$G$4:$G$40,'Pathways-petroleum diesel'!$A$4:$A$40,$D203))/SUMIFS('Pathways-petroleum diesel'!$G$4:$G$40,'Pathways-petroleum diesel'!$A$4:$A$40,$D203),0)</f>
        <v>0</v>
      </c>
      <c r="F203" s="176">
        <f>IFERROR((SUMIFS('Pathways-petroleum diesel'!H$4:H$40,'Pathways-petroleum diesel'!$A$4:$A$40,$D203)-SUMIFS('Pathways-petroleum diesel'!$G$4:$G$40,'Pathways-petroleum diesel'!$A$4:$A$40,$D203))/SUMIFS('Pathways-petroleum diesel'!$G$4:$G$40,'Pathways-petroleum diesel'!$A$4:$A$40,$D203),0)</f>
        <v>1.4651723689721181E-2</v>
      </c>
      <c r="G203" s="477">
        <f>('CA PATHWAYS 2022'!I$15/'CA PATHWAYS 2022'!$H$15)-1</f>
        <v>-0.15100422209697584</v>
      </c>
      <c r="H203" s="478">
        <f>('CA PATHWAYS 2022'!J$15/'CA PATHWAYS 2022'!$H$15)-1</f>
        <v>-0.20277144075204967</v>
      </c>
      <c r="I203" s="478">
        <f>('CA PATHWAYS 2022'!K$15/'CA PATHWAYS 2022'!$H$15)-1</f>
        <v>-0.17531595582048809</v>
      </c>
      <c r="J203" s="478">
        <f>('CA PATHWAYS 2022'!L$15/'CA PATHWAYS 2022'!$H$15)-1</f>
        <v>-0.14330252737257276</v>
      </c>
      <c r="K203" s="478">
        <f>('CA PATHWAYS 2022'!M$15/'CA PATHWAYS 2022'!$H$15)-1</f>
        <v>-0.12788924882261543</v>
      </c>
      <c r="L203" s="478">
        <f>('CA PATHWAYS 2022'!N$15/'CA PATHWAYS 2022'!$H$15)-1</f>
        <v>-0.10596350661603871</v>
      </c>
      <c r="M203" s="478">
        <f>('CA PATHWAYS 2022'!O$15/'CA PATHWAYS 2022'!$H$15)-1</f>
        <v>-9.2623836189442477E-2</v>
      </c>
      <c r="N203" s="478">
        <f>('CA PATHWAYS 2022'!P$15/'CA PATHWAYS 2022'!$H$15)-1</f>
        <v>-8.4356355238472291E-2</v>
      </c>
      <c r="O203" s="478">
        <f>('CA PATHWAYS 2022'!Q$15/'CA PATHWAYS 2022'!$H$15)-1</f>
        <v>-7.7417628477788214E-2</v>
      </c>
      <c r="P203" s="478">
        <f>('CA PATHWAYS 2022'!R$15/'CA PATHWAYS 2022'!$H$15)-1</f>
        <v>-6.9235322712236314E-2</v>
      </c>
      <c r="Q203" s="478">
        <f>('CA PATHWAYS 2022'!S$15/'CA PATHWAYS 2022'!$H$15)-1</f>
        <v>-5.683765330983559E-2</v>
      </c>
      <c r="R203" s="478">
        <f>('CA PATHWAYS 2022'!T$15/'CA PATHWAYS 2022'!$H$15)-1</f>
        <v>-4.5740712945802953E-2</v>
      </c>
      <c r="S203" s="478">
        <f>('CA PATHWAYS 2022'!U$15/'CA PATHWAYS 2022'!$H$15)-1</f>
        <v>-3.6225630364131733E-2</v>
      </c>
      <c r="T203" s="478">
        <f>('CA PATHWAYS 2022'!V$15/'CA PATHWAYS 2022'!$H$15)-1</f>
        <v>-2.2001348092289152E-2</v>
      </c>
      <c r="U203" s="478">
        <f>('CA PATHWAYS 2022'!W$15/'CA PATHWAYS 2022'!$H$15)-1</f>
        <v>-1.1068932121494512E-2</v>
      </c>
      <c r="V203" s="478">
        <f>('CA PATHWAYS 2022'!X$15/'CA PATHWAYS 2022'!$H$15)-1</f>
        <v>-5.2153863904778053E-3</v>
      </c>
      <c r="W203" s="478">
        <f>('CA PATHWAYS 2022'!Y$15/'CA PATHWAYS 2022'!$H$15)-1</f>
        <v>-1.5598720155484136E-3</v>
      </c>
      <c r="X203" s="478">
        <f>('CA PATHWAYS 2022'!Z$15/'CA PATHWAYS 2022'!$H$15)-1</f>
        <v>6.3575699996889501E-3</v>
      </c>
      <c r="Y203" s="478">
        <f>('CA PATHWAYS 2022'!AA$15/'CA PATHWAYS 2022'!$H$15)-1</f>
        <v>1.5128889741364615E-2</v>
      </c>
      <c r="Z203" s="478">
        <f>('CA PATHWAYS 2022'!AB$15/'CA PATHWAYS 2022'!$H$15)-1</f>
        <v>2.5019344081048445E-2</v>
      </c>
      <c r="AA203" s="478">
        <f>('CA PATHWAYS 2022'!AC$15/'CA PATHWAYS 2022'!$H$15)-1</f>
        <v>3.186008882207525E-2</v>
      </c>
      <c r="AB203" s="478">
        <f>('CA PATHWAYS 2022'!AD$15/'CA PATHWAYS 2022'!$H$15)-1</f>
        <v>4.3039375739147179E-2</v>
      </c>
      <c r="AC203" s="478">
        <f>('CA PATHWAYS 2022'!AE$15/'CA PATHWAYS 2022'!$H$15)-1</f>
        <v>5.9625384727645114E-2</v>
      </c>
      <c r="AD203" s="478">
        <f>('CA PATHWAYS 2022'!AF$15/'CA PATHWAYS 2022'!$H$15)-1</f>
        <v>8.1852524295267237E-2</v>
      </c>
      <c r="AE203" s="478">
        <f>('CA PATHWAYS 2022'!AG$15/'CA PATHWAYS 2022'!$H$15)-1</f>
        <v>0.10003097978804254</v>
      </c>
      <c r="AF203" s="478">
        <f>('CA PATHWAYS 2022'!AH$15/'CA PATHWAYS 2022'!$H$15)-1</f>
        <v>0.11190060908456401</v>
      </c>
      <c r="AG203" s="479" cm="1">
        <f t="array" ref="AG203">TREND($AB203:$AF203,$AB$1:$AF$1,AG$1)</f>
        <v>0.132728193252305</v>
      </c>
      <c r="AH203" s="479" cm="1">
        <f t="array" ref="AH203">TREND($AB203:$AF203,$AB$1:$AF$1,AH$1)</f>
        <v>0.15054099942742738</v>
      </c>
      <c r="AI203" s="479" cm="1">
        <f t="array" ref="AI203">TREND($AB203:$AF203,$AB$1:$AF$1,AI$1)</f>
        <v>0.16835380560254976</v>
      </c>
      <c r="AJ203" s="479" cm="1">
        <f t="array" ref="AJ203">TREND($AB203:$AF203,$AB$1:$AF$1,AJ$1)</f>
        <v>0.18616661177767213</v>
      </c>
      <c r="AK203" s="479" cm="1">
        <f t="array" ref="AK203">TREND($AB203:$AF203,$AB$1:$AF$1,AK$1)</f>
        <v>0.20397941795279451</v>
      </c>
    </row>
    <row r="204" spans="1:37" x14ac:dyDescent="0.25">
      <c r="A204" s="1" t="s">
        <v>1654</v>
      </c>
      <c r="B204" s="241" t="s">
        <v>1650</v>
      </c>
      <c r="C204" s="46" t="s">
        <v>1167</v>
      </c>
      <c r="D204" s="46" t="s">
        <v>71</v>
      </c>
      <c r="E204" s="44">
        <f>IFERROR((SUMIFS('Pathways-petroleum diesel'!G$4:G$40,'Pathways-petroleum diesel'!$A$4:$A$40,$D204)-SUMIFS('Pathways-petroleum diesel'!$G$4:$G$40,'Pathways-petroleum diesel'!$A$4:$A$40,$D204))/SUMIFS('Pathways-petroleum diesel'!$G$4:$G$40,'Pathways-petroleum diesel'!$A$4:$A$40,$D204),0)</f>
        <v>0</v>
      </c>
      <c r="F204" s="176">
        <f>IFERROR((SUMIFS('Pathways-petroleum diesel'!H$4:H$40,'Pathways-petroleum diesel'!$A$4:$A$40,$D204)-SUMIFS('Pathways-petroleum diesel'!$G$4:$G$40,'Pathways-petroleum diesel'!$A$4:$A$40,$D204))/SUMIFS('Pathways-petroleum diesel'!$G$4:$G$40,'Pathways-petroleum diesel'!$A$4:$A$40,$D204),0)</f>
        <v>1.4651723689721181E-2</v>
      </c>
      <c r="G204" s="477">
        <f>('CA PATHWAYS 2022'!I$15/'CA PATHWAYS 2022'!$H$15)-1</f>
        <v>-0.15100422209697584</v>
      </c>
      <c r="H204" s="478">
        <f>('CA PATHWAYS 2022'!J$15/'CA PATHWAYS 2022'!$H$15)-1</f>
        <v>-0.20277144075204967</v>
      </c>
      <c r="I204" s="478">
        <f>('CA PATHWAYS 2022'!K$15/'CA PATHWAYS 2022'!$H$15)-1</f>
        <v>-0.17531595582048809</v>
      </c>
      <c r="J204" s="478">
        <f>('CA PATHWAYS 2022'!L$15/'CA PATHWAYS 2022'!$H$15)-1</f>
        <v>-0.14330252737257276</v>
      </c>
      <c r="K204" s="478">
        <f>('CA PATHWAYS 2022'!M$15/'CA PATHWAYS 2022'!$H$15)-1</f>
        <v>-0.12788924882261543</v>
      </c>
      <c r="L204" s="478">
        <f>('CA PATHWAYS 2022'!N$15/'CA PATHWAYS 2022'!$H$15)-1</f>
        <v>-0.10596350661603871</v>
      </c>
      <c r="M204" s="478">
        <f>('CA PATHWAYS 2022'!O$15/'CA PATHWAYS 2022'!$H$15)-1</f>
        <v>-9.2623836189442477E-2</v>
      </c>
      <c r="N204" s="478">
        <f>('CA PATHWAYS 2022'!P$15/'CA PATHWAYS 2022'!$H$15)-1</f>
        <v>-8.4356355238472291E-2</v>
      </c>
      <c r="O204" s="478">
        <f>('CA PATHWAYS 2022'!Q$15/'CA PATHWAYS 2022'!$H$15)-1</f>
        <v>-7.7417628477788214E-2</v>
      </c>
      <c r="P204" s="478">
        <f>('CA PATHWAYS 2022'!R$15/'CA PATHWAYS 2022'!$H$15)-1</f>
        <v>-6.9235322712236314E-2</v>
      </c>
      <c r="Q204" s="478">
        <f>('CA PATHWAYS 2022'!S$15/'CA PATHWAYS 2022'!$H$15)-1</f>
        <v>-5.683765330983559E-2</v>
      </c>
      <c r="R204" s="478">
        <f>('CA PATHWAYS 2022'!T$15/'CA PATHWAYS 2022'!$H$15)-1</f>
        <v>-4.5740712945802953E-2</v>
      </c>
      <c r="S204" s="478">
        <f>('CA PATHWAYS 2022'!U$15/'CA PATHWAYS 2022'!$H$15)-1</f>
        <v>-3.6225630364131733E-2</v>
      </c>
      <c r="T204" s="478">
        <f>('CA PATHWAYS 2022'!V$15/'CA PATHWAYS 2022'!$H$15)-1</f>
        <v>-2.2001348092289152E-2</v>
      </c>
      <c r="U204" s="478">
        <f>('CA PATHWAYS 2022'!W$15/'CA PATHWAYS 2022'!$H$15)-1</f>
        <v>-1.1068932121494512E-2</v>
      </c>
      <c r="V204" s="478">
        <f>('CA PATHWAYS 2022'!X$15/'CA PATHWAYS 2022'!$H$15)-1</f>
        <v>-5.2153863904778053E-3</v>
      </c>
      <c r="W204" s="478">
        <f>('CA PATHWAYS 2022'!Y$15/'CA PATHWAYS 2022'!$H$15)-1</f>
        <v>-1.5598720155484136E-3</v>
      </c>
      <c r="X204" s="478">
        <f>('CA PATHWAYS 2022'!Z$15/'CA PATHWAYS 2022'!$H$15)-1</f>
        <v>6.3575699996889501E-3</v>
      </c>
      <c r="Y204" s="478">
        <f>('CA PATHWAYS 2022'!AA$15/'CA PATHWAYS 2022'!$H$15)-1</f>
        <v>1.5128889741364615E-2</v>
      </c>
      <c r="Z204" s="478">
        <f>('CA PATHWAYS 2022'!AB$15/'CA PATHWAYS 2022'!$H$15)-1</f>
        <v>2.5019344081048445E-2</v>
      </c>
      <c r="AA204" s="478">
        <f>('CA PATHWAYS 2022'!AC$15/'CA PATHWAYS 2022'!$H$15)-1</f>
        <v>3.186008882207525E-2</v>
      </c>
      <c r="AB204" s="478">
        <f>('CA PATHWAYS 2022'!AD$15/'CA PATHWAYS 2022'!$H$15)-1</f>
        <v>4.3039375739147179E-2</v>
      </c>
      <c r="AC204" s="478">
        <f>('CA PATHWAYS 2022'!AE$15/'CA PATHWAYS 2022'!$H$15)-1</f>
        <v>5.9625384727645114E-2</v>
      </c>
      <c r="AD204" s="478">
        <f>('CA PATHWAYS 2022'!AF$15/'CA PATHWAYS 2022'!$H$15)-1</f>
        <v>8.1852524295267237E-2</v>
      </c>
      <c r="AE204" s="478">
        <f>('CA PATHWAYS 2022'!AG$15/'CA PATHWAYS 2022'!$H$15)-1</f>
        <v>0.10003097978804254</v>
      </c>
      <c r="AF204" s="478">
        <f>('CA PATHWAYS 2022'!AH$15/'CA PATHWAYS 2022'!$H$15)-1</f>
        <v>0.11190060908456401</v>
      </c>
      <c r="AG204" s="479" cm="1">
        <f t="array" ref="AG204">TREND($AB204:$AF204,$AB$1:$AF$1,AG$1)</f>
        <v>0.132728193252305</v>
      </c>
      <c r="AH204" s="479" cm="1">
        <f t="array" ref="AH204">TREND($AB204:$AF204,$AB$1:$AF$1,AH$1)</f>
        <v>0.15054099942742738</v>
      </c>
      <c r="AI204" s="479" cm="1">
        <f t="array" ref="AI204">TREND($AB204:$AF204,$AB$1:$AF$1,AI$1)</f>
        <v>0.16835380560254976</v>
      </c>
      <c r="AJ204" s="479" cm="1">
        <f t="array" ref="AJ204">TREND($AB204:$AF204,$AB$1:$AF$1,AJ$1)</f>
        <v>0.18616661177767213</v>
      </c>
      <c r="AK204" s="479" cm="1">
        <f t="array" ref="AK204">TREND($AB204:$AF204,$AB$1:$AF$1,AK$1)</f>
        <v>0.20397941795279451</v>
      </c>
    </row>
    <row r="205" spans="1:37" x14ac:dyDescent="0.25">
      <c r="A205" s="1" t="s">
        <v>1654</v>
      </c>
      <c r="B205" s="241" t="s">
        <v>1650</v>
      </c>
      <c r="C205" s="46" t="s">
        <v>1167</v>
      </c>
      <c r="D205" s="242" t="s">
        <v>72</v>
      </c>
      <c r="E205" s="44">
        <f>IFERROR((SUMIFS('Pathways-petroleum diesel'!G$4:G$40,'Pathways-petroleum diesel'!$A$4:$A$40,$D205)-SUMIFS('Pathways-petroleum diesel'!$G$4:$G$40,'Pathways-petroleum diesel'!$A$4:$A$40,$D205))/SUMIFS('Pathways-petroleum diesel'!$G$4:$G$40,'Pathways-petroleum diesel'!$A$4:$A$40,$D205),0)</f>
        <v>0</v>
      </c>
      <c r="F205" s="176">
        <f>IFERROR((SUMIFS('Pathways-petroleum diesel'!H$4:H$40,'Pathways-petroleum diesel'!$A$4:$A$40,$D205)-SUMIFS('Pathways-petroleum diesel'!$G$4:$G$40,'Pathways-petroleum diesel'!$A$4:$A$40,$D205))/SUMIFS('Pathways-petroleum diesel'!$G$4:$G$40,'Pathways-petroleum diesel'!$A$4:$A$40,$D205),0)</f>
        <v>0</v>
      </c>
      <c r="G205" s="477">
        <f>('CA PATHWAYS 2022'!I$15/'CA PATHWAYS 2022'!$H$15)-1</f>
        <v>-0.15100422209697584</v>
      </c>
      <c r="H205" s="478">
        <f>('CA PATHWAYS 2022'!J$15/'CA PATHWAYS 2022'!$H$15)-1</f>
        <v>-0.20277144075204967</v>
      </c>
      <c r="I205" s="478">
        <f>('CA PATHWAYS 2022'!K$15/'CA PATHWAYS 2022'!$H$15)-1</f>
        <v>-0.17531595582048809</v>
      </c>
      <c r="J205" s="478">
        <f>('CA PATHWAYS 2022'!L$15/'CA PATHWAYS 2022'!$H$15)-1</f>
        <v>-0.14330252737257276</v>
      </c>
      <c r="K205" s="478">
        <f>('CA PATHWAYS 2022'!M$15/'CA PATHWAYS 2022'!$H$15)-1</f>
        <v>-0.12788924882261543</v>
      </c>
      <c r="L205" s="478">
        <f>('CA PATHWAYS 2022'!N$15/'CA PATHWAYS 2022'!$H$15)-1</f>
        <v>-0.10596350661603871</v>
      </c>
      <c r="M205" s="478">
        <f>('CA PATHWAYS 2022'!O$15/'CA PATHWAYS 2022'!$H$15)-1</f>
        <v>-9.2623836189442477E-2</v>
      </c>
      <c r="N205" s="478">
        <f>('CA PATHWAYS 2022'!P$15/'CA PATHWAYS 2022'!$H$15)-1</f>
        <v>-8.4356355238472291E-2</v>
      </c>
      <c r="O205" s="478">
        <f>('CA PATHWAYS 2022'!Q$15/'CA PATHWAYS 2022'!$H$15)-1</f>
        <v>-7.7417628477788214E-2</v>
      </c>
      <c r="P205" s="478">
        <f>('CA PATHWAYS 2022'!R$15/'CA PATHWAYS 2022'!$H$15)-1</f>
        <v>-6.9235322712236314E-2</v>
      </c>
      <c r="Q205" s="478">
        <f>('CA PATHWAYS 2022'!S$15/'CA PATHWAYS 2022'!$H$15)-1</f>
        <v>-5.683765330983559E-2</v>
      </c>
      <c r="R205" s="478">
        <f>('CA PATHWAYS 2022'!T$15/'CA PATHWAYS 2022'!$H$15)-1</f>
        <v>-4.5740712945802953E-2</v>
      </c>
      <c r="S205" s="478">
        <f>('CA PATHWAYS 2022'!U$15/'CA PATHWAYS 2022'!$H$15)-1</f>
        <v>-3.6225630364131733E-2</v>
      </c>
      <c r="T205" s="478">
        <f>('CA PATHWAYS 2022'!V$15/'CA PATHWAYS 2022'!$H$15)-1</f>
        <v>-2.2001348092289152E-2</v>
      </c>
      <c r="U205" s="478">
        <f>('CA PATHWAYS 2022'!W$15/'CA PATHWAYS 2022'!$H$15)-1</f>
        <v>-1.1068932121494512E-2</v>
      </c>
      <c r="V205" s="478">
        <f>('CA PATHWAYS 2022'!X$15/'CA PATHWAYS 2022'!$H$15)-1</f>
        <v>-5.2153863904778053E-3</v>
      </c>
      <c r="W205" s="478">
        <f>('CA PATHWAYS 2022'!Y$15/'CA PATHWAYS 2022'!$H$15)-1</f>
        <v>-1.5598720155484136E-3</v>
      </c>
      <c r="X205" s="478">
        <f>('CA PATHWAYS 2022'!Z$15/'CA PATHWAYS 2022'!$H$15)-1</f>
        <v>6.3575699996889501E-3</v>
      </c>
      <c r="Y205" s="478">
        <f>('CA PATHWAYS 2022'!AA$15/'CA PATHWAYS 2022'!$H$15)-1</f>
        <v>1.5128889741364615E-2</v>
      </c>
      <c r="Z205" s="478">
        <f>('CA PATHWAYS 2022'!AB$15/'CA PATHWAYS 2022'!$H$15)-1</f>
        <v>2.5019344081048445E-2</v>
      </c>
      <c r="AA205" s="478">
        <f>('CA PATHWAYS 2022'!AC$15/'CA PATHWAYS 2022'!$H$15)-1</f>
        <v>3.186008882207525E-2</v>
      </c>
      <c r="AB205" s="478">
        <f>('CA PATHWAYS 2022'!AD$15/'CA PATHWAYS 2022'!$H$15)-1</f>
        <v>4.3039375739147179E-2</v>
      </c>
      <c r="AC205" s="478">
        <f>('CA PATHWAYS 2022'!AE$15/'CA PATHWAYS 2022'!$H$15)-1</f>
        <v>5.9625384727645114E-2</v>
      </c>
      <c r="AD205" s="478">
        <f>('CA PATHWAYS 2022'!AF$15/'CA PATHWAYS 2022'!$H$15)-1</f>
        <v>8.1852524295267237E-2</v>
      </c>
      <c r="AE205" s="478">
        <f>('CA PATHWAYS 2022'!AG$15/'CA PATHWAYS 2022'!$H$15)-1</f>
        <v>0.10003097978804254</v>
      </c>
      <c r="AF205" s="478">
        <f>('CA PATHWAYS 2022'!AH$15/'CA PATHWAYS 2022'!$H$15)-1</f>
        <v>0.11190060908456401</v>
      </c>
      <c r="AG205" s="479" cm="1">
        <f t="array" ref="AG205">TREND($AB205:$AF205,$AB$1:$AF$1,AG$1)</f>
        <v>0.132728193252305</v>
      </c>
      <c r="AH205" s="479" cm="1">
        <f t="array" ref="AH205">TREND($AB205:$AF205,$AB$1:$AF$1,AH$1)</f>
        <v>0.15054099942742738</v>
      </c>
      <c r="AI205" s="479" cm="1">
        <f t="array" ref="AI205">TREND($AB205:$AF205,$AB$1:$AF$1,AI$1)</f>
        <v>0.16835380560254976</v>
      </c>
      <c r="AJ205" s="479" cm="1">
        <f t="array" ref="AJ205">TREND($AB205:$AF205,$AB$1:$AF$1,AJ$1)</f>
        <v>0.18616661177767213</v>
      </c>
      <c r="AK205" s="479" cm="1">
        <f t="array" ref="AK205">TREND($AB205:$AF205,$AB$1:$AF$1,AK$1)</f>
        <v>0.20397941795279451</v>
      </c>
    </row>
    <row r="206" spans="1:37" x14ac:dyDescent="0.25">
      <c r="A206" s="1" t="s">
        <v>1654</v>
      </c>
      <c r="B206" s="241" t="s">
        <v>1650</v>
      </c>
      <c r="C206" s="46" t="s">
        <v>1167</v>
      </c>
      <c r="D206" s="46" t="s">
        <v>73</v>
      </c>
      <c r="E206" s="44">
        <f>IFERROR((SUMIFS('Pathways-petroleum diesel'!G$4:G$40,'Pathways-petroleum diesel'!$A$4:$A$40,$D206)-SUMIFS('Pathways-petroleum diesel'!$G$4:$G$40,'Pathways-petroleum diesel'!$A$4:$A$40,$D206))/SUMIFS('Pathways-petroleum diesel'!$G$4:$G$40,'Pathways-petroleum diesel'!$A$4:$A$40,$D206),0)</f>
        <v>0</v>
      </c>
      <c r="F206" s="176">
        <f>IFERROR((SUMIFS('Pathways-petroleum diesel'!H$4:H$40,'Pathways-petroleum diesel'!$A$4:$A$40,$D206)-SUMIFS('Pathways-petroleum diesel'!$G$4:$G$40,'Pathways-petroleum diesel'!$A$4:$A$40,$D206))/SUMIFS('Pathways-petroleum diesel'!$G$4:$G$40,'Pathways-petroleum diesel'!$A$4:$A$40,$D206),0)</f>
        <v>1.4651723689721181E-2</v>
      </c>
      <c r="G206" s="477">
        <f>('CA PATHWAYS 2022'!I$15/'CA PATHWAYS 2022'!$H$15)-1</f>
        <v>-0.15100422209697584</v>
      </c>
      <c r="H206" s="478">
        <f>('CA PATHWAYS 2022'!J$15/'CA PATHWAYS 2022'!$H$15)-1</f>
        <v>-0.20277144075204967</v>
      </c>
      <c r="I206" s="478">
        <f>('CA PATHWAYS 2022'!K$15/'CA PATHWAYS 2022'!$H$15)-1</f>
        <v>-0.17531595582048809</v>
      </c>
      <c r="J206" s="478">
        <f>('CA PATHWAYS 2022'!L$15/'CA PATHWAYS 2022'!$H$15)-1</f>
        <v>-0.14330252737257276</v>
      </c>
      <c r="K206" s="478">
        <f>('CA PATHWAYS 2022'!M$15/'CA PATHWAYS 2022'!$H$15)-1</f>
        <v>-0.12788924882261543</v>
      </c>
      <c r="L206" s="478">
        <f>('CA PATHWAYS 2022'!N$15/'CA PATHWAYS 2022'!$H$15)-1</f>
        <v>-0.10596350661603871</v>
      </c>
      <c r="M206" s="478">
        <f>('CA PATHWAYS 2022'!O$15/'CA PATHWAYS 2022'!$H$15)-1</f>
        <v>-9.2623836189442477E-2</v>
      </c>
      <c r="N206" s="478">
        <f>('CA PATHWAYS 2022'!P$15/'CA PATHWAYS 2022'!$H$15)-1</f>
        <v>-8.4356355238472291E-2</v>
      </c>
      <c r="O206" s="478">
        <f>('CA PATHWAYS 2022'!Q$15/'CA PATHWAYS 2022'!$H$15)-1</f>
        <v>-7.7417628477788214E-2</v>
      </c>
      <c r="P206" s="478">
        <f>('CA PATHWAYS 2022'!R$15/'CA PATHWAYS 2022'!$H$15)-1</f>
        <v>-6.9235322712236314E-2</v>
      </c>
      <c r="Q206" s="478">
        <f>('CA PATHWAYS 2022'!S$15/'CA PATHWAYS 2022'!$H$15)-1</f>
        <v>-5.683765330983559E-2</v>
      </c>
      <c r="R206" s="478">
        <f>('CA PATHWAYS 2022'!T$15/'CA PATHWAYS 2022'!$H$15)-1</f>
        <v>-4.5740712945802953E-2</v>
      </c>
      <c r="S206" s="478">
        <f>('CA PATHWAYS 2022'!U$15/'CA PATHWAYS 2022'!$H$15)-1</f>
        <v>-3.6225630364131733E-2</v>
      </c>
      <c r="T206" s="478">
        <f>('CA PATHWAYS 2022'!V$15/'CA PATHWAYS 2022'!$H$15)-1</f>
        <v>-2.2001348092289152E-2</v>
      </c>
      <c r="U206" s="478">
        <f>('CA PATHWAYS 2022'!W$15/'CA PATHWAYS 2022'!$H$15)-1</f>
        <v>-1.1068932121494512E-2</v>
      </c>
      <c r="V206" s="478">
        <f>('CA PATHWAYS 2022'!X$15/'CA PATHWAYS 2022'!$H$15)-1</f>
        <v>-5.2153863904778053E-3</v>
      </c>
      <c r="W206" s="478">
        <f>('CA PATHWAYS 2022'!Y$15/'CA PATHWAYS 2022'!$H$15)-1</f>
        <v>-1.5598720155484136E-3</v>
      </c>
      <c r="X206" s="478">
        <f>('CA PATHWAYS 2022'!Z$15/'CA PATHWAYS 2022'!$H$15)-1</f>
        <v>6.3575699996889501E-3</v>
      </c>
      <c r="Y206" s="478">
        <f>('CA PATHWAYS 2022'!AA$15/'CA PATHWAYS 2022'!$H$15)-1</f>
        <v>1.5128889741364615E-2</v>
      </c>
      <c r="Z206" s="478">
        <f>('CA PATHWAYS 2022'!AB$15/'CA PATHWAYS 2022'!$H$15)-1</f>
        <v>2.5019344081048445E-2</v>
      </c>
      <c r="AA206" s="478">
        <f>('CA PATHWAYS 2022'!AC$15/'CA PATHWAYS 2022'!$H$15)-1</f>
        <v>3.186008882207525E-2</v>
      </c>
      <c r="AB206" s="478">
        <f>('CA PATHWAYS 2022'!AD$15/'CA PATHWAYS 2022'!$H$15)-1</f>
        <v>4.3039375739147179E-2</v>
      </c>
      <c r="AC206" s="478">
        <f>('CA PATHWAYS 2022'!AE$15/'CA PATHWAYS 2022'!$H$15)-1</f>
        <v>5.9625384727645114E-2</v>
      </c>
      <c r="AD206" s="478">
        <f>('CA PATHWAYS 2022'!AF$15/'CA PATHWAYS 2022'!$H$15)-1</f>
        <v>8.1852524295267237E-2</v>
      </c>
      <c r="AE206" s="478">
        <f>('CA PATHWAYS 2022'!AG$15/'CA PATHWAYS 2022'!$H$15)-1</f>
        <v>0.10003097978804254</v>
      </c>
      <c r="AF206" s="478">
        <f>('CA PATHWAYS 2022'!AH$15/'CA PATHWAYS 2022'!$H$15)-1</f>
        <v>0.11190060908456401</v>
      </c>
      <c r="AG206" s="479" cm="1">
        <f t="array" ref="AG206">TREND($AB206:$AF206,$AB$1:$AF$1,AG$1)</f>
        <v>0.132728193252305</v>
      </c>
      <c r="AH206" s="479" cm="1">
        <f t="array" ref="AH206">TREND($AB206:$AF206,$AB$1:$AF$1,AH$1)</f>
        <v>0.15054099942742738</v>
      </c>
      <c r="AI206" s="479" cm="1">
        <f t="array" ref="AI206">TREND($AB206:$AF206,$AB$1:$AF$1,AI$1)</f>
        <v>0.16835380560254976</v>
      </c>
      <c r="AJ206" s="479" cm="1">
        <f t="array" ref="AJ206">TREND($AB206:$AF206,$AB$1:$AF$1,AJ$1)</f>
        <v>0.18616661177767213</v>
      </c>
      <c r="AK206" s="479" cm="1">
        <f t="array" ref="AK206">TREND($AB206:$AF206,$AB$1:$AF$1,AK$1)</f>
        <v>0.20397941795279451</v>
      </c>
    </row>
    <row r="207" spans="1:37" x14ac:dyDescent="0.25">
      <c r="A207" s="1" t="s">
        <v>1654</v>
      </c>
      <c r="B207" s="241" t="s">
        <v>1650</v>
      </c>
      <c r="C207" s="46" t="s">
        <v>1167</v>
      </c>
      <c r="D207" s="46" t="s">
        <v>74</v>
      </c>
      <c r="E207" s="44">
        <f>IFERROR((SUMIFS('Pathways-petroleum diesel'!G$4:G$40,'Pathways-petroleum diesel'!$A$4:$A$40,$D207)-SUMIFS('Pathways-petroleum diesel'!$G$4:$G$40,'Pathways-petroleum diesel'!$A$4:$A$40,$D207))/SUMIFS('Pathways-petroleum diesel'!$G$4:$G$40,'Pathways-petroleum diesel'!$A$4:$A$40,$D207),0)</f>
        <v>0</v>
      </c>
      <c r="F207" s="176">
        <f>IFERROR((SUMIFS('Pathways-petroleum diesel'!H$4:H$40,'Pathways-petroleum diesel'!$A$4:$A$40,$D207)-SUMIFS('Pathways-petroleum diesel'!$G$4:$G$40,'Pathways-petroleum diesel'!$A$4:$A$40,$D207))/SUMIFS('Pathways-petroleum diesel'!$G$4:$G$40,'Pathways-petroleum diesel'!$A$4:$A$40,$D207),0)</f>
        <v>0</v>
      </c>
      <c r="G207" s="477">
        <f>('CA PATHWAYS 2022'!I$15/'CA PATHWAYS 2022'!$H$15)-1</f>
        <v>-0.15100422209697584</v>
      </c>
      <c r="H207" s="478">
        <f>('CA PATHWAYS 2022'!J$15/'CA PATHWAYS 2022'!$H$15)-1</f>
        <v>-0.20277144075204967</v>
      </c>
      <c r="I207" s="478">
        <f>('CA PATHWAYS 2022'!K$15/'CA PATHWAYS 2022'!$H$15)-1</f>
        <v>-0.17531595582048809</v>
      </c>
      <c r="J207" s="478">
        <f>('CA PATHWAYS 2022'!L$15/'CA PATHWAYS 2022'!$H$15)-1</f>
        <v>-0.14330252737257276</v>
      </c>
      <c r="K207" s="478">
        <f>('CA PATHWAYS 2022'!M$15/'CA PATHWAYS 2022'!$H$15)-1</f>
        <v>-0.12788924882261543</v>
      </c>
      <c r="L207" s="478">
        <f>('CA PATHWAYS 2022'!N$15/'CA PATHWAYS 2022'!$H$15)-1</f>
        <v>-0.10596350661603871</v>
      </c>
      <c r="M207" s="478">
        <f>('CA PATHWAYS 2022'!O$15/'CA PATHWAYS 2022'!$H$15)-1</f>
        <v>-9.2623836189442477E-2</v>
      </c>
      <c r="N207" s="478">
        <f>('CA PATHWAYS 2022'!P$15/'CA PATHWAYS 2022'!$H$15)-1</f>
        <v>-8.4356355238472291E-2</v>
      </c>
      <c r="O207" s="478">
        <f>('CA PATHWAYS 2022'!Q$15/'CA PATHWAYS 2022'!$H$15)-1</f>
        <v>-7.7417628477788214E-2</v>
      </c>
      <c r="P207" s="478">
        <f>('CA PATHWAYS 2022'!R$15/'CA PATHWAYS 2022'!$H$15)-1</f>
        <v>-6.9235322712236314E-2</v>
      </c>
      <c r="Q207" s="478">
        <f>('CA PATHWAYS 2022'!S$15/'CA PATHWAYS 2022'!$H$15)-1</f>
        <v>-5.683765330983559E-2</v>
      </c>
      <c r="R207" s="478">
        <f>('CA PATHWAYS 2022'!T$15/'CA PATHWAYS 2022'!$H$15)-1</f>
        <v>-4.5740712945802953E-2</v>
      </c>
      <c r="S207" s="478">
        <f>('CA PATHWAYS 2022'!U$15/'CA PATHWAYS 2022'!$H$15)-1</f>
        <v>-3.6225630364131733E-2</v>
      </c>
      <c r="T207" s="478">
        <f>('CA PATHWAYS 2022'!V$15/'CA PATHWAYS 2022'!$H$15)-1</f>
        <v>-2.2001348092289152E-2</v>
      </c>
      <c r="U207" s="478">
        <f>('CA PATHWAYS 2022'!W$15/'CA PATHWAYS 2022'!$H$15)-1</f>
        <v>-1.1068932121494512E-2</v>
      </c>
      <c r="V207" s="478">
        <f>('CA PATHWAYS 2022'!X$15/'CA PATHWAYS 2022'!$H$15)-1</f>
        <v>-5.2153863904778053E-3</v>
      </c>
      <c r="W207" s="478">
        <f>('CA PATHWAYS 2022'!Y$15/'CA PATHWAYS 2022'!$H$15)-1</f>
        <v>-1.5598720155484136E-3</v>
      </c>
      <c r="X207" s="478">
        <f>('CA PATHWAYS 2022'!Z$15/'CA PATHWAYS 2022'!$H$15)-1</f>
        <v>6.3575699996889501E-3</v>
      </c>
      <c r="Y207" s="478">
        <f>('CA PATHWAYS 2022'!AA$15/'CA PATHWAYS 2022'!$H$15)-1</f>
        <v>1.5128889741364615E-2</v>
      </c>
      <c r="Z207" s="478">
        <f>('CA PATHWAYS 2022'!AB$15/'CA PATHWAYS 2022'!$H$15)-1</f>
        <v>2.5019344081048445E-2</v>
      </c>
      <c r="AA207" s="478">
        <f>('CA PATHWAYS 2022'!AC$15/'CA PATHWAYS 2022'!$H$15)-1</f>
        <v>3.186008882207525E-2</v>
      </c>
      <c r="AB207" s="478">
        <f>('CA PATHWAYS 2022'!AD$15/'CA PATHWAYS 2022'!$H$15)-1</f>
        <v>4.3039375739147179E-2</v>
      </c>
      <c r="AC207" s="478">
        <f>('CA PATHWAYS 2022'!AE$15/'CA PATHWAYS 2022'!$H$15)-1</f>
        <v>5.9625384727645114E-2</v>
      </c>
      <c r="AD207" s="478">
        <f>('CA PATHWAYS 2022'!AF$15/'CA PATHWAYS 2022'!$H$15)-1</f>
        <v>8.1852524295267237E-2</v>
      </c>
      <c r="AE207" s="478">
        <f>('CA PATHWAYS 2022'!AG$15/'CA PATHWAYS 2022'!$H$15)-1</f>
        <v>0.10003097978804254</v>
      </c>
      <c r="AF207" s="478">
        <f>('CA PATHWAYS 2022'!AH$15/'CA PATHWAYS 2022'!$H$15)-1</f>
        <v>0.11190060908456401</v>
      </c>
      <c r="AG207" s="479" cm="1">
        <f t="array" ref="AG207">TREND($AB207:$AF207,$AB$1:$AF$1,AG$1)</f>
        <v>0.132728193252305</v>
      </c>
      <c r="AH207" s="479" cm="1">
        <f t="array" ref="AH207">TREND($AB207:$AF207,$AB$1:$AF$1,AH$1)</f>
        <v>0.15054099942742738</v>
      </c>
      <c r="AI207" s="479" cm="1">
        <f t="array" ref="AI207">TREND($AB207:$AF207,$AB$1:$AF$1,AI$1)</f>
        <v>0.16835380560254976</v>
      </c>
      <c r="AJ207" s="479" cm="1">
        <f t="array" ref="AJ207">TREND($AB207:$AF207,$AB$1:$AF$1,AJ$1)</f>
        <v>0.18616661177767213</v>
      </c>
      <c r="AK207" s="479" cm="1">
        <f t="array" ref="AK207">TREND($AB207:$AF207,$AB$1:$AF$1,AK$1)</f>
        <v>0.20397941795279451</v>
      </c>
    </row>
    <row r="208" spans="1:37" x14ac:dyDescent="0.25">
      <c r="A208" s="1" t="s">
        <v>1654</v>
      </c>
      <c r="B208" s="241" t="s">
        <v>1650</v>
      </c>
      <c r="C208" s="46" t="s">
        <v>1167</v>
      </c>
      <c r="D208" s="46" t="s">
        <v>75</v>
      </c>
      <c r="E208" s="44">
        <f>IFERROR((SUMIFS('Pathways-petroleum diesel'!G$4:G$40,'Pathways-petroleum diesel'!$A$4:$A$40,$D208)-SUMIFS('Pathways-petroleum diesel'!$G$4:$G$40,'Pathways-petroleum diesel'!$A$4:$A$40,$D208))/SUMIFS('Pathways-petroleum diesel'!$G$4:$G$40,'Pathways-petroleum diesel'!$A$4:$A$40,$D208),0)</f>
        <v>0</v>
      </c>
      <c r="F208" s="176">
        <f>IFERROR((SUMIFS('Pathways-petroleum diesel'!H$4:H$40,'Pathways-petroleum diesel'!$A$4:$A$40,$D208)-SUMIFS('Pathways-petroleum diesel'!$G$4:$G$40,'Pathways-petroleum diesel'!$A$4:$A$40,$D208))/SUMIFS('Pathways-petroleum diesel'!$G$4:$G$40,'Pathways-petroleum diesel'!$A$4:$A$40,$D208),0)</f>
        <v>0</v>
      </c>
      <c r="G208" s="477">
        <v>0</v>
      </c>
      <c r="H208" s="478">
        <v>0</v>
      </c>
      <c r="I208" s="478">
        <v>0</v>
      </c>
      <c r="J208" s="478">
        <v>0</v>
      </c>
      <c r="K208" s="478">
        <v>0</v>
      </c>
      <c r="L208" s="478">
        <v>0</v>
      </c>
      <c r="M208" s="478">
        <v>0</v>
      </c>
      <c r="N208" s="478">
        <v>0</v>
      </c>
      <c r="O208" s="478">
        <v>0</v>
      </c>
      <c r="P208" s="478">
        <v>0</v>
      </c>
      <c r="Q208" s="478">
        <v>0</v>
      </c>
      <c r="R208" s="478">
        <v>0</v>
      </c>
      <c r="S208" s="478">
        <v>0</v>
      </c>
      <c r="T208" s="478">
        <v>0</v>
      </c>
      <c r="U208" s="478">
        <v>0</v>
      </c>
      <c r="V208" s="478">
        <v>0</v>
      </c>
      <c r="W208" s="478">
        <v>0</v>
      </c>
      <c r="X208" s="478">
        <v>0</v>
      </c>
      <c r="Y208" s="478">
        <v>0</v>
      </c>
      <c r="Z208" s="478">
        <v>0</v>
      </c>
      <c r="AA208" s="478">
        <v>0</v>
      </c>
      <c r="AB208" s="478">
        <v>0</v>
      </c>
      <c r="AC208" s="478">
        <v>0</v>
      </c>
      <c r="AD208" s="478">
        <v>0</v>
      </c>
      <c r="AE208" s="478">
        <v>0</v>
      </c>
      <c r="AF208" s="478">
        <v>0</v>
      </c>
      <c r="AG208" s="479" cm="1">
        <f t="array" ref="AG208">TREND($AB208:$AF208,$AB$1:$AF$1,AG$1)</f>
        <v>0</v>
      </c>
      <c r="AH208" s="479" cm="1">
        <f t="array" ref="AH208">TREND($AB208:$AF208,$AB$1:$AF$1,AH$1)</f>
        <v>0</v>
      </c>
      <c r="AI208" s="479" cm="1">
        <f t="array" ref="AI208">TREND($AB208:$AF208,$AB$1:$AF$1,AI$1)</f>
        <v>0</v>
      </c>
      <c r="AJ208" s="479" cm="1">
        <f t="array" ref="AJ208">TREND($AB208:$AF208,$AB$1:$AF$1,AJ$1)</f>
        <v>0</v>
      </c>
      <c r="AK208" s="479" cm="1">
        <f t="array" ref="AK208">TREND($AB208:$AF208,$AB$1:$AF$1,AK$1)</f>
        <v>0</v>
      </c>
    </row>
    <row r="209" spans="1:37" x14ac:dyDescent="0.25">
      <c r="A209" s="1" t="s">
        <v>1654</v>
      </c>
      <c r="B209" s="241" t="s">
        <v>1650</v>
      </c>
      <c r="C209" s="46" t="s">
        <v>1167</v>
      </c>
      <c r="D209" s="46" t="s">
        <v>76</v>
      </c>
      <c r="E209" s="44">
        <f>IFERROR((SUMIFS('Pathways-petroleum diesel'!G$4:G$40,'Pathways-petroleum diesel'!$A$4:$A$40,$D209)-SUMIFS('Pathways-petroleum diesel'!$G$4:$G$40,'Pathways-petroleum diesel'!$A$4:$A$40,$D209))/SUMIFS('Pathways-petroleum diesel'!$G$4:$G$40,'Pathways-petroleum diesel'!$A$4:$A$40,$D209),0)</f>
        <v>0</v>
      </c>
      <c r="F209" s="176">
        <f>IFERROR((SUMIFS('Pathways-petroleum diesel'!H$4:H$40,'Pathways-petroleum diesel'!$A$4:$A$40,$D209)-SUMIFS('Pathways-petroleum diesel'!$G$4:$G$40,'Pathways-petroleum diesel'!$A$4:$A$40,$D209))/SUMIFS('Pathways-petroleum diesel'!$G$4:$G$40,'Pathways-petroleum diesel'!$A$4:$A$40,$D209),0)</f>
        <v>3.6965661063650089E-2</v>
      </c>
      <c r="G209" s="477">
        <f>('CA PATHWAYS 2022'!I$15/'CA PATHWAYS 2022'!$H$15)-1</f>
        <v>-0.15100422209697584</v>
      </c>
      <c r="H209" s="478">
        <f>('CA PATHWAYS 2022'!J$15/'CA PATHWAYS 2022'!$H$15)-1</f>
        <v>-0.20277144075204967</v>
      </c>
      <c r="I209" s="478">
        <f>('CA PATHWAYS 2022'!K$15/'CA PATHWAYS 2022'!$H$15)-1</f>
        <v>-0.17531595582048809</v>
      </c>
      <c r="J209" s="478">
        <f>('CA PATHWAYS 2022'!L$15/'CA PATHWAYS 2022'!$H$15)-1</f>
        <v>-0.14330252737257276</v>
      </c>
      <c r="K209" s="478">
        <f>('CA PATHWAYS 2022'!M$15/'CA PATHWAYS 2022'!$H$15)-1</f>
        <v>-0.12788924882261543</v>
      </c>
      <c r="L209" s="478">
        <f>('CA PATHWAYS 2022'!N$15/'CA PATHWAYS 2022'!$H$15)-1</f>
        <v>-0.10596350661603871</v>
      </c>
      <c r="M209" s="478">
        <f>('CA PATHWAYS 2022'!O$15/'CA PATHWAYS 2022'!$H$15)-1</f>
        <v>-9.2623836189442477E-2</v>
      </c>
      <c r="N209" s="478">
        <f>('CA PATHWAYS 2022'!P$15/'CA PATHWAYS 2022'!$H$15)-1</f>
        <v>-8.4356355238472291E-2</v>
      </c>
      <c r="O209" s="478">
        <f>('CA PATHWAYS 2022'!Q$15/'CA PATHWAYS 2022'!$H$15)-1</f>
        <v>-7.7417628477788214E-2</v>
      </c>
      <c r="P209" s="478">
        <f>('CA PATHWAYS 2022'!R$15/'CA PATHWAYS 2022'!$H$15)-1</f>
        <v>-6.9235322712236314E-2</v>
      </c>
      <c r="Q209" s="478">
        <f>('CA PATHWAYS 2022'!S$15/'CA PATHWAYS 2022'!$H$15)-1</f>
        <v>-5.683765330983559E-2</v>
      </c>
      <c r="R209" s="478">
        <f>('CA PATHWAYS 2022'!T$15/'CA PATHWAYS 2022'!$H$15)-1</f>
        <v>-4.5740712945802953E-2</v>
      </c>
      <c r="S209" s="478">
        <f>('CA PATHWAYS 2022'!U$15/'CA PATHWAYS 2022'!$H$15)-1</f>
        <v>-3.6225630364131733E-2</v>
      </c>
      <c r="T209" s="478">
        <f>('CA PATHWAYS 2022'!V$15/'CA PATHWAYS 2022'!$H$15)-1</f>
        <v>-2.2001348092289152E-2</v>
      </c>
      <c r="U209" s="478">
        <f>('CA PATHWAYS 2022'!W$15/'CA PATHWAYS 2022'!$H$15)-1</f>
        <v>-1.1068932121494512E-2</v>
      </c>
      <c r="V209" s="478">
        <f>('CA PATHWAYS 2022'!X$15/'CA PATHWAYS 2022'!$H$15)-1</f>
        <v>-5.2153863904778053E-3</v>
      </c>
      <c r="W209" s="478">
        <f>('CA PATHWAYS 2022'!Y$15/'CA PATHWAYS 2022'!$H$15)-1</f>
        <v>-1.5598720155484136E-3</v>
      </c>
      <c r="X209" s="478">
        <f>('CA PATHWAYS 2022'!Z$15/'CA PATHWAYS 2022'!$H$15)-1</f>
        <v>6.3575699996889501E-3</v>
      </c>
      <c r="Y209" s="478">
        <f>('CA PATHWAYS 2022'!AA$15/'CA PATHWAYS 2022'!$H$15)-1</f>
        <v>1.5128889741364615E-2</v>
      </c>
      <c r="Z209" s="478">
        <f>('CA PATHWAYS 2022'!AB$15/'CA PATHWAYS 2022'!$H$15)-1</f>
        <v>2.5019344081048445E-2</v>
      </c>
      <c r="AA209" s="478">
        <f>('CA PATHWAYS 2022'!AC$15/'CA PATHWAYS 2022'!$H$15)-1</f>
        <v>3.186008882207525E-2</v>
      </c>
      <c r="AB209" s="478">
        <f>('CA PATHWAYS 2022'!AD$15/'CA PATHWAYS 2022'!$H$15)-1</f>
        <v>4.3039375739147179E-2</v>
      </c>
      <c r="AC209" s="478">
        <f>('CA PATHWAYS 2022'!AE$15/'CA PATHWAYS 2022'!$H$15)-1</f>
        <v>5.9625384727645114E-2</v>
      </c>
      <c r="AD209" s="478">
        <f>('CA PATHWAYS 2022'!AF$15/'CA PATHWAYS 2022'!$H$15)-1</f>
        <v>8.1852524295267237E-2</v>
      </c>
      <c r="AE209" s="478">
        <f>('CA PATHWAYS 2022'!AG$15/'CA PATHWAYS 2022'!$H$15)-1</f>
        <v>0.10003097978804254</v>
      </c>
      <c r="AF209" s="478">
        <f>('CA PATHWAYS 2022'!AH$15/'CA PATHWAYS 2022'!$H$15)-1</f>
        <v>0.11190060908456401</v>
      </c>
      <c r="AG209" s="479" cm="1">
        <f t="array" ref="AG209">TREND($AB209:$AF209,$AB$1:$AF$1,AG$1)</f>
        <v>0.132728193252305</v>
      </c>
      <c r="AH209" s="479" cm="1">
        <f t="array" ref="AH209">TREND($AB209:$AF209,$AB$1:$AF$1,AH$1)</f>
        <v>0.15054099942742738</v>
      </c>
      <c r="AI209" s="479" cm="1">
        <f t="array" ref="AI209">TREND($AB209:$AF209,$AB$1:$AF$1,AI$1)</f>
        <v>0.16835380560254976</v>
      </c>
      <c r="AJ209" s="479" cm="1">
        <f t="array" ref="AJ209">TREND($AB209:$AF209,$AB$1:$AF$1,AJ$1)</f>
        <v>0.18616661177767213</v>
      </c>
      <c r="AK209" s="479" cm="1">
        <f t="array" ref="AK209">TREND($AB209:$AF209,$AB$1:$AF$1,AK$1)</f>
        <v>0.20397941795279451</v>
      </c>
    </row>
    <row r="211" spans="1:37" x14ac:dyDescent="0.25">
      <c r="A211" s="1" t="s">
        <v>1655</v>
      </c>
      <c r="B211" s="241" t="s">
        <v>1650</v>
      </c>
      <c r="C211" s="46" t="s">
        <v>1168</v>
      </c>
      <c r="D211" s="144" t="s">
        <v>52</v>
      </c>
      <c r="E211">
        <v>0</v>
      </c>
      <c r="F211" s="291">
        <v>0</v>
      </c>
      <c r="G211" s="477">
        <v>0</v>
      </c>
      <c r="H211" s="478">
        <v>0</v>
      </c>
      <c r="I211" s="478">
        <v>0</v>
      </c>
      <c r="J211" s="478">
        <v>0</v>
      </c>
      <c r="K211" s="478">
        <v>0</v>
      </c>
      <c r="L211" s="478">
        <v>0</v>
      </c>
      <c r="M211" s="478">
        <v>0</v>
      </c>
      <c r="N211" s="478">
        <v>0</v>
      </c>
      <c r="O211" s="478">
        <v>0</v>
      </c>
      <c r="P211" s="478">
        <v>0</v>
      </c>
      <c r="Q211" s="478">
        <v>0</v>
      </c>
      <c r="R211" s="478">
        <v>0</v>
      </c>
      <c r="S211" s="478">
        <v>0</v>
      </c>
      <c r="T211" s="478">
        <v>0</v>
      </c>
      <c r="U211" s="478">
        <v>0</v>
      </c>
      <c r="V211" s="478">
        <v>0</v>
      </c>
      <c r="W211" s="478">
        <v>0</v>
      </c>
      <c r="X211" s="478">
        <v>0</v>
      </c>
      <c r="Y211" s="478">
        <v>0</v>
      </c>
      <c r="Z211" s="478">
        <v>0</v>
      </c>
      <c r="AA211" s="478">
        <v>0</v>
      </c>
      <c r="AB211" s="478">
        <v>0</v>
      </c>
      <c r="AC211" s="478">
        <v>0</v>
      </c>
      <c r="AD211" s="478">
        <v>0</v>
      </c>
      <c r="AE211" s="478">
        <v>0</v>
      </c>
      <c r="AF211" s="478">
        <v>0</v>
      </c>
      <c r="AG211" s="478">
        <v>0</v>
      </c>
      <c r="AH211" s="478">
        <v>0</v>
      </c>
      <c r="AI211" s="478">
        <v>0</v>
      </c>
      <c r="AJ211" s="478">
        <v>0</v>
      </c>
      <c r="AK211" s="478">
        <v>0</v>
      </c>
    </row>
    <row r="212" spans="1:37" x14ac:dyDescent="0.25">
      <c r="A212" s="1"/>
      <c r="B212" s="241" t="s">
        <v>1650</v>
      </c>
      <c r="C212" s="46" t="s">
        <v>1168</v>
      </c>
      <c r="D212" s="224" t="s">
        <v>53</v>
      </c>
      <c r="E212" s="3">
        <v>0</v>
      </c>
      <c r="F212" s="291">
        <v>0</v>
      </c>
      <c r="G212" s="477">
        <f>('CA PATHWAYS 2022'!I$18/'CA PATHWAYS 2022'!$H$18)-1</f>
        <v>-0.12705319628910805</v>
      </c>
      <c r="H212" s="478">
        <f>('CA PATHWAYS 2022'!J$18/'CA PATHWAYS 2022'!$H$18)-1</f>
        <v>-0.13548527908124608</v>
      </c>
      <c r="I212" s="478">
        <f>('CA PATHWAYS 2022'!K$15/'CA PATHWAYS 2022'!$H$15)-1</f>
        <v>-0.17531595582048809</v>
      </c>
      <c r="J212" s="478">
        <f>('CA PATHWAYS 2022'!L$15/'CA PATHWAYS 2022'!$H$15)-1</f>
        <v>-0.14330252737257276</v>
      </c>
      <c r="K212" s="478">
        <f>('CA PATHWAYS 2022'!M$15/'CA PATHWAYS 2022'!$H$15)-1</f>
        <v>-0.12788924882261543</v>
      </c>
      <c r="L212" s="478">
        <f>('CA PATHWAYS 2022'!N$15/'CA PATHWAYS 2022'!$H$15)-1</f>
        <v>-0.10596350661603871</v>
      </c>
      <c r="M212" s="478">
        <f>('CA PATHWAYS 2022'!O$15/'CA PATHWAYS 2022'!$H$15)-1</f>
        <v>-9.2623836189442477E-2</v>
      </c>
      <c r="N212" s="478">
        <f>('CA PATHWAYS 2022'!P$15/'CA PATHWAYS 2022'!$H$15)-1</f>
        <v>-8.4356355238472291E-2</v>
      </c>
      <c r="O212" s="478">
        <f>('CA PATHWAYS 2022'!Q$15/'CA PATHWAYS 2022'!$H$15)-1</f>
        <v>-7.7417628477788214E-2</v>
      </c>
      <c r="P212" s="478">
        <f>('CA PATHWAYS 2022'!R$15/'CA PATHWAYS 2022'!$H$15)-1</f>
        <v>-6.9235322712236314E-2</v>
      </c>
      <c r="Q212" s="478">
        <f>('CA PATHWAYS 2022'!S$15/'CA PATHWAYS 2022'!$H$15)-1</f>
        <v>-5.683765330983559E-2</v>
      </c>
      <c r="R212" s="478">
        <f>('CA PATHWAYS 2022'!T$15/'CA PATHWAYS 2022'!$H$15)-1</f>
        <v>-4.5740712945802953E-2</v>
      </c>
      <c r="S212" s="478">
        <f>('CA PATHWAYS 2022'!U$15/'CA PATHWAYS 2022'!$H$15)-1</f>
        <v>-3.6225630364131733E-2</v>
      </c>
      <c r="T212" s="478">
        <f>('CA PATHWAYS 2022'!V$15/'CA PATHWAYS 2022'!$H$15)-1</f>
        <v>-2.2001348092289152E-2</v>
      </c>
      <c r="U212" s="478">
        <f>('CA PATHWAYS 2022'!W$15/'CA PATHWAYS 2022'!$H$15)-1</f>
        <v>-1.1068932121494512E-2</v>
      </c>
      <c r="V212" s="478">
        <f>('CA PATHWAYS 2022'!X$15/'CA PATHWAYS 2022'!$H$15)-1</f>
        <v>-5.2153863904778053E-3</v>
      </c>
      <c r="W212" s="478">
        <f>('CA PATHWAYS 2022'!Y$15/'CA PATHWAYS 2022'!$H$15)-1</f>
        <v>-1.5598720155484136E-3</v>
      </c>
      <c r="X212" s="478">
        <f>('CA PATHWAYS 2022'!Z$15/'CA PATHWAYS 2022'!$H$15)-1</f>
        <v>6.3575699996889501E-3</v>
      </c>
      <c r="Y212" s="478">
        <f>('CA PATHWAYS 2022'!AA$15/'CA PATHWAYS 2022'!$H$15)-1</f>
        <v>1.5128889741364615E-2</v>
      </c>
      <c r="Z212" s="478">
        <f>('CA PATHWAYS 2022'!AB$15/'CA PATHWAYS 2022'!$H$15)-1</f>
        <v>2.5019344081048445E-2</v>
      </c>
      <c r="AA212" s="478">
        <f>('CA PATHWAYS 2022'!AC$15/'CA PATHWAYS 2022'!$H$15)-1</f>
        <v>3.186008882207525E-2</v>
      </c>
      <c r="AB212" s="478">
        <f>('CA PATHWAYS 2022'!AD$15/'CA PATHWAYS 2022'!$H$15)-1</f>
        <v>4.3039375739147179E-2</v>
      </c>
      <c r="AC212" s="478">
        <f>('CA PATHWAYS 2022'!AE$15/'CA PATHWAYS 2022'!$H$15)-1</f>
        <v>5.9625384727645114E-2</v>
      </c>
      <c r="AD212" s="478">
        <f>('CA PATHWAYS 2022'!AF$15/'CA PATHWAYS 2022'!$H$15)-1</f>
        <v>8.1852524295267237E-2</v>
      </c>
      <c r="AE212" s="478">
        <f>('CA PATHWAYS 2022'!AG$15/'CA PATHWAYS 2022'!$H$15)-1</f>
        <v>0.10003097978804254</v>
      </c>
      <c r="AF212" s="478">
        <f>('CA PATHWAYS 2022'!AH$15/'CA PATHWAYS 2022'!$H$15)-1</f>
        <v>0.11190060908456401</v>
      </c>
      <c r="AG212" s="479" cm="1">
        <f t="array" ref="AG212">TREND($AB212:$AF212,$AB$1:$AF$1,AG$1)</f>
        <v>0.132728193252305</v>
      </c>
      <c r="AH212" s="479" cm="1">
        <f t="array" ref="AH212">TREND($AB212:$AF212,$AB$1:$AF$1,AH$1)</f>
        <v>0.15054099942742738</v>
      </c>
      <c r="AI212" s="479" cm="1">
        <f t="array" ref="AI212">TREND($AB212:$AF212,$AB$1:$AF$1,AI$1)</f>
        <v>0.16835380560254976</v>
      </c>
      <c r="AJ212" s="479" cm="1">
        <f t="array" ref="AJ212">TREND($AB212:$AF212,$AB$1:$AF$1,AJ$1)</f>
        <v>0.18616661177767213</v>
      </c>
      <c r="AK212" s="479" cm="1">
        <f t="array" ref="AK212">TREND($AB212:$AF212,$AB$1:$AF$1,AK$1)</f>
        <v>0.20397941795279451</v>
      </c>
    </row>
    <row r="213" spans="1:37" x14ac:dyDescent="0.25">
      <c r="A213" s="1" t="s">
        <v>1655</v>
      </c>
      <c r="B213" s="241" t="s">
        <v>1650</v>
      </c>
      <c r="C213" s="46" t="s">
        <v>1168</v>
      </c>
      <c r="D213" s="46" t="s">
        <v>54</v>
      </c>
      <c r="E213" s="3">
        <v>0</v>
      </c>
      <c r="F213" s="291">
        <v>0</v>
      </c>
      <c r="G213" s="477">
        <f>('CA PATHWAYS 2022'!I$21/'CA PATHWAYS 2022'!$H$21)-1</f>
        <v>-0.1317309795322309</v>
      </c>
      <c r="H213" s="478">
        <f>('CA PATHWAYS 2022'!J$21/'CA PATHWAYS 2022'!$H$21)-1</f>
        <v>-0.20560753180468438</v>
      </c>
      <c r="I213" s="478">
        <f>('CA PATHWAYS 2022'!K$21/'CA PATHWAYS 2022'!$H$21)-1</f>
        <v>-0.21037368806123402</v>
      </c>
      <c r="J213" s="478">
        <f>('CA PATHWAYS 2022'!L$21/'CA PATHWAYS 2022'!$H$21)-1</f>
        <v>-0.18708919200329854</v>
      </c>
      <c r="K213" s="478">
        <f>('CA PATHWAYS 2022'!M$21/'CA PATHWAYS 2022'!$H$21)-1</f>
        <v>-0.18245472189025636</v>
      </c>
      <c r="L213" s="478">
        <f>('CA PATHWAYS 2022'!N$21/'CA PATHWAYS 2022'!$H$21)-1</f>
        <v>-0.16801387699504622</v>
      </c>
      <c r="M213" s="478">
        <f>('CA PATHWAYS 2022'!O$21/'CA PATHWAYS 2022'!$H$21)-1</f>
        <v>-0.17356245986561214</v>
      </c>
      <c r="N213" s="478">
        <f>('CA PATHWAYS 2022'!P$21/'CA PATHWAYS 2022'!$H$21)-1</f>
        <v>-0.1860504333055194</v>
      </c>
      <c r="O213" s="478">
        <f>('CA PATHWAYS 2022'!Q$21/'CA PATHWAYS 2022'!$H$21)-1</f>
        <v>-0.19050396971066441</v>
      </c>
      <c r="P213" s="478">
        <f>('CA PATHWAYS 2022'!R$21/'CA PATHWAYS 2022'!$H$21)-1</f>
        <v>-0.20969086882695664</v>
      </c>
      <c r="Q213" s="478">
        <f>('CA PATHWAYS 2022'!S$21/'CA PATHWAYS 2022'!$H$21)-1</f>
        <v>-0.23169206030215039</v>
      </c>
      <c r="R213" s="478">
        <f>('CA PATHWAYS 2022'!T$21/'CA PATHWAYS 2022'!$H$21)-1</f>
        <v>-0.24349882626097485</v>
      </c>
      <c r="S213" s="478">
        <f>('CA PATHWAYS 2022'!U$21/'CA PATHWAYS 2022'!$H$21)-1</f>
        <v>-0.25974380571125311</v>
      </c>
      <c r="T213" s="478">
        <f>('CA PATHWAYS 2022'!V$21/'CA PATHWAYS 2022'!$H$21)-1</f>
        <v>-0.2635800657592211</v>
      </c>
      <c r="U213" s="478">
        <f>('CA PATHWAYS 2022'!W$21/'CA PATHWAYS 2022'!$H$21)-1</f>
        <v>-0.26675247727638196</v>
      </c>
      <c r="V213" s="478">
        <f>('CA PATHWAYS 2022'!X$21/'CA PATHWAYS 2022'!$H$21)-1</f>
        <v>-0.27857253951141736</v>
      </c>
      <c r="W213" s="478">
        <f>('CA PATHWAYS 2022'!Y$21/'CA PATHWAYS 2022'!$H$21)-1</f>
        <v>-0.29255107165601657</v>
      </c>
      <c r="X213" s="478">
        <f>('CA PATHWAYS 2022'!Z$21/'CA PATHWAYS 2022'!$H$21)-1</f>
        <v>-0.29881540797423223</v>
      </c>
      <c r="Y213" s="478">
        <f>('CA PATHWAYS 2022'!AA$21/'CA PATHWAYS 2022'!$H$21)-1</f>
        <v>-0.30317238807299463</v>
      </c>
      <c r="Z213" s="478">
        <f>('CA PATHWAYS 2022'!AB$21/'CA PATHWAYS 2022'!$H$21)-1</f>
        <v>-0.30956177416642794</v>
      </c>
      <c r="AA213" s="478">
        <f>('CA PATHWAYS 2022'!AC$21/'CA PATHWAYS 2022'!$H$21)-1</f>
        <v>-0.32398355986114868</v>
      </c>
      <c r="AB213" s="478">
        <f>('CA PATHWAYS 2022'!AD$21/'CA PATHWAYS 2022'!$H$21)-1</f>
        <v>-0.33972175133147386</v>
      </c>
      <c r="AC213" s="478">
        <f>('CA PATHWAYS 2022'!AE$21/'CA PATHWAYS 2022'!$H$21)-1</f>
        <v>-0.35136454114990334</v>
      </c>
      <c r="AD213" s="478">
        <f>('CA PATHWAYS 2022'!AF$21/'CA PATHWAYS 2022'!$H$21)-1</f>
        <v>-0.35898343307354119</v>
      </c>
      <c r="AE213" s="478">
        <f>('CA PATHWAYS 2022'!AG$21/'CA PATHWAYS 2022'!$H$21)-1</f>
        <v>-0.36321775730139516</v>
      </c>
      <c r="AF213" s="478">
        <f>('CA PATHWAYS 2022'!AH$21/'CA PATHWAYS 2022'!$H$21)-1</f>
        <v>-0.36837306086282917</v>
      </c>
      <c r="AG213" s="479" cm="1">
        <f t="array" ref="AG213">TREND($AB213:$AF213,$AB$1:$AF$1,AG$1)</f>
        <v>-0.37707885930809049</v>
      </c>
      <c r="AH213" s="479" cm="1">
        <f t="array" ref="AH213">TREND($AB213:$AF213,$AB$1:$AF$1,AH$1)</f>
        <v>-0.38399444282950945</v>
      </c>
      <c r="AI213" s="479" cm="1">
        <f t="array" ref="AI213">TREND($AB213:$AF213,$AB$1:$AF$1,AI$1)</f>
        <v>-0.3909100263509302</v>
      </c>
      <c r="AJ213" s="479" cm="1">
        <f t="array" ref="AJ213">TREND($AB213:$AF213,$AB$1:$AF$1,AJ$1)</f>
        <v>-0.39782560987235094</v>
      </c>
      <c r="AK213" s="479" cm="1">
        <f t="array" ref="AK213">TREND($AB213:$AF213,$AB$1:$AF$1,AK$1)</f>
        <v>-0.4047411933937699</v>
      </c>
    </row>
    <row r="214" spans="1:37" x14ac:dyDescent="0.25">
      <c r="A214" s="1"/>
      <c r="B214" s="241" t="s">
        <v>1650</v>
      </c>
      <c r="C214" s="46" t="s">
        <v>1168</v>
      </c>
      <c r="D214" s="46" t="s">
        <v>55</v>
      </c>
      <c r="E214" s="3">
        <v>0</v>
      </c>
      <c r="F214" s="291">
        <v>0</v>
      </c>
      <c r="G214" s="477">
        <f>('CA PATHWAYS 2022'!I$18/'CA PATHWAYS 2022'!$H$18)-1</f>
        <v>-0.12705319628910805</v>
      </c>
      <c r="H214" s="478">
        <f>('CA PATHWAYS 2022'!J$18/'CA PATHWAYS 2022'!$H$18)-1</f>
        <v>-0.13548527908124608</v>
      </c>
      <c r="I214" s="478">
        <f>('CA PATHWAYS 2022'!K$15/'CA PATHWAYS 2022'!$H$15)-1</f>
        <v>-0.17531595582048809</v>
      </c>
      <c r="J214" s="478">
        <f>('CA PATHWAYS 2022'!L$15/'CA PATHWAYS 2022'!$H$15)-1</f>
        <v>-0.14330252737257276</v>
      </c>
      <c r="K214" s="478">
        <f>('CA PATHWAYS 2022'!M$15/'CA PATHWAYS 2022'!$H$15)-1</f>
        <v>-0.12788924882261543</v>
      </c>
      <c r="L214" s="478">
        <f>('CA PATHWAYS 2022'!N$15/'CA PATHWAYS 2022'!$H$15)-1</f>
        <v>-0.10596350661603871</v>
      </c>
      <c r="M214" s="478">
        <f>('CA PATHWAYS 2022'!O$15/'CA PATHWAYS 2022'!$H$15)-1</f>
        <v>-9.2623836189442477E-2</v>
      </c>
      <c r="N214" s="478">
        <f>('CA PATHWAYS 2022'!P$15/'CA PATHWAYS 2022'!$H$15)-1</f>
        <v>-8.4356355238472291E-2</v>
      </c>
      <c r="O214" s="478">
        <f>('CA PATHWAYS 2022'!Q$15/'CA PATHWAYS 2022'!$H$15)-1</f>
        <v>-7.7417628477788214E-2</v>
      </c>
      <c r="P214" s="478">
        <f>('CA PATHWAYS 2022'!R$15/'CA PATHWAYS 2022'!$H$15)-1</f>
        <v>-6.9235322712236314E-2</v>
      </c>
      <c r="Q214" s="478">
        <f>('CA PATHWAYS 2022'!S$15/'CA PATHWAYS 2022'!$H$15)-1</f>
        <v>-5.683765330983559E-2</v>
      </c>
      <c r="R214" s="478">
        <f>('CA PATHWAYS 2022'!T$15/'CA PATHWAYS 2022'!$H$15)-1</f>
        <v>-4.5740712945802953E-2</v>
      </c>
      <c r="S214" s="478">
        <f>('CA PATHWAYS 2022'!U$15/'CA PATHWAYS 2022'!$H$15)-1</f>
        <v>-3.6225630364131733E-2</v>
      </c>
      <c r="T214" s="478">
        <f>('CA PATHWAYS 2022'!V$15/'CA PATHWAYS 2022'!$H$15)-1</f>
        <v>-2.2001348092289152E-2</v>
      </c>
      <c r="U214" s="478">
        <f>('CA PATHWAYS 2022'!W$15/'CA PATHWAYS 2022'!$H$15)-1</f>
        <v>-1.1068932121494512E-2</v>
      </c>
      <c r="V214" s="478">
        <f>('CA PATHWAYS 2022'!X$15/'CA PATHWAYS 2022'!$H$15)-1</f>
        <v>-5.2153863904778053E-3</v>
      </c>
      <c r="W214" s="478">
        <f>('CA PATHWAYS 2022'!Y$15/'CA PATHWAYS 2022'!$H$15)-1</f>
        <v>-1.5598720155484136E-3</v>
      </c>
      <c r="X214" s="478">
        <f>('CA PATHWAYS 2022'!Z$15/'CA PATHWAYS 2022'!$H$15)-1</f>
        <v>6.3575699996889501E-3</v>
      </c>
      <c r="Y214" s="478">
        <f>('CA PATHWAYS 2022'!AA$15/'CA PATHWAYS 2022'!$H$15)-1</f>
        <v>1.5128889741364615E-2</v>
      </c>
      <c r="Z214" s="478">
        <f>('CA PATHWAYS 2022'!AB$15/'CA PATHWAYS 2022'!$H$15)-1</f>
        <v>2.5019344081048445E-2</v>
      </c>
      <c r="AA214" s="478">
        <f>('CA PATHWAYS 2022'!AC$15/'CA PATHWAYS 2022'!$H$15)-1</f>
        <v>3.186008882207525E-2</v>
      </c>
      <c r="AB214" s="478">
        <f>('CA PATHWAYS 2022'!AD$15/'CA PATHWAYS 2022'!$H$15)-1</f>
        <v>4.3039375739147179E-2</v>
      </c>
      <c r="AC214" s="478">
        <f>('CA PATHWAYS 2022'!AE$15/'CA PATHWAYS 2022'!$H$15)-1</f>
        <v>5.9625384727645114E-2</v>
      </c>
      <c r="AD214" s="478">
        <f>('CA PATHWAYS 2022'!AF$15/'CA PATHWAYS 2022'!$H$15)-1</f>
        <v>8.1852524295267237E-2</v>
      </c>
      <c r="AE214" s="478">
        <f>('CA PATHWAYS 2022'!AG$15/'CA PATHWAYS 2022'!$H$15)-1</f>
        <v>0.10003097978804254</v>
      </c>
      <c r="AF214" s="478">
        <f>('CA PATHWAYS 2022'!AH$15/'CA PATHWAYS 2022'!$H$15)-1</f>
        <v>0.11190060908456401</v>
      </c>
      <c r="AG214" s="479" cm="1">
        <f t="array" ref="AG214">TREND($AB214:$AF214,$AB$1:$AF$1,AG$1)</f>
        <v>0.132728193252305</v>
      </c>
      <c r="AH214" s="479" cm="1">
        <f t="array" ref="AH214">TREND($AB214:$AF214,$AB$1:$AF$1,AH$1)</f>
        <v>0.15054099942742738</v>
      </c>
      <c r="AI214" s="479" cm="1">
        <f t="array" ref="AI214">TREND($AB214:$AF214,$AB$1:$AF$1,AI$1)</f>
        <v>0.16835380560254976</v>
      </c>
      <c r="AJ214" s="479" cm="1">
        <f t="array" ref="AJ214">TREND($AB214:$AF214,$AB$1:$AF$1,AJ$1)</f>
        <v>0.18616661177767213</v>
      </c>
      <c r="AK214" s="479" cm="1">
        <f t="array" ref="AK214">TREND($AB214:$AF214,$AB$1:$AF$1,AK$1)</f>
        <v>0.20397941795279451</v>
      </c>
    </row>
    <row r="215" spans="1:37" x14ac:dyDescent="0.25">
      <c r="A215" s="1"/>
      <c r="B215" s="241" t="s">
        <v>1650</v>
      </c>
      <c r="C215" s="46" t="s">
        <v>1168</v>
      </c>
      <c r="D215" s="46" t="s">
        <v>56</v>
      </c>
      <c r="E215" s="3">
        <v>0</v>
      </c>
      <c r="F215" s="291">
        <v>0</v>
      </c>
      <c r="G215" s="477">
        <f>('CA PATHWAYS 2022'!I$18/'CA PATHWAYS 2022'!$H$18)-1</f>
        <v>-0.12705319628910805</v>
      </c>
      <c r="H215" s="478">
        <f>('CA PATHWAYS 2022'!J$18/'CA PATHWAYS 2022'!$H$18)-1</f>
        <v>-0.13548527908124608</v>
      </c>
      <c r="I215" s="478">
        <f>('CA PATHWAYS 2022'!K$15/'CA PATHWAYS 2022'!$H$15)-1</f>
        <v>-0.17531595582048809</v>
      </c>
      <c r="J215" s="478">
        <f>('CA PATHWAYS 2022'!L$15/'CA PATHWAYS 2022'!$H$15)-1</f>
        <v>-0.14330252737257276</v>
      </c>
      <c r="K215" s="478">
        <f>('CA PATHWAYS 2022'!M$15/'CA PATHWAYS 2022'!$H$15)-1</f>
        <v>-0.12788924882261543</v>
      </c>
      <c r="L215" s="478">
        <f>('CA PATHWAYS 2022'!N$15/'CA PATHWAYS 2022'!$H$15)-1</f>
        <v>-0.10596350661603871</v>
      </c>
      <c r="M215" s="478">
        <f>('CA PATHWAYS 2022'!O$15/'CA PATHWAYS 2022'!$H$15)-1</f>
        <v>-9.2623836189442477E-2</v>
      </c>
      <c r="N215" s="478">
        <f>('CA PATHWAYS 2022'!P$15/'CA PATHWAYS 2022'!$H$15)-1</f>
        <v>-8.4356355238472291E-2</v>
      </c>
      <c r="O215" s="478">
        <f>('CA PATHWAYS 2022'!Q$15/'CA PATHWAYS 2022'!$H$15)-1</f>
        <v>-7.7417628477788214E-2</v>
      </c>
      <c r="P215" s="478">
        <f>('CA PATHWAYS 2022'!R$15/'CA PATHWAYS 2022'!$H$15)-1</f>
        <v>-6.9235322712236314E-2</v>
      </c>
      <c r="Q215" s="478">
        <f>('CA PATHWAYS 2022'!S$15/'CA PATHWAYS 2022'!$H$15)-1</f>
        <v>-5.683765330983559E-2</v>
      </c>
      <c r="R215" s="478">
        <f>('CA PATHWAYS 2022'!T$15/'CA PATHWAYS 2022'!$H$15)-1</f>
        <v>-4.5740712945802953E-2</v>
      </c>
      <c r="S215" s="478">
        <f>('CA PATHWAYS 2022'!U$15/'CA PATHWAYS 2022'!$H$15)-1</f>
        <v>-3.6225630364131733E-2</v>
      </c>
      <c r="T215" s="478">
        <f>('CA PATHWAYS 2022'!V$15/'CA PATHWAYS 2022'!$H$15)-1</f>
        <v>-2.2001348092289152E-2</v>
      </c>
      <c r="U215" s="478">
        <f>('CA PATHWAYS 2022'!W$15/'CA PATHWAYS 2022'!$H$15)-1</f>
        <v>-1.1068932121494512E-2</v>
      </c>
      <c r="V215" s="478">
        <f>('CA PATHWAYS 2022'!X$15/'CA PATHWAYS 2022'!$H$15)-1</f>
        <v>-5.2153863904778053E-3</v>
      </c>
      <c r="W215" s="478">
        <f>('CA PATHWAYS 2022'!Y$15/'CA PATHWAYS 2022'!$H$15)-1</f>
        <v>-1.5598720155484136E-3</v>
      </c>
      <c r="X215" s="478">
        <f>('CA PATHWAYS 2022'!Z$15/'CA PATHWAYS 2022'!$H$15)-1</f>
        <v>6.3575699996889501E-3</v>
      </c>
      <c r="Y215" s="478">
        <f>('CA PATHWAYS 2022'!AA$15/'CA PATHWAYS 2022'!$H$15)-1</f>
        <v>1.5128889741364615E-2</v>
      </c>
      <c r="Z215" s="478">
        <f>('CA PATHWAYS 2022'!AB$15/'CA PATHWAYS 2022'!$H$15)-1</f>
        <v>2.5019344081048445E-2</v>
      </c>
      <c r="AA215" s="478">
        <f>('CA PATHWAYS 2022'!AC$15/'CA PATHWAYS 2022'!$H$15)-1</f>
        <v>3.186008882207525E-2</v>
      </c>
      <c r="AB215" s="478">
        <f>('CA PATHWAYS 2022'!AD$15/'CA PATHWAYS 2022'!$H$15)-1</f>
        <v>4.3039375739147179E-2</v>
      </c>
      <c r="AC215" s="478">
        <f>('CA PATHWAYS 2022'!AE$15/'CA PATHWAYS 2022'!$H$15)-1</f>
        <v>5.9625384727645114E-2</v>
      </c>
      <c r="AD215" s="478">
        <f>('CA PATHWAYS 2022'!AF$15/'CA PATHWAYS 2022'!$H$15)-1</f>
        <v>8.1852524295267237E-2</v>
      </c>
      <c r="AE215" s="478">
        <f>('CA PATHWAYS 2022'!AG$15/'CA PATHWAYS 2022'!$H$15)-1</f>
        <v>0.10003097978804254</v>
      </c>
      <c r="AF215" s="478">
        <f>('CA PATHWAYS 2022'!AH$15/'CA PATHWAYS 2022'!$H$15)-1</f>
        <v>0.11190060908456401</v>
      </c>
      <c r="AG215" s="479" cm="1">
        <f t="array" ref="AG215">TREND($AB215:$AF215,$AB$1:$AF$1,AG$1)</f>
        <v>0.132728193252305</v>
      </c>
      <c r="AH215" s="479" cm="1">
        <f t="array" ref="AH215">TREND($AB215:$AF215,$AB$1:$AF$1,AH$1)</f>
        <v>0.15054099942742738</v>
      </c>
      <c r="AI215" s="479" cm="1">
        <f t="array" ref="AI215">TREND($AB215:$AF215,$AB$1:$AF$1,AI$1)</f>
        <v>0.16835380560254976</v>
      </c>
      <c r="AJ215" s="479" cm="1">
        <f t="array" ref="AJ215">TREND($AB215:$AF215,$AB$1:$AF$1,AJ$1)</f>
        <v>0.18616661177767213</v>
      </c>
      <c r="AK215" s="479" cm="1">
        <f t="array" ref="AK215">TREND($AB215:$AF215,$AB$1:$AF$1,AK$1)</f>
        <v>0.20397941795279451</v>
      </c>
    </row>
    <row r="216" spans="1:37" x14ac:dyDescent="0.25">
      <c r="A216" s="1"/>
      <c r="B216" s="241" t="s">
        <v>1650</v>
      </c>
      <c r="C216" s="46" t="s">
        <v>1168</v>
      </c>
      <c r="D216" s="46" t="s">
        <v>57</v>
      </c>
      <c r="E216" s="3">
        <v>0</v>
      </c>
      <c r="F216" s="291">
        <v>0</v>
      </c>
      <c r="G216" s="477">
        <f>('CA PATHWAYS 2022'!I$18/'CA PATHWAYS 2022'!$H$18)-1</f>
        <v>-0.12705319628910805</v>
      </c>
      <c r="H216" s="478">
        <f>('CA PATHWAYS 2022'!J$18/'CA PATHWAYS 2022'!$H$18)-1</f>
        <v>-0.13548527908124608</v>
      </c>
      <c r="I216" s="478">
        <f>('CA PATHWAYS 2022'!K$15/'CA PATHWAYS 2022'!$H$15)-1</f>
        <v>-0.17531595582048809</v>
      </c>
      <c r="J216" s="478">
        <f>('CA PATHWAYS 2022'!L$15/'CA PATHWAYS 2022'!$H$15)-1</f>
        <v>-0.14330252737257276</v>
      </c>
      <c r="K216" s="478">
        <f>('CA PATHWAYS 2022'!M$15/'CA PATHWAYS 2022'!$H$15)-1</f>
        <v>-0.12788924882261543</v>
      </c>
      <c r="L216" s="478">
        <f>('CA PATHWAYS 2022'!N$15/'CA PATHWAYS 2022'!$H$15)-1</f>
        <v>-0.10596350661603871</v>
      </c>
      <c r="M216" s="478">
        <f>('CA PATHWAYS 2022'!O$15/'CA PATHWAYS 2022'!$H$15)-1</f>
        <v>-9.2623836189442477E-2</v>
      </c>
      <c r="N216" s="478">
        <f>('CA PATHWAYS 2022'!P$15/'CA PATHWAYS 2022'!$H$15)-1</f>
        <v>-8.4356355238472291E-2</v>
      </c>
      <c r="O216" s="478">
        <f>('CA PATHWAYS 2022'!Q$15/'CA PATHWAYS 2022'!$H$15)-1</f>
        <v>-7.7417628477788214E-2</v>
      </c>
      <c r="P216" s="478">
        <f>('CA PATHWAYS 2022'!R$15/'CA PATHWAYS 2022'!$H$15)-1</f>
        <v>-6.9235322712236314E-2</v>
      </c>
      <c r="Q216" s="478">
        <f>('CA PATHWAYS 2022'!S$15/'CA PATHWAYS 2022'!$H$15)-1</f>
        <v>-5.683765330983559E-2</v>
      </c>
      <c r="R216" s="478">
        <f>('CA PATHWAYS 2022'!T$15/'CA PATHWAYS 2022'!$H$15)-1</f>
        <v>-4.5740712945802953E-2</v>
      </c>
      <c r="S216" s="478">
        <f>('CA PATHWAYS 2022'!U$15/'CA PATHWAYS 2022'!$H$15)-1</f>
        <v>-3.6225630364131733E-2</v>
      </c>
      <c r="T216" s="478">
        <f>('CA PATHWAYS 2022'!V$15/'CA PATHWAYS 2022'!$H$15)-1</f>
        <v>-2.2001348092289152E-2</v>
      </c>
      <c r="U216" s="478">
        <f>('CA PATHWAYS 2022'!W$15/'CA PATHWAYS 2022'!$H$15)-1</f>
        <v>-1.1068932121494512E-2</v>
      </c>
      <c r="V216" s="478">
        <f>('CA PATHWAYS 2022'!X$15/'CA PATHWAYS 2022'!$H$15)-1</f>
        <v>-5.2153863904778053E-3</v>
      </c>
      <c r="W216" s="478">
        <f>('CA PATHWAYS 2022'!Y$15/'CA PATHWAYS 2022'!$H$15)-1</f>
        <v>-1.5598720155484136E-3</v>
      </c>
      <c r="X216" s="478">
        <f>('CA PATHWAYS 2022'!Z$15/'CA PATHWAYS 2022'!$H$15)-1</f>
        <v>6.3575699996889501E-3</v>
      </c>
      <c r="Y216" s="478">
        <f>('CA PATHWAYS 2022'!AA$15/'CA PATHWAYS 2022'!$H$15)-1</f>
        <v>1.5128889741364615E-2</v>
      </c>
      <c r="Z216" s="478">
        <f>('CA PATHWAYS 2022'!AB$15/'CA PATHWAYS 2022'!$H$15)-1</f>
        <v>2.5019344081048445E-2</v>
      </c>
      <c r="AA216" s="478">
        <f>('CA PATHWAYS 2022'!AC$15/'CA PATHWAYS 2022'!$H$15)-1</f>
        <v>3.186008882207525E-2</v>
      </c>
      <c r="AB216" s="478">
        <f>('CA PATHWAYS 2022'!AD$15/'CA PATHWAYS 2022'!$H$15)-1</f>
        <v>4.3039375739147179E-2</v>
      </c>
      <c r="AC216" s="478">
        <f>('CA PATHWAYS 2022'!AE$15/'CA PATHWAYS 2022'!$H$15)-1</f>
        <v>5.9625384727645114E-2</v>
      </c>
      <c r="AD216" s="478">
        <f>('CA PATHWAYS 2022'!AF$15/'CA PATHWAYS 2022'!$H$15)-1</f>
        <v>8.1852524295267237E-2</v>
      </c>
      <c r="AE216" s="478">
        <f>('CA PATHWAYS 2022'!AG$15/'CA PATHWAYS 2022'!$H$15)-1</f>
        <v>0.10003097978804254</v>
      </c>
      <c r="AF216" s="478">
        <f>('CA PATHWAYS 2022'!AH$15/'CA PATHWAYS 2022'!$H$15)-1</f>
        <v>0.11190060908456401</v>
      </c>
      <c r="AG216" s="479" cm="1">
        <f t="array" ref="AG216">TREND($AB216:$AF216,$AB$1:$AF$1,AG$1)</f>
        <v>0.132728193252305</v>
      </c>
      <c r="AH216" s="479" cm="1">
        <f t="array" ref="AH216">TREND($AB216:$AF216,$AB$1:$AF$1,AH$1)</f>
        <v>0.15054099942742738</v>
      </c>
      <c r="AI216" s="479" cm="1">
        <f t="array" ref="AI216">TREND($AB216:$AF216,$AB$1:$AF$1,AI$1)</f>
        <v>0.16835380560254976</v>
      </c>
      <c r="AJ216" s="479" cm="1">
        <f t="array" ref="AJ216">TREND($AB216:$AF216,$AB$1:$AF$1,AJ$1)</f>
        <v>0.18616661177767213</v>
      </c>
      <c r="AK216" s="479" cm="1">
        <f t="array" ref="AK216">TREND($AB216:$AF216,$AB$1:$AF$1,AK$1)</f>
        <v>0.20397941795279451</v>
      </c>
    </row>
    <row r="217" spans="1:37" x14ac:dyDescent="0.25">
      <c r="A217" s="1"/>
      <c r="B217" s="241" t="s">
        <v>1650</v>
      </c>
      <c r="C217" s="46" t="s">
        <v>1168</v>
      </c>
      <c r="D217" s="46" t="s">
        <v>58</v>
      </c>
      <c r="E217" s="3">
        <v>0</v>
      </c>
      <c r="F217" s="291">
        <v>0</v>
      </c>
      <c r="G217" s="477">
        <f>('CA PATHWAYS 2022'!I$18/'CA PATHWAYS 2022'!$H$18)-1</f>
        <v>-0.12705319628910805</v>
      </c>
      <c r="H217" s="478">
        <f>('CA PATHWAYS 2022'!J$18/'CA PATHWAYS 2022'!$H$18)-1</f>
        <v>-0.13548527908124608</v>
      </c>
      <c r="I217" s="478">
        <f>('CA PATHWAYS 2022'!K$15/'CA PATHWAYS 2022'!$H$15)-1</f>
        <v>-0.17531595582048809</v>
      </c>
      <c r="J217" s="478">
        <f>('CA PATHWAYS 2022'!L$15/'CA PATHWAYS 2022'!$H$15)-1</f>
        <v>-0.14330252737257276</v>
      </c>
      <c r="K217" s="478">
        <f>('CA PATHWAYS 2022'!M$15/'CA PATHWAYS 2022'!$H$15)-1</f>
        <v>-0.12788924882261543</v>
      </c>
      <c r="L217" s="478">
        <f>('CA PATHWAYS 2022'!N$15/'CA PATHWAYS 2022'!$H$15)-1</f>
        <v>-0.10596350661603871</v>
      </c>
      <c r="M217" s="478">
        <f>('CA PATHWAYS 2022'!O$15/'CA PATHWAYS 2022'!$H$15)-1</f>
        <v>-9.2623836189442477E-2</v>
      </c>
      <c r="N217" s="478">
        <f>('CA PATHWAYS 2022'!P$15/'CA PATHWAYS 2022'!$H$15)-1</f>
        <v>-8.4356355238472291E-2</v>
      </c>
      <c r="O217" s="478">
        <f>('CA PATHWAYS 2022'!Q$15/'CA PATHWAYS 2022'!$H$15)-1</f>
        <v>-7.7417628477788214E-2</v>
      </c>
      <c r="P217" s="478">
        <f>('CA PATHWAYS 2022'!R$15/'CA PATHWAYS 2022'!$H$15)-1</f>
        <v>-6.9235322712236314E-2</v>
      </c>
      <c r="Q217" s="478">
        <f>('CA PATHWAYS 2022'!S$15/'CA PATHWAYS 2022'!$H$15)-1</f>
        <v>-5.683765330983559E-2</v>
      </c>
      <c r="R217" s="478">
        <f>('CA PATHWAYS 2022'!T$15/'CA PATHWAYS 2022'!$H$15)-1</f>
        <v>-4.5740712945802953E-2</v>
      </c>
      <c r="S217" s="478">
        <f>('CA PATHWAYS 2022'!U$15/'CA PATHWAYS 2022'!$H$15)-1</f>
        <v>-3.6225630364131733E-2</v>
      </c>
      <c r="T217" s="478">
        <f>('CA PATHWAYS 2022'!V$15/'CA PATHWAYS 2022'!$H$15)-1</f>
        <v>-2.2001348092289152E-2</v>
      </c>
      <c r="U217" s="478">
        <f>('CA PATHWAYS 2022'!W$15/'CA PATHWAYS 2022'!$H$15)-1</f>
        <v>-1.1068932121494512E-2</v>
      </c>
      <c r="V217" s="478">
        <f>('CA PATHWAYS 2022'!X$15/'CA PATHWAYS 2022'!$H$15)-1</f>
        <v>-5.2153863904778053E-3</v>
      </c>
      <c r="W217" s="478">
        <f>('CA PATHWAYS 2022'!Y$15/'CA PATHWAYS 2022'!$H$15)-1</f>
        <v>-1.5598720155484136E-3</v>
      </c>
      <c r="X217" s="478">
        <f>('CA PATHWAYS 2022'!Z$15/'CA PATHWAYS 2022'!$H$15)-1</f>
        <v>6.3575699996889501E-3</v>
      </c>
      <c r="Y217" s="478">
        <f>('CA PATHWAYS 2022'!AA$15/'CA PATHWAYS 2022'!$H$15)-1</f>
        <v>1.5128889741364615E-2</v>
      </c>
      <c r="Z217" s="478">
        <f>('CA PATHWAYS 2022'!AB$15/'CA PATHWAYS 2022'!$H$15)-1</f>
        <v>2.5019344081048445E-2</v>
      </c>
      <c r="AA217" s="478">
        <f>('CA PATHWAYS 2022'!AC$15/'CA PATHWAYS 2022'!$H$15)-1</f>
        <v>3.186008882207525E-2</v>
      </c>
      <c r="AB217" s="478">
        <f>('CA PATHWAYS 2022'!AD$15/'CA PATHWAYS 2022'!$H$15)-1</f>
        <v>4.3039375739147179E-2</v>
      </c>
      <c r="AC217" s="478">
        <f>('CA PATHWAYS 2022'!AE$15/'CA PATHWAYS 2022'!$H$15)-1</f>
        <v>5.9625384727645114E-2</v>
      </c>
      <c r="AD217" s="478">
        <f>('CA PATHWAYS 2022'!AF$15/'CA PATHWAYS 2022'!$H$15)-1</f>
        <v>8.1852524295267237E-2</v>
      </c>
      <c r="AE217" s="478">
        <f>('CA PATHWAYS 2022'!AG$15/'CA PATHWAYS 2022'!$H$15)-1</f>
        <v>0.10003097978804254</v>
      </c>
      <c r="AF217" s="478">
        <f>('CA PATHWAYS 2022'!AH$15/'CA PATHWAYS 2022'!$H$15)-1</f>
        <v>0.11190060908456401</v>
      </c>
      <c r="AG217" s="479" cm="1">
        <f t="array" ref="AG217">TREND($AB217:$AF217,$AB$1:$AF$1,AG$1)</f>
        <v>0.132728193252305</v>
      </c>
      <c r="AH217" s="479" cm="1">
        <f t="array" ref="AH217">TREND($AB217:$AF217,$AB$1:$AF$1,AH$1)</f>
        <v>0.15054099942742738</v>
      </c>
      <c r="AI217" s="479" cm="1">
        <f t="array" ref="AI217">TREND($AB217:$AF217,$AB$1:$AF$1,AI$1)</f>
        <v>0.16835380560254976</v>
      </c>
      <c r="AJ217" s="479" cm="1">
        <f t="array" ref="AJ217">TREND($AB217:$AF217,$AB$1:$AF$1,AJ$1)</f>
        <v>0.18616661177767213</v>
      </c>
      <c r="AK217" s="479" cm="1">
        <f t="array" ref="AK217">TREND($AB217:$AF217,$AB$1:$AF$1,AK$1)</f>
        <v>0.20397941795279451</v>
      </c>
    </row>
    <row r="218" spans="1:37" x14ac:dyDescent="0.25">
      <c r="A218" s="1"/>
      <c r="B218" s="241" t="s">
        <v>1650</v>
      </c>
      <c r="C218" s="46" t="s">
        <v>1168</v>
      </c>
      <c r="D218" s="46" t="s">
        <v>59</v>
      </c>
      <c r="E218" s="3">
        <v>0</v>
      </c>
      <c r="F218" s="291">
        <v>0</v>
      </c>
      <c r="G218" s="477">
        <f>('CA PATHWAYS 2022'!I$18/'CA PATHWAYS 2022'!$H$18)-1</f>
        <v>-0.12705319628910805</v>
      </c>
      <c r="H218" s="478">
        <f>('CA PATHWAYS 2022'!J$18/'CA PATHWAYS 2022'!$H$18)-1</f>
        <v>-0.13548527908124608</v>
      </c>
      <c r="I218" s="478">
        <f>('CA PATHWAYS 2022'!K$15/'CA PATHWAYS 2022'!$H$15)-1</f>
        <v>-0.17531595582048809</v>
      </c>
      <c r="J218" s="478">
        <f>('CA PATHWAYS 2022'!L$15/'CA PATHWAYS 2022'!$H$15)-1</f>
        <v>-0.14330252737257276</v>
      </c>
      <c r="K218" s="478">
        <f>('CA PATHWAYS 2022'!M$15/'CA PATHWAYS 2022'!$H$15)-1</f>
        <v>-0.12788924882261543</v>
      </c>
      <c r="L218" s="478">
        <f>('CA PATHWAYS 2022'!N$15/'CA PATHWAYS 2022'!$H$15)-1</f>
        <v>-0.10596350661603871</v>
      </c>
      <c r="M218" s="478">
        <f>('CA PATHWAYS 2022'!O$15/'CA PATHWAYS 2022'!$H$15)-1</f>
        <v>-9.2623836189442477E-2</v>
      </c>
      <c r="N218" s="478">
        <f>('CA PATHWAYS 2022'!P$15/'CA PATHWAYS 2022'!$H$15)-1</f>
        <v>-8.4356355238472291E-2</v>
      </c>
      <c r="O218" s="478">
        <f>('CA PATHWAYS 2022'!Q$15/'CA PATHWAYS 2022'!$H$15)-1</f>
        <v>-7.7417628477788214E-2</v>
      </c>
      <c r="P218" s="478">
        <f>('CA PATHWAYS 2022'!R$15/'CA PATHWAYS 2022'!$H$15)-1</f>
        <v>-6.9235322712236314E-2</v>
      </c>
      <c r="Q218" s="478">
        <f>('CA PATHWAYS 2022'!S$15/'CA PATHWAYS 2022'!$H$15)-1</f>
        <v>-5.683765330983559E-2</v>
      </c>
      <c r="R218" s="478">
        <f>('CA PATHWAYS 2022'!T$15/'CA PATHWAYS 2022'!$H$15)-1</f>
        <v>-4.5740712945802953E-2</v>
      </c>
      <c r="S218" s="478">
        <f>('CA PATHWAYS 2022'!U$15/'CA PATHWAYS 2022'!$H$15)-1</f>
        <v>-3.6225630364131733E-2</v>
      </c>
      <c r="T218" s="478">
        <f>('CA PATHWAYS 2022'!V$15/'CA PATHWAYS 2022'!$H$15)-1</f>
        <v>-2.2001348092289152E-2</v>
      </c>
      <c r="U218" s="478">
        <f>('CA PATHWAYS 2022'!W$15/'CA PATHWAYS 2022'!$H$15)-1</f>
        <v>-1.1068932121494512E-2</v>
      </c>
      <c r="V218" s="478">
        <f>('CA PATHWAYS 2022'!X$15/'CA PATHWAYS 2022'!$H$15)-1</f>
        <v>-5.2153863904778053E-3</v>
      </c>
      <c r="W218" s="478">
        <f>('CA PATHWAYS 2022'!Y$15/'CA PATHWAYS 2022'!$H$15)-1</f>
        <v>-1.5598720155484136E-3</v>
      </c>
      <c r="X218" s="478">
        <f>('CA PATHWAYS 2022'!Z$15/'CA PATHWAYS 2022'!$H$15)-1</f>
        <v>6.3575699996889501E-3</v>
      </c>
      <c r="Y218" s="478">
        <f>('CA PATHWAYS 2022'!AA$15/'CA PATHWAYS 2022'!$H$15)-1</f>
        <v>1.5128889741364615E-2</v>
      </c>
      <c r="Z218" s="478">
        <f>('CA PATHWAYS 2022'!AB$15/'CA PATHWAYS 2022'!$H$15)-1</f>
        <v>2.5019344081048445E-2</v>
      </c>
      <c r="AA218" s="478">
        <f>('CA PATHWAYS 2022'!AC$15/'CA PATHWAYS 2022'!$H$15)-1</f>
        <v>3.186008882207525E-2</v>
      </c>
      <c r="AB218" s="478">
        <f>('CA PATHWAYS 2022'!AD$15/'CA PATHWAYS 2022'!$H$15)-1</f>
        <v>4.3039375739147179E-2</v>
      </c>
      <c r="AC218" s="478">
        <f>('CA PATHWAYS 2022'!AE$15/'CA PATHWAYS 2022'!$H$15)-1</f>
        <v>5.9625384727645114E-2</v>
      </c>
      <c r="AD218" s="478">
        <f>('CA PATHWAYS 2022'!AF$15/'CA PATHWAYS 2022'!$H$15)-1</f>
        <v>8.1852524295267237E-2</v>
      </c>
      <c r="AE218" s="478">
        <f>('CA PATHWAYS 2022'!AG$15/'CA PATHWAYS 2022'!$H$15)-1</f>
        <v>0.10003097978804254</v>
      </c>
      <c r="AF218" s="478">
        <f>('CA PATHWAYS 2022'!AH$15/'CA PATHWAYS 2022'!$H$15)-1</f>
        <v>0.11190060908456401</v>
      </c>
      <c r="AG218" s="479" cm="1">
        <f t="array" ref="AG218">TREND($AB218:$AF218,$AB$1:$AF$1,AG$1)</f>
        <v>0.132728193252305</v>
      </c>
      <c r="AH218" s="479" cm="1">
        <f t="array" ref="AH218">TREND($AB218:$AF218,$AB$1:$AF$1,AH$1)</f>
        <v>0.15054099942742738</v>
      </c>
      <c r="AI218" s="479" cm="1">
        <f t="array" ref="AI218">TREND($AB218:$AF218,$AB$1:$AF$1,AI$1)</f>
        <v>0.16835380560254976</v>
      </c>
      <c r="AJ218" s="479" cm="1">
        <f t="array" ref="AJ218">TREND($AB218:$AF218,$AB$1:$AF$1,AJ$1)</f>
        <v>0.18616661177767213</v>
      </c>
      <c r="AK218" s="479" cm="1">
        <f t="array" ref="AK218">TREND($AB218:$AF218,$AB$1:$AF$1,AK$1)</f>
        <v>0.20397941795279451</v>
      </c>
    </row>
    <row r="219" spans="1:37" x14ac:dyDescent="0.25">
      <c r="A219" s="1"/>
      <c r="B219" s="241" t="s">
        <v>1650</v>
      </c>
      <c r="C219" s="46" t="s">
        <v>1168</v>
      </c>
      <c r="D219" s="46" t="s">
        <v>60</v>
      </c>
      <c r="E219" s="3">
        <v>0</v>
      </c>
      <c r="F219" s="291">
        <v>0</v>
      </c>
      <c r="G219" s="477">
        <f>('CA PATHWAYS 2022'!I$25/'CA PATHWAYS 2022'!$H$25)-1</f>
        <v>-6.4729419729097959E-2</v>
      </c>
      <c r="H219" s="478">
        <f>('CA PATHWAYS 2022'!J$25/'CA PATHWAYS 2022'!$H$25)-1</f>
        <v>2.6981542298714078E-3</v>
      </c>
      <c r="I219" s="478">
        <f>('CA PATHWAYS 2022'!K$25/'CA PATHWAYS 2022'!$H$25)-1</f>
        <v>-5.9347025192505676E-2</v>
      </c>
      <c r="J219" s="478">
        <f>('CA PATHWAYS 2022'!L$25/'CA PATHWAYS 2022'!$H$25)-1</f>
        <v>-3.8953580105994257E-2</v>
      </c>
      <c r="K219" s="478">
        <f>('CA PATHWAYS 2022'!M$25/'CA PATHWAYS 2022'!$H$25)-1</f>
        <v>-4.5040209312422363E-2</v>
      </c>
      <c r="L219" s="478">
        <f>('CA PATHWAYS 2022'!N$25/'CA PATHWAYS 2022'!$H$25)-1</f>
        <v>-5.2455032641992028E-2</v>
      </c>
      <c r="M219" s="478">
        <f>('CA PATHWAYS 2022'!O$25/'CA PATHWAYS 2022'!$H$25)-1</f>
        <v>-7.116987344889858E-2</v>
      </c>
      <c r="N219" s="478">
        <f>('CA PATHWAYS 2022'!P$25/'CA PATHWAYS 2022'!$H$25)-1</f>
        <v>-7.4779585475616361E-2</v>
      </c>
      <c r="O219" s="478">
        <f>('CA PATHWAYS 2022'!Q$25/'CA PATHWAYS 2022'!$H$25)-1</f>
        <v>-0.10981166748876159</v>
      </c>
      <c r="P219" s="478">
        <f>('CA PATHWAYS 2022'!R$25/'CA PATHWAYS 2022'!$H$25)-1</f>
        <v>-0.127601360720904</v>
      </c>
      <c r="Q219" s="478">
        <f>('CA PATHWAYS 2022'!S$25/'CA PATHWAYS 2022'!$H$25)-1</f>
        <v>-0.14511035826872332</v>
      </c>
      <c r="R219" s="478">
        <f>('CA PATHWAYS 2022'!T$25/'CA PATHWAYS 2022'!$H$25)-1</f>
        <v>-0.1576443504002778</v>
      </c>
      <c r="S219" s="478">
        <f>('CA PATHWAYS 2022'!U$25/'CA PATHWAYS 2022'!$H$25)-1</f>
        <v>-0.17801408561897136</v>
      </c>
      <c r="T219" s="478">
        <f>('CA PATHWAYS 2022'!V$25/'CA PATHWAYS 2022'!$H$25)-1</f>
        <v>-0.18099895217642881</v>
      </c>
      <c r="U219" s="478">
        <f>('CA PATHWAYS 2022'!W$25/'CA PATHWAYS 2022'!$H$25)-1</f>
        <v>-0.20531797283823972</v>
      </c>
      <c r="V219" s="478">
        <f>('CA PATHWAYS 2022'!X$25/'CA PATHWAYS 2022'!$H$25)-1</f>
        <v>-0.21899338446371464</v>
      </c>
      <c r="W219" s="478">
        <f>('CA PATHWAYS 2022'!Y$25/'CA PATHWAYS 2022'!$H$25)-1</f>
        <v>-0.21438381109981297</v>
      </c>
      <c r="X219" s="478">
        <f>('CA PATHWAYS 2022'!Z$25/'CA PATHWAYS 2022'!$H$25)-1</f>
        <v>-0.23389553356984538</v>
      </c>
      <c r="Y219" s="478">
        <f>('CA PATHWAYS 2022'!AA$25/'CA PATHWAYS 2022'!$H$25)-1</f>
        <v>-0.24215907554593041</v>
      </c>
      <c r="Z219" s="478">
        <f>('CA PATHWAYS 2022'!AB$25/'CA PATHWAYS 2022'!$H$25)-1</f>
        <v>-0.24247213266103818</v>
      </c>
      <c r="AA219" s="478">
        <f>('CA PATHWAYS 2022'!AC$25/'CA PATHWAYS 2022'!$H$25)-1</f>
        <v>-0.24320812804059555</v>
      </c>
      <c r="AB219" s="478">
        <f>('CA PATHWAYS 2022'!AD$25/'CA PATHWAYS 2022'!$H$25)-1</f>
        <v>-0.25219975152727958</v>
      </c>
      <c r="AC219" s="478">
        <f>('CA PATHWAYS 2022'!AE$25/'CA PATHWAYS 2022'!$H$25)-1</f>
        <v>-0.25547996620477842</v>
      </c>
      <c r="AD219" s="478">
        <f>('CA PATHWAYS 2022'!AF$25/'CA PATHWAYS 2022'!$H$25)-1</f>
        <v>-0.25718339146936919</v>
      </c>
      <c r="AE219" s="478">
        <f>('CA PATHWAYS 2022'!AG$25/'CA PATHWAYS 2022'!$H$25)-1</f>
        <v>-0.25785073157262939</v>
      </c>
      <c r="AF219" s="478">
        <f>('CA PATHWAYS 2022'!AH$25/'CA PATHWAYS 2022'!$H$25)-1</f>
        <v>-0.26160599971538756</v>
      </c>
      <c r="AG219" s="479" cm="1">
        <f t="array" ref="AG219">TREND($AB219:$AF219,$AB$1:$AF$1,AG$1)</f>
        <v>-0.26321894662110878</v>
      </c>
      <c r="AH219" s="479" cm="1">
        <f t="array" ref="AH219">TREND($AB219:$AF219,$AB$1:$AF$1,AH$1)</f>
        <v>-0.26533727279551567</v>
      </c>
      <c r="AI219" s="479" cm="1">
        <f t="array" ref="AI219">TREND($AB219:$AF219,$AB$1:$AF$1,AI$1)</f>
        <v>-0.26745559896992255</v>
      </c>
      <c r="AJ219" s="479" cm="1">
        <f t="array" ref="AJ219">TREND($AB219:$AF219,$AB$1:$AF$1,AJ$1)</f>
        <v>-0.26957392514432943</v>
      </c>
      <c r="AK219" s="479" cm="1">
        <f t="array" ref="AK219">TREND($AB219:$AF219,$AB$1:$AF$1,AK$1)</f>
        <v>-0.27169225131873631</v>
      </c>
    </row>
    <row r="220" spans="1:37" x14ac:dyDescent="0.25">
      <c r="A220" s="1"/>
      <c r="B220" s="241" t="s">
        <v>1650</v>
      </c>
      <c r="C220" s="46" t="s">
        <v>1168</v>
      </c>
      <c r="D220" s="46" t="s">
        <v>61</v>
      </c>
      <c r="E220" s="3">
        <v>0</v>
      </c>
      <c r="F220" s="291">
        <v>0</v>
      </c>
      <c r="G220" s="477">
        <f>('CA PATHWAYS 2022'!I$18/'CA PATHWAYS 2022'!$H$18)-1</f>
        <v>-0.12705319628910805</v>
      </c>
      <c r="H220" s="478">
        <f>('CA PATHWAYS 2022'!J$18/'CA PATHWAYS 2022'!$H$18)-1</f>
        <v>-0.13548527908124608</v>
      </c>
      <c r="I220" s="478">
        <f>('CA PATHWAYS 2022'!K$15/'CA PATHWAYS 2022'!$H$15)-1</f>
        <v>-0.17531595582048809</v>
      </c>
      <c r="J220" s="478">
        <f>('CA PATHWAYS 2022'!L$15/'CA PATHWAYS 2022'!$H$15)-1</f>
        <v>-0.14330252737257276</v>
      </c>
      <c r="K220" s="478">
        <f>('CA PATHWAYS 2022'!M$15/'CA PATHWAYS 2022'!$H$15)-1</f>
        <v>-0.12788924882261543</v>
      </c>
      <c r="L220" s="478">
        <f>('CA PATHWAYS 2022'!N$15/'CA PATHWAYS 2022'!$H$15)-1</f>
        <v>-0.10596350661603871</v>
      </c>
      <c r="M220" s="478">
        <f>('CA PATHWAYS 2022'!O$15/'CA PATHWAYS 2022'!$H$15)-1</f>
        <v>-9.2623836189442477E-2</v>
      </c>
      <c r="N220" s="478">
        <f>('CA PATHWAYS 2022'!P$15/'CA PATHWAYS 2022'!$H$15)-1</f>
        <v>-8.4356355238472291E-2</v>
      </c>
      <c r="O220" s="478">
        <f>('CA PATHWAYS 2022'!Q$15/'CA PATHWAYS 2022'!$H$15)-1</f>
        <v>-7.7417628477788214E-2</v>
      </c>
      <c r="P220" s="478">
        <f>('CA PATHWAYS 2022'!R$15/'CA PATHWAYS 2022'!$H$15)-1</f>
        <v>-6.9235322712236314E-2</v>
      </c>
      <c r="Q220" s="478">
        <f>('CA PATHWAYS 2022'!S$15/'CA PATHWAYS 2022'!$H$15)-1</f>
        <v>-5.683765330983559E-2</v>
      </c>
      <c r="R220" s="478">
        <f>('CA PATHWAYS 2022'!T$15/'CA PATHWAYS 2022'!$H$15)-1</f>
        <v>-4.5740712945802953E-2</v>
      </c>
      <c r="S220" s="478">
        <f>('CA PATHWAYS 2022'!U$15/'CA PATHWAYS 2022'!$H$15)-1</f>
        <v>-3.6225630364131733E-2</v>
      </c>
      <c r="T220" s="478">
        <f>('CA PATHWAYS 2022'!V$15/'CA PATHWAYS 2022'!$H$15)-1</f>
        <v>-2.2001348092289152E-2</v>
      </c>
      <c r="U220" s="478">
        <f>('CA PATHWAYS 2022'!W$15/'CA PATHWAYS 2022'!$H$15)-1</f>
        <v>-1.1068932121494512E-2</v>
      </c>
      <c r="V220" s="478">
        <f>('CA PATHWAYS 2022'!X$15/'CA PATHWAYS 2022'!$H$15)-1</f>
        <v>-5.2153863904778053E-3</v>
      </c>
      <c r="W220" s="478">
        <f>('CA PATHWAYS 2022'!Y$15/'CA PATHWAYS 2022'!$H$15)-1</f>
        <v>-1.5598720155484136E-3</v>
      </c>
      <c r="X220" s="478">
        <f>('CA PATHWAYS 2022'!Z$15/'CA PATHWAYS 2022'!$H$15)-1</f>
        <v>6.3575699996889501E-3</v>
      </c>
      <c r="Y220" s="478">
        <f>('CA PATHWAYS 2022'!AA$15/'CA PATHWAYS 2022'!$H$15)-1</f>
        <v>1.5128889741364615E-2</v>
      </c>
      <c r="Z220" s="478">
        <f>('CA PATHWAYS 2022'!AB$15/'CA PATHWAYS 2022'!$H$15)-1</f>
        <v>2.5019344081048445E-2</v>
      </c>
      <c r="AA220" s="478">
        <f>('CA PATHWAYS 2022'!AC$15/'CA PATHWAYS 2022'!$H$15)-1</f>
        <v>3.186008882207525E-2</v>
      </c>
      <c r="AB220" s="478">
        <f>('CA PATHWAYS 2022'!AD$15/'CA PATHWAYS 2022'!$H$15)-1</f>
        <v>4.3039375739147179E-2</v>
      </c>
      <c r="AC220" s="478">
        <f>('CA PATHWAYS 2022'!AE$15/'CA PATHWAYS 2022'!$H$15)-1</f>
        <v>5.9625384727645114E-2</v>
      </c>
      <c r="AD220" s="478">
        <f>('CA PATHWAYS 2022'!AF$15/'CA PATHWAYS 2022'!$H$15)-1</f>
        <v>8.1852524295267237E-2</v>
      </c>
      <c r="AE220" s="478">
        <f>('CA PATHWAYS 2022'!AG$15/'CA PATHWAYS 2022'!$H$15)-1</f>
        <v>0.10003097978804254</v>
      </c>
      <c r="AF220" s="478">
        <f>('CA PATHWAYS 2022'!AH$15/'CA PATHWAYS 2022'!$H$15)-1</f>
        <v>0.11190060908456401</v>
      </c>
      <c r="AG220" s="479" cm="1">
        <f t="array" ref="AG220">TREND($AB220:$AF220,$AB$1:$AF$1,AG$1)</f>
        <v>0.132728193252305</v>
      </c>
      <c r="AH220" s="479" cm="1">
        <f t="array" ref="AH220">TREND($AB220:$AF220,$AB$1:$AF$1,AH$1)</f>
        <v>0.15054099942742738</v>
      </c>
      <c r="AI220" s="479" cm="1">
        <f t="array" ref="AI220">TREND($AB220:$AF220,$AB$1:$AF$1,AI$1)</f>
        <v>0.16835380560254976</v>
      </c>
      <c r="AJ220" s="479" cm="1">
        <f t="array" ref="AJ220">TREND($AB220:$AF220,$AB$1:$AF$1,AJ$1)</f>
        <v>0.18616661177767213</v>
      </c>
      <c r="AK220" s="479" cm="1">
        <f t="array" ref="AK220">TREND($AB220:$AF220,$AB$1:$AF$1,AK$1)</f>
        <v>0.20397941795279451</v>
      </c>
    </row>
    <row r="221" spans="1:37" x14ac:dyDescent="0.25">
      <c r="A221" s="1"/>
      <c r="B221" s="241" t="s">
        <v>1650</v>
      </c>
      <c r="C221" s="46" t="s">
        <v>1168</v>
      </c>
      <c r="D221" s="46" t="s">
        <v>62</v>
      </c>
      <c r="E221" s="3">
        <v>0</v>
      </c>
      <c r="F221" s="291">
        <v>0</v>
      </c>
      <c r="G221" s="477">
        <f>('CA PATHWAYS 2022'!I$18/'CA PATHWAYS 2022'!$H$18)-1</f>
        <v>-0.12705319628910805</v>
      </c>
      <c r="H221" s="478">
        <f>('CA PATHWAYS 2022'!J$18/'CA PATHWAYS 2022'!$H$18)-1</f>
        <v>-0.13548527908124608</v>
      </c>
      <c r="I221" s="478">
        <f>('CA PATHWAYS 2022'!K$15/'CA PATHWAYS 2022'!$H$15)-1</f>
        <v>-0.17531595582048809</v>
      </c>
      <c r="J221" s="478">
        <f>('CA PATHWAYS 2022'!L$15/'CA PATHWAYS 2022'!$H$15)-1</f>
        <v>-0.14330252737257276</v>
      </c>
      <c r="K221" s="478">
        <f>('CA PATHWAYS 2022'!M$15/'CA PATHWAYS 2022'!$H$15)-1</f>
        <v>-0.12788924882261543</v>
      </c>
      <c r="L221" s="478">
        <f>('CA PATHWAYS 2022'!N$15/'CA PATHWAYS 2022'!$H$15)-1</f>
        <v>-0.10596350661603871</v>
      </c>
      <c r="M221" s="478">
        <f>('CA PATHWAYS 2022'!O$15/'CA PATHWAYS 2022'!$H$15)-1</f>
        <v>-9.2623836189442477E-2</v>
      </c>
      <c r="N221" s="478">
        <f>('CA PATHWAYS 2022'!P$15/'CA PATHWAYS 2022'!$H$15)-1</f>
        <v>-8.4356355238472291E-2</v>
      </c>
      <c r="O221" s="478">
        <f>('CA PATHWAYS 2022'!Q$15/'CA PATHWAYS 2022'!$H$15)-1</f>
        <v>-7.7417628477788214E-2</v>
      </c>
      <c r="P221" s="478">
        <f>('CA PATHWAYS 2022'!R$15/'CA PATHWAYS 2022'!$H$15)-1</f>
        <v>-6.9235322712236314E-2</v>
      </c>
      <c r="Q221" s="478">
        <f>('CA PATHWAYS 2022'!S$15/'CA PATHWAYS 2022'!$H$15)-1</f>
        <v>-5.683765330983559E-2</v>
      </c>
      <c r="R221" s="478">
        <f>('CA PATHWAYS 2022'!T$15/'CA PATHWAYS 2022'!$H$15)-1</f>
        <v>-4.5740712945802953E-2</v>
      </c>
      <c r="S221" s="478">
        <f>('CA PATHWAYS 2022'!U$15/'CA PATHWAYS 2022'!$H$15)-1</f>
        <v>-3.6225630364131733E-2</v>
      </c>
      <c r="T221" s="478">
        <f>('CA PATHWAYS 2022'!V$15/'CA PATHWAYS 2022'!$H$15)-1</f>
        <v>-2.2001348092289152E-2</v>
      </c>
      <c r="U221" s="478">
        <f>('CA PATHWAYS 2022'!W$15/'CA PATHWAYS 2022'!$H$15)-1</f>
        <v>-1.1068932121494512E-2</v>
      </c>
      <c r="V221" s="478">
        <f>('CA PATHWAYS 2022'!X$15/'CA PATHWAYS 2022'!$H$15)-1</f>
        <v>-5.2153863904778053E-3</v>
      </c>
      <c r="W221" s="478">
        <f>('CA PATHWAYS 2022'!Y$15/'CA PATHWAYS 2022'!$H$15)-1</f>
        <v>-1.5598720155484136E-3</v>
      </c>
      <c r="X221" s="478">
        <f>('CA PATHWAYS 2022'!Z$15/'CA PATHWAYS 2022'!$H$15)-1</f>
        <v>6.3575699996889501E-3</v>
      </c>
      <c r="Y221" s="478">
        <f>('CA PATHWAYS 2022'!AA$15/'CA PATHWAYS 2022'!$H$15)-1</f>
        <v>1.5128889741364615E-2</v>
      </c>
      <c r="Z221" s="478">
        <f>('CA PATHWAYS 2022'!AB$15/'CA PATHWAYS 2022'!$H$15)-1</f>
        <v>2.5019344081048445E-2</v>
      </c>
      <c r="AA221" s="478">
        <f>('CA PATHWAYS 2022'!AC$15/'CA PATHWAYS 2022'!$H$15)-1</f>
        <v>3.186008882207525E-2</v>
      </c>
      <c r="AB221" s="478">
        <f>('CA PATHWAYS 2022'!AD$15/'CA PATHWAYS 2022'!$H$15)-1</f>
        <v>4.3039375739147179E-2</v>
      </c>
      <c r="AC221" s="478">
        <f>('CA PATHWAYS 2022'!AE$15/'CA PATHWAYS 2022'!$H$15)-1</f>
        <v>5.9625384727645114E-2</v>
      </c>
      <c r="AD221" s="478">
        <f>('CA PATHWAYS 2022'!AF$15/'CA PATHWAYS 2022'!$H$15)-1</f>
        <v>8.1852524295267237E-2</v>
      </c>
      <c r="AE221" s="478">
        <f>('CA PATHWAYS 2022'!AG$15/'CA PATHWAYS 2022'!$H$15)-1</f>
        <v>0.10003097978804254</v>
      </c>
      <c r="AF221" s="478">
        <f>('CA PATHWAYS 2022'!AH$15/'CA PATHWAYS 2022'!$H$15)-1</f>
        <v>0.11190060908456401</v>
      </c>
      <c r="AG221" s="479" cm="1">
        <f t="array" ref="AG221">TREND($AB221:$AF221,$AB$1:$AF$1,AG$1)</f>
        <v>0.132728193252305</v>
      </c>
      <c r="AH221" s="479" cm="1">
        <f t="array" ref="AH221">TREND($AB221:$AF221,$AB$1:$AF$1,AH$1)</f>
        <v>0.15054099942742738</v>
      </c>
      <c r="AI221" s="479" cm="1">
        <f t="array" ref="AI221">TREND($AB221:$AF221,$AB$1:$AF$1,AI$1)</f>
        <v>0.16835380560254976</v>
      </c>
      <c r="AJ221" s="479" cm="1">
        <f t="array" ref="AJ221">TREND($AB221:$AF221,$AB$1:$AF$1,AJ$1)</f>
        <v>0.18616661177767213</v>
      </c>
      <c r="AK221" s="479" cm="1">
        <f t="array" ref="AK221">TREND($AB221:$AF221,$AB$1:$AF$1,AK$1)</f>
        <v>0.20397941795279451</v>
      </c>
    </row>
    <row r="222" spans="1:37" x14ac:dyDescent="0.25">
      <c r="A222" s="1"/>
      <c r="B222" s="241" t="s">
        <v>1650</v>
      </c>
      <c r="C222" s="46" t="s">
        <v>1168</v>
      </c>
      <c r="D222" s="46" t="s">
        <v>63</v>
      </c>
      <c r="E222" s="3">
        <v>0</v>
      </c>
      <c r="F222" s="291">
        <v>0</v>
      </c>
      <c r="G222" s="477">
        <f>('CA PATHWAYS 2022'!I$18/'CA PATHWAYS 2022'!$H$18)-1</f>
        <v>-0.12705319628910805</v>
      </c>
      <c r="H222" s="478">
        <f>('CA PATHWAYS 2022'!J$18/'CA PATHWAYS 2022'!$H$18)-1</f>
        <v>-0.13548527908124608</v>
      </c>
      <c r="I222" s="478">
        <f>('CA PATHWAYS 2022'!K$15/'CA PATHWAYS 2022'!$H$15)-1</f>
        <v>-0.17531595582048809</v>
      </c>
      <c r="J222" s="478">
        <f>('CA PATHWAYS 2022'!L$15/'CA PATHWAYS 2022'!$H$15)-1</f>
        <v>-0.14330252737257276</v>
      </c>
      <c r="K222" s="478">
        <f>('CA PATHWAYS 2022'!M$15/'CA PATHWAYS 2022'!$H$15)-1</f>
        <v>-0.12788924882261543</v>
      </c>
      <c r="L222" s="478">
        <f>('CA PATHWAYS 2022'!N$15/'CA PATHWAYS 2022'!$H$15)-1</f>
        <v>-0.10596350661603871</v>
      </c>
      <c r="M222" s="478">
        <f>('CA PATHWAYS 2022'!O$15/'CA PATHWAYS 2022'!$H$15)-1</f>
        <v>-9.2623836189442477E-2</v>
      </c>
      <c r="N222" s="478">
        <f>('CA PATHWAYS 2022'!P$15/'CA PATHWAYS 2022'!$H$15)-1</f>
        <v>-8.4356355238472291E-2</v>
      </c>
      <c r="O222" s="478">
        <f>('CA PATHWAYS 2022'!Q$15/'CA PATHWAYS 2022'!$H$15)-1</f>
        <v>-7.7417628477788214E-2</v>
      </c>
      <c r="P222" s="478">
        <f>('CA PATHWAYS 2022'!R$15/'CA PATHWAYS 2022'!$H$15)-1</f>
        <v>-6.9235322712236314E-2</v>
      </c>
      <c r="Q222" s="478">
        <f>('CA PATHWAYS 2022'!S$15/'CA PATHWAYS 2022'!$H$15)-1</f>
        <v>-5.683765330983559E-2</v>
      </c>
      <c r="R222" s="478">
        <f>('CA PATHWAYS 2022'!T$15/'CA PATHWAYS 2022'!$H$15)-1</f>
        <v>-4.5740712945802953E-2</v>
      </c>
      <c r="S222" s="478">
        <f>('CA PATHWAYS 2022'!U$15/'CA PATHWAYS 2022'!$H$15)-1</f>
        <v>-3.6225630364131733E-2</v>
      </c>
      <c r="T222" s="478">
        <f>('CA PATHWAYS 2022'!V$15/'CA PATHWAYS 2022'!$H$15)-1</f>
        <v>-2.2001348092289152E-2</v>
      </c>
      <c r="U222" s="478">
        <f>('CA PATHWAYS 2022'!W$15/'CA PATHWAYS 2022'!$H$15)-1</f>
        <v>-1.1068932121494512E-2</v>
      </c>
      <c r="V222" s="478">
        <f>('CA PATHWAYS 2022'!X$15/'CA PATHWAYS 2022'!$H$15)-1</f>
        <v>-5.2153863904778053E-3</v>
      </c>
      <c r="W222" s="478">
        <f>('CA PATHWAYS 2022'!Y$15/'CA PATHWAYS 2022'!$H$15)-1</f>
        <v>-1.5598720155484136E-3</v>
      </c>
      <c r="X222" s="478">
        <f>('CA PATHWAYS 2022'!Z$15/'CA PATHWAYS 2022'!$H$15)-1</f>
        <v>6.3575699996889501E-3</v>
      </c>
      <c r="Y222" s="478">
        <f>('CA PATHWAYS 2022'!AA$15/'CA PATHWAYS 2022'!$H$15)-1</f>
        <v>1.5128889741364615E-2</v>
      </c>
      <c r="Z222" s="478">
        <f>('CA PATHWAYS 2022'!AB$15/'CA PATHWAYS 2022'!$H$15)-1</f>
        <v>2.5019344081048445E-2</v>
      </c>
      <c r="AA222" s="478">
        <f>('CA PATHWAYS 2022'!AC$15/'CA PATHWAYS 2022'!$H$15)-1</f>
        <v>3.186008882207525E-2</v>
      </c>
      <c r="AB222" s="478">
        <f>('CA PATHWAYS 2022'!AD$15/'CA PATHWAYS 2022'!$H$15)-1</f>
        <v>4.3039375739147179E-2</v>
      </c>
      <c r="AC222" s="478">
        <f>('CA PATHWAYS 2022'!AE$15/'CA PATHWAYS 2022'!$H$15)-1</f>
        <v>5.9625384727645114E-2</v>
      </c>
      <c r="AD222" s="478">
        <f>('CA PATHWAYS 2022'!AF$15/'CA PATHWAYS 2022'!$H$15)-1</f>
        <v>8.1852524295267237E-2</v>
      </c>
      <c r="AE222" s="478">
        <f>('CA PATHWAYS 2022'!AG$15/'CA PATHWAYS 2022'!$H$15)-1</f>
        <v>0.10003097978804254</v>
      </c>
      <c r="AF222" s="478">
        <f>('CA PATHWAYS 2022'!AH$15/'CA PATHWAYS 2022'!$H$15)-1</f>
        <v>0.11190060908456401</v>
      </c>
      <c r="AG222" s="479" cm="1">
        <f t="array" ref="AG222">TREND($AB222:$AF222,$AB$1:$AF$1,AG$1)</f>
        <v>0.132728193252305</v>
      </c>
      <c r="AH222" s="479" cm="1">
        <f t="array" ref="AH222">TREND($AB222:$AF222,$AB$1:$AF$1,AH$1)</f>
        <v>0.15054099942742738</v>
      </c>
      <c r="AI222" s="479" cm="1">
        <f t="array" ref="AI222">TREND($AB222:$AF222,$AB$1:$AF$1,AI$1)</f>
        <v>0.16835380560254976</v>
      </c>
      <c r="AJ222" s="479" cm="1">
        <f t="array" ref="AJ222">TREND($AB222:$AF222,$AB$1:$AF$1,AJ$1)</f>
        <v>0.18616661177767213</v>
      </c>
      <c r="AK222" s="479" cm="1">
        <f t="array" ref="AK222">TREND($AB222:$AF222,$AB$1:$AF$1,AK$1)</f>
        <v>0.20397941795279451</v>
      </c>
    </row>
    <row r="223" spans="1:37" x14ac:dyDescent="0.25">
      <c r="A223" s="205" t="s">
        <v>1625</v>
      </c>
      <c r="B223" s="205" t="s">
        <v>1624</v>
      </c>
      <c r="C223" s="46" t="s">
        <v>1168</v>
      </c>
      <c r="D223" s="46" t="s">
        <v>64</v>
      </c>
      <c r="E223" s="44">
        <v>0</v>
      </c>
      <c r="F223" s="176">
        <v>0</v>
      </c>
      <c r="G223" s="477">
        <f>('CA PATHWAYS 2022'!I$18/'CA PATHWAYS 2022'!$H$18)-1</f>
        <v>-0.12705319628910805</v>
      </c>
      <c r="H223" s="147">
        <f>(-0.4-$G223)/COUNT($H$1:$V$1)+G223</f>
        <v>-0.14524964986983419</v>
      </c>
      <c r="I223" s="147">
        <f t="shared" ref="I223:V223" si="11">(-0.4-$G223)/COUNT($H$1:$V$1)+H223</f>
        <v>-0.16344610345056032</v>
      </c>
      <c r="J223" s="147">
        <f t="shared" si="11"/>
        <v>-0.18164255703128646</v>
      </c>
      <c r="K223" s="147">
        <f t="shared" si="11"/>
        <v>-0.19983901061201259</v>
      </c>
      <c r="L223" s="147">
        <f t="shared" si="11"/>
        <v>-0.21803546419273873</v>
      </c>
      <c r="M223" s="147">
        <f t="shared" si="11"/>
        <v>-0.23623191777346486</v>
      </c>
      <c r="N223" s="147">
        <f t="shared" si="11"/>
        <v>-0.254428371354191</v>
      </c>
      <c r="O223" s="147">
        <f t="shared" si="11"/>
        <v>-0.27262482493491713</v>
      </c>
      <c r="P223" s="147">
        <f t="shared" si="11"/>
        <v>-0.29082127851564327</v>
      </c>
      <c r="Q223" s="147">
        <f t="shared" si="11"/>
        <v>-0.3090177320963694</v>
      </c>
      <c r="R223" s="147">
        <f t="shared" si="11"/>
        <v>-0.32721418567709554</v>
      </c>
      <c r="S223" s="147">
        <f t="shared" si="11"/>
        <v>-0.34541063925782167</v>
      </c>
      <c r="T223" s="147">
        <f t="shared" si="11"/>
        <v>-0.36360709283854781</v>
      </c>
      <c r="U223" s="147">
        <f t="shared" si="11"/>
        <v>-0.38180354641927394</v>
      </c>
      <c r="V223" s="147">
        <f t="shared" si="11"/>
        <v>-0.40000000000000008</v>
      </c>
      <c r="W223" s="147">
        <f>V223</f>
        <v>-0.40000000000000008</v>
      </c>
      <c r="X223" s="147">
        <f t="shared" ref="X223:AK223" si="12">W223</f>
        <v>-0.40000000000000008</v>
      </c>
      <c r="Y223" s="147">
        <f t="shared" si="12"/>
        <v>-0.40000000000000008</v>
      </c>
      <c r="Z223" s="147">
        <f t="shared" si="12"/>
        <v>-0.40000000000000008</v>
      </c>
      <c r="AA223" s="147">
        <f t="shared" si="12"/>
        <v>-0.40000000000000008</v>
      </c>
      <c r="AB223" s="147">
        <f t="shared" si="12"/>
        <v>-0.40000000000000008</v>
      </c>
      <c r="AC223" s="147">
        <f t="shared" si="12"/>
        <v>-0.40000000000000008</v>
      </c>
      <c r="AD223" s="147">
        <f t="shared" si="12"/>
        <v>-0.40000000000000008</v>
      </c>
      <c r="AE223" s="147">
        <f t="shared" si="12"/>
        <v>-0.40000000000000008</v>
      </c>
      <c r="AF223" s="147">
        <f t="shared" si="12"/>
        <v>-0.40000000000000008</v>
      </c>
      <c r="AG223" s="480">
        <f t="shared" si="12"/>
        <v>-0.40000000000000008</v>
      </c>
      <c r="AH223" s="480">
        <f t="shared" si="12"/>
        <v>-0.40000000000000008</v>
      </c>
      <c r="AI223" s="480">
        <f t="shared" si="12"/>
        <v>-0.40000000000000008</v>
      </c>
      <c r="AJ223" s="480">
        <f t="shared" si="12"/>
        <v>-0.40000000000000008</v>
      </c>
      <c r="AK223" s="480">
        <f t="shared" si="12"/>
        <v>-0.40000000000000008</v>
      </c>
    </row>
    <row r="224" spans="1:37" x14ac:dyDescent="0.25">
      <c r="A224" s="1"/>
      <c r="B224" s="241" t="s">
        <v>1650</v>
      </c>
      <c r="C224" s="46" t="s">
        <v>1168</v>
      </c>
      <c r="D224" s="242" t="s">
        <v>65</v>
      </c>
      <c r="E224" s="3">
        <v>0</v>
      </c>
      <c r="F224" s="291">
        <v>0</v>
      </c>
      <c r="G224" s="477">
        <f>('CA PATHWAYS 2022'!I$18/'CA PATHWAYS 2022'!$H$18)-1</f>
        <v>-0.12705319628910805</v>
      </c>
      <c r="H224" s="478">
        <f>('CA PATHWAYS 2022'!J$18/'CA PATHWAYS 2022'!$H$18)-1</f>
        <v>-0.13548527908124608</v>
      </c>
      <c r="I224" s="478">
        <f>('CA PATHWAYS 2022'!K$15/'CA PATHWAYS 2022'!$H$15)-1</f>
        <v>-0.17531595582048809</v>
      </c>
      <c r="J224" s="478">
        <f>('CA PATHWAYS 2022'!L$15/'CA PATHWAYS 2022'!$H$15)-1</f>
        <v>-0.14330252737257276</v>
      </c>
      <c r="K224" s="478">
        <f>('CA PATHWAYS 2022'!M$15/'CA PATHWAYS 2022'!$H$15)-1</f>
        <v>-0.12788924882261543</v>
      </c>
      <c r="L224" s="478">
        <f>('CA PATHWAYS 2022'!N$15/'CA PATHWAYS 2022'!$H$15)-1</f>
        <v>-0.10596350661603871</v>
      </c>
      <c r="M224" s="478">
        <f>('CA PATHWAYS 2022'!O$15/'CA PATHWAYS 2022'!$H$15)-1</f>
        <v>-9.2623836189442477E-2</v>
      </c>
      <c r="N224" s="478">
        <f>('CA PATHWAYS 2022'!P$15/'CA PATHWAYS 2022'!$H$15)-1</f>
        <v>-8.4356355238472291E-2</v>
      </c>
      <c r="O224" s="478">
        <f>('CA PATHWAYS 2022'!Q$15/'CA PATHWAYS 2022'!$H$15)-1</f>
        <v>-7.7417628477788214E-2</v>
      </c>
      <c r="P224" s="478">
        <f>('CA PATHWAYS 2022'!R$15/'CA PATHWAYS 2022'!$H$15)-1</f>
        <v>-6.9235322712236314E-2</v>
      </c>
      <c r="Q224" s="478">
        <f>('CA PATHWAYS 2022'!S$15/'CA PATHWAYS 2022'!$H$15)-1</f>
        <v>-5.683765330983559E-2</v>
      </c>
      <c r="R224" s="478">
        <f>('CA PATHWAYS 2022'!T$15/'CA PATHWAYS 2022'!$H$15)-1</f>
        <v>-4.5740712945802953E-2</v>
      </c>
      <c r="S224" s="478">
        <f>('CA PATHWAYS 2022'!U$15/'CA PATHWAYS 2022'!$H$15)-1</f>
        <v>-3.6225630364131733E-2</v>
      </c>
      <c r="T224" s="478">
        <f>('CA PATHWAYS 2022'!V$15/'CA PATHWAYS 2022'!$H$15)-1</f>
        <v>-2.2001348092289152E-2</v>
      </c>
      <c r="U224" s="478">
        <f>('CA PATHWAYS 2022'!W$15/'CA PATHWAYS 2022'!$H$15)-1</f>
        <v>-1.1068932121494512E-2</v>
      </c>
      <c r="V224" s="478">
        <f>('CA PATHWAYS 2022'!X$15/'CA PATHWAYS 2022'!$H$15)-1</f>
        <v>-5.2153863904778053E-3</v>
      </c>
      <c r="W224" s="478">
        <f>('CA PATHWAYS 2022'!Y$15/'CA PATHWAYS 2022'!$H$15)-1</f>
        <v>-1.5598720155484136E-3</v>
      </c>
      <c r="X224" s="478">
        <f>('CA PATHWAYS 2022'!Z$15/'CA PATHWAYS 2022'!$H$15)-1</f>
        <v>6.3575699996889501E-3</v>
      </c>
      <c r="Y224" s="478">
        <f>('CA PATHWAYS 2022'!AA$15/'CA PATHWAYS 2022'!$H$15)-1</f>
        <v>1.5128889741364615E-2</v>
      </c>
      <c r="Z224" s="478">
        <f>('CA PATHWAYS 2022'!AB$15/'CA PATHWAYS 2022'!$H$15)-1</f>
        <v>2.5019344081048445E-2</v>
      </c>
      <c r="AA224" s="478">
        <f>('CA PATHWAYS 2022'!AC$15/'CA PATHWAYS 2022'!$H$15)-1</f>
        <v>3.186008882207525E-2</v>
      </c>
      <c r="AB224" s="478">
        <f>('CA PATHWAYS 2022'!AD$15/'CA PATHWAYS 2022'!$H$15)-1</f>
        <v>4.3039375739147179E-2</v>
      </c>
      <c r="AC224" s="478">
        <f>('CA PATHWAYS 2022'!AE$15/'CA PATHWAYS 2022'!$H$15)-1</f>
        <v>5.9625384727645114E-2</v>
      </c>
      <c r="AD224" s="478">
        <f>('CA PATHWAYS 2022'!AF$15/'CA PATHWAYS 2022'!$H$15)-1</f>
        <v>8.1852524295267237E-2</v>
      </c>
      <c r="AE224" s="478">
        <f>('CA PATHWAYS 2022'!AG$15/'CA PATHWAYS 2022'!$H$15)-1</f>
        <v>0.10003097978804254</v>
      </c>
      <c r="AF224" s="478">
        <f>('CA PATHWAYS 2022'!AH$15/'CA PATHWAYS 2022'!$H$15)-1</f>
        <v>0.11190060908456401</v>
      </c>
      <c r="AG224" s="479" cm="1">
        <f t="array" ref="AG224">TREND($AB224:$AF224,$AB$1:$AF$1,AG$1)</f>
        <v>0.132728193252305</v>
      </c>
      <c r="AH224" s="479" cm="1">
        <f t="array" ref="AH224">TREND($AB224:$AF224,$AB$1:$AF$1,AH$1)</f>
        <v>0.15054099942742738</v>
      </c>
      <c r="AI224" s="479" cm="1">
        <f t="array" ref="AI224">TREND($AB224:$AF224,$AB$1:$AF$1,AI$1)</f>
        <v>0.16835380560254976</v>
      </c>
      <c r="AJ224" s="479" cm="1">
        <f t="array" ref="AJ224">TREND($AB224:$AF224,$AB$1:$AF$1,AJ$1)</f>
        <v>0.18616661177767213</v>
      </c>
      <c r="AK224" s="479" cm="1">
        <f t="array" ref="AK224">TREND($AB224:$AF224,$AB$1:$AF$1,AK$1)</f>
        <v>0.20397941795279451</v>
      </c>
    </row>
    <row r="225" spans="1:37" x14ac:dyDescent="0.25">
      <c r="A225" s="1"/>
      <c r="B225" s="241" t="s">
        <v>1650</v>
      </c>
      <c r="C225" s="46" t="s">
        <v>1168</v>
      </c>
      <c r="D225" s="46" t="s">
        <v>66</v>
      </c>
      <c r="E225" s="3">
        <v>0</v>
      </c>
      <c r="F225" s="291">
        <v>0</v>
      </c>
      <c r="G225" s="477">
        <f>('CA PATHWAYS 2022'!I$18/'CA PATHWAYS 2022'!$H$18)-1</f>
        <v>-0.12705319628910805</v>
      </c>
      <c r="H225" s="478">
        <f>('CA PATHWAYS 2022'!J$18/'CA PATHWAYS 2022'!$H$18)-1</f>
        <v>-0.13548527908124608</v>
      </c>
      <c r="I225" s="478">
        <f>('CA PATHWAYS 2022'!K$15/'CA PATHWAYS 2022'!$H$15)-1</f>
        <v>-0.17531595582048809</v>
      </c>
      <c r="J225" s="478">
        <f>('CA PATHWAYS 2022'!L$15/'CA PATHWAYS 2022'!$H$15)-1</f>
        <v>-0.14330252737257276</v>
      </c>
      <c r="K225" s="478">
        <f>('CA PATHWAYS 2022'!M$15/'CA PATHWAYS 2022'!$H$15)-1</f>
        <v>-0.12788924882261543</v>
      </c>
      <c r="L225" s="478">
        <f>('CA PATHWAYS 2022'!N$15/'CA PATHWAYS 2022'!$H$15)-1</f>
        <v>-0.10596350661603871</v>
      </c>
      <c r="M225" s="478">
        <f>('CA PATHWAYS 2022'!O$15/'CA PATHWAYS 2022'!$H$15)-1</f>
        <v>-9.2623836189442477E-2</v>
      </c>
      <c r="N225" s="478">
        <f>('CA PATHWAYS 2022'!P$15/'CA PATHWAYS 2022'!$H$15)-1</f>
        <v>-8.4356355238472291E-2</v>
      </c>
      <c r="O225" s="478">
        <f>('CA PATHWAYS 2022'!Q$15/'CA PATHWAYS 2022'!$H$15)-1</f>
        <v>-7.7417628477788214E-2</v>
      </c>
      <c r="P225" s="478">
        <f>('CA PATHWAYS 2022'!R$15/'CA PATHWAYS 2022'!$H$15)-1</f>
        <v>-6.9235322712236314E-2</v>
      </c>
      <c r="Q225" s="478">
        <f>('CA PATHWAYS 2022'!S$15/'CA PATHWAYS 2022'!$H$15)-1</f>
        <v>-5.683765330983559E-2</v>
      </c>
      <c r="R225" s="478">
        <f>('CA PATHWAYS 2022'!T$15/'CA PATHWAYS 2022'!$H$15)-1</f>
        <v>-4.5740712945802953E-2</v>
      </c>
      <c r="S225" s="478">
        <f>('CA PATHWAYS 2022'!U$15/'CA PATHWAYS 2022'!$H$15)-1</f>
        <v>-3.6225630364131733E-2</v>
      </c>
      <c r="T225" s="478">
        <f>('CA PATHWAYS 2022'!V$15/'CA PATHWAYS 2022'!$H$15)-1</f>
        <v>-2.2001348092289152E-2</v>
      </c>
      <c r="U225" s="478">
        <f>('CA PATHWAYS 2022'!W$15/'CA PATHWAYS 2022'!$H$15)-1</f>
        <v>-1.1068932121494512E-2</v>
      </c>
      <c r="V225" s="478">
        <f>('CA PATHWAYS 2022'!X$15/'CA PATHWAYS 2022'!$H$15)-1</f>
        <v>-5.2153863904778053E-3</v>
      </c>
      <c r="W225" s="478">
        <f>('CA PATHWAYS 2022'!Y$15/'CA PATHWAYS 2022'!$H$15)-1</f>
        <v>-1.5598720155484136E-3</v>
      </c>
      <c r="X225" s="478">
        <f>('CA PATHWAYS 2022'!Z$15/'CA PATHWAYS 2022'!$H$15)-1</f>
        <v>6.3575699996889501E-3</v>
      </c>
      <c r="Y225" s="478">
        <f>('CA PATHWAYS 2022'!AA$15/'CA PATHWAYS 2022'!$H$15)-1</f>
        <v>1.5128889741364615E-2</v>
      </c>
      <c r="Z225" s="478">
        <f>('CA PATHWAYS 2022'!AB$15/'CA PATHWAYS 2022'!$H$15)-1</f>
        <v>2.5019344081048445E-2</v>
      </c>
      <c r="AA225" s="478">
        <f>('CA PATHWAYS 2022'!AC$15/'CA PATHWAYS 2022'!$H$15)-1</f>
        <v>3.186008882207525E-2</v>
      </c>
      <c r="AB225" s="478">
        <f>('CA PATHWAYS 2022'!AD$15/'CA PATHWAYS 2022'!$H$15)-1</f>
        <v>4.3039375739147179E-2</v>
      </c>
      <c r="AC225" s="478">
        <f>('CA PATHWAYS 2022'!AE$15/'CA PATHWAYS 2022'!$H$15)-1</f>
        <v>5.9625384727645114E-2</v>
      </c>
      <c r="AD225" s="478">
        <f>('CA PATHWAYS 2022'!AF$15/'CA PATHWAYS 2022'!$H$15)-1</f>
        <v>8.1852524295267237E-2</v>
      </c>
      <c r="AE225" s="478">
        <f>('CA PATHWAYS 2022'!AG$15/'CA PATHWAYS 2022'!$H$15)-1</f>
        <v>0.10003097978804254</v>
      </c>
      <c r="AF225" s="478">
        <f>('CA PATHWAYS 2022'!AH$15/'CA PATHWAYS 2022'!$H$15)-1</f>
        <v>0.11190060908456401</v>
      </c>
      <c r="AG225" s="479" cm="1">
        <f t="array" ref="AG225">TREND($AB225:$AF225,$AB$1:$AF$1,AG$1)</f>
        <v>0.132728193252305</v>
      </c>
      <c r="AH225" s="479" cm="1">
        <f t="array" ref="AH225">TREND($AB225:$AF225,$AB$1:$AF$1,AH$1)</f>
        <v>0.15054099942742738</v>
      </c>
      <c r="AI225" s="479" cm="1">
        <f t="array" ref="AI225">TREND($AB225:$AF225,$AB$1:$AF$1,AI$1)</f>
        <v>0.16835380560254976</v>
      </c>
      <c r="AJ225" s="479" cm="1">
        <f t="array" ref="AJ225">TREND($AB225:$AF225,$AB$1:$AF$1,AJ$1)</f>
        <v>0.18616661177767213</v>
      </c>
      <c r="AK225" s="479" cm="1">
        <f t="array" ref="AK225">TREND($AB225:$AF225,$AB$1:$AF$1,AK$1)</f>
        <v>0.20397941795279451</v>
      </c>
    </row>
    <row r="226" spans="1:37" x14ac:dyDescent="0.25">
      <c r="A226" s="1"/>
      <c r="B226" s="241" t="s">
        <v>1650</v>
      </c>
      <c r="C226" s="46" t="s">
        <v>1168</v>
      </c>
      <c r="D226" s="46" t="s">
        <v>67</v>
      </c>
      <c r="E226" s="3">
        <v>0</v>
      </c>
      <c r="F226" s="291">
        <v>0</v>
      </c>
      <c r="G226" s="477">
        <f>('CA PATHWAYS 2022'!I$18/'CA PATHWAYS 2022'!$H$18)-1</f>
        <v>-0.12705319628910805</v>
      </c>
      <c r="H226" s="478">
        <f>('CA PATHWAYS 2022'!J$18/'CA PATHWAYS 2022'!$H$18)-1</f>
        <v>-0.13548527908124608</v>
      </c>
      <c r="I226" s="478">
        <f>('CA PATHWAYS 2022'!K$15/'CA PATHWAYS 2022'!$H$15)-1</f>
        <v>-0.17531595582048809</v>
      </c>
      <c r="J226" s="478">
        <f>('CA PATHWAYS 2022'!L$15/'CA PATHWAYS 2022'!$H$15)-1</f>
        <v>-0.14330252737257276</v>
      </c>
      <c r="K226" s="478">
        <f>('CA PATHWAYS 2022'!M$15/'CA PATHWAYS 2022'!$H$15)-1</f>
        <v>-0.12788924882261543</v>
      </c>
      <c r="L226" s="478">
        <f>('CA PATHWAYS 2022'!N$15/'CA PATHWAYS 2022'!$H$15)-1</f>
        <v>-0.10596350661603871</v>
      </c>
      <c r="M226" s="478">
        <f>('CA PATHWAYS 2022'!O$15/'CA PATHWAYS 2022'!$H$15)-1</f>
        <v>-9.2623836189442477E-2</v>
      </c>
      <c r="N226" s="478">
        <f>('CA PATHWAYS 2022'!P$15/'CA PATHWAYS 2022'!$H$15)-1</f>
        <v>-8.4356355238472291E-2</v>
      </c>
      <c r="O226" s="478">
        <f>('CA PATHWAYS 2022'!Q$15/'CA PATHWAYS 2022'!$H$15)-1</f>
        <v>-7.7417628477788214E-2</v>
      </c>
      <c r="P226" s="478">
        <f>('CA PATHWAYS 2022'!R$15/'CA PATHWAYS 2022'!$H$15)-1</f>
        <v>-6.9235322712236314E-2</v>
      </c>
      <c r="Q226" s="478">
        <f>('CA PATHWAYS 2022'!S$15/'CA PATHWAYS 2022'!$H$15)-1</f>
        <v>-5.683765330983559E-2</v>
      </c>
      <c r="R226" s="478">
        <f>('CA PATHWAYS 2022'!T$15/'CA PATHWAYS 2022'!$H$15)-1</f>
        <v>-4.5740712945802953E-2</v>
      </c>
      <c r="S226" s="478">
        <f>('CA PATHWAYS 2022'!U$15/'CA PATHWAYS 2022'!$H$15)-1</f>
        <v>-3.6225630364131733E-2</v>
      </c>
      <c r="T226" s="478">
        <f>('CA PATHWAYS 2022'!V$15/'CA PATHWAYS 2022'!$H$15)-1</f>
        <v>-2.2001348092289152E-2</v>
      </c>
      <c r="U226" s="478">
        <f>('CA PATHWAYS 2022'!W$15/'CA PATHWAYS 2022'!$H$15)-1</f>
        <v>-1.1068932121494512E-2</v>
      </c>
      <c r="V226" s="478">
        <f>('CA PATHWAYS 2022'!X$15/'CA PATHWAYS 2022'!$H$15)-1</f>
        <v>-5.2153863904778053E-3</v>
      </c>
      <c r="W226" s="478">
        <f>('CA PATHWAYS 2022'!Y$15/'CA PATHWAYS 2022'!$H$15)-1</f>
        <v>-1.5598720155484136E-3</v>
      </c>
      <c r="X226" s="478">
        <f>('CA PATHWAYS 2022'!Z$15/'CA PATHWAYS 2022'!$H$15)-1</f>
        <v>6.3575699996889501E-3</v>
      </c>
      <c r="Y226" s="478">
        <f>('CA PATHWAYS 2022'!AA$15/'CA PATHWAYS 2022'!$H$15)-1</f>
        <v>1.5128889741364615E-2</v>
      </c>
      <c r="Z226" s="478">
        <f>('CA PATHWAYS 2022'!AB$15/'CA PATHWAYS 2022'!$H$15)-1</f>
        <v>2.5019344081048445E-2</v>
      </c>
      <c r="AA226" s="478">
        <f>('CA PATHWAYS 2022'!AC$15/'CA PATHWAYS 2022'!$H$15)-1</f>
        <v>3.186008882207525E-2</v>
      </c>
      <c r="AB226" s="478">
        <f>('CA PATHWAYS 2022'!AD$15/'CA PATHWAYS 2022'!$H$15)-1</f>
        <v>4.3039375739147179E-2</v>
      </c>
      <c r="AC226" s="478">
        <f>('CA PATHWAYS 2022'!AE$15/'CA PATHWAYS 2022'!$H$15)-1</f>
        <v>5.9625384727645114E-2</v>
      </c>
      <c r="AD226" s="478">
        <f>('CA PATHWAYS 2022'!AF$15/'CA PATHWAYS 2022'!$H$15)-1</f>
        <v>8.1852524295267237E-2</v>
      </c>
      <c r="AE226" s="478">
        <f>('CA PATHWAYS 2022'!AG$15/'CA PATHWAYS 2022'!$H$15)-1</f>
        <v>0.10003097978804254</v>
      </c>
      <c r="AF226" s="478">
        <f>('CA PATHWAYS 2022'!AH$15/'CA PATHWAYS 2022'!$H$15)-1</f>
        <v>0.11190060908456401</v>
      </c>
      <c r="AG226" s="479" cm="1">
        <f t="array" ref="AG226">TREND($AB226:$AF226,$AB$1:$AF$1,AG$1)</f>
        <v>0.132728193252305</v>
      </c>
      <c r="AH226" s="479" cm="1">
        <f t="array" ref="AH226">TREND($AB226:$AF226,$AB$1:$AF$1,AH$1)</f>
        <v>0.15054099942742738</v>
      </c>
      <c r="AI226" s="479" cm="1">
        <f t="array" ref="AI226">TREND($AB226:$AF226,$AB$1:$AF$1,AI$1)</f>
        <v>0.16835380560254976</v>
      </c>
      <c r="AJ226" s="479" cm="1">
        <f t="array" ref="AJ226">TREND($AB226:$AF226,$AB$1:$AF$1,AJ$1)</f>
        <v>0.18616661177767213</v>
      </c>
      <c r="AK226" s="479" cm="1">
        <f t="array" ref="AK226">TREND($AB226:$AF226,$AB$1:$AF$1,AK$1)</f>
        <v>0.20397941795279451</v>
      </c>
    </row>
    <row r="227" spans="1:37" x14ac:dyDescent="0.25">
      <c r="A227" s="1"/>
      <c r="B227" s="241" t="s">
        <v>1650</v>
      </c>
      <c r="C227" s="46" t="s">
        <v>1168</v>
      </c>
      <c r="D227" s="242" t="s">
        <v>68</v>
      </c>
      <c r="E227" s="3">
        <v>0</v>
      </c>
      <c r="F227" s="291">
        <v>0</v>
      </c>
      <c r="G227" s="477">
        <f>('CA PATHWAYS 2022'!I$18/'CA PATHWAYS 2022'!$H$18)-1</f>
        <v>-0.12705319628910805</v>
      </c>
      <c r="H227" s="478">
        <f>('CA PATHWAYS 2022'!J$18/'CA PATHWAYS 2022'!$H$18)-1</f>
        <v>-0.13548527908124608</v>
      </c>
      <c r="I227" s="478">
        <f>('CA PATHWAYS 2022'!K$15/'CA PATHWAYS 2022'!$H$15)-1</f>
        <v>-0.17531595582048809</v>
      </c>
      <c r="J227" s="478">
        <f>('CA PATHWAYS 2022'!L$15/'CA PATHWAYS 2022'!$H$15)-1</f>
        <v>-0.14330252737257276</v>
      </c>
      <c r="K227" s="478">
        <f>('CA PATHWAYS 2022'!M$15/'CA PATHWAYS 2022'!$H$15)-1</f>
        <v>-0.12788924882261543</v>
      </c>
      <c r="L227" s="478">
        <f>('CA PATHWAYS 2022'!N$15/'CA PATHWAYS 2022'!$H$15)-1</f>
        <v>-0.10596350661603871</v>
      </c>
      <c r="M227" s="478">
        <f>('CA PATHWAYS 2022'!O$15/'CA PATHWAYS 2022'!$H$15)-1</f>
        <v>-9.2623836189442477E-2</v>
      </c>
      <c r="N227" s="478">
        <f>('CA PATHWAYS 2022'!P$15/'CA PATHWAYS 2022'!$H$15)-1</f>
        <v>-8.4356355238472291E-2</v>
      </c>
      <c r="O227" s="478">
        <f>('CA PATHWAYS 2022'!Q$15/'CA PATHWAYS 2022'!$H$15)-1</f>
        <v>-7.7417628477788214E-2</v>
      </c>
      <c r="P227" s="478">
        <f>('CA PATHWAYS 2022'!R$15/'CA PATHWAYS 2022'!$H$15)-1</f>
        <v>-6.9235322712236314E-2</v>
      </c>
      <c r="Q227" s="478">
        <f>('CA PATHWAYS 2022'!S$15/'CA PATHWAYS 2022'!$H$15)-1</f>
        <v>-5.683765330983559E-2</v>
      </c>
      <c r="R227" s="478">
        <f>('CA PATHWAYS 2022'!T$15/'CA PATHWAYS 2022'!$H$15)-1</f>
        <v>-4.5740712945802953E-2</v>
      </c>
      <c r="S227" s="478">
        <f>('CA PATHWAYS 2022'!U$15/'CA PATHWAYS 2022'!$H$15)-1</f>
        <v>-3.6225630364131733E-2</v>
      </c>
      <c r="T227" s="478">
        <f>('CA PATHWAYS 2022'!V$15/'CA PATHWAYS 2022'!$H$15)-1</f>
        <v>-2.2001348092289152E-2</v>
      </c>
      <c r="U227" s="478">
        <f>('CA PATHWAYS 2022'!W$15/'CA PATHWAYS 2022'!$H$15)-1</f>
        <v>-1.1068932121494512E-2</v>
      </c>
      <c r="V227" s="478">
        <f>('CA PATHWAYS 2022'!X$15/'CA PATHWAYS 2022'!$H$15)-1</f>
        <v>-5.2153863904778053E-3</v>
      </c>
      <c r="W227" s="478">
        <f>('CA PATHWAYS 2022'!Y$15/'CA PATHWAYS 2022'!$H$15)-1</f>
        <v>-1.5598720155484136E-3</v>
      </c>
      <c r="X227" s="478">
        <f>('CA PATHWAYS 2022'!Z$15/'CA PATHWAYS 2022'!$H$15)-1</f>
        <v>6.3575699996889501E-3</v>
      </c>
      <c r="Y227" s="478">
        <f>('CA PATHWAYS 2022'!AA$15/'CA PATHWAYS 2022'!$H$15)-1</f>
        <v>1.5128889741364615E-2</v>
      </c>
      <c r="Z227" s="478">
        <f>('CA PATHWAYS 2022'!AB$15/'CA PATHWAYS 2022'!$H$15)-1</f>
        <v>2.5019344081048445E-2</v>
      </c>
      <c r="AA227" s="478">
        <f>('CA PATHWAYS 2022'!AC$15/'CA PATHWAYS 2022'!$H$15)-1</f>
        <v>3.186008882207525E-2</v>
      </c>
      <c r="AB227" s="478">
        <f>('CA PATHWAYS 2022'!AD$15/'CA PATHWAYS 2022'!$H$15)-1</f>
        <v>4.3039375739147179E-2</v>
      </c>
      <c r="AC227" s="478">
        <f>('CA PATHWAYS 2022'!AE$15/'CA PATHWAYS 2022'!$H$15)-1</f>
        <v>5.9625384727645114E-2</v>
      </c>
      <c r="AD227" s="478">
        <f>('CA PATHWAYS 2022'!AF$15/'CA PATHWAYS 2022'!$H$15)-1</f>
        <v>8.1852524295267237E-2</v>
      </c>
      <c r="AE227" s="478">
        <f>('CA PATHWAYS 2022'!AG$15/'CA PATHWAYS 2022'!$H$15)-1</f>
        <v>0.10003097978804254</v>
      </c>
      <c r="AF227" s="478">
        <f>('CA PATHWAYS 2022'!AH$15/'CA PATHWAYS 2022'!$H$15)-1</f>
        <v>0.11190060908456401</v>
      </c>
      <c r="AG227" s="479" cm="1">
        <f t="array" ref="AG227">TREND($AB227:$AF227,$AB$1:$AF$1,AG$1)</f>
        <v>0.132728193252305</v>
      </c>
      <c r="AH227" s="479" cm="1">
        <f t="array" ref="AH227">TREND($AB227:$AF227,$AB$1:$AF$1,AH$1)</f>
        <v>0.15054099942742738</v>
      </c>
      <c r="AI227" s="479" cm="1">
        <f t="array" ref="AI227">TREND($AB227:$AF227,$AB$1:$AF$1,AI$1)</f>
        <v>0.16835380560254976</v>
      </c>
      <c r="AJ227" s="479" cm="1">
        <f t="array" ref="AJ227">TREND($AB227:$AF227,$AB$1:$AF$1,AJ$1)</f>
        <v>0.18616661177767213</v>
      </c>
      <c r="AK227" s="479" cm="1">
        <f t="array" ref="AK227">TREND($AB227:$AF227,$AB$1:$AF$1,AK$1)</f>
        <v>0.20397941795279451</v>
      </c>
    </row>
    <row r="228" spans="1:37" x14ac:dyDescent="0.25">
      <c r="A228" s="1"/>
      <c r="B228" s="241" t="s">
        <v>1650</v>
      </c>
      <c r="C228" s="46" t="s">
        <v>1168</v>
      </c>
      <c r="D228" s="46" t="s">
        <v>69</v>
      </c>
      <c r="E228" s="3">
        <v>0</v>
      </c>
      <c r="F228" s="291">
        <v>0</v>
      </c>
      <c r="G228" s="477">
        <f>('CA PATHWAYS 2022'!I$18/'CA PATHWAYS 2022'!$H$18)-1</f>
        <v>-0.12705319628910805</v>
      </c>
      <c r="H228" s="478">
        <f>('CA PATHWAYS 2022'!J$18/'CA PATHWAYS 2022'!$H$18)-1</f>
        <v>-0.13548527908124608</v>
      </c>
      <c r="I228" s="478">
        <f>('CA PATHWAYS 2022'!K$15/'CA PATHWAYS 2022'!$H$15)-1</f>
        <v>-0.17531595582048809</v>
      </c>
      <c r="J228" s="478">
        <f>('CA PATHWAYS 2022'!L$15/'CA PATHWAYS 2022'!$H$15)-1</f>
        <v>-0.14330252737257276</v>
      </c>
      <c r="K228" s="478">
        <f>('CA PATHWAYS 2022'!M$15/'CA PATHWAYS 2022'!$H$15)-1</f>
        <v>-0.12788924882261543</v>
      </c>
      <c r="L228" s="478">
        <f>('CA PATHWAYS 2022'!N$15/'CA PATHWAYS 2022'!$H$15)-1</f>
        <v>-0.10596350661603871</v>
      </c>
      <c r="M228" s="478">
        <f>('CA PATHWAYS 2022'!O$15/'CA PATHWAYS 2022'!$H$15)-1</f>
        <v>-9.2623836189442477E-2</v>
      </c>
      <c r="N228" s="478">
        <f>('CA PATHWAYS 2022'!P$15/'CA PATHWAYS 2022'!$H$15)-1</f>
        <v>-8.4356355238472291E-2</v>
      </c>
      <c r="O228" s="478">
        <f>('CA PATHWAYS 2022'!Q$15/'CA PATHWAYS 2022'!$H$15)-1</f>
        <v>-7.7417628477788214E-2</v>
      </c>
      <c r="P228" s="478">
        <f>('CA PATHWAYS 2022'!R$15/'CA PATHWAYS 2022'!$H$15)-1</f>
        <v>-6.9235322712236314E-2</v>
      </c>
      <c r="Q228" s="478">
        <f>('CA PATHWAYS 2022'!S$15/'CA PATHWAYS 2022'!$H$15)-1</f>
        <v>-5.683765330983559E-2</v>
      </c>
      <c r="R228" s="478">
        <f>('CA PATHWAYS 2022'!T$15/'CA PATHWAYS 2022'!$H$15)-1</f>
        <v>-4.5740712945802953E-2</v>
      </c>
      <c r="S228" s="478">
        <f>('CA PATHWAYS 2022'!U$15/'CA PATHWAYS 2022'!$H$15)-1</f>
        <v>-3.6225630364131733E-2</v>
      </c>
      <c r="T228" s="478">
        <f>('CA PATHWAYS 2022'!V$15/'CA PATHWAYS 2022'!$H$15)-1</f>
        <v>-2.2001348092289152E-2</v>
      </c>
      <c r="U228" s="478">
        <f>('CA PATHWAYS 2022'!W$15/'CA PATHWAYS 2022'!$H$15)-1</f>
        <v>-1.1068932121494512E-2</v>
      </c>
      <c r="V228" s="478">
        <f>('CA PATHWAYS 2022'!X$15/'CA PATHWAYS 2022'!$H$15)-1</f>
        <v>-5.2153863904778053E-3</v>
      </c>
      <c r="W228" s="478">
        <f>('CA PATHWAYS 2022'!Y$15/'CA PATHWAYS 2022'!$H$15)-1</f>
        <v>-1.5598720155484136E-3</v>
      </c>
      <c r="X228" s="478">
        <f>('CA PATHWAYS 2022'!Z$15/'CA PATHWAYS 2022'!$H$15)-1</f>
        <v>6.3575699996889501E-3</v>
      </c>
      <c r="Y228" s="478">
        <f>('CA PATHWAYS 2022'!AA$15/'CA PATHWAYS 2022'!$H$15)-1</f>
        <v>1.5128889741364615E-2</v>
      </c>
      <c r="Z228" s="478">
        <f>('CA PATHWAYS 2022'!AB$15/'CA PATHWAYS 2022'!$H$15)-1</f>
        <v>2.5019344081048445E-2</v>
      </c>
      <c r="AA228" s="478">
        <f>('CA PATHWAYS 2022'!AC$15/'CA PATHWAYS 2022'!$H$15)-1</f>
        <v>3.186008882207525E-2</v>
      </c>
      <c r="AB228" s="478">
        <f>('CA PATHWAYS 2022'!AD$15/'CA PATHWAYS 2022'!$H$15)-1</f>
        <v>4.3039375739147179E-2</v>
      </c>
      <c r="AC228" s="478">
        <f>('CA PATHWAYS 2022'!AE$15/'CA PATHWAYS 2022'!$H$15)-1</f>
        <v>5.9625384727645114E-2</v>
      </c>
      <c r="AD228" s="478">
        <f>('CA PATHWAYS 2022'!AF$15/'CA PATHWAYS 2022'!$H$15)-1</f>
        <v>8.1852524295267237E-2</v>
      </c>
      <c r="AE228" s="478">
        <f>('CA PATHWAYS 2022'!AG$15/'CA PATHWAYS 2022'!$H$15)-1</f>
        <v>0.10003097978804254</v>
      </c>
      <c r="AF228" s="478">
        <f>('CA PATHWAYS 2022'!AH$15/'CA PATHWAYS 2022'!$H$15)-1</f>
        <v>0.11190060908456401</v>
      </c>
      <c r="AG228" s="479" cm="1">
        <f t="array" ref="AG228">TREND($AB228:$AF228,$AB$1:$AF$1,AG$1)</f>
        <v>0.132728193252305</v>
      </c>
      <c r="AH228" s="479" cm="1">
        <f t="array" ref="AH228">TREND($AB228:$AF228,$AB$1:$AF$1,AH$1)</f>
        <v>0.15054099942742738</v>
      </c>
      <c r="AI228" s="479" cm="1">
        <f t="array" ref="AI228">TREND($AB228:$AF228,$AB$1:$AF$1,AI$1)</f>
        <v>0.16835380560254976</v>
      </c>
      <c r="AJ228" s="479" cm="1">
        <f t="array" ref="AJ228">TREND($AB228:$AF228,$AB$1:$AF$1,AJ$1)</f>
        <v>0.18616661177767213</v>
      </c>
      <c r="AK228" s="479" cm="1">
        <f t="array" ref="AK228">TREND($AB228:$AF228,$AB$1:$AF$1,AK$1)</f>
        <v>0.20397941795279451</v>
      </c>
    </row>
    <row r="229" spans="1:37" x14ac:dyDescent="0.25">
      <c r="A229" s="1"/>
      <c r="B229" s="241" t="s">
        <v>1650</v>
      </c>
      <c r="C229" s="46" t="s">
        <v>1168</v>
      </c>
      <c r="D229" s="46" t="s">
        <v>70</v>
      </c>
      <c r="E229" s="3">
        <v>0</v>
      </c>
      <c r="F229" s="291">
        <v>0</v>
      </c>
      <c r="G229" s="477">
        <f>('CA PATHWAYS 2022'!I$18/'CA PATHWAYS 2022'!$H$18)-1</f>
        <v>-0.12705319628910805</v>
      </c>
      <c r="H229" s="478">
        <f>('CA PATHWAYS 2022'!J$18/'CA PATHWAYS 2022'!$H$18)-1</f>
        <v>-0.13548527908124608</v>
      </c>
      <c r="I229" s="478">
        <f>('CA PATHWAYS 2022'!K$15/'CA PATHWAYS 2022'!$H$15)-1</f>
        <v>-0.17531595582048809</v>
      </c>
      <c r="J229" s="478">
        <f>('CA PATHWAYS 2022'!L$15/'CA PATHWAYS 2022'!$H$15)-1</f>
        <v>-0.14330252737257276</v>
      </c>
      <c r="K229" s="478">
        <f>('CA PATHWAYS 2022'!M$15/'CA PATHWAYS 2022'!$H$15)-1</f>
        <v>-0.12788924882261543</v>
      </c>
      <c r="L229" s="478">
        <f>('CA PATHWAYS 2022'!N$15/'CA PATHWAYS 2022'!$H$15)-1</f>
        <v>-0.10596350661603871</v>
      </c>
      <c r="M229" s="478">
        <f>('CA PATHWAYS 2022'!O$15/'CA PATHWAYS 2022'!$H$15)-1</f>
        <v>-9.2623836189442477E-2</v>
      </c>
      <c r="N229" s="478">
        <f>('CA PATHWAYS 2022'!P$15/'CA PATHWAYS 2022'!$H$15)-1</f>
        <v>-8.4356355238472291E-2</v>
      </c>
      <c r="O229" s="478">
        <f>('CA PATHWAYS 2022'!Q$15/'CA PATHWAYS 2022'!$H$15)-1</f>
        <v>-7.7417628477788214E-2</v>
      </c>
      <c r="P229" s="478">
        <f>('CA PATHWAYS 2022'!R$15/'CA PATHWAYS 2022'!$H$15)-1</f>
        <v>-6.9235322712236314E-2</v>
      </c>
      <c r="Q229" s="478">
        <f>('CA PATHWAYS 2022'!S$15/'CA PATHWAYS 2022'!$H$15)-1</f>
        <v>-5.683765330983559E-2</v>
      </c>
      <c r="R229" s="478">
        <f>('CA PATHWAYS 2022'!T$15/'CA PATHWAYS 2022'!$H$15)-1</f>
        <v>-4.5740712945802953E-2</v>
      </c>
      <c r="S229" s="478">
        <f>('CA PATHWAYS 2022'!U$15/'CA PATHWAYS 2022'!$H$15)-1</f>
        <v>-3.6225630364131733E-2</v>
      </c>
      <c r="T229" s="478">
        <f>('CA PATHWAYS 2022'!V$15/'CA PATHWAYS 2022'!$H$15)-1</f>
        <v>-2.2001348092289152E-2</v>
      </c>
      <c r="U229" s="478">
        <f>('CA PATHWAYS 2022'!W$15/'CA PATHWAYS 2022'!$H$15)-1</f>
        <v>-1.1068932121494512E-2</v>
      </c>
      <c r="V229" s="478">
        <f>('CA PATHWAYS 2022'!X$15/'CA PATHWAYS 2022'!$H$15)-1</f>
        <v>-5.2153863904778053E-3</v>
      </c>
      <c r="W229" s="478">
        <f>('CA PATHWAYS 2022'!Y$15/'CA PATHWAYS 2022'!$H$15)-1</f>
        <v>-1.5598720155484136E-3</v>
      </c>
      <c r="X229" s="478">
        <f>('CA PATHWAYS 2022'!Z$15/'CA PATHWAYS 2022'!$H$15)-1</f>
        <v>6.3575699996889501E-3</v>
      </c>
      <c r="Y229" s="478">
        <f>('CA PATHWAYS 2022'!AA$15/'CA PATHWAYS 2022'!$H$15)-1</f>
        <v>1.5128889741364615E-2</v>
      </c>
      <c r="Z229" s="478">
        <f>('CA PATHWAYS 2022'!AB$15/'CA PATHWAYS 2022'!$H$15)-1</f>
        <v>2.5019344081048445E-2</v>
      </c>
      <c r="AA229" s="478">
        <f>('CA PATHWAYS 2022'!AC$15/'CA PATHWAYS 2022'!$H$15)-1</f>
        <v>3.186008882207525E-2</v>
      </c>
      <c r="AB229" s="478">
        <f>('CA PATHWAYS 2022'!AD$15/'CA PATHWAYS 2022'!$H$15)-1</f>
        <v>4.3039375739147179E-2</v>
      </c>
      <c r="AC229" s="478">
        <f>('CA PATHWAYS 2022'!AE$15/'CA PATHWAYS 2022'!$H$15)-1</f>
        <v>5.9625384727645114E-2</v>
      </c>
      <c r="AD229" s="478">
        <f>('CA PATHWAYS 2022'!AF$15/'CA PATHWAYS 2022'!$H$15)-1</f>
        <v>8.1852524295267237E-2</v>
      </c>
      <c r="AE229" s="478">
        <f>('CA PATHWAYS 2022'!AG$15/'CA PATHWAYS 2022'!$H$15)-1</f>
        <v>0.10003097978804254</v>
      </c>
      <c r="AF229" s="478">
        <f>('CA PATHWAYS 2022'!AH$15/'CA PATHWAYS 2022'!$H$15)-1</f>
        <v>0.11190060908456401</v>
      </c>
      <c r="AG229" s="479" cm="1">
        <f t="array" ref="AG229">TREND($AB229:$AF229,$AB$1:$AF$1,AG$1)</f>
        <v>0.132728193252305</v>
      </c>
      <c r="AH229" s="479" cm="1">
        <f t="array" ref="AH229">TREND($AB229:$AF229,$AB$1:$AF$1,AH$1)</f>
        <v>0.15054099942742738</v>
      </c>
      <c r="AI229" s="479" cm="1">
        <f t="array" ref="AI229">TREND($AB229:$AF229,$AB$1:$AF$1,AI$1)</f>
        <v>0.16835380560254976</v>
      </c>
      <c r="AJ229" s="479" cm="1">
        <f t="array" ref="AJ229">TREND($AB229:$AF229,$AB$1:$AF$1,AJ$1)</f>
        <v>0.18616661177767213</v>
      </c>
      <c r="AK229" s="479" cm="1">
        <f t="array" ref="AK229">TREND($AB229:$AF229,$AB$1:$AF$1,AK$1)</f>
        <v>0.20397941795279451</v>
      </c>
    </row>
    <row r="230" spans="1:37" x14ac:dyDescent="0.25">
      <c r="A230" s="1"/>
      <c r="B230" s="241" t="s">
        <v>1650</v>
      </c>
      <c r="C230" s="46" t="s">
        <v>1168</v>
      </c>
      <c r="D230" s="46" t="s">
        <v>71</v>
      </c>
      <c r="E230" s="3">
        <v>0</v>
      </c>
      <c r="F230" s="291">
        <v>0</v>
      </c>
      <c r="G230" s="477">
        <f>('CA PATHWAYS 2022'!I$18/'CA PATHWAYS 2022'!$H$18)-1</f>
        <v>-0.12705319628910805</v>
      </c>
      <c r="H230" s="478">
        <f>('CA PATHWAYS 2022'!J$18/'CA PATHWAYS 2022'!$H$18)-1</f>
        <v>-0.13548527908124608</v>
      </c>
      <c r="I230" s="478">
        <f>('CA PATHWAYS 2022'!K$15/'CA PATHWAYS 2022'!$H$15)-1</f>
        <v>-0.17531595582048809</v>
      </c>
      <c r="J230" s="478">
        <f>('CA PATHWAYS 2022'!L$15/'CA PATHWAYS 2022'!$H$15)-1</f>
        <v>-0.14330252737257276</v>
      </c>
      <c r="K230" s="478">
        <f>('CA PATHWAYS 2022'!M$15/'CA PATHWAYS 2022'!$H$15)-1</f>
        <v>-0.12788924882261543</v>
      </c>
      <c r="L230" s="478">
        <f>('CA PATHWAYS 2022'!N$15/'CA PATHWAYS 2022'!$H$15)-1</f>
        <v>-0.10596350661603871</v>
      </c>
      <c r="M230" s="478">
        <f>('CA PATHWAYS 2022'!O$15/'CA PATHWAYS 2022'!$H$15)-1</f>
        <v>-9.2623836189442477E-2</v>
      </c>
      <c r="N230" s="478">
        <f>('CA PATHWAYS 2022'!P$15/'CA PATHWAYS 2022'!$H$15)-1</f>
        <v>-8.4356355238472291E-2</v>
      </c>
      <c r="O230" s="478">
        <f>('CA PATHWAYS 2022'!Q$15/'CA PATHWAYS 2022'!$H$15)-1</f>
        <v>-7.7417628477788214E-2</v>
      </c>
      <c r="P230" s="478">
        <f>('CA PATHWAYS 2022'!R$15/'CA PATHWAYS 2022'!$H$15)-1</f>
        <v>-6.9235322712236314E-2</v>
      </c>
      <c r="Q230" s="478">
        <f>('CA PATHWAYS 2022'!S$15/'CA PATHWAYS 2022'!$H$15)-1</f>
        <v>-5.683765330983559E-2</v>
      </c>
      <c r="R230" s="478">
        <f>('CA PATHWAYS 2022'!T$15/'CA PATHWAYS 2022'!$H$15)-1</f>
        <v>-4.5740712945802953E-2</v>
      </c>
      <c r="S230" s="478">
        <f>('CA PATHWAYS 2022'!U$15/'CA PATHWAYS 2022'!$H$15)-1</f>
        <v>-3.6225630364131733E-2</v>
      </c>
      <c r="T230" s="478">
        <f>('CA PATHWAYS 2022'!V$15/'CA PATHWAYS 2022'!$H$15)-1</f>
        <v>-2.2001348092289152E-2</v>
      </c>
      <c r="U230" s="478">
        <f>('CA PATHWAYS 2022'!W$15/'CA PATHWAYS 2022'!$H$15)-1</f>
        <v>-1.1068932121494512E-2</v>
      </c>
      <c r="V230" s="478">
        <f>('CA PATHWAYS 2022'!X$15/'CA PATHWAYS 2022'!$H$15)-1</f>
        <v>-5.2153863904778053E-3</v>
      </c>
      <c r="W230" s="478">
        <f>('CA PATHWAYS 2022'!Y$15/'CA PATHWAYS 2022'!$H$15)-1</f>
        <v>-1.5598720155484136E-3</v>
      </c>
      <c r="X230" s="478">
        <f>('CA PATHWAYS 2022'!Z$15/'CA PATHWAYS 2022'!$H$15)-1</f>
        <v>6.3575699996889501E-3</v>
      </c>
      <c r="Y230" s="478">
        <f>('CA PATHWAYS 2022'!AA$15/'CA PATHWAYS 2022'!$H$15)-1</f>
        <v>1.5128889741364615E-2</v>
      </c>
      <c r="Z230" s="478">
        <f>('CA PATHWAYS 2022'!AB$15/'CA PATHWAYS 2022'!$H$15)-1</f>
        <v>2.5019344081048445E-2</v>
      </c>
      <c r="AA230" s="478">
        <f>('CA PATHWAYS 2022'!AC$15/'CA PATHWAYS 2022'!$H$15)-1</f>
        <v>3.186008882207525E-2</v>
      </c>
      <c r="AB230" s="478">
        <f>('CA PATHWAYS 2022'!AD$15/'CA PATHWAYS 2022'!$H$15)-1</f>
        <v>4.3039375739147179E-2</v>
      </c>
      <c r="AC230" s="478">
        <f>('CA PATHWAYS 2022'!AE$15/'CA PATHWAYS 2022'!$H$15)-1</f>
        <v>5.9625384727645114E-2</v>
      </c>
      <c r="AD230" s="478">
        <f>('CA PATHWAYS 2022'!AF$15/'CA PATHWAYS 2022'!$H$15)-1</f>
        <v>8.1852524295267237E-2</v>
      </c>
      <c r="AE230" s="478">
        <f>('CA PATHWAYS 2022'!AG$15/'CA PATHWAYS 2022'!$H$15)-1</f>
        <v>0.10003097978804254</v>
      </c>
      <c r="AF230" s="478">
        <f>('CA PATHWAYS 2022'!AH$15/'CA PATHWAYS 2022'!$H$15)-1</f>
        <v>0.11190060908456401</v>
      </c>
      <c r="AG230" s="479" cm="1">
        <f t="array" ref="AG230">TREND($AB230:$AF230,$AB$1:$AF$1,AG$1)</f>
        <v>0.132728193252305</v>
      </c>
      <c r="AH230" s="479" cm="1">
        <f t="array" ref="AH230">TREND($AB230:$AF230,$AB$1:$AF$1,AH$1)</f>
        <v>0.15054099942742738</v>
      </c>
      <c r="AI230" s="479" cm="1">
        <f t="array" ref="AI230">TREND($AB230:$AF230,$AB$1:$AF$1,AI$1)</f>
        <v>0.16835380560254976</v>
      </c>
      <c r="AJ230" s="479" cm="1">
        <f t="array" ref="AJ230">TREND($AB230:$AF230,$AB$1:$AF$1,AJ$1)</f>
        <v>0.18616661177767213</v>
      </c>
      <c r="AK230" s="479" cm="1">
        <f t="array" ref="AK230">TREND($AB230:$AF230,$AB$1:$AF$1,AK$1)</f>
        <v>0.20397941795279451</v>
      </c>
    </row>
    <row r="231" spans="1:37" x14ac:dyDescent="0.25">
      <c r="A231" s="1"/>
      <c r="B231" s="241" t="s">
        <v>1650</v>
      </c>
      <c r="C231" s="46" t="s">
        <v>1168</v>
      </c>
      <c r="D231" s="242" t="s">
        <v>72</v>
      </c>
      <c r="E231" s="3">
        <v>0</v>
      </c>
      <c r="F231" s="291">
        <v>0</v>
      </c>
      <c r="G231" s="477">
        <f>('CA PATHWAYS 2022'!I$18/'CA PATHWAYS 2022'!$H$18)-1</f>
        <v>-0.12705319628910805</v>
      </c>
      <c r="H231" s="478">
        <f>('CA PATHWAYS 2022'!J$18/'CA PATHWAYS 2022'!$H$18)-1</f>
        <v>-0.13548527908124608</v>
      </c>
      <c r="I231" s="478">
        <f>('CA PATHWAYS 2022'!K$15/'CA PATHWAYS 2022'!$H$15)-1</f>
        <v>-0.17531595582048809</v>
      </c>
      <c r="J231" s="478">
        <f>('CA PATHWAYS 2022'!L$15/'CA PATHWAYS 2022'!$H$15)-1</f>
        <v>-0.14330252737257276</v>
      </c>
      <c r="K231" s="478">
        <f>('CA PATHWAYS 2022'!M$15/'CA PATHWAYS 2022'!$H$15)-1</f>
        <v>-0.12788924882261543</v>
      </c>
      <c r="L231" s="478">
        <f>('CA PATHWAYS 2022'!N$15/'CA PATHWAYS 2022'!$H$15)-1</f>
        <v>-0.10596350661603871</v>
      </c>
      <c r="M231" s="478">
        <f>('CA PATHWAYS 2022'!O$15/'CA PATHWAYS 2022'!$H$15)-1</f>
        <v>-9.2623836189442477E-2</v>
      </c>
      <c r="N231" s="478">
        <f>('CA PATHWAYS 2022'!P$15/'CA PATHWAYS 2022'!$H$15)-1</f>
        <v>-8.4356355238472291E-2</v>
      </c>
      <c r="O231" s="478">
        <f>('CA PATHWAYS 2022'!Q$15/'CA PATHWAYS 2022'!$H$15)-1</f>
        <v>-7.7417628477788214E-2</v>
      </c>
      <c r="P231" s="478">
        <f>('CA PATHWAYS 2022'!R$15/'CA PATHWAYS 2022'!$H$15)-1</f>
        <v>-6.9235322712236314E-2</v>
      </c>
      <c r="Q231" s="478">
        <f>('CA PATHWAYS 2022'!S$15/'CA PATHWAYS 2022'!$H$15)-1</f>
        <v>-5.683765330983559E-2</v>
      </c>
      <c r="R231" s="478">
        <f>('CA PATHWAYS 2022'!T$15/'CA PATHWAYS 2022'!$H$15)-1</f>
        <v>-4.5740712945802953E-2</v>
      </c>
      <c r="S231" s="478">
        <f>('CA PATHWAYS 2022'!U$15/'CA PATHWAYS 2022'!$H$15)-1</f>
        <v>-3.6225630364131733E-2</v>
      </c>
      <c r="T231" s="478">
        <f>('CA PATHWAYS 2022'!V$15/'CA PATHWAYS 2022'!$H$15)-1</f>
        <v>-2.2001348092289152E-2</v>
      </c>
      <c r="U231" s="478">
        <f>('CA PATHWAYS 2022'!W$15/'CA PATHWAYS 2022'!$H$15)-1</f>
        <v>-1.1068932121494512E-2</v>
      </c>
      <c r="V231" s="478">
        <f>('CA PATHWAYS 2022'!X$15/'CA PATHWAYS 2022'!$H$15)-1</f>
        <v>-5.2153863904778053E-3</v>
      </c>
      <c r="W231" s="478">
        <f>('CA PATHWAYS 2022'!Y$15/'CA PATHWAYS 2022'!$H$15)-1</f>
        <v>-1.5598720155484136E-3</v>
      </c>
      <c r="X231" s="478">
        <f>('CA PATHWAYS 2022'!Z$15/'CA PATHWAYS 2022'!$H$15)-1</f>
        <v>6.3575699996889501E-3</v>
      </c>
      <c r="Y231" s="478">
        <f>('CA PATHWAYS 2022'!AA$15/'CA PATHWAYS 2022'!$H$15)-1</f>
        <v>1.5128889741364615E-2</v>
      </c>
      <c r="Z231" s="478">
        <f>('CA PATHWAYS 2022'!AB$15/'CA PATHWAYS 2022'!$H$15)-1</f>
        <v>2.5019344081048445E-2</v>
      </c>
      <c r="AA231" s="478">
        <f>('CA PATHWAYS 2022'!AC$15/'CA PATHWAYS 2022'!$H$15)-1</f>
        <v>3.186008882207525E-2</v>
      </c>
      <c r="AB231" s="478">
        <f>('CA PATHWAYS 2022'!AD$15/'CA PATHWAYS 2022'!$H$15)-1</f>
        <v>4.3039375739147179E-2</v>
      </c>
      <c r="AC231" s="478">
        <f>('CA PATHWAYS 2022'!AE$15/'CA PATHWAYS 2022'!$H$15)-1</f>
        <v>5.9625384727645114E-2</v>
      </c>
      <c r="AD231" s="478">
        <f>('CA PATHWAYS 2022'!AF$15/'CA PATHWAYS 2022'!$H$15)-1</f>
        <v>8.1852524295267237E-2</v>
      </c>
      <c r="AE231" s="478">
        <f>('CA PATHWAYS 2022'!AG$15/'CA PATHWAYS 2022'!$H$15)-1</f>
        <v>0.10003097978804254</v>
      </c>
      <c r="AF231" s="478">
        <f>('CA PATHWAYS 2022'!AH$15/'CA PATHWAYS 2022'!$H$15)-1</f>
        <v>0.11190060908456401</v>
      </c>
      <c r="AG231" s="479" cm="1">
        <f t="array" ref="AG231">TREND($AB231:$AF231,$AB$1:$AF$1,AG$1)</f>
        <v>0.132728193252305</v>
      </c>
      <c r="AH231" s="479" cm="1">
        <f t="array" ref="AH231">TREND($AB231:$AF231,$AB$1:$AF$1,AH$1)</f>
        <v>0.15054099942742738</v>
      </c>
      <c r="AI231" s="479" cm="1">
        <f t="array" ref="AI231">TREND($AB231:$AF231,$AB$1:$AF$1,AI$1)</f>
        <v>0.16835380560254976</v>
      </c>
      <c r="AJ231" s="479" cm="1">
        <f t="array" ref="AJ231">TREND($AB231:$AF231,$AB$1:$AF$1,AJ$1)</f>
        <v>0.18616661177767213</v>
      </c>
      <c r="AK231" s="479" cm="1">
        <f t="array" ref="AK231">TREND($AB231:$AF231,$AB$1:$AF$1,AK$1)</f>
        <v>0.20397941795279451</v>
      </c>
    </row>
    <row r="232" spans="1:37" x14ac:dyDescent="0.25">
      <c r="A232" s="1"/>
      <c r="B232" s="241" t="s">
        <v>1650</v>
      </c>
      <c r="C232" s="46" t="s">
        <v>1168</v>
      </c>
      <c r="D232" s="46" t="s">
        <v>73</v>
      </c>
      <c r="E232" s="3">
        <v>0</v>
      </c>
      <c r="F232" s="291">
        <v>0</v>
      </c>
      <c r="G232" s="477">
        <f>('CA PATHWAYS 2022'!I$18/'CA PATHWAYS 2022'!$H$18)-1</f>
        <v>-0.12705319628910805</v>
      </c>
      <c r="H232" s="478">
        <f>('CA PATHWAYS 2022'!J$18/'CA PATHWAYS 2022'!$H$18)-1</f>
        <v>-0.13548527908124608</v>
      </c>
      <c r="I232" s="478">
        <f>('CA PATHWAYS 2022'!K$15/'CA PATHWAYS 2022'!$H$15)-1</f>
        <v>-0.17531595582048809</v>
      </c>
      <c r="J232" s="478">
        <f>('CA PATHWAYS 2022'!L$15/'CA PATHWAYS 2022'!$H$15)-1</f>
        <v>-0.14330252737257276</v>
      </c>
      <c r="K232" s="478">
        <f>('CA PATHWAYS 2022'!M$15/'CA PATHWAYS 2022'!$H$15)-1</f>
        <v>-0.12788924882261543</v>
      </c>
      <c r="L232" s="478">
        <f>('CA PATHWAYS 2022'!N$15/'CA PATHWAYS 2022'!$H$15)-1</f>
        <v>-0.10596350661603871</v>
      </c>
      <c r="M232" s="478">
        <f>('CA PATHWAYS 2022'!O$15/'CA PATHWAYS 2022'!$H$15)-1</f>
        <v>-9.2623836189442477E-2</v>
      </c>
      <c r="N232" s="478">
        <f>('CA PATHWAYS 2022'!P$15/'CA PATHWAYS 2022'!$H$15)-1</f>
        <v>-8.4356355238472291E-2</v>
      </c>
      <c r="O232" s="478">
        <f>('CA PATHWAYS 2022'!Q$15/'CA PATHWAYS 2022'!$H$15)-1</f>
        <v>-7.7417628477788214E-2</v>
      </c>
      <c r="P232" s="478">
        <f>('CA PATHWAYS 2022'!R$15/'CA PATHWAYS 2022'!$H$15)-1</f>
        <v>-6.9235322712236314E-2</v>
      </c>
      <c r="Q232" s="478">
        <f>('CA PATHWAYS 2022'!S$15/'CA PATHWAYS 2022'!$H$15)-1</f>
        <v>-5.683765330983559E-2</v>
      </c>
      <c r="R232" s="478">
        <f>('CA PATHWAYS 2022'!T$15/'CA PATHWAYS 2022'!$H$15)-1</f>
        <v>-4.5740712945802953E-2</v>
      </c>
      <c r="S232" s="478">
        <f>('CA PATHWAYS 2022'!U$15/'CA PATHWAYS 2022'!$H$15)-1</f>
        <v>-3.6225630364131733E-2</v>
      </c>
      <c r="T232" s="478">
        <f>('CA PATHWAYS 2022'!V$15/'CA PATHWAYS 2022'!$H$15)-1</f>
        <v>-2.2001348092289152E-2</v>
      </c>
      <c r="U232" s="478">
        <f>('CA PATHWAYS 2022'!W$15/'CA PATHWAYS 2022'!$H$15)-1</f>
        <v>-1.1068932121494512E-2</v>
      </c>
      <c r="V232" s="478">
        <f>('CA PATHWAYS 2022'!X$15/'CA PATHWAYS 2022'!$H$15)-1</f>
        <v>-5.2153863904778053E-3</v>
      </c>
      <c r="W232" s="478">
        <f>('CA PATHWAYS 2022'!Y$15/'CA PATHWAYS 2022'!$H$15)-1</f>
        <v>-1.5598720155484136E-3</v>
      </c>
      <c r="X232" s="478">
        <f>('CA PATHWAYS 2022'!Z$15/'CA PATHWAYS 2022'!$H$15)-1</f>
        <v>6.3575699996889501E-3</v>
      </c>
      <c r="Y232" s="478">
        <f>('CA PATHWAYS 2022'!AA$15/'CA PATHWAYS 2022'!$H$15)-1</f>
        <v>1.5128889741364615E-2</v>
      </c>
      <c r="Z232" s="478">
        <f>('CA PATHWAYS 2022'!AB$15/'CA PATHWAYS 2022'!$H$15)-1</f>
        <v>2.5019344081048445E-2</v>
      </c>
      <c r="AA232" s="478">
        <f>('CA PATHWAYS 2022'!AC$15/'CA PATHWAYS 2022'!$H$15)-1</f>
        <v>3.186008882207525E-2</v>
      </c>
      <c r="AB232" s="478">
        <f>('CA PATHWAYS 2022'!AD$15/'CA PATHWAYS 2022'!$H$15)-1</f>
        <v>4.3039375739147179E-2</v>
      </c>
      <c r="AC232" s="478">
        <f>('CA PATHWAYS 2022'!AE$15/'CA PATHWAYS 2022'!$H$15)-1</f>
        <v>5.9625384727645114E-2</v>
      </c>
      <c r="AD232" s="478">
        <f>('CA PATHWAYS 2022'!AF$15/'CA PATHWAYS 2022'!$H$15)-1</f>
        <v>8.1852524295267237E-2</v>
      </c>
      <c r="AE232" s="478">
        <f>('CA PATHWAYS 2022'!AG$15/'CA PATHWAYS 2022'!$H$15)-1</f>
        <v>0.10003097978804254</v>
      </c>
      <c r="AF232" s="478">
        <f>('CA PATHWAYS 2022'!AH$15/'CA PATHWAYS 2022'!$H$15)-1</f>
        <v>0.11190060908456401</v>
      </c>
      <c r="AG232" s="479" cm="1">
        <f t="array" ref="AG232">TREND($AB232:$AF232,$AB$1:$AF$1,AG$1)</f>
        <v>0.132728193252305</v>
      </c>
      <c r="AH232" s="479" cm="1">
        <f t="array" ref="AH232">TREND($AB232:$AF232,$AB$1:$AF$1,AH$1)</f>
        <v>0.15054099942742738</v>
      </c>
      <c r="AI232" s="479" cm="1">
        <f t="array" ref="AI232">TREND($AB232:$AF232,$AB$1:$AF$1,AI$1)</f>
        <v>0.16835380560254976</v>
      </c>
      <c r="AJ232" s="479" cm="1">
        <f t="array" ref="AJ232">TREND($AB232:$AF232,$AB$1:$AF$1,AJ$1)</f>
        <v>0.18616661177767213</v>
      </c>
      <c r="AK232" s="479" cm="1">
        <f t="array" ref="AK232">TREND($AB232:$AF232,$AB$1:$AF$1,AK$1)</f>
        <v>0.20397941795279451</v>
      </c>
    </row>
    <row r="233" spans="1:37" x14ac:dyDescent="0.25">
      <c r="A233" s="1"/>
      <c r="B233" s="241" t="s">
        <v>1650</v>
      </c>
      <c r="C233" s="46" t="s">
        <v>1168</v>
      </c>
      <c r="D233" s="46" t="s">
        <v>74</v>
      </c>
      <c r="E233" s="3">
        <v>0</v>
      </c>
      <c r="F233" s="291">
        <v>0</v>
      </c>
      <c r="G233" s="477">
        <f>('CA PATHWAYS 2022'!I$18/'CA PATHWAYS 2022'!$H$18)-1</f>
        <v>-0.12705319628910805</v>
      </c>
      <c r="H233" s="478">
        <f>('CA PATHWAYS 2022'!J$18/'CA PATHWAYS 2022'!$H$18)-1</f>
        <v>-0.13548527908124608</v>
      </c>
      <c r="I233" s="478">
        <f>('CA PATHWAYS 2022'!K$15/'CA PATHWAYS 2022'!$H$15)-1</f>
        <v>-0.17531595582048809</v>
      </c>
      <c r="J233" s="478">
        <f>('CA PATHWAYS 2022'!L$15/'CA PATHWAYS 2022'!$H$15)-1</f>
        <v>-0.14330252737257276</v>
      </c>
      <c r="K233" s="478">
        <f>('CA PATHWAYS 2022'!M$15/'CA PATHWAYS 2022'!$H$15)-1</f>
        <v>-0.12788924882261543</v>
      </c>
      <c r="L233" s="478">
        <f>('CA PATHWAYS 2022'!N$15/'CA PATHWAYS 2022'!$H$15)-1</f>
        <v>-0.10596350661603871</v>
      </c>
      <c r="M233" s="478">
        <f>('CA PATHWAYS 2022'!O$15/'CA PATHWAYS 2022'!$H$15)-1</f>
        <v>-9.2623836189442477E-2</v>
      </c>
      <c r="N233" s="478">
        <f>('CA PATHWAYS 2022'!P$15/'CA PATHWAYS 2022'!$H$15)-1</f>
        <v>-8.4356355238472291E-2</v>
      </c>
      <c r="O233" s="478">
        <f>('CA PATHWAYS 2022'!Q$15/'CA PATHWAYS 2022'!$H$15)-1</f>
        <v>-7.7417628477788214E-2</v>
      </c>
      <c r="P233" s="478">
        <f>('CA PATHWAYS 2022'!R$15/'CA PATHWAYS 2022'!$H$15)-1</f>
        <v>-6.9235322712236314E-2</v>
      </c>
      <c r="Q233" s="478">
        <f>('CA PATHWAYS 2022'!S$15/'CA PATHWAYS 2022'!$H$15)-1</f>
        <v>-5.683765330983559E-2</v>
      </c>
      <c r="R233" s="478">
        <f>('CA PATHWAYS 2022'!T$15/'CA PATHWAYS 2022'!$H$15)-1</f>
        <v>-4.5740712945802953E-2</v>
      </c>
      <c r="S233" s="478">
        <f>('CA PATHWAYS 2022'!U$15/'CA PATHWAYS 2022'!$H$15)-1</f>
        <v>-3.6225630364131733E-2</v>
      </c>
      <c r="T233" s="478">
        <f>('CA PATHWAYS 2022'!V$15/'CA PATHWAYS 2022'!$H$15)-1</f>
        <v>-2.2001348092289152E-2</v>
      </c>
      <c r="U233" s="478">
        <f>('CA PATHWAYS 2022'!W$15/'CA PATHWAYS 2022'!$H$15)-1</f>
        <v>-1.1068932121494512E-2</v>
      </c>
      <c r="V233" s="478">
        <f>('CA PATHWAYS 2022'!X$15/'CA PATHWAYS 2022'!$H$15)-1</f>
        <v>-5.2153863904778053E-3</v>
      </c>
      <c r="W233" s="478">
        <f>('CA PATHWAYS 2022'!Y$15/'CA PATHWAYS 2022'!$H$15)-1</f>
        <v>-1.5598720155484136E-3</v>
      </c>
      <c r="X233" s="478">
        <f>('CA PATHWAYS 2022'!Z$15/'CA PATHWAYS 2022'!$H$15)-1</f>
        <v>6.3575699996889501E-3</v>
      </c>
      <c r="Y233" s="478">
        <f>('CA PATHWAYS 2022'!AA$15/'CA PATHWAYS 2022'!$H$15)-1</f>
        <v>1.5128889741364615E-2</v>
      </c>
      <c r="Z233" s="478">
        <f>('CA PATHWAYS 2022'!AB$15/'CA PATHWAYS 2022'!$H$15)-1</f>
        <v>2.5019344081048445E-2</v>
      </c>
      <c r="AA233" s="478">
        <f>('CA PATHWAYS 2022'!AC$15/'CA PATHWAYS 2022'!$H$15)-1</f>
        <v>3.186008882207525E-2</v>
      </c>
      <c r="AB233" s="478">
        <f>('CA PATHWAYS 2022'!AD$15/'CA PATHWAYS 2022'!$H$15)-1</f>
        <v>4.3039375739147179E-2</v>
      </c>
      <c r="AC233" s="478">
        <f>('CA PATHWAYS 2022'!AE$15/'CA PATHWAYS 2022'!$H$15)-1</f>
        <v>5.9625384727645114E-2</v>
      </c>
      <c r="AD233" s="478">
        <f>('CA PATHWAYS 2022'!AF$15/'CA PATHWAYS 2022'!$H$15)-1</f>
        <v>8.1852524295267237E-2</v>
      </c>
      <c r="AE233" s="478">
        <f>('CA PATHWAYS 2022'!AG$15/'CA PATHWAYS 2022'!$H$15)-1</f>
        <v>0.10003097978804254</v>
      </c>
      <c r="AF233" s="478">
        <f>('CA PATHWAYS 2022'!AH$15/'CA PATHWAYS 2022'!$H$15)-1</f>
        <v>0.11190060908456401</v>
      </c>
      <c r="AG233" s="479" cm="1">
        <f t="array" ref="AG233">TREND($AB233:$AF233,$AB$1:$AF$1,AG$1)</f>
        <v>0.132728193252305</v>
      </c>
      <c r="AH233" s="479" cm="1">
        <f t="array" ref="AH233">TREND($AB233:$AF233,$AB$1:$AF$1,AH$1)</f>
        <v>0.15054099942742738</v>
      </c>
      <c r="AI233" s="479" cm="1">
        <f t="array" ref="AI233">TREND($AB233:$AF233,$AB$1:$AF$1,AI$1)</f>
        <v>0.16835380560254976</v>
      </c>
      <c r="AJ233" s="479" cm="1">
        <f t="array" ref="AJ233">TREND($AB233:$AF233,$AB$1:$AF$1,AJ$1)</f>
        <v>0.18616661177767213</v>
      </c>
      <c r="AK233" s="479" cm="1">
        <f t="array" ref="AK233">TREND($AB233:$AF233,$AB$1:$AF$1,AK$1)</f>
        <v>0.20397941795279451</v>
      </c>
    </row>
    <row r="234" spans="1:37" x14ac:dyDescent="0.25">
      <c r="A234" s="1" t="s">
        <v>1655</v>
      </c>
      <c r="B234" s="241" t="s">
        <v>1650</v>
      </c>
      <c r="C234" s="46" t="s">
        <v>1168</v>
      </c>
      <c r="D234" s="46" t="s">
        <v>75</v>
      </c>
      <c r="E234" s="3">
        <v>0</v>
      </c>
      <c r="F234" s="291">
        <v>0</v>
      </c>
      <c r="G234" s="477">
        <v>0</v>
      </c>
      <c r="H234" s="478">
        <v>0</v>
      </c>
      <c r="I234" s="478">
        <v>0</v>
      </c>
      <c r="J234" s="478">
        <v>0</v>
      </c>
      <c r="K234" s="478">
        <v>0</v>
      </c>
      <c r="L234" s="478">
        <v>0</v>
      </c>
      <c r="M234" s="478">
        <v>0</v>
      </c>
      <c r="N234" s="478">
        <v>0</v>
      </c>
      <c r="O234" s="478">
        <v>0</v>
      </c>
      <c r="P234" s="478">
        <v>0</v>
      </c>
      <c r="Q234" s="478">
        <v>0</v>
      </c>
      <c r="R234" s="478">
        <v>0</v>
      </c>
      <c r="S234" s="478">
        <v>0</v>
      </c>
      <c r="T234" s="478">
        <v>0</v>
      </c>
      <c r="U234" s="478">
        <v>0</v>
      </c>
      <c r="V234" s="478">
        <v>0</v>
      </c>
      <c r="W234" s="478">
        <v>0</v>
      </c>
      <c r="X234" s="478">
        <v>0</v>
      </c>
      <c r="Y234" s="478">
        <v>0</v>
      </c>
      <c r="Z234" s="478">
        <v>0</v>
      </c>
      <c r="AA234" s="478">
        <v>0</v>
      </c>
      <c r="AB234" s="478">
        <v>0</v>
      </c>
      <c r="AC234" s="478">
        <v>0</v>
      </c>
      <c r="AD234" s="478">
        <v>0</v>
      </c>
      <c r="AE234" s="478">
        <v>0</v>
      </c>
      <c r="AF234" s="478">
        <v>0</v>
      </c>
      <c r="AG234" s="479" cm="1">
        <f t="array" ref="AG234">TREND($AB234:$AF234,$AB$1:$AF$1,AG$1)</f>
        <v>0</v>
      </c>
      <c r="AH234" s="479" cm="1">
        <f t="array" ref="AH234">TREND($AB234:$AF234,$AB$1:$AF$1,AH$1)</f>
        <v>0</v>
      </c>
      <c r="AI234" s="479" cm="1">
        <f t="array" ref="AI234">TREND($AB234:$AF234,$AB$1:$AF$1,AI$1)</f>
        <v>0</v>
      </c>
      <c r="AJ234" s="479" cm="1">
        <f t="array" ref="AJ234">TREND($AB234:$AF234,$AB$1:$AF$1,AJ$1)</f>
        <v>0</v>
      </c>
      <c r="AK234" s="479" cm="1">
        <f t="array" ref="AK234">TREND($AB234:$AF234,$AB$1:$AF$1,AK$1)</f>
        <v>0</v>
      </c>
    </row>
    <row r="235" spans="1:37" x14ac:dyDescent="0.25">
      <c r="A235" s="1"/>
      <c r="B235" s="241" t="s">
        <v>1650</v>
      </c>
      <c r="C235" s="46" t="s">
        <v>1168</v>
      </c>
      <c r="D235" s="46" t="s">
        <v>76</v>
      </c>
      <c r="E235" s="3">
        <v>0</v>
      </c>
      <c r="F235" s="291">
        <v>0</v>
      </c>
      <c r="G235" s="477">
        <f>('CA PATHWAYS 2022'!I$18/'CA PATHWAYS 2022'!$H$18)-1</f>
        <v>-0.12705319628910805</v>
      </c>
      <c r="H235" s="478">
        <f>('CA PATHWAYS 2022'!J$18/'CA PATHWAYS 2022'!$H$18)-1</f>
        <v>-0.13548527908124608</v>
      </c>
      <c r="I235" s="478">
        <f>('CA PATHWAYS 2022'!K$15/'CA PATHWAYS 2022'!$H$15)-1</f>
        <v>-0.17531595582048809</v>
      </c>
      <c r="J235" s="478">
        <f>('CA PATHWAYS 2022'!L$15/'CA PATHWAYS 2022'!$H$15)-1</f>
        <v>-0.14330252737257276</v>
      </c>
      <c r="K235" s="478">
        <f>('CA PATHWAYS 2022'!M$15/'CA PATHWAYS 2022'!$H$15)-1</f>
        <v>-0.12788924882261543</v>
      </c>
      <c r="L235" s="478">
        <f>('CA PATHWAYS 2022'!N$15/'CA PATHWAYS 2022'!$H$15)-1</f>
        <v>-0.10596350661603871</v>
      </c>
      <c r="M235" s="478">
        <f>('CA PATHWAYS 2022'!O$15/'CA PATHWAYS 2022'!$H$15)-1</f>
        <v>-9.2623836189442477E-2</v>
      </c>
      <c r="N235" s="478">
        <f>('CA PATHWAYS 2022'!P$15/'CA PATHWAYS 2022'!$H$15)-1</f>
        <v>-8.4356355238472291E-2</v>
      </c>
      <c r="O235" s="478">
        <f>('CA PATHWAYS 2022'!Q$15/'CA PATHWAYS 2022'!$H$15)-1</f>
        <v>-7.7417628477788214E-2</v>
      </c>
      <c r="P235" s="478">
        <f>('CA PATHWAYS 2022'!R$15/'CA PATHWAYS 2022'!$H$15)-1</f>
        <v>-6.9235322712236314E-2</v>
      </c>
      <c r="Q235" s="478">
        <f>('CA PATHWAYS 2022'!S$15/'CA PATHWAYS 2022'!$H$15)-1</f>
        <v>-5.683765330983559E-2</v>
      </c>
      <c r="R235" s="478">
        <f>('CA PATHWAYS 2022'!T$15/'CA PATHWAYS 2022'!$H$15)-1</f>
        <v>-4.5740712945802953E-2</v>
      </c>
      <c r="S235" s="478">
        <f>('CA PATHWAYS 2022'!U$15/'CA PATHWAYS 2022'!$H$15)-1</f>
        <v>-3.6225630364131733E-2</v>
      </c>
      <c r="T235" s="478">
        <f>('CA PATHWAYS 2022'!V$15/'CA PATHWAYS 2022'!$H$15)-1</f>
        <v>-2.2001348092289152E-2</v>
      </c>
      <c r="U235" s="478">
        <f>('CA PATHWAYS 2022'!W$15/'CA PATHWAYS 2022'!$H$15)-1</f>
        <v>-1.1068932121494512E-2</v>
      </c>
      <c r="V235" s="478">
        <f>('CA PATHWAYS 2022'!X$15/'CA PATHWAYS 2022'!$H$15)-1</f>
        <v>-5.2153863904778053E-3</v>
      </c>
      <c r="W235" s="478">
        <f>('CA PATHWAYS 2022'!Y$15/'CA PATHWAYS 2022'!$H$15)-1</f>
        <v>-1.5598720155484136E-3</v>
      </c>
      <c r="X235" s="478">
        <f>('CA PATHWAYS 2022'!Z$15/'CA PATHWAYS 2022'!$H$15)-1</f>
        <v>6.3575699996889501E-3</v>
      </c>
      <c r="Y235" s="478">
        <f>('CA PATHWAYS 2022'!AA$15/'CA PATHWAYS 2022'!$H$15)-1</f>
        <v>1.5128889741364615E-2</v>
      </c>
      <c r="Z235" s="478">
        <f>('CA PATHWAYS 2022'!AB$15/'CA PATHWAYS 2022'!$H$15)-1</f>
        <v>2.5019344081048445E-2</v>
      </c>
      <c r="AA235" s="478">
        <f>('CA PATHWAYS 2022'!AC$15/'CA PATHWAYS 2022'!$H$15)-1</f>
        <v>3.186008882207525E-2</v>
      </c>
      <c r="AB235" s="478">
        <f>('CA PATHWAYS 2022'!AD$15/'CA PATHWAYS 2022'!$H$15)-1</f>
        <v>4.3039375739147179E-2</v>
      </c>
      <c r="AC235" s="478">
        <f>('CA PATHWAYS 2022'!AE$15/'CA PATHWAYS 2022'!$H$15)-1</f>
        <v>5.9625384727645114E-2</v>
      </c>
      <c r="AD235" s="478">
        <f>('CA PATHWAYS 2022'!AF$15/'CA PATHWAYS 2022'!$H$15)-1</f>
        <v>8.1852524295267237E-2</v>
      </c>
      <c r="AE235" s="478">
        <f>('CA PATHWAYS 2022'!AG$15/'CA PATHWAYS 2022'!$H$15)-1</f>
        <v>0.10003097978804254</v>
      </c>
      <c r="AF235" s="478">
        <f>('CA PATHWAYS 2022'!AH$15/'CA PATHWAYS 2022'!$H$15)-1</f>
        <v>0.11190060908456401</v>
      </c>
      <c r="AG235" s="479" cm="1">
        <f t="array" ref="AG235">TREND($AB235:$AF235,$AB$1:$AF$1,AG$1)</f>
        <v>0.132728193252305</v>
      </c>
      <c r="AH235" s="479" cm="1">
        <f t="array" ref="AH235">TREND($AB235:$AF235,$AB$1:$AF$1,AH$1)</f>
        <v>0.15054099942742738</v>
      </c>
      <c r="AI235" s="479" cm="1">
        <f t="array" ref="AI235">TREND($AB235:$AF235,$AB$1:$AF$1,AI$1)</f>
        <v>0.16835380560254976</v>
      </c>
      <c r="AJ235" s="479" cm="1">
        <f t="array" ref="AJ235">TREND($AB235:$AF235,$AB$1:$AF$1,AJ$1)</f>
        <v>0.18616661177767213</v>
      </c>
      <c r="AK235" s="479" cm="1">
        <f t="array" ref="AK235">TREND($AB235:$AF235,$AB$1:$AF$1,AK$1)</f>
        <v>0.20397941795279451</v>
      </c>
    </row>
  </sheetData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263BC-13B8-4BEE-98CD-07DFA8141E24}">
  <sheetPr>
    <tabColor rgb="FFC00000"/>
  </sheetPr>
  <dimension ref="A1:F111"/>
  <sheetViews>
    <sheetView topLeftCell="A59" workbookViewId="0">
      <selection activeCell="B110" sqref="B110"/>
    </sheetView>
  </sheetViews>
  <sheetFormatPr defaultRowHeight="14.25" x14ac:dyDescent="0.2"/>
  <cols>
    <col min="1" max="1" width="45.25" bestFit="1" customWidth="1"/>
    <col min="2" max="3" width="12.25" bestFit="1" customWidth="1"/>
    <col min="6" max="6" width="18.625" bestFit="1" customWidth="1"/>
  </cols>
  <sheetData>
    <row r="1" spans="1:3" s="29" customFormat="1" ht="15" x14ac:dyDescent="0.25">
      <c r="A1" s="46" t="s">
        <v>1658</v>
      </c>
    </row>
    <row r="2" spans="1:3" s="29" customFormat="1" x14ac:dyDescent="0.2">
      <c r="B2" s="29">
        <v>2019</v>
      </c>
    </row>
    <row r="3" spans="1:3" ht="15" x14ac:dyDescent="0.25">
      <c r="A3" s="368" t="s">
        <v>52</v>
      </c>
      <c r="B3" s="482"/>
      <c r="C3" s="1" t="s">
        <v>1660</v>
      </c>
    </row>
    <row r="4" spans="1:3" ht="15" x14ac:dyDescent="0.25">
      <c r="A4" s="366" t="s">
        <v>53</v>
      </c>
      <c r="B4">
        <f>SUMIFS('E3-Pathways-electricity'!$H$13:$H$40,'E3-Pathways-electricity'!$A$13:$A$40,'Electricity by industry'!A4)</f>
        <v>0</v>
      </c>
    </row>
    <row r="5" spans="1:3" ht="15" x14ac:dyDescent="0.25">
      <c r="A5" s="366" t="s">
        <v>54</v>
      </c>
      <c r="B5" s="482"/>
      <c r="C5" s="1" t="s">
        <v>1660</v>
      </c>
    </row>
    <row r="6" spans="1:3" ht="15" x14ac:dyDescent="0.25">
      <c r="A6" s="366" t="s">
        <v>55</v>
      </c>
      <c r="B6" s="3">
        <f>SUMIFS('E3-Pathways-electricity'!$H$13:$H$53,'E3-Pathways-electricity'!$A$13:$A$53,'Electricity by industry'!A6)</f>
        <v>369.80963963234501</v>
      </c>
    </row>
    <row r="7" spans="1:3" ht="15" x14ac:dyDescent="0.25">
      <c r="A7" s="367" t="s">
        <v>56</v>
      </c>
      <c r="B7" s="3">
        <f>SUMIFS('E3-Pathways-electricity'!$H$13:$H$53,'E3-Pathways-electricity'!$A$13:$A$53,'Electricity by industry'!A7)</f>
        <v>5103.4056721892703</v>
      </c>
    </row>
    <row r="8" spans="1:3" ht="15" x14ac:dyDescent="0.25">
      <c r="A8" s="367" t="s">
        <v>57</v>
      </c>
      <c r="B8" s="3">
        <f>SUMIFS('E3-Pathways-electricity'!$H$13:$H$53,'E3-Pathways-electricity'!$A$13:$A$53,'Electricity by industry'!A8)</f>
        <v>341.39918393048094</v>
      </c>
    </row>
    <row r="9" spans="1:3" ht="15" x14ac:dyDescent="0.25">
      <c r="A9" s="367" t="s">
        <v>58</v>
      </c>
      <c r="B9" s="3">
        <f>SUMIFS('E3-Pathways-electricity'!$H$13:$H$53,'E3-Pathways-electricity'!$A$13:$A$53,'Electricity by industry'!A9)</f>
        <v>413.95500315373698</v>
      </c>
    </row>
    <row r="10" spans="1:3" ht="15" x14ac:dyDescent="0.25">
      <c r="A10" s="367" t="s">
        <v>59</v>
      </c>
      <c r="B10" s="3">
        <f>SUMIFS('E3-Pathways-electricity'!$H$13:$H$53,'E3-Pathways-electricity'!$A$13:$A$53,'Electricity by industry'!A10)</f>
        <v>1887.1906973865521</v>
      </c>
    </row>
    <row r="11" spans="1:3" ht="15" x14ac:dyDescent="0.25">
      <c r="A11" s="367" t="s">
        <v>60</v>
      </c>
      <c r="B11" s="482"/>
      <c r="C11" s="1" t="s">
        <v>1660</v>
      </c>
    </row>
    <row r="12" spans="1:3" ht="15" x14ac:dyDescent="0.25">
      <c r="A12" s="367" t="s">
        <v>61</v>
      </c>
      <c r="B12" s="3">
        <f>SUMIFS('E3-Pathways-electricity'!$H$13:$H$53,'E3-Pathways-electricity'!$A$13:$A$53,'Electricity by industry'!A12)</f>
        <v>2831.2001483652398</v>
      </c>
    </row>
    <row r="13" spans="1:3" ht="15" x14ac:dyDescent="0.25">
      <c r="A13" s="367" t="s">
        <v>62</v>
      </c>
      <c r="B13" s="3">
        <f>SUMIFS('E3-Pathways-electricity'!$H$13:$H$53,'E3-Pathways-electricity'!$A$13:$A$53,'Electricity by industry'!A13)</f>
        <v>2034.5231364593401</v>
      </c>
    </row>
    <row r="14" spans="1:3" ht="15" x14ac:dyDescent="0.25">
      <c r="A14" s="367" t="s">
        <v>63</v>
      </c>
      <c r="B14" s="3">
        <f>SUMIFS('E3-Pathways-electricity'!$H$13:$H$53,'E3-Pathways-electricity'!$A$13:$A$53,'Electricity by industry'!A14)</f>
        <v>3848.92800469344</v>
      </c>
    </row>
    <row r="15" spans="1:3" ht="15" x14ac:dyDescent="0.25">
      <c r="A15" s="367" t="s">
        <v>64</v>
      </c>
      <c r="B15" s="3">
        <f>SUMIFS('E3-Pathways-electricity'!$H$13:$H$53,'E3-Pathways-electricity'!$A$13:$A$53,'Electricity by industry'!A15)</f>
        <v>4744.9953383580369</v>
      </c>
    </row>
    <row r="16" spans="1:3" ht="15" x14ac:dyDescent="0.25">
      <c r="A16" s="361" t="s">
        <v>65</v>
      </c>
      <c r="B16" s="3">
        <f>SUMIFS('E3-Pathways-electricity'!$H$13:$H$53,'E3-Pathways-electricity'!$A$13:$A$53,'Electricity by industry'!A16)</f>
        <v>0</v>
      </c>
    </row>
    <row r="17" spans="1:3" ht="15" x14ac:dyDescent="0.25">
      <c r="A17" s="367" t="s">
        <v>66</v>
      </c>
      <c r="B17" s="3">
        <f>SUMIFS('E3-Pathways-electricity'!$H$13:$H$53,'E3-Pathways-electricity'!$A$13:$A$53,'Electricity by industry'!A17)</f>
        <v>2434.5343138413318</v>
      </c>
    </row>
    <row r="18" spans="1:3" ht="15" x14ac:dyDescent="0.25">
      <c r="A18" s="367" t="s">
        <v>67</v>
      </c>
      <c r="B18" s="3">
        <f>SUMIFS('E3-Pathways-electricity'!$H$13:$H$53,'E3-Pathways-electricity'!$A$13:$A$53,'Electricity by industry'!A18)</f>
        <v>0</v>
      </c>
    </row>
    <row r="19" spans="1:3" ht="15" x14ac:dyDescent="0.25">
      <c r="A19" s="214" t="s">
        <v>68</v>
      </c>
      <c r="B19" s="3">
        <f>SUMIFS('E3-Pathways-electricity'!$H$13:$H$53,'E3-Pathways-electricity'!$A$13:$A$53,'Electricity by industry'!A19)</f>
        <v>0</v>
      </c>
    </row>
    <row r="20" spans="1:3" ht="15" x14ac:dyDescent="0.25">
      <c r="A20" s="367" t="s">
        <v>69</v>
      </c>
      <c r="B20" s="3">
        <f>SUMIFS('E3-Pathways-electricity'!$H$13:$H$53,'E3-Pathways-electricity'!$A$13:$A$53,'Electricity by industry'!A20)</f>
        <v>4197.2611397682995</v>
      </c>
    </row>
    <row r="21" spans="1:3" ht="15" x14ac:dyDescent="0.25">
      <c r="A21" s="367" t="s">
        <v>70</v>
      </c>
      <c r="B21" s="3">
        <f>SUMIFS('E3-Pathways-electricity'!$H$13:$H$53,'E3-Pathways-electricity'!$A$13:$A$53,'Electricity by industry'!A21)</f>
        <v>836.65401103457305</v>
      </c>
    </row>
    <row r="22" spans="1:3" ht="15" x14ac:dyDescent="0.25">
      <c r="A22" s="367" t="s">
        <v>71</v>
      </c>
      <c r="B22" s="3">
        <f>SUMIFS('E3-Pathways-electricity'!$H$13:$H$53,'E3-Pathways-electricity'!$A$13:$A$53,'Electricity by industry'!A22)</f>
        <v>1218.16271763339</v>
      </c>
    </row>
    <row r="23" spans="1:3" ht="15" x14ac:dyDescent="0.25">
      <c r="A23" s="214" t="s">
        <v>72</v>
      </c>
      <c r="B23" s="3">
        <f>SUMIFS('E3-Pathways-electricity'!$H$13:$H$53,'E3-Pathways-electricity'!$A$13:$A$53,'Electricity by industry'!A23)</f>
        <v>0</v>
      </c>
    </row>
    <row r="24" spans="1:3" ht="15" x14ac:dyDescent="0.25">
      <c r="A24" s="367" t="s">
        <v>73</v>
      </c>
      <c r="B24" s="3">
        <f>SUMIFS('E3-Pathways-electricity'!$H$13:$H$53,'E3-Pathways-electricity'!$A$13:$A$53,'Electricity by industry'!A24)</f>
        <v>172.44443567877099</v>
      </c>
    </row>
    <row r="25" spans="1:3" ht="15" x14ac:dyDescent="0.25">
      <c r="A25" s="367" t="s">
        <v>74</v>
      </c>
      <c r="B25" s="3">
        <f>SUMIFS('E3-Pathways-electricity'!$H$13:$H$53,'E3-Pathways-electricity'!$A$13:$A$53,'Electricity by industry'!A25)</f>
        <v>0</v>
      </c>
    </row>
    <row r="26" spans="1:3" ht="15" x14ac:dyDescent="0.25">
      <c r="A26" s="367" t="s">
        <v>75</v>
      </c>
      <c r="B26" s="482"/>
      <c r="C26" s="1" t="s">
        <v>1660</v>
      </c>
    </row>
    <row r="27" spans="1:3" ht="15" x14ac:dyDescent="0.25">
      <c r="A27" s="367" t="s">
        <v>76</v>
      </c>
      <c r="B27" s="3">
        <f>SUMIFS('E3-Pathways-electricity'!$H$13:$H$53,'E3-Pathways-electricity'!$A$13:$A$53,'Electricity by industry'!A27)</f>
        <v>1120.3900560176201</v>
      </c>
    </row>
    <row r="29" spans="1:3" s="29" customFormat="1" x14ac:dyDescent="0.2">
      <c r="A29" s="45" t="s">
        <v>1659</v>
      </c>
    </row>
    <row r="30" spans="1:3" x14ac:dyDescent="0.2">
      <c r="A30" s="29"/>
      <c r="B30" s="29">
        <v>2019</v>
      </c>
    </row>
    <row r="31" spans="1:3" ht="15" x14ac:dyDescent="0.25">
      <c r="A31" s="368" t="s">
        <v>52</v>
      </c>
      <c r="B31" s="3">
        <f>B3/SUM($B$3:$B$27)</f>
        <v>0</v>
      </c>
    </row>
    <row r="32" spans="1:3" ht="15" x14ac:dyDescent="0.25">
      <c r="A32" s="366" t="s">
        <v>53</v>
      </c>
      <c r="B32" s="3">
        <f t="shared" ref="B32:B55" si="0">B4/SUM($B$3:$B$27)</f>
        <v>0</v>
      </c>
    </row>
    <row r="33" spans="1:2" ht="15" x14ac:dyDescent="0.25">
      <c r="A33" s="366" t="s">
        <v>54</v>
      </c>
      <c r="B33" s="3">
        <f t="shared" si="0"/>
        <v>0</v>
      </c>
    </row>
    <row r="34" spans="1:2" ht="15" x14ac:dyDescent="0.25">
      <c r="A34" s="366" t="s">
        <v>55</v>
      </c>
      <c r="B34" s="3">
        <f t="shared" si="0"/>
        <v>1.17195803065324E-2</v>
      </c>
    </row>
    <row r="35" spans="1:2" ht="15" x14ac:dyDescent="0.25">
      <c r="A35" s="367" t="s">
        <v>56</v>
      </c>
      <c r="B35" s="3">
        <f t="shared" si="0"/>
        <v>0.16173124278614376</v>
      </c>
    </row>
    <row r="36" spans="1:2" ht="15" x14ac:dyDescent="0.25">
      <c r="A36" s="367" t="s">
        <v>57</v>
      </c>
      <c r="B36" s="3">
        <f t="shared" si="0"/>
        <v>1.0819228932581748E-2</v>
      </c>
    </row>
    <row r="37" spans="1:2" ht="15" x14ac:dyDescent="0.25">
      <c r="A37" s="367" t="s">
        <v>58</v>
      </c>
      <c r="B37" s="3">
        <f t="shared" si="0"/>
        <v>1.3118584219638532E-2</v>
      </c>
    </row>
    <row r="38" spans="1:2" ht="15" x14ac:dyDescent="0.25">
      <c r="A38" s="367" t="s">
        <v>59</v>
      </c>
      <c r="B38" s="3">
        <f t="shared" si="0"/>
        <v>5.9806669598312261E-2</v>
      </c>
    </row>
    <row r="39" spans="1:2" ht="15" x14ac:dyDescent="0.25">
      <c r="A39" s="367" t="s">
        <v>60</v>
      </c>
      <c r="B39" s="3">
        <f t="shared" si="0"/>
        <v>0</v>
      </c>
    </row>
    <row r="40" spans="1:2" ht="15" x14ac:dyDescent="0.25">
      <c r="A40" s="367" t="s">
        <v>61</v>
      </c>
      <c r="B40" s="3">
        <f t="shared" si="0"/>
        <v>8.972312764918737E-2</v>
      </c>
    </row>
    <row r="41" spans="1:2" ht="15" x14ac:dyDescent="0.25">
      <c r="A41" s="367" t="s">
        <v>62</v>
      </c>
      <c r="B41" s="3">
        <f t="shared" si="0"/>
        <v>6.4475759222875448E-2</v>
      </c>
    </row>
    <row r="42" spans="1:2" ht="15" x14ac:dyDescent="0.25">
      <c r="A42" s="367" t="s">
        <v>63</v>
      </c>
      <c r="B42" s="3">
        <f t="shared" si="0"/>
        <v>0.12197578432490644</v>
      </c>
    </row>
    <row r="43" spans="1:2" ht="15" x14ac:dyDescent="0.25">
      <c r="A43" s="367" t="s">
        <v>64</v>
      </c>
      <c r="B43" s="3">
        <f t="shared" si="0"/>
        <v>0.15037291612326342</v>
      </c>
    </row>
    <row r="44" spans="1:2" ht="15" x14ac:dyDescent="0.25">
      <c r="A44" s="361" t="s">
        <v>65</v>
      </c>
      <c r="B44" s="3">
        <f t="shared" si="0"/>
        <v>0</v>
      </c>
    </row>
    <row r="45" spans="1:2" ht="15" x14ac:dyDescent="0.25">
      <c r="A45" s="367" t="s">
        <v>66</v>
      </c>
      <c r="B45" s="3">
        <f t="shared" si="0"/>
        <v>7.7152451808551362E-2</v>
      </c>
    </row>
    <row r="46" spans="1:2" ht="15" x14ac:dyDescent="0.25">
      <c r="A46" s="367" t="s">
        <v>67</v>
      </c>
      <c r="B46" s="3">
        <f t="shared" si="0"/>
        <v>0</v>
      </c>
    </row>
    <row r="47" spans="1:2" ht="15" x14ac:dyDescent="0.25">
      <c r="A47" s="214" t="s">
        <v>68</v>
      </c>
      <c r="B47" s="3">
        <f t="shared" si="0"/>
        <v>0</v>
      </c>
    </row>
    <row r="48" spans="1:2" ht="15" x14ac:dyDescent="0.25">
      <c r="A48" s="367" t="s">
        <v>69</v>
      </c>
      <c r="B48" s="3">
        <f t="shared" si="0"/>
        <v>0.13301475603476923</v>
      </c>
    </row>
    <row r="49" spans="1:2" ht="15" x14ac:dyDescent="0.25">
      <c r="A49" s="367" t="s">
        <v>70</v>
      </c>
      <c r="B49" s="3">
        <f t="shared" si="0"/>
        <v>2.6514273345741416E-2</v>
      </c>
    </row>
    <row r="50" spans="1:2" ht="15" x14ac:dyDescent="0.25">
      <c r="A50" s="367" t="s">
        <v>71</v>
      </c>
      <c r="B50" s="3">
        <f t="shared" si="0"/>
        <v>3.8604606980827877E-2</v>
      </c>
    </row>
    <row r="51" spans="1:2" ht="15" x14ac:dyDescent="0.25">
      <c r="A51" s="214" t="s">
        <v>72</v>
      </c>
      <c r="B51" s="3">
        <f t="shared" si="0"/>
        <v>0</v>
      </c>
    </row>
    <row r="52" spans="1:2" ht="15" x14ac:dyDescent="0.25">
      <c r="A52" s="367" t="s">
        <v>73</v>
      </c>
      <c r="B52" s="3">
        <f t="shared" si="0"/>
        <v>5.4649100395577008E-3</v>
      </c>
    </row>
    <row r="53" spans="1:2" ht="15" x14ac:dyDescent="0.25">
      <c r="A53" s="367" t="s">
        <v>74</v>
      </c>
      <c r="B53" s="3">
        <f t="shared" si="0"/>
        <v>0</v>
      </c>
    </row>
    <row r="54" spans="1:2" ht="15" x14ac:dyDescent="0.25">
      <c r="A54" s="367" t="s">
        <v>75</v>
      </c>
      <c r="B54" s="3">
        <f t="shared" si="0"/>
        <v>0</v>
      </c>
    </row>
    <row r="55" spans="1:2" ht="15" x14ac:dyDescent="0.25">
      <c r="A55" s="367" t="s">
        <v>76</v>
      </c>
      <c r="B55" s="3">
        <f t="shared" si="0"/>
        <v>3.5506108627111045E-2</v>
      </c>
    </row>
    <row r="57" spans="1:2" x14ac:dyDescent="0.2">
      <c r="A57" s="45" t="s">
        <v>1661</v>
      </c>
      <c r="B57" s="29"/>
    </row>
    <row r="58" spans="1:2" x14ac:dyDescent="0.2">
      <c r="A58" s="29"/>
      <c r="B58" s="29">
        <v>2019</v>
      </c>
    </row>
    <row r="59" spans="1:2" ht="15" x14ac:dyDescent="0.25">
      <c r="A59" s="368" t="s">
        <v>52</v>
      </c>
      <c r="B59" s="3">
        <f>'CA PATHWAYS 2022'!H7*947800000000000</f>
        <v>77954338716752.828</v>
      </c>
    </row>
    <row r="60" spans="1:2" ht="15" x14ac:dyDescent="0.25">
      <c r="A60" s="366" t="s">
        <v>53</v>
      </c>
      <c r="B60" s="3">
        <f>B32*'CA PATHWAYS 2022'!$H$17*947800000000000</f>
        <v>0</v>
      </c>
    </row>
    <row r="61" spans="1:2" ht="15" x14ac:dyDescent="0.25">
      <c r="A61" s="366" t="s">
        <v>54</v>
      </c>
      <c r="B61" s="3">
        <f>'CA PATHWAYS 2022'!H22*947800000000000</f>
        <v>20566072755789.422</v>
      </c>
    </row>
    <row r="62" spans="1:2" ht="15" x14ac:dyDescent="0.25">
      <c r="A62" s="366" t="s">
        <v>55</v>
      </c>
      <c r="B62" s="3">
        <f>B34*'CA PATHWAYS 2022'!$H$17*947800000000000</f>
        <v>1408471178166.0049</v>
      </c>
    </row>
    <row r="63" spans="1:2" ht="15" x14ac:dyDescent="0.25">
      <c r="A63" s="367" t="s">
        <v>56</v>
      </c>
      <c r="B63" s="3">
        <f>B35*'CA PATHWAYS 2022'!$H$17*947800000000000</f>
        <v>19437026592691.348</v>
      </c>
    </row>
    <row r="64" spans="1:2" ht="15" x14ac:dyDescent="0.25">
      <c r="A64" s="367" t="s">
        <v>57</v>
      </c>
      <c r="B64" s="3">
        <f>B36*'CA PATHWAYS 2022'!$H$17*947800000000000</f>
        <v>1300266026849.7229</v>
      </c>
    </row>
    <row r="65" spans="1:2" ht="15" x14ac:dyDescent="0.25">
      <c r="A65" s="367" t="s">
        <v>58</v>
      </c>
      <c r="B65" s="3">
        <f>B37*'CA PATHWAYS 2022'!$H$17*947800000000000</f>
        <v>1576604902942.2349</v>
      </c>
    </row>
    <row r="66" spans="1:2" ht="15" x14ac:dyDescent="0.25">
      <c r="A66" s="367" t="s">
        <v>59</v>
      </c>
      <c r="B66" s="3">
        <f>B38*'CA PATHWAYS 2022'!$H$17*947800000000000</f>
        <v>7187626876396.5371</v>
      </c>
    </row>
    <row r="67" spans="1:2" ht="15" x14ac:dyDescent="0.25">
      <c r="A67" s="367" t="s">
        <v>60</v>
      </c>
      <c r="B67" s="3">
        <f>'CA PATHWAYS 2022'!H26*947800000000000</f>
        <v>25509482842741.895</v>
      </c>
    </row>
    <row r="68" spans="1:2" ht="15" x14ac:dyDescent="0.25">
      <c r="A68" s="367" t="s">
        <v>61</v>
      </c>
      <c r="B68" s="3">
        <f>B40*'CA PATHWAYS 2022'!$H$17*947800000000000</f>
        <v>10783017480442.605</v>
      </c>
    </row>
    <row r="69" spans="1:2" ht="15" x14ac:dyDescent="0.25">
      <c r="A69" s="367" t="s">
        <v>62</v>
      </c>
      <c r="B69" s="3">
        <f>B41*'CA PATHWAYS 2022'!$H$17*947800000000000</f>
        <v>7748762855029.2891</v>
      </c>
    </row>
    <row r="70" spans="1:2" ht="15" x14ac:dyDescent="0.25">
      <c r="A70" s="367" t="s">
        <v>63</v>
      </c>
      <c r="B70" s="3">
        <f>B42*'CA PATHWAYS 2022'!$H$17*947800000000000</f>
        <v>14659174830694.566</v>
      </c>
    </row>
    <row r="71" spans="1:2" ht="15" x14ac:dyDescent="0.25">
      <c r="A71" s="367" t="s">
        <v>64</v>
      </c>
      <c r="B71" s="3">
        <f>B43*'CA PATHWAYS 2022'!$H$17*947800000000000</f>
        <v>18071971247838.742</v>
      </c>
    </row>
    <row r="72" spans="1:2" ht="15" x14ac:dyDescent="0.25">
      <c r="A72" s="361" t="s">
        <v>65</v>
      </c>
      <c r="B72" s="3">
        <f>B44*'CA PATHWAYS 2022'!$H$17*947800000000000</f>
        <v>0</v>
      </c>
    </row>
    <row r="73" spans="1:2" ht="15" x14ac:dyDescent="0.25">
      <c r="A73" s="367" t="s">
        <v>66</v>
      </c>
      <c r="B73" s="3">
        <f>B45*'CA PATHWAYS 2022'!$H$17*947800000000000</f>
        <v>9272260768298.6836</v>
      </c>
    </row>
    <row r="74" spans="1:2" ht="15" x14ac:dyDescent="0.25">
      <c r="A74" s="367" t="s">
        <v>67</v>
      </c>
      <c r="B74" s="3">
        <f>B46*'CA PATHWAYS 2022'!$H$17*947800000000000</f>
        <v>0</v>
      </c>
    </row>
    <row r="75" spans="1:2" ht="15" x14ac:dyDescent="0.25">
      <c r="A75" s="214" t="s">
        <v>68</v>
      </c>
      <c r="B75" s="3">
        <f>B47*'CA PATHWAYS 2022'!$H$17*947800000000000</f>
        <v>0</v>
      </c>
    </row>
    <row r="76" spans="1:2" ht="15" x14ac:dyDescent="0.25">
      <c r="A76" s="367" t="s">
        <v>69</v>
      </c>
      <c r="B76" s="3">
        <f>B48*'CA PATHWAYS 2022'!$H$17*947800000000000</f>
        <v>15985849769835.969</v>
      </c>
    </row>
    <row r="77" spans="1:2" ht="15" x14ac:dyDescent="0.25">
      <c r="A77" s="367" t="s">
        <v>70</v>
      </c>
      <c r="B77" s="3">
        <f>B49*'CA PATHWAYS 2022'!$H$17*947800000000000</f>
        <v>3186512557678.9072</v>
      </c>
    </row>
    <row r="78" spans="1:2" ht="15" x14ac:dyDescent="0.25">
      <c r="A78" s="367" t="s">
        <v>71</v>
      </c>
      <c r="B78" s="3">
        <f>B50*'CA PATHWAYS 2022'!$H$17*947800000000000</f>
        <v>4639541251030.54</v>
      </c>
    </row>
    <row r="79" spans="1:2" ht="15" x14ac:dyDescent="0.25">
      <c r="A79" s="214" t="s">
        <v>72</v>
      </c>
      <c r="B79" s="3">
        <f>B51*'CA PATHWAYS 2022'!$H$17*947800000000000</f>
        <v>0</v>
      </c>
    </row>
    <row r="80" spans="1:2" ht="15" x14ac:dyDescent="0.25">
      <c r="A80" s="367" t="s">
        <v>73</v>
      </c>
      <c r="B80" s="3">
        <f>B52*'CA PATHWAYS 2022'!$H$17*947800000000000</f>
        <v>656778492118.58911</v>
      </c>
    </row>
    <row r="81" spans="1:6" ht="15" x14ac:dyDescent="0.25">
      <c r="A81" s="367" t="s">
        <v>74</v>
      </c>
      <c r="B81" s="3">
        <f>B53*'CA PATHWAYS 2022'!$H$17*947800000000000</f>
        <v>0</v>
      </c>
    </row>
    <row r="82" spans="1:6" ht="15" x14ac:dyDescent="0.25">
      <c r="A82" s="367" t="s">
        <v>75</v>
      </c>
      <c r="B82" s="3">
        <f>'CA PATHWAYS 2022'!H36*947800000000000</f>
        <v>59342044614712.609</v>
      </c>
    </row>
    <row r="83" spans="1:6" ht="15" x14ac:dyDescent="0.25">
      <c r="A83" s="367" t="s">
        <v>76</v>
      </c>
      <c r="B83" s="3">
        <f>B55*'CA PATHWAYS 2022'!$H$17*947800000000000</f>
        <v>4267160541768.0732</v>
      </c>
    </row>
    <row r="85" spans="1:6" x14ac:dyDescent="0.2">
      <c r="A85" s="45" t="s">
        <v>1890</v>
      </c>
      <c r="B85" s="29"/>
    </row>
    <row r="86" spans="1:6" x14ac:dyDescent="0.2">
      <c r="A86" s="29"/>
      <c r="B86" s="29">
        <v>2019</v>
      </c>
    </row>
    <row r="87" spans="1:6" ht="15" x14ac:dyDescent="0.25">
      <c r="A87" s="368" t="s">
        <v>52</v>
      </c>
      <c r="B87" s="511">
        <f>'Electricity-CEC Outlook BaseMid'!C68</f>
        <v>67163244527510.313</v>
      </c>
    </row>
    <row r="88" spans="1:6" ht="15" x14ac:dyDescent="0.25">
      <c r="A88" s="366" t="s">
        <v>53</v>
      </c>
      <c r="B88" s="3">
        <f>B60*'CA PATHWAYS 2022'!$H$17*947800000000000</f>
        <v>0</v>
      </c>
    </row>
    <row r="89" spans="1:6" ht="15" x14ac:dyDescent="0.25">
      <c r="A89" s="366" t="s">
        <v>54</v>
      </c>
      <c r="B89" s="200">
        <f>B61*'Electricity-CEC Outlook BaseMid'!$C$66/SUM('Electricity by industry'!$B$61,'Electricity by industry'!$B$63:$B$81,$B$83)</f>
        <v>16989089491758</v>
      </c>
    </row>
    <row r="90" spans="1:6" ht="15" x14ac:dyDescent="0.25">
      <c r="A90" s="366" t="s">
        <v>55</v>
      </c>
      <c r="B90" s="511">
        <f>'Electricity-CEC Outlook BaseMid'!C67</f>
        <v>31845356314938.41</v>
      </c>
    </row>
    <row r="91" spans="1:6" ht="15" x14ac:dyDescent="0.25">
      <c r="A91" s="367" t="s">
        <v>56</v>
      </c>
      <c r="B91" s="200">
        <f>B63*'Electricity-CEC Outlook BaseMid'!$C$66/SUM('Electricity by industry'!$B$61,'Electricity by industry'!$B$63:$B$81,$B$83)</f>
        <v>16056414277925.57</v>
      </c>
      <c r="F91" s="528"/>
    </row>
    <row r="92" spans="1:6" ht="15" x14ac:dyDescent="0.25">
      <c r="A92" s="367" t="s">
        <v>57</v>
      </c>
      <c r="B92" s="200">
        <f>B64*'Electricity-CEC Outlook BaseMid'!$C$66/SUM('Electricity by industry'!$B$61,'Electricity by industry'!$B$63:$B$81,$B$83)</f>
        <v>1074115420846.4054</v>
      </c>
    </row>
    <row r="93" spans="1:6" ht="15" x14ac:dyDescent="0.25">
      <c r="A93" s="367" t="s">
        <v>58</v>
      </c>
      <c r="B93" s="200">
        <f>B65*'Electricity-CEC Outlook BaseMid'!$C$66/SUM('Electricity by industry'!$B$61,'Electricity by industry'!$B$63:$B$81,$B$83)</f>
        <v>1302391667446.0837</v>
      </c>
    </row>
    <row r="94" spans="1:6" ht="15" x14ac:dyDescent="0.25">
      <c r="A94" s="367" t="s">
        <v>59</v>
      </c>
      <c r="B94" s="200">
        <f>B66*'Electricity-CEC Outlook BaseMid'!$C$66/SUM('Electricity by industry'!$B$61,'Electricity by industry'!$B$63:$B$81,$B$83)</f>
        <v>5937508715760.5732</v>
      </c>
    </row>
    <row r="95" spans="1:6" ht="15" x14ac:dyDescent="0.25">
      <c r="A95" s="367" t="s">
        <v>60</v>
      </c>
      <c r="B95" s="200">
        <f>B67*'Electricity-CEC Outlook BaseMid'!$C$66/SUM('Electricity by industry'!$B$61,'Electricity by industry'!$B$63:$B$81,$B$83)</f>
        <v>21072709994269.977</v>
      </c>
    </row>
    <row r="96" spans="1:6" ht="15" x14ac:dyDescent="0.25">
      <c r="A96" s="367" t="s">
        <v>61</v>
      </c>
      <c r="B96" s="200">
        <f>B68*'Electricity-CEC Outlook BaseMid'!$C$66/SUM('Electricity by industry'!$B$61,'Electricity by industry'!$B$63:$B$81,$B$83)</f>
        <v>8907565928690.0371</v>
      </c>
    </row>
    <row r="97" spans="1:4" ht="15" x14ac:dyDescent="0.25">
      <c r="A97" s="367" t="s">
        <v>62</v>
      </c>
      <c r="B97" s="200">
        <f>B69*'Electricity-CEC Outlook BaseMid'!$C$66/SUM('Electricity by industry'!$B$61,'Electricity by industry'!$B$63:$B$81,$B$83)</f>
        <v>6401048326421.2129</v>
      </c>
    </row>
    <row r="98" spans="1:4" ht="15" x14ac:dyDescent="0.25">
      <c r="A98" s="367" t="s">
        <v>63</v>
      </c>
      <c r="B98" s="200">
        <f>B70*'Electricity-CEC Outlook BaseMid'!$C$66/SUM('Electricity by industry'!$B$61,'Electricity by industry'!$B$63:$B$81,$B$83)</f>
        <v>12109557134766.482</v>
      </c>
    </row>
    <row r="99" spans="1:4" ht="15" x14ac:dyDescent="0.25">
      <c r="A99" s="367" t="s">
        <v>64</v>
      </c>
      <c r="B99" s="200">
        <f>B71*'Electricity-CEC Outlook BaseMid'!$C$66/SUM('Electricity by industry'!$B$61,'Electricity by industry'!$B$63:$B$81,$B$83)</f>
        <v>14928778112757.617</v>
      </c>
    </row>
    <row r="100" spans="1:4" ht="15" x14ac:dyDescent="0.25">
      <c r="A100" s="361" t="s">
        <v>65</v>
      </c>
      <c r="B100" s="200">
        <f>B72*'Electricity-CEC Outlook BaseMid'!$C$66/SUM('Electricity by industry'!$B$61,'Electricity by industry'!$B$63:$B$81,$B$83)</f>
        <v>0</v>
      </c>
    </row>
    <row r="101" spans="1:4" ht="15" x14ac:dyDescent="0.25">
      <c r="A101" s="367" t="s">
        <v>66</v>
      </c>
      <c r="B101" s="200">
        <f>B73*'Electricity-CEC Outlook BaseMid'!$C$66/SUM('Electricity by industry'!$B$61,'Electricity by industry'!$B$63:$B$81,$B$83)</f>
        <v>7659569712413.791</v>
      </c>
    </row>
    <row r="102" spans="1:4" ht="15" x14ac:dyDescent="0.25">
      <c r="A102" s="367" t="s">
        <v>67</v>
      </c>
      <c r="B102" s="200">
        <f>B74*'Electricity-CEC Outlook BaseMid'!$C$66/SUM('Electricity by industry'!$B$61,'Electricity by industry'!$B$63:$B$81,$B$83)</f>
        <v>0</v>
      </c>
    </row>
    <row r="103" spans="1:4" ht="15" x14ac:dyDescent="0.25">
      <c r="A103" s="214" t="s">
        <v>68</v>
      </c>
      <c r="B103" s="200">
        <f>B75*'Electricity-CEC Outlook BaseMid'!$C$66/SUM('Electricity by industry'!$B$61,'Electricity by industry'!$B$63:$B$81,$B$83)</f>
        <v>0</v>
      </c>
    </row>
    <row r="104" spans="1:4" ht="15" x14ac:dyDescent="0.25">
      <c r="A104" s="367" t="s">
        <v>69</v>
      </c>
      <c r="B104" s="200">
        <f>B76*'Electricity-CEC Outlook BaseMid'!$C$66/SUM('Electricity by industry'!$B$61,'Electricity by industry'!$B$63:$B$81,$B$83)</f>
        <v>13205488260518.291</v>
      </c>
    </row>
    <row r="105" spans="1:4" ht="15" x14ac:dyDescent="0.25">
      <c r="A105" s="367" t="s">
        <v>70</v>
      </c>
      <c r="B105" s="200">
        <f>B77*'Electricity-CEC Outlook BaseMid'!$C$66/SUM('Electricity by industry'!$B$61,'Electricity by industry'!$B$63:$B$81,$B$83)</f>
        <v>2632293858523.7749</v>
      </c>
    </row>
    <row r="106" spans="1:4" ht="15" x14ac:dyDescent="0.25">
      <c r="A106" s="367" t="s">
        <v>71</v>
      </c>
      <c r="B106" s="200">
        <f>B78*'Electricity-CEC Outlook BaseMid'!$C$66/SUM('Electricity by industry'!$B$61,'Electricity by industry'!$B$63:$B$81,$B$83)</f>
        <v>3832602483246.207</v>
      </c>
    </row>
    <row r="107" spans="1:4" ht="15" x14ac:dyDescent="0.25">
      <c r="A107" s="214" t="s">
        <v>72</v>
      </c>
      <c r="B107" s="200">
        <f>B79*'Electricity-CEC Outlook BaseMid'!$C$66/SUM('Electricity by industry'!$B$61,'Electricity by industry'!$B$63:$B$81,$B$83)</f>
        <v>0</v>
      </c>
    </row>
    <row r="108" spans="1:4" ht="15" x14ac:dyDescent="0.25">
      <c r="A108" s="367" t="s">
        <v>73</v>
      </c>
      <c r="B108" s="200">
        <f>B80*'Electricity-CEC Outlook BaseMid'!$C$66/SUM('Electricity by industry'!$B$61,'Electricity by industry'!$B$63:$B$81,$B$83)</f>
        <v>542547364845.02362</v>
      </c>
    </row>
    <row r="109" spans="1:4" ht="15" x14ac:dyDescent="0.25">
      <c r="A109" s="367" t="s">
        <v>74</v>
      </c>
      <c r="B109" s="200">
        <f>B81*'Electricity-CEC Outlook BaseMid'!$C$66/SUM('Electricity by industry'!$B$61,'Electricity by industry'!$B$63:$B$81,$B$83)</f>
        <v>0</v>
      </c>
    </row>
    <row r="110" spans="1:4" ht="15" x14ac:dyDescent="0.25">
      <c r="A110" s="367" t="s">
        <v>75</v>
      </c>
      <c r="B110" s="511">
        <f>'Electricity-CEC Outlook BaseMid'!C69</f>
        <v>53351782463902.078</v>
      </c>
      <c r="D110" s="523"/>
    </row>
    <row r="111" spans="1:4" ht="15" x14ac:dyDescent="0.25">
      <c r="A111" s="367" t="s">
        <v>76</v>
      </c>
      <c r="B111" s="200">
        <f>B83*'Electricity-CEC Outlook BaseMid'!$C$66/SUM('Electricity by industry'!$B$61,'Electricity by industry'!$B$63:$B$81,$B$83)</f>
        <v>3524988615018.3286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05BED-114C-4347-9A7F-C8A5FDA4A969}">
  <sheetPr codeName="Sheet9" filterMode="1">
    <tabColor rgb="FFC00000"/>
  </sheetPr>
  <dimension ref="A1:L252"/>
  <sheetViews>
    <sheetView workbookViewId="0">
      <selection activeCell="L68" sqref="L68"/>
    </sheetView>
  </sheetViews>
  <sheetFormatPr defaultColWidth="8" defaultRowHeight="14.25" x14ac:dyDescent="0.2"/>
  <cols>
    <col min="1" max="1" width="26.25" style="375" customWidth="1"/>
    <col min="2" max="2" width="7.625" style="375" customWidth="1"/>
    <col min="3" max="3" width="18.375" style="375" customWidth="1"/>
    <col min="4" max="4" width="20.375" style="375" customWidth="1"/>
    <col min="5" max="7" width="14.125" style="375" customWidth="1"/>
    <col min="8" max="8" width="18.75" style="375" customWidth="1"/>
    <col min="9" max="9" width="10" style="375" customWidth="1"/>
    <col min="10" max="10" width="19.75" style="375" bestFit="1" customWidth="1"/>
    <col min="11" max="11" width="15.875" style="375" bestFit="1" customWidth="1"/>
    <col min="12" max="16384" width="8" style="4"/>
  </cols>
  <sheetData>
    <row r="1" spans="1:11" x14ac:dyDescent="0.2">
      <c r="A1" s="370" t="s">
        <v>1574</v>
      </c>
      <c r="B1" s="4"/>
      <c r="C1" s="4"/>
      <c r="D1" s="371"/>
      <c r="E1" s="4"/>
      <c r="F1" s="4"/>
      <c r="G1" s="4"/>
      <c r="H1" s="4"/>
      <c r="I1" s="372" t="s">
        <v>163</v>
      </c>
      <c r="J1" s="373">
        <f>SUBTOTAL(9,J195:J202)</f>
        <v>0</v>
      </c>
      <c r="K1" s="373"/>
    </row>
    <row r="2" spans="1:11" ht="25.5" customHeight="1" x14ac:dyDescent="0.2">
      <c r="A2" s="260" t="s">
        <v>164</v>
      </c>
      <c r="B2" s="261" t="s">
        <v>165</v>
      </c>
      <c r="C2" s="262" t="s">
        <v>166</v>
      </c>
      <c r="D2" s="262" t="s">
        <v>167</v>
      </c>
      <c r="E2" s="262" t="s">
        <v>168</v>
      </c>
      <c r="F2" s="262" t="s">
        <v>169</v>
      </c>
      <c r="G2" s="262" t="s">
        <v>170</v>
      </c>
      <c r="H2" s="262" t="s">
        <v>171</v>
      </c>
      <c r="I2" s="263" t="s">
        <v>591</v>
      </c>
      <c r="J2" s="264">
        <v>2019</v>
      </c>
      <c r="K2" s="374" t="s">
        <v>592</v>
      </c>
    </row>
    <row r="3" spans="1:11" ht="15" hidden="1" x14ac:dyDescent="0.2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10981077800000</v>
      </c>
      <c r="K3" s="38" t="s">
        <v>180</v>
      </c>
    </row>
    <row r="4" spans="1:11" ht="15" hidden="1" x14ac:dyDescent="0.2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1578395000000</v>
      </c>
      <c r="K4" s="42" t="s">
        <v>182</v>
      </c>
    </row>
    <row r="5" spans="1:11" ht="15" hidden="1" x14ac:dyDescent="0.2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24956334000000</v>
      </c>
      <c r="K5" s="38" t="s">
        <v>185</v>
      </c>
    </row>
    <row r="6" spans="1:11" ht="15" hidden="1" x14ac:dyDescent="0.2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7204290767.3727493</v>
      </c>
      <c r="K6" s="42" t="s">
        <v>187</v>
      </c>
    </row>
    <row r="7" spans="1:11" ht="15" hidden="1" x14ac:dyDescent="0.2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96504614429.63295</v>
      </c>
      <c r="K7" s="38" t="s">
        <v>189</v>
      </c>
    </row>
    <row r="8" spans="1:11" ht="15" hidden="1" x14ac:dyDescent="0.2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2295000000</v>
      </c>
      <c r="K8" s="42" t="s">
        <v>191</v>
      </c>
    </row>
    <row r="9" spans="1:11" ht="15" hidden="1" x14ac:dyDescent="0.2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214006228480.71875</v>
      </c>
      <c r="K9" s="38" t="s">
        <v>192</v>
      </c>
    </row>
    <row r="10" spans="1:11" ht="15" hidden="1" x14ac:dyDescent="0.2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 t="s">
        <v>198</v>
      </c>
    </row>
    <row r="11" spans="1:11" ht="15" hidden="1" x14ac:dyDescent="0.2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1513005755535.4734</v>
      </c>
      <c r="K11" s="38" t="s">
        <v>200</v>
      </c>
    </row>
    <row r="12" spans="1:11" ht="15" hidden="1" x14ac:dyDescent="0.2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2958634104.1069894</v>
      </c>
      <c r="K12" s="42" t="s">
        <v>201</v>
      </c>
    </row>
    <row r="13" spans="1:11" ht="15" hidden="1" x14ac:dyDescent="0.2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/>
      <c r="K13" s="38" t="s">
        <v>203</v>
      </c>
    </row>
    <row r="14" spans="1:11" ht="15" hidden="1" x14ac:dyDescent="0.2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 t="s">
        <v>204</v>
      </c>
    </row>
    <row r="15" spans="1:11" ht="15" hidden="1" x14ac:dyDescent="0.2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/>
      <c r="K15" s="38" t="s">
        <v>206</v>
      </c>
    </row>
    <row r="16" spans="1:11" ht="15" hidden="1" x14ac:dyDescent="0.2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9367844833824.6543</v>
      </c>
      <c r="K16" s="42" t="s">
        <v>207</v>
      </c>
    </row>
    <row r="17" spans="1:11" ht="15" hidden="1" x14ac:dyDescent="0.2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12775377.760407297</v>
      </c>
      <c r="K17" s="38" t="s">
        <v>209</v>
      </c>
    </row>
    <row r="18" spans="1:11" ht="15" hidden="1" x14ac:dyDescent="0.2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1822766500000</v>
      </c>
      <c r="K18" s="42" t="s">
        <v>213</v>
      </c>
    </row>
    <row r="19" spans="1:11" ht="15" hidden="1" x14ac:dyDescent="0.2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107003600000.00003</v>
      </c>
      <c r="K19" s="38" t="s">
        <v>215</v>
      </c>
    </row>
    <row r="20" spans="1:11" ht="15" hidden="1" x14ac:dyDescent="0.2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159364482169.77582</v>
      </c>
      <c r="K20" s="42" t="s">
        <v>217</v>
      </c>
    </row>
    <row r="21" spans="1:11" ht="15" hidden="1" x14ac:dyDescent="0.2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195351600000</v>
      </c>
      <c r="K21" s="38" t="s">
        <v>219</v>
      </c>
    </row>
    <row r="22" spans="1:11" ht="15" hidden="1" x14ac:dyDescent="0.2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 t="s">
        <v>222</v>
      </c>
    </row>
    <row r="23" spans="1:11" ht="15" hidden="1" x14ac:dyDescent="0.2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4737513745873.5928</v>
      </c>
      <c r="K23" s="38" t="s">
        <v>224</v>
      </c>
    </row>
    <row r="24" spans="1:11" ht="15" hidden="1" x14ac:dyDescent="0.2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10811456987580.563</v>
      </c>
      <c r="K24" s="42" t="s">
        <v>227</v>
      </c>
    </row>
    <row r="25" spans="1:11" ht="15" hidden="1" x14ac:dyDescent="0.2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8358732553072.8418</v>
      </c>
      <c r="K25" s="38" t="s">
        <v>229</v>
      </c>
    </row>
    <row r="26" spans="1:11" ht="15" hidden="1" x14ac:dyDescent="0.2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15248218766480.529</v>
      </c>
      <c r="K26" s="42" t="s">
        <v>232</v>
      </c>
    </row>
    <row r="27" spans="1:11" ht="15" hidden="1" x14ac:dyDescent="0.2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30505599725202.09</v>
      </c>
      <c r="K27" s="38" t="s">
        <v>234</v>
      </c>
    </row>
    <row r="28" spans="1:11" ht="15" hidden="1" x14ac:dyDescent="0.2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28851367752667.633</v>
      </c>
      <c r="K28" s="42" t="s">
        <v>236</v>
      </c>
    </row>
    <row r="29" spans="1:11" ht="15" hidden="1" x14ac:dyDescent="0.2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13937655281256.254</v>
      </c>
      <c r="K29" s="38" t="s">
        <v>238</v>
      </c>
    </row>
    <row r="30" spans="1:11" ht="15" hidden="1" x14ac:dyDescent="0.2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3057418700000.0005</v>
      </c>
      <c r="K30" s="42" t="s">
        <v>240</v>
      </c>
    </row>
    <row r="31" spans="1:11" ht="15" hidden="1" x14ac:dyDescent="0.2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/>
      <c r="K31" s="38" t="s">
        <v>242</v>
      </c>
    </row>
    <row r="32" spans="1:11" ht="15" hidden="1" x14ac:dyDescent="0.2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16499279999999.998</v>
      </c>
      <c r="K32" s="42" t="s">
        <v>243</v>
      </c>
    </row>
    <row r="33" spans="1:11" ht="15" hidden="1" x14ac:dyDescent="0.2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310553375681.29767</v>
      </c>
      <c r="K33" s="38" t="s">
        <v>244</v>
      </c>
    </row>
    <row r="34" spans="1:11" ht="15" hidden="1" x14ac:dyDescent="0.2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4184833612943.5498</v>
      </c>
      <c r="K34" s="42" t="s">
        <v>245</v>
      </c>
    </row>
    <row r="35" spans="1:11" ht="15" hidden="1" x14ac:dyDescent="0.2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47950484913.793106</v>
      </c>
      <c r="K35" s="38" t="s">
        <v>246</v>
      </c>
    </row>
    <row r="36" spans="1:11" ht="15" hidden="1" x14ac:dyDescent="0.2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13258378446053.045</v>
      </c>
      <c r="K36" s="42" t="s">
        <v>248</v>
      </c>
    </row>
    <row r="37" spans="1:11" ht="15" hidden="1" x14ac:dyDescent="0.2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57025691800000.016</v>
      </c>
      <c r="K37" s="38" t="s">
        <v>249</v>
      </c>
    </row>
    <row r="38" spans="1:11" ht="15" hidden="1" x14ac:dyDescent="0.2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/>
      <c r="K38" s="42" t="s">
        <v>251</v>
      </c>
    </row>
    <row r="39" spans="1:11" ht="15" hidden="1" x14ac:dyDescent="0.2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3515191722399.2183</v>
      </c>
      <c r="K39" s="38" t="s">
        <v>253</v>
      </c>
    </row>
    <row r="40" spans="1:11" ht="15" hidden="1" x14ac:dyDescent="0.2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8776889364134.1602</v>
      </c>
      <c r="K40" s="42" t="s">
        <v>255</v>
      </c>
    </row>
    <row r="41" spans="1:11" ht="15" hidden="1" x14ac:dyDescent="0.2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2363924044493.6924</v>
      </c>
      <c r="K41" s="38" t="s">
        <v>258</v>
      </c>
    </row>
    <row r="42" spans="1:11" ht="15" hidden="1" x14ac:dyDescent="0.2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15286905879193.305</v>
      </c>
      <c r="K42" s="42" t="s">
        <v>260</v>
      </c>
    </row>
    <row r="43" spans="1:11" ht="15" hidden="1" x14ac:dyDescent="0.2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4853549887097.9268</v>
      </c>
      <c r="K43" s="38" t="s">
        <v>262</v>
      </c>
    </row>
    <row r="44" spans="1:11" ht="15" hidden="1" x14ac:dyDescent="0.2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1411855306281.2263</v>
      </c>
      <c r="K44" s="42" t="s">
        <v>265</v>
      </c>
    </row>
    <row r="45" spans="1:11" ht="15" hidden="1" x14ac:dyDescent="0.2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8137067156690.708</v>
      </c>
      <c r="K45" s="38" t="s">
        <v>267</v>
      </c>
    </row>
    <row r="46" spans="1:11" ht="15" hidden="1" x14ac:dyDescent="0.2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91846367433.429428</v>
      </c>
      <c r="K46" s="42" t="s">
        <v>269</v>
      </c>
    </row>
    <row r="47" spans="1:11" ht="15" hidden="1" x14ac:dyDescent="0.2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 t="s">
        <v>273</v>
      </c>
    </row>
    <row r="48" spans="1:11" ht="15" hidden="1" x14ac:dyDescent="0.2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7920239931187.8291</v>
      </c>
      <c r="K48" s="42" t="s">
        <v>274</v>
      </c>
    </row>
    <row r="49" spans="1:11" ht="15" hidden="1" x14ac:dyDescent="0.2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4742748355.893012</v>
      </c>
      <c r="K49" s="38" t="s">
        <v>275</v>
      </c>
    </row>
    <row r="50" spans="1:11" ht="15" hidden="1" x14ac:dyDescent="0.2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/>
      <c r="K50" s="42" t="s">
        <v>276</v>
      </c>
    </row>
    <row r="51" spans="1:11" ht="15" hidden="1" x14ac:dyDescent="0.2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 t="s">
        <v>277</v>
      </c>
    </row>
    <row r="52" spans="1:11" ht="15" hidden="1" x14ac:dyDescent="0.2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/>
      <c r="K52" s="42" t="s">
        <v>278</v>
      </c>
    </row>
    <row r="53" spans="1:11" ht="15" hidden="1" x14ac:dyDescent="0.2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16739270710328.594</v>
      </c>
      <c r="K53" s="38" t="s">
        <v>279</v>
      </c>
    </row>
    <row r="54" spans="1:11" ht="15" hidden="1" x14ac:dyDescent="0.2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441579622.23959261</v>
      </c>
      <c r="K54" s="42" t="s">
        <v>280</v>
      </c>
    </row>
    <row r="55" spans="1:11" ht="15" x14ac:dyDescent="0.2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>
        <v>22047661796808.285</v>
      </c>
      <c r="K55" s="38" t="s">
        <v>283</v>
      </c>
    </row>
    <row r="56" spans="1:11" ht="15" hidden="1" x14ac:dyDescent="0.2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17901057998065.699</v>
      </c>
      <c r="K56" s="42" t="s">
        <v>285</v>
      </c>
    </row>
    <row r="57" spans="1:11" ht="15" hidden="1" x14ac:dyDescent="0.2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 t="s">
        <v>287</v>
      </c>
    </row>
    <row r="58" spans="1:11" ht="15" hidden="1" x14ac:dyDescent="0.2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2497935571946.9731</v>
      </c>
      <c r="K58" s="42" t="s">
        <v>288</v>
      </c>
    </row>
    <row r="59" spans="1:11" ht="15" x14ac:dyDescent="0.2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/>
      <c r="K59" s="38" t="s">
        <v>289</v>
      </c>
    </row>
    <row r="60" spans="1:11" ht="15" hidden="1" x14ac:dyDescent="0.2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>
        <v>196405588558.89142</v>
      </c>
      <c r="K60" s="42" t="s">
        <v>290</v>
      </c>
    </row>
    <row r="61" spans="1:11" ht="15" hidden="1" x14ac:dyDescent="0.2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15411183740.531441</v>
      </c>
      <c r="K61" s="38" t="s">
        <v>291</v>
      </c>
    </row>
    <row r="62" spans="1:11" ht="15" hidden="1" x14ac:dyDescent="0.2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 t="s">
        <v>292</v>
      </c>
    </row>
    <row r="63" spans="1:11" ht="15" hidden="1" x14ac:dyDescent="0.2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257131213696.33765</v>
      </c>
      <c r="K63" s="38" t="s">
        <v>293</v>
      </c>
    </row>
    <row r="64" spans="1:11" ht="15" hidden="1" x14ac:dyDescent="0.2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 t="s">
        <v>295</v>
      </c>
    </row>
    <row r="65" spans="1:11" ht="15" hidden="1" x14ac:dyDescent="0.2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132403674827086.31</v>
      </c>
      <c r="K65" s="38" t="s">
        <v>296</v>
      </c>
    </row>
    <row r="66" spans="1:11" ht="15" x14ac:dyDescent="0.2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935572295975.1792</v>
      </c>
      <c r="K66" s="42" t="s">
        <v>298</v>
      </c>
    </row>
    <row r="67" spans="1:11" ht="15" hidden="1" x14ac:dyDescent="0.2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218468185371.97961</v>
      </c>
      <c r="K67" s="38" t="s">
        <v>299</v>
      </c>
    </row>
    <row r="68" spans="1:11" ht="15" x14ac:dyDescent="0.2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18958236717769.086</v>
      </c>
      <c r="K68" s="42" t="s">
        <v>301</v>
      </c>
    </row>
    <row r="69" spans="1:11" ht="15" hidden="1" x14ac:dyDescent="0.2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/>
      <c r="K69" s="38" t="s">
        <v>302</v>
      </c>
    </row>
    <row r="70" spans="1:11" ht="15" hidden="1" x14ac:dyDescent="0.2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/>
      <c r="K70" s="42" t="s">
        <v>304</v>
      </c>
    </row>
    <row r="71" spans="1:11" ht="15" hidden="1" x14ac:dyDescent="0.2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/>
      <c r="K71" s="38" t="s">
        <v>306</v>
      </c>
    </row>
    <row r="72" spans="1:11" ht="15" hidden="1" x14ac:dyDescent="0.2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>
        <v>3563796277491.166</v>
      </c>
      <c r="K72" s="42" t="s">
        <v>308</v>
      </c>
    </row>
    <row r="73" spans="1:11" ht="15" hidden="1" x14ac:dyDescent="0.2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24854518681939.379</v>
      </c>
      <c r="K73" s="38" t="s">
        <v>309</v>
      </c>
    </row>
    <row r="74" spans="1:11" ht="15" hidden="1" x14ac:dyDescent="0.2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>
        <v>73915986715</v>
      </c>
      <c r="K74" s="42" t="s">
        <v>310</v>
      </c>
    </row>
    <row r="75" spans="1:11" ht="15" hidden="1" x14ac:dyDescent="0.2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 t="s">
        <v>311</v>
      </c>
    </row>
    <row r="76" spans="1:11" ht="15" hidden="1" x14ac:dyDescent="0.2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412427849671.46307</v>
      </c>
      <c r="K76" s="42" t="s">
        <v>312</v>
      </c>
    </row>
    <row r="77" spans="1:11" ht="15" hidden="1" x14ac:dyDescent="0.2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28563835575.298302</v>
      </c>
      <c r="K77" s="38" t="s">
        <v>313</v>
      </c>
    </row>
    <row r="78" spans="1:11" ht="15" hidden="1" x14ac:dyDescent="0.2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>
        <v>65901405140.578392</v>
      </c>
      <c r="K78" s="42" t="s">
        <v>314</v>
      </c>
    </row>
    <row r="79" spans="1:11" ht="15" hidden="1" x14ac:dyDescent="0.2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 t="s">
        <v>315</v>
      </c>
    </row>
    <row r="80" spans="1:11" ht="15" hidden="1" x14ac:dyDescent="0.2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20365984037383.543</v>
      </c>
      <c r="K80" s="42" t="s">
        <v>316</v>
      </c>
    </row>
    <row r="81" spans="1:11" ht="15" hidden="1" x14ac:dyDescent="0.2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7238865148251.8799</v>
      </c>
      <c r="K81" s="38" t="s">
        <v>317</v>
      </c>
    </row>
    <row r="82" spans="1:11" ht="15" hidden="1" x14ac:dyDescent="0.2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271479094310270.84</v>
      </c>
      <c r="K82" s="42" t="s">
        <v>318</v>
      </c>
    </row>
    <row r="83" spans="1:11" ht="15" hidden="1" x14ac:dyDescent="0.2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/>
      <c r="K83" s="38" t="s">
        <v>319</v>
      </c>
    </row>
    <row r="84" spans="1:11" ht="15" hidden="1" x14ac:dyDescent="0.2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>
        <v>80926192292.262878</v>
      </c>
      <c r="K84" s="42" t="s">
        <v>320</v>
      </c>
    </row>
    <row r="85" spans="1:11" ht="15" hidden="1" x14ac:dyDescent="0.2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173504791686.39999</v>
      </c>
      <c r="K85" s="38" t="s">
        <v>321</v>
      </c>
    </row>
    <row r="86" spans="1:11" ht="15" hidden="1" x14ac:dyDescent="0.2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/>
      <c r="K86" s="42" t="s">
        <v>322</v>
      </c>
    </row>
    <row r="87" spans="1:11" ht="15" hidden="1" x14ac:dyDescent="0.2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/>
      <c r="K87" s="38" t="s">
        <v>323</v>
      </c>
    </row>
    <row r="88" spans="1:11" ht="15" hidden="1" x14ac:dyDescent="0.2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/>
      <c r="K88" s="42" t="s">
        <v>325</v>
      </c>
    </row>
    <row r="89" spans="1:11" ht="15" hidden="1" x14ac:dyDescent="0.2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>
        <v>805615161327.68091</v>
      </c>
      <c r="K89" s="38" t="s">
        <v>326</v>
      </c>
    </row>
    <row r="90" spans="1:11" ht="15" hidden="1" x14ac:dyDescent="0.2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>
        <v>402102077368.12708</v>
      </c>
      <c r="K90" s="42" t="s">
        <v>327</v>
      </c>
    </row>
    <row r="91" spans="1:11" ht="15" hidden="1" x14ac:dyDescent="0.2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370706993542.3678</v>
      </c>
      <c r="K91" s="38" t="s">
        <v>328</v>
      </c>
    </row>
    <row r="92" spans="1:11" ht="15" hidden="1" x14ac:dyDescent="0.2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>
        <v>274809441173.16437</v>
      </c>
      <c r="K92" s="42" t="s">
        <v>329</v>
      </c>
    </row>
    <row r="93" spans="1:11" ht="15" hidden="1" x14ac:dyDescent="0.2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9109674717317.0742</v>
      </c>
      <c r="K93" s="38" t="s">
        <v>330</v>
      </c>
    </row>
    <row r="94" spans="1:11" ht="15" hidden="1" x14ac:dyDescent="0.2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>
        <v>505882056</v>
      </c>
      <c r="K94" s="42" t="s">
        <v>331</v>
      </c>
    </row>
    <row r="95" spans="1:11" ht="15" hidden="1" x14ac:dyDescent="0.2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 t="s">
        <v>332</v>
      </c>
    </row>
    <row r="96" spans="1:11" ht="15" hidden="1" x14ac:dyDescent="0.2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/>
      <c r="K96" s="42" t="s">
        <v>333</v>
      </c>
    </row>
    <row r="97" spans="1:11" ht="15" x14ac:dyDescent="0.25">
      <c r="A97" s="36" t="s">
        <v>172</v>
      </c>
      <c r="B97" s="36" t="s">
        <v>193</v>
      </c>
      <c r="C97" s="36" t="s">
        <v>334</v>
      </c>
      <c r="D97" s="417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>
        <v>694866529955.13892</v>
      </c>
      <c r="K97" s="38" t="s">
        <v>335</v>
      </c>
    </row>
    <row r="98" spans="1:11" ht="15" hidden="1" x14ac:dyDescent="0.2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6710903298872.3545</v>
      </c>
      <c r="K98" s="42" t="s">
        <v>336</v>
      </c>
    </row>
    <row r="99" spans="1:11" ht="15" hidden="1" x14ac:dyDescent="0.25">
      <c r="A99" s="36" t="s">
        <v>1569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>
        <v>48314729385.670403</v>
      </c>
      <c r="K99" s="38" t="s">
        <v>1570</v>
      </c>
    </row>
    <row r="100" spans="1:11" ht="15" hidden="1" x14ac:dyDescent="0.2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9669548064053.0273</v>
      </c>
      <c r="K100" s="42" t="s">
        <v>337</v>
      </c>
    </row>
    <row r="101" spans="1:11" ht="15" x14ac:dyDescent="0.25">
      <c r="A101" s="36" t="s">
        <v>172</v>
      </c>
      <c r="B101" s="36" t="s">
        <v>193</v>
      </c>
      <c r="C101" s="36" t="s">
        <v>334</v>
      </c>
      <c r="D101" s="417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/>
      <c r="K101" s="38" t="s">
        <v>338</v>
      </c>
    </row>
    <row r="102" spans="1:11" ht="15" hidden="1" x14ac:dyDescent="0.2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>
        <v>66677286741.175079</v>
      </c>
      <c r="K102" s="42" t="s">
        <v>339</v>
      </c>
    </row>
    <row r="103" spans="1:11" ht="15" hidden="1" x14ac:dyDescent="0.2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10779638246.614231</v>
      </c>
      <c r="K103" s="38" t="s">
        <v>340</v>
      </c>
    </row>
    <row r="104" spans="1:11" ht="15" hidden="1" x14ac:dyDescent="0.2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 t="s">
        <v>341</v>
      </c>
    </row>
    <row r="105" spans="1:11" ht="15" hidden="1" x14ac:dyDescent="0.2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97822889169.151718</v>
      </c>
      <c r="K105" s="38" t="s">
        <v>342</v>
      </c>
    </row>
    <row r="106" spans="1:11" ht="15" hidden="1" x14ac:dyDescent="0.2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 t="s">
        <v>343</v>
      </c>
    </row>
    <row r="107" spans="1:11" ht="15" hidden="1" x14ac:dyDescent="0.2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76488640995836.484</v>
      </c>
      <c r="K107" s="38" t="s">
        <v>344</v>
      </c>
    </row>
    <row r="108" spans="1:11" ht="15" x14ac:dyDescent="0.25">
      <c r="A108" s="40" t="s">
        <v>172</v>
      </c>
      <c r="B108" s="40" t="s">
        <v>193</v>
      </c>
      <c r="C108" s="40" t="s">
        <v>334</v>
      </c>
      <c r="D108" s="417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/>
      <c r="K108" s="42" t="s">
        <v>345</v>
      </c>
    </row>
    <row r="109" spans="1:11" ht="15" hidden="1" x14ac:dyDescent="0.2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53542982063.762512</v>
      </c>
      <c r="K109" s="38" t="s">
        <v>346</v>
      </c>
    </row>
    <row r="110" spans="1:11" ht="15" x14ac:dyDescent="0.25">
      <c r="A110" s="40" t="s">
        <v>172</v>
      </c>
      <c r="B110" s="40" t="s">
        <v>193</v>
      </c>
      <c r="C110" s="40" t="s">
        <v>334</v>
      </c>
      <c r="D110" s="417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13974185659148.068</v>
      </c>
      <c r="K110" s="42" t="s">
        <v>347</v>
      </c>
    </row>
    <row r="111" spans="1:11" ht="15" hidden="1" x14ac:dyDescent="0.2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/>
      <c r="K111" s="38" t="s">
        <v>348</v>
      </c>
    </row>
    <row r="112" spans="1:11" ht="15" hidden="1" x14ac:dyDescent="0.2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/>
      <c r="K112" s="42" t="s">
        <v>349</v>
      </c>
    </row>
    <row r="113" spans="1:11" ht="15" hidden="1" x14ac:dyDescent="0.2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/>
      <c r="K113" s="38" t="s">
        <v>350</v>
      </c>
    </row>
    <row r="114" spans="1:11" ht="15" hidden="1" x14ac:dyDescent="0.2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142124347569581.97</v>
      </c>
      <c r="K114" s="42" t="s">
        <v>355</v>
      </c>
    </row>
    <row r="115" spans="1:11" ht="15" hidden="1" x14ac:dyDescent="0.2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20517347628.05505</v>
      </c>
      <c r="K115" s="38" t="s">
        <v>357</v>
      </c>
    </row>
    <row r="116" spans="1:11" ht="15" hidden="1" x14ac:dyDescent="0.2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274838812854.61591</v>
      </c>
      <c r="K116" s="42" t="s">
        <v>358</v>
      </c>
    </row>
    <row r="117" spans="1:11" ht="15" hidden="1" x14ac:dyDescent="0.2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1995404299999.9993</v>
      </c>
      <c r="K117" s="38" t="s">
        <v>359</v>
      </c>
    </row>
    <row r="118" spans="1:11" ht="15" hidden="1" x14ac:dyDescent="0.2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448159700000</v>
      </c>
      <c r="K118" s="42" t="s">
        <v>362</v>
      </c>
    </row>
    <row r="119" spans="1:11" ht="15" hidden="1" x14ac:dyDescent="0.2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55592374500000.008</v>
      </c>
      <c r="K119" s="38" t="s">
        <v>365</v>
      </c>
    </row>
    <row r="120" spans="1:11" ht="15" hidden="1" x14ac:dyDescent="0.2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4271049200000</v>
      </c>
      <c r="K120" s="42" t="s">
        <v>366</v>
      </c>
    </row>
    <row r="121" spans="1:11" ht="15" hidden="1" x14ac:dyDescent="0.2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1972846699999.9998</v>
      </c>
      <c r="K121" s="38" t="s">
        <v>368</v>
      </c>
    </row>
    <row r="122" spans="1:11" ht="15" hidden="1" x14ac:dyDescent="0.2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3200644800000.0005</v>
      </c>
      <c r="K122" s="42" t="s">
        <v>371</v>
      </c>
    </row>
    <row r="123" spans="1:11" ht="15" hidden="1" x14ac:dyDescent="0.2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8686384099999.999</v>
      </c>
      <c r="K123" s="38" t="s">
        <v>373</v>
      </c>
    </row>
    <row r="124" spans="1:11" ht="15" hidden="1" x14ac:dyDescent="0.2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1743129992901.8904</v>
      </c>
      <c r="K124" s="42" t="s">
        <v>375</v>
      </c>
    </row>
    <row r="125" spans="1:11" ht="15" hidden="1" x14ac:dyDescent="0.2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83714039500.000015</v>
      </c>
      <c r="K125" s="38" t="s">
        <v>377</v>
      </c>
    </row>
    <row r="126" spans="1:11" ht="15" hidden="1" x14ac:dyDescent="0.2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7022820000000</v>
      </c>
      <c r="K126" s="42" t="s">
        <v>378</v>
      </c>
    </row>
    <row r="127" spans="1:11" ht="15" hidden="1" x14ac:dyDescent="0.2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105075448856.17993</v>
      </c>
      <c r="K127" s="38" t="s">
        <v>379</v>
      </c>
    </row>
    <row r="128" spans="1:11" ht="15" hidden="1" x14ac:dyDescent="0.2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1407531428882.6516</v>
      </c>
      <c r="K128" s="42" t="s">
        <v>380</v>
      </c>
    </row>
    <row r="129" spans="1:12" ht="15" hidden="1" x14ac:dyDescent="0.2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1215000000</v>
      </c>
      <c r="K129" s="38" t="s">
        <v>381</v>
      </c>
    </row>
    <row r="130" spans="1:12" ht="15" hidden="1" x14ac:dyDescent="0.2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21779000000000</v>
      </c>
      <c r="K130" s="42" t="s">
        <v>382</v>
      </c>
    </row>
    <row r="131" spans="1:12" ht="15" hidden="1" x14ac:dyDescent="0.2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31705114700000.004</v>
      </c>
      <c r="K131" s="38" t="s">
        <v>383</v>
      </c>
    </row>
    <row r="132" spans="1:12" ht="15" hidden="1" x14ac:dyDescent="0.2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15" t="s">
        <v>297</v>
      </c>
      <c r="I132" s="41" t="s">
        <v>593</v>
      </c>
      <c r="J132" s="42">
        <v>314205088000.00012</v>
      </c>
      <c r="K132" s="42" t="s">
        <v>384</v>
      </c>
      <c r="L132" s="241" t="s">
        <v>1575</v>
      </c>
    </row>
    <row r="133" spans="1:12" ht="15" hidden="1" x14ac:dyDescent="0.2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68250000000</v>
      </c>
      <c r="K133" s="38" t="s">
        <v>385</v>
      </c>
    </row>
    <row r="134" spans="1:12" ht="15" hidden="1" x14ac:dyDescent="0.2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208855399999.99988</v>
      </c>
      <c r="K134" s="42" t="s">
        <v>387</v>
      </c>
    </row>
    <row r="135" spans="1:12" ht="15" hidden="1" x14ac:dyDescent="0.2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1626829000000.0002</v>
      </c>
      <c r="K135" s="38" t="s">
        <v>389</v>
      </c>
    </row>
    <row r="136" spans="1:12" ht="15" hidden="1" x14ac:dyDescent="0.2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8351389100000</v>
      </c>
      <c r="K136" s="42" t="s">
        <v>392</v>
      </c>
    </row>
    <row r="137" spans="1:12" ht="15" hidden="1" x14ac:dyDescent="0.2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843984400000.00012</v>
      </c>
      <c r="K137" s="38" t="s">
        <v>395</v>
      </c>
    </row>
    <row r="138" spans="1:12" ht="15" hidden="1" x14ac:dyDescent="0.2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6311159999999.9971</v>
      </c>
      <c r="K138" s="42" t="s">
        <v>397</v>
      </c>
    </row>
    <row r="139" spans="1:12" ht="15" hidden="1" x14ac:dyDescent="0.2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1251192527080</v>
      </c>
      <c r="K139" s="38" t="s">
        <v>401</v>
      </c>
    </row>
    <row r="140" spans="1:12" ht="15" hidden="1" x14ac:dyDescent="0.2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20135613169289.898</v>
      </c>
      <c r="K140" s="42" t="s">
        <v>402</v>
      </c>
    </row>
    <row r="141" spans="1:12" ht="15" hidden="1" x14ac:dyDescent="0.2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/>
      <c r="K141" s="38" t="s">
        <v>403</v>
      </c>
    </row>
    <row r="142" spans="1:12" ht="15" hidden="1" x14ac:dyDescent="0.2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>
        <v>562988102.68472004</v>
      </c>
      <c r="K142" s="42" t="s">
        <v>404</v>
      </c>
    </row>
    <row r="143" spans="1:12" ht="15" hidden="1" x14ac:dyDescent="0.2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>
        <v>253633763936.79443</v>
      </c>
      <c r="K143" s="38" t="s">
        <v>405</v>
      </c>
    </row>
    <row r="144" spans="1:12" ht="15" hidden="1" x14ac:dyDescent="0.2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5218541953652.0664</v>
      </c>
      <c r="K144" s="42" t="s">
        <v>406</v>
      </c>
    </row>
    <row r="145" spans="1:12" ht="15" hidden="1" x14ac:dyDescent="0.2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416" t="s">
        <v>297</v>
      </c>
      <c r="I145" s="37" t="s">
        <v>593</v>
      </c>
      <c r="J145" s="38">
        <v>4853114683917.2988</v>
      </c>
      <c r="K145" s="38" t="s">
        <v>407</v>
      </c>
      <c r="L145" s="241" t="s">
        <v>1575</v>
      </c>
    </row>
    <row r="146" spans="1:12" ht="15" hidden="1" x14ac:dyDescent="0.2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/>
      <c r="K146" s="42" t="s">
        <v>408</v>
      </c>
    </row>
    <row r="147" spans="1:12" ht="15" hidden="1" x14ac:dyDescent="0.2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2040374235858.9934</v>
      </c>
      <c r="K147" s="38" t="s">
        <v>409</v>
      </c>
    </row>
    <row r="148" spans="1:12" ht="15" hidden="1" x14ac:dyDescent="0.2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9009100000</v>
      </c>
      <c r="K148" s="42" t="s">
        <v>411</v>
      </c>
    </row>
    <row r="149" spans="1:12" ht="15" hidden="1" x14ac:dyDescent="0.2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6881541600000</v>
      </c>
      <c r="K149" s="38" t="s">
        <v>413</v>
      </c>
    </row>
    <row r="150" spans="1:12" ht="15" hidden="1" x14ac:dyDescent="0.2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8449362681767.002</v>
      </c>
      <c r="K150" s="42" t="s">
        <v>414</v>
      </c>
    </row>
    <row r="151" spans="1:12" ht="15" hidden="1" x14ac:dyDescent="0.2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101262700000</v>
      </c>
      <c r="K151" s="38" t="s">
        <v>418</v>
      </c>
    </row>
    <row r="152" spans="1:12" ht="15" hidden="1" x14ac:dyDescent="0.2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16032800000.000002</v>
      </c>
      <c r="K152" s="42" t="s">
        <v>420</v>
      </c>
    </row>
    <row r="153" spans="1:12" ht="15" hidden="1" x14ac:dyDescent="0.2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3381247000000</v>
      </c>
      <c r="K153" s="38" t="s">
        <v>422</v>
      </c>
    </row>
    <row r="154" spans="1:12" ht="15" hidden="1" x14ac:dyDescent="0.2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703400000</v>
      </c>
      <c r="K154" s="42" t="s">
        <v>424</v>
      </c>
    </row>
    <row r="155" spans="1:12" ht="15" hidden="1" x14ac:dyDescent="0.2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3975708600000</v>
      </c>
      <c r="K155" s="38" t="s">
        <v>427</v>
      </c>
    </row>
    <row r="156" spans="1:12" ht="15" hidden="1" x14ac:dyDescent="0.2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256708100000</v>
      </c>
      <c r="K156" s="42" t="s">
        <v>431</v>
      </c>
    </row>
    <row r="157" spans="1:12" ht="15" hidden="1" x14ac:dyDescent="0.2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471589289618.66693</v>
      </c>
      <c r="K157" s="38" t="s">
        <v>433</v>
      </c>
    </row>
    <row r="158" spans="1:12" ht="15" hidden="1" x14ac:dyDescent="0.2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33400000.000000007</v>
      </c>
      <c r="K158" s="42" t="s">
        <v>435</v>
      </c>
    </row>
    <row r="159" spans="1:12" ht="15" hidden="1" x14ac:dyDescent="0.2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445395898191.09302</v>
      </c>
      <c r="K159" s="38" t="s">
        <v>437</v>
      </c>
    </row>
    <row r="160" spans="1:12" ht="15" hidden="1" x14ac:dyDescent="0.2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2477876200000</v>
      </c>
      <c r="K160" s="42" t="s">
        <v>439</v>
      </c>
    </row>
    <row r="161" spans="1:11" ht="15" hidden="1" x14ac:dyDescent="0.2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3224000000000</v>
      </c>
      <c r="K161" s="38" t="s">
        <v>441</v>
      </c>
    </row>
    <row r="162" spans="1:11" ht="15" hidden="1" x14ac:dyDescent="0.2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25991000000000</v>
      </c>
      <c r="K162" s="42" t="s">
        <v>442</v>
      </c>
    </row>
    <row r="163" spans="1:11" ht="15" hidden="1" x14ac:dyDescent="0.2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9806000000000</v>
      </c>
      <c r="K163" s="38" t="s">
        <v>446</v>
      </c>
    </row>
    <row r="164" spans="1:11" ht="15" x14ac:dyDescent="0.2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29566233383999.996</v>
      </c>
      <c r="K164" s="42" t="s">
        <v>449</v>
      </c>
    </row>
    <row r="165" spans="1:11" ht="15" hidden="1" x14ac:dyDescent="0.2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590364000000</v>
      </c>
      <c r="K165" s="38" t="s">
        <v>450</v>
      </c>
    </row>
    <row r="166" spans="1:11" ht="15" hidden="1" x14ac:dyDescent="0.2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232422779121227.5</v>
      </c>
      <c r="K166" s="42" t="s">
        <v>451</v>
      </c>
    </row>
    <row r="167" spans="1:11" ht="15" hidden="1" x14ac:dyDescent="0.2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 t="s">
        <v>452</v>
      </c>
    </row>
    <row r="168" spans="1:11" ht="15" x14ac:dyDescent="0.2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>
        <v>110196776252.33713</v>
      </c>
      <c r="K168" s="42" t="s">
        <v>455</v>
      </c>
    </row>
    <row r="169" spans="1:11" ht="15" x14ac:dyDescent="0.2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51647383150094.086</v>
      </c>
      <c r="K169" s="38" t="s">
        <v>457</v>
      </c>
    </row>
    <row r="170" spans="1:11" ht="15" hidden="1" x14ac:dyDescent="0.2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/>
      <c r="K170" s="42" t="s">
        <v>458</v>
      </c>
    </row>
    <row r="171" spans="1:11" ht="15" hidden="1" x14ac:dyDescent="0.2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58073628442.946564</v>
      </c>
      <c r="K171" s="38" t="s">
        <v>459</v>
      </c>
    </row>
    <row r="172" spans="1:11" ht="15" hidden="1" x14ac:dyDescent="0.2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 t="s">
        <v>460</v>
      </c>
    </row>
    <row r="173" spans="1:11" ht="15" hidden="1" x14ac:dyDescent="0.2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>
        <v>29760230250</v>
      </c>
      <c r="K173" s="38" t="s">
        <v>461</v>
      </c>
    </row>
    <row r="174" spans="1:11" ht="15" hidden="1" x14ac:dyDescent="0.2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38119989804.567482</v>
      </c>
      <c r="K174" s="42" t="s">
        <v>462</v>
      </c>
    </row>
    <row r="175" spans="1:11" ht="15" hidden="1" x14ac:dyDescent="0.2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46461651955862.617</v>
      </c>
      <c r="K175" s="38" t="s">
        <v>463</v>
      </c>
    </row>
    <row r="176" spans="1:11" ht="15" x14ac:dyDescent="0.2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5498196162792.0488</v>
      </c>
      <c r="K176" s="42" t="s">
        <v>464</v>
      </c>
    </row>
    <row r="177" spans="1:11" ht="15" x14ac:dyDescent="0.2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68090806323056.859</v>
      </c>
      <c r="K177" s="38" t="s">
        <v>466</v>
      </c>
    </row>
    <row r="178" spans="1:11" ht="15" x14ac:dyDescent="0.2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311545618256415.38</v>
      </c>
      <c r="K178" s="42" t="s">
        <v>467</v>
      </c>
    </row>
    <row r="179" spans="1:11" ht="15" hidden="1" x14ac:dyDescent="0.2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3055907978802.7861</v>
      </c>
      <c r="K179" s="38" t="s">
        <v>468</v>
      </c>
    </row>
    <row r="180" spans="1:11" ht="15" hidden="1" x14ac:dyDescent="0.2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29594424509267.711</v>
      </c>
      <c r="K180" s="42" t="s">
        <v>471</v>
      </c>
    </row>
    <row r="181" spans="1:11" ht="15" hidden="1" x14ac:dyDescent="0.2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/>
      <c r="K181" s="38" t="s">
        <v>473</v>
      </c>
    </row>
    <row r="182" spans="1:11" ht="15" hidden="1" x14ac:dyDescent="0.2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54544452005407.109</v>
      </c>
      <c r="K182" s="42" t="s">
        <v>474</v>
      </c>
    </row>
    <row r="183" spans="1:11" ht="15" hidden="1" x14ac:dyDescent="0.2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21082224000000</v>
      </c>
      <c r="K183" s="38" t="s">
        <v>476</v>
      </c>
    </row>
    <row r="184" spans="1:11" ht="15" hidden="1" x14ac:dyDescent="0.2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1354388900000</v>
      </c>
      <c r="K184" s="42" t="s">
        <v>478</v>
      </c>
    </row>
    <row r="185" spans="1:11" ht="15" hidden="1" x14ac:dyDescent="0.2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/>
      <c r="K185" s="38" t="s">
        <v>482</v>
      </c>
    </row>
    <row r="186" spans="1:11" ht="15" hidden="1" x14ac:dyDescent="0.2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313674000000</v>
      </c>
      <c r="K186" s="42" t="s">
        <v>483</v>
      </c>
    </row>
    <row r="187" spans="1:11" ht="15" hidden="1" x14ac:dyDescent="0.2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418365000000</v>
      </c>
      <c r="K187" s="38" t="s">
        <v>484</v>
      </c>
    </row>
    <row r="188" spans="1:11" ht="15" hidden="1" x14ac:dyDescent="0.2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25947000000000</v>
      </c>
      <c r="K188" s="42" t="s">
        <v>485</v>
      </c>
    </row>
    <row r="189" spans="1:11" ht="15" hidden="1" x14ac:dyDescent="0.2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476873012800000</v>
      </c>
      <c r="K189" s="38" t="s">
        <v>486</v>
      </c>
    </row>
    <row r="190" spans="1:11" ht="15" hidden="1" x14ac:dyDescent="0.2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21879000000000.004</v>
      </c>
      <c r="K190" s="42" t="s">
        <v>487</v>
      </c>
    </row>
    <row r="191" spans="1:11" ht="15" hidden="1" x14ac:dyDescent="0.2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57740487949439.172</v>
      </c>
      <c r="K191" s="38" t="s">
        <v>491</v>
      </c>
    </row>
    <row r="192" spans="1:11" ht="15" hidden="1" x14ac:dyDescent="0.2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1931556840000</v>
      </c>
      <c r="K192" s="42" t="s">
        <v>493</v>
      </c>
    </row>
    <row r="193" spans="1:11" ht="15" hidden="1" x14ac:dyDescent="0.2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12476442302.996931</v>
      </c>
      <c r="K193" s="38" t="s">
        <v>495</v>
      </c>
    </row>
    <row r="194" spans="1:11" ht="15" hidden="1" x14ac:dyDescent="0.2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167127381831.55896</v>
      </c>
      <c r="K194" s="42" t="s">
        <v>496</v>
      </c>
    </row>
    <row r="195" spans="1:11" ht="15" hidden="1" x14ac:dyDescent="0.2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13692593849846.156</v>
      </c>
      <c r="K195" s="38" t="s">
        <v>498</v>
      </c>
    </row>
    <row r="196" spans="1:11" ht="15" hidden="1" x14ac:dyDescent="0.2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529000000000</v>
      </c>
      <c r="K196" s="42" t="s">
        <v>499</v>
      </c>
    </row>
    <row r="197" spans="1:11" ht="15" hidden="1" x14ac:dyDescent="0.2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 t="s">
        <v>500</v>
      </c>
    </row>
    <row r="198" spans="1:11" ht="15" hidden="1" x14ac:dyDescent="0.2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12769000000000</v>
      </c>
      <c r="K198" s="42" t="s">
        <v>501</v>
      </c>
    </row>
    <row r="199" spans="1:11" ht="15" hidden="1" x14ac:dyDescent="0.2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476226099070.12146</v>
      </c>
      <c r="K199" s="38" t="s">
        <v>505</v>
      </c>
    </row>
    <row r="200" spans="1:11" ht="15" hidden="1" x14ac:dyDescent="0.2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34696202479328.148</v>
      </c>
      <c r="K200" s="42" t="s">
        <v>507</v>
      </c>
    </row>
    <row r="201" spans="1:11" ht="15" hidden="1" x14ac:dyDescent="0.2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2935570545502.7544</v>
      </c>
      <c r="K201" s="38" t="s">
        <v>509</v>
      </c>
    </row>
    <row r="202" spans="1:11" ht="15" hidden="1" x14ac:dyDescent="0.2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1396523525388.8723</v>
      </c>
      <c r="K202" s="42" t="s">
        <v>511</v>
      </c>
    </row>
    <row r="203" spans="1:11" ht="15" hidden="1" x14ac:dyDescent="0.2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670220429125.24304</v>
      </c>
      <c r="K203" s="38" t="s">
        <v>516</v>
      </c>
    </row>
    <row r="204" spans="1:11" ht="15" hidden="1" x14ac:dyDescent="0.2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7703908791509.8535</v>
      </c>
      <c r="K204" s="42" t="s">
        <v>517</v>
      </c>
    </row>
    <row r="205" spans="1:11" ht="15" hidden="1" x14ac:dyDescent="0.2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639389121858.29541</v>
      </c>
      <c r="K205" s="38" t="s">
        <v>518</v>
      </c>
    </row>
    <row r="206" spans="1:11" ht="15" hidden="1" x14ac:dyDescent="0.2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8768255446960.4365</v>
      </c>
      <c r="K206" s="42" t="s">
        <v>519</v>
      </c>
    </row>
    <row r="207" spans="1:11" ht="15" hidden="1" x14ac:dyDescent="0.2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>
        <v>2109565661091.5044</v>
      </c>
      <c r="K207" s="38" t="s">
        <v>521</v>
      </c>
    </row>
    <row r="208" spans="1:11" ht="15" hidden="1" x14ac:dyDescent="0.2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25412773169490.227</v>
      </c>
      <c r="K208" s="42" t="s">
        <v>523</v>
      </c>
    </row>
    <row r="209" spans="1:11" ht="15" hidden="1" x14ac:dyDescent="0.2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292107732448897.38</v>
      </c>
      <c r="K209" s="38" t="s">
        <v>524</v>
      </c>
    </row>
    <row r="210" spans="1:11" ht="15" hidden="1" x14ac:dyDescent="0.2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7611675038591.1523</v>
      </c>
      <c r="K210" s="42" t="s">
        <v>525</v>
      </c>
    </row>
    <row r="211" spans="1:11" ht="15" hidden="1" x14ac:dyDescent="0.2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104382619028114.98</v>
      </c>
      <c r="K211" s="38" t="s">
        <v>526</v>
      </c>
    </row>
    <row r="212" spans="1:11" ht="15" hidden="1" x14ac:dyDescent="0.2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>
        <v>79988026255763.234</v>
      </c>
      <c r="K212" s="42" t="s">
        <v>527</v>
      </c>
    </row>
    <row r="213" spans="1:11" ht="15" hidden="1" x14ac:dyDescent="0.2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92796707248.383514</v>
      </c>
      <c r="K213" s="38" t="s">
        <v>529</v>
      </c>
    </row>
    <row r="214" spans="1:11" ht="15" hidden="1" x14ac:dyDescent="0.2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1066654647835.8878</v>
      </c>
      <c r="K214" s="42" t="s">
        <v>530</v>
      </c>
    </row>
    <row r="215" spans="1:11" ht="15" hidden="1" x14ac:dyDescent="0.2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540215507488.19373</v>
      </c>
      <c r="K215" s="38" t="s">
        <v>531</v>
      </c>
    </row>
    <row r="216" spans="1:11" ht="15" hidden="1" x14ac:dyDescent="0.2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7408239214874.0762</v>
      </c>
      <c r="K216" s="42" t="s">
        <v>532</v>
      </c>
    </row>
    <row r="217" spans="1:11" ht="15" hidden="1" x14ac:dyDescent="0.2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>
        <v>292094639944.37152</v>
      </c>
      <c r="K217" s="38" t="s">
        <v>533</v>
      </c>
    </row>
    <row r="218" spans="1:11" ht="15" hidden="1" x14ac:dyDescent="0.2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468513639092.34576</v>
      </c>
      <c r="K218" s="42" t="s">
        <v>537</v>
      </c>
    </row>
    <row r="219" spans="1:11" ht="15" hidden="1" x14ac:dyDescent="0.2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5385372030759.3447</v>
      </c>
      <c r="K219" s="38" t="s">
        <v>538</v>
      </c>
    </row>
    <row r="220" spans="1:11" ht="15" hidden="1" x14ac:dyDescent="0.2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57587117873423.25</v>
      </c>
      <c r="K220" s="42" t="s">
        <v>539</v>
      </c>
    </row>
    <row r="221" spans="1:11" ht="15" hidden="1" x14ac:dyDescent="0.2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789720285676055.88</v>
      </c>
      <c r="K221" s="38" t="s">
        <v>540</v>
      </c>
    </row>
    <row r="222" spans="1:11" ht="15" hidden="1" x14ac:dyDescent="0.2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>
        <v>1474679498963.9263</v>
      </c>
      <c r="K222" s="42" t="s">
        <v>541</v>
      </c>
    </row>
    <row r="223" spans="1:11" ht="15" hidden="1" x14ac:dyDescent="0.2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488245123554.36981</v>
      </c>
      <c r="K223" s="38" t="s">
        <v>544</v>
      </c>
    </row>
    <row r="224" spans="1:11" ht="15" hidden="1" x14ac:dyDescent="0.2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6695543946155.8096</v>
      </c>
      <c r="K224" s="42" t="s">
        <v>545</v>
      </c>
    </row>
    <row r="225" spans="1:11" ht="15" hidden="1" x14ac:dyDescent="0.2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353510308840.46674</v>
      </c>
      <c r="K225" s="38" t="s">
        <v>548</v>
      </c>
    </row>
    <row r="226" spans="1:11" ht="15" hidden="1" x14ac:dyDescent="0.2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4063455918732.2749</v>
      </c>
      <c r="K226" s="42" t="s">
        <v>549</v>
      </c>
    </row>
    <row r="227" spans="1:11" ht="15" hidden="1" x14ac:dyDescent="0.2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59863116622330.258</v>
      </c>
      <c r="K227" s="38" t="s">
        <v>550</v>
      </c>
    </row>
    <row r="228" spans="1:11" ht="15" hidden="1" x14ac:dyDescent="0.2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820932168610704.75</v>
      </c>
      <c r="K228" s="42" t="s">
        <v>551</v>
      </c>
    </row>
    <row r="229" spans="1:11" ht="15" hidden="1" x14ac:dyDescent="0.2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>
        <v>1112698547862.1311</v>
      </c>
      <c r="K229" s="38" t="s">
        <v>552</v>
      </c>
    </row>
    <row r="230" spans="1:11" ht="15" hidden="1" x14ac:dyDescent="0.2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>
        <v>219775989707.17194</v>
      </c>
      <c r="K230" s="42" t="s">
        <v>553</v>
      </c>
    </row>
    <row r="231" spans="1:11" ht="15" hidden="1" x14ac:dyDescent="0.2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26832299182054.047</v>
      </c>
      <c r="K231" s="38" t="s">
        <v>555</v>
      </c>
    </row>
    <row r="232" spans="1:11" ht="15" hidden="1" x14ac:dyDescent="0.2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21617838000000</v>
      </c>
      <c r="K232" s="42" t="s">
        <v>558</v>
      </c>
    </row>
    <row r="233" spans="1:11" ht="15" hidden="1" x14ac:dyDescent="0.2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5908041830817.667</v>
      </c>
      <c r="K233" s="38" t="s">
        <v>563</v>
      </c>
    </row>
    <row r="234" spans="1:11" ht="15" hidden="1" x14ac:dyDescent="0.2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/>
      <c r="K234" s="42" t="s">
        <v>564</v>
      </c>
    </row>
    <row r="235" spans="1:11" ht="15" hidden="1" x14ac:dyDescent="0.2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17270774938958.846</v>
      </c>
      <c r="K235" s="38" t="s">
        <v>566</v>
      </c>
    </row>
    <row r="236" spans="1:11" ht="15" hidden="1" x14ac:dyDescent="0.2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/>
      <c r="K236" s="42" t="s">
        <v>567</v>
      </c>
    </row>
    <row r="237" spans="1:11" ht="15" hidden="1" x14ac:dyDescent="0.2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705404217556.45728</v>
      </c>
      <c r="K237" s="38" t="s">
        <v>570</v>
      </c>
    </row>
    <row r="238" spans="1:11" ht="15" hidden="1" x14ac:dyDescent="0.2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/>
      <c r="K238" s="42" t="s">
        <v>571</v>
      </c>
    </row>
    <row r="239" spans="1:11" ht="15" hidden="1" x14ac:dyDescent="0.2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3311265381660.623</v>
      </c>
      <c r="K239" s="38" t="s">
        <v>572</v>
      </c>
    </row>
    <row r="240" spans="1:11" ht="15" hidden="1" x14ac:dyDescent="0.2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/>
      <c r="K240" s="42" t="s">
        <v>573</v>
      </c>
    </row>
    <row r="241" spans="1:11" ht="15" hidden="1" x14ac:dyDescent="0.2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12973913999390.627</v>
      </c>
      <c r="K241" s="38" t="s">
        <v>575</v>
      </c>
    </row>
    <row r="242" spans="1:11" ht="15" hidden="1" x14ac:dyDescent="0.2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2560241784851.209</v>
      </c>
      <c r="K242" s="42" t="s">
        <v>576</v>
      </c>
    </row>
    <row r="243" spans="1:11" ht="15" hidden="1" x14ac:dyDescent="0.2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/>
      <c r="K243" s="38" t="s">
        <v>577</v>
      </c>
    </row>
    <row r="244" spans="1:11" ht="15" hidden="1" x14ac:dyDescent="0.2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8403034412879.625</v>
      </c>
      <c r="K244" s="42" t="s">
        <v>578</v>
      </c>
    </row>
    <row r="245" spans="1:11" ht="15" hidden="1" x14ac:dyDescent="0.2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/>
      <c r="K245" s="38" t="s">
        <v>579</v>
      </c>
    </row>
    <row r="246" spans="1:11" ht="15" hidden="1" x14ac:dyDescent="0.2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44862198879.13221</v>
      </c>
      <c r="K246" s="42" t="s">
        <v>580</v>
      </c>
    </row>
    <row r="247" spans="1:11" ht="15" hidden="1" x14ac:dyDescent="0.2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600948704750.15649</v>
      </c>
      <c r="K247" s="38" t="s">
        <v>581</v>
      </c>
    </row>
    <row r="249" spans="1:11" ht="15" x14ac:dyDescent="0.25">
      <c r="I249" s="375" t="s">
        <v>1577</v>
      </c>
      <c r="J249" s="423">
        <f>SUBTOTAL(9,J55:J178)</f>
        <v>523068957052266.5</v>
      </c>
    </row>
    <row r="250" spans="1:11" ht="15" x14ac:dyDescent="0.25">
      <c r="I250" s="375" t="s">
        <v>1578</v>
      </c>
      <c r="J250" s="423" t="e">
        <f>'CHP Distribution_calcs'!H73</f>
        <v>#VALUE!</v>
      </c>
    </row>
    <row r="251" spans="1:11" ht="15" x14ac:dyDescent="0.25">
      <c r="J251" s="423" t="e">
        <f>'CARB heat data summary'!#REF!</f>
        <v>#REF!</v>
      </c>
    </row>
    <row r="252" spans="1:11" x14ac:dyDescent="0.2">
      <c r="J252" s="424" t="e">
        <f>SUM(J250:J251)</f>
        <v>#VALUE!</v>
      </c>
    </row>
  </sheetData>
  <autoFilter ref="A2:K247" xr:uid="{9D905BED-114C-4347-9A7F-C8A5FDA4A969}">
    <filterColumn colId="3">
      <filters>
        <filter val="CHP: Industrial"/>
        <filter val="Oil &amp; Gas: Production &amp; Processing"/>
        <filter val="Petroleum Refining and Hydrogen Production"/>
      </filters>
    </filterColumn>
    <filterColumn colId="6">
      <filters>
        <filter val="Fuel combustion"/>
      </filters>
    </filterColumn>
    <filterColumn colId="7">
      <filters>
        <filter val="Associated gas"/>
        <filter val="Catalyst coke"/>
        <filter val="Crude oil"/>
        <filter val="Petroleum coke"/>
        <filter val="Process gas"/>
        <filter val="Refinery gas"/>
      </filters>
    </filterColumn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9D103-DDD0-473E-AF24-F5EDAA936AD8}">
  <sheetPr>
    <tabColor rgb="FFC00000"/>
  </sheetPr>
  <dimension ref="A1:Z77"/>
  <sheetViews>
    <sheetView zoomScale="80" zoomScaleNormal="80" workbookViewId="0">
      <selection activeCell="T26" sqref="T26"/>
    </sheetView>
  </sheetViews>
  <sheetFormatPr defaultRowHeight="14.25" x14ac:dyDescent="0.2"/>
  <cols>
    <col min="1" max="1" width="9" style="29"/>
    <col min="3" max="3" width="19.875" customWidth="1"/>
    <col min="4" max="4" width="17.625" customWidth="1"/>
    <col min="5" max="5" width="18" bestFit="1" customWidth="1"/>
    <col min="6" max="7" width="19" bestFit="1" customWidth="1"/>
    <col min="8" max="8" width="15.75" bestFit="1" customWidth="1"/>
    <col min="9" max="9" width="14.875" bestFit="1" customWidth="1"/>
    <col min="10" max="10" width="15.25" customWidth="1"/>
    <col min="11" max="11" width="15.75" bestFit="1" customWidth="1"/>
    <col min="12" max="12" width="9.25" bestFit="1" customWidth="1"/>
    <col min="13" max="13" width="19" bestFit="1" customWidth="1"/>
    <col min="14" max="14" width="16" customWidth="1"/>
    <col min="15" max="15" width="16.625" bestFit="1" customWidth="1"/>
    <col min="16" max="16" width="19.75" style="29" bestFit="1" customWidth="1"/>
    <col min="17" max="17" width="19" bestFit="1" customWidth="1"/>
    <col min="18" max="19" width="9.25" bestFit="1" customWidth="1"/>
    <col min="20" max="20" width="20.875" bestFit="1" customWidth="1"/>
    <col min="21" max="21" width="16.5" customWidth="1"/>
  </cols>
  <sheetData>
    <row r="1" spans="1:26" s="29" customFormat="1" ht="15" x14ac:dyDescent="0.25">
      <c r="A1" s="214" t="s">
        <v>1452</v>
      </c>
      <c r="B1" s="215"/>
      <c r="C1" s="215"/>
      <c r="D1" s="215"/>
      <c r="E1" s="215"/>
      <c r="F1" s="215"/>
      <c r="G1" s="215"/>
      <c r="H1" s="215"/>
      <c r="I1" s="215"/>
      <c r="J1" s="215"/>
    </row>
    <row r="2" spans="1:26" s="29" customFormat="1" ht="42.75" customHeight="1" x14ac:dyDescent="0.2">
      <c r="A2" s="527" t="s">
        <v>1571</v>
      </c>
      <c r="B2" s="527"/>
      <c r="C2" s="527"/>
      <c r="D2" s="527"/>
      <c r="E2" s="527"/>
      <c r="F2" s="527"/>
      <c r="G2" s="527"/>
      <c r="H2" s="527"/>
      <c r="I2" s="527"/>
      <c r="J2" s="527"/>
    </row>
    <row r="3" spans="1:26" s="29" customFormat="1" ht="15" x14ac:dyDescent="0.25">
      <c r="A3" s="214"/>
      <c r="B3" s="215"/>
      <c r="C3" s="215"/>
      <c r="D3" s="215"/>
      <c r="E3" s="215"/>
      <c r="F3" s="215"/>
      <c r="G3" s="215"/>
      <c r="H3" s="215"/>
      <c r="I3" s="215"/>
      <c r="J3" s="215"/>
    </row>
    <row r="4" spans="1:26" s="29" customFormat="1" ht="15" x14ac:dyDescent="0.25">
      <c r="A4" s="214"/>
      <c r="B4" s="215"/>
      <c r="C4" s="215"/>
      <c r="D4" s="215"/>
      <c r="E4" s="215"/>
      <c r="F4" s="215"/>
      <c r="G4" s="215"/>
      <c r="H4" s="215"/>
      <c r="I4" s="215"/>
      <c r="J4" s="215"/>
    </row>
    <row r="5" spans="1:26" s="29" customFormat="1" x14ac:dyDescent="0.2"/>
    <row r="6" spans="1:26" ht="15" x14ac:dyDescent="0.25">
      <c r="B6" s="217" t="s">
        <v>1450</v>
      </c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178"/>
      <c r="Q6" s="206" t="s">
        <v>1449</v>
      </c>
      <c r="R6" s="207"/>
      <c r="S6" s="207"/>
      <c r="T6" s="207"/>
      <c r="U6" s="207"/>
      <c r="V6" s="207"/>
      <c r="W6" s="207"/>
      <c r="X6" s="207"/>
      <c r="Y6" s="178"/>
      <c r="Z6" s="178"/>
    </row>
    <row r="7" spans="1:26" ht="60" x14ac:dyDescent="0.25">
      <c r="B7" s="216"/>
      <c r="C7" s="260" t="s">
        <v>164</v>
      </c>
      <c r="D7" s="261" t="s">
        <v>165</v>
      </c>
      <c r="E7" s="262" t="s">
        <v>166</v>
      </c>
      <c r="F7" s="262" t="s">
        <v>167</v>
      </c>
      <c r="G7" s="262" t="s">
        <v>168</v>
      </c>
      <c r="H7" s="262" t="s">
        <v>169</v>
      </c>
      <c r="I7" s="262" t="s">
        <v>170</v>
      </c>
      <c r="J7" s="262" t="s">
        <v>171</v>
      </c>
      <c r="K7" s="263" t="s">
        <v>591</v>
      </c>
      <c r="L7" s="264">
        <v>2019</v>
      </c>
      <c r="M7" s="178"/>
      <c r="N7" s="208" t="s">
        <v>60</v>
      </c>
      <c r="O7" s="208" t="s">
        <v>56</v>
      </c>
      <c r="P7" s="208" t="s">
        <v>73</v>
      </c>
      <c r="Q7" s="208" t="s">
        <v>69</v>
      </c>
      <c r="R7" s="208" t="s">
        <v>75</v>
      </c>
      <c r="S7" s="208" t="s">
        <v>61</v>
      </c>
      <c r="T7" s="208" t="s">
        <v>52</v>
      </c>
      <c r="U7" s="208" t="s">
        <v>55</v>
      </c>
      <c r="V7" s="208" t="s">
        <v>59</v>
      </c>
      <c r="W7" s="208" t="s">
        <v>66</v>
      </c>
      <c r="Y7" s="178"/>
      <c r="Z7" s="178"/>
    </row>
    <row r="8" spans="1:26" ht="15" x14ac:dyDescent="0.25">
      <c r="B8" s="216"/>
      <c r="C8" s="36" t="s">
        <v>172</v>
      </c>
      <c r="D8" s="36" t="s">
        <v>193</v>
      </c>
      <c r="E8" s="36" t="s">
        <v>272</v>
      </c>
      <c r="F8" s="36" t="s">
        <v>281</v>
      </c>
      <c r="G8" s="36" t="s">
        <v>183</v>
      </c>
      <c r="H8" s="36" t="s">
        <v>177</v>
      </c>
      <c r="I8" s="36" t="s">
        <v>178</v>
      </c>
      <c r="J8" s="420" t="s">
        <v>282</v>
      </c>
      <c r="K8" s="421" t="s">
        <v>593</v>
      </c>
      <c r="L8" s="422">
        <v>22047661796808.285</v>
      </c>
      <c r="M8" s="222" t="s">
        <v>1454</v>
      </c>
      <c r="N8" s="209">
        <f>IFERROR(INDEX('CHP Estimated Industry Breakdow'!$B$29:$K$38,MATCH(N$7,'CHP Estimated Industry Breakdow'!$A$29:$A$38,0),MATCH($J8,'CHP Estimated Industry Breakdow'!$B$28:$K$28,0)),"")</f>
        <v>1</v>
      </c>
      <c r="O8" s="209" t="str">
        <f>IFERROR(INDEX('CHP Estimated Industry Breakdow'!$B$29:$K$38,MATCH(O$7,'CHP Estimated Industry Breakdow'!$A$29:$A$38,0),MATCH($J8,'CHP Estimated Industry Breakdow'!$B$28:$K$28,0)),"")</f>
        <v/>
      </c>
      <c r="P8" s="209" t="str">
        <f>IFERROR(INDEX('CHP Estimated Industry Breakdow'!$B$29:$K$38,MATCH(P$7,'CHP Estimated Industry Breakdow'!$A$29:$A$38,0),MATCH($J8,'CHP Estimated Industry Breakdow'!$B$28:$K$28,0)),"")</f>
        <v/>
      </c>
      <c r="Q8" s="209" t="str">
        <f>IFERROR(INDEX('CHP Estimated Industry Breakdow'!$B$29:$K$38,MATCH(Q$7,'CHP Estimated Industry Breakdow'!$A$29:$A$38,0),MATCH($J8,'CHP Estimated Industry Breakdow'!$B$28:$K$28,0)),"")</f>
        <v/>
      </c>
      <c r="R8" s="209" t="str">
        <f>IFERROR(INDEX('CHP Estimated Industry Breakdow'!$B$29:$K$38,MATCH(R$7,'CHP Estimated Industry Breakdow'!$A$29:$A$38,0),MATCH($J8,'CHP Estimated Industry Breakdow'!$B$28:$K$28,0)),"")</f>
        <v/>
      </c>
      <c r="S8" s="209" t="str">
        <f>IFERROR(INDEX('CHP Estimated Industry Breakdow'!$B$29:$K$38,MATCH(S$7,'CHP Estimated Industry Breakdow'!$A$29:$A$38,0),MATCH($J8,'CHP Estimated Industry Breakdow'!$B$28:$K$28,0)),"")</f>
        <v/>
      </c>
      <c r="T8" s="209">
        <f>IFERROR(INDEX('CHP Estimated Industry Breakdow'!$B$29:$K$38,MATCH(T$7,'CHP Estimated Industry Breakdow'!$A$29:$A$38,0),MATCH($J8,'CHP Estimated Industry Breakdow'!$B$28:$K$28,0)),"")</f>
        <v>0</v>
      </c>
      <c r="U8" s="209" t="str">
        <f>IFERROR(INDEX('CHP Estimated Industry Breakdow'!$B$29:$K$38,MATCH(U$7,'CHP Estimated Industry Breakdow'!$A$29:$A$38,0),MATCH($J8,'CHP Estimated Industry Breakdow'!$B$28:$K$28,0)),"")</f>
        <v/>
      </c>
      <c r="V8" s="209" t="str">
        <f>IFERROR(INDEX('CHP Estimated Industry Breakdow'!$B$29:$K$38,MATCH(V$7,'CHP Estimated Industry Breakdow'!$A$29:$A$38,0),MATCH($J8,'CHP Estimated Industry Breakdow'!$B$28:$K$28,0)),"")</f>
        <v/>
      </c>
      <c r="W8" s="209" t="str">
        <f>IFERROR(INDEX('CHP Estimated Industry Breakdow'!$B$29:$K$38,MATCH(W$7,'CHP Estimated Industry Breakdow'!$A$29:$A$38,0),MATCH($J8,'CHP Estimated Industry Breakdow'!$B$28:$K$28,0)),"")</f>
        <v/>
      </c>
      <c r="X8" s="147">
        <f>SUM(N8:W8)</f>
        <v>1</v>
      </c>
      <c r="Y8" s="178"/>
      <c r="Z8" s="178"/>
    </row>
    <row r="9" spans="1:26" ht="15" x14ac:dyDescent="0.25">
      <c r="B9" s="216"/>
      <c r="C9" s="40" t="s">
        <v>172</v>
      </c>
      <c r="D9" s="40" t="s">
        <v>193</v>
      </c>
      <c r="E9" s="40" t="s">
        <v>272</v>
      </c>
      <c r="F9" s="40" t="s">
        <v>281</v>
      </c>
      <c r="G9" s="40" t="s">
        <v>183</v>
      </c>
      <c r="H9" s="40" t="s">
        <v>177</v>
      </c>
      <c r="I9" s="40" t="s">
        <v>178</v>
      </c>
      <c r="J9" s="40" t="s">
        <v>284</v>
      </c>
      <c r="K9" s="41" t="s">
        <v>593</v>
      </c>
      <c r="L9" s="42">
        <v>17901057998065.699</v>
      </c>
      <c r="M9" s="222" t="s">
        <v>1454</v>
      </c>
      <c r="N9" s="209" t="str">
        <f>IFERROR(INDEX('CHP Estimated Industry Breakdow'!$B$29:$K$38,MATCH(N$7,'CHP Estimated Industry Breakdow'!$A$29:$A$38,0),MATCH($J9,'CHP Estimated Industry Breakdow'!$B$28:$K$28,0)),"")</f>
        <v/>
      </c>
      <c r="O9" s="209" t="str">
        <f>IFERROR(INDEX('CHP Estimated Industry Breakdow'!$B$29:$K$38,MATCH(O$7,'CHP Estimated Industry Breakdow'!$A$29:$A$38,0),MATCH($J9,'CHP Estimated Industry Breakdow'!$B$28:$K$28,0)),"")</f>
        <v/>
      </c>
      <c r="P9" s="209" t="str">
        <f>IFERROR(INDEX('CHP Estimated Industry Breakdow'!$B$29:$K$38,MATCH(P$7,'CHP Estimated Industry Breakdow'!$A$29:$A$38,0),MATCH($J9,'CHP Estimated Industry Breakdow'!$B$28:$K$28,0)),"")</f>
        <v/>
      </c>
      <c r="Q9" s="209" t="str">
        <f>IFERROR(INDEX('CHP Estimated Industry Breakdow'!$B$29:$K$38,MATCH(Q$7,'CHP Estimated Industry Breakdow'!$A$29:$A$38,0),MATCH($J9,'CHP Estimated Industry Breakdow'!$B$28:$K$28,0)),"")</f>
        <v/>
      </c>
      <c r="R9" s="209" t="str">
        <f>IFERROR(INDEX('CHP Estimated Industry Breakdow'!$B$29:$K$38,MATCH(R$7,'CHP Estimated Industry Breakdow'!$A$29:$A$38,0),MATCH($J9,'CHP Estimated Industry Breakdow'!$B$28:$K$28,0)),"")</f>
        <v/>
      </c>
      <c r="S9" s="209" t="str">
        <f>IFERROR(INDEX('CHP Estimated Industry Breakdow'!$B$29:$K$38,MATCH(S$7,'CHP Estimated Industry Breakdow'!$A$29:$A$38,0),MATCH($J9,'CHP Estimated Industry Breakdow'!$B$28:$K$28,0)),"")</f>
        <v/>
      </c>
      <c r="T9" s="209">
        <f>IFERROR(INDEX('CHP Estimated Industry Breakdow'!$B$29:$K$38,MATCH(T$7,'CHP Estimated Industry Breakdow'!$A$29:$A$38,0),MATCH($J9,'CHP Estimated Industry Breakdow'!$B$28:$K$28,0)),"")</f>
        <v>1</v>
      </c>
      <c r="U9" s="209" t="str">
        <f>IFERROR(INDEX('CHP Estimated Industry Breakdow'!$B$29:$K$38,MATCH(U$7,'CHP Estimated Industry Breakdow'!$A$29:$A$38,0),MATCH($J9,'CHP Estimated Industry Breakdow'!$B$28:$K$28,0)),"")</f>
        <v/>
      </c>
      <c r="V9" s="209" t="str">
        <f>IFERROR(INDEX('CHP Estimated Industry Breakdow'!$B$29:$K$38,MATCH(V$7,'CHP Estimated Industry Breakdow'!$A$29:$A$38,0),MATCH($J9,'CHP Estimated Industry Breakdow'!$B$28:$K$28,0)),"")</f>
        <v/>
      </c>
      <c r="W9" s="209" t="str">
        <f>IFERROR(INDEX('CHP Estimated Industry Breakdow'!$B$29:$K$38,MATCH(W$7,'CHP Estimated Industry Breakdow'!$A$29:$A$38,0),MATCH($J9,'CHP Estimated Industry Breakdow'!$B$28:$K$28,0)),"")</f>
        <v/>
      </c>
      <c r="X9" s="147">
        <f t="shared" ref="X9:X40" si="0">SUM(N9:W9)</f>
        <v>1</v>
      </c>
      <c r="Y9" s="178"/>
      <c r="Z9" s="178"/>
    </row>
    <row r="10" spans="1:26" ht="15" x14ac:dyDescent="0.25">
      <c r="B10" s="216"/>
      <c r="C10" s="36" t="s">
        <v>172</v>
      </c>
      <c r="D10" s="36" t="s">
        <v>193</v>
      </c>
      <c r="E10" s="36" t="s">
        <v>272</v>
      </c>
      <c r="F10" s="36" t="s">
        <v>281</v>
      </c>
      <c r="G10" s="36" t="s">
        <v>183</v>
      </c>
      <c r="H10" s="36" t="s">
        <v>177</v>
      </c>
      <c r="I10" s="36" t="s">
        <v>178</v>
      </c>
      <c r="J10" s="36" t="s">
        <v>286</v>
      </c>
      <c r="K10" s="37" t="s">
        <v>593</v>
      </c>
      <c r="L10" s="38"/>
      <c r="M10" s="222" t="s">
        <v>1454</v>
      </c>
      <c r="N10" s="209" t="str">
        <f>IFERROR(INDEX('CHP Estimated Industry Breakdow'!$B$29:$K$38,MATCH(N$7,'CHP Estimated Industry Breakdow'!$A$29:$A$38,0),MATCH($J10,'CHP Estimated Industry Breakdow'!$B$28:$K$28,0)),"")</f>
        <v/>
      </c>
      <c r="O10" s="209" t="str">
        <f>IFERROR(INDEX('CHP Estimated Industry Breakdow'!$B$29:$K$38,MATCH(O$7,'CHP Estimated Industry Breakdow'!$A$29:$A$38,0),MATCH($J10,'CHP Estimated Industry Breakdow'!$B$28:$K$28,0)),"")</f>
        <v/>
      </c>
      <c r="P10" s="209" t="str">
        <f>IFERROR(INDEX('CHP Estimated Industry Breakdow'!$B$29:$K$38,MATCH(P$7,'CHP Estimated Industry Breakdow'!$A$29:$A$38,0),MATCH($J10,'CHP Estimated Industry Breakdow'!$B$28:$K$28,0)),"")</f>
        <v/>
      </c>
      <c r="Q10" s="209" t="str">
        <f>IFERROR(INDEX('CHP Estimated Industry Breakdow'!$B$29:$K$38,MATCH(Q$7,'CHP Estimated Industry Breakdow'!$A$29:$A$38,0),MATCH($J10,'CHP Estimated Industry Breakdow'!$B$28:$K$28,0)),"")</f>
        <v/>
      </c>
      <c r="R10" s="209" t="str">
        <f>IFERROR(INDEX('CHP Estimated Industry Breakdow'!$B$29:$K$38,MATCH(R$7,'CHP Estimated Industry Breakdow'!$A$29:$A$38,0),MATCH($J10,'CHP Estimated Industry Breakdow'!$B$28:$K$28,0)),"")</f>
        <v/>
      </c>
      <c r="S10" s="209" t="str">
        <f>IFERROR(INDEX('CHP Estimated Industry Breakdow'!$B$29:$K$38,MATCH(S$7,'CHP Estimated Industry Breakdow'!$A$29:$A$38,0),MATCH($J10,'CHP Estimated Industry Breakdow'!$B$28:$K$28,0)),"")</f>
        <v/>
      </c>
      <c r="T10" s="209" t="str">
        <f>IFERROR(INDEX('CHP Estimated Industry Breakdow'!$B$29:$K$38,MATCH(T$7,'CHP Estimated Industry Breakdow'!$A$29:$A$38,0),MATCH($J10,'CHP Estimated Industry Breakdow'!$B$28:$K$28,0)),"")</f>
        <v/>
      </c>
      <c r="U10" s="209" t="str">
        <f>IFERROR(INDEX('CHP Estimated Industry Breakdow'!$B$29:$K$38,MATCH(U$7,'CHP Estimated Industry Breakdow'!$A$29:$A$38,0),MATCH($J10,'CHP Estimated Industry Breakdow'!$B$28:$K$28,0)),"")</f>
        <v/>
      </c>
      <c r="V10" s="209" t="str">
        <f>IFERROR(INDEX('CHP Estimated Industry Breakdow'!$B$29:$K$38,MATCH(V$7,'CHP Estimated Industry Breakdow'!$A$29:$A$38,0),MATCH($J10,'CHP Estimated Industry Breakdow'!$B$28:$K$28,0)),"")</f>
        <v/>
      </c>
      <c r="W10" s="209" t="str">
        <f>IFERROR(INDEX('CHP Estimated Industry Breakdow'!$B$29:$K$38,MATCH(W$7,'CHP Estimated Industry Breakdow'!$A$29:$A$38,0),MATCH($J10,'CHP Estimated Industry Breakdow'!$B$28:$K$28,0)),"")</f>
        <v/>
      </c>
      <c r="X10" s="147">
        <f t="shared" si="0"/>
        <v>0</v>
      </c>
      <c r="Y10" s="178"/>
      <c r="Z10" s="178"/>
    </row>
    <row r="11" spans="1:26" ht="15" x14ac:dyDescent="0.25">
      <c r="B11" s="216"/>
      <c r="C11" s="40" t="s">
        <v>172</v>
      </c>
      <c r="D11" s="40" t="s">
        <v>193</v>
      </c>
      <c r="E11" s="40" t="s">
        <v>272</v>
      </c>
      <c r="F11" s="40" t="s">
        <v>281</v>
      </c>
      <c r="G11" s="40" t="s">
        <v>183</v>
      </c>
      <c r="H11" s="40" t="s">
        <v>177</v>
      </c>
      <c r="I11" s="40" t="s">
        <v>178</v>
      </c>
      <c r="J11" s="40" t="s">
        <v>241</v>
      </c>
      <c r="K11" s="41" t="s">
        <v>593</v>
      </c>
      <c r="L11" s="42">
        <v>2497935571946.9731</v>
      </c>
      <c r="M11" s="178"/>
      <c r="N11" s="209">
        <f>IFERROR(INDEX('CHP Estimated Industry Breakdow'!$B$29:$K$38,MATCH(N$7,'CHP Estimated Industry Breakdow'!$A$29:$A$38,0),MATCH($J11,'CHP Estimated Industry Breakdow'!$B$28:$K$28,0)),"")</f>
        <v>1</v>
      </c>
      <c r="O11" s="209" t="str">
        <f>IFERROR(INDEX('CHP Estimated Industry Breakdow'!$B$29:$K$38,MATCH(O$7,'CHP Estimated Industry Breakdow'!$A$29:$A$38,0),MATCH($J11,'CHP Estimated Industry Breakdow'!$B$28:$K$28,0)),"")</f>
        <v/>
      </c>
      <c r="P11" s="209" t="str">
        <f>IFERROR(INDEX('CHP Estimated Industry Breakdow'!$B$29:$K$38,MATCH(P$7,'CHP Estimated Industry Breakdow'!$A$29:$A$38,0),MATCH($J11,'CHP Estimated Industry Breakdow'!$B$28:$K$28,0)),"")</f>
        <v/>
      </c>
      <c r="Q11" s="209" t="str">
        <f>IFERROR(INDEX('CHP Estimated Industry Breakdow'!$B$29:$K$38,MATCH(Q$7,'CHP Estimated Industry Breakdow'!$A$29:$A$38,0),MATCH($J11,'CHP Estimated Industry Breakdow'!$B$28:$K$28,0)),"")</f>
        <v/>
      </c>
      <c r="R11" s="209" t="str">
        <f>IFERROR(INDEX('CHP Estimated Industry Breakdow'!$B$29:$K$38,MATCH(R$7,'CHP Estimated Industry Breakdow'!$A$29:$A$38,0),MATCH($J11,'CHP Estimated Industry Breakdow'!$B$28:$K$28,0)),"")</f>
        <v/>
      </c>
      <c r="S11" s="209" t="str">
        <f>IFERROR(INDEX('CHP Estimated Industry Breakdow'!$B$29:$K$38,MATCH(S$7,'CHP Estimated Industry Breakdow'!$A$29:$A$38,0),MATCH($J11,'CHP Estimated Industry Breakdow'!$B$28:$K$28,0)),"")</f>
        <v/>
      </c>
      <c r="T11" s="209" t="str">
        <f>IFERROR(INDEX('CHP Estimated Industry Breakdow'!$B$29:$K$38,MATCH(T$7,'CHP Estimated Industry Breakdow'!$A$29:$A$38,0),MATCH($J11,'CHP Estimated Industry Breakdow'!$B$28:$K$28,0)),"")</f>
        <v/>
      </c>
      <c r="U11" s="209" t="str">
        <f>IFERROR(INDEX('CHP Estimated Industry Breakdow'!$B$29:$K$38,MATCH(U$7,'CHP Estimated Industry Breakdow'!$A$29:$A$38,0),MATCH($J11,'CHP Estimated Industry Breakdow'!$B$28:$K$28,0)),"")</f>
        <v/>
      </c>
      <c r="V11" s="209" t="str">
        <f>IFERROR(INDEX('CHP Estimated Industry Breakdow'!$B$29:$K$38,MATCH(V$7,'CHP Estimated Industry Breakdow'!$A$29:$A$38,0),MATCH($J11,'CHP Estimated Industry Breakdow'!$B$28:$K$28,0)),"")</f>
        <v/>
      </c>
      <c r="W11" s="209" t="str">
        <f>IFERROR(INDEX('CHP Estimated Industry Breakdow'!$B$29:$K$38,MATCH(W$7,'CHP Estimated Industry Breakdow'!$A$29:$A$38,0),MATCH($J11,'CHP Estimated Industry Breakdow'!$B$28:$K$28,0)),"")</f>
        <v/>
      </c>
      <c r="X11" s="147">
        <f t="shared" si="0"/>
        <v>1</v>
      </c>
      <c r="Y11" s="178"/>
      <c r="Z11" s="178"/>
    </row>
    <row r="12" spans="1:26" ht="15" x14ac:dyDescent="0.25">
      <c r="B12" s="216"/>
      <c r="C12" s="36" t="s">
        <v>172</v>
      </c>
      <c r="D12" s="36" t="s">
        <v>193</v>
      </c>
      <c r="E12" s="36" t="s">
        <v>272</v>
      </c>
      <c r="F12" s="36" t="s">
        <v>281</v>
      </c>
      <c r="G12" s="36" t="s">
        <v>183</v>
      </c>
      <c r="H12" s="36" t="s">
        <v>177</v>
      </c>
      <c r="I12" s="36" t="s">
        <v>178</v>
      </c>
      <c r="J12" s="420" t="s">
        <v>197</v>
      </c>
      <c r="K12" s="421" t="s">
        <v>593</v>
      </c>
      <c r="L12" s="422"/>
      <c r="M12" s="222" t="s">
        <v>1454</v>
      </c>
      <c r="N12" s="209" t="str">
        <f>IFERROR(INDEX('CHP Estimated Industry Breakdow'!$B$29:$K$38,MATCH(N$7,'CHP Estimated Industry Breakdow'!$A$29:$A$38,0),MATCH($J12,'CHP Estimated Industry Breakdow'!$B$28:$K$28,0)),"")</f>
        <v/>
      </c>
      <c r="O12" s="209" t="str">
        <f>IFERROR(INDEX('CHP Estimated Industry Breakdow'!$B$29:$K$38,MATCH(O$7,'CHP Estimated Industry Breakdow'!$A$29:$A$38,0),MATCH($J12,'CHP Estimated Industry Breakdow'!$B$28:$K$28,0)),"")</f>
        <v/>
      </c>
      <c r="P12" s="209" t="str">
        <f>IFERROR(INDEX('CHP Estimated Industry Breakdow'!$B$29:$K$38,MATCH(P$7,'CHP Estimated Industry Breakdow'!$A$29:$A$38,0),MATCH($J12,'CHP Estimated Industry Breakdow'!$B$28:$K$28,0)),"")</f>
        <v/>
      </c>
      <c r="Q12" s="209" t="str">
        <f>IFERROR(INDEX('CHP Estimated Industry Breakdow'!$B$29:$K$38,MATCH(Q$7,'CHP Estimated Industry Breakdow'!$A$29:$A$38,0),MATCH($J12,'CHP Estimated Industry Breakdow'!$B$28:$K$28,0)),"")</f>
        <v/>
      </c>
      <c r="R12" s="209" t="str">
        <f>IFERROR(INDEX('CHP Estimated Industry Breakdow'!$B$29:$K$38,MATCH(R$7,'CHP Estimated Industry Breakdow'!$A$29:$A$38,0),MATCH($J12,'CHP Estimated Industry Breakdow'!$B$28:$K$28,0)),"")</f>
        <v/>
      </c>
      <c r="S12" s="209" t="str">
        <f>IFERROR(INDEX('CHP Estimated Industry Breakdow'!$B$29:$K$38,MATCH(S$7,'CHP Estimated Industry Breakdow'!$A$29:$A$38,0),MATCH($J12,'CHP Estimated Industry Breakdow'!$B$28:$K$28,0)),"")</f>
        <v/>
      </c>
      <c r="T12" s="209" t="str">
        <f>IFERROR(INDEX('CHP Estimated Industry Breakdow'!$B$29:$K$38,MATCH(T$7,'CHP Estimated Industry Breakdow'!$A$29:$A$38,0),MATCH($J12,'CHP Estimated Industry Breakdow'!$B$28:$K$28,0)),"")</f>
        <v/>
      </c>
      <c r="U12" s="209" t="str">
        <f>IFERROR(INDEX('CHP Estimated Industry Breakdow'!$B$29:$K$38,MATCH(U$7,'CHP Estimated Industry Breakdow'!$A$29:$A$38,0),MATCH($J12,'CHP Estimated Industry Breakdow'!$B$28:$K$28,0)),"")</f>
        <v/>
      </c>
      <c r="V12" s="209" t="str">
        <f>IFERROR(INDEX('CHP Estimated Industry Breakdow'!$B$29:$K$38,MATCH(V$7,'CHP Estimated Industry Breakdow'!$A$29:$A$38,0),MATCH($J12,'CHP Estimated Industry Breakdow'!$B$28:$K$28,0)),"")</f>
        <v/>
      </c>
      <c r="W12" s="209" t="str">
        <f>IFERROR(INDEX('CHP Estimated Industry Breakdow'!$B$29:$K$38,MATCH(W$7,'CHP Estimated Industry Breakdow'!$A$29:$A$38,0),MATCH($J12,'CHP Estimated Industry Breakdow'!$B$28:$K$28,0)),"")</f>
        <v/>
      </c>
      <c r="X12" s="147">
        <f t="shared" si="0"/>
        <v>0</v>
      </c>
      <c r="Y12" s="178"/>
      <c r="Z12" s="178"/>
    </row>
    <row r="13" spans="1:26" ht="15" x14ac:dyDescent="0.25">
      <c r="B13" s="216"/>
      <c r="C13" s="40" t="s">
        <v>172</v>
      </c>
      <c r="D13" s="40" t="s">
        <v>193</v>
      </c>
      <c r="E13" s="40" t="s">
        <v>272</v>
      </c>
      <c r="F13" s="40" t="s">
        <v>281</v>
      </c>
      <c r="G13" s="40" t="s">
        <v>183</v>
      </c>
      <c r="H13" s="40" t="s">
        <v>177</v>
      </c>
      <c r="I13" s="40" t="s">
        <v>178</v>
      </c>
      <c r="J13" s="40" t="s">
        <v>199</v>
      </c>
      <c r="K13" s="41" t="s">
        <v>593</v>
      </c>
      <c r="L13" s="42">
        <v>196405588558.89142</v>
      </c>
      <c r="M13" s="222" t="s">
        <v>1454</v>
      </c>
      <c r="N13" s="209" t="str">
        <f>IFERROR(INDEX('CHP Estimated Industry Breakdow'!$B$29:$K$38,MATCH(N$7,'CHP Estimated Industry Breakdow'!$A$29:$A$38,0),MATCH($J13,'CHP Estimated Industry Breakdow'!$B$28:$K$28,0)),"")</f>
        <v/>
      </c>
      <c r="O13" s="209" t="str">
        <f>IFERROR(INDEX('CHP Estimated Industry Breakdow'!$B$29:$K$38,MATCH(O$7,'CHP Estimated Industry Breakdow'!$A$29:$A$38,0),MATCH($J13,'CHP Estimated Industry Breakdow'!$B$28:$K$28,0)),"")</f>
        <v/>
      </c>
      <c r="P13" s="209" t="str">
        <f>IFERROR(INDEX('CHP Estimated Industry Breakdow'!$B$29:$K$38,MATCH(P$7,'CHP Estimated Industry Breakdow'!$A$29:$A$38,0),MATCH($J13,'CHP Estimated Industry Breakdow'!$B$28:$K$28,0)),"")</f>
        <v/>
      </c>
      <c r="Q13" s="209" t="str">
        <f>IFERROR(INDEX('CHP Estimated Industry Breakdow'!$B$29:$K$38,MATCH(Q$7,'CHP Estimated Industry Breakdow'!$A$29:$A$38,0),MATCH($J13,'CHP Estimated Industry Breakdow'!$B$28:$K$28,0)),"")</f>
        <v/>
      </c>
      <c r="R13" s="209">
        <f>IFERROR(INDEX('CHP Estimated Industry Breakdow'!$B$29:$K$38,MATCH(R$7,'CHP Estimated Industry Breakdow'!$A$29:$A$38,0),MATCH($J13,'CHP Estimated Industry Breakdow'!$B$28:$K$28,0)),"")</f>
        <v>1</v>
      </c>
      <c r="S13" s="209" t="str">
        <f>IFERROR(INDEX('CHP Estimated Industry Breakdow'!$B$29:$K$38,MATCH(S$7,'CHP Estimated Industry Breakdow'!$A$29:$A$38,0),MATCH($J13,'CHP Estimated Industry Breakdow'!$B$28:$K$28,0)),"")</f>
        <v/>
      </c>
      <c r="T13" s="209" t="str">
        <f>IFERROR(INDEX('CHP Estimated Industry Breakdow'!$B$29:$K$38,MATCH(T$7,'CHP Estimated Industry Breakdow'!$A$29:$A$38,0),MATCH($J13,'CHP Estimated Industry Breakdow'!$B$28:$K$28,0)),"")</f>
        <v/>
      </c>
      <c r="U13" s="209" t="str">
        <f>IFERROR(INDEX('CHP Estimated Industry Breakdow'!$B$29:$K$38,MATCH(U$7,'CHP Estimated Industry Breakdow'!$A$29:$A$38,0),MATCH($J13,'CHP Estimated Industry Breakdow'!$B$28:$K$28,0)),"")</f>
        <v/>
      </c>
      <c r="V13" s="209" t="str">
        <f>IFERROR(INDEX('CHP Estimated Industry Breakdow'!$B$29:$K$38,MATCH(V$7,'CHP Estimated Industry Breakdow'!$A$29:$A$38,0),MATCH($J13,'CHP Estimated Industry Breakdow'!$B$28:$K$28,0)),"")</f>
        <v/>
      </c>
      <c r="W13" s="209" t="str">
        <f>IFERROR(INDEX('CHP Estimated Industry Breakdow'!$B$29:$K$38,MATCH(W$7,'CHP Estimated Industry Breakdow'!$A$29:$A$38,0),MATCH($J13,'CHP Estimated Industry Breakdow'!$B$28:$K$28,0)),"")</f>
        <v/>
      </c>
      <c r="X13" s="147">
        <f t="shared" si="0"/>
        <v>1</v>
      </c>
      <c r="Y13" s="178"/>
      <c r="Z13" s="178"/>
    </row>
    <row r="14" spans="1:26" ht="15" x14ac:dyDescent="0.25">
      <c r="B14" s="216"/>
      <c r="C14" s="36" t="s">
        <v>172</v>
      </c>
      <c r="D14" s="36" t="s">
        <v>193</v>
      </c>
      <c r="E14" s="36" t="s">
        <v>272</v>
      </c>
      <c r="F14" s="36" t="s">
        <v>281</v>
      </c>
      <c r="G14" s="36" t="s">
        <v>183</v>
      </c>
      <c r="H14" s="36" t="s">
        <v>177</v>
      </c>
      <c r="I14" s="36" t="s">
        <v>178</v>
      </c>
      <c r="J14" s="36" t="s">
        <v>184</v>
      </c>
      <c r="K14" s="37" t="s">
        <v>593</v>
      </c>
      <c r="L14" s="38">
        <v>15411183740.531441</v>
      </c>
      <c r="M14" s="178"/>
      <c r="N14" s="209" t="str">
        <f>IFERROR(INDEX('CHP Estimated Industry Breakdow'!$B$29:$K$38,MATCH(N$7,'CHP Estimated Industry Breakdow'!$A$29:$A$38,0),MATCH($J14,'CHP Estimated Industry Breakdow'!$B$28:$K$28,0)),"")</f>
        <v/>
      </c>
      <c r="O14" s="209" t="str">
        <f>IFERROR(INDEX('CHP Estimated Industry Breakdow'!$B$29:$K$38,MATCH(O$7,'CHP Estimated Industry Breakdow'!$A$29:$A$38,0),MATCH($J14,'CHP Estimated Industry Breakdow'!$B$28:$K$28,0)),"")</f>
        <v/>
      </c>
      <c r="P14" s="209" t="str">
        <f>IFERROR(INDEX('CHP Estimated Industry Breakdow'!$B$29:$K$38,MATCH(P$7,'CHP Estimated Industry Breakdow'!$A$29:$A$38,0),MATCH($J14,'CHP Estimated Industry Breakdow'!$B$28:$K$28,0)),"")</f>
        <v/>
      </c>
      <c r="Q14" s="209" t="str">
        <f>IFERROR(INDEX('CHP Estimated Industry Breakdow'!$B$29:$K$38,MATCH(Q$7,'CHP Estimated Industry Breakdow'!$A$29:$A$38,0),MATCH($J14,'CHP Estimated Industry Breakdow'!$B$28:$K$28,0)),"")</f>
        <v/>
      </c>
      <c r="R14" s="209" t="str">
        <f>IFERROR(INDEX('CHP Estimated Industry Breakdow'!$B$29:$K$38,MATCH(R$7,'CHP Estimated Industry Breakdow'!$A$29:$A$38,0),MATCH($J14,'CHP Estimated Industry Breakdow'!$B$28:$K$28,0)),"")</f>
        <v/>
      </c>
      <c r="S14" s="209" t="str">
        <f>IFERROR(INDEX('CHP Estimated Industry Breakdow'!$B$29:$K$38,MATCH(S$7,'CHP Estimated Industry Breakdow'!$A$29:$A$38,0),MATCH($J14,'CHP Estimated Industry Breakdow'!$B$28:$K$28,0)),"")</f>
        <v/>
      </c>
      <c r="T14" s="209" t="str">
        <f>IFERROR(INDEX('CHP Estimated Industry Breakdow'!$B$29:$K$38,MATCH(T$7,'CHP Estimated Industry Breakdow'!$A$29:$A$38,0),MATCH($J14,'CHP Estimated Industry Breakdow'!$B$28:$K$28,0)),"")</f>
        <v/>
      </c>
      <c r="U14" s="209" t="str">
        <f>IFERROR(INDEX('CHP Estimated Industry Breakdow'!$B$29:$K$38,MATCH(U$7,'CHP Estimated Industry Breakdow'!$A$29:$A$38,0),MATCH($J14,'CHP Estimated Industry Breakdow'!$B$28:$K$28,0)),"")</f>
        <v/>
      </c>
      <c r="V14" s="209" t="str">
        <f>IFERROR(INDEX('CHP Estimated Industry Breakdow'!$B$29:$K$38,MATCH(V$7,'CHP Estimated Industry Breakdow'!$A$29:$A$38,0),MATCH($J14,'CHP Estimated Industry Breakdow'!$B$28:$K$28,0)),"")</f>
        <v/>
      </c>
      <c r="W14" s="209" t="str">
        <f>IFERROR(INDEX('CHP Estimated Industry Breakdow'!$B$29:$K$38,MATCH(W$7,'CHP Estimated Industry Breakdow'!$A$29:$A$38,0),MATCH($J14,'CHP Estimated Industry Breakdow'!$B$28:$K$28,0)),"")</f>
        <v/>
      </c>
      <c r="X14" s="147">
        <f t="shared" si="0"/>
        <v>0</v>
      </c>
      <c r="Y14" s="178"/>
      <c r="Z14" s="178"/>
    </row>
    <row r="15" spans="1:26" ht="15" x14ac:dyDescent="0.25">
      <c r="B15" s="216"/>
      <c r="C15" s="40" t="s">
        <v>172</v>
      </c>
      <c r="D15" s="40" t="s">
        <v>193</v>
      </c>
      <c r="E15" s="40" t="s">
        <v>272</v>
      </c>
      <c r="F15" s="40" t="s">
        <v>281</v>
      </c>
      <c r="G15" s="40" t="s">
        <v>183</v>
      </c>
      <c r="H15" s="40" t="s">
        <v>177</v>
      </c>
      <c r="I15" s="40" t="s">
        <v>178</v>
      </c>
      <c r="J15" s="40" t="s">
        <v>190</v>
      </c>
      <c r="K15" s="41" t="s">
        <v>593</v>
      </c>
      <c r="L15" s="42"/>
      <c r="M15" s="222" t="s">
        <v>1454</v>
      </c>
      <c r="N15" s="209" t="str">
        <f>IFERROR(INDEX('CHP Estimated Industry Breakdow'!$B$29:$K$38,MATCH(N$7,'CHP Estimated Industry Breakdow'!$A$29:$A$38,0),MATCH($J15,'CHP Estimated Industry Breakdow'!$B$28:$K$28,0)),"")</f>
        <v/>
      </c>
      <c r="O15" s="209" t="str">
        <f>IFERROR(INDEX('CHP Estimated Industry Breakdow'!$B$29:$K$38,MATCH(O$7,'CHP Estimated Industry Breakdow'!$A$29:$A$38,0),MATCH($J15,'CHP Estimated Industry Breakdow'!$B$28:$K$28,0)),"")</f>
        <v/>
      </c>
      <c r="P15" s="209" t="str">
        <f>IFERROR(INDEX('CHP Estimated Industry Breakdow'!$B$29:$K$38,MATCH(P$7,'CHP Estimated Industry Breakdow'!$A$29:$A$38,0),MATCH($J15,'CHP Estimated Industry Breakdow'!$B$28:$K$28,0)),"")</f>
        <v/>
      </c>
      <c r="Q15" s="209" t="str">
        <f>IFERROR(INDEX('CHP Estimated Industry Breakdow'!$B$29:$K$38,MATCH(Q$7,'CHP Estimated Industry Breakdow'!$A$29:$A$38,0),MATCH($J15,'CHP Estimated Industry Breakdow'!$B$28:$K$28,0)),"")</f>
        <v/>
      </c>
      <c r="R15" s="209" t="str">
        <f>IFERROR(INDEX('CHP Estimated Industry Breakdow'!$B$29:$K$38,MATCH(R$7,'CHP Estimated Industry Breakdow'!$A$29:$A$38,0),MATCH($J15,'CHP Estimated Industry Breakdow'!$B$28:$K$28,0)),"")</f>
        <v/>
      </c>
      <c r="S15" s="209" t="str">
        <f>IFERROR(INDEX('CHP Estimated Industry Breakdow'!$B$29:$K$38,MATCH(S$7,'CHP Estimated Industry Breakdow'!$A$29:$A$38,0),MATCH($J15,'CHP Estimated Industry Breakdow'!$B$28:$K$28,0)),"")</f>
        <v/>
      </c>
      <c r="T15" s="209" t="str">
        <f>IFERROR(INDEX('CHP Estimated Industry Breakdow'!$B$29:$K$38,MATCH(T$7,'CHP Estimated Industry Breakdow'!$A$29:$A$38,0),MATCH($J15,'CHP Estimated Industry Breakdow'!$B$28:$K$28,0)),"")</f>
        <v/>
      </c>
      <c r="U15" s="209" t="str">
        <f>IFERROR(INDEX('CHP Estimated Industry Breakdow'!$B$29:$K$38,MATCH(U$7,'CHP Estimated Industry Breakdow'!$A$29:$A$38,0),MATCH($J15,'CHP Estimated Industry Breakdow'!$B$28:$K$28,0)),"")</f>
        <v/>
      </c>
      <c r="V15" s="209" t="str">
        <f>IFERROR(INDEX('CHP Estimated Industry Breakdow'!$B$29:$K$38,MATCH(V$7,'CHP Estimated Industry Breakdow'!$A$29:$A$38,0),MATCH($J15,'CHP Estimated Industry Breakdow'!$B$28:$K$28,0)),"")</f>
        <v/>
      </c>
      <c r="W15" s="209" t="str">
        <f>IFERROR(INDEX('CHP Estimated Industry Breakdow'!$B$29:$K$38,MATCH(W$7,'CHP Estimated Industry Breakdow'!$A$29:$A$38,0),MATCH($J15,'CHP Estimated Industry Breakdow'!$B$28:$K$28,0)),"")</f>
        <v/>
      </c>
      <c r="X15" s="147">
        <f t="shared" si="0"/>
        <v>0</v>
      </c>
      <c r="Y15" s="178"/>
      <c r="Z15" s="178"/>
    </row>
    <row r="16" spans="1:26" ht="15" x14ac:dyDescent="0.25">
      <c r="B16" s="216"/>
      <c r="C16" s="36" t="s">
        <v>172</v>
      </c>
      <c r="D16" s="36" t="s">
        <v>193</v>
      </c>
      <c r="E16" s="36" t="s">
        <v>272</v>
      </c>
      <c r="F16" s="36" t="s">
        <v>281</v>
      </c>
      <c r="G16" s="36" t="s">
        <v>183</v>
      </c>
      <c r="H16" s="36" t="s">
        <v>177</v>
      </c>
      <c r="I16" s="36" t="s">
        <v>178</v>
      </c>
      <c r="J16" s="36" t="s">
        <v>205</v>
      </c>
      <c r="K16" s="37" t="s">
        <v>593</v>
      </c>
      <c r="L16" s="38">
        <v>257131213696.33765</v>
      </c>
      <c r="M16" s="178"/>
      <c r="N16" s="209" t="str">
        <f>IFERROR(INDEX('CHP Estimated Industry Breakdow'!$B$29:$K$38,MATCH(N$7,'CHP Estimated Industry Breakdow'!$A$29:$A$38,0),MATCH($J16,'CHP Estimated Industry Breakdow'!$B$28:$K$28,0)),"")</f>
        <v/>
      </c>
      <c r="O16" s="209" t="str">
        <f>IFERROR(INDEX('CHP Estimated Industry Breakdow'!$B$29:$K$38,MATCH(O$7,'CHP Estimated Industry Breakdow'!$A$29:$A$38,0),MATCH($J16,'CHP Estimated Industry Breakdow'!$B$28:$K$28,0)),"")</f>
        <v/>
      </c>
      <c r="P16" s="209" t="str">
        <f>IFERROR(INDEX('CHP Estimated Industry Breakdow'!$B$29:$K$38,MATCH(P$7,'CHP Estimated Industry Breakdow'!$A$29:$A$38,0),MATCH($J16,'CHP Estimated Industry Breakdow'!$B$28:$K$28,0)),"")</f>
        <v/>
      </c>
      <c r="Q16" s="209" t="str">
        <f>IFERROR(INDEX('CHP Estimated Industry Breakdow'!$B$29:$K$38,MATCH(Q$7,'CHP Estimated Industry Breakdow'!$A$29:$A$38,0),MATCH($J16,'CHP Estimated Industry Breakdow'!$B$28:$K$28,0)),"")</f>
        <v/>
      </c>
      <c r="R16" s="209">
        <f>IFERROR(INDEX('CHP Estimated Industry Breakdow'!$B$29:$K$38,MATCH(R$7,'CHP Estimated Industry Breakdow'!$A$29:$A$38,0),MATCH($J16,'CHP Estimated Industry Breakdow'!$B$28:$K$28,0)),"")</f>
        <v>1</v>
      </c>
      <c r="S16" s="209" t="str">
        <f>IFERROR(INDEX('CHP Estimated Industry Breakdow'!$B$29:$K$38,MATCH(S$7,'CHP Estimated Industry Breakdow'!$A$29:$A$38,0),MATCH($J16,'CHP Estimated Industry Breakdow'!$B$28:$K$28,0)),"")</f>
        <v/>
      </c>
      <c r="T16" s="209" t="str">
        <f>IFERROR(INDEX('CHP Estimated Industry Breakdow'!$B$29:$K$38,MATCH(T$7,'CHP Estimated Industry Breakdow'!$A$29:$A$38,0),MATCH($J16,'CHP Estimated Industry Breakdow'!$B$28:$K$28,0)),"")</f>
        <v/>
      </c>
      <c r="U16" s="209" t="str">
        <f>IFERROR(INDEX('CHP Estimated Industry Breakdow'!$B$29:$K$38,MATCH(U$7,'CHP Estimated Industry Breakdow'!$A$29:$A$38,0),MATCH($J16,'CHP Estimated Industry Breakdow'!$B$28:$K$28,0)),"")</f>
        <v/>
      </c>
      <c r="V16" s="209" t="str">
        <f>IFERROR(INDEX('CHP Estimated Industry Breakdow'!$B$29:$K$38,MATCH(V$7,'CHP Estimated Industry Breakdow'!$A$29:$A$38,0),MATCH($J16,'CHP Estimated Industry Breakdow'!$B$28:$K$28,0)),"")</f>
        <v/>
      </c>
      <c r="W16" s="209" t="str">
        <f>IFERROR(INDEX('CHP Estimated Industry Breakdow'!$B$29:$K$38,MATCH(W$7,'CHP Estimated Industry Breakdow'!$A$29:$A$38,0),MATCH($J16,'CHP Estimated Industry Breakdow'!$B$28:$K$28,0)),"")</f>
        <v/>
      </c>
      <c r="X16" s="147">
        <f t="shared" si="0"/>
        <v>1</v>
      </c>
      <c r="Y16" s="178"/>
      <c r="Z16" s="178"/>
    </row>
    <row r="17" spans="2:26" ht="15" x14ac:dyDescent="0.25">
      <c r="B17" s="216"/>
      <c r="C17" s="40" t="s">
        <v>172</v>
      </c>
      <c r="D17" s="40" t="s">
        <v>193</v>
      </c>
      <c r="E17" s="40" t="s">
        <v>272</v>
      </c>
      <c r="F17" s="40" t="s">
        <v>281</v>
      </c>
      <c r="G17" s="40" t="s">
        <v>183</v>
      </c>
      <c r="H17" s="40" t="s">
        <v>177</v>
      </c>
      <c r="I17" s="40" t="s">
        <v>178</v>
      </c>
      <c r="J17" s="40" t="s">
        <v>294</v>
      </c>
      <c r="K17" s="41" t="s">
        <v>593</v>
      </c>
      <c r="L17" s="42"/>
      <c r="M17" s="222" t="s">
        <v>1454</v>
      </c>
      <c r="N17" s="209" t="str">
        <f>IFERROR(INDEX('CHP Estimated Industry Breakdow'!$B$29:$K$38,MATCH(N$7,'CHP Estimated Industry Breakdow'!$A$29:$A$38,0),MATCH($J17,'CHP Estimated Industry Breakdow'!$B$28:$K$28,0)),"")</f>
        <v/>
      </c>
      <c r="O17" s="209" t="str">
        <f>IFERROR(INDEX('CHP Estimated Industry Breakdow'!$B$29:$K$38,MATCH(O$7,'CHP Estimated Industry Breakdow'!$A$29:$A$38,0),MATCH($J17,'CHP Estimated Industry Breakdow'!$B$28:$K$28,0)),"")</f>
        <v/>
      </c>
      <c r="P17" s="209" t="str">
        <f>IFERROR(INDEX('CHP Estimated Industry Breakdow'!$B$29:$K$38,MATCH(P$7,'CHP Estimated Industry Breakdow'!$A$29:$A$38,0),MATCH($J17,'CHP Estimated Industry Breakdow'!$B$28:$K$28,0)),"")</f>
        <v/>
      </c>
      <c r="Q17" s="209" t="str">
        <f>IFERROR(INDEX('CHP Estimated Industry Breakdow'!$B$29:$K$38,MATCH(Q$7,'CHP Estimated Industry Breakdow'!$A$29:$A$38,0),MATCH($J17,'CHP Estimated Industry Breakdow'!$B$28:$K$28,0)),"")</f>
        <v/>
      </c>
      <c r="R17" s="209" t="str">
        <f>IFERROR(INDEX('CHP Estimated Industry Breakdow'!$B$29:$K$38,MATCH(R$7,'CHP Estimated Industry Breakdow'!$A$29:$A$38,0),MATCH($J17,'CHP Estimated Industry Breakdow'!$B$28:$K$28,0)),"")</f>
        <v/>
      </c>
      <c r="S17" s="209" t="str">
        <f>IFERROR(INDEX('CHP Estimated Industry Breakdow'!$B$29:$K$38,MATCH(S$7,'CHP Estimated Industry Breakdow'!$A$29:$A$38,0),MATCH($J17,'CHP Estimated Industry Breakdow'!$B$28:$K$28,0)),"")</f>
        <v/>
      </c>
      <c r="T17" s="209" t="str">
        <f>IFERROR(INDEX('CHP Estimated Industry Breakdow'!$B$29:$K$38,MATCH(T$7,'CHP Estimated Industry Breakdow'!$A$29:$A$38,0),MATCH($J17,'CHP Estimated Industry Breakdow'!$B$28:$K$28,0)),"")</f>
        <v/>
      </c>
      <c r="U17" s="209" t="str">
        <f>IFERROR(INDEX('CHP Estimated Industry Breakdow'!$B$29:$K$38,MATCH(U$7,'CHP Estimated Industry Breakdow'!$A$29:$A$38,0),MATCH($J17,'CHP Estimated Industry Breakdow'!$B$28:$K$28,0)),"")</f>
        <v/>
      </c>
      <c r="V17" s="209" t="str">
        <f>IFERROR(INDEX('CHP Estimated Industry Breakdow'!$B$29:$K$38,MATCH(V$7,'CHP Estimated Industry Breakdow'!$A$29:$A$38,0),MATCH($J17,'CHP Estimated Industry Breakdow'!$B$28:$K$28,0)),"")</f>
        <v/>
      </c>
      <c r="W17" s="209" t="str">
        <f>IFERROR(INDEX('CHP Estimated Industry Breakdow'!$B$29:$K$38,MATCH(W$7,'CHP Estimated Industry Breakdow'!$A$29:$A$38,0),MATCH($J17,'CHP Estimated Industry Breakdow'!$B$28:$K$28,0)),"")</f>
        <v/>
      </c>
      <c r="X17" s="147">
        <f t="shared" si="0"/>
        <v>0</v>
      </c>
      <c r="Y17" s="178"/>
      <c r="Z17" s="178"/>
    </row>
    <row r="18" spans="2:26" ht="15" x14ac:dyDescent="0.25">
      <c r="B18" s="216"/>
      <c r="C18" s="36" t="s">
        <v>172</v>
      </c>
      <c r="D18" s="36" t="s">
        <v>193</v>
      </c>
      <c r="E18" s="36" t="s">
        <v>272</v>
      </c>
      <c r="F18" s="36" t="s">
        <v>281</v>
      </c>
      <c r="G18" s="36" t="s">
        <v>183</v>
      </c>
      <c r="H18" s="36" t="s">
        <v>177</v>
      </c>
      <c r="I18" s="36" t="s">
        <v>178</v>
      </c>
      <c r="J18" s="36" t="s">
        <v>179</v>
      </c>
      <c r="K18" s="37" t="s">
        <v>593</v>
      </c>
      <c r="L18" s="38">
        <v>132403674827086.31</v>
      </c>
      <c r="M18" s="178"/>
      <c r="N18" s="209" t="str">
        <f>IFERROR(INDEX('CHP Estimated Industry Breakdow'!$B$29:$K$38,MATCH(N$7,'CHP Estimated Industry Breakdow'!$A$29:$A$38,0),MATCH($J18,'CHP Estimated Industry Breakdow'!$B$28:$K$28,0)),"")</f>
        <v/>
      </c>
      <c r="O18" s="209" t="str">
        <f>IFERROR(INDEX('CHP Estimated Industry Breakdow'!$B$29:$K$38,MATCH(O$7,'CHP Estimated Industry Breakdow'!$A$29:$A$38,0),MATCH($J18,'CHP Estimated Industry Breakdow'!$B$28:$K$28,0)),"")</f>
        <v/>
      </c>
      <c r="P18" s="209" t="str">
        <f>IFERROR(INDEX('CHP Estimated Industry Breakdow'!$B$29:$K$38,MATCH(P$7,'CHP Estimated Industry Breakdow'!$A$29:$A$38,0),MATCH($J18,'CHP Estimated Industry Breakdow'!$B$28:$K$28,0)),"")</f>
        <v/>
      </c>
      <c r="Q18" s="209" t="str">
        <f>IFERROR(INDEX('CHP Estimated Industry Breakdow'!$B$29:$K$38,MATCH(Q$7,'CHP Estimated Industry Breakdow'!$A$29:$A$38,0),MATCH($J18,'CHP Estimated Industry Breakdow'!$B$28:$K$28,0)),"")</f>
        <v/>
      </c>
      <c r="R18" s="209" t="str">
        <f>IFERROR(INDEX('CHP Estimated Industry Breakdow'!$B$29:$K$38,MATCH(R$7,'CHP Estimated Industry Breakdow'!$A$29:$A$38,0),MATCH($J18,'CHP Estimated Industry Breakdow'!$B$28:$K$28,0)),"")</f>
        <v/>
      </c>
      <c r="S18" s="209" t="str">
        <f>IFERROR(INDEX('CHP Estimated Industry Breakdow'!$B$29:$K$38,MATCH(S$7,'CHP Estimated Industry Breakdow'!$A$29:$A$38,0),MATCH($J18,'CHP Estimated Industry Breakdow'!$B$28:$K$28,0)),"")</f>
        <v/>
      </c>
      <c r="T18" s="209" t="str">
        <f>IFERROR(INDEX('CHP Estimated Industry Breakdow'!$B$29:$K$38,MATCH(T$7,'CHP Estimated Industry Breakdow'!$A$29:$A$38,0),MATCH($J18,'CHP Estimated Industry Breakdow'!$B$28:$K$28,0)),"")</f>
        <v/>
      </c>
      <c r="U18" s="209" t="str">
        <f>IFERROR(INDEX('CHP Estimated Industry Breakdow'!$B$29:$K$38,MATCH(U$7,'CHP Estimated Industry Breakdow'!$A$29:$A$38,0),MATCH($J18,'CHP Estimated Industry Breakdow'!$B$28:$K$28,0)),"")</f>
        <v/>
      </c>
      <c r="V18" s="209" t="str">
        <f>IFERROR(INDEX('CHP Estimated Industry Breakdow'!$B$29:$K$38,MATCH(V$7,'CHP Estimated Industry Breakdow'!$A$29:$A$38,0),MATCH($J18,'CHP Estimated Industry Breakdow'!$B$28:$K$28,0)),"")</f>
        <v/>
      </c>
      <c r="W18" s="209" t="str">
        <f>IFERROR(INDEX('CHP Estimated Industry Breakdow'!$B$29:$K$38,MATCH(W$7,'CHP Estimated Industry Breakdow'!$A$29:$A$38,0),MATCH($J18,'CHP Estimated Industry Breakdow'!$B$28:$K$28,0)),"")</f>
        <v/>
      </c>
      <c r="X18" s="147">
        <f t="shared" si="0"/>
        <v>0</v>
      </c>
      <c r="Y18" s="178"/>
      <c r="Z18" s="178"/>
    </row>
    <row r="19" spans="2:26" ht="15" x14ac:dyDescent="0.25">
      <c r="B19" s="216"/>
      <c r="C19" s="40" t="s">
        <v>172</v>
      </c>
      <c r="D19" s="40" t="s">
        <v>193</v>
      </c>
      <c r="E19" s="40" t="s">
        <v>272</v>
      </c>
      <c r="F19" s="40" t="s">
        <v>281</v>
      </c>
      <c r="G19" s="40" t="s">
        <v>183</v>
      </c>
      <c r="H19" s="40" t="s">
        <v>177</v>
      </c>
      <c r="I19" s="40" t="s">
        <v>178</v>
      </c>
      <c r="J19" s="420" t="s">
        <v>297</v>
      </c>
      <c r="K19" s="421" t="s">
        <v>593</v>
      </c>
      <c r="L19" s="422">
        <v>935572295975.1792</v>
      </c>
      <c r="M19" s="222" t="s">
        <v>1454</v>
      </c>
      <c r="N19" s="209">
        <f>IFERROR(INDEX('CHP Estimated Industry Breakdow'!$B$29:$K$38,MATCH(N$7,'CHP Estimated Industry Breakdow'!$A$29:$A$38,0),MATCH($J19,'CHP Estimated Industry Breakdow'!$B$28:$K$28,0)),"")</f>
        <v>1</v>
      </c>
      <c r="O19" s="209" t="str">
        <f>IFERROR(INDEX('CHP Estimated Industry Breakdow'!$B$29:$K$38,MATCH(O$7,'CHP Estimated Industry Breakdow'!$A$29:$A$38,0),MATCH($J19,'CHP Estimated Industry Breakdow'!$B$28:$K$28,0)),"")</f>
        <v/>
      </c>
      <c r="P19" s="209" t="str">
        <f>IFERROR(INDEX('CHP Estimated Industry Breakdow'!$B$29:$K$38,MATCH(P$7,'CHP Estimated Industry Breakdow'!$A$29:$A$38,0),MATCH($J19,'CHP Estimated Industry Breakdow'!$B$28:$K$28,0)),"")</f>
        <v/>
      </c>
      <c r="Q19" s="209" t="str">
        <f>IFERROR(INDEX('CHP Estimated Industry Breakdow'!$B$29:$K$38,MATCH(Q$7,'CHP Estimated Industry Breakdow'!$A$29:$A$38,0),MATCH($J19,'CHP Estimated Industry Breakdow'!$B$28:$K$28,0)),"")</f>
        <v/>
      </c>
      <c r="R19" s="209" t="str">
        <f>IFERROR(INDEX('CHP Estimated Industry Breakdow'!$B$29:$K$38,MATCH(R$7,'CHP Estimated Industry Breakdow'!$A$29:$A$38,0),MATCH($J19,'CHP Estimated Industry Breakdow'!$B$28:$K$28,0)),"")</f>
        <v/>
      </c>
      <c r="S19" s="209" t="str">
        <f>IFERROR(INDEX('CHP Estimated Industry Breakdow'!$B$29:$K$38,MATCH(S$7,'CHP Estimated Industry Breakdow'!$A$29:$A$38,0),MATCH($J19,'CHP Estimated Industry Breakdow'!$B$28:$K$28,0)),"")</f>
        <v/>
      </c>
      <c r="T19" s="209" t="str">
        <f>IFERROR(INDEX('CHP Estimated Industry Breakdow'!$B$29:$K$38,MATCH(T$7,'CHP Estimated Industry Breakdow'!$A$29:$A$38,0),MATCH($J19,'CHP Estimated Industry Breakdow'!$B$28:$K$28,0)),"")</f>
        <v/>
      </c>
      <c r="U19" s="209" t="str">
        <f>IFERROR(INDEX('CHP Estimated Industry Breakdow'!$B$29:$K$38,MATCH(U$7,'CHP Estimated Industry Breakdow'!$A$29:$A$38,0),MATCH($J19,'CHP Estimated Industry Breakdow'!$B$28:$K$28,0)),"")</f>
        <v/>
      </c>
      <c r="V19" s="209" t="str">
        <f>IFERROR(INDEX('CHP Estimated Industry Breakdow'!$B$29:$K$38,MATCH(V$7,'CHP Estimated Industry Breakdow'!$A$29:$A$38,0),MATCH($J19,'CHP Estimated Industry Breakdow'!$B$28:$K$28,0)),"")</f>
        <v/>
      </c>
      <c r="W19" s="209" t="str">
        <f>IFERROR(INDEX('CHP Estimated Industry Breakdow'!$B$29:$K$38,MATCH(W$7,'CHP Estimated Industry Breakdow'!$A$29:$A$38,0),MATCH($J19,'CHP Estimated Industry Breakdow'!$B$28:$K$28,0)),"")</f>
        <v/>
      </c>
      <c r="X19" s="147">
        <f t="shared" si="0"/>
        <v>1</v>
      </c>
      <c r="Y19" s="178"/>
      <c r="Z19" s="178"/>
    </row>
    <row r="20" spans="2:26" ht="15" x14ac:dyDescent="0.25">
      <c r="B20" s="216"/>
      <c r="C20" s="36" t="s">
        <v>172</v>
      </c>
      <c r="D20" s="36" t="s">
        <v>193</v>
      </c>
      <c r="E20" s="36" t="s">
        <v>272</v>
      </c>
      <c r="F20" s="36" t="s">
        <v>281</v>
      </c>
      <c r="G20" s="36" t="s">
        <v>183</v>
      </c>
      <c r="H20" s="36" t="s">
        <v>177</v>
      </c>
      <c r="I20" s="36" t="s">
        <v>178</v>
      </c>
      <c r="J20" s="36" t="s">
        <v>208</v>
      </c>
      <c r="K20" s="37" t="s">
        <v>593</v>
      </c>
      <c r="L20" s="38">
        <v>218468185371.97961</v>
      </c>
      <c r="M20" s="222" t="s">
        <v>1454</v>
      </c>
      <c r="N20" s="209">
        <f>IFERROR(INDEX('CHP Estimated Industry Breakdow'!$B$29:$K$38,MATCH(N$7,'CHP Estimated Industry Breakdow'!$A$29:$A$38,0),MATCH($J20,'CHP Estimated Industry Breakdow'!$B$28:$K$28,0)),"")</f>
        <v>1</v>
      </c>
      <c r="O20" s="209" t="str">
        <f>IFERROR(INDEX('CHP Estimated Industry Breakdow'!$B$29:$K$38,MATCH(O$7,'CHP Estimated Industry Breakdow'!$A$29:$A$38,0),MATCH($J20,'CHP Estimated Industry Breakdow'!$B$28:$K$28,0)),"")</f>
        <v/>
      </c>
      <c r="P20" s="209" t="str">
        <f>IFERROR(INDEX('CHP Estimated Industry Breakdow'!$B$29:$K$38,MATCH(P$7,'CHP Estimated Industry Breakdow'!$A$29:$A$38,0),MATCH($J20,'CHP Estimated Industry Breakdow'!$B$28:$K$28,0)),"")</f>
        <v/>
      </c>
      <c r="Q20" s="209" t="str">
        <f>IFERROR(INDEX('CHP Estimated Industry Breakdow'!$B$29:$K$38,MATCH(Q$7,'CHP Estimated Industry Breakdow'!$A$29:$A$38,0),MATCH($J20,'CHP Estimated Industry Breakdow'!$B$28:$K$28,0)),"")</f>
        <v/>
      </c>
      <c r="R20" s="209" t="str">
        <f>IFERROR(INDEX('CHP Estimated Industry Breakdow'!$B$29:$K$38,MATCH(R$7,'CHP Estimated Industry Breakdow'!$A$29:$A$38,0),MATCH($J20,'CHP Estimated Industry Breakdow'!$B$28:$K$28,0)),"")</f>
        <v/>
      </c>
      <c r="S20" s="209" t="str">
        <f>IFERROR(INDEX('CHP Estimated Industry Breakdow'!$B$29:$K$38,MATCH(S$7,'CHP Estimated Industry Breakdow'!$A$29:$A$38,0),MATCH($J20,'CHP Estimated Industry Breakdow'!$B$28:$K$28,0)),"")</f>
        <v/>
      </c>
      <c r="T20" s="209" t="str">
        <f>IFERROR(INDEX('CHP Estimated Industry Breakdow'!$B$29:$K$38,MATCH(T$7,'CHP Estimated Industry Breakdow'!$A$29:$A$38,0),MATCH($J20,'CHP Estimated Industry Breakdow'!$B$28:$K$28,0)),"")</f>
        <v/>
      </c>
      <c r="U20" s="209" t="str">
        <f>IFERROR(INDEX('CHP Estimated Industry Breakdow'!$B$29:$K$38,MATCH(U$7,'CHP Estimated Industry Breakdow'!$A$29:$A$38,0),MATCH($J20,'CHP Estimated Industry Breakdow'!$B$28:$K$28,0)),"")</f>
        <v/>
      </c>
      <c r="V20" s="209" t="str">
        <f>IFERROR(INDEX('CHP Estimated Industry Breakdow'!$B$29:$K$38,MATCH(V$7,'CHP Estimated Industry Breakdow'!$A$29:$A$38,0),MATCH($J20,'CHP Estimated Industry Breakdow'!$B$28:$K$28,0)),"")</f>
        <v/>
      </c>
      <c r="W20" s="209" t="str">
        <f>IFERROR(INDEX('CHP Estimated Industry Breakdow'!$B$29:$K$38,MATCH(W$7,'CHP Estimated Industry Breakdow'!$A$29:$A$38,0),MATCH($J20,'CHP Estimated Industry Breakdow'!$B$28:$K$28,0)),"")</f>
        <v/>
      </c>
      <c r="X20" s="147">
        <f t="shared" si="0"/>
        <v>1</v>
      </c>
      <c r="Y20" s="178"/>
      <c r="Z20" s="178"/>
    </row>
    <row r="21" spans="2:26" ht="15" x14ac:dyDescent="0.25">
      <c r="B21" s="216"/>
      <c r="C21" s="40" t="s">
        <v>172</v>
      </c>
      <c r="D21" s="40" t="s">
        <v>193</v>
      </c>
      <c r="E21" s="40" t="s">
        <v>272</v>
      </c>
      <c r="F21" s="40" t="s">
        <v>281</v>
      </c>
      <c r="G21" s="40" t="s">
        <v>183</v>
      </c>
      <c r="H21" s="40" t="s">
        <v>177</v>
      </c>
      <c r="I21" s="40" t="s">
        <v>178</v>
      </c>
      <c r="J21" s="420" t="s">
        <v>300</v>
      </c>
      <c r="K21" s="421" t="s">
        <v>593</v>
      </c>
      <c r="L21" s="422">
        <v>18958236717769.086</v>
      </c>
      <c r="M21" s="178"/>
      <c r="N21" s="209" t="str">
        <f>IFERROR(INDEX('CHP Estimated Industry Breakdow'!$B$29:$K$38,MATCH(N$7,'CHP Estimated Industry Breakdow'!$A$29:$A$38,0),MATCH($J21,'CHP Estimated Industry Breakdow'!$B$28:$K$28,0)),"")</f>
        <v/>
      </c>
      <c r="O21" s="209" t="str">
        <f>IFERROR(INDEX('CHP Estimated Industry Breakdow'!$B$29:$K$38,MATCH(O$7,'CHP Estimated Industry Breakdow'!$A$29:$A$38,0),MATCH($J21,'CHP Estimated Industry Breakdow'!$B$28:$K$28,0)),"")</f>
        <v/>
      </c>
      <c r="P21" s="209" t="str">
        <f>IFERROR(INDEX('CHP Estimated Industry Breakdow'!$B$29:$K$38,MATCH(P$7,'CHP Estimated Industry Breakdow'!$A$29:$A$38,0),MATCH($J21,'CHP Estimated Industry Breakdow'!$B$28:$K$28,0)),"")</f>
        <v/>
      </c>
      <c r="Q21" s="209" t="str">
        <f>IFERROR(INDEX('CHP Estimated Industry Breakdow'!$B$29:$K$38,MATCH(Q$7,'CHP Estimated Industry Breakdow'!$A$29:$A$38,0),MATCH($J21,'CHP Estimated Industry Breakdow'!$B$28:$K$28,0)),"")</f>
        <v/>
      </c>
      <c r="R21" s="209" t="str">
        <f>IFERROR(INDEX('CHP Estimated Industry Breakdow'!$B$29:$K$38,MATCH(R$7,'CHP Estimated Industry Breakdow'!$A$29:$A$38,0),MATCH($J21,'CHP Estimated Industry Breakdow'!$B$28:$K$28,0)),"")</f>
        <v/>
      </c>
      <c r="S21" s="209" t="str">
        <f>IFERROR(INDEX('CHP Estimated Industry Breakdow'!$B$29:$K$38,MATCH(S$7,'CHP Estimated Industry Breakdow'!$A$29:$A$38,0),MATCH($J21,'CHP Estimated Industry Breakdow'!$B$28:$K$28,0)),"")</f>
        <v/>
      </c>
      <c r="T21" s="209" t="str">
        <f>IFERROR(INDEX('CHP Estimated Industry Breakdow'!$B$29:$K$38,MATCH(T$7,'CHP Estimated Industry Breakdow'!$A$29:$A$38,0),MATCH($J21,'CHP Estimated Industry Breakdow'!$B$28:$K$28,0)),"")</f>
        <v/>
      </c>
      <c r="U21" s="209" t="str">
        <f>IFERROR(INDEX('CHP Estimated Industry Breakdow'!$B$29:$K$38,MATCH(U$7,'CHP Estimated Industry Breakdow'!$A$29:$A$38,0),MATCH($J21,'CHP Estimated Industry Breakdow'!$B$28:$K$28,0)),"")</f>
        <v/>
      </c>
      <c r="V21" s="209" t="str">
        <f>IFERROR(INDEX('CHP Estimated Industry Breakdow'!$B$29:$K$38,MATCH(V$7,'CHP Estimated Industry Breakdow'!$A$29:$A$38,0),MATCH($J21,'CHP Estimated Industry Breakdow'!$B$28:$K$28,0)),"")</f>
        <v/>
      </c>
      <c r="W21" s="209" t="str">
        <f>IFERROR(INDEX('CHP Estimated Industry Breakdow'!$B$29:$K$38,MATCH(W$7,'CHP Estimated Industry Breakdow'!$A$29:$A$38,0),MATCH($J21,'CHP Estimated Industry Breakdow'!$B$28:$K$28,0)),"")</f>
        <v/>
      </c>
      <c r="X21" s="147">
        <f t="shared" si="0"/>
        <v>0</v>
      </c>
      <c r="Y21" s="178"/>
      <c r="Z21" s="178"/>
    </row>
    <row r="22" spans="2:26" ht="15" x14ac:dyDescent="0.25">
      <c r="B22" s="216"/>
      <c r="C22" s="36" t="s">
        <v>172</v>
      </c>
      <c r="D22" s="36" t="s">
        <v>193</v>
      </c>
      <c r="E22" s="36" t="s">
        <v>272</v>
      </c>
      <c r="F22" s="36" t="s">
        <v>281</v>
      </c>
      <c r="G22" s="36" t="s">
        <v>183</v>
      </c>
      <c r="H22" s="36" t="s">
        <v>177</v>
      </c>
      <c r="I22" s="36" t="s">
        <v>178</v>
      </c>
      <c r="J22" s="36" t="s">
        <v>250</v>
      </c>
      <c r="K22" s="37" t="s">
        <v>593</v>
      </c>
      <c r="L22" s="38"/>
      <c r="M22" s="178"/>
      <c r="N22" s="209" t="str">
        <f>IFERROR(INDEX('CHP Estimated Industry Breakdow'!$B$29:$K$38,MATCH(N$7,'CHP Estimated Industry Breakdow'!$A$29:$A$38,0),MATCH($J22,'CHP Estimated Industry Breakdow'!$B$28:$K$28,0)),"")</f>
        <v/>
      </c>
      <c r="O22" s="209" t="str">
        <f>IFERROR(INDEX('CHP Estimated Industry Breakdow'!$B$29:$K$38,MATCH(O$7,'CHP Estimated Industry Breakdow'!$A$29:$A$38,0),MATCH($J22,'CHP Estimated Industry Breakdow'!$B$28:$K$28,0)),"")</f>
        <v/>
      </c>
      <c r="P22" s="209" t="str">
        <f>IFERROR(INDEX('CHP Estimated Industry Breakdow'!$B$29:$K$38,MATCH(P$7,'CHP Estimated Industry Breakdow'!$A$29:$A$38,0),MATCH($J22,'CHP Estimated Industry Breakdow'!$B$28:$K$28,0)),"")</f>
        <v/>
      </c>
      <c r="Q22" s="209" t="str">
        <f>IFERROR(INDEX('CHP Estimated Industry Breakdow'!$B$29:$K$38,MATCH(Q$7,'CHP Estimated Industry Breakdow'!$A$29:$A$38,0),MATCH($J22,'CHP Estimated Industry Breakdow'!$B$28:$K$28,0)),"")</f>
        <v/>
      </c>
      <c r="R22" s="209" t="str">
        <f>IFERROR(INDEX('CHP Estimated Industry Breakdow'!$B$29:$K$38,MATCH(R$7,'CHP Estimated Industry Breakdow'!$A$29:$A$38,0),MATCH($J22,'CHP Estimated Industry Breakdow'!$B$28:$K$28,0)),"")</f>
        <v/>
      </c>
      <c r="S22" s="209" t="str">
        <f>IFERROR(INDEX('CHP Estimated Industry Breakdow'!$B$29:$K$38,MATCH(S$7,'CHP Estimated Industry Breakdow'!$A$29:$A$38,0),MATCH($J22,'CHP Estimated Industry Breakdow'!$B$28:$K$28,0)),"")</f>
        <v/>
      </c>
      <c r="T22" s="209" t="str">
        <f>IFERROR(INDEX('CHP Estimated Industry Breakdow'!$B$29:$K$38,MATCH(T$7,'CHP Estimated Industry Breakdow'!$A$29:$A$38,0),MATCH($J22,'CHP Estimated Industry Breakdow'!$B$28:$K$28,0)),"")</f>
        <v/>
      </c>
      <c r="U22" s="209" t="str">
        <f>IFERROR(INDEX('CHP Estimated Industry Breakdow'!$B$29:$K$38,MATCH(U$7,'CHP Estimated Industry Breakdow'!$A$29:$A$38,0),MATCH($J22,'CHP Estimated Industry Breakdow'!$B$28:$K$28,0)),"")</f>
        <v/>
      </c>
      <c r="V22" s="209" t="str">
        <f>IFERROR(INDEX('CHP Estimated Industry Breakdow'!$B$29:$K$38,MATCH(V$7,'CHP Estimated Industry Breakdow'!$A$29:$A$38,0),MATCH($J22,'CHP Estimated Industry Breakdow'!$B$28:$K$28,0)),"")</f>
        <v/>
      </c>
      <c r="W22" s="209" t="str">
        <f>IFERROR(INDEX('CHP Estimated Industry Breakdow'!$B$29:$K$38,MATCH(W$7,'CHP Estimated Industry Breakdow'!$A$29:$A$38,0),MATCH($J22,'CHP Estimated Industry Breakdow'!$B$28:$K$28,0)),"")</f>
        <v/>
      </c>
      <c r="X22" s="147">
        <f t="shared" si="0"/>
        <v>0</v>
      </c>
      <c r="Y22" s="178"/>
      <c r="Z22" s="178"/>
    </row>
    <row r="23" spans="2:26" ht="15" x14ac:dyDescent="0.25">
      <c r="B23" s="216"/>
      <c r="C23" s="40" t="s">
        <v>172</v>
      </c>
      <c r="D23" s="40" t="s">
        <v>193</v>
      </c>
      <c r="E23" s="40" t="s">
        <v>272</v>
      </c>
      <c r="F23" s="40" t="s">
        <v>281</v>
      </c>
      <c r="G23" s="40" t="s">
        <v>183</v>
      </c>
      <c r="H23" s="40" t="s">
        <v>177</v>
      </c>
      <c r="I23" s="40" t="s">
        <v>178</v>
      </c>
      <c r="J23" s="40" t="s">
        <v>303</v>
      </c>
      <c r="K23" s="41" t="s">
        <v>593</v>
      </c>
      <c r="L23" s="42"/>
      <c r="M23" s="178"/>
      <c r="N23" s="209" t="str">
        <f>IFERROR(INDEX('CHP Estimated Industry Breakdow'!$B$29:$K$38,MATCH(N$7,'CHP Estimated Industry Breakdow'!$A$29:$A$38,0),MATCH($J23,'CHP Estimated Industry Breakdow'!$B$28:$K$28,0)),"")</f>
        <v/>
      </c>
      <c r="O23" s="209" t="str">
        <f>IFERROR(INDEX('CHP Estimated Industry Breakdow'!$B$29:$K$38,MATCH(O$7,'CHP Estimated Industry Breakdow'!$A$29:$A$38,0),MATCH($J23,'CHP Estimated Industry Breakdow'!$B$28:$K$28,0)),"")</f>
        <v/>
      </c>
      <c r="P23" s="209" t="str">
        <f>IFERROR(INDEX('CHP Estimated Industry Breakdow'!$B$29:$K$38,MATCH(P$7,'CHP Estimated Industry Breakdow'!$A$29:$A$38,0),MATCH($J23,'CHP Estimated Industry Breakdow'!$B$28:$K$28,0)),"")</f>
        <v/>
      </c>
      <c r="Q23" s="209" t="str">
        <f>IFERROR(INDEX('CHP Estimated Industry Breakdow'!$B$29:$K$38,MATCH(Q$7,'CHP Estimated Industry Breakdow'!$A$29:$A$38,0),MATCH($J23,'CHP Estimated Industry Breakdow'!$B$28:$K$28,0)),"")</f>
        <v/>
      </c>
      <c r="R23" s="209" t="str">
        <f>IFERROR(INDEX('CHP Estimated Industry Breakdow'!$B$29:$K$38,MATCH(R$7,'CHP Estimated Industry Breakdow'!$A$29:$A$38,0),MATCH($J23,'CHP Estimated Industry Breakdow'!$B$28:$K$28,0)),"")</f>
        <v/>
      </c>
      <c r="S23" s="209" t="str">
        <f>IFERROR(INDEX('CHP Estimated Industry Breakdow'!$B$29:$K$38,MATCH(S$7,'CHP Estimated Industry Breakdow'!$A$29:$A$38,0),MATCH($J23,'CHP Estimated Industry Breakdow'!$B$28:$K$28,0)),"")</f>
        <v/>
      </c>
      <c r="T23" s="209" t="str">
        <f>IFERROR(INDEX('CHP Estimated Industry Breakdow'!$B$29:$K$38,MATCH(T$7,'CHP Estimated Industry Breakdow'!$A$29:$A$38,0),MATCH($J23,'CHP Estimated Industry Breakdow'!$B$28:$K$28,0)),"")</f>
        <v/>
      </c>
      <c r="U23" s="209" t="str">
        <f>IFERROR(INDEX('CHP Estimated Industry Breakdow'!$B$29:$K$38,MATCH(U$7,'CHP Estimated Industry Breakdow'!$A$29:$A$38,0),MATCH($J23,'CHP Estimated Industry Breakdow'!$B$28:$K$28,0)),"")</f>
        <v/>
      </c>
      <c r="V23" s="209" t="str">
        <f>IFERROR(INDEX('CHP Estimated Industry Breakdow'!$B$29:$K$38,MATCH(V$7,'CHP Estimated Industry Breakdow'!$A$29:$A$38,0),MATCH($J23,'CHP Estimated Industry Breakdow'!$B$28:$K$28,0)),"")</f>
        <v/>
      </c>
      <c r="W23" s="209" t="str">
        <f>IFERROR(INDEX('CHP Estimated Industry Breakdow'!$B$29:$K$38,MATCH(W$7,'CHP Estimated Industry Breakdow'!$A$29:$A$38,0),MATCH($J23,'CHP Estimated Industry Breakdow'!$B$28:$K$28,0)),"")</f>
        <v/>
      </c>
      <c r="X23" s="147">
        <f t="shared" si="0"/>
        <v>0</v>
      </c>
      <c r="Y23" s="178"/>
      <c r="Z23" s="178"/>
    </row>
    <row r="24" spans="2:26" s="29" customFormat="1" ht="15" x14ac:dyDescent="0.25">
      <c r="B24" s="178"/>
      <c r="C24" s="36" t="s">
        <v>172</v>
      </c>
      <c r="D24" s="36" t="s">
        <v>193</v>
      </c>
      <c r="E24" s="36" t="s">
        <v>272</v>
      </c>
      <c r="F24" s="36" t="s">
        <v>281</v>
      </c>
      <c r="G24" s="36" t="s">
        <v>183</v>
      </c>
      <c r="H24" s="36" t="s">
        <v>177</v>
      </c>
      <c r="I24" s="36" t="s">
        <v>178</v>
      </c>
      <c r="J24" s="36" t="s">
        <v>305</v>
      </c>
      <c r="K24" s="37" t="s">
        <v>593</v>
      </c>
      <c r="L24" s="38"/>
      <c r="M24" s="178"/>
      <c r="N24" s="209" t="str">
        <f>IFERROR(INDEX('CHP Estimated Industry Breakdow'!$B$29:$K$38,MATCH(N$7,'CHP Estimated Industry Breakdow'!$A$29:$A$38,0),MATCH($J24,'CHP Estimated Industry Breakdow'!$B$28:$K$28,0)),"")</f>
        <v/>
      </c>
      <c r="O24" s="209" t="str">
        <f>IFERROR(INDEX('CHP Estimated Industry Breakdow'!$B$29:$K$38,MATCH(O$7,'CHP Estimated Industry Breakdow'!$A$29:$A$38,0),MATCH($J24,'CHP Estimated Industry Breakdow'!$B$28:$K$28,0)),"")</f>
        <v/>
      </c>
      <c r="P24" s="209" t="str">
        <f>IFERROR(INDEX('CHP Estimated Industry Breakdow'!$B$29:$K$38,MATCH(P$7,'CHP Estimated Industry Breakdow'!$A$29:$A$38,0),MATCH($J24,'CHP Estimated Industry Breakdow'!$B$28:$K$28,0)),"")</f>
        <v/>
      </c>
      <c r="Q24" s="209" t="str">
        <f>IFERROR(INDEX('CHP Estimated Industry Breakdow'!$B$29:$K$38,MATCH(Q$7,'CHP Estimated Industry Breakdow'!$A$29:$A$38,0),MATCH($J24,'CHP Estimated Industry Breakdow'!$B$28:$K$28,0)),"")</f>
        <v/>
      </c>
      <c r="R24" s="209" t="str">
        <f>IFERROR(INDEX('CHP Estimated Industry Breakdow'!$B$29:$K$38,MATCH(R$7,'CHP Estimated Industry Breakdow'!$A$29:$A$38,0),MATCH($J24,'CHP Estimated Industry Breakdow'!$B$28:$K$28,0)),"")</f>
        <v/>
      </c>
      <c r="S24" s="209" t="str">
        <f>IFERROR(INDEX('CHP Estimated Industry Breakdow'!$B$29:$K$38,MATCH(S$7,'CHP Estimated Industry Breakdow'!$A$29:$A$38,0),MATCH($J24,'CHP Estimated Industry Breakdow'!$B$28:$K$28,0)),"")</f>
        <v/>
      </c>
      <c r="T24" s="209" t="str">
        <f>IFERROR(INDEX('CHP Estimated Industry Breakdow'!$B$29:$K$38,MATCH(T$7,'CHP Estimated Industry Breakdow'!$A$29:$A$38,0),MATCH($J24,'CHP Estimated Industry Breakdow'!$B$28:$K$28,0)),"")</f>
        <v/>
      </c>
      <c r="U24" s="209" t="str">
        <f>IFERROR(INDEX('CHP Estimated Industry Breakdow'!$B$29:$K$38,MATCH(U$7,'CHP Estimated Industry Breakdow'!$A$29:$A$38,0),MATCH($J24,'CHP Estimated Industry Breakdow'!$B$28:$K$28,0)),"")</f>
        <v/>
      </c>
      <c r="V24" s="209" t="str">
        <f>IFERROR(INDEX('CHP Estimated Industry Breakdow'!$B$29:$K$38,MATCH(V$7,'CHP Estimated Industry Breakdow'!$A$29:$A$38,0),MATCH($J24,'CHP Estimated Industry Breakdow'!$B$28:$K$28,0)),"")</f>
        <v/>
      </c>
      <c r="W24" s="209" t="str">
        <f>IFERROR(INDEX('CHP Estimated Industry Breakdow'!$B$29:$K$38,MATCH(W$7,'CHP Estimated Industry Breakdow'!$A$29:$A$38,0),MATCH($J24,'CHP Estimated Industry Breakdow'!$B$28:$K$28,0)),"")</f>
        <v/>
      </c>
      <c r="X24" s="147">
        <f t="shared" si="0"/>
        <v>0</v>
      </c>
      <c r="Y24" s="178"/>
      <c r="Z24" s="178"/>
    </row>
    <row r="25" spans="2:26" s="29" customFormat="1" ht="15" x14ac:dyDescent="0.25">
      <c r="B25" s="178"/>
      <c r="C25" s="36" t="s">
        <v>172</v>
      </c>
      <c r="D25" s="36" t="s">
        <v>193</v>
      </c>
      <c r="E25" s="36" t="s">
        <v>334</v>
      </c>
      <c r="F25" s="36" t="s">
        <v>281</v>
      </c>
      <c r="G25" s="36" t="s">
        <v>196</v>
      </c>
      <c r="H25" s="36" t="s">
        <v>177</v>
      </c>
      <c r="I25" s="36" t="s">
        <v>178</v>
      </c>
      <c r="J25" s="420" t="s">
        <v>282</v>
      </c>
      <c r="K25" s="421" t="s">
        <v>593</v>
      </c>
      <c r="L25" s="422">
        <v>694866529955.13892</v>
      </c>
      <c r="M25" s="178"/>
      <c r="N25" s="209">
        <f>IFERROR(INDEX('CHP Estimated Industry Breakdow'!$B$29:$K$38,MATCH(N$7,'CHP Estimated Industry Breakdow'!$A$29:$A$38,0),MATCH($J25,'CHP Estimated Industry Breakdow'!$B$28:$K$28,0)),"")</f>
        <v>1</v>
      </c>
      <c r="O25" s="209" t="str">
        <f>IFERROR(INDEX('CHP Estimated Industry Breakdow'!$B$29:$K$38,MATCH(O$7,'CHP Estimated Industry Breakdow'!$A$29:$A$38,0),MATCH($J25,'CHP Estimated Industry Breakdow'!$B$28:$K$28,0)),"")</f>
        <v/>
      </c>
      <c r="P25" s="209" t="str">
        <f>IFERROR(INDEX('CHP Estimated Industry Breakdow'!$B$29:$K$38,MATCH(P$7,'CHP Estimated Industry Breakdow'!$A$29:$A$38,0),MATCH($J25,'CHP Estimated Industry Breakdow'!$B$28:$K$28,0)),"")</f>
        <v/>
      </c>
      <c r="Q25" s="209" t="str">
        <f>IFERROR(INDEX('CHP Estimated Industry Breakdow'!$B$29:$K$38,MATCH(Q$7,'CHP Estimated Industry Breakdow'!$A$29:$A$38,0),MATCH($J25,'CHP Estimated Industry Breakdow'!$B$28:$K$28,0)),"")</f>
        <v/>
      </c>
      <c r="R25" s="209" t="str">
        <f>IFERROR(INDEX('CHP Estimated Industry Breakdow'!$B$29:$K$38,MATCH(R$7,'CHP Estimated Industry Breakdow'!$A$29:$A$38,0),MATCH($J25,'CHP Estimated Industry Breakdow'!$B$28:$K$28,0)),"")</f>
        <v/>
      </c>
      <c r="S25" s="209" t="str">
        <f>IFERROR(INDEX('CHP Estimated Industry Breakdow'!$B$29:$K$38,MATCH(S$7,'CHP Estimated Industry Breakdow'!$A$29:$A$38,0),MATCH($J25,'CHP Estimated Industry Breakdow'!$B$28:$K$28,0)),"")</f>
        <v/>
      </c>
      <c r="T25" s="209">
        <f>IFERROR(INDEX('CHP Estimated Industry Breakdow'!$B$29:$K$38,MATCH(T$7,'CHP Estimated Industry Breakdow'!$A$29:$A$38,0),MATCH($J25,'CHP Estimated Industry Breakdow'!$B$28:$K$28,0)),"")</f>
        <v>0</v>
      </c>
      <c r="U25" s="209" t="str">
        <f>IFERROR(INDEX('CHP Estimated Industry Breakdow'!$B$29:$K$38,MATCH(U$7,'CHP Estimated Industry Breakdow'!$A$29:$A$38,0),MATCH($J25,'CHP Estimated Industry Breakdow'!$B$28:$K$28,0)),"")</f>
        <v/>
      </c>
      <c r="V25" s="209" t="str">
        <f>IFERROR(INDEX('CHP Estimated Industry Breakdow'!$B$29:$K$38,MATCH(V$7,'CHP Estimated Industry Breakdow'!$A$29:$A$38,0),MATCH($J25,'CHP Estimated Industry Breakdow'!$B$28:$K$28,0)),"")</f>
        <v/>
      </c>
      <c r="W25" s="209" t="str">
        <f>IFERROR(INDEX('CHP Estimated Industry Breakdow'!$B$29:$K$38,MATCH(W$7,'CHP Estimated Industry Breakdow'!$A$29:$A$38,0),MATCH($J25,'CHP Estimated Industry Breakdow'!$B$28:$K$28,0)),"")</f>
        <v/>
      </c>
      <c r="X25" s="147">
        <f t="shared" si="0"/>
        <v>1</v>
      </c>
      <c r="Y25" s="178"/>
      <c r="Z25" s="178"/>
    </row>
    <row r="26" spans="2:26" s="29" customFormat="1" ht="15" x14ac:dyDescent="0.25">
      <c r="B26" s="178"/>
      <c r="C26" s="40" t="s">
        <v>172</v>
      </c>
      <c r="D26" s="40" t="s">
        <v>193</v>
      </c>
      <c r="E26" s="40" t="s">
        <v>334</v>
      </c>
      <c r="F26" s="40" t="s">
        <v>281</v>
      </c>
      <c r="G26" s="40" t="s">
        <v>196</v>
      </c>
      <c r="H26" s="40" t="s">
        <v>177</v>
      </c>
      <c r="I26" s="40" t="s">
        <v>178</v>
      </c>
      <c r="J26" s="40" t="s">
        <v>284</v>
      </c>
      <c r="K26" s="41" t="s">
        <v>593</v>
      </c>
      <c r="L26" s="42">
        <v>6710903298872.3545</v>
      </c>
      <c r="M26" s="178"/>
      <c r="N26" s="209" t="str">
        <f>IFERROR(INDEX('CHP Estimated Industry Breakdow'!$B$29:$K$38,MATCH(N$7,'CHP Estimated Industry Breakdow'!$A$29:$A$38,0),MATCH($J26,'CHP Estimated Industry Breakdow'!$B$28:$K$28,0)),"")</f>
        <v/>
      </c>
      <c r="O26" s="209" t="str">
        <f>IFERROR(INDEX('CHP Estimated Industry Breakdow'!$B$29:$K$38,MATCH(O$7,'CHP Estimated Industry Breakdow'!$A$29:$A$38,0),MATCH($J26,'CHP Estimated Industry Breakdow'!$B$28:$K$28,0)),"")</f>
        <v/>
      </c>
      <c r="P26" s="209" t="str">
        <f>IFERROR(INDEX('CHP Estimated Industry Breakdow'!$B$29:$K$38,MATCH(P$7,'CHP Estimated Industry Breakdow'!$A$29:$A$38,0),MATCH($J26,'CHP Estimated Industry Breakdow'!$B$28:$K$28,0)),"")</f>
        <v/>
      </c>
      <c r="Q26" s="209" t="str">
        <f>IFERROR(INDEX('CHP Estimated Industry Breakdow'!$B$29:$K$38,MATCH(Q$7,'CHP Estimated Industry Breakdow'!$A$29:$A$38,0),MATCH($J26,'CHP Estimated Industry Breakdow'!$B$28:$K$28,0)),"")</f>
        <v/>
      </c>
      <c r="R26" s="209" t="str">
        <f>IFERROR(INDEX('CHP Estimated Industry Breakdow'!$B$29:$K$38,MATCH(R$7,'CHP Estimated Industry Breakdow'!$A$29:$A$38,0),MATCH($J26,'CHP Estimated Industry Breakdow'!$B$28:$K$28,0)),"")</f>
        <v/>
      </c>
      <c r="S26" s="209" t="str">
        <f>IFERROR(INDEX('CHP Estimated Industry Breakdow'!$B$29:$K$38,MATCH(S$7,'CHP Estimated Industry Breakdow'!$A$29:$A$38,0),MATCH($J26,'CHP Estimated Industry Breakdow'!$B$28:$K$28,0)),"")</f>
        <v/>
      </c>
      <c r="T26" s="209">
        <f>IFERROR(INDEX('CHP Estimated Industry Breakdow'!$B$29:$K$38,MATCH(T$7,'CHP Estimated Industry Breakdow'!$A$29:$A$38,0),MATCH($J26,'CHP Estimated Industry Breakdow'!$B$28:$K$28,0)),"")</f>
        <v>1</v>
      </c>
      <c r="U26" s="209" t="str">
        <f>IFERROR(INDEX('CHP Estimated Industry Breakdow'!$B$29:$K$38,MATCH(U$7,'CHP Estimated Industry Breakdow'!$A$29:$A$38,0),MATCH($J26,'CHP Estimated Industry Breakdow'!$B$28:$K$28,0)),"")</f>
        <v/>
      </c>
      <c r="V26" s="209" t="str">
        <f>IFERROR(INDEX('CHP Estimated Industry Breakdow'!$B$29:$K$38,MATCH(V$7,'CHP Estimated Industry Breakdow'!$A$29:$A$38,0),MATCH($J26,'CHP Estimated Industry Breakdow'!$B$28:$K$28,0)),"")</f>
        <v/>
      </c>
      <c r="W26" s="209" t="str">
        <f>IFERROR(INDEX('CHP Estimated Industry Breakdow'!$B$29:$K$38,MATCH(W$7,'CHP Estimated Industry Breakdow'!$A$29:$A$38,0),MATCH($J26,'CHP Estimated Industry Breakdow'!$B$28:$K$28,0)),"")</f>
        <v/>
      </c>
      <c r="X26" s="147">
        <f t="shared" si="0"/>
        <v>1</v>
      </c>
      <c r="Y26" s="178"/>
      <c r="Z26" s="178"/>
    </row>
    <row r="27" spans="2:26" s="29" customFormat="1" ht="15" x14ac:dyDescent="0.25">
      <c r="B27" s="178"/>
      <c r="C27" s="40" t="s">
        <v>172</v>
      </c>
      <c r="D27" s="40" t="s">
        <v>193</v>
      </c>
      <c r="E27" s="40" t="s">
        <v>334</v>
      </c>
      <c r="F27" s="40" t="s">
        <v>281</v>
      </c>
      <c r="G27" s="40" t="s">
        <v>196</v>
      </c>
      <c r="H27" s="40" t="s">
        <v>177</v>
      </c>
      <c r="I27" s="40" t="s">
        <v>178</v>
      </c>
      <c r="J27" s="40" t="s">
        <v>241</v>
      </c>
      <c r="K27" s="41" t="s">
        <v>593</v>
      </c>
      <c r="L27" s="42">
        <v>9669548064053.0273</v>
      </c>
      <c r="M27" s="178"/>
      <c r="N27" s="209">
        <f>IFERROR(INDEX('CHP Estimated Industry Breakdow'!$B$29:$K$38,MATCH(N$7,'CHP Estimated Industry Breakdow'!$A$29:$A$38,0),MATCH($J27,'CHP Estimated Industry Breakdow'!$B$28:$K$28,0)),"")</f>
        <v>1</v>
      </c>
      <c r="O27" s="209" t="str">
        <f>IFERROR(INDEX('CHP Estimated Industry Breakdow'!$B$29:$K$38,MATCH(O$7,'CHP Estimated Industry Breakdow'!$A$29:$A$38,0),MATCH($J27,'CHP Estimated Industry Breakdow'!$B$28:$K$28,0)),"")</f>
        <v/>
      </c>
      <c r="P27" s="209" t="str">
        <f>IFERROR(INDEX('CHP Estimated Industry Breakdow'!$B$29:$K$38,MATCH(P$7,'CHP Estimated Industry Breakdow'!$A$29:$A$38,0),MATCH($J27,'CHP Estimated Industry Breakdow'!$B$28:$K$28,0)),"")</f>
        <v/>
      </c>
      <c r="Q27" s="209" t="str">
        <f>IFERROR(INDEX('CHP Estimated Industry Breakdow'!$B$29:$K$38,MATCH(Q$7,'CHP Estimated Industry Breakdow'!$A$29:$A$38,0),MATCH($J27,'CHP Estimated Industry Breakdow'!$B$28:$K$28,0)),"")</f>
        <v/>
      </c>
      <c r="R27" s="209" t="str">
        <f>IFERROR(INDEX('CHP Estimated Industry Breakdow'!$B$29:$K$38,MATCH(R$7,'CHP Estimated Industry Breakdow'!$A$29:$A$38,0),MATCH($J27,'CHP Estimated Industry Breakdow'!$B$28:$K$28,0)),"")</f>
        <v/>
      </c>
      <c r="S27" s="209" t="str">
        <f>IFERROR(INDEX('CHP Estimated Industry Breakdow'!$B$29:$K$38,MATCH(S$7,'CHP Estimated Industry Breakdow'!$A$29:$A$38,0),MATCH($J27,'CHP Estimated Industry Breakdow'!$B$28:$K$28,0)),"")</f>
        <v/>
      </c>
      <c r="T27" s="209" t="str">
        <f>IFERROR(INDEX('CHP Estimated Industry Breakdow'!$B$29:$K$38,MATCH(T$7,'CHP Estimated Industry Breakdow'!$A$29:$A$38,0),MATCH($J27,'CHP Estimated Industry Breakdow'!$B$28:$K$28,0)),"")</f>
        <v/>
      </c>
      <c r="U27" s="209" t="str">
        <f>IFERROR(INDEX('CHP Estimated Industry Breakdow'!$B$29:$K$38,MATCH(U$7,'CHP Estimated Industry Breakdow'!$A$29:$A$38,0),MATCH($J27,'CHP Estimated Industry Breakdow'!$B$28:$K$28,0)),"")</f>
        <v/>
      </c>
      <c r="V27" s="209" t="str">
        <f>IFERROR(INDEX('CHP Estimated Industry Breakdow'!$B$29:$K$38,MATCH(V$7,'CHP Estimated Industry Breakdow'!$A$29:$A$38,0),MATCH($J27,'CHP Estimated Industry Breakdow'!$B$28:$K$28,0)),"")</f>
        <v/>
      </c>
      <c r="W27" s="209" t="str">
        <f>IFERROR(INDEX('CHP Estimated Industry Breakdow'!$B$29:$K$38,MATCH(W$7,'CHP Estimated Industry Breakdow'!$A$29:$A$38,0),MATCH($J27,'CHP Estimated Industry Breakdow'!$B$28:$K$28,0)),"")</f>
        <v/>
      </c>
      <c r="X27" s="147">
        <f t="shared" si="0"/>
        <v>1</v>
      </c>
      <c r="Y27" s="178"/>
      <c r="Z27" s="178"/>
    </row>
    <row r="28" spans="2:26" s="29" customFormat="1" ht="15" x14ac:dyDescent="0.25">
      <c r="B28" s="178"/>
      <c r="C28" s="36" t="s">
        <v>172</v>
      </c>
      <c r="D28" s="36" t="s">
        <v>193</v>
      </c>
      <c r="E28" s="36" t="s">
        <v>334</v>
      </c>
      <c r="F28" s="36" t="s">
        <v>281</v>
      </c>
      <c r="G28" s="36" t="s">
        <v>196</v>
      </c>
      <c r="H28" s="36" t="s">
        <v>177</v>
      </c>
      <c r="I28" s="36" t="s">
        <v>178</v>
      </c>
      <c r="J28" s="420" t="s">
        <v>197</v>
      </c>
      <c r="K28" s="421" t="s">
        <v>593</v>
      </c>
      <c r="L28" s="422"/>
      <c r="M28" s="178"/>
      <c r="N28" s="209" t="str">
        <f>IFERROR(INDEX('CHP Estimated Industry Breakdow'!$B$29:$K$38,MATCH(N$7,'CHP Estimated Industry Breakdow'!$A$29:$A$38,0),MATCH($J28,'CHP Estimated Industry Breakdow'!$B$28:$K$28,0)),"")</f>
        <v/>
      </c>
      <c r="O28" s="209" t="str">
        <f>IFERROR(INDEX('CHP Estimated Industry Breakdow'!$B$29:$K$38,MATCH(O$7,'CHP Estimated Industry Breakdow'!$A$29:$A$38,0),MATCH($J28,'CHP Estimated Industry Breakdow'!$B$28:$K$28,0)),"")</f>
        <v/>
      </c>
      <c r="P28" s="209" t="str">
        <f>IFERROR(INDEX('CHP Estimated Industry Breakdow'!$B$29:$K$38,MATCH(P$7,'CHP Estimated Industry Breakdow'!$A$29:$A$38,0),MATCH($J28,'CHP Estimated Industry Breakdow'!$B$28:$K$28,0)),"")</f>
        <v/>
      </c>
      <c r="Q28" s="209" t="str">
        <f>IFERROR(INDEX('CHP Estimated Industry Breakdow'!$B$29:$K$38,MATCH(Q$7,'CHP Estimated Industry Breakdow'!$A$29:$A$38,0),MATCH($J28,'CHP Estimated Industry Breakdow'!$B$28:$K$28,0)),"")</f>
        <v/>
      </c>
      <c r="R28" s="209" t="str">
        <f>IFERROR(INDEX('CHP Estimated Industry Breakdow'!$B$29:$K$38,MATCH(R$7,'CHP Estimated Industry Breakdow'!$A$29:$A$38,0),MATCH($J28,'CHP Estimated Industry Breakdow'!$B$28:$K$28,0)),"")</f>
        <v/>
      </c>
      <c r="S28" s="209" t="str">
        <f>IFERROR(INDEX('CHP Estimated Industry Breakdow'!$B$29:$K$38,MATCH(S$7,'CHP Estimated Industry Breakdow'!$A$29:$A$38,0),MATCH($J28,'CHP Estimated Industry Breakdow'!$B$28:$K$28,0)),"")</f>
        <v/>
      </c>
      <c r="T28" s="209" t="str">
        <f>IFERROR(INDEX('CHP Estimated Industry Breakdow'!$B$29:$K$38,MATCH(T$7,'CHP Estimated Industry Breakdow'!$A$29:$A$38,0),MATCH($J28,'CHP Estimated Industry Breakdow'!$B$28:$K$28,0)),"")</f>
        <v/>
      </c>
      <c r="U28" s="209" t="str">
        <f>IFERROR(INDEX('CHP Estimated Industry Breakdow'!$B$29:$K$38,MATCH(U$7,'CHP Estimated Industry Breakdow'!$A$29:$A$38,0),MATCH($J28,'CHP Estimated Industry Breakdow'!$B$28:$K$28,0)),"")</f>
        <v/>
      </c>
      <c r="V28" s="209" t="str">
        <f>IFERROR(INDEX('CHP Estimated Industry Breakdow'!$B$29:$K$38,MATCH(V$7,'CHP Estimated Industry Breakdow'!$A$29:$A$38,0),MATCH($J28,'CHP Estimated Industry Breakdow'!$B$28:$K$28,0)),"")</f>
        <v/>
      </c>
      <c r="W28" s="209" t="str">
        <f>IFERROR(INDEX('CHP Estimated Industry Breakdow'!$B$29:$K$38,MATCH(W$7,'CHP Estimated Industry Breakdow'!$A$29:$A$38,0),MATCH($J28,'CHP Estimated Industry Breakdow'!$B$28:$K$28,0)),"")</f>
        <v/>
      </c>
      <c r="X28" s="147">
        <f t="shared" si="0"/>
        <v>0</v>
      </c>
      <c r="Y28" s="178"/>
      <c r="Z28" s="178"/>
    </row>
    <row r="29" spans="2:26" s="29" customFormat="1" ht="15" x14ac:dyDescent="0.25">
      <c r="B29" s="178"/>
      <c r="C29" s="40" t="s">
        <v>172</v>
      </c>
      <c r="D29" s="40" t="s">
        <v>193</v>
      </c>
      <c r="E29" s="40" t="s">
        <v>334</v>
      </c>
      <c r="F29" s="40" t="s">
        <v>281</v>
      </c>
      <c r="G29" s="40" t="s">
        <v>196</v>
      </c>
      <c r="H29" s="40" t="s">
        <v>177</v>
      </c>
      <c r="I29" s="40" t="s">
        <v>178</v>
      </c>
      <c r="J29" s="40" t="s">
        <v>199</v>
      </c>
      <c r="K29" s="41" t="s">
        <v>593</v>
      </c>
      <c r="L29" s="42">
        <v>66677286741.175079</v>
      </c>
      <c r="M29" s="178"/>
      <c r="N29" s="209" t="str">
        <f>IFERROR(INDEX('CHP Estimated Industry Breakdow'!$B$29:$K$38,MATCH(N$7,'CHP Estimated Industry Breakdow'!$A$29:$A$38,0),MATCH($J29,'CHP Estimated Industry Breakdow'!$B$28:$K$28,0)),"")</f>
        <v/>
      </c>
      <c r="O29" s="209" t="str">
        <f>IFERROR(INDEX('CHP Estimated Industry Breakdow'!$B$29:$K$38,MATCH(O$7,'CHP Estimated Industry Breakdow'!$A$29:$A$38,0),MATCH($J29,'CHP Estimated Industry Breakdow'!$B$28:$K$28,0)),"")</f>
        <v/>
      </c>
      <c r="P29" s="209" t="str">
        <f>IFERROR(INDEX('CHP Estimated Industry Breakdow'!$B$29:$K$38,MATCH(P$7,'CHP Estimated Industry Breakdow'!$A$29:$A$38,0),MATCH($J29,'CHP Estimated Industry Breakdow'!$B$28:$K$28,0)),"")</f>
        <v/>
      </c>
      <c r="Q29" s="209" t="str">
        <f>IFERROR(INDEX('CHP Estimated Industry Breakdow'!$B$29:$K$38,MATCH(Q$7,'CHP Estimated Industry Breakdow'!$A$29:$A$38,0),MATCH($J29,'CHP Estimated Industry Breakdow'!$B$28:$K$28,0)),"")</f>
        <v/>
      </c>
      <c r="R29" s="209">
        <f>IFERROR(INDEX('CHP Estimated Industry Breakdow'!$B$29:$K$38,MATCH(R$7,'CHP Estimated Industry Breakdow'!$A$29:$A$38,0),MATCH($J29,'CHP Estimated Industry Breakdow'!$B$28:$K$28,0)),"")</f>
        <v>1</v>
      </c>
      <c r="S29" s="209" t="str">
        <f>IFERROR(INDEX('CHP Estimated Industry Breakdow'!$B$29:$K$38,MATCH(S$7,'CHP Estimated Industry Breakdow'!$A$29:$A$38,0),MATCH($J29,'CHP Estimated Industry Breakdow'!$B$28:$K$28,0)),"")</f>
        <v/>
      </c>
      <c r="T29" s="209" t="str">
        <f>IFERROR(INDEX('CHP Estimated Industry Breakdow'!$B$29:$K$38,MATCH(T$7,'CHP Estimated Industry Breakdow'!$A$29:$A$38,0),MATCH($J29,'CHP Estimated Industry Breakdow'!$B$28:$K$28,0)),"")</f>
        <v/>
      </c>
      <c r="U29" s="209" t="str">
        <f>IFERROR(INDEX('CHP Estimated Industry Breakdow'!$B$29:$K$38,MATCH(U$7,'CHP Estimated Industry Breakdow'!$A$29:$A$38,0),MATCH($J29,'CHP Estimated Industry Breakdow'!$B$28:$K$28,0)),"")</f>
        <v/>
      </c>
      <c r="V29" s="209" t="str">
        <f>IFERROR(INDEX('CHP Estimated Industry Breakdow'!$B$29:$K$38,MATCH(V$7,'CHP Estimated Industry Breakdow'!$A$29:$A$38,0),MATCH($J29,'CHP Estimated Industry Breakdow'!$B$28:$K$28,0)),"")</f>
        <v/>
      </c>
      <c r="W29" s="209" t="str">
        <f>IFERROR(INDEX('CHP Estimated Industry Breakdow'!$B$29:$K$38,MATCH(W$7,'CHP Estimated Industry Breakdow'!$A$29:$A$38,0),MATCH($J29,'CHP Estimated Industry Breakdow'!$B$28:$K$28,0)),"")</f>
        <v/>
      </c>
      <c r="X29" s="147">
        <f t="shared" si="0"/>
        <v>1</v>
      </c>
      <c r="Y29" s="178"/>
      <c r="Z29" s="178"/>
    </row>
    <row r="30" spans="2:26" s="29" customFormat="1" ht="15" x14ac:dyDescent="0.25">
      <c r="B30" s="178"/>
      <c r="C30" s="36" t="s">
        <v>172</v>
      </c>
      <c r="D30" s="36" t="s">
        <v>193</v>
      </c>
      <c r="E30" s="36" t="s">
        <v>334</v>
      </c>
      <c r="F30" s="36" t="s">
        <v>281</v>
      </c>
      <c r="G30" s="36" t="s">
        <v>196</v>
      </c>
      <c r="H30" s="36" t="s">
        <v>177</v>
      </c>
      <c r="I30" s="36" t="s">
        <v>178</v>
      </c>
      <c r="J30" s="36" t="s">
        <v>184</v>
      </c>
      <c r="K30" s="37" t="s">
        <v>593</v>
      </c>
      <c r="L30" s="38">
        <v>10779638246.614231</v>
      </c>
      <c r="M30" s="178"/>
      <c r="N30" s="209" t="str">
        <f>IFERROR(INDEX('CHP Estimated Industry Breakdow'!$B$29:$K$38,MATCH(N$7,'CHP Estimated Industry Breakdow'!$A$29:$A$38,0),MATCH($J30,'CHP Estimated Industry Breakdow'!$B$28:$K$28,0)),"")</f>
        <v/>
      </c>
      <c r="O30" s="209" t="str">
        <f>IFERROR(INDEX('CHP Estimated Industry Breakdow'!$B$29:$K$38,MATCH(O$7,'CHP Estimated Industry Breakdow'!$A$29:$A$38,0),MATCH($J30,'CHP Estimated Industry Breakdow'!$B$28:$K$28,0)),"")</f>
        <v/>
      </c>
      <c r="P30" s="209" t="str">
        <f>IFERROR(INDEX('CHP Estimated Industry Breakdow'!$B$29:$K$38,MATCH(P$7,'CHP Estimated Industry Breakdow'!$A$29:$A$38,0),MATCH($J30,'CHP Estimated Industry Breakdow'!$B$28:$K$28,0)),"")</f>
        <v/>
      </c>
      <c r="Q30" s="209" t="str">
        <f>IFERROR(INDEX('CHP Estimated Industry Breakdow'!$B$29:$K$38,MATCH(Q$7,'CHP Estimated Industry Breakdow'!$A$29:$A$38,0),MATCH($J30,'CHP Estimated Industry Breakdow'!$B$28:$K$28,0)),"")</f>
        <v/>
      </c>
      <c r="R30" s="209" t="str">
        <f>IFERROR(INDEX('CHP Estimated Industry Breakdow'!$B$29:$K$38,MATCH(R$7,'CHP Estimated Industry Breakdow'!$A$29:$A$38,0),MATCH($J30,'CHP Estimated Industry Breakdow'!$B$28:$K$28,0)),"")</f>
        <v/>
      </c>
      <c r="S30" s="209" t="str">
        <f>IFERROR(INDEX('CHP Estimated Industry Breakdow'!$B$29:$K$38,MATCH(S$7,'CHP Estimated Industry Breakdow'!$A$29:$A$38,0),MATCH($J30,'CHP Estimated Industry Breakdow'!$B$28:$K$28,0)),"")</f>
        <v/>
      </c>
      <c r="T30" s="209" t="str">
        <f>IFERROR(INDEX('CHP Estimated Industry Breakdow'!$B$29:$K$38,MATCH(T$7,'CHP Estimated Industry Breakdow'!$A$29:$A$38,0),MATCH($J30,'CHP Estimated Industry Breakdow'!$B$28:$K$28,0)),"")</f>
        <v/>
      </c>
      <c r="U30" s="209" t="str">
        <f>IFERROR(INDEX('CHP Estimated Industry Breakdow'!$B$29:$K$38,MATCH(U$7,'CHP Estimated Industry Breakdow'!$A$29:$A$38,0),MATCH($J30,'CHP Estimated Industry Breakdow'!$B$28:$K$28,0)),"")</f>
        <v/>
      </c>
      <c r="V30" s="209" t="str">
        <f>IFERROR(INDEX('CHP Estimated Industry Breakdow'!$B$29:$K$38,MATCH(V$7,'CHP Estimated Industry Breakdow'!$A$29:$A$38,0),MATCH($J30,'CHP Estimated Industry Breakdow'!$B$28:$K$28,0)),"")</f>
        <v/>
      </c>
      <c r="W30" s="209" t="str">
        <f>IFERROR(INDEX('CHP Estimated Industry Breakdow'!$B$29:$K$38,MATCH(W$7,'CHP Estimated Industry Breakdow'!$A$29:$A$38,0),MATCH($J30,'CHP Estimated Industry Breakdow'!$B$28:$K$28,0)),"")</f>
        <v/>
      </c>
      <c r="X30" s="147">
        <f t="shared" si="0"/>
        <v>0</v>
      </c>
      <c r="Y30" s="178"/>
      <c r="Z30" s="178"/>
    </row>
    <row r="31" spans="2:26" s="29" customFormat="1" ht="15" x14ac:dyDescent="0.25">
      <c r="B31" s="178"/>
      <c r="C31" s="40" t="s">
        <v>172</v>
      </c>
      <c r="D31" s="40" t="s">
        <v>193</v>
      </c>
      <c r="E31" s="40" t="s">
        <v>334</v>
      </c>
      <c r="F31" s="40" t="s">
        <v>281</v>
      </c>
      <c r="G31" s="40" t="s">
        <v>196</v>
      </c>
      <c r="H31" s="40" t="s">
        <v>177</v>
      </c>
      <c r="I31" s="40" t="s">
        <v>178</v>
      </c>
      <c r="J31" s="40" t="s">
        <v>190</v>
      </c>
      <c r="K31" s="41" t="s">
        <v>593</v>
      </c>
      <c r="L31" s="42"/>
      <c r="M31" s="178"/>
      <c r="N31" s="209" t="str">
        <f>IFERROR(INDEX('CHP Estimated Industry Breakdow'!$B$29:$K$38,MATCH(N$7,'CHP Estimated Industry Breakdow'!$A$29:$A$38,0),MATCH($J31,'CHP Estimated Industry Breakdow'!$B$28:$K$28,0)),"")</f>
        <v/>
      </c>
      <c r="O31" s="209" t="str">
        <f>IFERROR(INDEX('CHP Estimated Industry Breakdow'!$B$29:$K$38,MATCH(O$7,'CHP Estimated Industry Breakdow'!$A$29:$A$38,0),MATCH($J31,'CHP Estimated Industry Breakdow'!$B$28:$K$28,0)),"")</f>
        <v/>
      </c>
      <c r="P31" s="209" t="str">
        <f>IFERROR(INDEX('CHP Estimated Industry Breakdow'!$B$29:$K$38,MATCH(P$7,'CHP Estimated Industry Breakdow'!$A$29:$A$38,0),MATCH($J31,'CHP Estimated Industry Breakdow'!$B$28:$K$28,0)),"")</f>
        <v/>
      </c>
      <c r="Q31" s="209" t="str">
        <f>IFERROR(INDEX('CHP Estimated Industry Breakdow'!$B$29:$K$38,MATCH(Q$7,'CHP Estimated Industry Breakdow'!$A$29:$A$38,0),MATCH($J31,'CHP Estimated Industry Breakdow'!$B$28:$K$28,0)),"")</f>
        <v/>
      </c>
      <c r="R31" s="209" t="str">
        <f>IFERROR(INDEX('CHP Estimated Industry Breakdow'!$B$29:$K$38,MATCH(R$7,'CHP Estimated Industry Breakdow'!$A$29:$A$38,0),MATCH($J31,'CHP Estimated Industry Breakdow'!$B$28:$K$28,0)),"")</f>
        <v/>
      </c>
      <c r="S31" s="209" t="str">
        <f>IFERROR(INDEX('CHP Estimated Industry Breakdow'!$B$29:$K$38,MATCH(S$7,'CHP Estimated Industry Breakdow'!$A$29:$A$38,0),MATCH($J31,'CHP Estimated Industry Breakdow'!$B$28:$K$28,0)),"")</f>
        <v/>
      </c>
      <c r="T31" s="209" t="str">
        <f>IFERROR(INDEX('CHP Estimated Industry Breakdow'!$B$29:$K$38,MATCH(T$7,'CHP Estimated Industry Breakdow'!$A$29:$A$38,0),MATCH($J31,'CHP Estimated Industry Breakdow'!$B$28:$K$28,0)),"")</f>
        <v/>
      </c>
      <c r="U31" s="209" t="str">
        <f>IFERROR(INDEX('CHP Estimated Industry Breakdow'!$B$29:$K$38,MATCH(U$7,'CHP Estimated Industry Breakdow'!$A$29:$A$38,0),MATCH($J31,'CHP Estimated Industry Breakdow'!$B$28:$K$28,0)),"")</f>
        <v/>
      </c>
      <c r="V31" s="209" t="str">
        <f>IFERROR(INDEX('CHP Estimated Industry Breakdow'!$B$29:$K$38,MATCH(V$7,'CHP Estimated Industry Breakdow'!$A$29:$A$38,0),MATCH($J31,'CHP Estimated Industry Breakdow'!$B$28:$K$28,0)),"")</f>
        <v/>
      </c>
      <c r="W31" s="209" t="str">
        <f>IFERROR(INDEX('CHP Estimated Industry Breakdow'!$B$29:$K$38,MATCH(W$7,'CHP Estimated Industry Breakdow'!$A$29:$A$38,0),MATCH($J31,'CHP Estimated Industry Breakdow'!$B$28:$K$28,0)),"")</f>
        <v/>
      </c>
      <c r="X31" s="147">
        <f t="shared" si="0"/>
        <v>0</v>
      </c>
      <c r="Y31" s="178"/>
      <c r="Z31" s="178"/>
    </row>
    <row r="32" spans="2:26" s="29" customFormat="1" ht="15" x14ac:dyDescent="0.25">
      <c r="B32" s="178"/>
      <c r="C32" s="36" t="s">
        <v>172</v>
      </c>
      <c r="D32" s="36" t="s">
        <v>193</v>
      </c>
      <c r="E32" s="36" t="s">
        <v>334</v>
      </c>
      <c r="F32" s="36" t="s">
        <v>281</v>
      </c>
      <c r="G32" s="36" t="s">
        <v>196</v>
      </c>
      <c r="H32" s="36" t="s">
        <v>177</v>
      </c>
      <c r="I32" s="36" t="s">
        <v>178</v>
      </c>
      <c r="J32" s="36" t="s">
        <v>205</v>
      </c>
      <c r="K32" s="37" t="s">
        <v>593</v>
      </c>
      <c r="L32" s="38">
        <v>97822889169.151718</v>
      </c>
      <c r="M32" s="178"/>
      <c r="N32" s="209" t="str">
        <f>IFERROR(INDEX('CHP Estimated Industry Breakdow'!$B$29:$K$38,MATCH(N$7,'CHP Estimated Industry Breakdow'!$A$29:$A$38,0),MATCH($J32,'CHP Estimated Industry Breakdow'!$B$28:$K$28,0)),"")</f>
        <v/>
      </c>
      <c r="O32" s="209" t="str">
        <f>IFERROR(INDEX('CHP Estimated Industry Breakdow'!$B$29:$K$38,MATCH(O$7,'CHP Estimated Industry Breakdow'!$A$29:$A$38,0),MATCH($J32,'CHP Estimated Industry Breakdow'!$B$28:$K$28,0)),"")</f>
        <v/>
      </c>
      <c r="P32" s="209" t="str">
        <f>IFERROR(INDEX('CHP Estimated Industry Breakdow'!$B$29:$K$38,MATCH(P$7,'CHP Estimated Industry Breakdow'!$A$29:$A$38,0),MATCH($J32,'CHP Estimated Industry Breakdow'!$B$28:$K$28,0)),"")</f>
        <v/>
      </c>
      <c r="Q32" s="209" t="str">
        <f>IFERROR(INDEX('CHP Estimated Industry Breakdow'!$B$29:$K$38,MATCH(Q$7,'CHP Estimated Industry Breakdow'!$A$29:$A$38,0),MATCH($J32,'CHP Estimated Industry Breakdow'!$B$28:$K$28,0)),"")</f>
        <v/>
      </c>
      <c r="R32" s="209">
        <f>IFERROR(INDEX('CHP Estimated Industry Breakdow'!$B$29:$K$38,MATCH(R$7,'CHP Estimated Industry Breakdow'!$A$29:$A$38,0),MATCH($J32,'CHP Estimated Industry Breakdow'!$B$28:$K$28,0)),"")</f>
        <v>1</v>
      </c>
      <c r="S32" s="209" t="str">
        <f>IFERROR(INDEX('CHP Estimated Industry Breakdow'!$B$29:$K$38,MATCH(S$7,'CHP Estimated Industry Breakdow'!$A$29:$A$38,0),MATCH($J32,'CHP Estimated Industry Breakdow'!$B$28:$K$28,0)),"")</f>
        <v/>
      </c>
      <c r="T32" s="209" t="str">
        <f>IFERROR(INDEX('CHP Estimated Industry Breakdow'!$B$29:$K$38,MATCH(T$7,'CHP Estimated Industry Breakdow'!$A$29:$A$38,0),MATCH($J32,'CHP Estimated Industry Breakdow'!$B$28:$K$28,0)),"")</f>
        <v/>
      </c>
      <c r="U32" s="209" t="str">
        <f>IFERROR(INDEX('CHP Estimated Industry Breakdow'!$B$29:$K$38,MATCH(U$7,'CHP Estimated Industry Breakdow'!$A$29:$A$38,0),MATCH($J32,'CHP Estimated Industry Breakdow'!$B$28:$K$28,0)),"")</f>
        <v/>
      </c>
      <c r="V32" s="209" t="str">
        <f>IFERROR(INDEX('CHP Estimated Industry Breakdow'!$B$29:$K$38,MATCH(V$7,'CHP Estimated Industry Breakdow'!$A$29:$A$38,0),MATCH($J32,'CHP Estimated Industry Breakdow'!$B$28:$K$28,0)),"")</f>
        <v/>
      </c>
      <c r="W32" s="209" t="str">
        <f>IFERROR(INDEX('CHP Estimated Industry Breakdow'!$B$29:$K$38,MATCH(W$7,'CHP Estimated Industry Breakdow'!$A$29:$A$38,0),MATCH($J32,'CHP Estimated Industry Breakdow'!$B$28:$K$28,0)),"")</f>
        <v/>
      </c>
      <c r="X32" s="147">
        <f t="shared" si="0"/>
        <v>1</v>
      </c>
      <c r="Y32" s="178"/>
      <c r="Z32" s="178"/>
    </row>
    <row r="33" spans="1:26" s="29" customFormat="1" ht="15" x14ac:dyDescent="0.25">
      <c r="B33" s="178"/>
      <c r="C33" s="40" t="s">
        <v>172</v>
      </c>
      <c r="D33" s="40" t="s">
        <v>193</v>
      </c>
      <c r="E33" s="40" t="s">
        <v>334</v>
      </c>
      <c r="F33" s="40" t="s">
        <v>281</v>
      </c>
      <c r="G33" s="40" t="s">
        <v>196</v>
      </c>
      <c r="H33" s="40" t="s">
        <v>177</v>
      </c>
      <c r="I33" s="40" t="s">
        <v>178</v>
      </c>
      <c r="J33" s="40" t="s">
        <v>294</v>
      </c>
      <c r="K33" s="41" t="s">
        <v>593</v>
      </c>
      <c r="L33" s="42"/>
      <c r="M33" s="178"/>
      <c r="N33" s="209" t="str">
        <f>IFERROR(INDEX('CHP Estimated Industry Breakdow'!$B$29:$K$38,MATCH(N$7,'CHP Estimated Industry Breakdow'!$A$29:$A$38,0),MATCH($J33,'CHP Estimated Industry Breakdow'!$B$28:$K$28,0)),"")</f>
        <v/>
      </c>
      <c r="O33" s="209" t="str">
        <f>IFERROR(INDEX('CHP Estimated Industry Breakdow'!$B$29:$K$38,MATCH(O$7,'CHP Estimated Industry Breakdow'!$A$29:$A$38,0),MATCH($J33,'CHP Estimated Industry Breakdow'!$B$28:$K$28,0)),"")</f>
        <v/>
      </c>
      <c r="P33" s="209" t="str">
        <f>IFERROR(INDEX('CHP Estimated Industry Breakdow'!$B$29:$K$38,MATCH(P$7,'CHP Estimated Industry Breakdow'!$A$29:$A$38,0),MATCH($J33,'CHP Estimated Industry Breakdow'!$B$28:$K$28,0)),"")</f>
        <v/>
      </c>
      <c r="Q33" s="209" t="str">
        <f>IFERROR(INDEX('CHP Estimated Industry Breakdow'!$B$29:$K$38,MATCH(Q$7,'CHP Estimated Industry Breakdow'!$A$29:$A$38,0),MATCH($J33,'CHP Estimated Industry Breakdow'!$B$28:$K$28,0)),"")</f>
        <v/>
      </c>
      <c r="R33" s="209" t="str">
        <f>IFERROR(INDEX('CHP Estimated Industry Breakdow'!$B$29:$K$38,MATCH(R$7,'CHP Estimated Industry Breakdow'!$A$29:$A$38,0),MATCH($J33,'CHP Estimated Industry Breakdow'!$B$28:$K$28,0)),"")</f>
        <v/>
      </c>
      <c r="S33" s="209" t="str">
        <f>IFERROR(INDEX('CHP Estimated Industry Breakdow'!$B$29:$K$38,MATCH(S$7,'CHP Estimated Industry Breakdow'!$A$29:$A$38,0),MATCH($J33,'CHP Estimated Industry Breakdow'!$B$28:$K$28,0)),"")</f>
        <v/>
      </c>
      <c r="T33" s="209" t="str">
        <f>IFERROR(INDEX('CHP Estimated Industry Breakdow'!$B$29:$K$38,MATCH(T$7,'CHP Estimated Industry Breakdow'!$A$29:$A$38,0),MATCH($J33,'CHP Estimated Industry Breakdow'!$B$28:$K$28,0)),"")</f>
        <v/>
      </c>
      <c r="U33" s="209" t="str">
        <f>IFERROR(INDEX('CHP Estimated Industry Breakdow'!$B$29:$K$38,MATCH(U$7,'CHP Estimated Industry Breakdow'!$A$29:$A$38,0),MATCH($J33,'CHP Estimated Industry Breakdow'!$B$28:$K$28,0)),"")</f>
        <v/>
      </c>
      <c r="V33" s="209" t="str">
        <f>IFERROR(INDEX('CHP Estimated Industry Breakdow'!$B$29:$K$38,MATCH(V$7,'CHP Estimated Industry Breakdow'!$A$29:$A$38,0),MATCH($J33,'CHP Estimated Industry Breakdow'!$B$28:$K$28,0)),"")</f>
        <v/>
      </c>
      <c r="W33" s="209" t="str">
        <f>IFERROR(INDEX('CHP Estimated Industry Breakdow'!$B$29:$K$38,MATCH(W$7,'CHP Estimated Industry Breakdow'!$A$29:$A$38,0),MATCH($J33,'CHP Estimated Industry Breakdow'!$B$28:$K$28,0)),"")</f>
        <v/>
      </c>
      <c r="X33" s="147">
        <f t="shared" si="0"/>
        <v>0</v>
      </c>
      <c r="Y33" s="178"/>
      <c r="Z33" s="178"/>
    </row>
    <row r="34" spans="1:26" s="29" customFormat="1" ht="15" x14ac:dyDescent="0.25">
      <c r="B34" s="178"/>
      <c r="C34" s="36" t="s">
        <v>172</v>
      </c>
      <c r="D34" s="36" t="s">
        <v>193</v>
      </c>
      <c r="E34" s="36" t="s">
        <v>334</v>
      </c>
      <c r="F34" s="36" t="s">
        <v>281</v>
      </c>
      <c r="G34" s="36" t="s">
        <v>196</v>
      </c>
      <c r="H34" s="36" t="s">
        <v>177</v>
      </c>
      <c r="I34" s="36" t="s">
        <v>178</v>
      </c>
      <c r="J34" s="36" t="s">
        <v>179</v>
      </c>
      <c r="K34" s="37" t="s">
        <v>593</v>
      </c>
      <c r="L34" s="38">
        <v>76488640995836.484</v>
      </c>
      <c r="M34" s="178"/>
      <c r="N34" s="209" t="str">
        <f>IFERROR(INDEX('CHP Estimated Industry Breakdow'!$B$29:$K$38,MATCH(N$7,'CHP Estimated Industry Breakdow'!$A$29:$A$38,0),MATCH($J34,'CHP Estimated Industry Breakdow'!$B$28:$K$28,0)),"")</f>
        <v/>
      </c>
      <c r="O34" s="209" t="str">
        <f>IFERROR(INDEX('CHP Estimated Industry Breakdow'!$B$29:$K$38,MATCH(O$7,'CHP Estimated Industry Breakdow'!$A$29:$A$38,0),MATCH($J34,'CHP Estimated Industry Breakdow'!$B$28:$K$28,0)),"")</f>
        <v/>
      </c>
      <c r="P34" s="209" t="str">
        <f>IFERROR(INDEX('CHP Estimated Industry Breakdow'!$B$29:$K$38,MATCH(P$7,'CHP Estimated Industry Breakdow'!$A$29:$A$38,0),MATCH($J34,'CHP Estimated Industry Breakdow'!$B$28:$K$28,0)),"")</f>
        <v/>
      </c>
      <c r="Q34" s="209" t="str">
        <f>IFERROR(INDEX('CHP Estimated Industry Breakdow'!$B$29:$K$38,MATCH(Q$7,'CHP Estimated Industry Breakdow'!$A$29:$A$38,0),MATCH($J34,'CHP Estimated Industry Breakdow'!$B$28:$K$28,0)),"")</f>
        <v/>
      </c>
      <c r="R34" s="209" t="str">
        <f>IFERROR(INDEX('CHP Estimated Industry Breakdow'!$B$29:$K$38,MATCH(R$7,'CHP Estimated Industry Breakdow'!$A$29:$A$38,0),MATCH($J34,'CHP Estimated Industry Breakdow'!$B$28:$K$28,0)),"")</f>
        <v/>
      </c>
      <c r="S34" s="209" t="str">
        <f>IFERROR(INDEX('CHP Estimated Industry Breakdow'!$B$29:$K$38,MATCH(S$7,'CHP Estimated Industry Breakdow'!$A$29:$A$38,0),MATCH($J34,'CHP Estimated Industry Breakdow'!$B$28:$K$28,0)),"")</f>
        <v/>
      </c>
      <c r="T34" s="209" t="str">
        <f>IFERROR(INDEX('CHP Estimated Industry Breakdow'!$B$29:$K$38,MATCH(T$7,'CHP Estimated Industry Breakdow'!$A$29:$A$38,0),MATCH($J34,'CHP Estimated Industry Breakdow'!$B$28:$K$28,0)),"")</f>
        <v/>
      </c>
      <c r="U34" s="209" t="str">
        <f>IFERROR(INDEX('CHP Estimated Industry Breakdow'!$B$29:$K$38,MATCH(U$7,'CHP Estimated Industry Breakdow'!$A$29:$A$38,0),MATCH($J34,'CHP Estimated Industry Breakdow'!$B$28:$K$28,0)),"")</f>
        <v/>
      </c>
      <c r="V34" s="209" t="str">
        <f>IFERROR(INDEX('CHP Estimated Industry Breakdow'!$B$29:$K$38,MATCH(V$7,'CHP Estimated Industry Breakdow'!$A$29:$A$38,0),MATCH($J34,'CHP Estimated Industry Breakdow'!$B$28:$K$28,0)),"")</f>
        <v/>
      </c>
      <c r="W34" s="209" t="str">
        <f>IFERROR(INDEX('CHP Estimated Industry Breakdow'!$B$29:$K$38,MATCH(W$7,'CHP Estimated Industry Breakdow'!$A$29:$A$38,0),MATCH($J34,'CHP Estimated Industry Breakdow'!$B$28:$K$28,0)),"")</f>
        <v/>
      </c>
      <c r="X34" s="147">
        <f t="shared" si="0"/>
        <v>0</v>
      </c>
      <c r="Y34" s="178"/>
      <c r="Z34" s="178"/>
    </row>
    <row r="35" spans="1:26" s="29" customFormat="1" ht="15" x14ac:dyDescent="0.25">
      <c r="B35" s="178"/>
      <c r="C35" s="40" t="s">
        <v>172</v>
      </c>
      <c r="D35" s="40" t="s">
        <v>193</v>
      </c>
      <c r="E35" s="40" t="s">
        <v>334</v>
      </c>
      <c r="F35" s="40" t="s">
        <v>281</v>
      </c>
      <c r="G35" s="40" t="s">
        <v>196</v>
      </c>
      <c r="H35" s="40" t="s">
        <v>177</v>
      </c>
      <c r="I35" s="40" t="s">
        <v>178</v>
      </c>
      <c r="J35" s="420" t="s">
        <v>297</v>
      </c>
      <c r="K35" s="421" t="s">
        <v>593</v>
      </c>
      <c r="L35" s="422"/>
      <c r="M35" s="178"/>
      <c r="N35" s="209">
        <f>IFERROR(INDEX('CHP Estimated Industry Breakdow'!$B$29:$K$38,MATCH(N$7,'CHP Estimated Industry Breakdow'!$A$29:$A$38,0),MATCH($J35,'CHP Estimated Industry Breakdow'!$B$28:$K$28,0)),"")</f>
        <v>1</v>
      </c>
      <c r="O35" s="209" t="str">
        <f>IFERROR(INDEX('CHP Estimated Industry Breakdow'!$B$29:$K$38,MATCH(O$7,'CHP Estimated Industry Breakdow'!$A$29:$A$38,0),MATCH($J35,'CHP Estimated Industry Breakdow'!$B$28:$K$28,0)),"")</f>
        <v/>
      </c>
      <c r="P35" s="209" t="str">
        <f>IFERROR(INDEX('CHP Estimated Industry Breakdow'!$B$29:$K$38,MATCH(P$7,'CHP Estimated Industry Breakdow'!$A$29:$A$38,0),MATCH($J35,'CHP Estimated Industry Breakdow'!$B$28:$K$28,0)),"")</f>
        <v/>
      </c>
      <c r="Q35" s="209" t="str">
        <f>IFERROR(INDEX('CHP Estimated Industry Breakdow'!$B$29:$K$38,MATCH(Q$7,'CHP Estimated Industry Breakdow'!$A$29:$A$38,0),MATCH($J35,'CHP Estimated Industry Breakdow'!$B$28:$K$28,0)),"")</f>
        <v/>
      </c>
      <c r="R35" s="209" t="str">
        <f>IFERROR(INDEX('CHP Estimated Industry Breakdow'!$B$29:$K$38,MATCH(R$7,'CHP Estimated Industry Breakdow'!$A$29:$A$38,0),MATCH($J35,'CHP Estimated Industry Breakdow'!$B$28:$K$28,0)),"")</f>
        <v/>
      </c>
      <c r="S35" s="209" t="str">
        <f>IFERROR(INDEX('CHP Estimated Industry Breakdow'!$B$29:$K$38,MATCH(S$7,'CHP Estimated Industry Breakdow'!$A$29:$A$38,0),MATCH($J35,'CHP Estimated Industry Breakdow'!$B$28:$K$28,0)),"")</f>
        <v/>
      </c>
      <c r="T35" s="209" t="str">
        <f>IFERROR(INDEX('CHP Estimated Industry Breakdow'!$B$29:$K$38,MATCH(T$7,'CHP Estimated Industry Breakdow'!$A$29:$A$38,0),MATCH($J35,'CHP Estimated Industry Breakdow'!$B$28:$K$28,0)),"")</f>
        <v/>
      </c>
      <c r="U35" s="209" t="str">
        <f>IFERROR(INDEX('CHP Estimated Industry Breakdow'!$B$29:$K$38,MATCH(U$7,'CHP Estimated Industry Breakdow'!$A$29:$A$38,0),MATCH($J35,'CHP Estimated Industry Breakdow'!$B$28:$K$28,0)),"")</f>
        <v/>
      </c>
      <c r="V35" s="209" t="str">
        <f>IFERROR(INDEX('CHP Estimated Industry Breakdow'!$B$29:$K$38,MATCH(V$7,'CHP Estimated Industry Breakdow'!$A$29:$A$38,0),MATCH($J35,'CHP Estimated Industry Breakdow'!$B$28:$K$28,0)),"")</f>
        <v/>
      </c>
      <c r="W35" s="209" t="str">
        <f>IFERROR(INDEX('CHP Estimated Industry Breakdow'!$B$29:$K$38,MATCH(W$7,'CHP Estimated Industry Breakdow'!$A$29:$A$38,0),MATCH($J35,'CHP Estimated Industry Breakdow'!$B$28:$K$28,0)),"")</f>
        <v/>
      </c>
      <c r="X35" s="147">
        <f t="shared" si="0"/>
        <v>1</v>
      </c>
      <c r="Y35" s="178"/>
      <c r="Z35" s="178"/>
    </row>
    <row r="36" spans="1:26" s="29" customFormat="1" ht="15" x14ac:dyDescent="0.25">
      <c r="B36" s="178"/>
      <c r="C36" s="36" t="s">
        <v>172</v>
      </c>
      <c r="D36" s="36" t="s">
        <v>193</v>
      </c>
      <c r="E36" s="36" t="s">
        <v>334</v>
      </c>
      <c r="F36" s="36" t="s">
        <v>281</v>
      </c>
      <c r="G36" s="36" t="s">
        <v>196</v>
      </c>
      <c r="H36" s="36" t="s">
        <v>177</v>
      </c>
      <c r="I36" s="36" t="s">
        <v>178</v>
      </c>
      <c r="J36" s="36" t="s">
        <v>208</v>
      </c>
      <c r="K36" s="37" t="s">
        <v>593</v>
      </c>
      <c r="L36" s="38">
        <v>53542982063.762512</v>
      </c>
      <c r="M36" s="178"/>
      <c r="N36" s="209">
        <f>IFERROR(INDEX('CHP Estimated Industry Breakdow'!$B$29:$K$38,MATCH(N$7,'CHP Estimated Industry Breakdow'!$A$29:$A$38,0),MATCH($J36,'CHP Estimated Industry Breakdow'!$B$28:$K$28,0)),"")</f>
        <v>1</v>
      </c>
      <c r="O36" s="209" t="str">
        <f>IFERROR(INDEX('CHP Estimated Industry Breakdow'!$B$29:$K$38,MATCH(O$7,'CHP Estimated Industry Breakdow'!$A$29:$A$38,0),MATCH($J36,'CHP Estimated Industry Breakdow'!$B$28:$K$28,0)),"")</f>
        <v/>
      </c>
      <c r="P36" s="209" t="str">
        <f>IFERROR(INDEX('CHP Estimated Industry Breakdow'!$B$29:$K$38,MATCH(P$7,'CHP Estimated Industry Breakdow'!$A$29:$A$38,0),MATCH($J36,'CHP Estimated Industry Breakdow'!$B$28:$K$28,0)),"")</f>
        <v/>
      </c>
      <c r="Q36" s="209" t="str">
        <f>IFERROR(INDEX('CHP Estimated Industry Breakdow'!$B$29:$K$38,MATCH(Q$7,'CHP Estimated Industry Breakdow'!$A$29:$A$38,0),MATCH($J36,'CHP Estimated Industry Breakdow'!$B$28:$K$28,0)),"")</f>
        <v/>
      </c>
      <c r="R36" s="209" t="str">
        <f>IFERROR(INDEX('CHP Estimated Industry Breakdow'!$B$29:$K$38,MATCH(R$7,'CHP Estimated Industry Breakdow'!$A$29:$A$38,0),MATCH($J36,'CHP Estimated Industry Breakdow'!$B$28:$K$28,0)),"")</f>
        <v/>
      </c>
      <c r="S36" s="209" t="str">
        <f>IFERROR(INDEX('CHP Estimated Industry Breakdow'!$B$29:$K$38,MATCH(S$7,'CHP Estimated Industry Breakdow'!$A$29:$A$38,0),MATCH($J36,'CHP Estimated Industry Breakdow'!$B$28:$K$28,0)),"")</f>
        <v/>
      </c>
      <c r="T36" s="209" t="str">
        <f>IFERROR(INDEX('CHP Estimated Industry Breakdow'!$B$29:$K$38,MATCH(T$7,'CHP Estimated Industry Breakdow'!$A$29:$A$38,0),MATCH($J36,'CHP Estimated Industry Breakdow'!$B$28:$K$28,0)),"")</f>
        <v/>
      </c>
      <c r="U36" s="209" t="str">
        <f>IFERROR(INDEX('CHP Estimated Industry Breakdow'!$B$29:$K$38,MATCH(U$7,'CHP Estimated Industry Breakdow'!$A$29:$A$38,0),MATCH($J36,'CHP Estimated Industry Breakdow'!$B$28:$K$28,0)),"")</f>
        <v/>
      </c>
      <c r="V36" s="209" t="str">
        <f>IFERROR(INDEX('CHP Estimated Industry Breakdow'!$B$29:$K$38,MATCH(V$7,'CHP Estimated Industry Breakdow'!$A$29:$A$38,0),MATCH($J36,'CHP Estimated Industry Breakdow'!$B$28:$K$28,0)),"")</f>
        <v/>
      </c>
      <c r="W36" s="209" t="str">
        <f>IFERROR(INDEX('CHP Estimated Industry Breakdow'!$B$29:$K$38,MATCH(W$7,'CHP Estimated Industry Breakdow'!$A$29:$A$38,0),MATCH($J36,'CHP Estimated Industry Breakdow'!$B$28:$K$28,0)),"")</f>
        <v/>
      </c>
      <c r="X36" s="147">
        <f t="shared" si="0"/>
        <v>1</v>
      </c>
      <c r="Y36" s="178"/>
      <c r="Z36" s="178"/>
    </row>
    <row r="37" spans="1:26" s="29" customFormat="1" ht="15" x14ac:dyDescent="0.25">
      <c r="B37" s="178"/>
      <c r="C37" s="40" t="s">
        <v>172</v>
      </c>
      <c r="D37" s="40" t="s">
        <v>193</v>
      </c>
      <c r="E37" s="40" t="s">
        <v>334</v>
      </c>
      <c r="F37" s="40" t="s">
        <v>281</v>
      </c>
      <c r="G37" s="40" t="s">
        <v>196</v>
      </c>
      <c r="H37" s="40" t="s">
        <v>177</v>
      </c>
      <c r="I37" s="40" t="s">
        <v>178</v>
      </c>
      <c r="J37" s="420" t="s">
        <v>300</v>
      </c>
      <c r="K37" s="421" t="s">
        <v>593</v>
      </c>
      <c r="L37" s="422">
        <v>13974185659148.068</v>
      </c>
      <c r="M37" s="269"/>
      <c r="N37" s="209" t="str">
        <f>IFERROR(INDEX('CHP Estimated Industry Breakdow'!$B$29:$K$38,MATCH(N$7,'CHP Estimated Industry Breakdow'!$A$29:$A$38,0),MATCH($J37,'CHP Estimated Industry Breakdow'!$B$28:$K$28,0)),"")</f>
        <v/>
      </c>
      <c r="O37" s="209" t="str">
        <f>IFERROR(INDEX('CHP Estimated Industry Breakdow'!$B$29:$K$38,MATCH(O$7,'CHP Estimated Industry Breakdow'!$A$29:$A$38,0),MATCH($J37,'CHP Estimated Industry Breakdow'!$B$28:$K$28,0)),"")</f>
        <v/>
      </c>
      <c r="P37" s="209" t="str">
        <f>IFERROR(INDEX('CHP Estimated Industry Breakdow'!$B$29:$K$38,MATCH(P$7,'CHP Estimated Industry Breakdow'!$A$29:$A$38,0),MATCH($J37,'CHP Estimated Industry Breakdow'!$B$28:$K$28,0)),"")</f>
        <v/>
      </c>
      <c r="Q37" s="209" t="str">
        <f>IFERROR(INDEX('CHP Estimated Industry Breakdow'!$B$29:$K$38,MATCH(Q$7,'CHP Estimated Industry Breakdow'!$A$29:$A$38,0),MATCH($J37,'CHP Estimated Industry Breakdow'!$B$28:$K$28,0)),"")</f>
        <v/>
      </c>
      <c r="R37" s="209" t="str">
        <f>IFERROR(INDEX('CHP Estimated Industry Breakdow'!$B$29:$K$38,MATCH(R$7,'CHP Estimated Industry Breakdow'!$A$29:$A$38,0),MATCH($J37,'CHP Estimated Industry Breakdow'!$B$28:$K$28,0)),"")</f>
        <v/>
      </c>
      <c r="S37" s="209" t="str">
        <f>IFERROR(INDEX('CHP Estimated Industry Breakdow'!$B$29:$K$38,MATCH(S$7,'CHP Estimated Industry Breakdow'!$A$29:$A$38,0),MATCH($J37,'CHP Estimated Industry Breakdow'!$B$28:$K$28,0)),"")</f>
        <v/>
      </c>
      <c r="T37" s="209" t="str">
        <f>IFERROR(INDEX('CHP Estimated Industry Breakdow'!$B$29:$K$38,MATCH(T$7,'CHP Estimated Industry Breakdow'!$A$29:$A$38,0),MATCH($J37,'CHP Estimated Industry Breakdow'!$B$28:$K$28,0)),"")</f>
        <v/>
      </c>
      <c r="U37" s="209" t="str">
        <f>IFERROR(INDEX('CHP Estimated Industry Breakdow'!$B$29:$K$38,MATCH(U$7,'CHP Estimated Industry Breakdow'!$A$29:$A$38,0),MATCH($J37,'CHP Estimated Industry Breakdow'!$B$28:$K$28,0)),"")</f>
        <v/>
      </c>
      <c r="V37" s="209" t="str">
        <f>IFERROR(INDEX('CHP Estimated Industry Breakdow'!$B$29:$K$38,MATCH(V$7,'CHP Estimated Industry Breakdow'!$A$29:$A$38,0),MATCH($J37,'CHP Estimated Industry Breakdow'!$B$28:$K$28,0)),"")</f>
        <v/>
      </c>
      <c r="W37" s="209" t="str">
        <f>IFERROR(INDEX('CHP Estimated Industry Breakdow'!$B$29:$K$38,MATCH(W$7,'CHP Estimated Industry Breakdow'!$A$29:$A$38,0),MATCH($J37,'CHP Estimated Industry Breakdow'!$B$28:$K$28,0)),"")</f>
        <v/>
      </c>
      <c r="X37" s="147">
        <f t="shared" si="0"/>
        <v>0</v>
      </c>
      <c r="Y37" s="178"/>
      <c r="Z37" s="178"/>
    </row>
    <row r="38" spans="1:26" s="29" customFormat="1" ht="15" x14ac:dyDescent="0.25">
      <c r="B38" s="178"/>
      <c r="C38" s="36" t="s">
        <v>172</v>
      </c>
      <c r="D38" s="36" t="s">
        <v>193</v>
      </c>
      <c r="E38" s="36" t="s">
        <v>334</v>
      </c>
      <c r="F38" s="36" t="s">
        <v>281</v>
      </c>
      <c r="G38" s="36" t="s">
        <v>196</v>
      </c>
      <c r="H38" s="36" t="s">
        <v>177</v>
      </c>
      <c r="I38" s="36" t="s">
        <v>178</v>
      </c>
      <c r="J38" s="36" t="s">
        <v>250</v>
      </c>
      <c r="K38" s="37" t="s">
        <v>593</v>
      </c>
      <c r="L38" s="38"/>
      <c r="M38" s="178"/>
      <c r="N38" s="209" t="str">
        <f>IFERROR(INDEX('CHP Estimated Industry Breakdow'!$B$29:$K$38,MATCH(N$7,'CHP Estimated Industry Breakdow'!$A$29:$A$38,0),MATCH($J38,'CHP Estimated Industry Breakdow'!$B$28:$K$28,0)),"")</f>
        <v/>
      </c>
      <c r="O38" s="209" t="str">
        <f>IFERROR(INDEX('CHP Estimated Industry Breakdow'!$B$29:$K$38,MATCH(O$7,'CHP Estimated Industry Breakdow'!$A$29:$A$38,0),MATCH($J38,'CHP Estimated Industry Breakdow'!$B$28:$K$28,0)),"")</f>
        <v/>
      </c>
      <c r="P38" s="209" t="str">
        <f>IFERROR(INDEX('CHP Estimated Industry Breakdow'!$B$29:$K$38,MATCH(P$7,'CHP Estimated Industry Breakdow'!$A$29:$A$38,0),MATCH($J38,'CHP Estimated Industry Breakdow'!$B$28:$K$28,0)),"")</f>
        <v/>
      </c>
      <c r="Q38" s="209" t="str">
        <f>IFERROR(INDEX('CHP Estimated Industry Breakdow'!$B$29:$K$38,MATCH(Q$7,'CHP Estimated Industry Breakdow'!$A$29:$A$38,0),MATCH($J38,'CHP Estimated Industry Breakdow'!$B$28:$K$28,0)),"")</f>
        <v/>
      </c>
      <c r="R38" s="209" t="str">
        <f>IFERROR(INDEX('CHP Estimated Industry Breakdow'!$B$29:$K$38,MATCH(R$7,'CHP Estimated Industry Breakdow'!$A$29:$A$38,0),MATCH($J38,'CHP Estimated Industry Breakdow'!$B$28:$K$28,0)),"")</f>
        <v/>
      </c>
      <c r="S38" s="209" t="str">
        <f>IFERROR(INDEX('CHP Estimated Industry Breakdow'!$B$29:$K$38,MATCH(S$7,'CHP Estimated Industry Breakdow'!$A$29:$A$38,0),MATCH($J38,'CHP Estimated Industry Breakdow'!$B$28:$K$28,0)),"")</f>
        <v/>
      </c>
      <c r="T38" s="209" t="str">
        <f>IFERROR(INDEX('CHP Estimated Industry Breakdow'!$B$29:$K$38,MATCH(T$7,'CHP Estimated Industry Breakdow'!$A$29:$A$38,0),MATCH($J38,'CHP Estimated Industry Breakdow'!$B$28:$K$28,0)),"")</f>
        <v/>
      </c>
      <c r="U38" s="209" t="str">
        <f>IFERROR(INDEX('CHP Estimated Industry Breakdow'!$B$29:$K$38,MATCH(U$7,'CHP Estimated Industry Breakdow'!$A$29:$A$38,0),MATCH($J38,'CHP Estimated Industry Breakdow'!$B$28:$K$28,0)),"")</f>
        <v/>
      </c>
      <c r="V38" s="209" t="str">
        <f>IFERROR(INDEX('CHP Estimated Industry Breakdow'!$B$29:$K$38,MATCH(V$7,'CHP Estimated Industry Breakdow'!$A$29:$A$38,0),MATCH($J38,'CHP Estimated Industry Breakdow'!$B$28:$K$28,0)),"")</f>
        <v/>
      </c>
      <c r="W38" s="209" t="str">
        <f>IFERROR(INDEX('CHP Estimated Industry Breakdow'!$B$29:$K$38,MATCH(W$7,'CHP Estimated Industry Breakdow'!$A$29:$A$38,0),MATCH($J38,'CHP Estimated Industry Breakdow'!$B$28:$K$28,0)),"")</f>
        <v/>
      </c>
      <c r="X38" s="147">
        <f t="shared" si="0"/>
        <v>0</v>
      </c>
      <c r="Y38" s="178"/>
      <c r="Z38" s="178"/>
    </row>
    <row r="39" spans="1:26" s="29" customFormat="1" ht="15" x14ac:dyDescent="0.25">
      <c r="B39" s="178"/>
      <c r="C39" s="36" t="s">
        <v>172</v>
      </c>
      <c r="D39" s="36" t="s">
        <v>193</v>
      </c>
      <c r="E39" s="36" t="s">
        <v>334</v>
      </c>
      <c r="F39" s="36" t="s">
        <v>281</v>
      </c>
      <c r="G39" s="36" t="s">
        <v>196</v>
      </c>
      <c r="H39" s="36" t="s">
        <v>177</v>
      </c>
      <c r="I39" s="36" t="s">
        <v>178</v>
      </c>
      <c r="J39" s="36" t="s">
        <v>303</v>
      </c>
      <c r="K39" s="37" t="s">
        <v>593</v>
      </c>
      <c r="L39" s="38"/>
      <c r="M39" s="178"/>
      <c r="N39" s="209" t="str">
        <f>IFERROR(INDEX('CHP Estimated Industry Breakdow'!$B$29:$K$38,MATCH(N$7,'CHP Estimated Industry Breakdow'!$A$29:$A$38,0),MATCH($J39,'CHP Estimated Industry Breakdow'!$B$28:$K$28,0)),"")</f>
        <v/>
      </c>
      <c r="O39" s="209" t="str">
        <f>IFERROR(INDEX('CHP Estimated Industry Breakdow'!$B$29:$K$38,MATCH(O$7,'CHP Estimated Industry Breakdow'!$A$29:$A$38,0),MATCH($J39,'CHP Estimated Industry Breakdow'!$B$28:$K$28,0)),"")</f>
        <v/>
      </c>
      <c r="P39" s="209" t="str">
        <f>IFERROR(INDEX('CHP Estimated Industry Breakdow'!$B$29:$K$38,MATCH(P$7,'CHP Estimated Industry Breakdow'!$A$29:$A$38,0),MATCH($J39,'CHP Estimated Industry Breakdow'!$B$28:$K$28,0)),"")</f>
        <v/>
      </c>
      <c r="Q39" s="209" t="str">
        <f>IFERROR(INDEX('CHP Estimated Industry Breakdow'!$B$29:$K$38,MATCH(Q$7,'CHP Estimated Industry Breakdow'!$A$29:$A$38,0),MATCH($J39,'CHP Estimated Industry Breakdow'!$B$28:$K$28,0)),"")</f>
        <v/>
      </c>
      <c r="R39" s="209" t="str">
        <f>IFERROR(INDEX('CHP Estimated Industry Breakdow'!$B$29:$K$38,MATCH(R$7,'CHP Estimated Industry Breakdow'!$A$29:$A$38,0),MATCH($J39,'CHP Estimated Industry Breakdow'!$B$28:$K$28,0)),"")</f>
        <v/>
      </c>
      <c r="S39" s="209" t="str">
        <f>IFERROR(INDEX('CHP Estimated Industry Breakdow'!$B$29:$K$38,MATCH(S$7,'CHP Estimated Industry Breakdow'!$A$29:$A$38,0),MATCH($J39,'CHP Estimated Industry Breakdow'!$B$28:$K$28,0)),"")</f>
        <v/>
      </c>
      <c r="T39" s="209" t="str">
        <f>IFERROR(INDEX('CHP Estimated Industry Breakdow'!$B$29:$K$38,MATCH(T$7,'CHP Estimated Industry Breakdow'!$A$29:$A$38,0),MATCH($J39,'CHP Estimated Industry Breakdow'!$B$28:$K$28,0)),"")</f>
        <v/>
      </c>
      <c r="U39" s="209" t="str">
        <f>IFERROR(INDEX('CHP Estimated Industry Breakdow'!$B$29:$K$38,MATCH(U$7,'CHP Estimated Industry Breakdow'!$A$29:$A$38,0),MATCH($J39,'CHP Estimated Industry Breakdow'!$B$28:$K$28,0)),"")</f>
        <v/>
      </c>
      <c r="V39" s="209" t="str">
        <f>IFERROR(INDEX('CHP Estimated Industry Breakdow'!$B$29:$K$38,MATCH(V$7,'CHP Estimated Industry Breakdow'!$A$29:$A$38,0),MATCH($J39,'CHP Estimated Industry Breakdow'!$B$28:$K$28,0)),"")</f>
        <v/>
      </c>
      <c r="W39" s="209" t="str">
        <f>IFERROR(INDEX('CHP Estimated Industry Breakdow'!$B$29:$K$38,MATCH(W$7,'CHP Estimated Industry Breakdow'!$A$29:$A$38,0),MATCH($J39,'CHP Estimated Industry Breakdow'!$B$28:$K$28,0)),"")</f>
        <v/>
      </c>
      <c r="X39" s="147">
        <f t="shared" si="0"/>
        <v>0</v>
      </c>
      <c r="Y39" s="178"/>
      <c r="Z39" s="178"/>
    </row>
    <row r="40" spans="1:26" s="29" customFormat="1" ht="15" x14ac:dyDescent="0.25">
      <c r="B40" s="178"/>
      <c r="C40" s="40" t="s">
        <v>172</v>
      </c>
      <c r="D40" s="40" t="s">
        <v>193</v>
      </c>
      <c r="E40" s="40" t="s">
        <v>334</v>
      </c>
      <c r="F40" s="40" t="s">
        <v>281</v>
      </c>
      <c r="G40" s="40" t="s">
        <v>196</v>
      </c>
      <c r="H40" s="40" t="s">
        <v>177</v>
      </c>
      <c r="I40" s="40" t="s">
        <v>178</v>
      </c>
      <c r="J40" s="40" t="s">
        <v>305</v>
      </c>
      <c r="K40" s="41" t="s">
        <v>593</v>
      </c>
      <c r="L40" s="42"/>
      <c r="M40" s="178"/>
      <c r="N40" s="209" t="str">
        <f>IFERROR(INDEX('CHP Estimated Industry Breakdow'!$B$29:$K$38,MATCH(N$7,'CHP Estimated Industry Breakdow'!$A$29:$A$38,0),MATCH($J40,'CHP Estimated Industry Breakdow'!$B$28:$K$28,0)),"")</f>
        <v/>
      </c>
      <c r="O40" s="209" t="str">
        <f>IFERROR(INDEX('CHP Estimated Industry Breakdow'!$B$29:$K$38,MATCH(O$7,'CHP Estimated Industry Breakdow'!$A$29:$A$38,0),MATCH($J40,'CHP Estimated Industry Breakdow'!$B$28:$K$28,0)),"")</f>
        <v/>
      </c>
      <c r="P40" s="209" t="str">
        <f>IFERROR(INDEX('CHP Estimated Industry Breakdow'!$B$29:$K$38,MATCH(P$7,'CHP Estimated Industry Breakdow'!$A$29:$A$38,0),MATCH($J40,'CHP Estimated Industry Breakdow'!$B$28:$K$28,0)),"")</f>
        <v/>
      </c>
      <c r="Q40" s="209" t="str">
        <f>IFERROR(INDEX('CHP Estimated Industry Breakdow'!$B$29:$K$38,MATCH(Q$7,'CHP Estimated Industry Breakdow'!$A$29:$A$38,0),MATCH($J40,'CHP Estimated Industry Breakdow'!$B$28:$K$28,0)),"")</f>
        <v/>
      </c>
      <c r="R40" s="209" t="str">
        <f>IFERROR(INDEX('CHP Estimated Industry Breakdow'!$B$29:$K$38,MATCH(R$7,'CHP Estimated Industry Breakdow'!$A$29:$A$38,0),MATCH($J40,'CHP Estimated Industry Breakdow'!$B$28:$K$28,0)),"")</f>
        <v/>
      </c>
      <c r="S40" s="209" t="str">
        <f>IFERROR(INDEX('CHP Estimated Industry Breakdow'!$B$29:$K$38,MATCH(S$7,'CHP Estimated Industry Breakdow'!$A$29:$A$38,0),MATCH($J40,'CHP Estimated Industry Breakdow'!$B$28:$K$28,0)),"")</f>
        <v/>
      </c>
      <c r="T40" s="209" t="str">
        <f>IFERROR(INDEX('CHP Estimated Industry Breakdow'!$B$29:$K$38,MATCH(T$7,'CHP Estimated Industry Breakdow'!$A$29:$A$38,0),MATCH($J40,'CHP Estimated Industry Breakdow'!$B$28:$K$28,0)),"")</f>
        <v/>
      </c>
      <c r="U40" s="209" t="str">
        <f>IFERROR(INDEX('CHP Estimated Industry Breakdow'!$B$29:$K$38,MATCH(U$7,'CHP Estimated Industry Breakdow'!$A$29:$A$38,0),MATCH($J40,'CHP Estimated Industry Breakdow'!$B$28:$K$28,0)),"")</f>
        <v/>
      </c>
      <c r="V40" s="209" t="str">
        <f>IFERROR(INDEX('CHP Estimated Industry Breakdow'!$B$29:$K$38,MATCH(V$7,'CHP Estimated Industry Breakdow'!$A$29:$A$38,0),MATCH($J40,'CHP Estimated Industry Breakdow'!$B$28:$K$28,0)),"")</f>
        <v/>
      </c>
      <c r="W40" s="209" t="str">
        <f>IFERROR(INDEX('CHP Estimated Industry Breakdow'!$B$29:$K$38,MATCH(W$7,'CHP Estimated Industry Breakdow'!$A$29:$A$38,0),MATCH($J40,'CHP Estimated Industry Breakdow'!$B$28:$K$28,0)),"")</f>
        <v/>
      </c>
      <c r="X40" s="147">
        <f t="shared" si="0"/>
        <v>0</v>
      </c>
      <c r="Y40" s="178"/>
      <c r="Z40" s="178"/>
    </row>
    <row r="41" spans="1:26" s="29" customFormat="1" ht="15" x14ac:dyDescent="0.25">
      <c r="B41" s="178"/>
      <c r="C41" s="40"/>
      <c r="D41" s="40"/>
      <c r="E41" s="40"/>
      <c r="F41" s="40"/>
      <c r="G41" s="40"/>
      <c r="H41" s="40"/>
      <c r="I41" s="40"/>
      <c r="J41" s="40"/>
      <c r="K41" s="41"/>
      <c r="L41" s="42"/>
      <c r="M41" s="178"/>
      <c r="N41" s="209"/>
      <c r="O41" s="209"/>
      <c r="P41" s="209"/>
      <c r="Q41" s="209"/>
      <c r="R41" s="209"/>
      <c r="S41" s="209"/>
      <c r="T41" s="209"/>
      <c r="U41" s="209"/>
      <c r="V41" s="209"/>
      <c r="W41" s="209"/>
      <c r="X41" s="259"/>
      <c r="Y41" s="178"/>
      <c r="Z41" s="178"/>
    </row>
    <row r="42" spans="1:26" ht="34.5" customHeight="1" x14ac:dyDescent="0.2">
      <c r="B42" s="216"/>
      <c r="C42" s="216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6"/>
      <c r="O42" s="216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</row>
    <row r="43" spans="1:26" x14ac:dyDescent="0.2">
      <c r="L43" s="200"/>
      <c r="M43" s="200"/>
    </row>
    <row r="44" spans="1:26" ht="15" x14ac:dyDescent="0.25">
      <c r="B44" s="201" t="s">
        <v>1448</v>
      </c>
      <c r="C44" s="202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2"/>
      <c r="P44" s="211"/>
      <c r="Q44" s="202"/>
      <c r="R44" s="202"/>
      <c r="S44" s="202"/>
      <c r="T44" s="3"/>
    </row>
    <row r="45" spans="1:26" s="3" customFormat="1" ht="15" x14ac:dyDescent="0.25">
      <c r="A45" s="29"/>
      <c r="B45" s="212"/>
      <c r="C45" s="212" t="s">
        <v>1451</v>
      </c>
      <c r="D45" s="418" t="s">
        <v>1576</v>
      </c>
      <c r="E45" s="213" t="s">
        <v>583</v>
      </c>
      <c r="F45" s="213" t="s">
        <v>582</v>
      </c>
      <c r="G45" s="419" t="s">
        <v>197</v>
      </c>
      <c r="H45" s="213" t="s">
        <v>179</v>
      </c>
      <c r="I45" s="213" t="s">
        <v>1169</v>
      </c>
      <c r="J45" s="213" t="s">
        <v>1169</v>
      </c>
      <c r="K45" s="213" t="s">
        <v>179</v>
      </c>
      <c r="L45" s="213" t="s">
        <v>583</v>
      </c>
      <c r="M45" s="213" t="s">
        <v>179</v>
      </c>
      <c r="N45" s="418" t="s">
        <v>1576</v>
      </c>
      <c r="O45" s="213" t="s">
        <v>1170</v>
      </c>
      <c r="P45" s="418" t="s">
        <v>1576</v>
      </c>
      <c r="Q45" s="213" t="s">
        <v>250</v>
      </c>
      <c r="R45" s="213" t="s">
        <v>1169</v>
      </c>
      <c r="S45" s="213" t="s">
        <v>1169</v>
      </c>
    </row>
    <row r="46" spans="1:26" ht="15" x14ac:dyDescent="0.25">
      <c r="B46" s="218"/>
      <c r="C46" s="6" t="s">
        <v>1447</v>
      </c>
      <c r="D46" s="6" t="s">
        <v>282</v>
      </c>
      <c r="E46" s="6" t="s">
        <v>284</v>
      </c>
      <c r="F46" s="6" t="s">
        <v>241</v>
      </c>
      <c r="G46" s="6" t="s">
        <v>197</v>
      </c>
      <c r="H46" s="6" t="s">
        <v>199</v>
      </c>
      <c r="I46" s="6" t="s">
        <v>184</v>
      </c>
      <c r="J46" s="6" t="s">
        <v>190</v>
      </c>
      <c r="K46" s="6" t="s">
        <v>205</v>
      </c>
      <c r="L46" s="6" t="s">
        <v>294</v>
      </c>
      <c r="M46" s="6" t="s">
        <v>179</v>
      </c>
      <c r="N46" s="6" t="s">
        <v>297</v>
      </c>
      <c r="O46" s="6" t="s">
        <v>208</v>
      </c>
      <c r="P46" s="6" t="s">
        <v>300</v>
      </c>
      <c r="Q46" s="6" t="s">
        <v>250</v>
      </c>
      <c r="R46" s="6" t="s">
        <v>303</v>
      </c>
      <c r="S46" s="6" t="s">
        <v>305</v>
      </c>
    </row>
    <row r="47" spans="1:26" ht="15" x14ac:dyDescent="0.25">
      <c r="B47" s="218"/>
      <c r="C47" s="203" t="s">
        <v>60</v>
      </c>
      <c r="D47" s="378">
        <f t="shared" ref="D47:D56" si="1">SUMIFS($L$8:$L$41,$J$8:$J$41,D$46)*INDEX($N$8:$W$41,MATCH(D$46,$J$8:$J$41,0),MATCH($C47,$N$7:$W$7,0))</f>
        <v>22742528326763.426</v>
      </c>
      <c r="E47" s="378" t="e">
        <f t="shared" ref="E47:P56" si="2">SUMIFS($L$8:$L$41,$J$8:$J$41,E$46)*INDEX($N$8:$W$41,MATCH(E$46,$J$8:$J$41,0),MATCH($C47,$N$7:$W$7,0))</f>
        <v>#VALUE!</v>
      </c>
      <c r="F47" s="378">
        <f t="shared" si="2"/>
        <v>12167483636000</v>
      </c>
      <c r="G47" s="265"/>
      <c r="H47" s="378" t="e">
        <f t="shared" si="2"/>
        <v>#VALUE!</v>
      </c>
      <c r="I47" s="378" t="e">
        <f t="shared" si="2"/>
        <v>#VALUE!</v>
      </c>
      <c r="J47" s="378"/>
      <c r="K47" s="378" t="e">
        <f t="shared" si="2"/>
        <v>#VALUE!</v>
      </c>
      <c r="L47" s="378"/>
      <c r="M47" s="378" t="e">
        <f t="shared" si="2"/>
        <v>#VALUE!</v>
      </c>
      <c r="N47" s="378">
        <f t="shared" si="2"/>
        <v>935572295975.1792</v>
      </c>
      <c r="O47" s="378">
        <f t="shared" si="2"/>
        <v>272011167435.74213</v>
      </c>
      <c r="P47" s="378" t="e">
        <f t="shared" si="2"/>
        <v>#VALUE!</v>
      </c>
      <c r="Q47" s="378"/>
      <c r="R47" s="378"/>
      <c r="S47" s="378"/>
      <c r="U47" s="210"/>
      <c r="V47" s="210"/>
    </row>
    <row r="48" spans="1:26" ht="15" x14ac:dyDescent="0.25">
      <c r="B48" s="218"/>
      <c r="C48" s="203" t="s">
        <v>56</v>
      </c>
      <c r="D48" s="378" t="e">
        <f t="shared" si="1"/>
        <v>#VALUE!</v>
      </c>
      <c r="E48" s="378" t="e">
        <f t="shared" si="2"/>
        <v>#VALUE!</v>
      </c>
      <c r="F48" s="378" t="e">
        <f t="shared" si="2"/>
        <v>#VALUE!</v>
      </c>
      <c r="G48" s="378"/>
      <c r="H48" s="378" t="e">
        <f t="shared" si="2"/>
        <v>#VALUE!</v>
      </c>
      <c r="I48" s="378" t="e">
        <f t="shared" si="2"/>
        <v>#VALUE!</v>
      </c>
      <c r="J48" s="378"/>
      <c r="K48" s="378" t="e">
        <f t="shared" si="2"/>
        <v>#VALUE!</v>
      </c>
      <c r="L48" s="378"/>
      <c r="M48" s="378" t="e">
        <f t="shared" si="2"/>
        <v>#VALUE!</v>
      </c>
      <c r="N48" s="378" t="e">
        <f t="shared" si="2"/>
        <v>#VALUE!</v>
      </c>
      <c r="O48" s="378" t="e">
        <f t="shared" si="2"/>
        <v>#VALUE!</v>
      </c>
      <c r="P48" s="378" t="e">
        <f t="shared" si="2"/>
        <v>#VALUE!</v>
      </c>
      <c r="Q48" s="378"/>
      <c r="R48" s="378"/>
      <c r="S48" s="378"/>
    </row>
    <row r="49" spans="2:21" ht="15" x14ac:dyDescent="0.25">
      <c r="B49" s="218"/>
      <c r="C49" s="203" t="s">
        <v>73</v>
      </c>
      <c r="D49" s="378" t="e">
        <f t="shared" si="1"/>
        <v>#VALUE!</v>
      </c>
      <c r="E49" s="378" t="e">
        <f t="shared" si="2"/>
        <v>#VALUE!</v>
      </c>
      <c r="F49" s="378" t="e">
        <f t="shared" si="2"/>
        <v>#VALUE!</v>
      </c>
      <c r="G49" s="378"/>
      <c r="H49" s="378" t="e">
        <f t="shared" si="2"/>
        <v>#VALUE!</v>
      </c>
      <c r="I49" s="378" t="e">
        <f t="shared" si="2"/>
        <v>#VALUE!</v>
      </c>
      <c r="J49" s="378"/>
      <c r="K49" s="378" t="e">
        <f t="shared" si="2"/>
        <v>#VALUE!</v>
      </c>
      <c r="L49" s="378"/>
      <c r="M49" s="378" t="e">
        <f t="shared" si="2"/>
        <v>#VALUE!</v>
      </c>
      <c r="N49" s="378" t="e">
        <f t="shared" si="2"/>
        <v>#VALUE!</v>
      </c>
      <c r="O49" s="378" t="e">
        <f t="shared" si="2"/>
        <v>#VALUE!</v>
      </c>
      <c r="P49" s="378" t="e">
        <f t="shared" si="2"/>
        <v>#VALUE!</v>
      </c>
      <c r="Q49" s="378"/>
      <c r="R49" s="378"/>
      <c r="S49" s="378"/>
    </row>
    <row r="50" spans="2:21" ht="15" x14ac:dyDescent="0.25">
      <c r="B50" s="218"/>
      <c r="C50" s="203" t="s">
        <v>69</v>
      </c>
      <c r="D50" s="378" t="e">
        <f t="shared" si="1"/>
        <v>#VALUE!</v>
      </c>
      <c r="E50" s="378" t="e">
        <f t="shared" si="2"/>
        <v>#VALUE!</v>
      </c>
      <c r="F50" s="378" t="e">
        <f t="shared" si="2"/>
        <v>#VALUE!</v>
      </c>
      <c r="G50" s="378"/>
      <c r="H50" s="378" t="e">
        <f t="shared" si="2"/>
        <v>#VALUE!</v>
      </c>
      <c r="I50" s="378" t="e">
        <f t="shared" si="2"/>
        <v>#VALUE!</v>
      </c>
      <c r="J50" s="378"/>
      <c r="K50" s="378" t="e">
        <f t="shared" si="2"/>
        <v>#VALUE!</v>
      </c>
      <c r="L50" s="378"/>
      <c r="M50" s="378" t="e">
        <f t="shared" si="2"/>
        <v>#VALUE!</v>
      </c>
      <c r="N50" s="378" t="e">
        <f t="shared" si="2"/>
        <v>#VALUE!</v>
      </c>
      <c r="O50" s="378" t="e">
        <f t="shared" si="2"/>
        <v>#VALUE!</v>
      </c>
      <c r="P50" s="378" t="e">
        <f t="shared" si="2"/>
        <v>#VALUE!</v>
      </c>
      <c r="Q50" s="378"/>
      <c r="R50" s="378"/>
      <c r="S50" s="378"/>
    </row>
    <row r="51" spans="2:21" ht="15" x14ac:dyDescent="0.25">
      <c r="B51" s="218"/>
      <c r="C51" s="203" t="s">
        <v>75</v>
      </c>
      <c r="D51" s="378" t="e">
        <f t="shared" si="1"/>
        <v>#VALUE!</v>
      </c>
      <c r="E51" s="378" t="e">
        <f t="shared" si="2"/>
        <v>#VALUE!</v>
      </c>
      <c r="F51" s="378" t="e">
        <f t="shared" si="2"/>
        <v>#VALUE!</v>
      </c>
      <c r="G51" s="378"/>
      <c r="H51" s="378">
        <f t="shared" si="2"/>
        <v>263082875300.0665</v>
      </c>
      <c r="I51" s="378" t="e">
        <f t="shared" si="2"/>
        <v>#VALUE!</v>
      </c>
      <c r="J51" s="378"/>
      <c r="K51" s="378">
        <f t="shared" si="2"/>
        <v>354954102865.48938</v>
      </c>
      <c r="L51" s="378"/>
      <c r="M51" s="378" t="e">
        <f t="shared" si="2"/>
        <v>#VALUE!</v>
      </c>
      <c r="N51" s="378" t="e">
        <f t="shared" si="2"/>
        <v>#VALUE!</v>
      </c>
      <c r="O51" s="378" t="e">
        <f t="shared" si="2"/>
        <v>#VALUE!</v>
      </c>
      <c r="P51" s="378" t="e">
        <f t="shared" si="2"/>
        <v>#VALUE!</v>
      </c>
      <c r="Q51" s="378"/>
      <c r="R51" s="378"/>
      <c r="S51" s="378"/>
    </row>
    <row r="52" spans="2:21" ht="15" x14ac:dyDescent="0.25">
      <c r="B52" s="218"/>
      <c r="C52" s="203" t="s">
        <v>61</v>
      </c>
      <c r="D52" s="378" t="e">
        <f t="shared" si="1"/>
        <v>#VALUE!</v>
      </c>
      <c r="E52" s="378" t="e">
        <f t="shared" si="2"/>
        <v>#VALUE!</v>
      </c>
      <c r="F52" s="378" t="e">
        <f t="shared" si="2"/>
        <v>#VALUE!</v>
      </c>
      <c r="G52" s="378"/>
      <c r="H52" s="378" t="e">
        <f t="shared" si="2"/>
        <v>#VALUE!</v>
      </c>
      <c r="I52" s="378" t="e">
        <f t="shared" si="2"/>
        <v>#VALUE!</v>
      </c>
      <c r="J52" s="378"/>
      <c r="K52" s="378" t="e">
        <f t="shared" si="2"/>
        <v>#VALUE!</v>
      </c>
      <c r="L52" s="378"/>
      <c r="M52" s="378" t="e">
        <f t="shared" si="2"/>
        <v>#VALUE!</v>
      </c>
      <c r="N52" s="378" t="e">
        <f t="shared" si="2"/>
        <v>#VALUE!</v>
      </c>
      <c r="O52" s="378" t="e">
        <f t="shared" si="2"/>
        <v>#VALUE!</v>
      </c>
      <c r="P52" s="378" t="e">
        <f t="shared" si="2"/>
        <v>#VALUE!</v>
      </c>
      <c r="Q52" s="378"/>
      <c r="R52" s="378"/>
      <c r="S52" s="378"/>
    </row>
    <row r="53" spans="2:21" ht="15" x14ac:dyDescent="0.25">
      <c r="B53" s="218"/>
      <c r="C53" s="203" t="s">
        <v>52</v>
      </c>
      <c r="D53" s="426">
        <f>SUMIFS($L$8:$L$41,$J$8:$J$41,D$46)*INDEX($N$8:$W$41,MATCH(D$46,$J$8:$J$41,0),MATCH($C53,$N$7:$W$7,0))</f>
        <v>0</v>
      </c>
      <c r="E53" s="378">
        <f t="shared" si="2"/>
        <v>24611961296938.055</v>
      </c>
      <c r="F53" s="378" t="e">
        <f t="shared" si="2"/>
        <v>#VALUE!</v>
      </c>
      <c r="G53" s="378"/>
      <c r="H53" s="378" t="e">
        <f t="shared" si="2"/>
        <v>#VALUE!</v>
      </c>
      <c r="I53" s="378" t="e">
        <f t="shared" si="2"/>
        <v>#VALUE!</v>
      </c>
      <c r="J53" s="378"/>
      <c r="K53" s="378" t="e">
        <f t="shared" si="2"/>
        <v>#VALUE!</v>
      </c>
      <c r="L53" s="378"/>
      <c r="M53" s="378" t="e">
        <f t="shared" si="2"/>
        <v>#VALUE!</v>
      </c>
      <c r="N53" s="378" t="e">
        <f t="shared" si="2"/>
        <v>#VALUE!</v>
      </c>
      <c r="O53" s="378" t="e">
        <f t="shared" si="2"/>
        <v>#VALUE!</v>
      </c>
      <c r="P53" s="378" t="e">
        <f t="shared" si="2"/>
        <v>#VALUE!</v>
      </c>
      <c r="Q53" s="378"/>
      <c r="R53" s="378"/>
      <c r="S53" s="378"/>
    </row>
    <row r="54" spans="2:21" ht="15" x14ac:dyDescent="0.25">
      <c r="B54" s="218"/>
      <c r="C54" s="203" t="s">
        <v>55</v>
      </c>
      <c r="D54" s="378" t="e">
        <f t="shared" si="1"/>
        <v>#VALUE!</v>
      </c>
      <c r="E54" s="378" t="e">
        <f t="shared" si="2"/>
        <v>#VALUE!</v>
      </c>
      <c r="F54" s="378" t="e">
        <f t="shared" si="2"/>
        <v>#VALUE!</v>
      </c>
      <c r="G54" s="378"/>
      <c r="H54" s="378" t="e">
        <f t="shared" si="2"/>
        <v>#VALUE!</v>
      </c>
      <c r="I54" s="378" t="e">
        <f t="shared" si="2"/>
        <v>#VALUE!</v>
      </c>
      <c r="J54" s="378"/>
      <c r="K54" s="378" t="e">
        <f t="shared" si="2"/>
        <v>#VALUE!</v>
      </c>
      <c r="L54" s="378"/>
      <c r="M54" s="378" t="e">
        <f t="shared" si="2"/>
        <v>#VALUE!</v>
      </c>
      <c r="N54" s="378" t="e">
        <f t="shared" si="2"/>
        <v>#VALUE!</v>
      </c>
      <c r="O54" s="378" t="e">
        <f t="shared" si="2"/>
        <v>#VALUE!</v>
      </c>
      <c r="P54" s="378" t="e">
        <f t="shared" si="2"/>
        <v>#VALUE!</v>
      </c>
      <c r="Q54" s="378"/>
      <c r="R54" s="378"/>
      <c r="S54" s="378"/>
    </row>
    <row r="55" spans="2:21" ht="15" x14ac:dyDescent="0.25">
      <c r="B55" s="218"/>
      <c r="C55" s="203" t="s">
        <v>59</v>
      </c>
      <c r="D55" s="378" t="e">
        <f t="shared" si="1"/>
        <v>#VALUE!</v>
      </c>
      <c r="E55" s="378" t="e">
        <f t="shared" si="2"/>
        <v>#VALUE!</v>
      </c>
      <c r="F55" s="378" t="e">
        <f t="shared" si="2"/>
        <v>#VALUE!</v>
      </c>
      <c r="G55" s="378"/>
      <c r="H55" s="378" t="e">
        <f t="shared" si="2"/>
        <v>#VALUE!</v>
      </c>
      <c r="I55" s="378" t="e">
        <f t="shared" si="2"/>
        <v>#VALUE!</v>
      </c>
      <c r="J55" s="378"/>
      <c r="K55" s="378" t="e">
        <f t="shared" si="2"/>
        <v>#VALUE!</v>
      </c>
      <c r="L55" s="378"/>
      <c r="M55" s="378" t="e">
        <f t="shared" si="2"/>
        <v>#VALUE!</v>
      </c>
      <c r="N55" s="378" t="e">
        <f t="shared" si="2"/>
        <v>#VALUE!</v>
      </c>
      <c r="O55" s="378" t="e">
        <f t="shared" si="2"/>
        <v>#VALUE!</v>
      </c>
      <c r="P55" s="378" t="e">
        <f t="shared" si="2"/>
        <v>#VALUE!</v>
      </c>
      <c r="Q55" s="378"/>
      <c r="R55" s="378"/>
      <c r="S55" s="378"/>
    </row>
    <row r="56" spans="2:21" ht="15" x14ac:dyDescent="0.25">
      <c r="B56" s="218"/>
      <c r="C56" s="203" t="s">
        <v>66</v>
      </c>
      <c r="D56" s="378" t="e">
        <f t="shared" si="1"/>
        <v>#VALUE!</v>
      </c>
      <c r="E56" s="378" t="e">
        <f t="shared" si="2"/>
        <v>#VALUE!</v>
      </c>
      <c r="F56" s="378" t="e">
        <f t="shared" si="2"/>
        <v>#VALUE!</v>
      </c>
      <c r="G56" s="378"/>
      <c r="H56" s="378" t="e">
        <f t="shared" si="2"/>
        <v>#VALUE!</v>
      </c>
      <c r="I56" s="378" t="e">
        <f t="shared" si="2"/>
        <v>#VALUE!</v>
      </c>
      <c r="J56" s="378"/>
      <c r="K56" s="378" t="e">
        <f t="shared" si="2"/>
        <v>#VALUE!</v>
      </c>
      <c r="L56" s="378"/>
      <c r="M56" s="378" t="e">
        <f t="shared" si="2"/>
        <v>#VALUE!</v>
      </c>
      <c r="N56" s="378" t="e">
        <f t="shared" si="2"/>
        <v>#VALUE!</v>
      </c>
      <c r="O56" s="378" t="e">
        <f t="shared" si="2"/>
        <v>#VALUE!</v>
      </c>
      <c r="P56" s="378" t="e">
        <f t="shared" si="2"/>
        <v>#VALUE!</v>
      </c>
      <c r="Q56" s="378"/>
      <c r="R56" s="378"/>
      <c r="S56" s="378"/>
    </row>
    <row r="57" spans="2:21" x14ac:dyDescent="0.2">
      <c r="B57" s="218"/>
      <c r="P57"/>
    </row>
    <row r="58" spans="2:21" ht="15" x14ac:dyDescent="0.25">
      <c r="B58" s="218"/>
      <c r="D58" s="381" t="e">
        <f t="shared" ref="D58:P58" si="3">SUM(D47:D56)=SUMIFS($L$8:$L$41,$J$8:$J$41,D46)</f>
        <v>#VALUE!</v>
      </c>
      <c r="E58" s="381" t="e">
        <f t="shared" si="3"/>
        <v>#VALUE!</v>
      </c>
      <c r="F58" s="381" t="e">
        <f t="shared" si="3"/>
        <v>#VALUE!</v>
      </c>
      <c r="G58" s="381" t="b">
        <f t="shared" si="3"/>
        <v>1</v>
      </c>
      <c r="H58" s="381" t="e">
        <f t="shared" si="3"/>
        <v>#VALUE!</v>
      </c>
      <c r="I58" s="381" t="e">
        <f t="shared" si="3"/>
        <v>#VALUE!</v>
      </c>
      <c r="J58" s="381" t="b">
        <f t="shared" si="3"/>
        <v>1</v>
      </c>
      <c r="K58" s="381" t="e">
        <f t="shared" si="3"/>
        <v>#VALUE!</v>
      </c>
      <c r="L58" s="381" t="b">
        <f t="shared" si="3"/>
        <v>1</v>
      </c>
      <c r="M58" s="381" t="e">
        <f t="shared" si="3"/>
        <v>#VALUE!</v>
      </c>
      <c r="N58" s="381" t="e">
        <f t="shared" si="3"/>
        <v>#VALUE!</v>
      </c>
      <c r="O58" s="381" t="e">
        <f t="shared" si="3"/>
        <v>#VALUE!</v>
      </c>
      <c r="P58" s="381" t="e">
        <f t="shared" si="3"/>
        <v>#VALUE!</v>
      </c>
      <c r="Q58" s="291"/>
      <c r="R58" s="291"/>
      <c r="S58" s="218"/>
      <c r="T58" s="267" t="e">
        <f>SUM(D47:P56)=SUM(L8:L37)</f>
        <v>#VALUE!</v>
      </c>
      <c r="U58" s="266" t="s">
        <v>1496</v>
      </c>
    </row>
    <row r="59" spans="2:21" x14ac:dyDescent="0.2">
      <c r="B59" s="218"/>
      <c r="S59" s="218"/>
    </row>
    <row r="60" spans="2:21" x14ac:dyDescent="0.2">
      <c r="B60" s="218"/>
      <c r="E60" s="3"/>
      <c r="F60" s="3"/>
      <c r="G60" s="3"/>
      <c r="H60" s="3"/>
      <c r="I60" s="3"/>
      <c r="J60" s="3"/>
      <c r="S60" s="218"/>
    </row>
    <row r="61" spans="2:21" ht="15" x14ac:dyDescent="0.25">
      <c r="B61" s="218"/>
      <c r="C61" s="2" t="s">
        <v>1175</v>
      </c>
      <c r="D61" s="219" t="s">
        <v>179</v>
      </c>
      <c r="E61" s="219" t="s">
        <v>1169</v>
      </c>
      <c r="F61" s="219" t="s">
        <v>583</v>
      </c>
      <c r="G61" s="219" t="s">
        <v>582</v>
      </c>
      <c r="H61" s="219" t="s">
        <v>197</v>
      </c>
      <c r="I61" s="219" t="s">
        <v>1170</v>
      </c>
      <c r="J61" s="219" t="s">
        <v>250</v>
      </c>
      <c r="S61" s="218"/>
    </row>
    <row r="62" spans="2:21" ht="15" x14ac:dyDescent="0.25">
      <c r="B62" s="218"/>
      <c r="C62" s="6" t="s">
        <v>1447</v>
      </c>
      <c r="S62" s="218"/>
    </row>
    <row r="63" spans="2:21" ht="15" x14ac:dyDescent="0.25">
      <c r="B63" s="218"/>
      <c r="C63" s="203" t="s">
        <v>60</v>
      </c>
      <c r="D63" s="200" t="e">
        <f t="shared" ref="D63:D72" si="4">SUMIFS($D47:$S47,$D$45:$S$45,D$61)</f>
        <v>#VALUE!</v>
      </c>
      <c r="E63" s="200" t="e">
        <f t="shared" ref="E63:J72" si="5">SUMIFS($D47:$S47,$D$45:$S$45,E$61)</f>
        <v>#VALUE!</v>
      </c>
      <c r="F63" s="379" t="e">
        <f t="shared" si="5"/>
        <v>#VALUE!</v>
      </c>
      <c r="G63" s="200">
        <f t="shared" si="5"/>
        <v>12167483636000</v>
      </c>
      <c r="H63" s="425" t="e">
        <f t="shared" si="5"/>
        <v>#VALUE!</v>
      </c>
      <c r="I63" s="200">
        <f t="shared" si="5"/>
        <v>272011167435.74213</v>
      </c>
      <c r="J63" s="379">
        <f t="shared" si="5"/>
        <v>0</v>
      </c>
      <c r="S63" s="218"/>
    </row>
    <row r="64" spans="2:21" ht="15" x14ac:dyDescent="0.25">
      <c r="B64" s="218"/>
      <c r="C64" s="203" t="s">
        <v>56</v>
      </c>
      <c r="D64" s="200" t="e">
        <f t="shared" si="4"/>
        <v>#VALUE!</v>
      </c>
      <c r="E64" s="379" t="e">
        <f t="shared" si="5"/>
        <v>#VALUE!</v>
      </c>
      <c r="F64" s="379" t="e">
        <f t="shared" si="5"/>
        <v>#VALUE!</v>
      </c>
      <c r="G64" s="379" t="e">
        <f t="shared" si="5"/>
        <v>#VALUE!</v>
      </c>
      <c r="H64" s="379" t="e">
        <f t="shared" si="5"/>
        <v>#VALUE!</v>
      </c>
      <c r="I64" s="379" t="e">
        <f t="shared" si="5"/>
        <v>#VALUE!</v>
      </c>
      <c r="J64" s="379">
        <f t="shared" si="5"/>
        <v>0</v>
      </c>
      <c r="S64" s="218"/>
    </row>
    <row r="65" spans="2:19" ht="15" x14ac:dyDescent="0.25">
      <c r="B65" s="218"/>
      <c r="C65" s="203" t="s">
        <v>73</v>
      </c>
      <c r="D65" s="200" t="e">
        <f t="shared" si="4"/>
        <v>#VALUE!</v>
      </c>
      <c r="E65" s="379" t="e">
        <f t="shared" si="5"/>
        <v>#VALUE!</v>
      </c>
      <c r="F65" s="379" t="e">
        <f t="shared" si="5"/>
        <v>#VALUE!</v>
      </c>
      <c r="G65" s="379" t="e">
        <f t="shared" si="5"/>
        <v>#VALUE!</v>
      </c>
      <c r="H65" s="379" t="e">
        <f t="shared" si="5"/>
        <v>#VALUE!</v>
      </c>
      <c r="I65" s="379" t="e">
        <f t="shared" si="5"/>
        <v>#VALUE!</v>
      </c>
      <c r="J65" s="379">
        <f t="shared" si="5"/>
        <v>0</v>
      </c>
      <c r="S65" s="218"/>
    </row>
    <row r="66" spans="2:19" ht="15" x14ac:dyDescent="0.25">
      <c r="B66" s="218"/>
      <c r="C66" s="203" t="s">
        <v>69</v>
      </c>
      <c r="D66" s="200" t="e">
        <f t="shared" si="4"/>
        <v>#VALUE!</v>
      </c>
      <c r="E66" s="379" t="e">
        <f t="shared" si="5"/>
        <v>#VALUE!</v>
      </c>
      <c r="F66" s="379" t="e">
        <f t="shared" si="5"/>
        <v>#VALUE!</v>
      </c>
      <c r="G66" s="379" t="e">
        <f t="shared" si="5"/>
        <v>#VALUE!</v>
      </c>
      <c r="H66" s="379" t="e">
        <f t="shared" si="5"/>
        <v>#VALUE!</v>
      </c>
      <c r="I66" s="379" t="e">
        <f t="shared" si="5"/>
        <v>#VALUE!</v>
      </c>
      <c r="J66" s="379">
        <f t="shared" si="5"/>
        <v>0</v>
      </c>
      <c r="S66" s="218"/>
    </row>
    <row r="67" spans="2:19" ht="15" x14ac:dyDescent="0.25">
      <c r="B67" s="218"/>
      <c r="C67" s="203" t="s">
        <v>75</v>
      </c>
      <c r="D67" s="200" t="e">
        <f t="shared" si="4"/>
        <v>#VALUE!</v>
      </c>
      <c r="E67" s="379" t="e">
        <f t="shared" si="5"/>
        <v>#VALUE!</v>
      </c>
      <c r="F67" s="379" t="e">
        <f t="shared" si="5"/>
        <v>#VALUE!</v>
      </c>
      <c r="G67" s="379" t="e">
        <f t="shared" si="5"/>
        <v>#VALUE!</v>
      </c>
      <c r="H67" s="379" t="e">
        <f t="shared" si="5"/>
        <v>#VALUE!</v>
      </c>
      <c r="I67" s="379" t="e">
        <f t="shared" si="5"/>
        <v>#VALUE!</v>
      </c>
      <c r="J67" s="379">
        <f t="shared" si="5"/>
        <v>0</v>
      </c>
      <c r="S67" s="218"/>
    </row>
    <row r="68" spans="2:19" ht="15" x14ac:dyDescent="0.25">
      <c r="B68" s="218"/>
      <c r="C68" s="203" t="s">
        <v>61</v>
      </c>
      <c r="D68" s="200" t="e">
        <f t="shared" si="4"/>
        <v>#VALUE!</v>
      </c>
      <c r="E68" s="379" t="e">
        <f t="shared" si="5"/>
        <v>#VALUE!</v>
      </c>
      <c r="F68" s="379" t="e">
        <f t="shared" si="5"/>
        <v>#VALUE!</v>
      </c>
      <c r="G68" s="379" t="e">
        <f t="shared" si="5"/>
        <v>#VALUE!</v>
      </c>
      <c r="H68" s="379" t="e">
        <f t="shared" si="5"/>
        <v>#VALUE!</v>
      </c>
      <c r="I68" s="379" t="e">
        <f t="shared" si="5"/>
        <v>#VALUE!</v>
      </c>
      <c r="J68" s="379">
        <f t="shared" si="5"/>
        <v>0</v>
      </c>
      <c r="S68" s="218"/>
    </row>
    <row r="69" spans="2:19" ht="15" x14ac:dyDescent="0.25">
      <c r="B69" s="218"/>
      <c r="C69" s="203" t="s">
        <v>52</v>
      </c>
      <c r="D69" s="200" t="e">
        <f t="shared" si="4"/>
        <v>#VALUE!</v>
      </c>
      <c r="E69" s="200" t="e">
        <f t="shared" si="5"/>
        <v>#VALUE!</v>
      </c>
      <c r="F69" s="200">
        <f t="shared" si="5"/>
        <v>24611961296938.055</v>
      </c>
      <c r="G69" s="379" t="e">
        <f t="shared" si="5"/>
        <v>#VALUE!</v>
      </c>
      <c r="H69" s="428" t="e">
        <f t="shared" si="5"/>
        <v>#VALUE!</v>
      </c>
      <c r="I69" s="379" t="e">
        <f t="shared" si="5"/>
        <v>#VALUE!</v>
      </c>
      <c r="J69" s="379">
        <f t="shared" si="5"/>
        <v>0</v>
      </c>
      <c r="S69" s="218"/>
    </row>
    <row r="70" spans="2:19" ht="15" x14ac:dyDescent="0.25">
      <c r="B70" s="218"/>
      <c r="C70" s="203" t="s">
        <v>55</v>
      </c>
      <c r="D70" s="200" t="e">
        <f t="shared" si="4"/>
        <v>#VALUE!</v>
      </c>
      <c r="E70" s="379" t="e">
        <f t="shared" si="5"/>
        <v>#VALUE!</v>
      </c>
      <c r="F70" s="379" t="e">
        <f t="shared" si="5"/>
        <v>#VALUE!</v>
      </c>
      <c r="G70" s="379" t="e">
        <f t="shared" si="5"/>
        <v>#VALUE!</v>
      </c>
      <c r="H70" s="379" t="e">
        <f t="shared" si="5"/>
        <v>#VALUE!</v>
      </c>
      <c r="I70" s="379" t="e">
        <f t="shared" si="5"/>
        <v>#VALUE!</v>
      </c>
      <c r="J70" s="379">
        <f t="shared" si="5"/>
        <v>0</v>
      </c>
      <c r="S70" s="218"/>
    </row>
    <row r="71" spans="2:19" ht="15" x14ac:dyDescent="0.25">
      <c r="B71" s="218"/>
      <c r="C71" s="203" t="s">
        <v>59</v>
      </c>
      <c r="D71" s="200" t="e">
        <f t="shared" si="4"/>
        <v>#VALUE!</v>
      </c>
      <c r="E71" s="379" t="e">
        <f t="shared" si="5"/>
        <v>#VALUE!</v>
      </c>
      <c r="F71" s="379" t="e">
        <f t="shared" si="5"/>
        <v>#VALUE!</v>
      </c>
      <c r="G71" s="379" t="e">
        <f t="shared" si="5"/>
        <v>#VALUE!</v>
      </c>
      <c r="H71" s="379" t="e">
        <f t="shared" si="5"/>
        <v>#VALUE!</v>
      </c>
      <c r="I71" s="379" t="e">
        <f t="shared" si="5"/>
        <v>#VALUE!</v>
      </c>
      <c r="J71" s="379">
        <f t="shared" si="5"/>
        <v>0</v>
      </c>
      <c r="S71" s="218"/>
    </row>
    <row r="72" spans="2:19" ht="15" x14ac:dyDescent="0.25">
      <c r="B72" s="218"/>
      <c r="C72" s="203" t="s">
        <v>66</v>
      </c>
      <c r="D72" s="200" t="e">
        <f t="shared" si="4"/>
        <v>#VALUE!</v>
      </c>
      <c r="E72" s="379" t="e">
        <f t="shared" si="5"/>
        <v>#VALUE!</v>
      </c>
      <c r="F72" s="379" t="e">
        <f t="shared" si="5"/>
        <v>#VALUE!</v>
      </c>
      <c r="G72" s="379" t="e">
        <f t="shared" si="5"/>
        <v>#VALUE!</v>
      </c>
      <c r="H72" s="379" t="e">
        <f t="shared" si="5"/>
        <v>#VALUE!</v>
      </c>
      <c r="I72" s="379" t="e">
        <f t="shared" si="5"/>
        <v>#VALUE!</v>
      </c>
      <c r="J72" s="379">
        <f t="shared" si="5"/>
        <v>0</v>
      </c>
      <c r="S72" s="218"/>
    </row>
    <row r="73" spans="2:19" ht="15" x14ac:dyDescent="0.25">
      <c r="B73" s="218"/>
      <c r="C73" s="220" t="s">
        <v>1483</v>
      </c>
      <c r="D73" s="268" t="e">
        <f>SUM(D63:D72)</f>
        <v>#VALUE!</v>
      </c>
      <c r="E73" s="268" t="e">
        <f t="shared" ref="E73:J73" si="6">SUM(E63:E72)</f>
        <v>#VALUE!</v>
      </c>
      <c r="F73" s="268" t="e">
        <f t="shared" si="6"/>
        <v>#VALUE!</v>
      </c>
      <c r="G73" s="268" t="e">
        <f t="shared" si="6"/>
        <v>#VALUE!</v>
      </c>
      <c r="H73" s="268" t="e">
        <f t="shared" si="6"/>
        <v>#VALUE!</v>
      </c>
      <c r="I73" s="268" t="e">
        <f t="shared" si="6"/>
        <v>#VALUE!</v>
      </c>
      <c r="J73" s="268">
        <f t="shared" si="6"/>
        <v>0</v>
      </c>
      <c r="K73" s="269" t="e">
        <f>SUM(D73:J73)=SUM(D47:S56)</f>
        <v>#VALUE!</v>
      </c>
      <c r="S73" s="218"/>
    </row>
    <row r="74" spans="2:19" x14ac:dyDescent="0.2">
      <c r="B74" s="218"/>
      <c r="C74" s="218"/>
      <c r="D74" s="218"/>
      <c r="E74" s="218"/>
      <c r="F74" s="218"/>
      <c r="G74" s="218"/>
      <c r="H74" s="218"/>
      <c r="I74" s="218"/>
      <c r="J74" s="380" t="e">
        <f>SUM(D63:J72)</f>
        <v>#VALUE!</v>
      </c>
      <c r="K74" s="218"/>
      <c r="L74" s="218"/>
      <c r="M74" s="218"/>
      <c r="N74" s="218"/>
      <c r="O74" s="218"/>
      <c r="P74" s="377"/>
      <c r="Q74" s="218"/>
      <c r="R74" s="218"/>
      <c r="S74" s="218"/>
    </row>
    <row r="75" spans="2:19" x14ac:dyDescent="0.2">
      <c r="B75" s="218"/>
      <c r="C75" s="218"/>
      <c r="D75" s="218"/>
      <c r="E75" s="218"/>
      <c r="F75" s="218"/>
      <c r="G75" s="218"/>
      <c r="H75" s="218"/>
      <c r="I75" s="218"/>
      <c r="J75" s="380" t="e">
        <f>SUM(D47:S56)</f>
        <v>#VALUE!</v>
      </c>
      <c r="K75" s="218"/>
      <c r="L75" s="218"/>
      <c r="M75" s="218"/>
      <c r="N75" s="218"/>
      <c r="O75" s="218"/>
      <c r="P75" s="377"/>
      <c r="Q75" s="218"/>
      <c r="R75" s="218"/>
      <c r="S75" s="218"/>
    </row>
    <row r="76" spans="2:19" x14ac:dyDescent="0.2">
      <c r="B76" s="218"/>
      <c r="C76" s="218"/>
      <c r="D76" s="218"/>
      <c r="E76" s="218"/>
      <c r="F76" s="218"/>
      <c r="G76" s="218"/>
      <c r="H76" s="218"/>
      <c r="I76" s="218"/>
      <c r="J76" s="218" t="e">
        <f>J74=J75</f>
        <v>#VALUE!</v>
      </c>
      <c r="K76" s="218"/>
      <c r="L76" s="218"/>
      <c r="M76" s="218"/>
      <c r="N76" s="218"/>
      <c r="O76" s="218"/>
      <c r="P76" s="377"/>
      <c r="Q76" s="218"/>
      <c r="R76" s="218"/>
      <c r="S76" s="218"/>
    </row>
    <row r="77" spans="2:19" x14ac:dyDescent="0.2">
      <c r="B77" s="218"/>
      <c r="C77" s="218"/>
      <c r="D77" s="218"/>
      <c r="E77" s="218"/>
      <c r="F77" s="218"/>
      <c r="G77" s="218"/>
      <c r="H77" s="218"/>
      <c r="I77" s="218"/>
      <c r="J77" s="218"/>
      <c r="K77" s="218"/>
      <c r="L77" s="218"/>
      <c r="M77" s="218"/>
      <c r="N77" s="218"/>
      <c r="O77" s="218"/>
      <c r="P77" s="218"/>
      <c r="Q77" s="218"/>
      <c r="R77" s="218"/>
      <c r="S77" s="218"/>
    </row>
  </sheetData>
  <mergeCells count="1">
    <mergeCell ref="A2:J2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A00DD-E40F-4659-97D2-C841DE49A0E9}">
  <sheetPr>
    <tabColor theme="9"/>
  </sheetPr>
  <dimension ref="A1:L126"/>
  <sheetViews>
    <sheetView workbookViewId="0">
      <selection activeCell="N27" sqref="N27"/>
    </sheetView>
  </sheetViews>
  <sheetFormatPr defaultRowHeight="14.25" x14ac:dyDescent="0.2"/>
  <cols>
    <col min="1" max="1" width="9.5" style="494" customWidth="1"/>
    <col min="2" max="2" width="36.125" style="494" bestFit="1" customWidth="1"/>
    <col min="3" max="3" width="9.625" style="494" bestFit="1" customWidth="1"/>
    <col min="4" max="4" width="31.125" style="494" bestFit="1" customWidth="1"/>
    <col min="5" max="5" width="25.75" style="494" bestFit="1" customWidth="1"/>
    <col min="6" max="6" width="11.25" style="494" bestFit="1" customWidth="1"/>
    <col min="7" max="7" width="22.125" style="494" bestFit="1" customWidth="1"/>
    <col min="8" max="9" width="9" style="494"/>
    <col min="10" max="10" width="13.125" style="494" bestFit="1" customWidth="1"/>
    <col min="11" max="11" width="10.75" style="494" bestFit="1" customWidth="1"/>
    <col min="12" max="16384" width="9" style="494"/>
  </cols>
  <sheetData>
    <row r="1" spans="1:12" ht="15.75" x14ac:dyDescent="0.25">
      <c r="A1" s="493" t="s">
        <v>1665</v>
      </c>
      <c r="B1" s="493"/>
      <c r="C1" s="493"/>
      <c r="D1" s="493"/>
      <c r="E1" s="493"/>
      <c r="F1" s="493"/>
      <c r="G1" s="493"/>
    </row>
    <row r="2" spans="1:12" x14ac:dyDescent="0.2">
      <c r="A2" s="495" t="s">
        <v>1666</v>
      </c>
      <c r="B2" s="496" t="s">
        <v>1667</v>
      </c>
      <c r="C2" s="495" t="s">
        <v>1668</v>
      </c>
      <c r="D2" s="496" t="s">
        <v>1669</v>
      </c>
      <c r="E2" s="498" t="s">
        <v>1670</v>
      </c>
      <c r="F2" s="497" t="s">
        <v>1671</v>
      </c>
      <c r="G2" s="497" t="s">
        <v>1672</v>
      </c>
      <c r="H2" s="503" t="s">
        <v>1873</v>
      </c>
      <c r="J2" s="504" t="s">
        <v>1874</v>
      </c>
      <c r="K2" t="s">
        <v>1876</v>
      </c>
      <c r="L2" s="1" t="s">
        <v>1877</v>
      </c>
    </row>
    <row r="3" spans="1:12" x14ac:dyDescent="0.2">
      <c r="A3" s="499">
        <v>3028</v>
      </c>
      <c r="B3" s="500" t="s">
        <v>1673</v>
      </c>
      <c r="C3" s="499">
        <v>10034</v>
      </c>
      <c r="D3" s="500" t="s">
        <v>1674</v>
      </c>
      <c r="E3" s="502">
        <v>22</v>
      </c>
      <c r="F3" s="501" t="s">
        <v>1675</v>
      </c>
      <c r="G3" s="501" t="s">
        <v>1676</v>
      </c>
      <c r="H3" s="494">
        <v>130</v>
      </c>
      <c r="J3" s="505">
        <v>22</v>
      </c>
      <c r="K3" s="506">
        <v>3771.6</v>
      </c>
      <c r="L3" s="1" t="s">
        <v>1878</v>
      </c>
    </row>
    <row r="4" spans="1:12" x14ac:dyDescent="0.2">
      <c r="A4" s="499">
        <v>15743</v>
      </c>
      <c r="B4" s="500" t="s">
        <v>1677</v>
      </c>
      <c r="C4" s="499">
        <v>10110</v>
      </c>
      <c r="D4" s="500" t="s">
        <v>1678</v>
      </c>
      <c r="E4" s="502">
        <v>311</v>
      </c>
      <c r="F4" s="501" t="s">
        <v>1679</v>
      </c>
      <c r="G4" s="501" t="s">
        <v>1454</v>
      </c>
      <c r="H4" s="494">
        <v>6</v>
      </c>
      <c r="J4" s="505">
        <v>211</v>
      </c>
      <c r="K4" s="506">
        <v>469.5</v>
      </c>
      <c r="L4" s="1" t="s">
        <v>1879</v>
      </c>
    </row>
    <row r="5" spans="1:12" x14ac:dyDescent="0.2">
      <c r="A5" s="499">
        <v>17164</v>
      </c>
      <c r="B5" s="500" t="s">
        <v>1680</v>
      </c>
      <c r="C5" s="499">
        <v>10144</v>
      </c>
      <c r="D5" s="500" t="s">
        <v>1681</v>
      </c>
      <c r="E5" s="502">
        <v>321</v>
      </c>
      <c r="F5" s="501" t="s">
        <v>1679</v>
      </c>
      <c r="G5" s="501" t="s">
        <v>1676</v>
      </c>
      <c r="H5" s="494">
        <v>19.2</v>
      </c>
      <c r="J5" s="505">
        <v>311</v>
      </c>
      <c r="K5" s="506">
        <v>58.7</v>
      </c>
      <c r="L5" s="205" t="s">
        <v>1880</v>
      </c>
    </row>
    <row r="6" spans="1:12" x14ac:dyDescent="0.2">
      <c r="A6" s="499">
        <v>20323</v>
      </c>
      <c r="B6" s="500" t="s">
        <v>1682</v>
      </c>
      <c r="C6" s="499">
        <v>10156</v>
      </c>
      <c r="D6" s="500" t="s">
        <v>1683</v>
      </c>
      <c r="E6" s="502">
        <v>22</v>
      </c>
      <c r="F6" s="501" t="s">
        <v>1675</v>
      </c>
      <c r="G6" s="501" t="s">
        <v>1454</v>
      </c>
      <c r="H6" s="494">
        <v>80.800000000000011</v>
      </c>
      <c r="J6" s="505">
        <v>312</v>
      </c>
      <c r="K6" s="506">
        <v>4.2</v>
      </c>
      <c r="L6" s="205" t="s">
        <v>1880</v>
      </c>
    </row>
    <row r="7" spans="1:12" x14ac:dyDescent="0.2">
      <c r="A7" s="499">
        <v>3452</v>
      </c>
      <c r="B7" s="500" t="s">
        <v>1684</v>
      </c>
      <c r="C7" s="499">
        <v>10213</v>
      </c>
      <c r="D7" s="500" t="s">
        <v>1685</v>
      </c>
      <c r="E7" s="502">
        <v>32411</v>
      </c>
      <c r="F7" s="501" t="s">
        <v>1679</v>
      </c>
      <c r="G7" s="501" t="s">
        <v>1454</v>
      </c>
      <c r="H7" s="494">
        <v>180.09999999999997</v>
      </c>
      <c r="J7" s="505">
        <v>321</v>
      </c>
      <c r="K7" s="506">
        <v>115.30000000000001</v>
      </c>
      <c r="L7" s="205" t="s">
        <v>1881</v>
      </c>
    </row>
    <row r="8" spans="1:12" x14ac:dyDescent="0.2">
      <c r="A8" s="499">
        <v>2938</v>
      </c>
      <c r="B8" s="500" t="s">
        <v>1686</v>
      </c>
      <c r="C8" s="499">
        <v>10294</v>
      </c>
      <c r="D8" s="500" t="s">
        <v>1687</v>
      </c>
      <c r="E8" s="502">
        <v>22</v>
      </c>
      <c r="F8" s="501" t="s">
        <v>1675</v>
      </c>
      <c r="G8" s="501" t="s">
        <v>1454</v>
      </c>
      <c r="H8" s="494">
        <v>133.19999999999999</v>
      </c>
      <c r="J8" s="505">
        <v>322</v>
      </c>
      <c r="K8" s="506">
        <v>29</v>
      </c>
      <c r="L8" s="205" t="s">
        <v>1882</v>
      </c>
    </row>
    <row r="9" spans="1:12" x14ac:dyDescent="0.2">
      <c r="A9" s="499">
        <v>6659</v>
      </c>
      <c r="B9" s="500" t="s">
        <v>1688</v>
      </c>
      <c r="C9" s="499">
        <v>10342</v>
      </c>
      <c r="D9" s="500" t="s">
        <v>1689</v>
      </c>
      <c r="E9" s="502">
        <v>22</v>
      </c>
      <c r="F9" s="501" t="s">
        <v>1675</v>
      </c>
      <c r="G9" s="501" t="s">
        <v>1454</v>
      </c>
      <c r="H9" s="494">
        <v>113.5</v>
      </c>
      <c r="J9" s="505">
        <v>324</v>
      </c>
      <c r="K9" s="506">
        <v>280.29999999999995</v>
      </c>
      <c r="L9" s="205" t="s">
        <v>1883</v>
      </c>
    </row>
    <row r="10" spans="1:12" x14ac:dyDescent="0.2">
      <c r="A10" s="499">
        <v>59879</v>
      </c>
      <c r="B10" s="500" t="s">
        <v>1690</v>
      </c>
      <c r="C10" s="499">
        <v>10349</v>
      </c>
      <c r="D10" s="500" t="s">
        <v>1691</v>
      </c>
      <c r="E10" s="502">
        <v>22</v>
      </c>
      <c r="F10" s="501" t="s">
        <v>1675</v>
      </c>
      <c r="G10" s="501" t="s">
        <v>1454</v>
      </c>
      <c r="H10" s="494">
        <v>49.5</v>
      </c>
      <c r="J10" s="505">
        <v>325</v>
      </c>
      <c r="K10" s="506">
        <v>40</v>
      </c>
      <c r="L10" s="205" t="s">
        <v>1884</v>
      </c>
    </row>
    <row r="11" spans="1:12" x14ac:dyDescent="0.2">
      <c r="A11" s="499">
        <v>59879</v>
      </c>
      <c r="B11" s="500" t="s">
        <v>1690</v>
      </c>
      <c r="C11" s="499">
        <v>10350</v>
      </c>
      <c r="D11" s="500" t="s">
        <v>1692</v>
      </c>
      <c r="E11" s="502">
        <v>22</v>
      </c>
      <c r="F11" s="501" t="s">
        <v>1675</v>
      </c>
      <c r="G11" s="501" t="s">
        <v>1454</v>
      </c>
      <c r="H11" s="494">
        <v>0</v>
      </c>
      <c r="J11" s="505">
        <v>334</v>
      </c>
      <c r="K11" s="506">
        <v>3.8</v>
      </c>
      <c r="L11" s="205" t="s">
        <v>1885</v>
      </c>
    </row>
    <row r="12" spans="1:12" x14ac:dyDescent="0.2">
      <c r="A12" s="499">
        <v>10337</v>
      </c>
      <c r="B12" s="500" t="s">
        <v>1693</v>
      </c>
      <c r="C12" s="499">
        <v>10405</v>
      </c>
      <c r="D12" s="500" t="s">
        <v>1694</v>
      </c>
      <c r="E12" s="502">
        <v>22</v>
      </c>
      <c r="F12" s="501" t="s">
        <v>1675</v>
      </c>
      <c r="G12" s="501" t="s">
        <v>1676</v>
      </c>
      <c r="H12" s="494">
        <v>36.200000000000003</v>
      </c>
      <c r="J12" s="505">
        <v>339</v>
      </c>
      <c r="K12" s="506">
        <v>6.1</v>
      </c>
      <c r="L12" s="205" t="s">
        <v>780</v>
      </c>
    </row>
    <row r="13" spans="1:12" x14ac:dyDescent="0.2">
      <c r="A13" s="499">
        <v>10203</v>
      </c>
      <c r="B13" s="500" t="s">
        <v>1695</v>
      </c>
      <c r="C13" s="499">
        <v>10496</v>
      </c>
      <c r="D13" s="500" t="s">
        <v>1696</v>
      </c>
      <c r="E13" s="502">
        <v>22</v>
      </c>
      <c r="F13" s="501" t="s">
        <v>1675</v>
      </c>
      <c r="G13" s="501" t="s">
        <v>1454</v>
      </c>
      <c r="H13" s="494">
        <v>300</v>
      </c>
      <c r="J13" s="505">
        <v>2123</v>
      </c>
      <c r="K13" s="506">
        <v>48.2</v>
      </c>
      <c r="L13" s="205" t="s">
        <v>1886</v>
      </c>
    </row>
    <row r="14" spans="1:12" x14ac:dyDescent="0.2">
      <c r="A14" s="499">
        <v>12449</v>
      </c>
      <c r="B14" s="500" t="s">
        <v>1697</v>
      </c>
      <c r="C14" s="499">
        <v>10501</v>
      </c>
      <c r="D14" s="500" t="s">
        <v>1698</v>
      </c>
      <c r="E14" s="502">
        <v>22</v>
      </c>
      <c r="F14" s="501" t="s">
        <v>1675</v>
      </c>
      <c r="G14" s="501" t="s">
        <v>1454</v>
      </c>
      <c r="H14" s="494">
        <v>39.1</v>
      </c>
      <c r="J14" s="505">
        <v>32411</v>
      </c>
      <c r="K14" s="506">
        <v>1035.9000000000001</v>
      </c>
      <c r="L14" s="1" t="s">
        <v>1883</v>
      </c>
    </row>
    <row r="15" spans="1:12" x14ac:dyDescent="0.2">
      <c r="A15" s="499">
        <v>2674</v>
      </c>
      <c r="B15" s="500" t="s">
        <v>1699</v>
      </c>
      <c r="C15" s="499">
        <v>10601</v>
      </c>
      <c r="D15" s="500" t="s">
        <v>1098</v>
      </c>
      <c r="E15" s="502">
        <v>324</v>
      </c>
      <c r="F15" s="501" t="s">
        <v>1679</v>
      </c>
      <c r="G15" s="501" t="s">
        <v>1454</v>
      </c>
      <c r="H15" s="494">
        <v>34</v>
      </c>
      <c r="J15" s="505">
        <v>32731</v>
      </c>
      <c r="K15" s="506">
        <v>0</v>
      </c>
      <c r="L15" s="205" t="s">
        <v>1887</v>
      </c>
    </row>
    <row r="16" spans="1:12" x14ac:dyDescent="0.2">
      <c r="A16" s="499">
        <v>60662</v>
      </c>
      <c r="B16" s="500" t="s">
        <v>1700</v>
      </c>
      <c r="C16" s="499">
        <v>10635</v>
      </c>
      <c r="D16" s="500" t="s">
        <v>1701</v>
      </c>
      <c r="E16" s="502">
        <v>22</v>
      </c>
      <c r="F16" s="501" t="s">
        <v>1675</v>
      </c>
      <c r="G16" s="501" t="s">
        <v>1454</v>
      </c>
      <c r="H16" s="494">
        <v>0</v>
      </c>
      <c r="J16" s="505">
        <v>322122</v>
      </c>
      <c r="K16" s="506">
        <v>68.7</v>
      </c>
      <c r="L16" s="205" t="s">
        <v>1882</v>
      </c>
    </row>
    <row r="17" spans="1:12" x14ac:dyDescent="0.2">
      <c r="A17" s="499">
        <v>60662</v>
      </c>
      <c r="B17" s="500" t="s">
        <v>1700</v>
      </c>
      <c r="C17" s="499">
        <v>10649</v>
      </c>
      <c r="D17" s="500" t="s">
        <v>683</v>
      </c>
      <c r="E17" s="502">
        <v>22</v>
      </c>
      <c r="F17" s="501" t="s">
        <v>1675</v>
      </c>
      <c r="G17" s="501" t="s">
        <v>1676</v>
      </c>
      <c r="H17" s="494">
        <v>46</v>
      </c>
      <c r="J17" s="505">
        <v>325188</v>
      </c>
      <c r="K17" s="506">
        <v>114.4</v>
      </c>
      <c r="L17" s="205" t="s">
        <v>1884</v>
      </c>
    </row>
    <row r="18" spans="1:12" x14ac:dyDescent="0.2">
      <c r="A18" s="499">
        <v>60662</v>
      </c>
      <c r="B18" s="500" t="s">
        <v>1700</v>
      </c>
      <c r="C18" s="499">
        <v>10650</v>
      </c>
      <c r="D18" s="500" t="s">
        <v>675</v>
      </c>
      <c r="E18" s="502">
        <v>22</v>
      </c>
      <c r="F18" s="501" t="s">
        <v>1675</v>
      </c>
      <c r="G18" s="501" t="s">
        <v>1676</v>
      </c>
      <c r="H18" s="494">
        <v>46</v>
      </c>
      <c r="J18" s="505">
        <v>325193</v>
      </c>
      <c r="K18" s="506">
        <v>0</v>
      </c>
      <c r="L18" s="205" t="s">
        <v>1884</v>
      </c>
    </row>
    <row r="19" spans="1:12" x14ac:dyDescent="0.2">
      <c r="A19" s="499">
        <v>62970</v>
      </c>
      <c r="B19" s="500" t="s">
        <v>1702</v>
      </c>
      <c r="C19" s="499">
        <v>10652</v>
      </c>
      <c r="D19" s="500" t="s">
        <v>1703</v>
      </c>
      <c r="E19" s="502">
        <v>22</v>
      </c>
      <c r="F19" s="501" t="s">
        <v>1675</v>
      </c>
      <c r="G19" s="501" t="s">
        <v>1454</v>
      </c>
      <c r="H19" s="494">
        <v>31</v>
      </c>
      <c r="J19" s="505" t="s">
        <v>1875</v>
      </c>
      <c r="K19" s="506">
        <v>6045.7</v>
      </c>
      <c r="L19"/>
    </row>
    <row r="20" spans="1:12" x14ac:dyDescent="0.2">
      <c r="A20" s="499">
        <v>3953</v>
      </c>
      <c r="B20" s="500" t="s">
        <v>1704</v>
      </c>
      <c r="C20" s="499">
        <v>10661</v>
      </c>
      <c r="D20" s="500" t="s">
        <v>1705</v>
      </c>
      <c r="E20" s="502">
        <v>321</v>
      </c>
      <c r="F20" s="501" t="s">
        <v>1679</v>
      </c>
      <c r="G20" s="501" t="s">
        <v>1454</v>
      </c>
      <c r="H20" s="494">
        <v>0</v>
      </c>
    </row>
    <row r="21" spans="1:12" x14ac:dyDescent="0.2">
      <c r="A21" s="499">
        <v>49968</v>
      </c>
      <c r="B21" s="500" t="s">
        <v>1706</v>
      </c>
      <c r="C21" s="499">
        <v>10684</v>
      </c>
      <c r="D21" s="500" t="s">
        <v>1707</v>
      </c>
      <c r="E21" s="502">
        <v>325188</v>
      </c>
      <c r="F21" s="501" t="s">
        <v>1679</v>
      </c>
      <c r="G21" s="501" t="s">
        <v>1454</v>
      </c>
      <c r="H21" s="494">
        <v>62.5</v>
      </c>
      <c r="J21" s="1" t="s">
        <v>1878</v>
      </c>
      <c r="K21" s="494">
        <f>SUMIFS($K$3:$K$18,$L$3:$L$18,J21)</f>
        <v>3771.6</v>
      </c>
    </row>
    <row r="22" spans="1:12" x14ac:dyDescent="0.2">
      <c r="A22" s="499">
        <v>49968</v>
      </c>
      <c r="B22" s="500" t="s">
        <v>1706</v>
      </c>
      <c r="C22" s="499">
        <v>10685</v>
      </c>
      <c r="D22" s="500" t="s">
        <v>1708</v>
      </c>
      <c r="E22" s="502">
        <v>325188</v>
      </c>
      <c r="F22" s="501" t="s">
        <v>1679</v>
      </c>
      <c r="G22" s="501" t="s">
        <v>1454</v>
      </c>
      <c r="H22" s="494">
        <v>20</v>
      </c>
      <c r="J22" s="1" t="s">
        <v>1879</v>
      </c>
      <c r="K22" s="494">
        <f t="shared" ref="K22:K31" si="0">SUMIFS($K$3:$K$18,$L$3:$L$18,J22)</f>
        <v>469.5</v>
      </c>
      <c r="L22" s="494">
        <f>K22/SUM($K$22:$K$31)</f>
        <v>0.20645530099819706</v>
      </c>
    </row>
    <row r="23" spans="1:12" x14ac:dyDescent="0.2">
      <c r="A23" s="499">
        <v>9948</v>
      </c>
      <c r="B23" s="500" t="s">
        <v>1709</v>
      </c>
      <c r="C23" s="499">
        <v>10720</v>
      </c>
      <c r="D23" s="500" t="s">
        <v>1710</v>
      </c>
      <c r="E23" s="502">
        <v>334</v>
      </c>
      <c r="F23" s="501" t="s">
        <v>1679</v>
      </c>
      <c r="G23" s="501" t="s">
        <v>1454</v>
      </c>
      <c r="H23" s="494">
        <v>3.8</v>
      </c>
      <c r="J23" s="205" t="s">
        <v>1880</v>
      </c>
      <c r="K23" s="494">
        <f t="shared" si="0"/>
        <v>62.900000000000006</v>
      </c>
      <c r="L23" s="494">
        <f t="shared" ref="L23:L31" si="1">K23/SUM($K$22:$K$31)</f>
        <v>2.7659293786552921E-2</v>
      </c>
    </row>
    <row r="24" spans="1:12" x14ac:dyDescent="0.2">
      <c r="A24" s="499">
        <v>20323</v>
      </c>
      <c r="B24" s="500" t="s">
        <v>1682</v>
      </c>
      <c r="C24" s="499">
        <v>10733</v>
      </c>
      <c r="D24" s="500" t="s">
        <v>1711</v>
      </c>
      <c r="E24" s="502">
        <v>22</v>
      </c>
      <c r="F24" s="501" t="s">
        <v>1675</v>
      </c>
      <c r="G24" s="501" t="s">
        <v>1454</v>
      </c>
      <c r="H24" s="494">
        <v>0</v>
      </c>
      <c r="J24" s="205" t="s">
        <v>1881</v>
      </c>
      <c r="K24" s="494">
        <f t="shared" si="0"/>
        <v>115.30000000000001</v>
      </c>
      <c r="L24" s="494">
        <f t="shared" si="1"/>
        <v>5.070137636867332E-2</v>
      </c>
    </row>
    <row r="25" spans="1:12" x14ac:dyDescent="0.2">
      <c r="A25" s="499">
        <v>60662</v>
      </c>
      <c r="B25" s="500" t="s">
        <v>1700</v>
      </c>
      <c r="C25" s="499">
        <v>50003</v>
      </c>
      <c r="D25" s="500" t="s">
        <v>786</v>
      </c>
      <c r="E25" s="502">
        <v>22</v>
      </c>
      <c r="F25" s="501" t="s">
        <v>1675</v>
      </c>
      <c r="G25" s="501" t="s">
        <v>1676</v>
      </c>
      <c r="H25" s="494">
        <v>46</v>
      </c>
      <c r="J25" s="205" t="s">
        <v>1882</v>
      </c>
      <c r="K25" s="494">
        <f t="shared" si="0"/>
        <v>97.7</v>
      </c>
      <c r="L25" s="494">
        <f t="shared" si="1"/>
        <v>4.2962050921243562E-2</v>
      </c>
    </row>
    <row r="26" spans="1:12" x14ac:dyDescent="0.2">
      <c r="A26" s="499">
        <v>60153</v>
      </c>
      <c r="B26" s="500" t="s">
        <v>1712</v>
      </c>
      <c r="C26" s="499">
        <v>50049</v>
      </c>
      <c r="D26" s="500" t="s">
        <v>1713</v>
      </c>
      <c r="E26" s="502">
        <v>321</v>
      </c>
      <c r="F26" s="501" t="s">
        <v>1679</v>
      </c>
      <c r="G26" s="501" t="s">
        <v>1454</v>
      </c>
      <c r="H26" s="494">
        <v>32.5</v>
      </c>
      <c r="J26" s="205" t="s">
        <v>1883</v>
      </c>
      <c r="K26" s="494">
        <f t="shared" si="0"/>
        <v>1316.2</v>
      </c>
      <c r="L26" s="494">
        <f t="shared" si="1"/>
        <v>0.57877841783562722</v>
      </c>
    </row>
    <row r="27" spans="1:12" x14ac:dyDescent="0.2">
      <c r="A27" s="499">
        <v>17164</v>
      </c>
      <c r="B27" s="500" t="s">
        <v>1680</v>
      </c>
      <c r="C27" s="499">
        <v>50110</v>
      </c>
      <c r="D27" s="500" t="s">
        <v>1714</v>
      </c>
      <c r="E27" s="502">
        <v>321</v>
      </c>
      <c r="F27" s="501" t="s">
        <v>1679</v>
      </c>
      <c r="G27" s="501" t="s">
        <v>1676</v>
      </c>
      <c r="H27" s="494">
        <v>20</v>
      </c>
      <c r="J27" s="205" t="s">
        <v>1884</v>
      </c>
      <c r="K27" s="494">
        <f t="shared" si="0"/>
        <v>154.4</v>
      </c>
      <c r="L27" s="494">
        <f t="shared" si="1"/>
        <v>6.7894991425179185E-2</v>
      </c>
    </row>
    <row r="28" spans="1:12" x14ac:dyDescent="0.2">
      <c r="A28" s="499">
        <v>22669</v>
      </c>
      <c r="B28" s="500" t="s">
        <v>1715</v>
      </c>
      <c r="C28" s="499">
        <v>50115</v>
      </c>
      <c r="D28" s="500" t="s">
        <v>1111</v>
      </c>
      <c r="E28" s="502">
        <v>2123</v>
      </c>
      <c r="F28" s="501" t="s">
        <v>1679</v>
      </c>
      <c r="G28" s="501" t="s">
        <v>1454</v>
      </c>
      <c r="H28" s="494">
        <v>48.2</v>
      </c>
      <c r="J28" s="205" t="s">
        <v>1885</v>
      </c>
      <c r="K28" s="494">
        <f t="shared" si="0"/>
        <v>3.8</v>
      </c>
      <c r="L28" s="494">
        <f t="shared" si="1"/>
        <v>1.6709907216041508E-3</v>
      </c>
    </row>
    <row r="29" spans="1:12" x14ac:dyDescent="0.2">
      <c r="A29" s="499">
        <v>4208</v>
      </c>
      <c r="B29" s="500" t="s">
        <v>1716</v>
      </c>
      <c r="C29" s="499">
        <v>50119</v>
      </c>
      <c r="D29" s="500" t="s">
        <v>1717</v>
      </c>
      <c r="E29" s="502">
        <v>32411</v>
      </c>
      <c r="F29" s="501" t="s">
        <v>1679</v>
      </c>
      <c r="G29" s="501" t="s">
        <v>1454</v>
      </c>
      <c r="H29" s="494">
        <v>54.900000000000006</v>
      </c>
      <c r="J29" s="205" t="s">
        <v>780</v>
      </c>
      <c r="K29" s="494">
        <f t="shared" si="0"/>
        <v>6.1</v>
      </c>
      <c r="L29" s="494">
        <f t="shared" si="1"/>
        <v>2.6823798425750838E-3</v>
      </c>
    </row>
    <row r="30" spans="1:12" x14ac:dyDescent="0.2">
      <c r="A30" s="499">
        <v>3852</v>
      </c>
      <c r="B30" s="500" t="s">
        <v>1718</v>
      </c>
      <c r="C30" s="499">
        <v>50131</v>
      </c>
      <c r="D30" s="500" t="s">
        <v>1719</v>
      </c>
      <c r="E30" s="502">
        <v>22</v>
      </c>
      <c r="F30" s="501" t="s">
        <v>1675</v>
      </c>
      <c r="G30" s="501" t="s">
        <v>1454</v>
      </c>
      <c r="H30" s="494">
        <v>38.4</v>
      </c>
      <c r="J30" s="205" t="s">
        <v>1886</v>
      </c>
      <c r="K30" s="494">
        <f t="shared" si="0"/>
        <v>48.2</v>
      </c>
      <c r="L30" s="494">
        <f t="shared" si="1"/>
        <v>2.1195198100347389E-2</v>
      </c>
    </row>
    <row r="31" spans="1:12" x14ac:dyDescent="0.2">
      <c r="A31" s="499">
        <v>18390</v>
      </c>
      <c r="B31" s="500" t="s">
        <v>1720</v>
      </c>
      <c r="C31" s="499">
        <v>50134</v>
      </c>
      <c r="D31" s="500" t="s">
        <v>1721</v>
      </c>
      <c r="E31" s="502">
        <v>22</v>
      </c>
      <c r="F31" s="501" t="s">
        <v>1675</v>
      </c>
      <c r="G31" s="501" t="s">
        <v>1454</v>
      </c>
      <c r="H31" s="494">
        <v>300</v>
      </c>
      <c r="J31" s="205" t="s">
        <v>1887</v>
      </c>
      <c r="K31" s="494">
        <f t="shared" si="0"/>
        <v>0</v>
      </c>
      <c r="L31" s="494">
        <f t="shared" si="1"/>
        <v>0</v>
      </c>
    </row>
    <row r="32" spans="1:12" x14ac:dyDescent="0.2">
      <c r="A32" s="499">
        <v>15320</v>
      </c>
      <c r="B32" s="500" t="s">
        <v>1722</v>
      </c>
      <c r="C32" s="499">
        <v>50148</v>
      </c>
      <c r="D32" s="500" t="s">
        <v>1723</v>
      </c>
      <c r="E32" s="502">
        <v>325</v>
      </c>
      <c r="F32" s="501" t="s">
        <v>1679</v>
      </c>
      <c r="G32" s="501" t="s">
        <v>1454</v>
      </c>
      <c r="H32" s="494">
        <v>31</v>
      </c>
      <c r="J32"/>
    </row>
    <row r="33" spans="1:10" x14ac:dyDescent="0.2">
      <c r="A33" s="499">
        <v>1569</v>
      </c>
      <c r="B33" s="500" t="s">
        <v>1724</v>
      </c>
      <c r="C33" s="499">
        <v>50170</v>
      </c>
      <c r="D33" s="500" t="s">
        <v>1725</v>
      </c>
      <c r="E33" s="502">
        <v>211</v>
      </c>
      <c r="F33" s="501" t="s">
        <v>1679</v>
      </c>
      <c r="G33" s="501" t="s">
        <v>1454</v>
      </c>
      <c r="H33" s="494">
        <v>38.700000000000003</v>
      </c>
      <c r="J33"/>
    </row>
    <row r="34" spans="1:10" x14ac:dyDescent="0.2">
      <c r="A34" s="499">
        <v>1058</v>
      </c>
      <c r="B34" s="500" t="s">
        <v>1726</v>
      </c>
      <c r="C34" s="499">
        <v>50200</v>
      </c>
      <c r="D34" s="500" t="s">
        <v>1727</v>
      </c>
      <c r="E34" s="502">
        <v>339</v>
      </c>
      <c r="F34" s="501" t="s">
        <v>1679</v>
      </c>
      <c r="G34" s="501" t="s">
        <v>1454</v>
      </c>
      <c r="H34" s="494">
        <v>6.1</v>
      </c>
      <c r="J34"/>
    </row>
    <row r="35" spans="1:10" x14ac:dyDescent="0.2">
      <c r="A35" s="499">
        <v>867</v>
      </c>
      <c r="B35" s="500" t="s">
        <v>1728</v>
      </c>
      <c r="C35" s="499">
        <v>50216</v>
      </c>
      <c r="D35" s="500" t="s">
        <v>1729</v>
      </c>
      <c r="E35" s="502">
        <v>32411</v>
      </c>
      <c r="F35" s="501" t="s">
        <v>1679</v>
      </c>
      <c r="G35" s="501" t="s">
        <v>1454</v>
      </c>
      <c r="H35" s="494">
        <v>405</v>
      </c>
      <c r="J35"/>
    </row>
    <row r="36" spans="1:10" x14ac:dyDescent="0.2">
      <c r="A36" s="499">
        <v>6529</v>
      </c>
      <c r="B36" s="500" t="s">
        <v>1730</v>
      </c>
      <c r="C36" s="499">
        <v>50270</v>
      </c>
      <c r="D36" s="500" t="s">
        <v>1731</v>
      </c>
      <c r="E36" s="502">
        <v>211</v>
      </c>
      <c r="F36" s="501" t="s">
        <v>1679</v>
      </c>
      <c r="G36" s="501" t="s">
        <v>1454</v>
      </c>
      <c r="H36" s="494">
        <v>49.3</v>
      </c>
      <c r="J36"/>
    </row>
    <row r="37" spans="1:10" x14ac:dyDescent="0.2">
      <c r="A37" s="499">
        <v>20541</v>
      </c>
      <c r="B37" s="500" t="s">
        <v>1732</v>
      </c>
      <c r="C37" s="499">
        <v>50298</v>
      </c>
      <c r="D37" s="500" t="s">
        <v>1733</v>
      </c>
      <c r="E37" s="502">
        <v>22</v>
      </c>
      <c r="F37" s="501" t="s">
        <v>1675</v>
      </c>
      <c r="G37" s="501" t="s">
        <v>1454</v>
      </c>
      <c r="H37" s="494">
        <v>0</v>
      </c>
    </row>
    <row r="38" spans="1:10" x14ac:dyDescent="0.2">
      <c r="A38" s="499">
        <v>4208</v>
      </c>
      <c r="B38" s="500" t="s">
        <v>1716</v>
      </c>
      <c r="C38" s="499">
        <v>50388</v>
      </c>
      <c r="D38" s="500" t="s">
        <v>1734</v>
      </c>
      <c r="E38" s="502">
        <v>324</v>
      </c>
      <c r="F38" s="501" t="s">
        <v>1679</v>
      </c>
      <c r="G38" s="501" t="s">
        <v>1454</v>
      </c>
      <c r="H38" s="494">
        <v>27.3</v>
      </c>
    </row>
    <row r="39" spans="1:10" x14ac:dyDescent="0.2">
      <c r="A39" s="499">
        <v>15375</v>
      </c>
      <c r="B39" s="500" t="s">
        <v>1735</v>
      </c>
      <c r="C39" s="499">
        <v>50464</v>
      </c>
      <c r="D39" s="500" t="s">
        <v>1736</v>
      </c>
      <c r="E39" s="502">
        <v>322122</v>
      </c>
      <c r="F39" s="501" t="s">
        <v>1679</v>
      </c>
      <c r="G39" s="501" t="s">
        <v>1454</v>
      </c>
      <c r="H39" s="494">
        <v>68.7</v>
      </c>
    </row>
    <row r="40" spans="1:10" x14ac:dyDescent="0.2">
      <c r="A40" s="499">
        <v>60662</v>
      </c>
      <c r="B40" s="500" t="s">
        <v>1700</v>
      </c>
      <c r="C40" s="499">
        <v>50495</v>
      </c>
      <c r="D40" s="500" t="s">
        <v>897</v>
      </c>
      <c r="E40" s="502">
        <v>22</v>
      </c>
      <c r="F40" s="501" t="s">
        <v>1675</v>
      </c>
      <c r="G40" s="501" t="s">
        <v>1454</v>
      </c>
      <c r="H40" s="494">
        <v>49.8</v>
      </c>
    </row>
    <row r="41" spans="1:10" x14ac:dyDescent="0.2">
      <c r="A41" s="499">
        <v>55985</v>
      </c>
      <c r="B41" s="500" t="s">
        <v>1737</v>
      </c>
      <c r="C41" s="499">
        <v>50530</v>
      </c>
      <c r="D41" s="500" t="s">
        <v>1738</v>
      </c>
      <c r="E41" s="502">
        <v>32411</v>
      </c>
      <c r="F41" s="501" t="s">
        <v>1679</v>
      </c>
      <c r="G41" s="501" t="s">
        <v>1454</v>
      </c>
      <c r="H41" s="494">
        <v>83</v>
      </c>
    </row>
    <row r="42" spans="1:10" x14ac:dyDescent="0.2">
      <c r="A42" s="499">
        <v>60662</v>
      </c>
      <c r="B42" s="500" t="s">
        <v>1700</v>
      </c>
      <c r="C42" s="499">
        <v>50612</v>
      </c>
      <c r="D42" s="500" t="s">
        <v>943</v>
      </c>
      <c r="E42" s="502">
        <v>22</v>
      </c>
      <c r="F42" s="501" t="s">
        <v>1675</v>
      </c>
      <c r="G42" s="501" t="s">
        <v>1676</v>
      </c>
      <c r="H42" s="494">
        <v>46</v>
      </c>
    </row>
    <row r="43" spans="1:10" x14ac:dyDescent="0.2">
      <c r="A43" s="499">
        <v>1569</v>
      </c>
      <c r="B43" s="500" t="s">
        <v>1724</v>
      </c>
      <c r="C43" s="499">
        <v>50622</v>
      </c>
      <c r="D43" s="500" t="s">
        <v>1739</v>
      </c>
      <c r="E43" s="502">
        <v>211</v>
      </c>
      <c r="F43" s="501" t="s">
        <v>1679</v>
      </c>
      <c r="G43" s="501" t="s">
        <v>1454</v>
      </c>
      <c r="H43" s="494">
        <v>17.600000000000001</v>
      </c>
    </row>
    <row r="44" spans="1:10" x14ac:dyDescent="0.2">
      <c r="A44" s="499">
        <v>15174</v>
      </c>
      <c r="B44" s="500" t="s">
        <v>1740</v>
      </c>
      <c r="C44" s="499">
        <v>50623</v>
      </c>
      <c r="D44" s="500" t="s">
        <v>1741</v>
      </c>
      <c r="E44" s="502">
        <v>324</v>
      </c>
      <c r="F44" s="501" t="s">
        <v>1679</v>
      </c>
      <c r="G44" s="501" t="s">
        <v>1454</v>
      </c>
      <c r="H44" s="494">
        <v>0</v>
      </c>
    </row>
    <row r="45" spans="1:10" x14ac:dyDescent="0.2">
      <c r="A45" s="499">
        <v>60657</v>
      </c>
      <c r="B45" s="500" t="s">
        <v>1742</v>
      </c>
      <c r="C45" s="499">
        <v>50624</v>
      </c>
      <c r="D45" s="500" t="s">
        <v>1742</v>
      </c>
      <c r="E45" s="502">
        <v>32411</v>
      </c>
      <c r="F45" s="501" t="s">
        <v>1679</v>
      </c>
      <c r="G45" s="501" t="s">
        <v>1454</v>
      </c>
      <c r="H45" s="494">
        <v>49.3</v>
      </c>
    </row>
    <row r="46" spans="1:10" x14ac:dyDescent="0.2">
      <c r="A46" s="499">
        <v>23005</v>
      </c>
      <c r="B46" s="500" t="s">
        <v>1743</v>
      </c>
      <c r="C46" s="499">
        <v>50750</v>
      </c>
      <c r="D46" s="500" t="s">
        <v>1744</v>
      </c>
      <c r="E46" s="502">
        <v>211</v>
      </c>
      <c r="F46" s="501" t="s">
        <v>1679</v>
      </c>
      <c r="G46" s="501" t="s">
        <v>1454</v>
      </c>
      <c r="H46" s="494">
        <v>6.8</v>
      </c>
    </row>
    <row r="47" spans="1:10" x14ac:dyDescent="0.2">
      <c r="A47" s="499">
        <v>54713</v>
      </c>
      <c r="B47" s="500" t="s">
        <v>1745</v>
      </c>
      <c r="C47" s="499">
        <v>50751</v>
      </c>
      <c r="D47" s="500" t="s">
        <v>1746</v>
      </c>
      <c r="E47" s="502">
        <v>211</v>
      </c>
      <c r="F47" s="501" t="s">
        <v>1679</v>
      </c>
      <c r="G47" s="501" t="s">
        <v>1454</v>
      </c>
      <c r="H47" s="494">
        <v>30.799999999999997</v>
      </c>
    </row>
    <row r="48" spans="1:10" x14ac:dyDescent="0.2">
      <c r="A48" s="499">
        <v>164</v>
      </c>
      <c r="B48" s="500" t="s">
        <v>1747</v>
      </c>
      <c r="C48" s="499">
        <v>50752</v>
      </c>
      <c r="D48" s="500" t="s">
        <v>1748</v>
      </c>
      <c r="E48" s="502">
        <v>211</v>
      </c>
      <c r="F48" s="501" t="s">
        <v>1679</v>
      </c>
      <c r="G48" s="501" t="s">
        <v>1454</v>
      </c>
      <c r="H48" s="494">
        <v>94.199999999999989</v>
      </c>
    </row>
    <row r="49" spans="1:8" x14ac:dyDescent="0.2">
      <c r="A49" s="499">
        <v>16899</v>
      </c>
      <c r="B49" s="500" t="s">
        <v>1749</v>
      </c>
      <c r="C49" s="499">
        <v>50837</v>
      </c>
      <c r="D49" s="500" t="s">
        <v>1750</v>
      </c>
      <c r="E49" s="502">
        <v>22</v>
      </c>
      <c r="F49" s="501" t="s">
        <v>1675</v>
      </c>
      <c r="G49" s="501" t="s">
        <v>1676</v>
      </c>
      <c r="H49" s="494">
        <v>35.6</v>
      </c>
    </row>
    <row r="50" spans="1:8" x14ac:dyDescent="0.2">
      <c r="A50" s="499">
        <v>14265</v>
      </c>
      <c r="B50" s="500" t="s">
        <v>1751</v>
      </c>
      <c r="C50" s="499">
        <v>50850</v>
      </c>
      <c r="D50" s="500" t="s">
        <v>1752</v>
      </c>
      <c r="E50" s="502">
        <v>22</v>
      </c>
      <c r="F50" s="501" t="s">
        <v>1675</v>
      </c>
      <c r="G50" s="501" t="s">
        <v>1454</v>
      </c>
      <c r="H50" s="494">
        <v>30.8</v>
      </c>
    </row>
    <row r="51" spans="1:8" x14ac:dyDescent="0.2">
      <c r="A51" s="499">
        <v>56835</v>
      </c>
      <c r="B51" s="500" t="s">
        <v>1753</v>
      </c>
      <c r="C51" s="499">
        <v>50851</v>
      </c>
      <c r="D51" s="500" t="s">
        <v>1753</v>
      </c>
      <c r="E51" s="502">
        <v>22</v>
      </c>
      <c r="F51" s="501" t="s">
        <v>1675</v>
      </c>
      <c r="G51" s="501" t="s">
        <v>1454</v>
      </c>
      <c r="H51" s="494">
        <v>31.1</v>
      </c>
    </row>
    <row r="52" spans="1:8" x14ac:dyDescent="0.2">
      <c r="A52" s="499">
        <v>16636</v>
      </c>
      <c r="B52" s="500" t="s">
        <v>1754</v>
      </c>
      <c r="C52" s="499">
        <v>50864</v>
      </c>
      <c r="D52" s="500" t="s">
        <v>1755</v>
      </c>
      <c r="E52" s="502">
        <v>22</v>
      </c>
      <c r="F52" s="501" t="s">
        <v>1675</v>
      </c>
      <c r="G52" s="501" t="s">
        <v>1676</v>
      </c>
      <c r="H52" s="494">
        <v>38.200000000000003</v>
      </c>
    </row>
    <row r="53" spans="1:8" x14ac:dyDescent="0.2">
      <c r="A53" s="499">
        <v>16506</v>
      </c>
      <c r="B53" s="500" t="s">
        <v>1756</v>
      </c>
      <c r="C53" s="499">
        <v>50865</v>
      </c>
      <c r="D53" s="500" t="s">
        <v>1757</v>
      </c>
      <c r="E53" s="502">
        <v>22</v>
      </c>
      <c r="F53" s="501" t="s">
        <v>1675</v>
      </c>
      <c r="G53" s="501" t="s">
        <v>1676</v>
      </c>
      <c r="H53" s="494">
        <v>38.9</v>
      </c>
    </row>
    <row r="54" spans="1:8" x14ac:dyDescent="0.2">
      <c r="A54" s="499">
        <v>20541</v>
      </c>
      <c r="B54" s="500" t="s">
        <v>1732</v>
      </c>
      <c r="C54" s="499">
        <v>50950</v>
      </c>
      <c r="D54" s="500" t="s">
        <v>1758</v>
      </c>
      <c r="E54" s="502">
        <v>321</v>
      </c>
      <c r="F54" s="501" t="s">
        <v>1679</v>
      </c>
      <c r="G54" s="501" t="s">
        <v>1454</v>
      </c>
      <c r="H54" s="494">
        <v>0</v>
      </c>
    </row>
    <row r="55" spans="1:8" x14ac:dyDescent="0.2">
      <c r="A55" s="499">
        <v>59409</v>
      </c>
      <c r="B55" s="500" t="s">
        <v>1759</v>
      </c>
      <c r="C55" s="499">
        <v>52063</v>
      </c>
      <c r="D55" s="500" t="s">
        <v>1760</v>
      </c>
      <c r="E55" s="502">
        <v>325</v>
      </c>
      <c r="F55" s="501" t="s">
        <v>1679</v>
      </c>
      <c r="G55" s="501" t="s">
        <v>1454</v>
      </c>
      <c r="H55" s="494">
        <v>4</v>
      </c>
    </row>
    <row r="56" spans="1:8" x14ac:dyDescent="0.2">
      <c r="A56" s="499">
        <v>59409</v>
      </c>
      <c r="B56" s="500" t="s">
        <v>1759</v>
      </c>
      <c r="C56" s="499">
        <v>52064</v>
      </c>
      <c r="D56" s="500" t="s">
        <v>1761</v>
      </c>
      <c r="E56" s="502">
        <v>325</v>
      </c>
      <c r="F56" s="501" t="s">
        <v>1679</v>
      </c>
      <c r="G56" s="501" t="s">
        <v>1454</v>
      </c>
      <c r="H56" s="494">
        <v>5</v>
      </c>
    </row>
    <row r="57" spans="1:8" x14ac:dyDescent="0.2">
      <c r="A57" s="499">
        <v>54713</v>
      </c>
      <c r="B57" s="500" t="s">
        <v>1745</v>
      </c>
      <c r="C57" s="499">
        <v>52076</v>
      </c>
      <c r="D57" s="500" t="s">
        <v>1762</v>
      </c>
      <c r="E57" s="502">
        <v>211</v>
      </c>
      <c r="F57" s="501" t="s">
        <v>1679</v>
      </c>
      <c r="G57" s="501" t="s">
        <v>1454</v>
      </c>
      <c r="H57" s="494">
        <v>12</v>
      </c>
    </row>
    <row r="58" spans="1:8" x14ac:dyDescent="0.2">
      <c r="A58" s="499">
        <v>164</v>
      </c>
      <c r="B58" s="500" t="s">
        <v>1747</v>
      </c>
      <c r="C58" s="499">
        <v>52077</v>
      </c>
      <c r="D58" s="500" t="s">
        <v>1763</v>
      </c>
      <c r="E58" s="502">
        <v>211</v>
      </c>
      <c r="F58" s="501" t="s">
        <v>1679</v>
      </c>
      <c r="G58" s="501" t="s">
        <v>1454</v>
      </c>
      <c r="H58" s="494">
        <v>10.5</v>
      </c>
    </row>
    <row r="59" spans="1:8" x14ac:dyDescent="0.2">
      <c r="A59" s="499">
        <v>54713</v>
      </c>
      <c r="B59" s="500" t="s">
        <v>1745</v>
      </c>
      <c r="C59" s="499">
        <v>52078</v>
      </c>
      <c r="D59" s="500" t="s">
        <v>1764</v>
      </c>
      <c r="E59" s="502">
        <v>211</v>
      </c>
      <c r="F59" s="501" t="s">
        <v>1679</v>
      </c>
      <c r="G59" s="501" t="s">
        <v>1454</v>
      </c>
      <c r="H59" s="494">
        <v>10.5</v>
      </c>
    </row>
    <row r="60" spans="1:8" x14ac:dyDescent="0.2">
      <c r="A60" s="499">
        <v>54713</v>
      </c>
      <c r="B60" s="500" t="s">
        <v>1745</v>
      </c>
      <c r="C60" s="499">
        <v>52081</v>
      </c>
      <c r="D60" s="500" t="s">
        <v>1765</v>
      </c>
      <c r="E60" s="502">
        <v>211</v>
      </c>
      <c r="F60" s="501" t="s">
        <v>1679</v>
      </c>
      <c r="G60" s="501" t="s">
        <v>1454</v>
      </c>
      <c r="H60" s="494">
        <v>6.8</v>
      </c>
    </row>
    <row r="61" spans="1:8" x14ac:dyDescent="0.2">
      <c r="A61" s="499">
        <v>54713</v>
      </c>
      <c r="B61" s="500" t="s">
        <v>1745</v>
      </c>
      <c r="C61" s="499">
        <v>52082</v>
      </c>
      <c r="D61" s="500" t="s">
        <v>1766</v>
      </c>
      <c r="E61" s="502">
        <v>211</v>
      </c>
      <c r="F61" s="501" t="s">
        <v>1679</v>
      </c>
      <c r="G61" s="501" t="s">
        <v>1454</v>
      </c>
      <c r="H61" s="494">
        <v>6.8</v>
      </c>
    </row>
    <row r="62" spans="1:8" x14ac:dyDescent="0.2">
      <c r="A62" s="499">
        <v>54713</v>
      </c>
      <c r="B62" s="500" t="s">
        <v>1745</v>
      </c>
      <c r="C62" s="499">
        <v>52083</v>
      </c>
      <c r="D62" s="500" t="s">
        <v>1767</v>
      </c>
      <c r="E62" s="502">
        <v>211</v>
      </c>
      <c r="F62" s="501" t="s">
        <v>1679</v>
      </c>
      <c r="G62" s="501" t="s">
        <v>1454</v>
      </c>
      <c r="H62" s="494">
        <v>6.8</v>
      </c>
    </row>
    <row r="63" spans="1:8" x14ac:dyDescent="0.2">
      <c r="A63" s="499">
        <v>54713</v>
      </c>
      <c r="B63" s="500" t="s">
        <v>1745</v>
      </c>
      <c r="C63" s="499">
        <v>52085</v>
      </c>
      <c r="D63" s="500" t="s">
        <v>1768</v>
      </c>
      <c r="E63" s="502">
        <v>211</v>
      </c>
      <c r="F63" s="501" t="s">
        <v>1679</v>
      </c>
      <c r="G63" s="501" t="s">
        <v>1454</v>
      </c>
      <c r="H63" s="494">
        <v>12.4</v>
      </c>
    </row>
    <row r="64" spans="1:8" x14ac:dyDescent="0.2">
      <c r="A64" s="499">
        <v>54713</v>
      </c>
      <c r="B64" s="500" t="s">
        <v>1745</v>
      </c>
      <c r="C64" s="499">
        <v>52086</v>
      </c>
      <c r="D64" s="500" t="s">
        <v>1769</v>
      </c>
      <c r="E64" s="502">
        <v>211</v>
      </c>
      <c r="F64" s="501" t="s">
        <v>1679</v>
      </c>
      <c r="G64" s="501" t="s">
        <v>1454</v>
      </c>
      <c r="H64" s="494">
        <v>13.6</v>
      </c>
    </row>
    <row r="65" spans="1:8" x14ac:dyDescent="0.2">
      <c r="A65" s="499">
        <v>54713</v>
      </c>
      <c r="B65" s="500" t="s">
        <v>1745</v>
      </c>
      <c r="C65" s="499">
        <v>52092</v>
      </c>
      <c r="D65" s="500" t="s">
        <v>1770</v>
      </c>
      <c r="E65" s="502">
        <v>211</v>
      </c>
      <c r="F65" s="501" t="s">
        <v>1679</v>
      </c>
      <c r="G65" s="501" t="s">
        <v>1454</v>
      </c>
      <c r="H65" s="494">
        <v>0</v>
      </c>
    </row>
    <row r="66" spans="1:8" x14ac:dyDescent="0.2">
      <c r="A66" s="499">
        <v>54713</v>
      </c>
      <c r="B66" s="500" t="s">
        <v>1745</v>
      </c>
      <c r="C66" s="499">
        <v>52094</v>
      </c>
      <c r="D66" s="500" t="s">
        <v>1771</v>
      </c>
      <c r="E66" s="502">
        <v>211</v>
      </c>
      <c r="F66" s="501" t="s">
        <v>1679</v>
      </c>
      <c r="G66" s="501" t="s">
        <v>1454</v>
      </c>
      <c r="H66" s="494">
        <v>0</v>
      </c>
    </row>
    <row r="67" spans="1:8" x14ac:dyDescent="0.2">
      <c r="A67" s="499">
        <v>54713</v>
      </c>
      <c r="B67" s="500" t="s">
        <v>1745</v>
      </c>
      <c r="C67" s="499">
        <v>52095</v>
      </c>
      <c r="D67" s="500" t="s">
        <v>1772</v>
      </c>
      <c r="E67" s="502">
        <v>211</v>
      </c>
      <c r="F67" s="501" t="s">
        <v>1679</v>
      </c>
      <c r="G67" s="501" t="s">
        <v>1454</v>
      </c>
      <c r="H67" s="494">
        <v>0</v>
      </c>
    </row>
    <row r="68" spans="1:8" x14ac:dyDescent="0.2">
      <c r="A68" s="499">
        <v>1569</v>
      </c>
      <c r="B68" s="500" t="s">
        <v>1724</v>
      </c>
      <c r="C68" s="499">
        <v>52096</v>
      </c>
      <c r="D68" s="500" t="s">
        <v>1773</v>
      </c>
      <c r="E68" s="502">
        <v>324</v>
      </c>
      <c r="F68" s="501" t="s">
        <v>1679</v>
      </c>
      <c r="G68" s="501" t="s">
        <v>1454</v>
      </c>
      <c r="H68" s="494">
        <v>42.8</v>
      </c>
    </row>
    <row r="69" spans="1:8" x14ac:dyDescent="0.2">
      <c r="A69" s="499">
        <v>54713</v>
      </c>
      <c r="B69" s="500" t="s">
        <v>1745</v>
      </c>
      <c r="C69" s="499">
        <v>52104</v>
      </c>
      <c r="D69" s="500" t="s">
        <v>1774</v>
      </c>
      <c r="E69" s="502">
        <v>211</v>
      </c>
      <c r="F69" s="501" t="s">
        <v>1679</v>
      </c>
      <c r="G69" s="501" t="s">
        <v>1454</v>
      </c>
      <c r="H69" s="494">
        <v>12.4</v>
      </c>
    </row>
    <row r="70" spans="1:8" x14ac:dyDescent="0.2">
      <c r="A70" s="499">
        <v>49732</v>
      </c>
      <c r="B70" s="500" t="s">
        <v>1775</v>
      </c>
      <c r="C70" s="499">
        <v>52105</v>
      </c>
      <c r="D70" s="500" t="s">
        <v>1776</v>
      </c>
      <c r="E70" s="502">
        <v>32411</v>
      </c>
      <c r="F70" s="501" t="s">
        <v>1679</v>
      </c>
      <c r="G70" s="501" t="s">
        <v>1454</v>
      </c>
      <c r="H70" s="494">
        <v>0</v>
      </c>
    </row>
    <row r="71" spans="1:8" x14ac:dyDescent="0.2">
      <c r="A71" s="499">
        <v>54713</v>
      </c>
      <c r="B71" s="500" t="s">
        <v>1745</v>
      </c>
      <c r="C71" s="499">
        <v>52107</v>
      </c>
      <c r="D71" s="500" t="s">
        <v>1777</v>
      </c>
      <c r="E71" s="502">
        <v>211</v>
      </c>
      <c r="F71" s="501" t="s">
        <v>1679</v>
      </c>
      <c r="G71" s="501" t="s">
        <v>1454</v>
      </c>
      <c r="H71" s="494">
        <v>48.8</v>
      </c>
    </row>
    <row r="72" spans="1:8" x14ac:dyDescent="0.2">
      <c r="A72" s="499">
        <v>49732</v>
      </c>
      <c r="B72" s="500" t="s">
        <v>1775</v>
      </c>
      <c r="C72" s="499">
        <v>52109</v>
      </c>
      <c r="D72" s="500" t="s">
        <v>1778</v>
      </c>
      <c r="E72" s="502">
        <v>32411</v>
      </c>
      <c r="F72" s="501" t="s">
        <v>1679</v>
      </c>
      <c r="G72" s="501" t="s">
        <v>1454</v>
      </c>
      <c r="H72" s="494">
        <v>173.5</v>
      </c>
    </row>
    <row r="73" spans="1:8" x14ac:dyDescent="0.2">
      <c r="A73" s="499">
        <v>3221</v>
      </c>
      <c r="B73" s="500" t="s">
        <v>1779</v>
      </c>
      <c r="C73" s="499">
        <v>52147</v>
      </c>
      <c r="D73" s="500" t="s">
        <v>1780</v>
      </c>
      <c r="E73" s="502">
        <v>311</v>
      </c>
      <c r="F73" s="501" t="s">
        <v>1679</v>
      </c>
      <c r="G73" s="501" t="s">
        <v>1454</v>
      </c>
      <c r="H73" s="494">
        <v>29.2</v>
      </c>
    </row>
    <row r="74" spans="1:8" x14ac:dyDescent="0.2">
      <c r="A74" s="499">
        <v>12687</v>
      </c>
      <c r="B74" s="500" t="s">
        <v>1781</v>
      </c>
      <c r="C74" s="499">
        <v>52169</v>
      </c>
      <c r="D74" s="500" t="s">
        <v>1782</v>
      </c>
      <c r="E74" s="502">
        <v>22</v>
      </c>
      <c r="F74" s="501" t="s">
        <v>1675</v>
      </c>
      <c r="G74" s="501" t="s">
        <v>1454</v>
      </c>
      <c r="H74" s="494">
        <v>234</v>
      </c>
    </row>
    <row r="75" spans="1:8" x14ac:dyDescent="0.2">
      <c r="A75" s="499">
        <v>20323</v>
      </c>
      <c r="B75" s="500" t="s">
        <v>1682</v>
      </c>
      <c r="C75" s="499">
        <v>52186</v>
      </c>
      <c r="D75" s="500" t="s">
        <v>1783</v>
      </c>
      <c r="E75" s="502">
        <v>22</v>
      </c>
      <c r="F75" s="501" t="s">
        <v>1675</v>
      </c>
      <c r="G75" s="501" t="s">
        <v>1454</v>
      </c>
      <c r="H75" s="494">
        <v>49.9</v>
      </c>
    </row>
    <row r="76" spans="1:8" x14ac:dyDescent="0.2">
      <c r="A76" s="499">
        <v>56652</v>
      </c>
      <c r="B76" s="500" t="s">
        <v>1784</v>
      </c>
      <c r="C76" s="499">
        <v>54238</v>
      </c>
      <c r="D76" s="500" t="s">
        <v>1785</v>
      </c>
      <c r="E76" s="502">
        <v>22</v>
      </c>
      <c r="F76" s="501" t="s">
        <v>1675</v>
      </c>
      <c r="G76" s="501" t="s">
        <v>1454</v>
      </c>
      <c r="H76" s="494">
        <v>54</v>
      </c>
    </row>
    <row r="77" spans="1:8" x14ac:dyDescent="0.2">
      <c r="A77" s="499">
        <v>15734</v>
      </c>
      <c r="B77" s="500" t="s">
        <v>1786</v>
      </c>
      <c r="C77" s="499">
        <v>54337</v>
      </c>
      <c r="D77" s="500" t="s">
        <v>1787</v>
      </c>
      <c r="E77" s="502">
        <v>22</v>
      </c>
      <c r="F77" s="501" t="s">
        <v>1675</v>
      </c>
      <c r="G77" s="501" t="s">
        <v>1454</v>
      </c>
      <c r="H77" s="494">
        <v>0</v>
      </c>
    </row>
    <row r="78" spans="1:8" x14ac:dyDescent="0.2">
      <c r="A78" s="499">
        <v>63997</v>
      </c>
      <c r="B78" s="500" t="s">
        <v>1788</v>
      </c>
      <c r="C78" s="499">
        <v>54410</v>
      </c>
      <c r="D78" s="500" t="s">
        <v>1789</v>
      </c>
      <c r="E78" s="502">
        <v>211</v>
      </c>
      <c r="F78" s="501" t="s">
        <v>1679</v>
      </c>
      <c r="G78" s="501" t="s">
        <v>1454</v>
      </c>
      <c r="H78" s="494">
        <v>27.7</v>
      </c>
    </row>
    <row r="79" spans="1:8" x14ac:dyDescent="0.2">
      <c r="A79" s="499">
        <v>60637</v>
      </c>
      <c r="B79" s="500" t="s">
        <v>1790</v>
      </c>
      <c r="C79" s="499">
        <v>54447</v>
      </c>
      <c r="D79" s="500" t="s">
        <v>1791</v>
      </c>
      <c r="E79" s="502">
        <v>211</v>
      </c>
      <c r="F79" s="501" t="s">
        <v>1679</v>
      </c>
      <c r="G79" s="501" t="s">
        <v>1454</v>
      </c>
      <c r="H79" s="494">
        <v>5</v>
      </c>
    </row>
    <row r="80" spans="1:8" x14ac:dyDescent="0.2">
      <c r="A80" s="499">
        <v>60637</v>
      </c>
      <c r="B80" s="500" t="s">
        <v>1790</v>
      </c>
      <c r="C80" s="499">
        <v>54449</v>
      </c>
      <c r="D80" s="500" t="s">
        <v>1792</v>
      </c>
      <c r="E80" s="502">
        <v>211</v>
      </c>
      <c r="F80" s="501" t="s">
        <v>1679</v>
      </c>
      <c r="G80" s="501" t="s">
        <v>1454</v>
      </c>
      <c r="H80" s="494">
        <v>6</v>
      </c>
    </row>
    <row r="81" spans="1:8" x14ac:dyDescent="0.2">
      <c r="A81" s="499">
        <v>38215</v>
      </c>
      <c r="B81" s="500" t="s">
        <v>1793</v>
      </c>
      <c r="C81" s="499">
        <v>54451</v>
      </c>
      <c r="D81" s="500" t="s">
        <v>1794</v>
      </c>
      <c r="E81" s="502">
        <v>324</v>
      </c>
      <c r="F81" s="501" t="s">
        <v>1679</v>
      </c>
      <c r="G81" s="501" t="s">
        <v>1454</v>
      </c>
      <c r="H81" s="494">
        <v>68.5</v>
      </c>
    </row>
    <row r="82" spans="1:8" x14ac:dyDescent="0.2">
      <c r="A82" s="499">
        <v>14173</v>
      </c>
      <c r="B82" s="500" t="s">
        <v>1795</v>
      </c>
      <c r="C82" s="499">
        <v>54477</v>
      </c>
      <c r="D82" s="500" t="s">
        <v>1795</v>
      </c>
      <c r="E82" s="502">
        <v>324</v>
      </c>
      <c r="F82" s="501" t="s">
        <v>1679</v>
      </c>
      <c r="G82" s="501" t="s">
        <v>1454</v>
      </c>
      <c r="H82" s="494">
        <v>7.6999999999999993</v>
      </c>
    </row>
    <row r="83" spans="1:8" x14ac:dyDescent="0.2">
      <c r="A83" s="499">
        <v>13060</v>
      </c>
      <c r="B83" s="500" t="s">
        <v>1796</v>
      </c>
      <c r="C83" s="499">
        <v>54626</v>
      </c>
      <c r="D83" s="500" t="s">
        <v>1797</v>
      </c>
      <c r="E83" s="502">
        <v>22</v>
      </c>
      <c r="F83" s="501" t="s">
        <v>1675</v>
      </c>
      <c r="G83" s="501" t="s">
        <v>1454</v>
      </c>
      <c r="H83" s="494">
        <v>62</v>
      </c>
    </row>
    <row r="84" spans="1:8" x14ac:dyDescent="0.2">
      <c r="A84" s="499">
        <v>22269</v>
      </c>
      <c r="B84" s="500" t="s">
        <v>1798</v>
      </c>
      <c r="C84" s="499">
        <v>54749</v>
      </c>
      <c r="D84" s="500" t="s">
        <v>1798</v>
      </c>
      <c r="E84" s="502">
        <v>22</v>
      </c>
      <c r="F84" s="501" t="s">
        <v>1675</v>
      </c>
      <c r="G84" s="501" t="s">
        <v>1676</v>
      </c>
      <c r="H84" s="494">
        <v>51.400000000000006</v>
      </c>
    </row>
    <row r="85" spans="1:8" x14ac:dyDescent="0.2">
      <c r="A85" s="499">
        <v>60662</v>
      </c>
      <c r="B85" s="500" t="s">
        <v>1700</v>
      </c>
      <c r="C85" s="499">
        <v>54768</v>
      </c>
      <c r="D85" s="500" t="s">
        <v>925</v>
      </c>
      <c r="E85" s="502">
        <v>22</v>
      </c>
      <c r="F85" s="501" t="s">
        <v>1675</v>
      </c>
      <c r="G85" s="501" t="s">
        <v>1676</v>
      </c>
      <c r="H85" s="494">
        <v>46</v>
      </c>
    </row>
    <row r="86" spans="1:8" x14ac:dyDescent="0.2">
      <c r="A86" s="499">
        <v>11651</v>
      </c>
      <c r="B86" s="500" t="s">
        <v>1799</v>
      </c>
      <c r="C86" s="499">
        <v>54912</v>
      </c>
      <c r="D86" s="500" t="s">
        <v>1800</v>
      </c>
      <c r="E86" s="502">
        <v>324</v>
      </c>
      <c r="F86" s="501" t="s">
        <v>1679</v>
      </c>
      <c r="G86" s="501" t="s">
        <v>1454</v>
      </c>
      <c r="H86" s="494">
        <v>100</v>
      </c>
    </row>
    <row r="87" spans="1:8" x14ac:dyDescent="0.2">
      <c r="A87" s="499">
        <v>17164</v>
      </c>
      <c r="B87" s="500" t="s">
        <v>1680</v>
      </c>
      <c r="C87" s="499">
        <v>55049</v>
      </c>
      <c r="D87" s="500" t="s">
        <v>1801</v>
      </c>
      <c r="E87" s="502">
        <v>321</v>
      </c>
      <c r="F87" s="501" t="s">
        <v>1679</v>
      </c>
      <c r="G87" s="501" t="s">
        <v>1676</v>
      </c>
      <c r="H87" s="494">
        <v>0</v>
      </c>
    </row>
    <row r="88" spans="1:8" x14ac:dyDescent="0.2">
      <c r="A88" s="499">
        <v>4464</v>
      </c>
      <c r="B88" s="500" t="s">
        <v>1802</v>
      </c>
      <c r="C88" s="499">
        <v>55084</v>
      </c>
      <c r="D88" s="500" t="s">
        <v>1803</v>
      </c>
      <c r="E88" s="502">
        <v>22</v>
      </c>
      <c r="F88" s="501" t="s">
        <v>1675</v>
      </c>
      <c r="G88" s="501" t="s">
        <v>1454</v>
      </c>
      <c r="H88" s="494">
        <v>247.4</v>
      </c>
    </row>
    <row r="89" spans="1:8" x14ac:dyDescent="0.2">
      <c r="A89" s="499">
        <v>57227</v>
      </c>
      <c r="B89" s="500" t="s">
        <v>1804</v>
      </c>
      <c r="C89" s="499">
        <v>55094</v>
      </c>
      <c r="D89" s="500" t="s">
        <v>1805</v>
      </c>
      <c r="E89" s="502">
        <v>22</v>
      </c>
      <c r="F89" s="501" t="s">
        <v>1675</v>
      </c>
      <c r="G89" s="501" t="s">
        <v>1454</v>
      </c>
      <c r="H89" s="494">
        <v>6.4</v>
      </c>
    </row>
    <row r="90" spans="1:8" x14ac:dyDescent="0.2">
      <c r="A90" s="499">
        <v>24536</v>
      </c>
      <c r="B90" s="500" t="s">
        <v>1806</v>
      </c>
      <c r="C90" s="499">
        <v>55184</v>
      </c>
      <c r="D90" s="500" t="s">
        <v>1807</v>
      </c>
      <c r="E90" s="502">
        <v>211</v>
      </c>
      <c r="F90" s="501" t="s">
        <v>1679</v>
      </c>
      <c r="G90" s="501" t="s">
        <v>1676</v>
      </c>
      <c r="H90" s="494">
        <v>6.2</v>
      </c>
    </row>
    <row r="91" spans="1:8" x14ac:dyDescent="0.2">
      <c r="A91" s="499">
        <v>164</v>
      </c>
      <c r="B91" s="500" t="s">
        <v>1747</v>
      </c>
      <c r="C91" s="499">
        <v>55185</v>
      </c>
      <c r="D91" s="500" t="s">
        <v>1808</v>
      </c>
      <c r="E91" s="502">
        <v>211</v>
      </c>
      <c r="F91" s="501" t="s">
        <v>1679</v>
      </c>
      <c r="G91" s="501" t="s">
        <v>1676</v>
      </c>
      <c r="H91" s="494">
        <v>0</v>
      </c>
    </row>
    <row r="92" spans="1:8" x14ac:dyDescent="0.2">
      <c r="A92" s="499">
        <v>2843</v>
      </c>
      <c r="B92" s="500" t="s">
        <v>1809</v>
      </c>
      <c r="C92" s="499">
        <v>55217</v>
      </c>
      <c r="D92" s="500" t="s">
        <v>1810</v>
      </c>
      <c r="E92" s="502">
        <v>22</v>
      </c>
      <c r="F92" s="501" t="s">
        <v>1675</v>
      </c>
      <c r="G92" s="501" t="s">
        <v>1454</v>
      </c>
      <c r="H92" s="494">
        <v>678.3</v>
      </c>
    </row>
    <row r="93" spans="1:8" x14ac:dyDescent="0.2">
      <c r="A93" s="499">
        <v>34164</v>
      </c>
      <c r="B93" s="500" t="s">
        <v>1811</v>
      </c>
      <c r="C93" s="499">
        <v>55400</v>
      </c>
      <c r="D93" s="500" t="s">
        <v>1811</v>
      </c>
      <c r="E93" s="502">
        <v>22</v>
      </c>
      <c r="F93" s="501" t="s">
        <v>1675</v>
      </c>
      <c r="G93" s="501" t="s">
        <v>1454</v>
      </c>
      <c r="H93" s="494">
        <v>623</v>
      </c>
    </row>
    <row r="94" spans="1:8" x14ac:dyDescent="0.2">
      <c r="A94" s="499">
        <v>991</v>
      </c>
      <c r="B94" s="500" t="s">
        <v>1812</v>
      </c>
      <c r="C94" s="499">
        <v>55557</v>
      </c>
      <c r="D94" s="500" t="s">
        <v>1813</v>
      </c>
      <c r="E94" s="502">
        <v>325188</v>
      </c>
      <c r="F94" s="501" t="s">
        <v>1679</v>
      </c>
      <c r="G94" s="501" t="s">
        <v>1454</v>
      </c>
      <c r="H94" s="494">
        <v>31.9</v>
      </c>
    </row>
    <row r="95" spans="1:8" x14ac:dyDescent="0.2">
      <c r="A95" s="499">
        <v>19676</v>
      </c>
      <c r="B95" s="500" t="s">
        <v>1814</v>
      </c>
      <c r="C95" s="499">
        <v>55851</v>
      </c>
      <c r="D95" s="500" t="s">
        <v>1815</v>
      </c>
      <c r="E95" s="502">
        <v>32411</v>
      </c>
      <c r="F95" s="501" t="s">
        <v>1679</v>
      </c>
      <c r="G95" s="501" t="s">
        <v>1454</v>
      </c>
      <c r="H95" s="494">
        <v>49.9</v>
      </c>
    </row>
    <row r="96" spans="1:8" x14ac:dyDescent="0.2">
      <c r="A96" s="499">
        <v>19676</v>
      </c>
      <c r="B96" s="500" t="s">
        <v>1814</v>
      </c>
      <c r="C96" s="499">
        <v>55852</v>
      </c>
      <c r="D96" s="500" t="s">
        <v>1816</v>
      </c>
      <c r="E96" s="502">
        <v>32411</v>
      </c>
      <c r="F96" s="501" t="s">
        <v>1679</v>
      </c>
      <c r="G96" s="501" t="s">
        <v>1676</v>
      </c>
      <c r="H96" s="494">
        <v>0</v>
      </c>
    </row>
    <row r="97" spans="1:8" x14ac:dyDescent="0.2">
      <c r="A97" s="499">
        <v>13989</v>
      </c>
      <c r="B97" s="500" t="s">
        <v>1817</v>
      </c>
      <c r="C97" s="499">
        <v>55950</v>
      </c>
      <c r="D97" s="500" t="s">
        <v>1818</v>
      </c>
      <c r="E97" s="502">
        <v>211</v>
      </c>
      <c r="F97" s="501" t="s">
        <v>1679</v>
      </c>
      <c r="G97" s="501" t="s">
        <v>1454</v>
      </c>
      <c r="H97" s="494">
        <v>46.6</v>
      </c>
    </row>
    <row r="98" spans="1:8" x14ac:dyDescent="0.2">
      <c r="A98" s="499">
        <v>54894</v>
      </c>
      <c r="B98" s="500" t="s">
        <v>1819</v>
      </c>
      <c r="C98" s="499">
        <v>56469</v>
      </c>
      <c r="D98" s="500" t="s">
        <v>1820</v>
      </c>
      <c r="E98" s="502">
        <v>321</v>
      </c>
      <c r="F98" s="501" t="s">
        <v>1679</v>
      </c>
      <c r="G98" s="501" t="s">
        <v>1454</v>
      </c>
      <c r="H98" s="494">
        <v>13.4</v>
      </c>
    </row>
    <row r="99" spans="1:8" x14ac:dyDescent="0.2">
      <c r="A99" s="499">
        <v>56396</v>
      </c>
      <c r="B99" s="500" t="s">
        <v>1821</v>
      </c>
      <c r="C99" s="499">
        <v>57100</v>
      </c>
      <c r="D99" s="500" t="s">
        <v>1822</v>
      </c>
      <c r="E99" s="502">
        <v>22</v>
      </c>
      <c r="F99" s="501" t="s">
        <v>1675</v>
      </c>
      <c r="G99" s="501" t="s">
        <v>1676</v>
      </c>
      <c r="H99" s="494">
        <v>1.1000000000000001</v>
      </c>
    </row>
    <row r="100" spans="1:8" x14ac:dyDescent="0.2">
      <c r="A100" s="499">
        <v>56397</v>
      </c>
      <c r="B100" s="500" t="s">
        <v>1823</v>
      </c>
      <c r="C100" s="499">
        <v>57101</v>
      </c>
      <c r="D100" s="500" t="s">
        <v>1823</v>
      </c>
      <c r="E100" s="502">
        <v>22</v>
      </c>
      <c r="F100" s="501" t="s">
        <v>1675</v>
      </c>
      <c r="G100" s="501" t="s">
        <v>1676</v>
      </c>
      <c r="H100" s="494">
        <v>1.4</v>
      </c>
    </row>
    <row r="101" spans="1:8" x14ac:dyDescent="0.2">
      <c r="A101" s="499">
        <v>56395</v>
      </c>
      <c r="B101" s="500" t="s">
        <v>1824</v>
      </c>
      <c r="C101" s="499">
        <v>57102</v>
      </c>
      <c r="D101" s="500" t="s">
        <v>1825</v>
      </c>
      <c r="E101" s="502">
        <v>22</v>
      </c>
      <c r="F101" s="501" t="s">
        <v>1675</v>
      </c>
      <c r="G101" s="501" t="s">
        <v>1676</v>
      </c>
      <c r="H101" s="494">
        <v>2.2000000000000002</v>
      </c>
    </row>
    <row r="102" spans="1:8" x14ac:dyDescent="0.2">
      <c r="A102" s="499">
        <v>56917</v>
      </c>
      <c r="B102" s="500" t="s">
        <v>1826</v>
      </c>
      <c r="C102" s="499">
        <v>57580</v>
      </c>
      <c r="D102" s="500" t="s">
        <v>1827</v>
      </c>
      <c r="E102" s="502">
        <v>22</v>
      </c>
      <c r="F102" s="501" t="s">
        <v>1675</v>
      </c>
      <c r="G102" s="501" t="s">
        <v>1676</v>
      </c>
      <c r="H102" s="494">
        <v>5</v>
      </c>
    </row>
    <row r="103" spans="1:8" x14ac:dyDescent="0.2">
      <c r="A103" s="499">
        <v>58264</v>
      </c>
      <c r="B103" s="500" t="s">
        <v>1828</v>
      </c>
      <c r="C103" s="499">
        <v>57585</v>
      </c>
      <c r="D103" s="500" t="s">
        <v>1829</v>
      </c>
      <c r="E103" s="502">
        <v>322</v>
      </c>
      <c r="F103" s="501" t="s">
        <v>1679</v>
      </c>
      <c r="G103" s="501" t="s">
        <v>1454</v>
      </c>
      <c r="H103" s="494">
        <v>29</v>
      </c>
    </row>
    <row r="104" spans="1:8" x14ac:dyDescent="0.2">
      <c r="A104" s="499">
        <v>57299</v>
      </c>
      <c r="B104" s="500" t="s">
        <v>1830</v>
      </c>
      <c r="C104" s="499">
        <v>57916</v>
      </c>
      <c r="D104" s="500" t="s">
        <v>1830</v>
      </c>
      <c r="E104" s="502">
        <v>311</v>
      </c>
      <c r="F104" s="501" t="s">
        <v>1679</v>
      </c>
      <c r="G104" s="501" t="s">
        <v>1676</v>
      </c>
      <c r="H104" s="494">
        <v>8.9</v>
      </c>
    </row>
    <row r="105" spans="1:8" x14ac:dyDescent="0.2">
      <c r="A105" s="499">
        <v>57438</v>
      </c>
      <c r="B105" s="500" t="s">
        <v>1831</v>
      </c>
      <c r="C105" s="499">
        <v>58058</v>
      </c>
      <c r="D105" s="500" t="s">
        <v>1832</v>
      </c>
      <c r="E105" s="502">
        <v>32411</v>
      </c>
      <c r="F105" s="501" t="s">
        <v>1679</v>
      </c>
      <c r="G105" s="501" t="s">
        <v>1676</v>
      </c>
      <c r="H105" s="494">
        <v>6.7</v>
      </c>
    </row>
    <row r="106" spans="1:8" x14ac:dyDescent="0.2">
      <c r="A106" s="499">
        <v>57463</v>
      </c>
      <c r="B106" s="500" t="s">
        <v>1833</v>
      </c>
      <c r="C106" s="499">
        <v>58083</v>
      </c>
      <c r="D106" s="500" t="s">
        <v>1834</v>
      </c>
      <c r="E106" s="502">
        <v>322</v>
      </c>
      <c r="F106" s="501" t="s">
        <v>1679</v>
      </c>
      <c r="G106" s="501" t="s">
        <v>1454</v>
      </c>
      <c r="H106" s="494">
        <v>0</v>
      </c>
    </row>
    <row r="107" spans="1:8" x14ac:dyDescent="0.2">
      <c r="A107" s="499">
        <v>58223</v>
      </c>
      <c r="B107" s="500" t="s">
        <v>1835</v>
      </c>
      <c r="C107" s="499">
        <v>58251</v>
      </c>
      <c r="D107" s="500" t="s">
        <v>1836</v>
      </c>
      <c r="E107" s="502">
        <v>311</v>
      </c>
      <c r="F107" s="501" t="s">
        <v>1679</v>
      </c>
      <c r="G107" s="501" t="s">
        <v>1676</v>
      </c>
      <c r="H107" s="494">
        <v>8</v>
      </c>
    </row>
    <row r="108" spans="1:8" x14ac:dyDescent="0.2">
      <c r="A108" s="499">
        <v>58429</v>
      </c>
      <c r="B108" s="500" t="s">
        <v>1837</v>
      </c>
      <c r="C108" s="499">
        <v>58432</v>
      </c>
      <c r="D108" s="500" t="s">
        <v>1838</v>
      </c>
      <c r="E108" s="502">
        <v>22</v>
      </c>
      <c r="F108" s="501" t="s">
        <v>1675</v>
      </c>
      <c r="G108" s="501" t="s">
        <v>1454</v>
      </c>
      <c r="H108" s="494">
        <v>13.200000000000001</v>
      </c>
    </row>
    <row r="109" spans="1:8" x14ac:dyDescent="0.2">
      <c r="A109" s="499">
        <v>58500</v>
      </c>
      <c r="B109" s="500" t="s">
        <v>1839</v>
      </c>
      <c r="C109" s="499">
        <v>58525</v>
      </c>
      <c r="D109" s="500" t="s">
        <v>1840</v>
      </c>
      <c r="E109" s="502">
        <v>22</v>
      </c>
      <c r="F109" s="501" t="s">
        <v>1675</v>
      </c>
      <c r="G109" s="501" t="s">
        <v>1676</v>
      </c>
      <c r="H109" s="494">
        <v>2.7</v>
      </c>
    </row>
    <row r="110" spans="1:8" x14ac:dyDescent="0.2">
      <c r="A110" s="499">
        <v>58544</v>
      </c>
      <c r="B110" s="500" t="s">
        <v>1841</v>
      </c>
      <c r="C110" s="499">
        <v>58585</v>
      </c>
      <c r="D110" s="500" t="s">
        <v>1842</v>
      </c>
      <c r="E110" s="502">
        <v>312</v>
      </c>
      <c r="F110" s="501" t="s">
        <v>1679</v>
      </c>
      <c r="G110" s="501" t="s">
        <v>1676</v>
      </c>
      <c r="H110" s="494">
        <v>4.2</v>
      </c>
    </row>
    <row r="111" spans="1:8" x14ac:dyDescent="0.2">
      <c r="A111" s="499">
        <v>58549</v>
      </c>
      <c r="B111" s="500" t="s">
        <v>1843</v>
      </c>
      <c r="C111" s="499">
        <v>58625</v>
      </c>
      <c r="D111" s="500" t="s">
        <v>1844</v>
      </c>
      <c r="E111" s="502">
        <v>22</v>
      </c>
      <c r="F111" s="501" t="s">
        <v>1675</v>
      </c>
      <c r="G111" s="501" t="s">
        <v>1676</v>
      </c>
      <c r="H111" s="494">
        <v>4.9000000000000004</v>
      </c>
    </row>
    <row r="112" spans="1:8" x14ac:dyDescent="0.2">
      <c r="A112" s="499">
        <v>58789</v>
      </c>
      <c r="B112" s="500" t="s">
        <v>1845</v>
      </c>
      <c r="C112" s="499">
        <v>58914</v>
      </c>
      <c r="D112" s="500" t="s">
        <v>1846</v>
      </c>
      <c r="E112" s="502">
        <v>22</v>
      </c>
      <c r="F112" s="501" t="s">
        <v>1675</v>
      </c>
      <c r="G112" s="501" t="s">
        <v>1676</v>
      </c>
      <c r="H112" s="494">
        <v>16.399999999999999</v>
      </c>
    </row>
    <row r="113" spans="1:8" x14ac:dyDescent="0.2">
      <c r="A113" s="499">
        <v>17164</v>
      </c>
      <c r="B113" s="500" t="s">
        <v>1680</v>
      </c>
      <c r="C113" s="499">
        <v>59658</v>
      </c>
      <c r="D113" s="500" t="s">
        <v>1847</v>
      </c>
      <c r="E113" s="502">
        <v>321</v>
      </c>
      <c r="F113" s="501" t="s">
        <v>1679</v>
      </c>
      <c r="G113" s="501" t="s">
        <v>1454</v>
      </c>
      <c r="H113" s="494">
        <v>30.2</v>
      </c>
    </row>
    <row r="114" spans="1:8" x14ac:dyDescent="0.2">
      <c r="A114" s="499">
        <v>59892</v>
      </c>
      <c r="B114" s="500" t="s">
        <v>1848</v>
      </c>
      <c r="C114" s="499">
        <v>60120</v>
      </c>
      <c r="D114" s="500" t="s">
        <v>1849</v>
      </c>
      <c r="E114" s="502">
        <v>22</v>
      </c>
      <c r="F114" s="501" t="s">
        <v>1675</v>
      </c>
      <c r="G114" s="501" t="s">
        <v>1454</v>
      </c>
      <c r="H114" s="494">
        <v>1.4</v>
      </c>
    </row>
    <row r="115" spans="1:8" x14ac:dyDescent="0.2">
      <c r="A115" s="499">
        <v>59967</v>
      </c>
      <c r="B115" s="500" t="s">
        <v>1850</v>
      </c>
      <c r="C115" s="499">
        <v>60192</v>
      </c>
      <c r="D115" s="500" t="s">
        <v>1851</v>
      </c>
      <c r="E115" s="502">
        <v>22</v>
      </c>
      <c r="F115" s="501" t="s">
        <v>1675</v>
      </c>
      <c r="G115" s="501" t="s">
        <v>1454</v>
      </c>
      <c r="H115" s="494">
        <v>0</v>
      </c>
    </row>
    <row r="116" spans="1:8" x14ac:dyDescent="0.2">
      <c r="A116" s="499">
        <v>60003</v>
      </c>
      <c r="B116" s="500" t="s">
        <v>1852</v>
      </c>
      <c r="C116" s="499">
        <v>60220</v>
      </c>
      <c r="D116" s="500" t="s">
        <v>1853</v>
      </c>
      <c r="E116" s="502">
        <v>22</v>
      </c>
      <c r="F116" s="501" t="s">
        <v>1675</v>
      </c>
      <c r="G116" s="501" t="s">
        <v>1676</v>
      </c>
      <c r="H116" s="494">
        <v>1.6</v>
      </c>
    </row>
    <row r="117" spans="1:8" x14ac:dyDescent="0.2">
      <c r="A117" s="499">
        <v>60038</v>
      </c>
      <c r="B117" s="500" t="s">
        <v>1854</v>
      </c>
      <c r="C117" s="499">
        <v>60249</v>
      </c>
      <c r="D117" s="500" t="s">
        <v>1854</v>
      </c>
      <c r="E117" s="502">
        <v>22</v>
      </c>
      <c r="F117" s="501" t="s">
        <v>1675</v>
      </c>
      <c r="G117" s="501" t="s">
        <v>1676</v>
      </c>
      <c r="H117" s="494">
        <v>2.2000000000000002</v>
      </c>
    </row>
    <row r="118" spans="1:8" x14ac:dyDescent="0.2">
      <c r="A118" s="499">
        <v>60182</v>
      </c>
      <c r="B118" s="500" t="s">
        <v>1855</v>
      </c>
      <c r="C118" s="499">
        <v>60385</v>
      </c>
      <c r="D118" s="500" t="s">
        <v>1856</v>
      </c>
      <c r="E118" s="502">
        <v>22</v>
      </c>
      <c r="F118" s="501" t="s">
        <v>1675</v>
      </c>
      <c r="G118" s="501" t="s">
        <v>1454</v>
      </c>
      <c r="H118" s="494">
        <v>1.4</v>
      </c>
    </row>
    <row r="119" spans="1:8" x14ac:dyDescent="0.2">
      <c r="A119" s="499">
        <v>60395</v>
      </c>
      <c r="B119" s="500" t="s">
        <v>1857</v>
      </c>
      <c r="C119" s="499">
        <v>60670</v>
      </c>
      <c r="D119" s="500" t="s">
        <v>1858</v>
      </c>
      <c r="E119" s="502">
        <v>325193</v>
      </c>
      <c r="F119" s="501" t="s">
        <v>1679</v>
      </c>
      <c r="G119" s="501" t="s">
        <v>1676</v>
      </c>
      <c r="H119" s="494">
        <v>0</v>
      </c>
    </row>
    <row r="120" spans="1:8" x14ac:dyDescent="0.2">
      <c r="A120" s="499">
        <v>63182</v>
      </c>
      <c r="B120" s="500" t="s">
        <v>1859</v>
      </c>
      <c r="C120" s="499">
        <v>61754</v>
      </c>
      <c r="D120" s="500" t="s">
        <v>1860</v>
      </c>
      <c r="E120" s="502">
        <v>311</v>
      </c>
      <c r="F120" s="501" t="s">
        <v>1679</v>
      </c>
      <c r="G120" s="501" t="s">
        <v>1454</v>
      </c>
      <c r="H120" s="494">
        <v>6.6</v>
      </c>
    </row>
    <row r="121" spans="1:8" x14ac:dyDescent="0.2">
      <c r="A121" s="499">
        <v>61467</v>
      </c>
      <c r="B121" s="500" t="s">
        <v>1861</v>
      </c>
      <c r="C121" s="499">
        <v>61846</v>
      </c>
      <c r="D121" s="500" t="s">
        <v>1862</v>
      </c>
      <c r="E121" s="502">
        <v>22</v>
      </c>
      <c r="F121" s="501" t="s">
        <v>1675</v>
      </c>
      <c r="G121" s="501" t="s">
        <v>1454</v>
      </c>
      <c r="H121" s="494">
        <v>2.8</v>
      </c>
    </row>
    <row r="122" spans="1:8" x14ac:dyDescent="0.2">
      <c r="A122" s="499">
        <v>62650</v>
      </c>
      <c r="B122" s="500" t="s">
        <v>1863</v>
      </c>
      <c r="C122" s="499">
        <v>62726</v>
      </c>
      <c r="D122" s="500" t="s">
        <v>1864</v>
      </c>
      <c r="E122" s="502">
        <v>32731</v>
      </c>
      <c r="F122" s="501" t="s">
        <v>1679</v>
      </c>
      <c r="G122" s="501" t="s">
        <v>1676</v>
      </c>
      <c r="H122" s="494">
        <v>0</v>
      </c>
    </row>
    <row r="123" spans="1:8" x14ac:dyDescent="0.2">
      <c r="A123" s="499">
        <v>62897</v>
      </c>
      <c r="B123" s="500" t="s">
        <v>1865</v>
      </c>
      <c r="C123" s="499">
        <v>63094</v>
      </c>
      <c r="D123" s="500" t="s">
        <v>1866</v>
      </c>
      <c r="E123" s="502">
        <v>22</v>
      </c>
      <c r="F123" s="501" t="s">
        <v>1675</v>
      </c>
      <c r="G123" s="501" t="s">
        <v>1676</v>
      </c>
      <c r="H123" s="494">
        <v>0</v>
      </c>
    </row>
    <row r="124" spans="1:8" x14ac:dyDescent="0.2">
      <c r="A124" s="499">
        <v>63067</v>
      </c>
      <c r="B124" s="500" t="s">
        <v>1867</v>
      </c>
      <c r="C124" s="499">
        <v>63285</v>
      </c>
      <c r="D124" s="500" t="s">
        <v>1868</v>
      </c>
      <c r="E124" s="502">
        <v>32411</v>
      </c>
      <c r="F124" s="501" t="s">
        <v>1679</v>
      </c>
      <c r="G124" s="501" t="s">
        <v>1454</v>
      </c>
      <c r="H124" s="494">
        <v>33.5</v>
      </c>
    </row>
    <row r="125" spans="1:8" x14ac:dyDescent="0.2">
      <c r="A125" s="499">
        <v>61939</v>
      </c>
      <c r="B125" s="500" t="s">
        <v>1869</v>
      </c>
      <c r="C125" s="499">
        <v>63439</v>
      </c>
      <c r="D125" s="500" t="s">
        <v>1870</v>
      </c>
      <c r="E125" s="502">
        <v>22</v>
      </c>
      <c r="F125" s="501" t="s">
        <v>1675</v>
      </c>
      <c r="G125" s="501" t="s">
        <v>1676</v>
      </c>
      <c r="H125" s="494">
        <v>2.8</v>
      </c>
    </row>
    <row r="126" spans="1:8" x14ac:dyDescent="0.2">
      <c r="A126" s="499">
        <v>63331</v>
      </c>
      <c r="B126" s="500" t="s">
        <v>1871</v>
      </c>
      <c r="C126" s="499">
        <v>63622</v>
      </c>
      <c r="D126" s="500" t="s">
        <v>1872</v>
      </c>
      <c r="E126" s="502">
        <v>22</v>
      </c>
      <c r="F126" s="501" t="s">
        <v>1675</v>
      </c>
      <c r="G126" s="501" t="s">
        <v>1676</v>
      </c>
      <c r="H126" s="49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CBEB3-8AD9-46D7-BBAF-00F061C989EE}">
  <sheetPr>
    <tabColor theme="5" tint="-0.249977111117893"/>
  </sheetPr>
  <dimension ref="A1:XEK124"/>
  <sheetViews>
    <sheetView topLeftCell="A70" zoomScale="115" zoomScaleNormal="115" workbookViewId="0">
      <selection activeCell="N108" sqref="L99:N108"/>
    </sheetView>
  </sheetViews>
  <sheetFormatPr defaultRowHeight="14.25" x14ac:dyDescent="0.2"/>
  <cols>
    <col min="1" max="1" width="45" customWidth="1"/>
    <col min="2" max="2" width="26.5" customWidth="1"/>
    <col min="3" max="3" width="23" customWidth="1"/>
    <col min="4" max="4" width="15.125" customWidth="1"/>
    <col min="5" max="5" width="13" customWidth="1"/>
    <col min="7" max="7" width="29.375" customWidth="1"/>
    <col min="8" max="9" width="11.75" bestFit="1" customWidth="1"/>
    <col min="12" max="12" width="12.25" bestFit="1" customWidth="1"/>
  </cols>
  <sheetData>
    <row r="1" spans="1:18" x14ac:dyDescent="0.2">
      <c r="A1" s="370" t="s">
        <v>1574</v>
      </c>
      <c r="B1" s="4"/>
      <c r="C1" s="4"/>
      <c r="D1" s="371"/>
      <c r="E1" s="4"/>
      <c r="F1" s="4"/>
      <c r="G1" s="4"/>
      <c r="H1" s="4"/>
      <c r="I1" s="372" t="s">
        <v>163</v>
      </c>
      <c r="J1" s="487">
        <v>1292933038575193.3</v>
      </c>
      <c r="K1" s="373"/>
    </row>
    <row r="2" spans="1:18" ht="25.5" x14ac:dyDescent="0.2">
      <c r="A2" s="260" t="s">
        <v>164</v>
      </c>
      <c r="B2" s="261" t="s">
        <v>165</v>
      </c>
      <c r="C2" s="262" t="s">
        <v>166</v>
      </c>
      <c r="D2" s="262" t="s">
        <v>167</v>
      </c>
      <c r="E2" s="262" t="s">
        <v>168</v>
      </c>
      <c r="F2" s="262" t="s">
        <v>169</v>
      </c>
      <c r="G2" s="262" t="s">
        <v>170</v>
      </c>
      <c r="H2" s="262" t="s">
        <v>171</v>
      </c>
      <c r="I2" s="263" t="s">
        <v>591</v>
      </c>
      <c r="J2" s="488">
        <v>2019</v>
      </c>
      <c r="K2" s="489" t="s">
        <v>592</v>
      </c>
      <c r="L2" s="1" t="s">
        <v>1663</v>
      </c>
      <c r="M2" s="1" t="s">
        <v>1664</v>
      </c>
    </row>
    <row r="3" spans="1:18" s="29" customFormat="1" ht="15" x14ac:dyDescent="0.25">
      <c r="A3" s="483" t="s">
        <v>172</v>
      </c>
      <c r="B3" s="483" t="s">
        <v>173</v>
      </c>
      <c r="C3" s="483" t="s">
        <v>174</v>
      </c>
      <c r="D3" s="483" t="s">
        <v>175</v>
      </c>
      <c r="E3" s="483" t="s">
        <v>176</v>
      </c>
      <c r="F3" s="483" t="s">
        <v>177</v>
      </c>
      <c r="G3" s="483" t="s">
        <v>178</v>
      </c>
      <c r="H3" s="483" t="s">
        <v>179</v>
      </c>
      <c r="I3" s="484" t="s">
        <v>593</v>
      </c>
      <c r="J3" s="490">
        <v>10981077800000</v>
      </c>
      <c r="K3" s="490" t="s">
        <v>180</v>
      </c>
      <c r="L3" s="3" t="s">
        <v>52</v>
      </c>
      <c r="M3" s="45" t="str">
        <f>H3</f>
        <v>Natural gas</v>
      </c>
      <c r="Q3" s="3"/>
    </row>
    <row r="4" spans="1:18" s="29" customFormat="1" ht="15" x14ac:dyDescent="0.25">
      <c r="A4" s="485" t="s">
        <v>172</v>
      </c>
      <c r="B4" s="485" t="s">
        <v>173</v>
      </c>
      <c r="C4" s="485" t="s">
        <v>174</v>
      </c>
      <c r="D4" s="485" t="s">
        <v>175</v>
      </c>
      <c r="E4" s="485" t="s">
        <v>181</v>
      </c>
      <c r="F4" s="485" t="s">
        <v>177</v>
      </c>
      <c r="G4" s="485" t="s">
        <v>178</v>
      </c>
      <c r="H4" s="485" t="s">
        <v>179</v>
      </c>
      <c r="I4" s="486" t="s">
        <v>593</v>
      </c>
      <c r="J4" s="491">
        <v>1578395000000</v>
      </c>
      <c r="K4" s="491" t="s">
        <v>182</v>
      </c>
      <c r="L4" s="3" t="s">
        <v>52</v>
      </c>
      <c r="M4" s="45" t="str">
        <f t="shared" ref="M4:M60" si="0">H4</f>
        <v>Natural gas</v>
      </c>
      <c r="Q4" s="4"/>
      <c r="R4" s="4"/>
    </row>
    <row r="5" spans="1:18" ht="15" x14ac:dyDescent="0.25">
      <c r="A5" s="483" t="s">
        <v>172</v>
      </c>
      <c r="B5" s="483" t="s">
        <v>173</v>
      </c>
      <c r="C5" s="483" t="s">
        <v>174</v>
      </c>
      <c r="D5" s="483" t="s">
        <v>175</v>
      </c>
      <c r="E5" s="483" t="s">
        <v>183</v>
      </c>
      <c r="F5" s="483" t="s">
        <v>177</v>
      </c>
      <c r="G5" s="483" t="s">
        <v>178</v>
      </c>
      <c r="H5" s="483" t="s">
        <v>184</v>
      </c>
      <c r="I5" s="484" t="s">
        <v>593</v>
      </c>
      <c r="J5" s="490">
        <v>24956334000000</v>
      </c>
      <c r="K5" s="490" t="s">
        <v>185</v>
      </c>
      <c r="L5" s="3" t="s">
        <v>52</v>
      </c>
      <c r="M5" s="45" t="s">
        <v>43</v>
      </c>
      <c r="Q5" s="4"/>
      <c r="R5" s="4"/>
    </row>
    <row r="6" spans="1:18" ht="15" x14ac:dyDescent="0.25">
      <c r="A6" s="485" t="s">
        <v>172</v>
      </c>
      <c r="B6" s="485" t="s">
        <v>173</v>
      </c>
      <c r="C6" s="485" t="s">
        <v>174</v>
      </c>
      <c r="D6" s="485" t="s">
        <v>175</v>
      </c>
      <c r="E6" s="485" t="s">
        <v>183</v>
      </c>
      <c r="F6" s="485" t="s">
        <v>177</v>
      </c>
      <c r="G6" s="485" t="s">
        <v>178</v>
      </c>
      <c r="H6" s="485" t="s">
        <v>186</v>
      </c>
      <c r="I6" s="486" t="s">
        <v>593</v>
      </c>
      <c r="J6" s="491">
        <v>7204290767.3727493</v>
      </c>
      <c r="K6" s="491" t="s">
        <v>187</v>
      </c>
      <c r="L6" s="3" t="s">
        <v>52</v>
      </c>
      <c r="M6" s="45" t="s">
        <v>43</v>
      </c>
      <c r="Q6" s="4"/>
      <c r="R6" s="4"/>
    </row>
    <row r="7" spans="1:18" ht="15" x14ac:dyDescent="0.25">
      <c r="A7" s="483" t="s">
        <v>172</v>
      </c>
      <c r="B7" s="483" t="s">
        <v>173</v>
      </c>
      <c r="C7" s="483" t="s">
        <v>174</v>
      </c>
      <c r="D7" s="483" t="s">
        <v>175</v>
      </c>
      <c r="E7" s="483" t="s">
        <v>183</v>
      </c>
      <c r="F7" s="483" t="s">
        <v>177</v>
      </c>
      <c r="G7" s="483" t="s">
        <v>178</v>
      </c>
      <c r="H7" s="483" t="s">
        <v>188</v>
      </c>
      <c r="I7" s="484" t="s">
        <v>593</v>
      </c>
      <c r="J7" s="490">
        <v>96504614429.63295</v>
      </c>
      <c r="K7" s="490" t="s">
        <v>189</v>
      </c>
      <c r="L7" s="3" t="s">
        <v>52</v>
      </c>
      <c r="M7" s="45" t="s">
        <v>43</v>
      </c>
      <c r="Q7" s="4"/>
      <c r="R7" s="4"/>
    </row>
    <row r="8" spans="1:18" ht="15" x14ac:dyDescent="0.25">
      <c r="A8" s="485" t="s">
        <v>172</v>
      </c>
      <c r="B8" s="485" t="s">
        <v>173</v>
      </c>
      <c r="C8" s="485" t="s">
        <v>174</v>
      </c>
      <c r="D8" s="485" t="s">
        <v>175</v>
      </c>
      <c r="E8" s="485" t="s">
        <v>183</v>
      </c>
      <c r="F8" s="485" t="s">
        <v>177</v>
      </c>
      <c r="G8" s="485" t="s">
        <v>178</v>
      </c>
      <c r="H8" s="485" t="s">
        <v>190</v>
      </c>
      <c r="I8" s="486" t="s">
        <v>593</v>
      </c>
      <c r="J8" s="491">
        <v>2295000000</v>
      </c>
      <c r="K8" s="491" t="s">
        <v>191</v>
      </c>
      <c r="L8" s="3" t="s">
        <v>52</v>
      </c>
      <c r="M8" s="45" t="s">
        <v>43</v>
      </c>
      <c r="Q8" s="4"/>
      <c r="R8" s="4"/>
    </row>
    <row r="9" spans="1:18" ht="15" x14ac:dyDescent="0.25">
      <c r="A9" s="483" t="s">
        <v>172</v>
      </c>
      <c r="B9" s="483" t="s">
        <v>173</v>
      </c>
      <c r="C9" s="483" t="s">
        <v>174</v>
      </c>
      <c r="D9" s="483" t="s">
        <v>175</v>
      </c>
      <c r="E9" s="483" t="s">
        <v>183</v>
      </c>
      <c r="F9" s="483" t="s">
        <v>177</v>
      </c>
      <c r="G9" s="483" t="s">
        <v>178</v>
      </c>
      <c r="H9" s="483" t="s">
        <v>179</v>
      </c>
      <c r="I9" s="484" t="s">
        <v>593</v>
      </c>
      <c r="J9" s="490">
        <v>214006228480.71875</v>
      </c>
      <c r="K9" s="490" t="s">
        <v>192</v>
      </c>
      <c r="L9" s="3" t="s">
        <v>52</v>
      </c>
      <c r="M9" s="45" t="str">
        <f t="shared" si="0"/>
        <v>Natural gas</v>
      </c>
      <c r="Q9" s="4"/>
      <c r="R9" s="4"/>
    </row>
    <row r="10" spans="1:18" s="29" customFormat="1" ht="15" x14ac:dyDescent="0.25">
      <c r="A10" s="485" t="s">
        <v>172</v>
      </c>
      <c r="B10" s="485" t="s">
        <v>351</v>
      </c>
      <c r="C10" s="485" t="s">
        <v>334</v>
      </c>
      <c r="D10" s="485" t="s">
        <v>352</v>
      </c>
      <c r="E10" s="485" t="s">
        <v>353</v>
      </c>
      <c r="F10" s="485" t="s">
        <v>354</v>
      </c>
      <c r="G10" s="485" t="s">
        <v>178</v>
      </c>
      <c r="H10" s="485" t="s">
        <v>179</v>
      </c>
      <c r="I10" s="486" t="s">
        <v>593</v>
      </c>
      <c r="J10" s="491">
        <v>142124347569581.97</v>
      </c>
      <c r="K10" s="491" t="s">
        <v>355</v>
      </c>
      <c r="L10" s="3" t="s">
        <v>61</v>
      </c>
      <c r="M10" s="45" t="str">
        <f t="shared" si="0"/>
        <v>Natural gas</v>
      </c>
      <c r="Q10" s="4"/>
      <c r="R10" s="4"/>
    </row>
    <row r="11" spans="1:18" s="29" customFormat="1" ht="15" x14ac:dyDescent="0.25">
      <c r="A11" s="483" t="s">
        <v>172</v>
      </c>
      <c r="B11" s="483" t="s">
        <v>356</v>
      </c>
      <c r="C11" s="483" t="s">
        <v>334</v>
      </c>
      <c r="D11" s="483" t="s">
        <v>352</v>
      </c>
      <c r="E11" s="483" t="s">
        <v>87</v>
      </c>
      <c r="F11" s="483" t="s">
        <v>177</v>
      </c>
      <c r="G11" s="483" t="s">
        <v>178</v>
      </c>
      <c r="H11" s="483" t="s">
        <v>186</v>
      </c>
      <c r="I11" s="484" t="s">
        <v>593</v>
      </c>
      <c r="J11" s="490">
        <v>20517347628.05505</v>
      </c>
      <c r="K11" s="490" t="s">
        <v>357</v>
      </c>
      <c r="L11" s="3" t="s">
        <v>76</v>
      </c>
      <c r="M11" s="45" t="s">
        <v>43</v>
      </c>
      <c r="Q11" s="4"/>
      <c r="R11" s="4"/>
    </row>
    <row r="12" spans="1:18" s="29" customFormat="1" ht="15" x14ac:dyDescent="0.25">
      <c r="A12" s="485" t="s">
        <v>172</v>
      </c>
      <c r="B12" s="485" t="s">
        <v>356</v>
      </c>
      <c r="C12" s="485" t="s">
        <v>334</v>
      </c>
      <c r="D12" s="485" t="s">
        <v>352</v>
      </c>
      <c r="E12" s="485" t="s">
        <v>87</v>
      </c>
      <c r="F12" s="485" t="s">
        <v>177</v>
      </c>
      <c r="G12" s="485" t="s">
        <v>178</v>
      </c>
      <c r="H12" s="485" t="s">
        <v>188</v>
      </c>
      <c r="I12" s="486" t="s">
        <v>593</v>
      </c>
      <c r="J12" s="491">
        <v>274838812854.61591</v>
      </c>
      <c r="K12" s="491" t="s">
        <v>358</v>
      </c>
      <c r="L12" s="3" t="s">
        <v>76</v>
      </c>
      <c r="M12" s="45" t="s">
        <v>43</v>
      </c>
      <c r="Q12" s="4"/>
      <c r="R12" s="4"/>
    </row>
    <row r="13" spans="1:18" s="29" customFormat="1" ht="15" x14ac:dyDescent="0.25">
      <c r="A13" s="483" t="s">
        <v>172</v>
      </c>
      <c r="B13" s="483" t="s">
        <v>356</v>
      </c>
      <c r="C13" s="483" t="s">
        <v>334</v>
      </c>
      <c r="D13" s="483" t="s">
        <v>352</v>
      </c>
      <c r="E13" s="483" t="s">
        <v>87</v>
      </c>
      <c r="F13" s="483" t="s">
        <v>177</v>
      </c>
      <c r="G13" s="483" t="s">
        <v>178</v>
      </c>
      <c r="H13" s="483" t="s">
        <v>179</v>
      </c>
      <c r="I13" s="484" t="s">
        <v>593</v>
      </c>
      <c r="J13" s="490">
        <v>1995404299999.9993</v>
      </c>
      <c r="K13" s="490" t="s">
        <v>359</v>
      </c>
      <c r="L13" s="3" t="s">
        <v>76</v>
      </c>
      <c r="M13" s="45" t="str">
        <f t="shared" si="0"/>
        <v>Natural gas</v>
      </c>
      <c r="Q13" s="4"/>
      <c r="R13" s="4"/>
    </row>
    <row r="14" spans="1:18" s="29" customFormat="1" ht="15" x14ac:dyDescent="0.25">
      <c r="A14" s="485" t="s">
        <v>172</v>
      </c>
      <c r="B14" s="485" t="s">
        <v>361</v>
      </c>
      <c r="C14" s="485" t="s">
        <v>334</v>
      </c>
      <c r="D14" s="485" t="s">
        <v>352</v>
      </c>
      <c r="E14" s="485" t="s">
        <v>360</v>
      </c>
      <c r="F14" s="485" t="s">
        <v>177</v>
      </c>
      <c r="G14" s="485" t="s">
        <v>178</v>
      </c>
      <c r="H14" s="485" t="s">
        <v>179</v>
      </c>
      <c r="I14" s="486" t="s">
        <v>593</v>
      </c>
      <c r="J14" s="491">
        <v>448159700000</v>
      </c>
      <c r="K14" s="491" t="s">
        <v>362</v>
      </c>
      <c r="L14" s="3" t="s">
        <v>69</v>
      </c>
      <c r="M14" s="45" t="str">
        <f t="shared" si="0"/>
        <v>Natural gas</v>
      </c>
      <c r="Q14" s="4"/>
      <c r="R14" s="4"/>
    </row>
    <row r="15" spans="1:18" ht="15" x14ac:dyDescent="0.25">
      <c r="A15" s="483" t="s">
        <v>172</v>
      </c>
      <c r="B15" s="483" t="s">
        <v>363</v>
      </c>
      <c r="C15" s="483" t="s">
        <v>334</v>
      </c>
      <c r="D15" s="483" t="s">
        <v>352</v>
      </c>
      <c r="E15" s="483" t="s">
        <v>364</v>
      </c>
      <c r="F15" s="483" t="s">
        <v>89</v>
      </c>
      <c r="G15" s="483" t="s">
        <v>178</v>
      </c>
      <c r="H15" s="483" t="s">
        <v>179</v>
      </c>
      <c r="I15" s="484" t="s">
        <v>593</v>
      </c>
      <c r="J15" s="490">
        <v>55592374500000.008</v>
      </c>
      <c r="K15" s="490" t="s">
        <v>365</v>
      </c>
      <c r="L15" s="3" t="s">
        <v>56</v>
      </c>
      <c r="M15" s="45" t="str">
        <f t="shared" si="0"/>
        <v>Natural gas</v>
      </c>
      <c r="Q15" s="4"/>
      <c r="R15" s="4"/>
    </row>
    <row r="16" spans="1:18" ht="15" x14ac:dyDescent="0.25">
      <c r="A16" s="485" t="s">
        <v>172</v>
      </c>
      <c r="B16" s="485" t="s">
        <v>363</v>
      </c>
      <c r="C16" s="485" t="s">
        <v>334</v>
      </c>
      <c r="D16" s="485" t="s">
        <v>352</v>
      </c>
      <c r="E16" s="485" t="s">
        <v>364</v>
      </c>
      <c r="F16" s="485" t="s">
        <v>177</v>
      </c>
      <c r="G16" s="485" t="s">
        <v>178</v>
      </c>
      <c r="H16" s="485" t="s">
        <v>179</v>
      </c>
      <c r="I16" s="486" t="s">
        <v>593</v>
      </c>
      <c r="J16" s="491">
        <v>4271049200000</v>
      </c>
      <c r="K16" s="491" t="s">
        <v>366</v>
      </c>
      <c r="L16" s="3" t="s">
        <v>56</v>
      </c>
      <c r="M16" s="45" t="str">
        <f t="shared" si="0"/>
        <v>Natural gas</v>
      </c>
      <c r="Q16" s="4"/>
      <c r="R16" s="4"/>
    </row>
    <row r="17" spans="1:18" ht="15" x14ac:dyDescent="0.25">
      <c r="A17" s="483" t="s">
        <v>172</v>
      </c>
      <c r="B17" s="483" t="s">
        <v>363</v>
      </c>
      <c r="C17" s="483" t="s">
        <v>334</v>
      </c>
      <c r="D17" s="483" t="s">
        <v>352</v>
      </c>
      <c r="E17" s="483" t="s">
        <v>364</v>
      </c>
      <c r="F17" s="483" t="s">
        <v>367</v>
      </c>
      <c r="G17" s="483" t="s">
        <v>178</v>
      </c>
      <c r="H17" s="483" t="s">
        <v>179</v>
      </c>
      <c r="I17" s="484" t="s">
        <v>593</v>
      </c>
      <c r="J17" s="490">
        <v>1972846699999.9998</v>
      </c>
      <c r="K17" s="490" t="s">
        <v>368</v>
      </c>
      <c r="L17" s="3" t="s">
        <v>56</v>
      </c>
      <c r="M17" s="45" t="str">
        <f t="shared" si="0"/>
        <v>Natural gas</v>
      </c>
      <c r="Q17" s="4"/>
      <c r="R17" s="4"/>
    </row>
    <row r="18" spans="1:18" ht="15" x14ac:dyDescent="0.25">
      <c r="A18" s="485" t="s">
        <v>172</v>
      </c>
      <c r="B18" s="485" t="s">
        <v>361</v>
      </c>
      <c r="C18" s="485" t="s">
        <v>334</v>
      </c>
      <c r="D18" s="485" t="s">
        <v>352</v>
      </c>
      <c r="E18" s="485" t="s">
        <v>369</v>
      </c>
      <c r="F18" s="485" t="s">
        <v>370</v>
      </c>
      <c r="G18" s="485" t="s">
        <v>178</v>
      </c>
      <c r="H18" s="485" t="s">
        <v>179</v>
      </c>
      <c r="I18" s="486" t="s">
        <v>593</v>
      </c>
      <c r="J18" s="491">
        <v>3200644800000.0005</v>
      </c>
      <c r="K18" s="491" t="s">
        <v>371</v>
      </c>
      <c r="L18" s="492" t="s">
        <v>68</v>
      </c>
      <c r="M18" s="45" t="str">
        <f t="shared" si="0"/>
        <v>Natural gas</v>
      </c>
      <c r="Q18" s="4"/>
      <c r="R18" s="4"/>
    </row>
    <row r="19" spans="1:18" ht="15" x14ac:dyDescent="0.25">
      <c r="A19" s="483" t="s">
        <v>172</v>
      </c>
      <c r="B19" s="483" t="s">
        <v>361</v>
      </c>
      <c r="C19" s="483" t="s">
        <v>334</v>
      </c>
      <c r="D19" s="483" t="s">
        <v>352</v>
      </c>
      <c r="E19" s="483" t="s">
        <v>369</v>
      </c>
      <c r="F19" s="483" t="s">
        <v>372</v>
      </c>
      <c r="G19" s="483" t="s">
        <v>178</v>
      </c>
      <c r="H19" s="483" t="s">
        <v>179</v>
      </c>
      <c r="I19" s="484" t="s">
        <v>593</v>
      </c>
      <c r="J19" s="490">
        <v>8686384099999.999</v>
      </c>
      <c r="K19" s="490" t="s">
        <v>373</v>
      </c>
      <c r="L19" s="3" t="s">
        <v>67</v>
      </c>
      <c r="M19" s="45" t="str">
        <f t="shared" si="0"/>
        <v>Natural gas</v>
      </c>
      <c r="Q19" s="4"/>
      <c r="R19" s="4"/>
    </row>
    <row r="20" spans="1:18" ht="15" x14ac:dyDescent="0.25">
      <c r="A20" s="485" t="s">
        <v>172</v>
      </c>
      <c r="B20" s="485" t="s">
        <v>361</v>
      </c>
      <c r="C20" s="485" t="s">
        <v>334</v>
      </c>
      <c r="D20" s="485" t="s">
        <v>352</v>
      </c>
      <c r="E20" s="485" t="s">
        <v>369</v>
      </c>
      <c r="F20" s="485" t="s">
        <v>374</v>
      </c>
      <c r="G20" s="485" t="s">
        <v>178</v>
      </c>
      <c r="H20" s="485" t="s">
        <v>179</v>
      </c>
      <c r="I20" s="486" t="s">
        <v>593</v>
      </c>
      <c r="J20" s="491">
        <v>1743129992901.8904</v>
      </c>
      <c r="K20" s="491" t="s">
        <v>375</v>
      </c>
      <c r="L20" s="3" t="s">
        <v>70</v>
      </c>
      <c r="M20" s="45" t="str">
        <f t="shared" si="0"/>
        <v>Natural gas</v>
      </c>
      <c r="Q20" s="4"/>
      <c r="R20" s="4"/>
    </row>
    <row r="21" spans="1:18" ht="15" x14ac:dyDescent="0.25">
      <c r="A21" s="483" t="s">
        <v>172</v>
      </c>
      <c r="B21" s="483" t="s">
        <v>376</v>
      </c>
      <c r="C21" s="483" t="s">
        <v>334</v>
      </c>
      <c r="D21" s="483" t="s">
        <v>352</v>
      </c>
      <c r="E21" s="483" t="s">
        <v>183</v>
      </c>
      <c r="F21" s="483" t="s">
        <v>177</v>
      </c>
      <c r="G21" s="483" t="s">
        <v>178</v>
      </c>
      <c r="H21" s="483" t="s">
        <v>241</v>
      </c>
      <c r="I21" s="484" t="s">
        <v>593</v>
      </c>
      <c r="J21" s="490">
        <v>83714039500.000015</v>
      </c>
      <c r="K21" s="490" t="s">
        <v>377</v>
      </c>
      <c r="L21" s="3" t="s">
        <v>73</v>
      </c>
      <c r="M21" s="45" t="str">
        <f t="shared" si="0"/>
        <v>Coal</v>
      </c>
      <c r="Q21" s="4"/>
      <c r="R21" s="4"/>
    </row>
    <row r="22" spans="1:18" ht="15" x14ac:dyDescent="0.25">
      <c r="A22" s="485" t="s">
        <v>172</v>
      </c>
      <c r="B22" s="485" t="s">
        <v>376</v>
      </c>
      <c r="C22" s="485" t="s">
        <v>334</v>
      </c>
      <c r="D22" s="485" t="s">
        <v>352</v>
      </c>
      <c r="E22" s="485" t="s">
        <v>183</v>
      </c>
      <c r="F22" s="485" t="s">
        <v>177</v>
      </c>
      <c r="G22" s="485" t="s">
        <v>178</v>
      </c>
      <c r="H22" s="485" t="s">
        <v>184</v>
      </c>
      <c r="I22" s="486" t="s">
        <v>593</v>
      </c>
      <c r="J22" s="491">
        <v>7022820000000</v>
      </c>
      <c r="K22" s="491" t="s">
        <v>378</v>
      </c>
      <c r="L22" s="3" t="s">
        <v>73</v>
      </c>
      <c r="M22" s="45" t="s">
        <v>43</v>
      </c>
      <c r="Q22" s="4"/>
      <c r="R22" s="4"/>
    </row>
    <row r="23" spans="1:18" ht="15" x14ac:dyDescent="0.25">
      <c r="A23" s="483" t="s">
        <v>172</v>
      </c>
      <c r="B23" s="483" t="s">
        <v>376</v>
      </c>
      <c r="C23" s="483" t="s">
        <v>334</v>
      </c>
      <c r="D23" s="483" t="s">
        <v>352</v>
      </c>
      <c r="E23" s="483" t="s">
        <v>183</v>
      </c>
      <c r="F23" s="483" t="s">
        <v>177</v>
      </c>
      <c r="G23" s="483" t="s">
        <v>178</v>
      </c>
      <c r="H23" s="483" t="s">
        <v>186</v>
      </c>
      <c r="I23" s="484" t="s">
        <v>593</v>
      </c>
      <c r="J23" s="490">
        <v>105075448856.17993</v>
      </c>
      <c r="K23" s="490" t="s">
        <v>379</v>
      </c>
      <c r="L23" s="3" t="s">
        <v>73</v>
      </c>
      <c r="M23" s="4" t="s">
        <v>43</v>
      </c>
      <c r="Q23" s="4"/>
      <c r="R23" s="4"/>
    </row>
    <row r="24" spans="1:18" ht="15" x14ac:dyDescent="0.25">
      <c r="A24" s="485" t="s">
        <v>172</v>
      </c>
      <c r="B24" s="485" t="s">
        <v>376</v>
      </c>
      <c r="C24" s="485" t="s">
        <v>334</v>
      </c>
      <c r="D24" s="485" t="s">
        <v>352</v>
      </c>
      <c r="E24" s="485" t="s">
        <v>183</v>
      </c>
      <c r="F24" s="485" t="s">
        <v>177</v>
      </c>
      <c r="G24" s="485" t="s">
        <v>178</v>
      </c>
      <c r="H24" s="485" t="s">
        <v>188</v>
      </c>
      <c r="I24" s="486" t="s">
        <v>593</v>
      </c>
      <c r="J24" s="491">
        <v>1407531428882.6516</v>
      </c>
      <c r="K24" s="491" t="s">
        <v>380</v>
      </c>
      <c r="L24" s="3" t="s">
        <v>73</v>
      </c>
      <c r="M24" s="4" t="s">
        <v>43</v>
      </c>
      <c r="Q24" s="4"/>
      <c r="R24" s="4"/>
    </row>
    <row r="25" spans="1:18" ht="15" x14ac:dyDescent="0.25">
      <c r="A25" s="483" t="s">
        <v>172</v>
      </c>
      <c r="B25" s="483" t="s">
        <v>376</v>
      </c>
      <c r="C25" s="483" t="s">
        <v>334</v>
      </c>
      <c r="D25" s="483" t="s">
        <v>352</v>
      </c>
      <c r="E25" s="483" t="s">
        <v>183</v>
      </c>
      <c r="F25" s="483" t="s">
        <v>177</v>
      </c>
      <c r="G25" s="483" t="s">
        <v>178</v>
      </c>
      <c r="H25" s="483" t="s">
        <v>190</v>
      </c>
      <c r="I25" s="484" t="s">
        <v>593</v>
      </c>
      <c r="J25" s="490">
        <v>1215000000</v>
      </c>
      <c r="K25" s="490" t="s">
        <v>381</v>
      </c>
      <c r="L25" s="3" t="s">
        <v>73</v>
      </c>
      <c r="M25" s="4" t="s">
        <v>43</v>
      </c>
      <c r="Q25" s="4"/>
      <c r="R25" s="4"/>
    </row>
    <row r="26" spans="1:18" ht="15" x14ac:dyDescent="0.25">
      <c r="A26" s="485" t="s">
        <v>172</v>
      </c>
      <c r="B26" s="485" t="s">
        <v>376</v>
      </c>
      <c r="C26" s="485" t="s">
        <v>334</v>
      </c>
      <c r="D26" s="485" t="s">
        <v>352</v>
      </c>
      <c r="E26" s="485" t="s">
        <v>183</v>
      </c>
      <c r="F26" s="485" t="s">
        <v>177</v>
      </c>
      <c r="G26" s="485" t="s">
        <v>178</v>
      </c>
      <c r="H26" s="485" t="s">
        <v>247</v>
      </c>
      <c r="I26" s="486" t="s">
        <v>593</v>
      </c>
      <c r="J26" s="491">
        <v>21779000000000</v>
      </c>
      <c r="K26" s="491" t="s">
        <v>382</v>
      </c>
      <c r="L26" s="3" t="s">
        <v>73</v>
      </c>
      <c r="M26" s="4" t="s">
        <v>1170</v>
      </c>
      <c r="Q26" s="4"/>
      <c r="R26" s="4"/>
    </row>
    <row r="27" spans="1:18" ht="15" x14ac:dyDescent="0.25">
      <c r="A27" s="483" t="s">
        <v>172</v>
      </c>
      <c r="B27" s="483" t="s">
        <v>376</v>
      </c>
      <c r="C27" s="483" t="s">
        <v>334</v>
      </c>
      <c r="D27" s="483" t="s">
        <v>352</v>
      </c>
      <c r="E27" s="483" t="s">
        <v>183</v>
      </c>
      <c r="F27" s="483" t="s">
        <v>177</v>
      </c>
      <c r="G27" s="483" t="s">
        <v>178</v>
      </c>
      <c r="H27" s="483" t="s">
        <v>179</v>
      </c>
      <c r="I27" s="484" t="s">
        <v>593</v>
      </c>
      <c r="J27" s="490">
        <v>31705114700000.004</v>
      </c>
      <c r="K27" s="490" t="s">
        <v>383</v>
      </c>
      <c r="L27" s="3" t="s">
        <v>73</v>
      </c>
      <c r="M27" s="4" t="str">
        <f t="shared" si="0"/>
        <v>Natural gas</v>
      </c>
      <c r="Q27" s="4"/>
      <c r="R27" s="4"/>
    </row>
    <row r="28" spans="1:18" ht="15" x14ac:dyDescent="0.25">
      <c r="A28" s="485" t="s">
        <v>172</v>
      </c>
      <c r="B28" s="485" t="s">
        <v>376</v>
      </c>
      <c r="C28" s="485" t="s">
        <v>334</v>
      </c>
      <c r="D28" s="485" t="s">
        <v>352</v>
      </c>
      <c r="E28" s="485" t="s">
        <v>183</v>
      </c>
      <c r="F28" s="485" t="s">
        <v>177</v>
      </c>
      <c r="G28" s="485" t="s">
        <v>178</v>
      </c>
      <c r="H28" s="485" t="s">
        <v>297</v>
      </c>
      <c r="I28" s="486" t="s">
        <v>593</v>
      </c>
      <c r="J28" s="491">
        <v>314205088000.00012</v>
      </c>
      <c r="K28" s="491" t="s">
        <v>384</v>
      </c>
      <c r="L28" s="3" t="s">
        <v>73</v>
      </c>
      <c r="M28" s="4" t="s">
        <v>241</v>
      </c>
      <c r="Q28" s="4"/>
      <c r="R28" s="4"/>
    </row>
    <row r="29" spans="1:18" ht="15" x14ac:dyDescent="0.25">
      <c r="A29" s="483" t="s">
        <v>172</v>
      </c>
      <c r="B29" s="483" t="s">
        <v>376</v>
      </c>
      <c r="C29" s="483" t="s">
        <v>334</v>
      </c>
      <c r="D29" s="483" t="s">
        <v>352</v>
      </c>
      <c r="E29" s="483" t="s">
        <v>183</v>
      </c>
      <c r="F29" s="483" t="s">
        <v>177</v>
      </c>
      <c r="G29" s="483" t="s">
        <v>178</v>
      </c>
      <c r="H29" s="483" t="s">
        <v>250</v>
      </c>
      <c r="I29" s="484" t="s">
        <v>593</v>
      </c>
      <c r="J29" s="490">
        <v>68250000000</v>
      </c>
      <c r="K29" s="490" t="s">
        <v>385</v>
      </c>
      <c r="L29" s="3" t="s">
        <v>73</v>
      </c>
      <c r="M29" s="4" t="str">
        <f t="shared" si="0"/>
        <v>Residual fuel oil</v>
      </c>
      <c r="Q29" s="4"/>
      <c r="R29" s="4"/>
    </row>
    <row r="30" spans="1:18" ht="15" x14ac:dyDescent="0.25">
      <c r="A30" s="485" t="s">
        <v>172</v>
      </c>
      <c r="B30" s="485" t="s">
        <v>376</v>
      </c>
      <c r="C30" s="485" t="s">
        <v>334</v>
      </c>
      <c r="D30" s="485" t="s">
        <v>352</v>
      </c>
      <c r="E30" s="485" t="s">
        <v>386</v>
      </c>
      <c r="F30" s="485" t="s">
        <v>177</v>
      </c>
      <c r="G30" s="485" t="s">
        <v>178</v>
      </c>
      <c r="H30" s="485" t="s">
        <v>179</v>
      </c>
      <c r="I30" s="486" t="s">
        <v>593</v>
      </c>
      <c r="J30" s="491">
        <v>208855399999.99988</v>
      </c>
      <c r="K30" s="491" t="s">
        <v>387</v>
      </c>
      <c r="L30" s="3" t="s">
        <v>62</v>
      </c>
      <c r="M30" s="4" t="str">
        <f t="shared" si="0"/>
        <v>Natural gas</v>
      </c>
      <c r="Q30" s="4"/>
      <c r="R30" s="4"/>
    </row>
    <row r="31" spans="1:18" ht="15" x14ac:dyDescent="0.25">
      <c r="A31" s="483" t="s">
        <v>172</v>
      </c>
      <c r="B31" s="483" t="s">
        <v>376</v>
      </c>
      <c r="C31" s="483" t="s">
        <v>334</v>
      </c>
      <c r="D31" s="483" t="s">
        <v>352</v>
      </c>
      <c r="E31" s="483" t="s">
        <v>386</v>
      </c>
      <c r="F31" s="483" t="s">
        <v>388</v>
      </c>
      <c r="G31" s="483" t="s">
        <v>178</v>
      </c>
      <c r="H31" s="483" t="s">
        <v>179</v>
      </c>
      <c r="I31" s="484" t="s">
        <v>593</v>
      </c>
      <c r="J31" s="490">
        <v>1626829000000.0002</v>
      </c>
      <c r="K31" s="490" t="s">
        <v>389</v>
      </c>
      <c r="L31" s="3" t="s">
        <v>62</v>
      </c>
      <c r="M31" s="4" t="str">
        <f t="shared" si="0"/>
        <v>Natural gas</v>
      </c>
      <c r="Q31" s="4"/>
      <c r="R31" s="4"/>
    </row>
    <row r="32" spans="1:18" ht="15" x14ac:dyDescent="0.25">
      <c r="A32" s="485" t="s">
        <v>172</v>
      </c>
      <c r="B32" s="485" t="s">
        <v>391</v>
      </c>
      <c r="C32" s="485" t="s">
        <v>334</v>
      </c>
      <c r="D32" s="485" t="s">
        <v>352</v>
      </c>
      <c r="E32" s="485" t="s">
        <v>390</v>
      </c>
      <c r="F32" s="485" t="s">
        <v>177</v>
      </c>
      <c r="G32" s="485" t="s">
        <v>178</v>
      </c>
      <c r="H32" s="485" t="s">
        <v>179</v>
      </c>
      <c r="I32" s="486" t="s">
        <v>593</v>
      </c>
      <c r="J32" s="491">
        <v>8351389100000</v>
      </c>
      <c r="K32" s="491" t="s">
        <v>392</v>
      </c>
      <c r="L32" s="492" t="s">
        <v>65</v>
      </c>
      <c r="M32" s="4" t="str">
        <f t="shared" si="0"/>
        <v>Natural gas</v>
      </c>
      <c r="Q32" s="4"/>
      <c r="R32" s="4"/>
    </row>
    <row r="33" spans="1:18" ht="15" x14ac:dyDescent="0.25">
      <c r="A33" s="483" t="s">
        <v>172</v>
      </c>
      <c r="B33" s="483" t="s">
        <v>393</v>
      </c>
      <c r="C33" s="483" t="s">
        <v>334</v>
      </c>
      <c r="D33" s="483" t="s">
        <v>352</v>
      </c>
      <c r="E33" s="483" t="s">
        <v>394</v>
      </c>
      <c r="F33" s="483" t="s">
        <v>177</v>
      </c>
      <c r="G33" s="483" t="s">
        <v>178</v>
      </c>
      <c r="H33" s="483" t="s">
        <v>179</v>
      </c>
      <c r="I33" s="484" t="s">
        <v>593</v>
      </c>
      <c r="J33" s="490">
        <v>843984400000.00012</v>
      </c>
      <c r="K33" s="490" t="s">
        <v>395</v>
      </c>
      <c r="L33" s="3" t="s">
        <v>59</v>
      </c>
      <c r="M33" s="4" t="str">
        <f t="shared" si="0"/>
        <v>Natural gas</v>
      </c>
      <c r="Q33" s="4"/>
      <c r="R33" s="4"/>
    </row>
    <row r="34" spans="1:18" ht="15" x14ac:dyDescent="0.25">
      <c r="A34" s="485" t="s">
        <v>172</v>
      </c>
      <c r="B34" s="485" t="s">
        <v>393</v>
      </c>
      <c r="C34" s="485" t="s">
        <v>334</v>
      </c>
      <c r="D34" s="485" t="s">
        <v>352</v>
      </c>
      <c r="E34" s="485" t="s">
        <v>396</v>
      </c>
      <c r="F34" s="485" t="s">
        <v>177</v>
      </c>
      <c r="G34" s="485" t="s">
        <v>178</v>
      </c>
      <c r="H34" s="485" t="s">
        <v>179</v>
      </c>
      <c r="I34" s="486" t="s">
        <v>593</v>
      </c>
      <c r="J34" s="491">
        <v>6311159999999.9971</v>
      </c>
      <c r="K34" s="491" t="s">
        <v>397</v>
      </c>
      <c r="L34" s="3" t="s">
        <v>59</v>
      </c>
      <c r="M34" s="4" t="str">
        <f t="shared" si="0"/>
        <v>Natural gas</v>
      </c>
      <c r="Q34" s="4"/>
      <c r="R34" s="4"/>
    </row>
    <row r="35" spans="1:18" ht="15" x14ac:dyDescent="0.25">
      <c r="A35" s="483" t="s">
        <v>172</v>
      </c>
      <c r="B35" s="483" t="s">
        <v>399</v>
      </c>
      <c r="C35" s="483" t="s">
        <v>334</v>
      </c>
      <c r="D35" s="483" t="s">
        <v>352</v>
      </c>
      <c r="E35" s="483" t="s">
        <v>398</v>
      </c>
      <c r="F35" s="483" t="s">
        <v>101</v>
      </c>
      <c r="G35" s="483" t="s">
        <v>178</v>
      </c>
      <c r="H35" s="483" t="s">
        <v>400</v>
      </c>
      <c r="I35" s="484" t="s">
        <v>593</v>
      </c>
      <c r="J35" s="490">
        <v>1251192527080</v>
      </c>
      <c r="K35" s="490" t="s">
        <v>401</v>
      </c>
      <c r="L35" s="3" t="s">
        <v>64</v>
      </c>
      <c r="M35" s="4" t="s">
        <v>284</v>
      </c>
      <c r="Q35" s="4"/>
      <c r="R35" s="4"/>
    </row>
    <row r="36" spans="1:18" ht="15" x14ac:dyDescent="0.25">
      <c r="A36" s="485" t="s">
        <v>172</v>
      </c>
      <c r="B36" s="485" t="s">
        <v>399</v>
      </c>
      <c r="C36" s="485" t="s">
        <v>334</v>
      </c>
      <c r="D36" s="485" t="s">
        <v>352</v>
      </c>
      <c r="E36" s="485" t="s">
        <v>398</v>
      </c>
      <c r="F36" s="485" t="s">
        <v>101</v>
      </c>
      <c r="G36" s="485" t="s">
        <v>178</v>
      </c>
      <c r="H36" s="485" t="s">
        <v>241</v>
      </c>
      <c r="I36" s="486" t="s">
        <v>593</v>
      </c>
      <c r="J36" s="491">
        <v>20135613169289.898</v>
      </c>
      <c r="K36" s="491" t="s">
        <v>402</v>
      </c>
      <c r="L36" s="3" t="s">
        <v>64</v>
      </c>
      <c r="M36" s="4" t="str">
        <f t="shared" si="0"/>
        <v>Coal</v>
      </c>
      <c r="Q36" s="4"/>
      <c r="R36" s="4"/>
    </row>
    <row r="37" spans="1:18" ht="15" x14ac:dyDescent="0.25">
      <c r="A37" s="483" t="s">
        <v>172</v>
      </c>
      <c r="B37" s="483" t="s">
        <v>399</v>
      </c>
      <c r="C37" s="483" t="s">
        <v>334</v>
      </c>
      <c r="D37" s="483" t="s">
        <v>352</v>
      </c>
      <c r="E37" s="483" t="s">
        <v>398</v>
      </c>
      <c r="F37" s="483" t="s">
        <v>101</v>
      </c>
      <c r="G37" s="483" t="s">
        <v>178</v>
      </c>
      <c r="H37" s="483" t="s">
        <v>184</v>
      </c>
      <c r="I37" s="484" t="s">
        <v>593</v>
      </c>
      <c r="J37" s="490"/>
      <c r="K37" s="490" t="s">
        <v>403</v>
      </c>
      <c r="L37" s="3" t="s">
        <v>64</v>
      </c>
      <c r="M37" s="4" t="s">
        <v>43</v>
      </c>
      <c r="Q37" s="4"/>
      <c r="R37" s="4"/>
    </row>
    <row r="38" spans="1:18" ht="15" x14ac:dyDescent="0.25">
      <c r="A38" s="485" t="s">
        <v>172</v>
      </c>
      <c r="B38" s="485" t="s">
        <v>399</v>
      </c>
      <c r="C38" s="485" t="s">
        <v>334</v>
      </c>
      <c r="D38" s="485" t="s">
        <v>352</v>
      </c>
      <c r="E38" s="485" t="s">
        <v>398</v>
      </c>
      <c r="F38" s="485" t="s">
        <v>101</v>
      </c>
      <c r="G38" s="485" t="s">
        <v>178</v>
      </c>
      <c r="H38" s="485" t="s">
        <v>247</v>
      </c>
      <c r="I38" s="486" t="s">
        <v>593</v>
      </c>
      <c r="J38" s="491">
        <v>562988102.68472004</v>
      </c>
      <c r="K38" s="491" t="s">
        <v>404</v>
      </c>
      <c r="L38" s="3" t="s">
        <v>64</v>
      </c>
      <c r="M38" s="4" t="s">
        <v>1170</v>
      </c>
      <c r="Q38" s="4"/>
      <c r="R38" s="4"/>
    </row>
    <row r="39" spans="1:18" ht="15" x14ac:dyDescent="0.25">
      <c r="A39" s="483" t="s">
        <v>172</v>
      </c>
      <c r="B39" s="483" t="s">
        <v>399</v>
      </c>
      <c r="C39" s="483" t="s">
        <v>334</v>
      </c>
      <c r="D39" s="483" t="s">
        <v>352</v>
      </c>
      <c r="E39" s="483" t="s">
        <v>398</v>
      </c>
      <c r="F39" s="483" t="s">
        <v>101</v>
      </c>
      <c r="G39" s="483" t="s">
        <v>178</v>
      </c>
      <c r="H39" s="483" t="s">
        <v>294</v>
      </c>
      <c r="I39" s="484" t="s">
        <v>593</v>
      </c>
      <c r="J39" s="490">
        <v>253633763936.79443</v>
      </c>
      <c r="K39" s="490" t="s">
        <v>405</v>
      </c>
      <c r="L39" s="3" t="s">
        <v>64</v>
      </c>
      <c r="M39" s="4" t="s">
        <v>284</v>
      </c>
      <c r="Q39" s="4"/>
      <c r="R39" s="4"/>
    </row>
    <row r="40" spans="1:18" ht="15" x14ac:dyDescent="0.25">
      <c r="A40" s="485" t="s">
        <v>172</v>
      </c>
      <c r="B40" s="485" t="s">
        <v>399</v>
      </c>
      <c r="C40" s="485" t="s">
        <v>334</v>
      </c>
      <c r="D40" s="485" t="s">
        <v>352</v>
      </c>
      <c r="E40" s="485" t="s">
        <v>398</v>
      </c>
      <c r="F40" s="485" t="s">
        <v>101</v>
      </c>
      <c r="G40" s="485" t="s">
        <v>178</v>
      </c>
      <c r="H40" s="485" t="s">
        <v>179</v>
      </c>
      <c r="I40" s="486" t="s">
        <v>593</v>
      </c>
      <c r="J40" s="491">
        <v>5218541953652.0664</v>
      </c>
      <c r="K40" s="491" t="s">
        <v>406</v>
      </c>
      <c r="L40" s="3" t="s">
        <v>64</v>
      </c>
      <c r="M40" s="4" t="str">
        <f t="shared" si="0"/>
        <v>Natural gas</v>
      </c>
      <c r="Q40" s="4"/>
      <c r="R40" s="4"/>
    </row>
    <row r="41" spans="1:18" ht="15" x14ac:dyDescent="0.25">
      <c r="A41" s="483" t="s">
        <v>172</v>
      </c>
      <c r="B41" s="483" t="s">
        <v>399</v>
      </c>
      <c r="C41" s="483" t="s">
        <v>334</v>
      </c>
      <c r="D41" s="483" t="s">
        <v>352</v>
      </c>
      <c r="E41" s="483" t="s">
        <v>398</v>
      </c>
      <c r="F41" s="483" t="s">
        <v>101</v>
      </c>
      <c r="G41" s="483" t="s">
        <v>178</v>
      </c>
      <c r="H41" s="483" t="s">
        <v>297</v>
      </c>
      <c r="I41" s="484" t="s">
        <v>593</v>
      </c>
      <c r="J41" s="490">
        <v>4853114683917.2988</v>
      </c>
      <c r="K41" s="490" t="s">
        <v>407</v>
      </c>
      <c r="L41" s="3" t="s">
        <v>64</v>
      </c>
      <c r="M41" s="4" t="s">
        <v>241</v>
      </c>
      <c r="Q41" s="3"/>
    </row>
    <row r="42" spans="1:18" ht="15" x14ac:dyDescent="0.25">
      <c r="A42" s="485" t="s">
        <v>172</v>
      </c>
      <c r="B42" s="485" t="s">
        <v>399</v>
      </c>
      <c r="C42" s="485" t="s">
        <v>334</v>
      </c>
      <c r="D42" s="485" t="s">
        <v>352</v>
      </c>
      <c r="E42" s="485" t="s">
        <v>398</v>
      </c>
      <c r="F42" s="485" t="s">
        <v>101</v>
      </c>
      <c r="G42" s="485" t="s">
        <v>178</v>
      </c>
      <c r="H42" s="485" t="s">
        <v>250</v>
      </c>
      <c r="I42" s="486" t="s">
        <v>593</v>
      </c>
      <c r="J42" s="491"/>
      <c r="K42" s="491" t="s">
        <v>408</v>
      </c>
      <c r="L42" s="3" t="s">
        <v>64</v>
      </c>
      <c r="M42" s="4" t="str">
        <f t="shared" si="0"/>
        <v>Residual fuel oil</v>
      </c>
      <c r="Q42" s="3"/>
    </row>
    <row r="43" spans="1:18" ht="15" x14ac:dyDescent="0.25">
      <c r="A43" s="483" t="s">
        <v>172</v>
      </c>
      <c r="B43" s="483" t="s">
        <v>399</v>
      </c>
      <c r="C43" s="483" t="s">
        <v>334</v>
      </c>
      <c r="D43" s="483" t="s">
        <v>352</v>
      </c>
      <c r="E43" s="483" t="s">
        <v>398</v>
      </c>
      <c r="F43" s="483" t="s">
        <v>101</v>
      </c>
      <c r="G43" s="483" t="s">
        <v>178</v>
      </c>
      <c r="H43" s="483" t="s">
        <v>303</v>
      </c>
      <c r="I43" s="484" t="s">
        <v>593</v>
      </c>
      <c r="J43" s="490">
        <v>2040374235858.9934</v>
      </c>
      <c r="K43" s="490" t="s">
        <v>409</v>
      </c>
      <c r="L43" s="3" t="s">
        <v>64</v>
      </c>
      <c r="M43" s="4" t="s">
        <v>43</v>
      </c>
      <c r="Q43" s="3"/>
    </row>
    <row r="44" spans="1:18" ht="15" x14ac:dyDescent="0.25">
      <c r="A44" s="485" t="s">
        <v>172</v>
      </c>
      <c r="B44" s="485" t="s">
        <v>399</v>
      </c>
      <c r="C44" s="485" t="s">
        <v>334</v>
      </c>
      <c r="D44" s="485" t="s">
        <v>352</v>
      </c>
      <c r="E44" s="485" t="s">
        <v>398</v>
      </c>
      <c r="F44" s="485" t="s">
        <v>410</v>
      </c>
      <c r="G44" s="485" t="s">
        <v>178</v>
      </c>
      <c r="H44" s="485" t="s">
        <v>179</v>
      </c>
      <c r="I44" s="486" t="s">
        <v>593</v>
      </c>
      <c r="J44" s="491">
        <v>9009100000</v>
      </c>
      <c r="K44" s="491" t="s">
        <v>411</v>
      </c>
      <c r="L44" s="3" t="s">
        <v>63</v>
      </c>
      <c r="M44" s="4" t="str">
        <f t="shared" si="0"/>
        <v>Natural gas</v>
      </c>
      <c r="Q44" s="3"/>
    </row>
    <row r="45" spans="1:18" ht="15" x14ac:dyDescent="0.25">
      <c r="A45" s="483" t="s">
        <v>172</v>
      </c>
      <c r="B45" s="483" t="s">
        <v>399</v>
      </c>
      <c r="C45" s="483" t="s">
        <v>334</v>
      </c>
      <c r="D45" s="483" t="s">
        <v>352</v>
      </c>
      <c r="E45" s="483" t="s">
        <v>398</v>
      </c>
      <c r="F45" s="483" t="s">
        <v>412</v>
      </c>
      <c r="G45" s="483" t="s">
        <v>178</v>
      </c>
      <c r="H45" s="483" t="s">
        <v>179</v>
      </c>
      <c r="I45" s="484" t="s">
        <v>593</v>
      </c>
      <c r="J45" s="490">
        <v>6881541600000</v>
      </c>
      <c r="K45" s="490" t="s">
        <v>413</v>
      </c>
      <c r="L45" s="3" t="s">
        <v>63</v>
      </c>
      <c r="M45" s="4" t="str">
        <f t="shared" si="0"/>
        <v>Natural gas</v>
      </c>
    </row>
    <row r="46" spans="1:18" ht="15" x14ac:dyDescent="0.25">
      <c r="A46" s="485" t="s">
        <v>172</v>
      </c>
      <c r="B46" s="485" t="s">
        <v>399</v>
      </c>
      <c r="C46" s="485" t="s">
        <v>334</v>
      </c>
      <c r="D46" s="485" t="s">
        <v>352</v>
      </c>
      <c r="E46" s="485" t="s">
        <v>398</v>
      </c>
      <c r="F46" s="485" t="s">
        <v>177</v>
      </c>
      <c r="G46" s="485" t="s">
        <v>178</v>
      </c>
      <c r="H46" s="485" t="s">
        <v>179</v>
      </c>
      <c r="I46" s="486" t="s">
        <v>593</v>
      </c>
      <c r="J46" s="491">
        <v>8449362681767.002</v>
      </c>
      <c r="K46" s="491" t="s">
        <v>414</v>
      </c>
      <c r="L46" s="3" t="s">
        <v>63</v>
      </c>
      <c r="M46" s="45" t="str">
        <f t="shared" si="0"/>
        <v>Natural gas</v>
      </c>
    </row>
    <row r="47" spans="1:18" ht="15" x14ac:dyDescent="0.25">
      <c r="A47" s="483" t="s">
        <v>172</v>
      </c>
      <c r="B47" s="483" t="s">
        <v>415</v>
      </c>
      <c r="C47" s="483" t="s">
        <v>334</v>
      </c>
      <c r="D47" s="483" t="s">
        <v>352</v>
      </c>
      <c r="E47" s="483" t="s">
        <v>416</v>
      </c>
      <c r="F47" s="483" t="s">
        <v>417</v>
      </c>
      <c r="G47" s="483" t="s">
        <v>178</v>
      </c>
      <c r="H47" s="483" t="s">
        <v>179</v>
      </c>
      <c r="I47" s="484" t="s">
        <v>593</v>
      </c>
      <c r="J47" s="490">
        <v>101262700000</v>
      </c>
      <c r="K47" s="490" t="s">
        <v>418</v>
      </c>
      <c r="L47" s="3" t="s">
        <v>57</v>
      </c>
      <c r="M47" s="45" t="str">
        <f t="shared" si="0"/>
        <v>Natural gas</v>
      </c>
    </row>
    <row r="48" spans="1:18" ht="15" x14ac:dyDescent="0.25">
      <c r="A48" s="485" t="s">
        <v>172</v>
      </c>
      <c r="B48" s="485" t="s">
        <v>415</v>
      </c>
      <c r="C48" s="485" t="s">
        <v>334</v>
      </c>
      <c r="D48" s="485" t="s">
        <v>352</v>
      </c>
      <c r="E48" s="485" t="s">
        <v>416</v>
      </c>
      <c r="F48" s="485" t="s">
        <v>419</v>
      </c>
      <c r="G48" s="485" t="s">
        <v>178</v>
      </c>
      <c r="H48" s="485" t="s">
        <v>179</v>
      </c>
      <c r="I48" s="486" t="s">
        <v>593</v>
      </c>
      <c r="J48" s="491">
        <v>16032800000.000002</v>
      </c>
      <c r="K48" s="491" t="s">
        <v>420</v>
      </c>
      <c r="L48" s="3" t="s">
        <v>57</v>
      </c>
      <c r="M48" s="45" t="str">
        <f t="shared" si="0"/>
        <v>Natural gas</v>
      </c>
    </row>
    <row r="49" spans="1:13" ht="15" x14ac:dyDescent="0.25">
      <c r="A49" s="483" t="s">
        <v>172</v>
      </c>
      <c r="B49" s="483" t="s">
        <v>415</v>
      </c>
      <c r="C49" s="483" t="s">
        <v>334</v>
      </c>
      <c r="D49" s="483" t="s">
        <v>352</v>
      </c>
      <c r="E49" s="483" t="s">
        <v>416</v>
      </c>
      <c r="F49" s="483" t="s">
        <v>421</v>
      </c>
      <c r="G49" s="483" t="s">
        <v>178</v>
      </c>
      <c r="H49" s="483" t="s">
        <v>179</v>
      </c>
      <c r="I49" s="484" t="s">
        <v>593</v>
      </c>
      <c r="J49" s="490">
        <v>3381247000000</v>
      </c>
      <c r="K49" s="490" t="s">
        <v>422</v>
      </c>
      <c r="L49" s="3" t="s">
        <v>57</v>
      </c>
      <c r="M49" s="45" t="str">
        <f t="shared" si="0"/>
        <v>Natural gas</v>
      </c>
    </row>
    <row r="50" spans="1:13" ht="15" x14ac:dyDescent="0.25">
      <c r="A50" s="485" t="s">
        <v>172</v>
      </c>
      <c r="B50" s="485" t="s">
        <v>363</v>
      </c>
      <c r="C50" s="485" t="s">
        <v>334</v>
      </c>
      <c r="D50" s="485" t="s">
        <v>352</v>
      </c>
      <c r="E50" s="485" t="s">
        <v>423</v>
      </c>
      <c r="F50" s="485" t="s">
        <v>177</v>
      </c>
      <c r="G50" s="485" t="s">
        <v>178</v>
      </c>
      <c r="H50" s="485" t="s">
        <v>179</v>
      </c>
      <c r="I50" s="486" t="s">
        <v>593</v>
      </c>
      <c r="J50" s="491">
        <v>703400000</v>
      </c>
      <c r="K50" s="491" t="s">
        <v>424</v>
      </c>
      <c r="L50" s="3" t="s">
        <v>56</v>
      </c>
      <c r="M50" s="45" t="str">
        <f t="shared" si="0"/>
        <v>Natural gas</v>
      </c>
    </row>
    <row r="51" spans="1:13" ht="15" x14ac:dyDescent="0.25">
      <c r="A51" s="483" t="s">
        <v>172</v>
      </c>
      <c r="B51" s="483" t="s">
        <v>425</v>
      </c>
      <c r="C51" s="483" t="s">
        <v>334</v>
      </c>
      <c r="D51" s="483" t="s">
        <v>352</v>
      </c>
      <c r="E51" s="483" t="s">
        <v>426</v>
      </c>
      <c r="F51" s="483" t="s">
        <v>177</v>
      </c>
      <c r="G51" s="483" t="s">
        <v>178</v>
      </c>
      <c r="H51" s="483" t="s">
        <v>179</v>
      </c>
      <c r="I51" s="484" t="s">
        <v>593</v>
      </c>
      <c r="J51" s="490">
        <v>3975708600000</v>
      </c>
      <c r="K51" s="490" t="s">
        <v>427</v>
      </c>
      <c r="L51" s="3" t="s">
        <v>71</v>
      </c>
      <c r="M51" s="45" t="str">
        <f t="shared" si="0"/>
        <v>Natural gas</v>
      </c>
    </row>
    <row r="52" spans="1:13" ht="15" x14ac:dyDescent="0.25">
      <c r="A52" s="485" t="s">
        <v>172</v>
      </c>
      <c r="B52" s="485" t="s">
        <v>428</v>
      </c>
      <c r="C52" s="485" t="s">
        <v>334</v>
      </c>
      <c r="D52" s="485" t="s">
        <v>352</v>
      </c>
      <c r="E52" s="485" t="s">
        <v>429</v>
      </c>
      <c r="F52" s="485" t="s">
        <v>430</v>
      </c>
      <c r="G52" s="485" t="s">
        <v>178</v>
      </c>
      <c r="H52" s="485" t="s">
        <v>179</v>
      </c>
      <c r="I52" s="486" t="s">
        <v>593</v>
      </c>
      <c r="J52" s="491">
        <v>256708100000</v>
      </c>
      <c r="K52" s="491" t="s">
        <v>431</v>
      </c>
      <c r="L52" s="3" t="s">
        <v>73</v>
      </c>
      <c r="M52" s="45" t="str">
        <f t="shared" si="0"/>
        <v>Natural gas</v>
      </c>
    </row>
    <row r="53" spans="1:13" ht="15" x14ac:dyDescent="0.25">
      <c r="A53" s="483" t="s">
        <v>172</v>
      </c>
      <c r="B53" s="483" t="s">
        <v>428</v>
      </c>
      <c r="C53" s="483" t="s">
        <v>334</v>
      </c>
      <c r="D53" s="483" t="s">
        <v>352</v>
      </c>
      <c r="E53" s="483" t="s">
        <v>429</v>
      </c>
      <c r="F53" s="483" t="s">
        <v>432</v>
      </c>
      <c r="G53" s="483" t="s">
        <v>178</v>
      </c>
      <c r="H53" s="483" t="s">
        <v>179</v>
      </c>
      <c r="I53" s="484" t="s">
        <v>593</v>
      </c>
      <c r="J53" s="490">
        <v>471589289618.66693</v>
      </c>
      <c r="K53" s="490" t="s">
        <v>433</v>
      </c>
      <c r="L53" s="3" t="s">
        <v>73</v>
      </c>
      <c r="M53" s="45" t="str">
        <f t="shared" si="0"/>
        <v>Natural gas</v>
      </c>
    </row>
    <row r="54" spans="1:13" ht="15" x14ac:dyDescent="0.25">
      <c r="A54" s="485" t="s">
        <v>172</v>
      </c>
      <c r="B54" s="485" t="s">
        <v>434</v>
      </c>
      <c r="C54" s="485" t="s">
        <v>334</v>
      </c>
      <c r="D54" s="485" t="s">
        <v>86</v>
      </c>
      <c r="E54" s="485" t="s">
        <v>241</v>
      </c>
      <c r="F54" s="485" t="s">
        <v>177</v>
      </c>
      <c r="G54" s="485" t="s">
        <v>178</v>
      </c>
      <c r="H54" s="485" t="s">
        <v>179</v>
      </c>
      <c r="I54" s="486" t="s">
        <v>593</v>
      </c>
      <c r="J54" s="491">
        <v>33400000.000000007</v>
      </c>
      <c r="K54" s="491" t="s">
        <v>435</v>
      </c>
      <c r="L54" s="205" t="s">
        <v>53</v>
      </c>
      <c r="M54" s="45" t="str">
        <f t="shared" si="0"/>
        <v>Natural gas</v>
      </c>
    </row>
    <row r="55" spans="1:13" ht="15" x14ac:dyDescent="0.25">
      <c r="A55" s="483" t="s">
        <v>172</v>
      </c>
      <c r="B55" s="483" t="s">
        <v>434</v>
      </c>
      <c r="C55" s="483" t="s">
        <v>334</v>
      </c>
      <c r="D55" s="483" t="s">
        <v>86</v>
      </c>
      <c r="E55" s="483" t="s">
        <v>436</v>
      </c>
      <c r="F55" s="483" t="s">
        <v>177</v>
      </c>
      <c r="G55" s="483" t="s">
        <v>178</v>
      </c>
      <c r="H55" s="483" t="s">
        <v>179</v>
      </c>
      <c r="I55" s="484" t="s">
        <v>593</v>
      </c>
      <c r="J55" s="490">
        <v>445395898191.09302</v>
      </c>
      <c r="K55" s="490" t="s">
        <v>437</v>
      </c>
      <c r="L55" s="205" t="s">
        <v>55</v>
      </c>
      <c r="M55" s="45" t="str">
        <f t="shared" si="0"/>
        <v>Natural gas</v>
      </c>
    </row>
    <row r="56" spans="1:13" ht="15" x14ac:dyDescent="0.25">
      <c r="A56" s="485" t="s">
        <v>172</v>
      </c>
      <c r="B56" s="485" t="s">
        <v>434</v>
      </c>
      <c r="C56" s="485" t="s">
        <v>334</v>
      </c>
      <c r="D56" s="485" t="s">
        <v>86</v>
      </c>
      <c r="E56" s="485" t="s">
        <v>438</v>
      </c>
      <c r="F56" s="485" t="s">
        <v>177</v>
      </c>
      <c r="G56" s="485" t="s">
        <v>178</v>
      </c>
      <c r="H56" s="485" t="s">
        <v>179</v>
      </c>
      <c r="I56" s="486" t="s">
        <v>593</v>
      </c>
      <c r="J56" s="491">
        <v>2477876200000</v>
      </c>
      <c r="K56" s="491" t="s">
        <v>439</v>
      </c>
      <c r="L56" s="205" t="s">
        <v>55</v>
      </c>
      <c r="M56" s="45" t="str">
        <f t="shared" si="0"/>
        <v>Natural gas</v>
      </c>
    </row>
    <row r="57" spans="1:13" ht="15" x14ac:dyDescent="0.25">
      <c r="A57" s="485" t="s">
        <v>172</v>
      </c>
      <c r="B57" s="485" t="s">
        <v>447</v>
      </c>
      <c r="C57" s="485" t="s">
        <v>334</v>
      </c>
      <c r="D57" s="485" t="s">
        <v>448</v>
      </c>
      <c r="E57" s="485" t="s">
        <v>183</v>
      </c>
      <c r="F57" s="485" t="s">
        <v>177</v>
      </c>
      <c r="G57" s="485" t="s">
        <v>178</v>
      </c>
      <c r="H57" s="485" t="s">
        <v>282</v>
      </c>
      <c r="I57" s="486" t="s">
        <v>593</v>
      </c>
      <c r="J57" s="491">
        <v>29566233383999.996</v>
      </c>
      <c r="K57" s="491" t="s">
        <v>449</v>
      </c>
      <c r="L57" s="3" t="s">
        <v>54</v>
      </c>
      <c r="M57" s="45" t="s">
        <v>179</v>
      </c>
    </row>
    <row r="58" spans="1:13" ht="15" x14ac:dyDescent="0.25">
      <c r="A58" s="483" t="s">
        <v>172</v>
      </c>
      <c r="B58" s="483" t="s">
        <v>447</v>
      </c>
      <c r="C58" s="483" t="s">
        <v>334</v>
      </c>
      <c r="D58" s="483" t="s">
        <v>448</v>
      </c>
      <c r="E58" s="483" t="s">
        <v>183</v>
      </c>
      <c r="F58" s="483" t="s">
        <v>177</v>
      </c>
      <c r="G58" s="483" t="s">
        <v>178</v>
      </c>
      <c r="H58" s="483" t="s">
        <v>184</v>
      </c>
      <c r="I58" s="484" t="s">
        <v>593</v>
      </c>
      <c r="J58" s="490">
        <v>590364000000</v>
      </c>
      <c r="K58" s="490" t="s">
        <v>450</v>
      </c>
      <c r="L58" s="3" t="s">
        <v>54</v>
      </c>
      <c r="M58" s="45" t="s">
        <v>43</v>
      </c>
    </row>
    <row r="59" spans="1:13" ht="15" x14ac:dyDescent="0.25">
      <c r="A59" s="485" t="s">
        <v>172</v>
      </c>
      <c r="B59" s="485" t="s">
        <v>447</v>
      </c>
      <c r="C59" s="485" t="s">
        <v>334</v>
      </c>
      <c r="D59" s="485" t="s">
        <v>448</v>
      </c>
      <c r="E59" s="485" t="s">
        <v>183</v>
      </c>
      <c r="F59" s="485" t="s">
        <v>177</v>
      </c>
      <c r="G59" s="485" t="s">
        <v>178</v>
      </c>
      <c r="H59" s="485" t="s">
        <v>179</v>
      </c>
      <c r="I59" s="486" t="s">
        <v>593</v>
      </c>
      <c r="J59" s="491">
        <v>232422779121227.5</v>
      </c>
      <c r="K59" s="491" t="s">
        <v>451</v>
      </c>
      <c r="L59" s="3" t="s">
        <v>54</v>
      </c>
      <c r="M59" s="45" t="str">
        <f t="shared" si="0"/>
        <v>Natural gas</v>
      </c>
    </row>
    <row r="60" spans="1:13" s="29" customFormat="1" ht="15" x14ac:dyDescent="0.25">
      <c r="A60" s="483" t="s">
        <v>172</v>
      </c>
      <c r="B60" s="483" t="s">
        <v>447</v>
      </c>
      <c r="C60" s="483" t="s">
        <v>334</v>
      </c>
      <c r="D60" s="483" t="s">
        <v>448</v>
      </c>
      <c r="E60" s="483" t="s">
        <v>183</v>
      </c>
      <c r="F60" s="483" t="s">
        <v>177</v>
      </c>
      <c r="G60" s="483" t="s">
        <v>178</v>
      </c>
      <c r="H60" s="483" t="s">
        <v>250</v>
      </c>
      <c r="I60" s="484" t="s">
        <v>593</v>
      </c>
      <c r="J60" s="490"/>
      <c r="K60" s="490" t="s">
        <v>452</v>
      </c>
      <c r="L60" s="3" t="s">
        <v>54</v>
      </c>
      <c r="M60" s="45" t="str">
        <f t="shared" si="0"/>
        <v>Residual fuel oil</v>
      </c>
    </row>
    <row r="61" spans="1:13" s="29" customFormat="1" ht="15" x14ac:dyDescent="0.25">
      <c r="A61" s="485" t="s">
        <v>172</v>
      </c>
      <c r="B61" s="485" t="s">
        <v>454</v>
      </c>
      <c r="C61" s="485" t="s">
        <v>334</v>
      </c>
      <c r="D61" s="485" t="s">
        <v>453</v>
      </c>
      <c r="E61" s="485" t="s">
        <v>183</v>
      </c>
      <c r="F61" s="485" t="s">
        <v>177</v>
      </c>
      <c r="G61" s="485" t="s">
        <v>178</v>
      </c>
      <c r="H61" s="485" t="s">
        <v>282</v>
      </c>
      <c r="I61" s="486" t="s">
        <v>593</v>
      </c>
      <c r="J61" s="491">
        <v>110196776252.33713</v>
      </c>
      <c r="K61" s="491" t="s">
        <v>455</v>
      </c>
      <c r="L61" s="3" t="s">
        <v>60</v>
      </c>
      <c r="M61" s="45" t="s">
        <v>38</v>
      </c>
    </row>
    <row r="62" spans="1:13" s="29" customFormat="1" ht="15" x14ac:dyDescent="0.25">
      <c r="A62" s="483" t="s">
        <v>172</v>
      </c>
      <c r="B62" s="483" t="s">
        <v>454</v>
      </c>
      <c r="C62" s="483" t="s">
        <v>334</v>
      </c>
      <c r="D62" s="483" t="s">
        <v>453</v>
      </c>
      <c r="E62" s="483" t="s">
        <v>183</v>
      </c>
      <c r="F62" s="483" t="s">
        <v>177</v>
      </c>
      <c r="G62" s="483" t="s">
        <v>178</v>
      </c>
      <c r="H62" s="483" t="s">
        <v>456</v>
      </c>
      <c r="I62" s="484" t="s">
        <v>593</v>
      </c>
      <c r="J62" s="490">
        <v>51647383150094.086</v>
      </c>
      <c r="K62" s="490" t="s">
        <v>457</v>
      </c>
      <c r="L62" s="3" t="s">
        <v>60</v>
      </c>
      <c r="M62" s="45" t="s">
        <v>241</v>
      </c>
    </row>
    <row r="63" spans="1:13" s="29" customFormat="1" ht="15" x14ac:dyDescent="0.25">
      <c r="A63" s="485" t="s">
        <v>172</v>
      </c>
      <c r="B63" s="485" t="s">
        <v>454</v>
      </c>
      <c r="C63" s="485" t="s">
        <v>334</v>
      </c>
      <c r="D63" s="485" t="s">
        <v>453</v>
      </c>
      <c r="E63" s="485" t="s">
        <v>183</v>
      </c>
      <c r="F63" s="485" t="s">
        <v>177</v>
      </c>
      <c r="G63" s="485" t="s">
        <v>178</v>
      </c>
      <c r="H63" s="485" t="s">
        <v>199</v>
      </c>
      <c r="I63" s="486" t="s">
        <v>593</v>
      </c>
      <c r="J63" s="491"/>
      <c r="K63" s="491" t="s">
        <v>458</v>
      </c>
      <c r="L63" s="3" t="s">
        <v>60</v>
      </c>
      <c r="M63" s="45" t="s">
        <v>179</v>
      </c>
    </row>
    <row r="64" spans="1:13" s="29" customFormat="1" ht="15" x14ac:dyDescent="0.25">
      <c r="A64" s="483" t="s">
        <v>172</v>
      </c>
      <c r="B64" s="483" t="s">
        <v>454</v>
      </c>
      <c r="C64" s="483" t="s">
        <v>334</v>
      </c>
      <c r="D64" s="483" t="s">
        <v>453</v>
      </c>
      <c r="E64" s="483" t="s">
        <v>183</v>
      </c>
      <c r="F64" s="483" t="s">
        <v>177</v>
      </c>
      <c r="G64" s="483" t="s">
        <v>178</v>
      </c>
      <c r="H64" s="483" t="s">
        <v>184</v>
      </c>
      <c r="I64" s="484" t="s">
        <v>593</v>
      </c>
      <c r="J64" s="490">
        <v>58073628442.946564</v>
      </c>
      <c r="K64" s="490" t="s">
        <v>459</v>
      </c>
      <c r="L64" s="3" t="s">
        <v>60</v>
      </c>
      <c r="M64" s="45" t="s">
        <v>43</v>
      </c>
    </row>
    <row r="65" spans="1:16365" ht="15" x14ac:dyDescent="0.25">
      <c r="A65" s="485" t="s">
        <v>172</v>
      </c>
      <c r="B65" s="485" t="s">
        <v>454</v>
      </c>
      <c r="C65" s="485" t="s">
        <v>334</v>
      </c>
      <c r="D65" s="485" t="s">
        <v>453</v>
      </c>
      <c r="E65" s="485" t="s">
        <v>183</v>
      </c>
      <c r="F65" s="485" t="s">
        <v>177</v>
      </c>
      <c r="G65" s="485" t="s">
        <v>178</v>
      </c>
      <c r="H65" s="485" t="s">
        <v>186</v>
      </c>
      <c r="I65" s="486" t="s">
        <v>593</v>
      </c>
      <c r="J65" s="491"/>
      <c r="K65" s="491" t="s">
        <v>460</v>
      </c>
      <c r="L65" s="3" t="s">
        <v>60</v>
      </c>
      <c r="M65" s="45" t="s">
        <v>43</v>
      </c>
    </row>
    <row r="66" spans="1:16365" ht="15" x14ac:dyDescent="0.25">
      <c r="A66" s="483" t="s">
        <v>172</v>
      </c>
      <c r="B66" s="483" t="s">
        <v>454</v>
      </c>
      <c r="C66" s="483" t="s">
        <v>334</v>
      </c>
      <c r="D66" s="483" t="s">
        <v>453</v>
      </c>
      <c r="E66" s="483" t="s">
        <v>183</v>
      </c>
      <c r="F66" s="483" t="s">
        <v>177</v>
      </c>
      <c r="G66" s="483" t="s">
        <v>178</v>
      </c>
      <c r="H66" s="483" t="s">
        <v>188</v>
      </c>
      <c r="I66" s="484" t="s">
        <v>593</v>
      </c>
      <c r="J66" s="490">
        <v>29760230250</v>
      </c>
      <c r="K66" s="490" t="s">
        <v>461</v>
      </c>
      <c r="L66" s="3" t="s">
        <v>60</v>
      </c>
      <c r="M66" s="45" t="s">
        <v>43</v>
      </c>
    </row>
    <row r="67" spans="1:16365" ht="15" x14ac:dyDescent="0.25">
      <c r="A67" s="485" t="s">
        <v>172</v>
      </c>
      <c r="B67" s="485" t="s">
        <v>454</v>
      </c>
      <c r="C67" s="485" t="s">
        <v>334</v>
      </c>
      <c r="D67" s="485" t="s">
        <v>453</v>
      </c>
      <c r="E67" s="485" t="s">
        <v>183</v>
      </c>
      <c r="F67" s="485" t="s">
        <v>177</v>
      </c>
      <c r="G67" s="485" t="s">
        <v>178</v>
      </c>
      <c r="H67" s="485" t="s">
        <v>247</v>
      </c>
      <c r="I67" s="486" t="s">
        <v>593</v>
      </c>
      <c r="J67" s="491">
        <v>38119989804.567482</v>
      </c>
      <c r="K67" s="491" t="s">
        <v>462</v>
      </c>
      <c r="L67" s="3" t="s">
        <v>60</v>
      </c>
      <c r="M67" s="4" t="s">
        <v>1170</v>
      </c>
    </row>
    <row r="68" spans="1:16365" ht="15" x14ac:dyDescent="0.25">
      <c r="A68" s="483" t="s">
        <v>172</v>
      </c>
      <c r="B68" s="483" t="s">
        <v>454</v>
      </c>
      <c r="C68" s="483" t="s">
        <v>334</v>
      </c>
      <c r="D68" s="483" t="s">
        <v>453</v>
      </c>
      <c r="E68" s="483" t="s">
        <v>183</v>
      </c>
      <c r="F68" s="483" t="s">
        <v>177</v>
      </c>
      <c r="G68" s="483" t="s">
        <v>178</v>
      </c>
      <c r="H68" s="483" t="s">
        <v>179</v>
      </c>
      <c r="I68" s="484" t="s">
        <v>593</v>
      </c>
      <c r="J68" s="490">
        <v>46461651955862.617</v>
      </c>
      <c r="K68" s="490" t="s">
        <v>463</v>
      </c>
      <c r="L68" s="3" t="s">
        <v>60</v>
      </c>
      <c r="M68" s="45" t="str">
        <f t="shared" ref="M68:M74" si="1">H68</f>
        <v>Natural gas</v>
      </c>
    </row>
    <row r="69" spans="1:16365" ht="15" x14ac:dyDescent="0.25">
      <c r="A69" s="485" t="s">
        <v>172</v>
      </c>
      <c r="B69" s="485" t="s">
        <v>454</v>
      </c>
      <c r="C69" s="485" t="s">
        <v>334</v>
      </c>
      <c r="D69" s="485" t="s">
        <v>453</v>
      </c>
      <c r="E69" s="485" t="s">
        <v>183</v>
      </c>
      <c r="F69" s="485" t="s">
        <v>177</v>
      </c>
      <c r="G69" s="485" t="s">
        <v>178</v>
      </c>
      <c r="H69" s="485" t="s">
        <v>297</v>
      </c>
      <c r="I69" s="486" t="s">
        <v>593</v>
      </c>
      <c r="J69" s="491">
        <v>5498196162792.0488</v>
      </c>
      <c r="K69" s="491" t="s">
        <v>464</v>
      </c>
      <c r="L69" s="3" t="s">
        <v>60</v>
      </c>
      <c r="M69" s="45" t="s">
        <v>241</v>
      </c>
    </row>
    <row r="70" spans="1:16365" ht="15" x14ac:dyDescent="0.25">
      <c r="A70" s="483" t="s">
        <v>172</v>
      </c>
      <c r="B70" s="483" t="s">
        <v>454</v>
      </c>
      <c r="C70" s="483" t="s">
        <v>334</v>
      </c>
      <c r="D70" s="483" t="s">
        <v>453</v>
      </c>
      <c r="E70" s="483" t="s">
        <v>183</v>
      </c>
      <c r="F70" s="483" t="s">
        <v>177</v>
      </c>
      <c r="G70" s="483" t="s">
        <v>178</v>
      </c>
      <c r="H70" s="483" t="s">
        <v>465</v>
      </c>
      <c r="I70" s="484" t="s">
        <v>593</v>
      </c>
      <c r="J70" s="490">
        <v>68090806323056.859</v>
      </c>
      <c r="K70" s="490" t="s">
        <v>466</v>
      </c>
      <c r="L70" s="3" t="s">
        <v>60</v>
      </c>
      <c r="M70" s="45" t="s">
        <v>38</v>
      </c>
    </row>
    <row r="71" spans="1:16365" ht="15" x14ac:dyDescent="0.25">
      <c r="A71" s="485" t="s">
        <v>172</v>
      </c>
      <c r="B71" s="485" t="s">
        <v>454</v>
      </c>
      <c r="C71" s="485" t="s">
        <v>334</v>
      </c>
      <c r="D71" s="485" t="s">
        <v>453</v>
      </c>
      <c r="E71" s="485" t="s">
        <v>183</v>
      </c>
      <c r="F71" s="485" t="s">
        <v>177</v>
      </c>
      <c r="G71" s="485" t="s">
        <v>178</v>
      </c>
      <c r="H71" s="485" t="s">
        <v>300</v>
      </c>
      <c r="I71" s="486" t="s">
        <v>593</v>
      </c>
      <c r="J71" s="491">
        <v>311545618256415.38</v>
      </c>
      <c r="K71" s="491" t="s">
        <v>467</v>
      </c>
      <c r="L71" s="3" t="s">
        <v>60</v>
      </c>
      <c r="M71" s="45" t="s">
        <v>38</v>
      </c>
    </row>
    <row r="72" spans="1:16365" ht="15" x14ac:dyDescent="0.25">
      <c r="A72" s="483" t="s">
        <v>172</v>
      </c>
      <c r="B72" s="483" t="s">
        <v>454</v>
      </c>
      <c r="C72" s="483" t="s">
        <v>334</v>
      </c>
      <c r="D72" s="483" t="s">
        <v>453</v>
      </c>
      <c r="E72" s="483" t="s">
        <v>183</v>
      </c>
      <c r="F72" s="483" t="s">
        <v>177</v>
      </c>
      <c r="G72" s="483" t="s">
        <v>178</v>
      </c>
      <c r="H72" s="483" t="s">
        <v>250</v>
      </c>
      <c r="I72" s="484" t="s">
        <v>593</v>
      </c>
      <c r="J72" s="490">
        <v>3055907978802.7861</v>
      </c>
      <c r="K72" s="490" t="s">
        <v>468</v>
      </c>
      <c r="L72" s="3" t="s">
        <v>60</v>
      </c>
      <c r="M72" s="45" t="str">
        <f t="shared" si="1"/>
        <v>Residual fuel oil</v>
      </c>
    </row>
    <row r="73" spans="1:16365" ht="15" x14ac:dyDescent="0.25">
      <c r="A73" s="483" t="s">
        <v>172</v>
      </c>
      <c r="B73" s="483" t="s">
        <v>447</v>
      </c>
      <c r="C73" s="483" t="s">
        <v>334</v>
      </c>
      <c r="D73" s="483" t="s">
        <v>271</v>
      </c>
      <c r="E73" s="483" t="s">
        <v>475</v>
      </c>
      <c r="F73" s="483" t="s">
        <v>177</v>
      </c>
      <c r="G73" s="483" t="s">
        <v>178</v>
      </c>
      <c r="H73" s="483" t="s">
        <v>179</v>
      </c>
      <c r="I73" s="484" t="s">
        <v>593</v>
      </c>
      <c r="J73" s="490">
        <v>21082224000000</v>
      </c>
      <c r="K73" s="490" t="s">
        <v>476</v>
      </c>
      <c r="L73" s="3" t="s">
        <v>74</v>
      </c>
      <c r="M73" s="45" t="str">
        <f t="shared" si="1"/>
        <v>Natural gas</v>
      </c>
    </row>
    <row r="74" spans="1:16365" ht="15" x14ac:dyDescent="0.25">
      <c r="A74" s="485" t="s">
        <v>172</v>
      </c>
      <c r="B74" s="485" t="s">
        <v>447</v>
      </c>
      <c r="C74" s="485" t="s">
        <v>334</v>
      </c>
      <c r="D74" s="485" t="s">
        <v>271</v>
      </c>
      <c r="E74" s="485" t="s">
        <v>477</v>
      </c>
      <c r="F74" s="485" t="s">
        <v>177</v>
      </c>
      <c r="G74" s="485" t="s">
        <v>178</v>
      </c>
      <c r="H74" s="485" t="s">
        <v>179</v>
      </c>
      <c r="I74" s="486" t="s">
        <v>593</v>
      </c>
      <c r="J74" s="491">
        <v>1354388900000</v>
      </c>
      <c r="K74" s="491" t="s">
        <v>478</v>
      </c>
      <c r="L74" s="3" t="s">
        <v>74</v>
      </c>
      <c r="M74" s="45" t="str">
        <f t="shared" si="1"/>
        <v>Natural gas</v>
      </c>
    </row>
    <row r="75" spans="1:16365" ht="15" x14ac:dyDescent="0.25">
      <c r="A75" s="485" t="s">
        <v>172</v>
      </c>
      <c r="B75" s="485" t="s">
        <v>502</v>
      </c>
      <c r="C75" s="485" t="s">
        <v>266</v>
      </c>
      <c r="D75" s="485" t="s">
        <v>503</v>
      </c>
      <c r="E75" s="485" t="s">
        <v>506</v>
      </c>
      <c r="F75" s="485" t="s">
        <v>177</v>
      </c>
      <c r="G75" s="485" t="s">
        <v>178</v>
      </c>
      <c r="H75" s="485" t="s">
        <v>184</v>
      </c>
      <c r="I75" s="486" t="s">
        <v>593</v>
      </c>
      <c r="J75" s="491">
        <v>34696202479328.148</v>
      </c>
      <c r="K75" s="491" t="s">
        <v>507</v>
      </c>
      <c r="L75" s="1" t="s">
        <v>76</v>
      </c>
      <c r="M75" s="45" t="s">
        <v>43</v>
      </c>
    </row>
    <row r="76" spans="1:16365" ht="15" x14ac:dyDescent="0.25">
      <c r="A76" s="483" t="s">
        <v>172</v>
      </c>
      <c r="B76" s="483" t="s">
        <v>502</v>
      </c>
      <c r="C76" s="483" t="s">
        <v>266</v>
      </c>
      <c r="D76" s="483" t="s">
        <v>503</v>
      </c>
      <c r="E76" s="483" t="s">
        <v>508</v>
      </c>
      <c r="F76" s="483" t="s">
        <v>177</v>
      </c>
      <c r="G76" s="483" t="s">
        <v>178</v>
      </c>
      <c r="H76" s="483" t="s">
        <v>184</v>
      </c>
      <c r="I76" s="484" t="s">
        <v>593</v>
      </c>
      <c r="J76" s="490">
        <v>2935570545502.7544</v>
      </c>
      <c r="K76" s="490" t="s">
        <v>509</v>
      </c>
      <c r="L76" s="3" t="s">
        <v>73</v>
      </c>
      <c r="M76" s="45" t="s">
        <v>43</v>
      </c>
    </row>
    <row r="77" spans="1:16365" ht="15" x14ac:dyDescent="0.25">
      <c r="A77" s="485" t="s">
        <v>172</v>
      </c>
      <c r="B77" s="485" t="s">
        <v>502</v>
      </c>
      <c r="C77" s="485" t="s">
        <v>266</v>
      </c>
      <c r="D77" s="485" t="s">
        <v>503</v>
      </c>
      <c r="E77" s="485" t="s">
        <v>510</v>
      </c>
      <c r="F77" s="485" t="s">
        <v>177</v>
      </c>
      <c r="G77" s="485" t="s">
        <v>178</v>
      </c>
      <c r="H77" s="485" t="s">
        <v>184</v>
      </c>
      <c r="I77" s="486" t="s">
        <v>593</v>
      </c>
      <c r="J77" s="491">
        <v>1396523525388.8723</v>
      </c>
      <c r="K77" s="491" t="s">
        <v>511</v>
      </c>
      <c r="L77" s="3" t="s">
        <v>54</v>
      </c>
      <c r="M77" s="45" t="s">
        <v>43</v>
      </c>
    </row>
    <row r="78" spans="1:16365" ht="13.5" customHeight="1" x14ac:dyDescent="0.25">
      <c r="A78" s="483" t="s">
        <v>172</v>
      </c>
      <c r="B78" s="483" t="s">
        <v>193</v>
      </c>
      <c r="C78" s="483" t="s">
        <v>272</v>
      </c>
      <c r="D78" s="483" t="s">
        <v>281</v>
      </c>
      <c r="E78" s="483" t="s">
        <v>183</v>
      </c>
      <c r="F78" s="483" t="s">
        <v>177</v>
      </c>
      <c r="G78" s="483" t="s">
        <v>178</v>
      </c>
      <c r="H78" s="483" t="s">
        <v>282</v>
      </c>
      <c r="I78" s="484" t="s">
        <v>593</v>
      </c>
      <c r="J78" s="490">
        <v>22047661796808.285</v>
      </c>
      <c r="K78" s="490" t="s">
        <v>283</v>
      </c>
      <c r="L78" s="3" t="s">
        <v>54</v>
      </c>
      <c r="M78" s="205" t="s">
        <v>38</v>
      </c>
      <c r="N78" s="44">
        <f>J78/SUM($J$78:$J$94)</f>
        <v>0.11281526033014026</v>
      </c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  <c r="AMK78" s="4"/>
      <c r="AML78" s="4"/>
      <c r="AMM78" s="4"/>
      <c r="AMN78" s="4"/>
      <c r="AMO78" s="4"/>
      <c r="AMP78" s="4"/>
      <c r="AMQ78" s="4"/>
      <c r="AMR78" s="4"/>
      <c r="AMS78" s="4"/>
      <c r="AMT78" s="4"/>
      <c r="AMU78" s="4"/>
      <c r="AMV78" s="4"/>
      <c r="AMW78" s="4"/>
      <c r="AMX78" s="4"/>
      <c r="AMY78" s="4"/>
      <c r="AMZ78" s="4"/>
      <c r="ANA78" s="4"/>
      <c r="ANB78" s="4"/>
      <c r="ANC78" s="4"/>
      <c r="AND78" s="4"/>
      <c r="ANE78" s="4"/>
      <c r="ANF78" s="4"/>
      <c r="ANG78" s="4"/>
      <c r="ANH78" s="4"/>
      <c r="ANI78" s="4"/>
      <c r="ANJ78" s="4"/>
      <c r="ANK78" s="4"/>
      <c r="ANL78" s="4"/>
      <c r="ANM78" s="4"/>
      <c r="ANN78" s="4"/>
      <c r="ANO78" s="4"/>
      <c r="ANP78" s="4"/>
      <c r="ANQ78" s="4"/>
      <c r="ANR78" s="4"/>
      <c r="ANS78" s="4"/>
      <c r="ANT78" s="4"/>
      <c r="ANU78" s="4"/>
      <c r="ANV78" s="4"/>
      <c r="ANW78" s="4"/>
      <c r="ANX78" s="4"/>
      <c r="ANY78" s="4"/>
      <c r="ANZ78" s="4"/>
      <c r="AOA78" s="4"/>
      <c r="AOB78" s="4"/>
      <c r="AOC78" s="4"/>
      <c r="AOD78" s="4"/>
      <c r="AOE78" s="4"/>
      <c r="AOF78" s="4"/>
      <c r="AOG78" s="4"/>
      <c r="AOH78" s="4"/>
      <c r="AOI78" s="4"/>
      <c r="AOJ78" s="4"/>
      <c r="AOK78" s="4"/>
      <c r="AOL78" s="4"/>
      <c r="AOM78" s="4"/>
      <c r="AON78" s="4"/>
      <c r="AOO78" s="4"/>
      <c r="AOP78" s="4"/>
      <c r="AOQ78" s="4"/>
      <c r="AOR78" s="4"/>
      <c r="AOS78" s="4"/>
      <c r="AOT78" s="4"/>
      <c r="AOU78" s="4"/>
      <c r="AOV78" s="4"/>
      <c r="AOW78" s="4"/>
      <c r="AOX78" s="4"/>
      <c r="AOY78" s="4"/>
      <c r="AOZ78" s="4"/>
      <c r="APA78" s="4"/>
      <c r="APB78" s="4"/>
      <c r="APC78" s="4"/>
      <c r="APD78" s="4"/>
      <c r="APE78" s="4"/>
      <c r="APF78" s="4"/>
      <c r="APG78" s="4"/>
      <c r="APH78" s="4"/>
      <c r="API78" s="4"/>
      <c r="APJ78" s="4"/>
      <c r="APK78" s="4"/>
      <c r="APL78" s="4"/>
      <c r="APM78" s="4"/>
      <c r="APN78" s="4"/>
      <c r="APO78" s="4"/>
      <c r="APP78" s="4"/>
      <c r="APQ78" s="4"/>
      <c r="APR78" s="4"/>
      <c r="APS78" s="4"/>
      <c r="APT78" s="4"/>
      <c r="APU78" s="4"/>
      <c r="APV78" s="4"/>
      <c r="APW78" s="4"/>
      <c r="APX78" s="4"/>
      <c r="APY78" s="4"/>
      <c r="APZ78" s="4"/>
      <c r="AQA78" s="4"/>
      <c r="AQB78" s="4"/>
      <c r="AQC78" s="4"/>
      <c r="AQD78" s="4"/>
      <c r="AQE78" s="4"/>
      <c r="AQF78" s="4"/>
      <c r="AQG78" s="4"/>
      <c r="AQH78" s="4"/>
      <c r="AQI78" s="4"/>
      <c r="AQJ78" s="4"/>
      <c r="AQK78" s="4"/>
      <c r="AQL78" s="4"/>
      <c r="AQM78" s="4"/>
      <c r="AQN78" s="4"/>
      <c r="AQO78" s="4"/>
      <c r="AQP78" s="4"/>
      <c r="AQQ78" s="4"/>
      <c r="AQR78" s="4"/>
      <c r="AQS78" s="4"/>
      <c r="AQT78" s="4"/>
      <c r="AQU78" s="4"/>
      <c r="AQV78" s="4"/>
      <c r="AQW78" s="4"/>
      <c r="AQX78" s="4"/>
      <c r="AQY78" s="4"/>
      <c r="AQZ78" s="4"/>
      <c r="ARA78" s="4"/>
      <c r="ARB78" s="4"/>
      <c r="ARC78" s="4"/>
      <c r="ARD78" s="4"/>
      <c r="ARE78" s="4"/>
      <c r="ARF78" s="4"/>
      <c r="ARG78" s="4"/>
      <c r="ARH78" s="4"/>
      <c r="ARI78" s="4"/>
      <c r="ARJ78" s="4"/>
      <c r="ARK78" s="4"/>
      <c r="ARL78" s="4"/>
      <c r="ARM78" s="4"/>
      <c r="ARN78" s="4"/>
      <c r="ARO78" s="4"/>
      <c r="ARP78" s="4"/>
      <c r="ARQ78" s="4"/>
      <c r="ARR78" s="4"/>
      <c r="ARS78" s="4"/>
      <c r="ART78" s="4"/>
      <c r="ARU78" s="4"/>
      <c r="ARV78" s="4"/>
      <c r="ARW78" s="4"/>
      <c r="ARX78" s="4"/>
      <c r="ARY78" s="4"/>
      <c r="ARZ78" s="4"/>
      <c r="ASA78" s="4"/>
      <c r="ASB78" s="4"/>
      <c r="ASC78" s="4"/>
      <c r="ASD78" s="4"/>
      <c r="ASE78" s="4"/>
      <c r="ASF78" s="4"/>
      <c r="ASG78" s="4"/>
      <c r="ASH78" s="4"/>
      <c r="ASI78" s="4"/>
      <c r="ASJ78" s="4"/>
      <c r="ASK78" s="4"/>
      <c r="ASL78" s="4"/>
      <c r="ASM78" s="4"/>
      <c r="ASN78" s="4"/>
      <c r="ASO78" s="4"/>
      <c r="ASP78" s="4"/>
      <c r="ASQ78" s="4"/>
      <c r="ASR78" s="4"/>
      <c r="ASS78" s="4"/>
      <c r="AST78" s="4"/>
      <c r="ASU78" s="4"/>
      <c r="ASV78" s="4"/>
      <c r="ASW78" s="4"/>
      <c r="ASX78" s="4"/>
      <c r="ASY78" s="4"/>
      <c r="ASZ78" s="4"/>
      <c r="ATA78" s="4"/>
      <c r="ATB78" s="4"/>
      <c r="ATC78" s="4"/>
      <c r="ATD78" s="4"/>
      <c r="ATE78" s="4"/>
      <c r="ATF78" s="4"/>
      <c r="ATG78" s="4"/>
      <c r="ATH78" s="4"/>
      <c r="ATI78" s="4"/>
      <c r="ATJ78" s="4"/>
      <c r="ATK78" s="4"/>
      <c r="ATL78" s="4"/>
      <c r="ATM78" s="4"/>
      <c r="ATN78" s="4"/>
      <c r="ATO78" s="4"/>
      <c r="ATP78" s="4"/>
      <c r="ATQ78" s="4"/>
      <c r="ATR78" s="4"/>
      <c r="ATS78" s="4"/>
      <c r="ATT78" s="4"/>
      <c r="ATU78" s="4"/>
      <c r="ATV78" s="4"/>
      <c r="ATW78" s="4"/>
      <c r="ATX78" s="4"/>
      <c r="ATY78" s="4"/>
      <c r="ATZ78" s="4"/>
      <c r="AUA78" s="4"/>
      <c r="AUB78" s="4"/>
      <c r="AUC78" s="4"/>
      <c r="AUD78" s="4"/>
      <c r="AUE78" s="4"/>
      <c r="AUF78" s="4"/>
      <c r="AUG78" s="4"/>
      <c r="AUH78" s="4"/>
      <c r="AUI78" s="4"/>
      <c r="AUJ78" s="4"/>
      <c r="AUK78" s="4"/>
      <c r="AUL78" s="4"/>
      <c r="AUM78" s="4"/>
      <c r="AUN78" s="4"/>
      <c r="AUO78" s="4"/>
      <c r="AUP78" s="4"/>
      <c r="AUQ78" s="4"/>
      <c r="AUR78" s="4"/>
      <c r="AUS78" s="4"/>
      <c r="AUT78" s="4"/>
      <c r="AUU78" s="4"/>
      <c r="AUV78" s="4"/>
      <c r="AUW78" s="4"/>
      <c r="AUX78" s="4"/>
      <c r="AUY78" s="4"/>
      <c r="AUZ78" s="4"/>
      <c r="AVA78" s="4"/>
      <c r="AVB78" s="4"/>
      <c r="AVC78" s="4"/>
      <c r="AVD78" s="4"/>
      <c r="AVE78" s="4"/>
      <c r="AVF78" s="4"/>
      <c r="AVG78" s="4"/>
      <c r="AVH78" s="4"/>
      <c r="AVI78" s="4"/>
      <c r="AVJ78" s="4"/>
      <c r="AVK78" s="4"/>
      <c r="AVL78" s="4"/>
      <c r="AVM78" s="4"/>
      <c r="AVN78" s="4"/>
      <c r="AVO78" s="4"/>
      <c r="AVP78" s="4"/>
      <c r="AVQ78" s="4"/>
      <c r="AVR78" s="4"/>
      <c r="AVS78" s="4"/>
      <c r="AVT78" s="4"/>
      <c r="AVU78" s="4"/>
      <c r="AVV78" s="4"/>
      <c r="AVW78" s="4"/>
      <c r="AVX78" s="4"/>
      <c r="AVY78" s="4"/>
      <c r="AVZ78" s="4"/>
      <c r="AWA78" s="4"/>
      <c r="AWB78" s="4"/>
      <c r="AWC78" s="4"/>
      <c r="AWD78" s="4"/>
      <c r="AWE78" s="4"/>
      <c r="AWF78" s="4"/>
      <c r="AWG78" s="4"/>
      <c r="AWH78" s="4"/>
      <c r="AWI78" s="4"/>
      <c r="AWJ78" s="4"/>
      <c r="AWK78" s="4"/>
      <c r="AWL78" s="4"/>
      <c r="AWM78" s="4"/>
      <c r="AWN78" s="4"/>
      <c r="AWO78" s="4"/>
      <c r="AWP78" s="4"/>
      <c r="AWQ78" s="4"/>
      <c r="AWR78" s="4"/>
      <c r="AWS78" s="4"/>
      <c r="AWT78" s="4"/>
      <c r="AWU78" s="4"/>
      <c r="AWV78" s="4"/>
      <c r="AWW78" s="4"/>
      <c r="AWX78" s="4"/>
      <c r="AWY78" s="4"/>
      <c r="AWZ78" s="4"/>
      <c r="AXA78" s="4"/>
      <c r="AXB78" s="4"/>
      <c r="AXC78" s="4"/>
      <c r="AXD78" s="4"/>
      <c r="AXE78" s="4"/>
      <c r="AXF78" s="4"/>
      <c r="AXG78" s="4"/>
      <c r="AXH78" s="4"/>
      <c r="AXI78" s="4"/>
      <c r="AXJ78" s="4"/>
      <c r="AXK78" s="4"/>
      <c r="AXL78" s="4"/>
      <c r="AXM78" s="4"/>
      <c r="AXN78" s="4"/>
      <c r="AXO78" s="4"/>
      <c r="AXP78" s="4"/>
      <c r="AXQ78" s="4"/>
      <c r="AXR78" s="4"/>
      <c r="AXS78" s="4"/>
      <c r="AXT78" s="4"/>
      <c r="AXU78" s="4"/>
      <c r="AXV78" s="4"/>
      <c r="AXW78" s="4"/>
      <c r="AXX78" s="4"/>
      <c r="AXY78" s="4"/>
      <c r="AXZ78" s="4"/>
      <c r="AYA78" s="4"/>
      <c r="AYB78" s="4"/>
      <c r="AYC78" s="4"/>
      <c r="AYD78" s="4"/>
      <c r="AYE78" s="4"/>
      <c r="AYF78" s="4"/>
      <c r="AYG78" s="4"/>
      <c r="AYH78" s="4"/>
      <c r="AYI78" s="4"/>
      <c r="AYJ78" s="4"/>
      <c r="AYK78" s="4"/>
      <c r="AYL78" s="4"/>
      <c r="AYM78" s="4"/>
      <c r="AYN78" s="4"/>
      <c r="AYO78" s="4"/>
      <c r="AYP78" s="4"/>
      <c r="AYQ78" s="4"/>
      <c r="AYR78" s="4"/>
      <c r="AYS78" s="4"/>
      <c r="AYT78" s="4"/>
      <c r="AYU78" s="4"/>
      <c r="AYV78" s="4"/>
      <c r="AYW78" s="4"/>
      <c r="AYX78" s="4"/>
      <c r="AYY78" s="4"/>
      <c r="AYZ78" s="4"/>
      <c r="AZA78" s="4"/>
      <c r="AZB78" s="4"/>
      <c r="AZC78" s="4"/>
      <c r="AZD78" s="4"/>
      <c r="AZE78" s="4"/>
      <c r="AZF78" s="4"/>
      <c r="AZG78" s="4"/>
      <c r="AZH78" s="4"/>
      <c r="AZI78" s="4"/>
      <c r="AZJ78" s="4"/>
      <c r="AZK78" s="4"/>
      <c r="AZL78" s="4"/>
      <c r="AZM78" s="4"/>
      <c r="AZN78" s="4"/>
      <c r="AZO78" s="4"/>
      <c r="AZP78" s="4"/>
      <c r="AZQ78" s="4"/>
      <c r="AZR78" s="4"/>
      <c r="AZS78" s="4"/>
      <c r="AZT78" s="4"/>
      <c r="AZU78" s="4"/>
      <c r="AZV78" s="4"/>
      <c r="AZW78" s="4"/>
      <c r="AZX78" s="4"/>
      <c r="AZY78" s="4"/>
      <c r="AZZ78" s="4"/>
      <c r="BAA78" s="4"/>
      <c r="BAB78" s="4"/>
      <c r="BAC78" s="4"/>
      <c r="BAD78" s="4"/>
      <c r="BAE78" s="4"/>
      <c r="BAF78" s="4"/>
      <c r="BAG78" s="4"/>
      <c r="BAH78" s="4"/>
      <c r="BAI78" s="4"/>
      <c r="BAJ78" s="4"/>
      <c r="BAK78" s="4"/>
      <c r="BAL78" s="4"/>
      <c r="BAM78" s="4"/>
      <c r="BAN78" s="4"/>
      <c r="BAO78" s="4"/>
      <c r="BAP78" s="4"/>
      <c r="BAQ78" s="4"/>
      <c r="BAR78" s="4"/>
      <c r="BAS78" s="4"/>
      <c r="BAT78" s="4"/>
      <c r="BAU78" s="4"/>
      <c r="BAV78" s="4"/>
      <c r="BAW78" s="4"/>
      <c r="BAX78" s="4"/>
      <c r="BAY78" s="4"/>
      <c r="BAZ78" s="4"/>
      <c r="BBA78" s="4"/>
      <c r="BBB78" s="4"/>
      <c r="BBC78" s="4"/>
      <c r="BBD78" s="4"/>
      <c r="BBE78" s="4"/>
      <c r="BBF78" s="4"/>
      <c r="BBG78" s="4"/>
      <c r="BBH78" s="4"/>
      <c r="BBI78" s="4"/>
      <c r="BBJ78" s="4"/>
      <c r="BBK78" s="4"/>
      <c r="BBL78" s="4"/>
      <c r="BBM78" s="4"/>
      <c r="BBN78" s="4"/>
      <c r="BBO78" s="4"/>
      <c r="BBP78" s="4"/>
      <c r="BBQ78" s="4"/>
      <c r="BBR78" s="4"/>
      <c r="BBS78" s="4"/>
      <c r="BBT78" s="4"/>
      <c r="BBU78" s="4"/>
      <c r="BBV78" s="4"/>
      <c r="BBW78" s="4"/>
      <c r="BBX78" s="4"/>
      <c r="BBY78" s="4"/>
      <c r="BBZ78" s="4"/>
      <c r="BCA78" s="4"/>
      <c r="BCB78" s="4"/>
      <c r="BCC78" s="4"/>
      <c r="BCD78" s="4"/>
      <c r="BCE78" s="4"/>
      <c r="BCF78" s="4"/>
      <c r="BCG78" s="4"/>
      <c r="BCH78" s="4"/>
      <c r="BCI78" s="4"/>
      <c r="BCJ78" s="4"/>
      <c r="BCK78" s="4"/>
      <c r="BCL78" s="4"/>
      <c r="BCM78" s="4"/>
      <c r="BCN78" s="4"/>
      <c r="BCO78" s="4"/>
      <c r="BCP78" s="4"/>
      <c r="BCQ78" s="4"/>
      <c r="BCR78" s="4"/>
      <c r="BCS78" s="4"/>
      <c r="BCT78" s="4"/>
      <c r="BCU78" s="4"/>
      <c r="BCV78" s="4"/>
      <c r="BCW78" s="4"/>
      <c r="BCX78" s="4"/>
      <c r="BCY78" s="4"/>
      <c r="BCZ78" s="4"/>
      <c r="BDA78" s="4"/>
      <c r="BDB78" s="4"/>
      <c r="BDC78" s="4"/>
      <c r="BDD78" s="4"/>
      <c r="BDE78" s="4"/>
      <c r="BDF78" s="4"/>
      <c r="BDG78" s="4"/>
      <c r="BDH78" s="4"/>
      <c r="BDI78" s="4"/>
      <c r="BDJ78" s="4"/>
      <c r="BDK78" s="4"/>
      <c r="BDL78" s="4"/>
      <c r="BDM78" s="4"/>
      <c r="BDN78" s="4"/>
      <c r="BDO78" s="4"/>
      <c r="BDP78" s="4"/>
      <c r="BDQ78" s="4"/>
      <c r="BDR78" s="4"/>
      <c r="BDS78" s="4"/>
      <c r="BDT78" s="4"/>
      <c r="BDU78" s="4"/>
      <c r="BDV78" s="4"/>
      <c r="BDW78" s="4"/>
      <c r="BDX78" s="4"/>
      <c r="BDY78" s="4"/>
      <c r="BDZ78" s="4"/>
      <c r="BEA78" s="4"/>
      <c r="BEB78" s="4"/>
      <c r="BEC78" s="4"/>
      <c r="BED78" s="4"/>
      <c r="BEE78" s="4"/>
      <c r="BEF78" s="4"/>
      <c r="BEG78" s="4"/>
      <c r="BEH78" s="4"/>
      <c r="BEI78" s="4"/>
      <c r="BEJ78" s="4"/>
      <c r="BEK78" s="4"/>
      <c r="BEL78" s="4"/>
      <c r="BEM78" s="4"/>
      <c r="BEN78" s="4"/>
      <c r="BEO78" s="4"/>
      <c r="BEP78" s="4"/>
      <c r="BEQ78" s="4"/>
      <c r="BER78" s="4"/>
      <c r="BES78" s="4"/>
      <c r="BET78" s="4"/>
      <c r="BEU78" s="4"/>
      <c r="BEV78" s="4"/>
      <c r="BEW78" s="4"/>
      <c r="BEX78" s="4"/>
      <c r="BEY78" s="4"/>
      <c r="BEZ78" s="4"/>
      <c r="BFA78" s="4"/>
      <c r="BFB78" s="4"/>
      <c r="BFC78" s="4"/>
      <c r="BFD78" s="4"/>
      <c r="BFE78" s="4"/>
      <c r="BFF78" s="4"/>
      <c r="BFG78" s="4"/>
      <c r="BFH78" s="4"/>
      <c r="BFI78" s="4"/>
      <c r="BFJ78" s="4"/>
      <c r="BFK78" s="4"/>
      <c r="BFL78" s="4"/>
      <c r="BFM78" s="4"/>
      <c r="BFN78" s="4"/>
      <c r="BFO78" s="4"/>
      <c r="BFP78" s="4"/>
      <c r="BFQ78" s="4"/>
      <c r="BFR78" s="4"/>
      <c r="BFS78" s="4"/>
      <c r="BFT78" s="4"/>
      <c r="BFU78" s="4"/>
      <c r="BFV78" s="4"/>
      <c r="BFW78" s="4"/>
      <c r="BFX78" s="4"/>
      <c r="BFY78" s="4"/>
      <c r="BFZ78" s="4"/>
      <c r="BGA78" s="4"/>
      <c r="BGB78" s="4"/>
      <c r="BGC78" s="4"/>
      <c r="BGD78" s="4"/>
      <c r="BGE78" s="4"/>
      <c r="BGF78" s="4"/>
      <c r="BGG78" s="4"/>
      <c r="BGH78" s="4"/>
      <c r="BGI78" s="4"/>
      <c r="BGJ78" s="4"/>
      <c r="BGK78" s="4"/>
      <c r="BGL78" s="4"/>
      <c r="BGM78" s="4"/>
      <c r="BGN78" s="4"/>
      <c r="BGO78" s="4"/>
      <c r="BGP78" s="4"/>
      <c r="BGQ78" s="4"/>
      <c r="BGR78" s="4"/>
      <c r="BGS78" s="4"/>
      <c r="BGT78" s="4"/>
      <c r="BGU78" s="4"/>
      <c r="BGV78" s="4"/>
      <c r="BGW78" s="4"/>
      <c r="BGX78" s="4"/>
      <c r="BGY78" s="4"/>
      <c r="BGZ78" s="4"/>
      <c r="BHA78" s="4"/>
      <c r="BHB78" s="4"/>
      <c r="BHC78" s="4"/>
      <c r="BHD78" s="4"/>
      <c r="BHE78" s="4"/>
      <c r="BHF78" s="4"/>
      <c r="BHG78" s="4"/>
      <c r="BHH78" s="4"/>
      <c r="BHI78" s="4"/>
      <c r="BHJ78" s="4"/>
      <c r="BHK78" s="4"/>
      <c r="BHL78" s="4"/>
      <c r="BHM78" s="4"/>
      <c r="BHN78" s="4"/>
      <c r="BHO78" s="4"/>
      <c r="BHP78" s="4"/>
      <c r="BHQ78" s="4"/>
      <c r="BHR78" s="4"/>
      <c r="BHS78" s="4"/>
      <c r="BHT78" s="4"/>
      <c r="BHU78" s="4"/>
      <c r="BHV78" s="4"/>
      <c r="BHW78" s="4"/>
      <c r="BHX78" s="4"/>
      <c r="BHY78" s="4"/>
      <c r="BHZ78" s="4"/>
      <c r="BIA78" s="4"/>
      <c r="BIB78" s="4"/>
      <c r="BIC78" s="4"/>
      <c r="BID78" s="4"/>
      <c r="BIE78" s="4"/>
      <c r="BIF78" s="4"/>
      <c r="BIG78" s="4"/>
      <c r="BIH78" s="4"/>
      <c r="BII78" s="4"/>
      <c r="BIJ78" s="4"/>
      <c r="BIK78" s="4"/>
      <c r="BIL78" s="4"/>
      <c r="BIM78" s="4"/>
      <c r="BIN78" s="4"/>
      <c r="BIO78" s="4"/>
      <c r="BIP78" s="4"/>
      <c r="BIQ78" s="4"/>
      <c r="BIR78" s="4"/>
      <c r="BIS78" s="4"/>
      <c r="BIT78" s="4"/>
      <c r="BIU78" s="4"/>
      <c r="BIV78" s="4"/>
      <c r="BIW78" s="4"/>
      <c r="BIX78" s="4"/>
      <c r="BIY78" s="4"/>
      <c r="BIZ78" s="4"/>
      <c r="BJA78" s="4"/>
      <c r="BJB78" s="4"/>
      <c r="BJC78" s="4"/>
      <c r="BJD78" s="4"/>
      <c r="BJE78" s="4"/>
      <c r="BJF78" s="4"/>
      <c r="BJG78" s="4"/>
      <c r="BJH78" s="4"/>
      <c r="BJI78" s="4"/>
      <c r="BJJ78" s="4"/>
      <c r="BJK78" s="4"/>
      <c r="BJL78" s="4"/>
      <c r="BJM78" s="4"/>
      <c r="BJN78" s="4"/>
      <c r="BJO78" s="4"/>
      <c r="BJP78" s="4"/>
      <c r="BJQ78" s="4"/>
      <c r="BJR78" s="4"/>
      <c r="BJS78" s="4"/>
      <c r="BJT78" s="4"/>
      <c r="BJU78" s="4"/>
      <c r="BJV78" s="4"/>
      <c r="BJW78" s="4"/>
      <c r="BJX78" s="4"/>
      <c r="BJY78" s="4"/>
      <c r="BJZ78" s="4"/>
      <c r="BKA78" s="4"/>
      <c r="BKB78" s="4"/>
      <c r="BKC78" s="4"/>
      <c r="BKD78" s="4"/>
      <c r="BKE78" s="4"/>
      <c r="BKF78" s="4"/>
      <c r="BKG78" s="4"/>
      <c r="BKH78" s="4"/>
      <c r="BKI78" s="4"/>
      <c r="BKJ78" s="4"/>
      <c r="BKK78" s="4"/>
      <c r="BKL78" s="4"/>
      <c r="BKM78" s="4"/>
      <c r="BKN78" s="4"/>
      <c r="BKO78" s="4"/>
      <c r="BKP78" s="4"/>
      <c r="BKQ78" s="4"/>
      <c r="BKR78" s="4"/>
      <c r="BKS78" s="4"/>
      <c r="BKT78" s="4"/>
      <c r="BKU78" s="4"/>
      <c r="BKV78" s="4"/>
      <c r="BKW78" s="4"/>
      <c r="BKX78" s="4"/>
      <c r="BKY78" s="4"/>
      <c r="BKZ78" s="4"/>
      <c r="BLA78" s="4"/>
      <c r="BLB78" s="4"/>
      <c r="BLC78" s="4"/>
      <c r="BLD78" s="4"/>
      <c r="BLE78" s="4"/>
      <c r="BLF78" s="4"/>
      <c r="BLG78" s="4"/>
      <c r="BLH78" s="4"/>
      <c r="BLI78" s="4"/>
      <c r="BLJ78" s="4"/>
      <c r="BLK78" s="4"/>
      <c r="BLL78" s="4"/>
      <c r="BLM78" s="4"/>
      <c r="BLN78" s="4"/>
      <c r="BLO78" s="4"/>
      <c r="BLP78" s="4"/>
      <c r="BLQ78" s="4"/>
      <c r="BLR78" s="4"/>
      <c r="BLS78" s="4"/>
      <c r="BLT78" s="4"/>
      <c r="BLU78" s="4"/>
      <c r="BLV78" s="4"/>
      <c r="BLW78" s="4"/>
      <c r="BLX78" s="4"/>
      <c r="BLY78" s="4"/>
      <c r="BLZ78" s="4"/>
      <c r="BMA78" s="4"/>
      <c r="BMB78" s="4"/>
      <c r="BMC78" s="4"/>
      <c r="BMD78" s="4"/>
      <c r="BME78" s="4"/>
      <c r="BMF78" s="4"/>
      <c r="BMG78" s="4"/>
      <c r="BMH78" s="4"/>
      <c r="BMI78" s="4"/>
      <c r="BMJ78" s="4"/>
      <c r="BMK78" s="4"/>
      <c r="BML78" s="4"/>
      <c r="BMM78" s="4"/>
      <c r="BMN78" s="4"/>
      <c r="BMO78" s="4"/>
      <c r="BMP78" s="4"/>
      <c r="BMQ78" s="4"/>
      <c r="BMR78" s="4"/>
      <c r="BMS78" s="4"/>
      <c r="BMT78" s="4"/>
      <c r="BMU78" s="4"/>
      <c r="BMV78" s="4"/>
      <c r="BMW78" s="4"/>
      <c r="BMX78" s="4"/>
      <c r="BMY78" s="4"/>
      <c r="BMZ78" s="4"/>
      <c r="BNA78" s="4"/>
      <c r="BNB78" s="4"/>
      <c r="BNC78" s="4"/>
      <c r="BND78" s="4"/>
      <c r="BNE78" s="4"/>
      <c r="BNF78" s="4"/>
      <c r="BNG78" s="4"/>
      <c r="BNH78" s="4"/>
      <c r="BNI78" s="4"/>
      <c r="BNJ78" s="4"/>
      <c r="BNK78" s="4"/>
      <c r="BNL78" s="4"/>
      <c r="BNM78" s="4"/>
      <c r="BNN78" s="4"/>
      <c r="BNO78" s="4"/>
      <c r="BNP78" s="4"/>
      <c r="BNQ78" s="4"/>
      <c r="BNR78" s="4"/>
      <c r="BNS78" s="4"/>
      <c r="BNT78" s="4"/>
      <c r="BNU78" s="4"/>
      <c r="BNV78" s="4"/>
      <c r="BNW78" s="4"/>
      <c r="BNX78" s="4"/>
      <c r="BNY78" s="4"/>
      <c r="BNZ78" s="4"/>
      <c r="BOA78" s="4"/>
      <c r="BOB78" s="4"/>
      <c r="BOC78" s="4"/>
      <c r="BOD78" s="4"/>
      <c r="BOE78" s="4"/>
      <c r="BOF78" s="4"/>
      <c r="BOG78" s="4"/>
      <c r="BOH78" s="4"/>
      <c r="BOI78" s="4"/>
      <c r="BOJ78" s="4"/>
      <c r="BOK78" s="4"/>
      <c r="BOL78" s="4"/>
      <c r="BOM78" s="4"/>
      <c r="BON78" s="4"/>
      <c r="BOO78" s="4"/>
      <c r="BOP78" s="4"/>
      <c r="BOQ78" s="4"/>
      <c r="BOR78" s="4"/>
      <c r="BOS78" s="4"/>
      <c r="BOT78" s="4"/>
      <c r="BOU78" s="4"/>
      <c r="BOV78" s="4"/>
      <c r="BOW78" s="4"/>
      <c r="BOX78" s="4"/>
      <c r="BOY78" s="4"/>
      <c r="BOZ78" s="4"/>
      <c r="BPA78" s="4"/>
      <c r="BPB78" s="4"/>
      <c r="BPC78" s="4"/>
      <c r="BPD78" s="4"/>
      <c r="BPE78" s="4"/>
      <c r="BPF78" s="4"/>
      <c r="BPG78" s="4"/>
      <c r="BPH78" s="4"/>
      <c r="BPI78" s="4"/>
      <c r="BPJ78" s="4"/>
      <c r="BPK78" s="4"/>
      <c r="BPL78" s="4"/>
      <c r="BPM78" s="4"/>
      <c r="BPN78" s="4"/>
      <c r="BPO78" s="4"/>
      <c r="BPP78" s="4"/>
      <c r="BPQ78" s="4"/>
      <c r="BPR78" s="4"/>
      <c r="BPS78" s="4"/>
      <c r="BPT78" s="4"/>
      <c r="BPU78" s="4"/>
      <c r="BPV78" s="4"/>
      <c r="BPW78" s="4"/>
      <c r="BPX78" s="4"/>
      <c r="BPY78" s="4"/>
      <c r="BPZ78" s="4"/>
      <c r="BQA78" s="4"/>
      <c r="BQB78" s="4"/>
      <c r="BQC78" s="4"/>
      <c r="BQD78" s="4"/>
      <c r="BQE78" s="4"/>
      <c r="BQF78" s="4"/>
      <c r="BQG78" s="4"/>
      <c r="BQH78" s="4"/>
      <c r="BQI78" s="4"/>
      <c r="BQJ78" s="4"/>
      <c r="BQK78" s="4"/>
      <c r="BQL78" s="4"/>
      <c r="BQM78" s="4"/>
      <c r="BQN78" s="4"/>
      <c r="BQO78" s="4"/>
      <c r="BQP78" s="4"/>
      <c r="BQQ78" s="4"/>
      <c r="BQR78" s="4"/>
      <c r="BQS78" s="4"/>
      <c r="BQT78" s="4"/>
      <c r="BQU78" s="4"/>
      <c r="BQV78" s="4"/>
      <c r="BQW78" s="4"/>
      <c r="BQX78" s="4"/>
      <c r="BQY78" s="4"/>
      <c r="BQZ78" s="4"/>
      <c r="BRA78" s="4"/>
      <c r="BRB78" s="4"/>
      <c r="BRC78" s="4"/>
      <c r="BRD78" s="4"/>
      <c r="BRE78" s="4"/>
      <c r="BRF78" s="4"/>
      <c r="BRG78" s="4"/>
      <c r="BRH78" s="4"/>
      <c r="BRI78" s="4"/>
      <c r="BRJ78" s="4"/>
      <c r="BRK78" s="4"/>
      <c r="BRL78" s="4"/>
      <c r="BRM78" s="4"/>
      <c r="BRN78" s="4"/>
      <c r="BRO78" s="4"/>
      <c r="BRP78" s="4"/>
      <c r="BRQ78" s="4"/>
      <c r="BRR78" s="4"/>
      <c r="BRS78" s="4"/>
      <c r="BRT78" s="4"/>
      <c r="BRU78" s="4"/>
      <c r="BRV78" s="4"/>
      <c r="BRW78" s="4"/>
      <c r="BRX78" s="4"/>
      <c r="BRY78" s="4"/>
      <c r="BRZ78" s="4"/>
      <c r="BSA78" s="4"/>
      <c r="BSB78" s="4"/>
      <c r="BSC78" s="4"/>
      <c r="BSD78" s="4"/>
      <c r="BSE78" s="4"/>
      <c r="BSF78" s="4"/>
      <c r="BSG78" s="4"/>
      <c r="BSH78" s="4"/>
      <c r="BSI78" s="4"/>
      <c r="BSJ78" s="4"/>
      <c r="BSK78" s="4"/>
      <c r="BSL78" s="4"/>
      <c r="BSM78" s="4"/>
      <c r="BSN78" s="4"/>
      <c r="BSO78" s="4"/>
      <c r="BSP78" s="4"/>
      <c r="BSQ78" s="4"/>
      <c r="BSR78" s="4"/>
      <c r="BSS78" s="4"/>
      <c r="BST78" s="4"/>
      <c r="BSU78" s="4"/>
      <c r="BSV78" s="4"/>
      <c r="BSW78" s="4"/>
      <c r="BSX78" s="4"/>
      <c r="BSY78" s="4"/>
      <c r="BSZ78" s="4"/>
      <c r="BTA78" s="4"/>
      <c r="BTB78" s="4"/>
      <c r="BTC78" s="4"/>
      <c r="BTD78" s="4"/>
      <c r="BTE78" s="4"/>
      <c r="BTF78" s="4"/>
      <c r="BTG78" s="4"/>
      <c r="BTH78" s="4"/>
      <c r="BTI78" s="4"/>
      <c r="BTJ78" s="4"/>
      <c r="BTK78" s="4"/>
      <c r="BTL78" s="4"/>
      <c r="BTM78" s="4"/>
      <c r="BTN78" s="4"/>
      <c r="BTO78" s="4"/>
      <c r="BTP78" s="4"/>
      <c r="BTQ78" s="4"/>
      <c r="BTR78" s="4"/>
      <c r="BTS78" s="4"/>
      <c r="BTT78" s="4"/>
      <c r="BTU78" s="4"/>
      <c r="BTV78" s="4"/>
      <c r="BTW78" s="4"/>
      <c r="BTX78" s="4"/>
      <c r="BTY78" s="4"/>
      <c r="BTZ78" s="4"/>
      <c r="BUA78" s="4"/>
      <c r="BUB78" s="4"/>
      <c r="BUC78" s="4"/>
      <c r="BUD78" s="4"/>
      <c r="BUE78" s="4"/>
      <c r="BUF78" s="4"/>
      <c r="BUG78" s="4"/>
      <c r="BUH78" s="4"/>
      <c r="BUI78" s="4"/>
      <c r="BUJ78" s="4"/>
      <c r="BUK78" s="4"/>
      <c r="BUL78" s="4"/>
      <c r="BUM78" s="4"/>
      <c r="BUN78" s="4"/>
      <c r="BUO78" s="4"/>
      <c r="BUP78" s="4"/>
      <c r="BUQ78" s="4"/>
      <c r="BUR78" s="4"/>
      <c r="BUS78" s="4"/>
      <c r="BUT78" s="4"/>
      <c r="BUU78" s="4"/>
      <c r="BUV78" s="4"/>
      <c r="BUW78" s="4"/>
      <c r="BUX78" s="4"/>
      <c r="BUY78" s="4"/>
      <c r="BUZ78" s="4"/>
      <c r="BVA78" s="4"/>
      <c r="BVB78" s="4"/>
      <c r="BVC78" s="4"/>
      <c r="BVD78" s="4"/>
      <c r="BVE78" s="4"/>
      <c r="BVF78" s="4"/>
      <c r="BVG78" s="4"/>
      <c r="BVH78" s="4"/>
      <c r="BVI78" s="4"/>
      <c r="BVJ78" s="4"/>
      <c r="BVK78" s="4"/>
      <c r="BVL78" s="4"/>
      <c r="BVM78" s="4"/>
      <c r="BVN78" s="4"/>
      <c r="BVO78" s="4"/>
      <c r="BVP78" s="4"/>
      <c r="BVQ78" s="4"/>
      <c r="BVR78" s="4"/>
      <c r="BVS78" s="4"/>
      <c r="BVT78" s="4"/>
      <c r="BVU78" s="4"/>
      <c r="BVV78" s="4"/>
      <c r="BVW78" s="4"/>
      <c r="BVX78" s="4"/>
      <c r="BVY78" s="4"/>
      <c r="BVZ78" s="4"/>
      <c r="BWA78" s="4"/>
      <c r="BWB78" s="4"/>
      <c r="BWC78" s="4"/>
      <c r="BWD78" s="4"/>
      <c r="BWE78" s="4"/>
      <c r="BWF78" s="4"/>
      <c r="BWG78" s="4"/>
      <c r="BWH78" s="4"/>
      <c r="BWI78" s="4"/>
      <c r="BWJ78" s="4"/>
      <c r="BWK78" s="4"/>
      <c r="BWL78" s="4"/>
      <c r="BWM78" s="4"/>
      <c r="BWN78" s="4"/>
      <c r="BWO78" s="4"/>
      <c r="BWP78" s="4"/>
      <c r="BWQ78" s="4"/>
      <c r="BWR78" s="4"/>
      <c r="BWS78" s="4"/>
      <c r="BWT78" s="4"/>
      <c r="BWU78" s="4"/>
      <c r="BWV78" s="4"/>
      <c r="BWW78" s="4"/>
      <c r="BWX78" s="4"/>
      <c r="BWY78" s="4"/>
      <c r="BWZ78" s="4"/>
      <c r="BXA78" s="4"/>
      <c r="BXB78" s="4"/>
      <c r="BXC78" s="4"/>
      <c r="BXD78" s="4"/>
      <c r="BXE78" s="4"/>
      <c r="BXF78" s="4"/>
      <c r="BXG78" s="4"/>
      <c r="BXH78" s="4"/>
      <c r="BXI78" s="4"/>
      <c r="BXJ78" s="4"/>
      <c r="BXK78" s="4"/>
      <c r="BXL78" s="4"/>
      <c r="BXM78" s="4"/>
      <c r="BXN78" s="4"/>
      <c r="BXO78" s="4"/>
      <c r="BXP78" s="4"/>
      <c r="BXQ78" s="4"/>
      <c r="BXR78" s="4"/>
      <c r="BXS78" s="4"/>
      <c r="BXT78" s="4"/>
      <c r="BXU78" s="4"/>
      <c r="BXV78" s="4"/>
      <c r="BXW78" s="4"/>
      <c r="BXX78" s="4"/>
      <c r="BXY78" s="4"/>
      <c r="BXZ78" s="4"/>
      <c r="BYA78" s="4"/>
      <c r="BYB78" s="4"/>
      <c r="BYC78" s="4"/>
      <c r="BYD78" s="4"/>
      <c r="BYE78" s="4"/>
      <c r="BYF78" s="4"/>
      <c r="BYG78" s="4"/>
      <c r="BYH78" s="4"/>
      <c r="BYI78" s="4"/>
      <c r="BYJ78" s="4"/>
      <c r="BYK78" s="4"/>
      <c r="BYL78" s="4"/>
      <c r="BYM78" s="4"/>
      <c r="BYN78" s="4"/>
      <c r="BYO78" s="4"/>
      <c r="BYP78" s="4"/>
      <c r="BYQ78" s="4"/>
      <c r="BYR78" s="4"/>
      <c r="BYS78" s="4"/>
      <c r="BYT78" s="4"/>
      <c r="BYU78" s="4"/>
      <c r="BYV78" s="4"/>
      <c r="BYW78" s="4"/>
      <c r="BYX78" s="4"/>
      <c r="BYY78" s="4"/>
      <c r="BYZ78" s="4"/>
      <c r="BZA78" s="4"/>
      <c r="BZB78" s="4"/>
      <c r="BZC78" s="4"/>
      <c r="BZD78" s="4"/>
      <c r="BZE78" s="4"/>
      <c r="BZF78" s="4"/>
      <c r="BZG78" s="4"/>
      <c r="BZH78" s="4"/>
      <c r="BZI78" s="4"/>
      <c r="BZJ78" s="4"/>
      <c r="BZK78" s="4"/>
      <c r="BZL78" s="4"/>
      <c r="BZM78" s="4"/>
      <c r="BZN78" s="4"/>
      <c r="BZO78" s="4"/>
      <c r="BZP78" s="4"/>
      <c r="BZQ78" s="4"/>
      <c r="BZR78" s="4"/>
      <c r="BZS78" s="4"/>
      <c r="BZT78" s="4"/>
      <c r="BZU78" s="4"/>
      <c r="BZV78" s="4"/>
      <c r="BZW78" s="4"/>
      <c r="BZX78" s="4"/>
      <c r="BZY78" s="4"/>
      <c r="BZZ78" s="4"/>
      <c r="CAA78" s="4"/>
      <c r="CAB78" s="4"/>
      <c r="CAC78" s="4"/>
      <c r="CAD78" s="4"/>
      <c r="CAE78" s="4"/>
      <c r="CAF78" s="4"/>
      <c r="CAG78" s="4"/>
      <c r="CAH78" s="4"/>
      <c r="CAI78" s="4"/>
      <c r="CAJ78" s="4"/>
      <c r="CAK78" s="4"/>
      <c r="CAL78" s="4"/>
      <c r="CAM78" s="4"/>
      <c r="CAN78" s="4"/>
      <c r="CAO78" s="4"/>
      <c r="CAP78" s="4"/>
      <c r="CAQ78" s="4"/>
      <c r="CAR78" s="4"/>
      <c r="CAS78" s="4"/>
      <c r="CAT78" s="4"/>
      <c r="CAU78" s="4"/>
      <c r="CAV78" s="4"/>
      <c r="CAW78" s="4"/>
      <c r="CAX78" s="4"/>
      <c r="CAY78" s="4"/>
      <c r="CAZ78" s="4"/>
      <c r="CBA78" s="4"/>
      <c r="CBB78" s="4"/>
      <c r="CBC78" s="4"/>
      <c r="CBD78" s="4"/>
      <c r="CBE78" s="4"/>
      <c r="CBF78" s="4"/>
      <c r="CBG78" s="4"/>
      <c r="CBH78" s="4"/>
      <c r="CBI78" s="4"/>
      <c r="CBJ78" s="4"/>
      <c r="CBK78" s="4"/>
      <c r="CBL78" s="4"/>
      <c r="CBM78" s="4"/>
      <c r="CBN78" s="4"/>
      <c r="CBO78" s="4"/>
      <c r="CBP78" s="4"/>
      <c r="CBQ78" s="4"/>
      <c r="CBR78" s="4"/>
      <c r="CBS78" s="4"/>
      <c r="CBT78" s="4"/>
      <c r="CBU78" s="4"/>
      <c r="CBV78" s="4"/>
      <c r="CBW78" s="4"/>
      <c r="CBX78" s="4"/>
      <c r="CBY78" s="4"/>
      <c r="CBZ78" s="4"/>
      <c r="CCA78" s="4"/>
      <c r="CCB78" s="4"/>
      <c r="CCC78" s="4"/>
      <c r="CCD78" s="4"/>
      <c r="CCE78" s="4"/>
      <c r="CCF78" s="4"/>
      <c r="CCG78" s="4"/>
      <c r="CCH78" s="4"/>
      <c r="CCI78" s="4"/>
      <c r="CCJ78" s="4"/>
      <c r="CCK78" s="4"/>
      <c r="CCL78" s="4"/>
      <c r="CCM78" s="4"/>
      <c r="CCN78" s="4"/>
      <c r="CCO78" s="4"/>
      <c r="CCP78" s="4"/>
      <c r="CCQ78" s="4"/>
      <c r="CCR78" s="4"/>
      <c r="CCS78" s="4"/>
      <c r="CCT78" s="4"/>
      <c r="CCU78" s="4"/>
      <c r="CCV78" s="4"/>
      <c r="CCW78" s="4"/>
      <c r="CCX78" s="4"/>
      <c r="CCY78" s="4"/>
      <c r="CCZ78" s="4"/>
      <c r="CDA78" s="4"/>
      <c r="CDB78" s="4"/>
      <c r="CDC78" s="4"/>
      <c r="CDD78" s="4"/>
      <c r="CDE78" s="4"/>
      <c r="CDF78" s="4"/>
      <c r="CDG78" s="4"/>
      <c r="CDH78" s="4"/>
      <c r="CDI78" s="4"/>
      <c r="CDJ78" s="4"/>
      <c r="CDK78" s="4"/>
      <c r="CDL78" s="4"/>
      <c r="CDM78" s="4"/>
      <c r="CDN78" s="4"/>
      <c r="CDO78" s="4"/>
      <c r="CDP78" s="4"/>
      <c r="CDQ78" s="4"/>
      <c r="CDR78" s="4"/>
      <c r="CDS78" s="4"/>
      <c r="CDT78" s="4"/>
      <c r="CDU78" s="4"/>
      <c r="CDV78" s="4"/>
      <c r="CDW78" s="4"/>
      <c r="CDX78" s="4"/>
      <c r="CDY78" s="4"/>
      <c r="CDZ78" s="4"/>
      <c r="CEA78" s="4"/>
      <c r="CEB78" s="4"/>
      <c r="CEC78" s="4"/>
      <c r="CED78" s="4"/>
      <c r="CEE78" s="4"/>
      <c r="CEF78" s="4"/>
      <c r="CEG78" s="4"/>
      <c r="CEH78" s="4"/>
      <c r="CEI78" s="4"/>
      <c r="CEJ78" s="4"/>
      <c r="CEK78" s="4"/>
      <c r="CEL78" s="4"/>
      <c r="CEM78" s="4"/>
      <c r="CEN78" s="4"/>
      <c r="CEO78" s="4"/>
      <c r="CEP78" s="4"/>
      <c r="CEQ78" s="4"/>
      <c r="CER78" s="4"/>
      <c r="CES78" s="4"/>
      <c r="CET78" s="4"/>
      <c r="CEU78" s="4"/>
      <c r="CEV78" s="4"/>
      <c r="CEW78" s="4"/>
      <c r="CEX78" s="4"/>
      <c r="CEY78" s="4"/>
      <c r="CEZ78" s="4"/>
      <c r="CFA78" s="4"/>
      <c r="CFB78" s="4"/>
      <c r="CFC78" s="4"/>
      <c r="CFD78" s="4"/>
      <c r="CFE78" s="4"/>
      <c r="CFF78" s="4"/>
      <c r="CFG78" s="4"/>
      <c r="CFH78" s="4"/>
      <c r="CFI78" s="4"/>
      <c r="CFJ78" s="4"/>
      <c r="CFK78" s="4"/>
      <c r="CFL78" s="4"/>
      <c r="CFM78" s="4"/>
      <c r="CFN78" s="4"/>
      <c r="CFO78" s="4"/>
      <c r="CFP78" s="4"/>
      <c r="CFQ78" s="4"/>
      <c r="CFR78" s="4"/>
      <c r="CFS78" s="4"/>
      <c r="CFT78" s="4"/>
      <c r="CFU78" s="4"/>
      <c r="CFV78" s="4"/>
      <c r="CFW78" s="4"/>
      <c r="CFX78" s="4"/>
      <c r="CFY78" s="4"/>
      <c r="CFZ78" s="4"/>
      <c r="CGA78" s="4"/>
      <c r="CGB78" s="4"/>
      <c r="CGC78" s="4"/>
      <c r="CGD78" s="4"/>
      <c r="CGE78" s="4"/>
      <c r="CGF78" s="4"/>
      <c r="CGG78" s="4"/>
      <c r="CGH78" s="4"/>
      <c r="CGI78" s="4"/>
      <c r="CGJ78" s="4"/>
      <c r="CGK78" s="4"/>
      <c r="CGL78" s="4"/>
      <c r="CGM78" s="4"/>
      <c r="CGN78" s="4"/>
      <c r="CGO78" s="4"/>
      <c r="CGP78" s="4"/>
      <c r="CGQ78" s="4"/>
      <c r="CGR78" s="4"/>
      <c r="CGS78" s="4"/>
      <c r="CGT78" s="4"/>
      <c r="CGU78" s="4"/>
      <c r="CGV78" s="4"/>
      <c r="CGW78" s="4"/>
      <c r="CGX78" s="4"/>
      <c r="CGY78" s="4"/>
      <c r="CGZ78" s="4"/>
      <c r="CHA78" s="4"/>
      <c r="CHB78" s="4"/>
      <c r="CHC78" s="4"/>
      <c r="CHD78" s="4"/>
      <c r="CHE78" s="4"/>
      <c r="CHF78" s="4"/>
      <c r="CHG78" s="4"/>
      <c r="CHH78" s="4"/>
      <c r="CHI78" s="4"/>
      <c r="CHJ78" s="4"/>
      <c r="CHK78" s="4"/>
      <c r="CHL78" s="4"/>
      <c r="CHM78" s="4"/>
      <c r="CHN78" s="4"/>
      <c r="CHO78" s="4"/>
      <c r="CHP78" s="4"/>
      <c r="CHQ78" s="4"/>
      <c r="CHR78" s="4"/>
      <c r="CHS78" s="4"/>
      <c r="CHT78" s="4"/>
      <c r="CHU78" s="4"/>
      <c r="CHV78" s="4"/>
      <c r="CHW78" s="4"/>
      <c r="CHX78" s="4"/>
      <c r="CHY78" s="4"/>
      <c r="CHZ78" s="4"/>
      <c r="CIA78" s="4"/>
      <c r="CIB78" s="4"/>
      <c r="CIC78" s="4"/>
      <c r="CID78" s="4"/>
      <c r="CIE78" s="4"/>
      <c r="CIF78" s="4"/>
      <c r="CIG78" s="4"/>
      <c r="CIH78" s="4"/>
      <c r="CII78" s="4"/>
      <c r="CIJ78" s="4"/>
      <c r="CIK78" s="4"/>
      <c r="CIL78" s="4"/>
      <c r="CIM78" s="4"/>
      <c r="CIN78" s="4"/>
      <c r="CIO78" s="4"/>
      <c r="CIP78" s="4"/>
      <c r="CIQ78" s="4"/>
      <c r="CIR78" s="4"/>
      <c r="CIS78" s="4"/>
      <c r="CIT78" s="4"/>
      <c r="CIU78" s="4"/>
      <c r="CIV78" s="4"/>
      <c r="CIW78" s="4"/>
      <c r="CIX78" s="4"/>
      <c r="CIY78" s="4"/>
      <c r="CIZ78" s="4"/>
      <c r="CJA78" s="4"/>
      <c r="CJB78" s="4"/>
      <c r="CJC78" s="4"/>
      <c r="CJD78" s="4"/>
      <c r="CJE78" s="4"/>
      <c r="CJF78" s="4"/>
      <c r="CJG78" s="4"/>
      <c r="CJH78" s="4"/>
      <c r="CJI78" s="4"/>
      <c r="CJJ78" s="4"/>
      <c r="CJK78" s="4"/>
      <c r="CJL78" s="4"/>
      <c r="CJM78" s="4"/>
      <c r="CJN78" s="4"/>
      <c r="CJO78" s="4"/>
      <c r="CJP78" s="4"/>
      <c r="CJQ78" s="4"/>
      <c r="CJR78" s="4"/>
      <c r="CJS78" s="4"/>
      <c r="CJT78" s="4"/>
      <c r="CJU78" s="4"/>
      <c r="CJV78" s="4"/>
      <c r="CJW78" s="4"/>
      <c r="CJX78" s="4"/>
      <c r="CJY78" s="4"/>
      <c r="CJZ78" s="4"/>
      <c r="CKA78" s="4"/>
      <c r="CKB78" s="4"/>
      <c r="CKC78" s="4"/>
      <c r="CKD78" s="4"/>
      <c r="CKE78" s="4"/>
      <c r="CKF78" s="4"/>
      <c r="CKG78" s="4"/>
      <c r="CKH78" s="4"/>
      <c r="CKI78" s="4"/>
      <c r="CKJ78" s="4"/>
      <c r="CKK78" s="4"/>
      <c r="CKL78" s="4"/>
      <c r="CKM78" s="4"/>
      <c r="CKN78" s="4"/>
      <c r="CKO78" s="4"/>
      <c r="CKP78" s="4"/>
      <c r="CKQ78" s="4"/>
      <c r="CKR78" s="4"/>
      <c r="CKS78" s="4"/>
      <c r="CKT78" s="4"/>
      <c r="CKU78" s="4"/>
      <c r="CKV78" s="4"/>
      <c r="CKW78" s="4"/>
      <c r="CKX78" s="4"/>
      <c r="CKY78" s="4"/>
      <c r="CKZ78" s="4"/>
      <c r="CLA78" s="4"/>
      <c r="CLB78" s="4"/>
      <c r="CLC78" s="4"/>
      <c r="CLD78" s="4"/>
      <c r="CLE78" s="4"/>
      <c r="CLF78" s="4"/>
      <c r="CLG78" s="4"/>
      <c r="CLH78" s="4"/>
      <c r="CLI78" s="4"/>
      <c r="CLJ78" s="4"/>
      <c r="CLK78" s="4"/>
      <c r="CLL78" s="4"/>
      <c r="CLM78" s="4"/>
      <c r="CLN78" s="4"/>
      <c r="CLO78" s="4"/>
      <c r="CLP78" s="4"/>
      <c r="CLQ78" s="4"/>
      <c r="CLR78" s="4"/>
      <c r="CLS78" s="4"/>
      <c r="CLT78" s="4"/>
      <c r="CLU78" s="4"/>
      <c r="CLV78" s="4"/>
      <c r="CLW78" s="4"/>
      <c r="CLX78" s="4"/>
      <c r="CLY78" s="4"/>
      <c r="CLZ78" s="4"/>
      <c r="CMA78" s="4"/>
      <c r="CMB78" s="4"/>
      <c r="CMC78" s="4"/>
      <c r="CMD78" s="4"/>
      <c r="CME78" s="4"/>
      <c r="CMF78" s="4"/>
      <c r="CMG78" s="4"/>
      <c r="CMH78" s="4"/>
      <c r="CMI78" s="4"/>
      <c r="CMJ78" s="4"/>
      <c r="CMK78" s="4"/>
      <c r="CML78" s="4"/>
      <c r="CMM78" s="4"/>
      <c r="CMN78" s="4"/>
      <c r="CMO78" s="4"/>
      <c r="CMP78" s="4"/>
      <c r="CMQ78" s="4"/>
      <c r="CMR78" s="4"/>
      <c r="CMS78" s="4"/>
      <c r="CMT78" s="4"/>
      <c r="CMU78" s="4"/>
      <c r="CMV78" s="4"/>
      <c r="CMW78" s="4"/>
      <c r="CMX78" s="4"/>
      <c r="CMY78" s="4"/>
      <c r="CMZ78" s="4"/>
      <c r="CNA78" s="4"/>
      <c r="CNB78" s="4"/>
      <c r="CNC78" s="4"/>
      <c r="CND78" s="4"/>
      <c r="CNE78" s="4"/>
      <c r="CNF78" s="4"/>
      <c r="CNG78" s="4"/>
      <c r="CNH78" s="4"/>
      <c r="CNI78" s="4"/>
      <c r="CNJ78" s="4"/>
      <c r="CNK78" s="4"/>
      <c r="CNL78" s="4"/>
      <c r="CNM78" s="4"/>
      <c r="CNN78" s="4"/>
      <c r="CNO78" s="4"/>
      <c r="CNP78" s="4"/>
      <c r="CNQ78" s="4"/>
      <c r="CNR78" s="4"/>
      <c r="CNS78" s="4"/>
      <c r="CNT78" s="4"/>
      <c r="CNU78" s="4"/>
      <c r="CNV78" s="4"/>
      <c r="CNW78" s="4"/>
      <c r="CNX78" s="4"/>
      <c r="CNY78" s="4"/>
      <c r="CNZ78" s="4"/>
      <c r="COA78" s="4"/>
      <c r="COB78" s="4"/>
      <c r="COC78" s="4"/>
      <c r="COD78" s="4"/>
      <c r="COE78" s="4"/>
      <c r="COF78" s="4"/>
      <c r="COG78" s="4"/>
      <c r="COH78" s="4"/>
      <c r="COI78" s="4"/>
      <c r="COJ78" s="4"/>
      <c r="COK78" s="4"/>
      <c r="COL78" s="4"/>
      <c r="COM78" s="4"/>
      <c r="CON78" s="4"/>
      <c r="COO78" s="4"/>
      <c r="COP78" s="4"/>
      <c r="COQ78" s="4"/>
      <c r="COR78" s="4"/>
      <c r="COS78" s="4"/>
      <c r="COT78" s="4"/>
      <c r="COU78" s="4"/>
      <c r="COV78" s="4"/>
      <c r="COW78" s="4"/>
      <c r="COX78" s="4"/>
      <c r="COY78" s="4"/>
      <c r="COZ78" s="4"/>
      <c r="CPA78" s="4"/>
      <c r="CPB78" s="4"/>
      <c r="CPC78" s="4"/>
      <c r="CPD78" s="4"/>
      <c r="CPE78" s="4"/>
      <c r="CPF78" s="4"/>
      <c r="CPG78" s="4"/>
      <c r="CPH78" s="4"/>
      <c r="CPI78" s="4"/>
      <c r="CPJ78" s="4"/>
      <c r="CPK78" s="4"/>
      <c r="CPL78" s="4"/>
      <c r="CPM78" s="4"/>
      <c r="CPN78" s="4"/>
      <c r="CPO78" s="4"/>
      <c r="CPP78" s="4"/>
      <c r="CPQ78" s="4"/>
      <c r="CPR78" s="4"/>
      <c r="CPS78" s="4"/>
      <c r="CPT78" s="4"/>
      <c r="CPU78" s="4"/>
      <c r="CPV78" s="4"/>
      <c r="CPW78" s="4"/>
      <c r="CPX78" s="4"/>
      <c r="CPY78" s="4"/>
      <c r="CPZ78" s="4"/>
      <c r="CQA78" s="4"/>
      <c r="CQB78" s="4"/>
      <c r="CQC78" s="4"/>
      <c r="CQD78" s="4"/>
      <c r="CQE78" s="4"/>
      <c r="CQF78" s="4"/>
      <c r="CQG78" s="4"/>
      <c r="CQH78" s="4"/>
      <c r="CQI78" s="4"/>
      <c r="CQJ78" s="4"/>
      <c r="CQK78" s="4"/>
      <c r="CQL78" s="4"/>
      <c r="CQM78" s="4"/>
      <c r="CQN78" s="4"/>
      <c r="CQO78" s="4"/>
      <c r="CQP78" s="4"/>
      <c r="CQQ78" s="4"/>
      <c r="CQR78" s="4"/>
      <c r="CQS78" s="4"/>
      <c r="CQT78" s="4"/>
      <c r="CQU78" s="4"/>
      <c r="CQV78" s="4"/>
      <c r="CQW78" s="4"/>
      <c r="CQX78" s="4"/>
      <c r="CQY78" s="4"/>
      <c r="CQZ78" s="4"/>
      <c r="CRA78" s="4"/>
      <c r="CRB78" s="4"/>
      <c r="CRC78" s="4"/>
      <c r="CRD78" s="4"/>
      <c r="CRE78" s="4"/>
      <c r="CRF78" s="4"/>
      <c r="CRG78" s="4"/>
      <c r="CRH78" s="4"/>
      <c r="CRI78" s="4"/>
      <c r="CRJ78" s="4"/>
      <c r="CRK78" s="4"/>
      <c r="CRL78" s="4"/>
      <c r="CRM78" s="4"/>
      <c r="CRN78" s="4"/>
      <c r="CRO78" s="4"/>
      <c r="CRP78" s="4"/>
      <c r="CRQ78" s="4"/>
      <c r="CRR78" s="4"/>
      <c r="CRS78" s="4"/>
      <c r="CRT78" s="4"/>
      <c r="CRU78" s="4"/>
      <c r="CRV78" s="4"/>
      <c r="CRW78" s="4"/>
      <c r="CRX78" s="4"/>
      <c r="CRY78" s="4"/>
      <c r="CRZ78" s="4"/>
      <c r="CSA78" s="4"/>
      <c r="CSB78" s="4"/>
      <c r="CSC78" s="4"/>
      <c r="CSD78" s="4"/>
      <c r="CSE78" s="4"/>
      <c r="CSF78" s="4"/>
      <c r="CSG78" s="4"/>
      <c r="CSH78" s="4"/>
      <c r="CSI78" s="4"/>
      <c r="CSJ78" s="4"/>
      <c r="CSK78" s="4"/>
      <c r="CSL78" s="4"/>
      <c r="CSM78" s="4"/>
      <c r="CSN78" s="4"/>
      <c r="CSO78" s="4"/>
      <c r="CSP78" s="4"/>
      <c r="CSQ78" s="4"/>
      <c r="CSR78" s="4"/>
      <c r="CSS78" s="4"/>
      <c r="CST78" s="4"/>
      <c r="CSU78" s="4"/>
      <c r="CSV78" s="4"/>
      <c r="CSW78" s="4"/>
      <c r="CSX78" s="4"/>
      <c r="CSY78" s="4"/>
      <c r="CSZ78" s="4"/>
      <c r="CTA78" s="4"/>
      <c r="CTB78" s="4"/>
      <c r="CTC78" s="4"/>
      <c r="CTD78" s="4"/>
      <c r="CTE78" s="4"/>
      <c r="CTF78" s="4"/>
      <c r="CTG78" s="4"/>
      <c r="CTH78" s="4"/>
      <c r="CTI78" s="4"/>
      <c r="CTJ78" s="4"/>
      <c r="CTK78" s="4"/>
      <c r="CTL78" s="4"/>
      <c r="CTM78" s="4"/>
      <c r="CTN78" s="4"/>
      <c r="CTO78" s="4"/>
      <c r="CTP78" s="4"/>
      <c r="CTQ78" s="4"/>
      <c r="CTR78" s="4"/>
      <c r="CTS78" s="4"/>
      <c r="CTT78" s="4"/>
      <c r="CTU78" s="4"/>
      <c r="CTV78" s="4"/>
      <c r="CTW78" s="4"/>
      <c r="CTX78" s="4"/>
      <c r="CTY78" s="4"/>
      <c r="CTZ78" s="4"/>
      <c r="CUA78" s="4"/>
      <c r="CUB78" s="4"/>
      <c r="CUC78" s="4"/>
      <c r="CUD78" s="4"/>
      <c r="CUE78" s="4"/>
      <c r="CUF78" s="4"/>
      <c r="CUG78" s="4"/>
      <c r="CUH78" s="4"/>
      <c r="CUI78" s="4"/>
      <c r="CUJ78" s="4"/>
      <c r="CUK78" s="4"/>
      <c r="CUL78" s="4"/>
      <c r="CUM78" s="4"/>
      <c r="CUN78" s="4"/>
      <c r="CUO78" s="4"/>
      <c r="CUP78" s="4"/>
      <c r="CUQ78" s="4"/>
      <c r="CUR78" s="4"/>
      <c r="CUS78" s="4"/>
      <c r="CUT78" s="4"/>
      <c r="CUU78" s="4"/>
      <c r="CUV78" s="4"/>
      <c r="CUW78" s="4"/>
      <c r="CUX78" s="4"/>
      <c r="CUY78" s="4"/>
      <c r="CUZ78" s="4"/>
      <c r="CVA78" s="4"/>
      <c r="CVB78" s="4"/>
      <c r="CVC78" s="4"/>
      <c r="CVD78" s="4"/>
      <c r="CVE78" s="4"/>
      <c r="CVF78" s="4"/>
      <c r="CVG78" s="4"/>
      <c r="CVH78" s="4"/>
      <c r="CVI78" s="4"/>
      <c r="CVJ78" s="4"/>
      <c r="CVK78" s="4"/>
      <c r="CVL78" s="4"/>
      <c r="CVM78" s="4"/>
      <c r="CVN78" s="4"/>
      <c r="CVO78" s="4"/>
      <c r="CVP78" s="4"/>
      <c r="CVQ78" s="4"/>
      <c r="CVR78" s="4"/>
      <c r="CVS78" s="4"/>
      <c r="CVT78" s="4"/>
      <c r="CVU78" s="4"/>
      <c r="CVV78" s="4"/>
      <c r="CVW78" s="4"/>
      <c r="CVX78" s="4"/>
      <c r="CVY78" s="4"/>
      <c r="CVZ78" s="4"/>
      <c r="CWA78" s="4"/>
      <c r="CWB78" s="4"/>
      <c r="CWC78" s="4"/>
      <c r="CWD78" s="4"/>
      <c r="CWE78" s="4"/>
      <c r="CWF78" s="4"/>
      <c r="CWG78" s="4"/>
      <c r="CWH78" s="4"/>
      <c r="CWI78" s="4"/>
      <c r="CWJ78" s="4"/>
      <c r="CWK78" s="4"/>
      <c r="CWL78" s="4"/>
      <c r="CWM78" s="4"/>
      <c r="CWN78" s="4"/>
      <c r="CWO78" s="4"/>
      <c r="CWP78" s="4"/>
      <c r="CWQ78" s="4"/>
      <c r="CWR78" s="4"/>
      <c r="CWS78" s="4"/>
      <c r="CWT78" s="4"/>
      <c r="CWU78" s="4"/>
      <c r="CWV78" s="4"/>
      <c r="CWW78" s="4"/>
      <c r="CWX78" s="4"/>
      <c r="CWY78" s="4"/>
      <c r="CWZ78" s="4"/>
      <c r="CXA78" s="4"/>
      <c r="CXB78" s="4"/>
      <c r="CXC78" s="4"/>
      <c r="CXD78" s="4"/>
      <c r="CXE78" s="4"/>
      <c r="CXF78" s="4"/>
      <c r="CXG78" s="4"/>
      <c r="CXH78" s="4"/>
      <c r="CXI78" s="4"/>
      <c r="CXJ78" s="4"/>
      <c r="CXK78" s="4"/>
      <c r="CXL78" s="4"/>
      <c r="CXM78" s="4"/>
      <c r="CXN78" s="4"/>
      <c r="CXO78" s="4"/>
      <c r="CXP78" s="4"/>
      <c r="CXQ78" s="4"/>
      <c r="CXR78" s="4"/>
      <c r="CXS78" s="4"/>
      <c r="CXT78" s="4"/>
      <c r="CXU78" s="4"/>
      <c r="CXV78" s="4"/>
      <c r="CXW78" s="4"/>
      <c r="CXX78" s="4"/>
      <c r="CXY78" s="4"/>
      <c r="CXZ78" s="4"/>
      <c r="CYA78" s="4"/>
      <c r="CYB78" s="4"/>
      <c r="CYC78" s="4"/>
      <c r="CYD78" s="4"/>
      <c r="CYE78" s="4"/>
      <c r="CYF78" s="4"/>
      <c r="CYG78" s="4"/>
      <c r="CYH78" s="4"/>
      <c r="CYI78" s="4"/>
      <c r="CYJ78" s="4"/>
      <c r="CYK78" s="4"/>
      <c r="CYL78" s="4"/>
      <c r="CYM78" s="4"/>
      <c r="CYN78" s="4"/>
      <c r="CYO78" s="4"/>
      <c r="CYP78" s="4"/>
      <c r="CYQ78" s="4"/>
      <c r="CYR78" s="4"/>
      <c r="CYS78" s="4"/>
      <c r="CYT78" s="4"/>
      <c r="CYU78" s="4"/>
      <c r="CYV78" s="4"/>
      <c r="CYW78" s="4"/>
      <c r="CYX78" s="4"/>
      <c r="CYY78" s="4"/>
      <c r="CYZ78" s="4"/>
      <c r="CZA78" s="4"/>
      <c r="CZB78" s="4"/>
      <c r="CZC78" s="4"/>
      <c r="CZD78" s="4"/>
      <c r="CZE78" s="4"/>
      <c r="CZF78" s="4"/>
      <c r="CZG78" s="4"/>
      <c r="CZH78" s="4"/>
      <c r="CZI78" s="4"/>
      <c r="CZJ78" s="4"/>
      <c r="CZK78" s="4"/>
      <c r="CZL78" s="4"/>
      <c r="CZM78" s="4"/>
      <c r="CZN78" s="4"/>
      <c r="CZO78" s="4"/>
      <c r="CZP78" s="4"/>
      <c r="CZQ78" s="4"/>
      <c r="CZR78" s="4"/>
      <c r="CZS78" s="4"/>
      <c r="CZT78" s="4"/>
      <c r="CZU78" s="4"/>
      <c r="CZV78" s="4"/>
      <c r="CZW78" s="4"/>
      <c r="CZX78" s="4"/>
      <c r="CZY78" s="4"/>
      <c r="CZZ78" s="4"/>
      <c r="DAA78" s="4"/>
      <c r="DAB78" s="4"/>
      <c r="DAC78" s="4"/>
      <c r="DAD78" s="4"/>
      <c r="DAE78" s="4"/>
      <c r="DAF78" s="4"/>
      <c r="DAG78" s="4"/>
      <c r="DAH78" s="4"/>
      <c r="DAI78" s="4"/>
      <c r="DAJ78" s="4"/>
      <c r="DAK78" s="4"/>
      <c r="DAL78" s="4"/>
      <c r="DAM78" s="4"/>
      <c r="DAN78" s="4"/>
      <c r="DAO78" s="4"/>
      <c r="DAP78" s="4"/>
      <c r="DAQ78" s="4"/>
      <c r="DAR78" s="4"/>
      <c r="DAS78" s="4"/>
      <c r="DAT78" s="4"/>
      <c r="DAU78" s="4"/>
      <c r="DAV78" s="4"/>
      <c r="DAW78" s="4"/>
      <c r="DAX78" s="4"/>
      <c r="DAY78" s="4"/>
      <c r="DAZ78" s="4"/>
      <c r="DBA78" s="4"/>
      <c r="DBB78" s="4"/>
      <c r="DBC78" s="4"/>
      <c r="DBD78" s="4"/>
      <c r="DBE78" s="4"/>
      <c r="DBF78" s="4"/>
      <c r="DBG78" s="4"/>
      <c r="DBH78" s="4"/>
      <c r="DBI78" s="4"/>
      <c r="DBJ78" s="4"/>
      <c r="DBK78" s="4"/>
      <c r="DBL78" s="4"/>
      <c r="DBM78" s="4"/>
      <c r="DBN78" s="4"/>
      <c r="DBO78" s="4"/>
      <c r="DBP78" s="4"/>
      <c r="DBQ78" s="4"/>
      <c r="DBR78" s="4"/>
      <c r="DBS78" s="4"/>
      <c r="DBT78" s="4"/>
      <c r="DBU78" s="4"/>
      <c r="DBV78" s="4"/>
      <c r="DBW78" s="4"/>
      <c r="DBX78" s="4"/>
      <c r="DBY78" s="4"/>
      <c r="DBZ78" s="4"/>
      <c r="DCA78" s="4"/>
      <c r="DCB78" s="4"/>
      <c r="DCC78" s="4"/>
      <c r="DCD78" s="4"/>
      <c r="DCE78" s="4"/>
      <c r="DCF78" s="4"/>
      <c r="DCG78" s="4"/>
      <c r="DCH78" s="4"/>
      <c r="DCI78" s="4"/>
      <c r="DCJ78" s="4"/>
      <c r="DCK78" s="4"/>
      <c r="DCL78" s="4"/>
      <c r="DCM78" s="4"/>
      <c r="DCN78" s="4"/>
      <c r="DCO78" s="4"/>
      <c r="DCP78" s="4"/>
      <c r="DCQ78" s="4"/>
      <c r="DCR78" s="4"/>
      <c r="DCS78" s="4"/>
      <c r="DCT78" s="4"/>
      <c r="DCU78" s="4"/>
      <c r="DCV78" s="4"/>
      <c r="DCW78" s="4"/>
      <c r="DCX78" s="4"/>
      <c r="DCY78" s="4"/>
      <c r="DCZ78" s="4"/>
      <c r="DDA78" s="4"/>
      <c r="DDB78" s="4"/>
      <c r="DDC78" s="4"/>
      <c r="DDD78" s="4"/>
      <c r="DDE78" s="4"/>
      <c r="DDF78" s="4"/>
      <c r="DDG78" s="4"/>
      <c r="DDH78" s="4"/>
      <c r="DDI78" s="4"/>
      <c r="DDJ78" s="4"/>
      <c r="DDK78" s="4"/>
      <c r="DDL78" s="4"/>
      <c r="DDM78" s="4"/>
      <c r="DDN78" s="4"/>
      <c r="DDO78" s="4"/>
      <c r="DDP78" s="4"/>
      <c r="DDQ78" s="4"/>
      <c r="DDR78" s="4"/>
      <c r="DDS78" s="4"/>
      <c r="DDT78" s="4"/>
      <c r="DDU78" s="4"/>
      <c r="DDV78" s="4"/>
      <c r="DDW78" s="4"/>
      <c r="DDX78" s="4"/>
      <c r="DDY78" s="4"/>
      <c r="DDZ78" s="4"/>
      <c r="DEA78" s="4"/>
      <c r="DEB78" s="4"/>
      <c r="DEC78" s="4"/>
      <c r="DED78" s="4"/>
      <c r="DEE78" s="4"/>
      <c r="DEF78" s="4"/>
      <c r="DEG78" s="4"/>
      <c r="DEH78" s="4"/>
      <c r="DEI78" s="4"/>
      <c r="DEJ78" s="4"/>
      <c r="DEK78" s="4"/>
      <c r="DEL78" s="4"/>
      <c r="DEM78" s="4"/>
      <c r="DEN78" s="4"/>
      <c r="DEO78" s="4"/>
      <c r="DEP78" s="4"/>
      <c r="DEQ78" s="4"/>
      <c r="DER78" s="4"/>
      <c r="DES78" s="4"/>
      <c r="DET78" s="4"/>
      <c r="DEU78" s="4"/>
      <c r="DEV78" s="4"/>
      <c r="DEW78" s="4"/>
      <c r="DEX78" s="4"/>
      <c r="DEY78" s="4"/>
      <c r="DEZ78" s="4"/>
      <c r="DFA78" s="4"/>
      <c r="DFB78" s="4"/>
      <c r="DFC78" s="4"/>
      <c r="DFD78" s="4"/>
      <c r="DFE78" s="4"/>
      <c r="DFF78" s="4"/>
      <c r="DFG78" s="4"/>
      <c r="DFH78" s="4"/>
      <c r="DFI78" s="4"/>
      <c r="DFJ78" s="4"/>
      <c r="DFK78" s="4"/>
      <c r="DFL78" s="4"/>
      <c r="DFM78" s="4"/>
      <c r="DFN78" s="4"/>
      <c r="DFO78" s="4"/>
      <c r="DFP78" s="4"/>
      <c r="DFQ78" s="4"/>
      <c r="DFR78" s="4"/>
      <c r="DFS78" s="4"/>
      <c r="DFT78" s="4"/>
      <c r="DFU78" s="4"/>
      <c r="DFV78" s="4"/>
      <c r="DFW78" s="4"/>
      <c r="DFX78" s="4"/>
      <c r="DFY78" s="4"/>
      <c r="DFZ78" s="4"/>
      <c r="DGA78" s="4"/>
      <c r="DGB78" s="4"/>
      <c r="DGC78" s="4"/>
      <c r="DGD78" s="4"/>
      <c r="DGE78" s="4"/>
      <c r="DGF78" s="4"/>
      <c r="DGG78" s="4"/>
      <c r="DGH78" s="4"/>
      <c r="DGI78" s="4"/>
      <c r="DGJ78" s="4"/>
      <c r="DGK78" s="4"/>
      <c r="DGL78" s="4"/>
      <c r="DGM78" s="4"/>
      <c r="DGN78" s="4"/>
      <c r="DGO78" s="4"/>
      <c r="DGP78" s="4"/>
      <c r="DGQ78" s="4"/>
      <c r="DGR78" s="4"/>
      <c r="DGS78" s="4"/>
      <c r="DGT78" s="4"/>
      <c r="DGU78" s="4"/>
      <c r="DGV78" s="4"/>
      <c r="DGW78" s="4"/>
      <c r="DGX78" s="4"/>
      <c r="DGY78" s="4"/>
      <c r="DGZ78" s="4"/>
      <c r="DHA78" s="4"/>
      <c r="DHB78" s="4"/>
      <c r="DHC78" s="4"/>
      <c r="DHD78" s="4"/>
      <c r="DHE78" s="4"/>
      <c r="DHF78" s="4"/>
      <c r="DHG78" s="4"/>
      <c r="DHH78" s="4"/>
      <c r="DHI78" s="4"/>
      <c r="DHJ78" s="4"/>
      <c r="DHK78" s="4"/>
      <c r="DHL78" s="4"/>
      <c r="DHM78" s="4"/>
      <c r="DHN78" s="4"/>
      <c r="DHO78" s="4"/>
      <c r="DHP78" s="4"/>
      <c r="DHQ78" s="4"/>
      <c r="DHR78" s="4"/>
      <c r="DHS78" s="4"/>
      <c r="DHT78" s="4"/>
      <c r="DHU78" s="4"/>
      <c r="DHV78" s="4"/>
      <c r="DHW78" s="4"/>
      <c r="DHX78" s="4"/>
      <c r="DHY78" s="4"/>
      <c r="DHZ78" s="4"/>
      <c r="DIA78" s="4"/>
      <c r="DIB78" s="4"/>
      <c r="DIC78" s="4"/>
      <c r="DID78" s="4"/>
      <c r="DIE78" s="4"/>
      <c r="DIF78" s="4"/>
      <c r="DIG78" s="4"/>
      <c r="DIH78" s="4"/>
      <c r="DII78" s="4"/>
      <c r="DIJ78" s="4"/>
      <c r="DIK78" s="4"/>
      <c r="DIL78" s="4"/>
      <c r="DIM78" s="4"/>
      <c r="DIN78" s="4"/>
      <c r="DIO78" s="4"/>
      <c r="DIP78" s="4"/>
      <c r="DIQ78" s="4"/>
      <c r="DIR78" s="4"/>
      <c r="DIS78" s="4"/>
      <c r="DIT78" s="4"/>
      <c r="DIU78" s="4"/>
      <c r="DIV78" s="4"/>
      <c r="DIW78" s="4"/>
      <c r="DIX78" s="4"/>
      <c r="DIY78" s="4"/>
      <c r="DIZ78" s="4"/>
      <c r="DJA78" s="4"/>
      <c r="DJB78" s="4"/>
      <c r="DJC78" s="4"/>
      <c r="DJD78" s="4"/>
      <c r="DJE78" s="4"/>
      <c r="DJF78" s="4"/>
      <c r="DJG78" s="4"/>
      <c r="DJH78" s="4"/>
      <c r="DJI78" s="4"/>
      <c r="DJJ78" s="4"/>
      <c r="DJK78" s="4"/>
      <c r="DJL78" s="4"/>
      <c r="DJM78" s="4"/>
      <c r="DJN78" s="4"/>
      <c r="DJO78" s="4"/>
      <c r="DJP78" s="4"/>
      <c r="DJQ78" s="4"/>
      <c r="DJR78" s="4"/>
      <c r="DJS78" s="4"/>
      <c r="DJT78" s="4"/>
      <c r="DJU78" s="4"/>
      <c r="DJV78" s="4"/>
      <c r="DJW78" s="4"/>
      <c r="DJX78" s="4"/>
      <c r="DJY78" s="4"/>
      <c r="DJZ78" s="4"/>
      <c r="DKA78" s="4"/>
      <c r="DKB78" s="4"/>
      <c r="DKC78" s="4"/>
      <c r="DKD78" s="4"/>
      <c r="DKE78" s="4"/>
      <c r="DKF78" s="4"/>
      <c r="DKG78" s="4"/>
      <c r="DKH78" s="4"/>
      <c r="DKI78" s="4"/>
      <c r="DKJ78" s="4"/>
      <c r="DKK78" s="4"/>
      <c r="DKL78" s="4"/>
      <c r="DKM78" s="4"/>
      <c r="DKN78" s="4"/>
      <c r="DKO78" s="4"/>
      <c r="DKP78" s="4"/>
      <c r="DKQ78" s="4"/>
      <c r="DKR78" s="4"/>
      <c r="DKS78" s="4"/>
      <c r="DKT78" s="4"/>
      <c r="DKU78" s="4"/>
      <c r="DKV78" s="4"/>
      <c r="DKW78" s="4"/>
      <c r="DKX78" s="4"/>
      <c r="DKY78" s="4"/>
      <c r="DKZ78" s="4"/>
      <c r="DLA78" s="4"/>
      <c r="DLB78" s="4"/>
      <c r="DLC78" s="4"/>
      <c r="DLD78" s="4"/>
      <c r="DLE78" s="4"/>
      <c r="DLF78" s="4"/>
      <c r="DLG78" s="4"/>
      <c r="DLH78" s="4"/>
      <c r="DLI78" s="4"/>
      <c r="DLJ78" s="4"/>
      <c r="DLK78" s="4"/>
      <c r="DLL78" s="4"/>
      <c r="DLM78" s="4"/>
      <c r="DLN78" s="4"/>
      <c r="DLO78" s="4"/>
      <c r="DLP78" s="4"/>
      <c r="DLQ78" s="4"/>
      <c r="DLR78" s="4"/>
      <c r="DLS78" s="4"/>
      <c r="DLT78" s="4"/>
      <c r="DLU78" s="4"/>
      <c r="DLV78" s="4"/>
      <c r="DLW78" s="4"/>
      <c r="DLX78" s="4"/>
      <c r="DLY78" s="4"/>
      <c r="DLZ78" s="4"/>
      <c r="DMA78" s="4"/>
      <c r="DMB78" s="4"/>
      <c r="DMC78" s="4"/>
      <c r="DMD78" s="4"/>
      <c r="DME78" s="4"/>
      <c r="DMF78" s="4"/>
      <c r="DMG78" s="4"/>
      <c r="DMH78" s="4"/>
      <c r="DMI78" s="4"/>
      <c r="DMJ78" s="4"/>
      <c r="DMK78" s="4"/>
      <c r="DML78" s="4"/>
      <c r="DMM78" s="4"/>
      <c r="DMN78" s="4"/>
      <c r="DMO78" s="4"/>
      <c r="DMP78" s="4"/>
      <c r="DMQ78" s="4"/>
      <c r="DMR78" s="4"/>
      <c r="DMS78" s="4"/>
      <c r="DMT78" s="4"/>
      <c r="DMU78" s="4"/>
      <c r="DMV78" s="4"/>
      <c r="DMW78" s="4"/>
      <c r="DMX78" s="4"/>
      <c r="DMY78" s="4"/>
      <c r="DMZ78" s="4"/>
      <c r="DNA78" s="4"/>
      <c r="DNB78" s="4"/>
      <c r="DNC78" s="4"/>
      <c r="DND78" s="4"/>
      <c r="DNE78" s="4"/>
      <c r="DNF78" s="4"/>
      <c r="DNG78" s="4"/>
      <c r="DNH78" s="4"/>
      <c r="DNI78" s="4"/>
      <c r="DNJ78" s="4"/>
      <c r="DNK78" s="4"/>
      <c r="DNL78" s="4"/>
      <c r="DNM78" s="4"/>
      <c r="DNN78" s="4"/>
      <c r="DNO78" s="4"/>
      <c r="DNP78" s="4"/>
      <c r="DNQ78" s="4"/>
      <c r="DNR78" s="4"/>
      <c r="DNS78" s="4"/>
      <c r="DNT78" s="4"/>
      <c r="DNU78" s="4"/>
      <c r="DNV78" s="4"/>
      <c r="DNW78" s="4"/>
      <c r="DNX78" s="4"/>
      <c r="DNY78" s="4"/>
      <c r="DNZ78" s="4"/>
      <c r="DOA78" s="4"/>
      <c r="DOB78" s="4"/>
      <c r="DOC78" s="4"/>
      <c r="DOD78" s="4"/>
      <c r="DOE78" s="4"/>
      <c r="DOF78" s="4"/>
      <c r="DOG78" s="4"/>
      <c r="DOH78" s="4"/>
      <c r="DOI78" s="4"/>
      <c r="DOJ78" s="4"/>
      <c r="DOK78" s="4"/>
      <c r="DOL78" s="4"/>
      <c r="DOM78" s="4"/>
      <c r="DON78" s="4"/>
      <c r="DOO78" s="4"/>
      <c r="DOP78" s="4"/>
      <c r="DOQ78" s="4"/>
      <c r="DOR78" s="4"/>
      <c r="DOS78" s="4"/>
      <c r="DOT78" s="4"/>
      <c r="DOU78" s="4"/>
      <c r="DOV78" s="4"/>
      <c r="DOW78" s="4"/>
      <c r="DOX78" s="4"/>
      <c r="DOY78" s="4"/>
      <c r="DOZ78" s="4"/>
      <c r="DPA78" s="4"/>
      <c r="DPB78" s="4"/>
      <c r="DPC78" s="4"/>
      <c r="DPD78" s="4"/>
      <c r="DPE78" s="4"/>
      <c r="DPF78" s="4"/>
      <c r="DPG78" s="4"/>
      <c r="DPH78" s="4"/>
      <c r="DPI78" s="4"/>
      <c r="DPJ78" s="4"/>
      <c r="DPK78" s="4"/>
      <c r="DPL78" s="4"/>
      <c r="DPM78" s="4"/>
      <c r="DPN78" s="4"/>
      <c r="DPO78" s="4"/>
      <c r="DPP78" s="4"/>
      <c r="DPQ78" s="4"/>
      <c r="DPR78" s="4"/>
      <c r="DPS78" s="4"/>
      <c r="DPT78" s="4"/>
      <c r="DPU78" s="4"/>
      <c r="DPV78" s="4"/>
      <c r="DPW78" s="4"/>
      <c r="DPX78" s="4"/>
      <c r="DPY78" s="4"/>
      <c r="DPZ78" s="4"/>
      <c r="DQA78" s="4"/>
      <c r="DQB78" s="4"/>
      <c r="DQC78" s="4"/>
      <c r="DQD78" s="4"/>
      <c r="DQE78" s="4"/>
      <c r="DQF78" s="4"/>
      <c r="DQG78" s="4"/>
      <c r="DQH78" s="4"/>
      <c r="DQI78" s="4"/>
      <c r="DQJ78" s="4"/>
      <c r="DQK78" s="4"/>
      <c r="DQL78" s="4"/>
      <c r="DQM78" s="4"/>
      <c r="DQN78" s="4"/>
      <c r="DQO78" s="4"/>
      <c r="DQP78" s="4"/>
      <c r="DQQ78" s="4"/>
      <c r="DQR78" s="4"/>
      <c r="DQS78" s="4"/>
      <c r="DQT78" s="4"/>
      <c r="DQU78" s="4"/>
      <c r="DQV78" s="4"/>
      <c r="DQW78" s="4"/>
      <c r="DQX78" s="4"/>
      <c r="DQY78" s="4"/>
      <c r="DQZ78" s="4"/>
      <c r="DRA78" s="4"/>
      <c r="DRB78" s="4"/>
      <c r="DRC78" s="4"/>
      <c r="DRD78" s="4"/>
      <c r="DRE78" s="4"/>
      <c r="DRF78" s="4"/>
      <c r="DRG78" s="4"/>
      <c r="DRH78" s="4"/>
      <c r="DRI78" s="4"/>
      <c r="DRJ78" s="4"/>
      <c r="DRK78" s="4"/>
      <c r="DRL78" s="4"/>
      <c r="DRM78" s="4"/>
      <c r="DRN78" s="4"/>
      <c r="DRO78" s="4"/>
      <c r="DRP78" s="4"/>
      <c r="DRQ78" s="4"/>
      <c r="DRR78" s="4"/>
      <c r="DRS78" s="4"/>
      <c r="DRT78" s="4"/>
      <c r="DRU78" s="4"/>
      <c r="DRV78" s="4"/>
      <c r="DRW78" s="4"/>
      <c r="DRX78" s="4"/>
      <c r="DRY78" s="4"/>
      <c r="DRZ78" s="4"/>
      <c r="DSA78" s="4"/>
      <c r="DSB78" s="4"/>
      <c r="DSC78" s="4"/>
      <c r="DSD78" s="4"/>
      <c r="DSE78" s="4"/>
      <c r="DSF78" s="4"/>
      <c r="DSG78" s="4"/>
      <c r="DSH78" s="4"/>
      <c r="DSI78" s="4"/>
      <c r="DSJ78" s="4"/>
      <c r="DSK78" s="4"/>
      <c r="DSL78" s="4"/>
      <c r="DSM78" s="4"/>
      <c r="DSN78" s="4"/>
      <c r="DSO78" s="4"/>
      <c r="DSP78" s="4"/>
      <c r="DSQ78" s="4"/>
      <c r="DSR78" s="4"/>
      <c r="DSS78" s="4"/>
      <c r="DST78" s="4"/>
      <c r="DSU78" s="4"/>
      <c r="DSV78" s="4"/>
      <c r="DSW78" s="4"/>
      <c r="DSX78" s="4"/>
      <c r="DSY78" s="4"/>
      <c r="DSZ78" s="4"/>
      <c r="DTA78" s="4"/>
      <c r="DTB78" s="4"/>
      <c r="DTC78" s="4"/>
      <c r="DTD78" s="4"/>
      <c r="DTE78" s="4"/>
      <c r="DTF78" s="4"/>
      <c r="DTG78" s="4"/>
      <c r="DTH78" s="4"/>
      <c r="DTI78" s="4"/>
      <c r="DTJ78" s="4"/>
      <c r="DTK78" s="4"/>
      <c r="DTL78" s="4"/>
      <c r="DTM78" s="4"/>
      <c r="DTN78" s="4"/>
      <c r="DTO78" s="4"/>
      <c r="DTP78" s="4"/>
      <c r="DTQ78" s="4"/>
      <c r="DTR78" s="4"/>
      <c r="DTS78" s="4"/>
      <c r="DTT78" s="4"/>
      <c r="DTU78" s="4"/>
      <c r="DTV78" s="4"/>
      <c r="DTW78" s="4"/>
      <c r="DTX78" s="4"/>
      <c r="DTY78" s="4"/>
      <c r="DTZ78" s="4"/>
      <c r="DUA78" s="4"/>
      <c r="DUB78" s="4"/>
      <c r="DUC78" s="4"/>
      <c r="DUD78" s="4"/>
      <c r="DUE78" s="4"/>
      <c r="DUF78" s="4"/>
      <c r="DUG78" s="4"/>
      <c r="DUH78" s="4"/>
      <c r="DUI78" s="4"/>
      <c r="DUJ78" s="4"/>
      <c r="DUK78" s="4"/>
      <c r="DUL78" s="4"/>
      <c r="DUM78" s="4"/>
      <c r="DUN78" s="4"/>
      <c r="DUO78" s="4"/>
      <c r="DUP78" s="4"/>
      <c r="DUQ78" s="4"/>
      <c r="DUR78" s="4"/>
      <c r="DUS78" s="4"/>
      <c r="DUT78" s="4"/>
      <c r="DUU78" s="4"/>
      <c r="DUV78" s="4"/>
      <c r="DUW78" s="4"/>
      <c r="DUX78" s="4"/>
      <c r="DUY78" s="4"/>
      <c r="DUZ78" s="4"/>
      <c r="DVA78" s="4"/>
      <c r="DVB78" s="4"/>
      <c r="DVC78" s="4"/>
      <c r="DVD78" s="4"/>
      <c r="DVE78" s="4"/>
      <c r="DVF78" s="4"/>
      <c r="DVG78" s="4"/>
      <c r="DVH78" s="4"/>
      <c r="DVI78" s="4"/>
      <c r="DVJ78" s="4"/>
      <c r="DVK78" s="4"/>
      <c r="DVL78" s="4"/>
      <c r="DVM78" s="4"/>
      <c r="DVN78" s="4"/>
      <c r="DVO78" s="4"/>
      <c r="DVP78" s="4"/>
      <c r="DVQ78" s="4"/>
      <c r="DVR78" s="4"/>
      <c r="DVS78" s="4"/>
      <c r="DVT78" s="4"/>
      <c r="DVU78" s="4"/>
      <c r="DVV78" s="4"/>
      <c r="DVW78" s="4"/>
      <c r="DVX78" s="4"/>
      <c r="DVY78" s="4"/>
      <c r="DVZ78" s="4"/>
      <c r="DWA78" s="4"/>
      <c r="DWB78" s="4"/>
      <c r="DWC78" s="4"/>
      <c r="DWD78" s="4"/>
      <c r="DWE78" s="4"/>
      <c r="DWF78" s="4"/>
      <c r="DWG78" s="4"/>
      <c r="DWH78" s="4"/>
      <c r="DWI78" s="4"/>
      <c r="DWJ78" s="4"/>
      <c r="DWK78" s="4"/>
      <c r="DWL78" s="4"/>
      <c r="DWM78" s="4"/>
      <c r="DWN78" s="4"/>
      <c r="DWO78" s="4"/>
      <c r="DWP78" s="4"/>
      <c r="DWQ78" s="4"/>
      <c r="DWR78" s="4"/>
      <c r="DWS78" s="4"/>
      <c r="DWT78" s="4"/>
      <c r="DWU78" s="4"/>
      <c r="DWV78" s="4"/>
      <c r="DWW78" s="4"/>
      <c r="DWX78" s="4"/>
      <c r="DWY78" s="4"/>
      <c r="DWZ78" s="4"/>
      <c r="DXA78" s="4"/>
      <c r="DXB78" s="4"/>
      <c r="DXC78" s="4"/>
      <c r="DXD78" s="4"/>
      <c r="DXE78" s="4"/>
      <c r="DXF78" s="4"/>
      <c r="DXG78" s="4"/>
      <c r="DXH78" s="4"/>
      <c r="DXI78" s="4"/>
      <c r="DXJ78" s="4"/>
      <c r="DXK78" s="4"/>
      <c r="DXL78" s="4"/>
      <c r="DXM78" s="4"/>
      <c r="DXN78" s="4"/>
      <c r="DXO78" s="4"/>
      <c r="DXP78" s="4"/>
      <c r="DXQ78" s="4"/>
      <c r="DXR78" s="4"/>
      <c r="DXS78" s="4"/>
      <c r="DXT78" s="4"/>
      <c r="DXU78" s="4"/>
      <c r="DXV78" s="4"/>
      <c r="DXW78" s="4"/>
      <c r="DXX78" s="4"/>
      <c r="DXY78" s="4"/>
      <c r="DXZ78" s="4"/>
      <c r="DYA78" s="4"/>
      <c r="DYB78" s="4"/>
      <c r="DYC78" s="4"/>
      <c r="DYD78" s="4"/>
      <c r="DYE78" s="4"/>
      <c r="DYF78" s="4"/>
      <c r="DYG78" s="4"/>
      <c r="DYH78" s="4"/>
      <c r="DYI78" s="4"/>
      <c r="DYJ78" s="4"/>
      <c r="DYK78" s="4"/>
      <c r="DYL78" s="4"/>
      <c r="DYM78" s="4"/>
      <c r="DYN78" s="4"/>
      <c r="DYO78" s="4"/>
      <c r="DYP78" s="4"/>
      <c r="DYQ78" s="4"/>
      <c r="DYR78" s="4"/>
      <c r="DYS78" s="4"/>
      <c r="DYT78" s="4"/>
      <c r="DYU78" s="4"/>
      <c r="DYV78" s="4"/>
      <c r="DYW78" s="4"/>
      <c r="DYX78" s="4"/>
      <c r="DYY78" s="4"/>
      <c r="DYZ78" s="4"/>
      <c r="DZA78" s="4"/>
      <c r="DZB78" s="4"/>
      <c r="DZC78" s="4"/>
      <c r="DZD78" s="4"/>
      <c r="DZE78" s="4"/>
      <c r="DZF78" s="4"/>
      <c r="DZG78" s="4"/>
      <c r="DZH78" s="4"/>
      <c r="DZI78" s="4"/>
      <c r="DZJ78" s="4"/>
      <c r="DZK78" s="4"/>
      <c r="DZL78" s="4"/>
      <c r="DZM78" s="4"/>
      <c r="DZN78" s="4"/>
      <c r="DZO78" s="4"/>
      <c r="DZP78" s="4"/>
      <c r="DZQ78" s="4"/>
      <c r="DZR78" s="4"/>
      <c r="DZS78" s="4"/>
      <c r="DZT78" s="4"/>
      <c r="DZU78" s="4"/>
      <c r="DZV78" s="4"/>
      <c r="DZW78" s="4"/>
      <c r="DZX78" s="4"/>
      <c r="DZY78" s="4"/>
      <c r="DZZ78" s="4"/>
      <c r="EAA78" s="4"/>
      <c r="EAB78" s="4"/>
      <c r="EAC78" s="4"/>
      <c r="EAD78" s="4"/>
      <c r="EAE78" s="4"/>
      <c r="EAF78" s="4"/>
      <c r="EAG78" s="4"/>
      <c r="EAH78" s="4"/>
      <c r="EAI78" s="4"/>
      <c r="EAJ78" s="4"/>
      <c r="EAK78" s="4"/>
      <c r="EAL78" s="4"/>
      <c r="EAM78" s="4"/>
      <c r="EAN78" s="4"/>
      <c r="EAO78" s="4"/>
      <c r="EAP78" s="4"/>
      <c r="EAQ78" s="4"/>
      <c r="EAR78" s="4"/>
      <c r="EAS78" s="4"/>
      <c r="EAT78" s="4"/>
      <c r="EAU78" s="4"/>
      <c r="EAV78" s="4"/>
      <c r="EAW78" s="4"/>
      <c r="EAX78" s="4"/>
      <c r="EAY78" s="4"/>
      <c r="EAZ78" s="4"/>
      <c r="EBA78" s="4"/>
      <c r="EBB78" s="4"/>
      <c r="EBC78" s="4"/>
      <c r="EBD78" s="4"/>
      <c r="EBE78" s="4"/>
      <c r="EBF78" s="4"/>
      <c r="EBG78" s="4"/>
      <c r="EBH78" s="4"/>
      <c r="EBI78" s="4"/>
      <c r="EBJ78" s="4"/>
      <c r="EBK78" s="4"/>
      <c r="EBL78" s="4"/>
      <c r="EBM78" s="4"/>
      <c r="EBN78" s="4"/>
      <c r="EBO78" s="4"/>
      <c r="EBP78" s="4"/>
      <c r="EBQ78" s="4"/>
      <c r="EBR78" s="4"/>
      <c r="EBS78" s="4"/>
      <c r="EBT78" s="4"/>
      <c r="EBU78" s="4"/>
      <c r="EBV78" s="4"/>
      <c r="EBW78" s="4"/>
      <c r="EBX78" s="4"/>
      <c r="EBY78" s="4"/>
      <c r="EBZ78" s="4"/>
      <c r="ECA78" s="4"/>
      <c r="ECB78" s="4"/>
      <c r="ECC78" s="4"/>
      <c r="ECD78" s="4"/>
      <c r="ECE78" s="4"/>
      <c r="ECF78" s="4"/>
      <c r="ECG78" s="4"/>
      <c r="ECH78" s="4"/>
      <c r="ECI78" s="4"/>
      <c r="ECJ78" s="4"/>
      <c r="ECK78" s="4"/>
      <c r="ECL78" s="4"/>
      <c r="ECM78" s="4"/>
      <c r="ECN78" s="4"/>
      <c r="ECO78" s="4"/>
      <c r="ECP78" s="4"/>
      <c r="ECQ78" s="4"/>
      <c r="ECR78" s="4"/>
      <c r="ECS78" s="4"/>
      <c r="ECT78" s="4"/>
      <c r="ECU78" s="4"/>
      <c r="ECV78" s="4"/>
      <c r="ECW78" s="4"/>
      <c r="ECX78" s="4"/>
      <c r="ECY78" s="4"/>
      <c r="ECZ78" s="4"/>
      <c r="EDA78" s="4"/>
      <c r="EDB78" s="4"/>
      <c r="EDC78" s="4"/>
      <c r="EDD78" s="4"/>
      <c r="EDE78" s="4"/>
      <c r="EDF78" s="4"/>
      <c r="EDG78" s="4"/>
      <c r="EDH78" s="4"/>
      <c r="EDI78" s="4"/>
      <c r="EDJ78" s="4"/>
      <c r="EDK78" s="4"/>
      <c r="EDL78" s="4"/>
      <c r="EDM78" s="4"/>
      <c r="EDN78" s="4"/>
      <c r="EDO78" s="4"/>
      <c r="EDP78" s="4"/>
      <c r="EDQ78" s="4"/>
      <c r="EDR78" s="4"/>
      <c r="EDS78" s="4"/>
      <c r="EDT78" s="4"/>
      <c r="EDU78" s="4"/>
      <c r="EDV78" s="4"/>
      <c r="EDW78" s="4"/>
      <c r="EDX78" s="4"/>
      <c r="EDY78" s="4"/>
      <c r="EDZ78" s="4"/>
      <c r="EEA78" s="4"/>
      <c r="EEB78" s="4"/>
      <c r="EEC78" s="4"/>
      <c r="EED78" s="4"/>
      <c r="EEE78" s="4"/>
      <c r="EEF78" s="4"/>
      <c r="EEG78" s="4"/>
      <c r="EEH78" s="4"/>
      <c r="EEI78" s="4"/>
      <c r="EEJ78" s="4"/>
      <c r="EEK78" s="4"/>
      <c r="EEL78" s="4"/>
      <c r="EEM78" s="4"/>
      <c r="EEN78" s="4"/>
      <c r="EEO78" s="4"/>
      <c r="EEP78" s="4"/>
      <c r="EEQ78" s="4"/>
      <c r="EER78" s="4"/>
      <c r="EES78" s="4"/>
      <c r="EET78" s="4"/>
      <c r="EEU78" s="4"/>
      <c r="EEV78" s="4"/>
      <c r="EEW78" s="4"/>
      <c r="EEX78" s="4"/>
      <c r="EEY78" s="4"/>
      <c r="EEZ78" s="4"/>
      <c r="EFA78" s="4"/>
      <c r="EFB78" s="4"/>
      <c r="EFC78" s="4"/>
      <c r="EFD78" s="4"/>
      <c r="EFE78" s="4"/>
      <c r="EFF78" s="4"/>
      <c r="EFG78" s="4"/>
      <c r="EFH78" s="4"/>
      <c r="EFI78" s="4"/>
      <c r="EFJ78" s="4"/>
      <c r="EFK78" s="4"/>
      <c r="EFL78" s="4"/>
      <c r="EFM78" s="4"/>
      <c r="EFN78" s="4"/>
      <c r="EFO78" s="4"/>
      <c r="EFP78" s="4"/>
      <c r="EFQ78" s="4"/>
      <c r="EFR78" s="4"/>
      <c r="EFS78" s="4"/>
      <c r="EFT78" s="4"/>
      <c r="EFU78" s="4"/>
      <c r="EFV78" s="4"/>
      <c r="EFW78" s="4"/>
      <c r="EFX78" s="4"/>
      <c r="EFY78" s="4"/>
      <c r="EFZ78" s="4"/>
      <c r="EGA78" s="4"/>
      <c r="EGB78" s="4"/>
      <c r="EGC78" s="4"/>
      <c r="EGD78" s="4"/>
      <c r="EGE78" s="4"/>
      <c r="EGF78" s="4"/>
      <c r="EGG78" s="4"/>
      <c r="EGH78" s="4"/>
      <c r="EGI78" s="4"/>
      <c r="EGJ78" s="4"/>
      <c r="EGK78" s="4"/>
      <c r="EGL78" s="4"/>
      <c r="EGM78" s="4"/>
      <c r="EGN78" s="4"/>
      <c r="EGO78" s="4"/>
      <c r="EGP78" s="4"/>
      <c r="EGQ78" s="4"/>
      <c r="EGR78" s="4"/>
      <c r="EGS78" s="4"/>
      <c r="EGT78" s="4"/>
      <c r="EGU78" s="4"/>
      <c r="EGV78" s="4"/>
      <c r="EGW78" s="4"/>
      <c r="EGX78" s="4"/>
      <c r="EGY78" s="4"/>
      <c r="EGZ78" s="4"/>
      <c r="EHA78" s="4"/>
      <c r="EHB78" s="4"/>
      <c r="EHC78" s="4"/>
      <c r="EHD78" s="4"/>
      <c r="EHE78" s="4"/>
      <c r="EHF78" s="4"/>
      <c r="EHG78" s="4"/>
      <c r="EHH78" s="4"/>
      <c r="EHI78" s="4"/>
      <c r="EHJ78" s="4"/>
      <c r="EHK78" s="4"/>
      <c r="EHL78" s="4"/>
      <c r="EHM78" s="4"/>
      <c r="EHN78" s="4"/>
      <c r="EHO78" s="4"/>
      <c r="EHP78" s="4"/>
      <c r="EHQ78" s="4"/>
      <c r="EHR78" s="4"/>
      <c r="EHS78" s="4"/>
      <c r="EHT78" s="4"/>
      <c r="EHU78" s="4"/>
      <c r="EHV78" s="4"/>
      <c r="EHW78" s="4"/>
      <c r="EHX78" s="4"/>
      <c r="EHY78" s="4"/>
      <c r="EHZ78" s="4"/>
      <c r="EIA78" s="4"/>
      <c r="EIB78" s="4"/>
      <c r="EIC78" s="4"/>
      <c r="EID78" s="4"/>
      <c r="EIE78" s="4"/>
      <c r="EIF78" s="4"/>
      <c r="EIG78" s="4"/>
      <c r="EIH78" s="4"/>
      <c r="EII78" s="4"/>
      <c r="EIJ78" s="4"/>
      <c r="EIK78" s="4"/>
      <c r="EIL78" s="4"/>
      <c r="EIM78" s="4"/>
      <c r="EIN78" s="4"/>
      <c r="EIO78" s="4"/>
      <c r="EIP78" s="4"/>
      <c r="EIQ78" s="4"/>
      <c r="EIR78" s="4"/>
      <c r="EIS78" s="4"/>
      <c r="EIT78" s="4"/>
      <c r="EIU78" s="4"/>
      <c r="EIV78" s="4"/>
      <c r="EIW78" s="4"/>
      <c r="EIX78" s="4"/>
      <c r="EIY78" s="4"/>
      <c r="EIZ78" s="4"/>
      <c r="EJA78" s="4"/>
      <c r="EJB78" s="4"/>
      <c r="EJC78" s="4"/>
      <c r="EJD78" s="4"/>
      <c r="EJE78" s="4"/>
      <c r="EJF78" s="4"/>
      <c r="EJG78" s="4"/>
      <c r="EJH78" s="4"/>
      <c r="EJI78" s="4"/>
      <c r="EJJ78" s="4"/>
      <c r="EJK78" s="4"/>
      <c r="EJL78" s="4"/>
      <c r="EJM78" s="4"/>
      <c r="EJN78" s="4"/>
      <c r="EJO78" s="4"/>
      <c r="EJP78" s="4"/>
      <c r="EJQ78" s="4"/>
      <c r="EJR78" s="4"/>
      <c r="EJS78" s="4"/>
      <c r="EJT78" s="4"/>
      <c r="EJU78" s="4"/>
      <c r="EJV78" s="4"/>
      <c r="EJW78" s="4"/>
      <c r="EJX78" s="4"/>
      <c r="EJY78" s="4"/>
      <c r="EJZ78" s="4"/>
      <c r="EKA78" s="4"/>
      <c r="EKB78" s="4"/>
      <c r="EKC78" s="4"/>
      <c r="EKD78" s="4"/>
      <c r="EKE78" s="4"/>
      <c r="EKF78" s="4"/>
      <c r="EKG78" s="4"/>
      <c r="EKH78" s="4"/>
      <c r="EKI78" s="4"/>
      <c r="EKJ78" s="4"/>
      <c r="EKK78" s="4"/>
      <c r="EKL78" s="4"/>
      <c r="EKM78" s="4"/>
      <c r="EKN78" s="4"/>
      <c r="EKO78" s="4"/>
      <c r="EKP78" s="4"/>
      <c r="EKQ78" s="4"/>
      <c r="EKR78" s="4"/>
      <c r="EKS78" s="4"/>
      <c r="EKT78" s="4"/>
      <c r="EKU78" s="4"/>
      <c r="EKV78" s="4"/>
      <c r="EKW78" s="4"/>
      <c r="EKX78" s="4"/>
      <c r="EKY78" s="4"/>
      <c r="EKZ78" s="4"/>
      <c r="ELA78" s="4"/>
      <c r="ELB78" s="4"/>
      <c r="ELC78" s="4"/>
      <c r="ELD78" s="4"/>
      <c r="ELE78" s="4"/>
      <c r="ELF78" s="4"/>
      <c r="ELG78" s="4"/>
      <c r="ELH78" s="4"/>
      <c r="ELI78" s="4"/>
      <c r="ELJ78" s="4"/>
      <c r="ELK78" s="4"/>
      <c r="ELL78" s="4"/>
      <c r="ELM78" s="4"/>
      <c r="ELN78" s="4"/>
      <c r="ELO78" s="4"/>
      <c r="ELP78" s="4"/>
      <c r="ELQ78" s="4"/>
      <c r="ELR78" s="4"/>
      <c r="ELS78" s="4"/>
      <c r="ELT78" s="4"/>
      <c r="ELU78" s="4"/>
      <c r="ELV78" s="4"/>
      <c r="ELW78" s="4"/>
      <c r="ELX78" s="4"/>
      <c r="ELY78" s="4"/>
      <c r="ELZ78" s="4"/>
      <c r="EMA78" s="4"/>
      <c r="EMB78" s="4"/>
      <c r="EMC78" s="4"/>
      <c r="EMD78" s="4"/>
      <c r="EME78" s="4"/>
      <c r="EMF78" s="4"/>
      <c r="EMG78" s="4"/>
      <c r="EMH78" s="4"/>
      <c r="EMI78" s="4"/>
      <c r="EMJ78" s="4"/>
      <c r="EMK78" s="4"/>
      <c r="EML78" s="4"/>
      <c r="EMM78" s="4"/>
      <c r="EMN78" s="4"/>
      <c r="EMO78" s="4"/>
      <c r="EMP78" s="4"/>
      <c r="EMQ78" s="4"/>
      <c r="EMR78" s="4"/>
      <c r="EMS78" s="4"/>
      <c r="EMT78" s="4"/>
      <c r="EMU78" s="4"/>
      <c r="EMV78" s="4"/>
      <c r="EMW78" s="4"/>
      <c r="EMX78" s="4"/>
      <c r="EMY78" s="4"/>
      <c r="EMZ78" s="4"/>
      <c r="ENA78" s="4"/>
      <c r="ENB78" s="4"/>
      <c r="ENC78" s="4"/>
      <c r="END78" s="4"/>
      <c r="ENE78" s="4"/>
      <c r="ENF78" s="4"/>
      <c r="ENG78" s="4"/>
      <c r="ENH78" s="4"/>
      <c r="ENI78" s="4"/>
      <c r="ENJ78" s="4"/>
      <c r="ENK78" s="4"/>
      <c r="ENL78" s="4"/>
      <c r="ENM78" s="4"/>
      <c r="ENN78" s="4"/>
      <c r="ENO78" s="4"/>
      <c r="ENP78" s="4"/>
      <c r="ENQ78" s="4"/>
      <c r="ENR78" s="4"/>
      <c r="ENS78" s="4"/>
      <c r="ENT78" s="4"/>
      <c r="ENU78" s="4"/>
      <c r="ENV78" s="4"/>
      <c r="ENW78" s="4"/>
      <c r="ENX78" s="4"/>
      <c r="ENY78" s="4"/>
      <c r="ENZ78" s="4"/>
      <c r="EOA78" s="4"/>
      <c r="EOB78" s="4"/>
      <c r="EOC78" s="4"/>
      <c r="EOD78" s="4"/>
      <c r="EOE78" s="4"/>
      <c r="EOF78" s="4"/>
      <c r="EOG78" s="4"/>
      <c r="EOH78" s="4"/>
      <c r="EOI78" s="4"/>
      <c r="EOJ78" s="4"/>
      <c r="EOK78" s="4"/>
      <c r="EOL78" s="4"/>
      <c r="EOM78" s="4"/>
      <c r="EON78" s="4"/>
      <c r="EOO78" s="4"/>
      <c r="EOP78" s="4"/>
      <c r="EOQ78" s="4"/>
      <c r="EOR78" s="4"/>
      <c r="EOS78" s="4"/>
      <c r="EOT78" s="4"/>
      <c r="EOU78" s="4"/>
      <c r="EOV78" s="4"/>
      <c r="EOW78" s="4"/>
      <c r="EOX78" s="4"/>
      <c r="EOY78" s="4"/>
      <c r="EOZ78" s="4"/>
      <c r="EPA78" s="4"/>
      <c r="EPB78" s="4"/>
      <c r="EPC78" s="4"/>
      <c r="EPD78" s="4"/>
      <c r="EPE78" s="4"/>
      <c r="EPF78" s="4"/>
      <c r="EPG78" s="4"/>
      <c r="EPH78" s="4"/>
      <c r="EPI78" s="4"/>
      <c r="EPJ78" s="4"/>
      <c r="EPK78" s="4"/>
      <c r="EPL78" s="4"/>
      <c r="EPM78" s="4"/>
      <c r="EPN78" s="4"/>
      <c r="EPO78" s="4"/>
      <c r="EPP78" s="4"/>
      <c r="EPQ78" s="4"/>
      <c r="EPR78" s="4"/>
      <c r="EPS78" s="4"/>
      <c r="EPT78" s="4"/>
      <c r="EPU78" s="4"/>
      <c r="EPV78" s="4"/>
      <c r="EPW78" s="4"/>
      <c r="EPX78" s="4"/>
      <c r="EPY78" s="4"/>
      <c r="EPZ78" s="4"/>
      <c r="EQA78" s="4"/>
      <c r="EQB78" s="4"/>
      <c r="EQC78" s="4"/>
      <c r="EQD78" s="4"/>
      <c r="EQE78" s="4"/>
      <c r="EQF78" s="4"/>
      <c r="EQG78" s="4"/>
      <c r="EQH78" s="4"/>
      <c r="EQI78" s="4"/>
      <c r="EQJ78" s="4"/>
      <c r="EQK78" s="4"/>
      <c r="EQL78" s="4"/>
      <c r="EQM78" s="4"/>
      <c r="EQN78" s="4"/>
      <c r="EQO78" s="4"/>
      <c r="EQP78" s="4"/>
      <c r="EQQ78" s="4"/>
      <c r="EQR78" s="4"/>
      <c r="EQS78" s="4"/>
      <c r="EQT78" s="4"/>
      <c r="EQU78" s="4"/>
      <c r="EQV78" s="4"/>
      <c r="EQW78" s="4"/>
      <c r="EQX78" s="4"/>
      <c r="EQY78" s="4"/>
      <c r="EQZ78" s="4"/>
      <c r="ERA78" s="4"/>
      <c r="ERB78" s="4"/>
      <c r="ERC78" s="4"/>
      <c r="ERD78" s="4"/>
      <c r="ERE78" s="4"/>
      <c r="ERF78" s="4"/>
      <c r="ERG78" s="4"/>
      <c r="ERH78" s="4"/>
      <c r="ERI78" s="4"/>
      <c r="ERJ78" s="4"/>
      <c r="ERK78" s="4"/>
      <c r="ERL78" s="4"/>
      <c r="ERM78" s="4"/>
      <c r="ERN78" s="4"/>
      <c r="ERO78" s="4"/>
      <c r="ERP78" s="4"/>
      <c r="ERQ78" s="4"/>
      <c r="ERR78" s="4"/>
      <c r="ERS78" s="4"/>
      <c r="ERT78" s="4"/>
      <c r="ERU78" s="4"/>
      <c r="ERV78" s="4"/>
      <c r="ERW78" s="4"/>
      <c r="ERX78" s="4"/>
      <c r="ERY78" s="4"/>
      <c r="ERZ78" s="4"/>
      <c r="ESA78" s="4"/>
      <c r="ESB78" s="4"/>
      <c r="ESC78" s="4"/>
      <c r="ESD78" s="4"/>
      <c r="ESE78" s="4"/>
      <c r="ESF78" s="4"/>
      <c r="ESG78" s="4"/>
      <c r="ESH78" s="4"/>
      <c r="ESI78" s="4"/>
      <c r="ESJ78" s="4"/>
      <c r="ESK78" s="4"/>
      <c r="ESL78" s="4"/>
      <c r="ESM78" s="4"/>
      <c r="ESN78" s="4"/>
      <c r="ESO78" s="4"/>
      <c r="ESP78" s="4"/>
      <c r="ESQ78" s="4"/>
      <c r="ESR78" s="4"/>
      <c r="ESS78" s="4"/>
      <c r="EST78" s="4"/>
      <c r="ESU78" s="4"/>
      <c r="ESV78" s="4"/>
      <c r="ESW78" s="4"/>
      <c r="ESX78" s="4"/>
      <c r="ESY78" s="4"/>
      <c r="ESZ78" s="4"/>
      <c r="ETA78" s="4"/>
      <c r="ETB78" s="4"/>
      <c r="ETC78" s="4"/>
      <c r="ETD78" s="4"/>
      <c r="ETE78" s="4"/>
      <c r="ETF78" s="4"/>
      <c r="ETG78" s="4"/>
      <c r="ETH78" s="4"/>
      <c r="ETI78" s="4"/>
      <c r="ETJ78" s="4"/>
      <c r="ETK78" s="4"/>
      <c r="ETL78" s="4"/>
      <c r="ETM78" s="4"/>
      <c r="ETN78" s="4"/>
      <c r="ETO78" s="4"/>
      <c r="ETP78" s="4"/>
      <c r="ETQ78" s="4"/>
      <c r="ETR78" s="4"/>
      <c r="ETS78" s="4"/>
      <c r="ETT78" s="4"/>
      <c r="ETU78" s="4"/>
      <c r="ETV78" s="4"/>
      <c r="ETW78" s="4"/>
      <c r="ETX78" s="4"/>
      <c r="ETY78" s="4"/>
      <c r="ETZ78" s="4"/>
      <c r="EUA78" s="4"/>
      <c r="EUB78" s="4"/>
      <c r="EUC78" s="4"/>
      <c r="EUD78" s="4"/>
      <c r="EUE78" s="4"/>
      <c r="EUF78" s="4"/>
      <c r="EUG78" s="4"/>
      <c r="EUH78" s="4"/>
      <c r="EUI78" s="4"/>
      <c r="EUJ78" s="4"/>
      <c r="EUK78" s="4"/>
      <c r="EUL78" s="4"/>
      <c r="EUM78" s="4"/>
      <c r="EUN78" s="4"/>
      <c r="EUO78" s="4"/>
      <c r="EUP78" s="4"/>
      <c r="EUQ78" s="4"/>
      <c r="EUR78" s="4"/>
      <c r="EUS78" s="4"/>
      <c r="EUT78" s="4"/>
      <c r="EUU78" s="4"/>
      <c r="EUV78" s="4"/>
      <c r="EUW78" s="4"/>
      <c r="EUX78" s="4"/>
      <c r="EUY78" s="4"/>
      <c r="EUZ78" s="4"/>
      <c r="EVA78" s="4"/>
      <c r="EVB78" s="4"/>
      <c r="EVC78" s="4"/>
      <c r="EVD78" s="4"/>
      <c r="EVE78" s="4"/>
      <c r="EVF78" s="4"/>
      <c r="EVG78" s="4"/>
      <c r="EVH78" s="4"/>
      <c r="EVI78" s="4"/>
      <c r="EVJ78" s="4"/>
      <c r="EVK78" s="4"/>
      <c r="EVL78" s="4"/>
      <c r="EVM78" s="4"/>
      <c r="EVN78" s="4"/>
      <c r="EVO78" s="4"/>
      <c r="EVP78" s="4"/>
      <c r="EVQ78" s="4"/>
      <c r="EVR78" s="4"/>
      <c r="EVS78" s="4"/>
      <c r="EVT78" s="4"/>
      <c r="EVU78" s="4"/>
      <c r="EVV78" s="4"/>
      <c r="EVW78" s="4"/>
      <c r="EVX78" s="4"/>
      <c r="EVY78" s="4"/>
      <c r="EVZ78" s="4"/>
      <c r="EWA78" s="4"/>
      <c r="EWB78" s="4"/>
      <c r="EWC78" s="4"/>
      <c r="EWD78" s="4"/>
      <c r="EWE78" s="4"/>
      <c r="EWF78" s="4"/>
      <c r="EWG78" s="4"/>
      <c r="EWH78" s="4"/>
      <c r="EWI78" s="4"/>
      <c r="EWJ78" s="4"/>
      <c r="EWK78" s="4"/>
      <c r="EWL78" s="4"/>
      <c r="EWM78" s="4"/>
      <c r="EWN78" s="4"/>
      <c r="EWO78" s="4"/>
      <c r="EWP78" s="4"/>
      <c r="EWQ78" s="4"/>
      <c r="EWR78" s="4"/>
      <c r="EWS78" s="4"/>
      <c r="EWT78" s="4"/>
      <c r="EWU78" s="4"/>
      <c r="EWV78" s="4"/>
      <c r="EWW78" s="4"/>
      <c r="EWX78" s="4"/>
      <c r="EWY78" s="4"/>
      <c r="EWZ78" s="4"/>
      <c r="EXA78" s="4"/>
      <c r="EXB78" s="4"/>
      <c r="EXC78" s="4"/>
      <c r="EXD78" s="4"/>
      <c r="EXE78" s="4"/>
      <c r="EXF78" s="4"/>
      <c r="EXG78" s="4"/>
      <c r="EXH78" s="4"/>
      <c r="EXI78" s="4"/>
      <c r="EXJ78" s="4"/>
      <c r="EXK78" s="4"/>
      <c r="EXL78" s="4"/>
      <c r="EXM78" s="4"/>
      <c r="EXN78" s="4"/>
      <c r="EXO78" s="4"/>
      <c r="EXP78" s="4"/>
      <c r="EXQ78" s="4"/>
      <c r="EXR78" s="4"/>
      <c r="EXS78" s="4"/>
      <c r="EXT78" s="4"/>
      <c r="EXU78" s="4"/>
      <c r="EXV78" s="4"/>
      <c r="EXW78" s="4"/>
      <c r="EXX78" s="4"/>
      <c r="EXY78" s="4"/>
      <c r="EXZ78" s="4"/>
      <c r="EYA78" s="4"/>
      <c r="EYB78" s="4"/>
      <c r="EYC78" s="4"/>
      <c r="EYD78" s="4"/>
      <c r="EYE78" s="4"/>
      <c r="EYF78" s="4"/>
      <c r="EYG78" s="4"/>
      <c r="EYH78" s="4"/>
      <c r="EYI78" s="4"/>
      <c r="EYJ78" s="4"/>
      <c r="EYK78" s="4"/>
      <c r="EYL78" s="4"/>
      <c r="EYM78" s="4"/>
      <c r="EYN78" s="4"/>
      <c r="EYO78" s="4"/>
      <c r="EYP78" s="4"/>
      <c r="EYQ78" s="4"/>
      <c r="EYR78" s="4"/>
      <c r="EYS78" s="4"/>
      <c r="EYT78" s="4"/>
      <c r="EYU78" s="4"/>
      <c r="EYV78" s="4"/>
      <c r="EYW78" s="4"/>
      <c r="EYX78" s="4"/>
      <c r="EYY78" s="4"/>
      <c r="EYZ78" s="4"/>
      <c r="EZA78" s="4"/>
      <c r="EZB78" s="4"/>
      <c r="EZC78" s="4"/>
      <c r="EZD78" s="4"/>
      <c r="EZE78" s="4"/>
      <c r="EZF78" s="4"/>
      <c r="EZG78" s="4"/>
      <c r="EZH78" s="4"/>
      <c r="EZI78" s="4"/>
      <c r="EZJ78" s="4"/>
      <c r="EZK78" s="4"/>
      <c r="EZL78" s="4"/>
      <c r="EZM78" s="4"/>
      <c r="EZN78" s="4"/>
      <c r="EZO78" s="4"/>
      <c r="EZP78" s="4"/>
      <c r="EZQ78" s="4"/>
      <c r="EZR78" s="4"/>
      <c r="EZS78" s="4"/>
      <c r="EZT78" s="4"/>
      <c r="EZU78" s="4"/>
      <c r="EZV78" s="4"/>
      <c r="EZW78" s="4"/>
      <c r="EZX78" s="4"/>
      <c r="EZY78" s="4"/>
      <c r="EZZ78" s="4"/>
      <c r="FAA78" s="4"/>
      <c r="FAB78" s="4"/>
      <c r="FAC78" s="4"/>
      <c r="FAD78" s="4"/>
      <c r="FAE78" s="4"/>
      <c r="FAF78" s="4"/>
      <c r="FAG78" s="4"/>
      <c r="FAH78" s="4"/>
      <c r="FAI78" s="4"/>
      <c r="FAJ78" s="4"/>
      <c r="FAK78" s="4"/>
      <c r="FAL78" s="4"/>
      <c r="FAM78" s="4"/>
      <c r="FAN78" s="4"/>
      <c r="FAO78" s="4"/>
      <c r="FAP78" s="4"/>
      <c r="FAQ78" s="4"/>
      <c r="FAR78" s="4"/>
      <c r="FAS78" s="4"/>
      <c r="FAT78" s="4"/>
      <c r="FAU78" s="4"/>
      <c r="FAV78" s="4"/>
      <c r="FAW78" s="4"/>
      <c r="FAX78" s="4"/>
      <c r="FAY78" s="4"/>
      <c r="FAZ78" s="4"/>
      <c r="FBA78" s="4"/>
      <c r="FBB78" s="4"/>
      <c r="FBC78" s="4"/>
      <c r="FBD78" s="4"/>
      <c r="FBE78" s="4"/>
      <c r="FBF78" s="4"/>
      <c r="FBG78" s="4"/>
      <c r="FBH78" s="4"/>
      <c r="FBI78" s="4"/>
      <c r="FBJ78" s="4"/>
      <c r="FBK78" s="4"/>
      <c r="FBL78" s="4"/>
      <c r="FBM78" s="4"/>
      <c r="FBN78" s="4"/>
      <c r="FBO78" s="4"/>
      <c r="FBP78" s="4"/>
      <c r="FBQ78" s="4"/>
      <c r="FBR78" s="4"/>
      <c r="FBS78" s="4"/>
      <c r="FBT78" s="4"/>
      <c r="FBU78" s="4"/>
      <c r="FBV78" s="4"/>
      <c r="FBW78" s="4"/>
      <c r="FBX78" s="4"/>
      <c r="FBY78" s="4"/>
      <c r="FBZ78" s="4"/>
      <c r="FCA78" s="4"/>
      <c r="FCB78" s="4"/>
      <c r="FCC78" s="4"/>
      <c r="FCD78" s="4"/>
      <c r="FCE78" s="4"/>
      <c r="FCF78" s="4"/>
      <c r="FCG78" s="4"/>
      <c r="FCH78" s="4"/>
      <c r="FCI78" s="4"/>
      <c r="FCJ78" s="4"/>
      <c r="FCK78" s="4"/>
      <c r="FCL78" s="4"/>
      <c r="FCM78" s="4"/>
      <c r="FCN78" s="4"/>
      <c r="FCO78" s="4"/>
      <c r="FCP78" s="4"/>
      <c r="FCQ78" s="4"/>
      <c r="FCR78" s="4"/>
      <c r="FCS78" s="4"/>
      <c r="FCT78" s="4"/>
      <c r="FCU78" s="4"/>
      <c r="FCV78" s="4"/>
      <c r="FCW78" s="4"/>
      <c r="FCX78" s="4"/>
      <c r="FCY78" s="4"/>
      <c r="FCZ78" s="4"/>
      <c r="FDA78" s="4"/>
      <c r="FDB78" s="4"/>
      <c r="FDC78" s="4"/>
      <c r="FDD78" s="4"/>
      <c r="FDE78" s="4"/>
      <c r="FDF78" s="4"/>
      <c r="FDG78" s="4"/>
      <c r="FDH78" s="4"/>
      <c r="FDI78" s="4"/>
      <c r="FDJ78" s="4"/>
      <c r="FDK78" s="4"/>
      <c r="FDL78" s="4"/>
      <c r="FDM78" s="4"/>
      <c r="FDN78" s="4"/>
      <c r="FDO78" s="4"/>
      <c r="FDP78" s="4"/>
      <c r="FDQ78" s="4"/>
      <c r="FDR78" s="4"/>
      <c r="FDS78" s="4"/>
      <c r="FDT78" s="4"/>
      <c r="FDU78" s="4"/>
      <c r="FDV78" s="4"/>
      <c r="FDW78" s="4"/>
      <c r="FDX78" s="4"/>
      <c r="FDY78" s="4"/>
      <c r="FDZ78" s="4"/>
      <c r="FEA78" s="4"/>
      <c r="FEB78" s="4"/>
      <c r="FEC78" s="4"/>
      <c r="FED78" s="4"/>
      <c r="FEE78" s="4"/>
      <c r="FEF78" s="4"/>
      <c r="FEG78" s="4"/>
      <c r="FEH78" s="4"/>
      <c r="FEI78" s="4"/>
      <c r="FEJ78" s="4"/>
      <c r="FEK78" s="4"/>
      <c r="FEL78" s="4"/>
      <c r="FEM78" s="4"/>
      <c r="FEN78" s="4"/>
      <c r="FEO78" s="4"/>
      <c r="FEP78" s="4"/>
      <c r="FEQ78" s="4"/>
      <c r="FER78" s="4"/>
      <c r="FES78" s="4"/>
      <c r="FET78" s="4"/>
      <c r="FEU78" s="4"/>
      <c r="FEV78" s="4"/>
      <c r="FEW78" s="4"/>
      <c r="FEX78" s="4"/>
      <c r="FEY78" s="4"/>
      <c r="FEZ78" s="4"/>
      <c r="FFA78" s="4"/>
      <c r="FFB78" s="4"/>
      <c r="FFC78" s="4"/>
      <c r="FFD78" s="4"/>
      <c r="FFE78" s="4"/>
      <c r="FFF78" s="4"/>
      <c r="FFG78" s="4"/>
      <c r="FFH78" s="4"/>
      <c r="FFI78" s="4"/>
      <c r="FFJ78" s="4"/>
      <c r="FFK78" s="4"/>
      <c r="FFL78" s="4"/>
      <c r="FFM78" s="4"/>
      <c r="FFN78" s="4"/>
      <c r="FFO78" s="4"/>
      <c r="FFP78" s="4"/>
      <c r="FFQ78" s="4"/>
      <c r="FFR78" s="4"/>
      <c r="FFS78" s="4"/>
      <c r="FFT78" s="4"/>
      <c r="FFU78" s="4"/>
      <c r="FFV78" s="4"/>
      <c r="FFW78" s="4"/>
      <c r="FFX78" s="4"/>
      <c r="FFY78" s="4"/>
      <c r="FFZ78" s="4"/>
      <c r="FGA78" s="4"/>
      <c r="FGB78" s="4"/>
      <c r="FGC78" s="4"/>
      <c r="FGD78" s="4"/>
      <c r="FGE78" s="4"/>
      <c r="FGF78" s="4"/>
      <c r="FGG78" s="4"/>
      <c r="FGH78" s="4"/>
      <c r="FGI78" s="4"/>
      <c r="FGJ78" s="4"/>
      <c r="FGK78" s="4"/>
      <c r="FGL78" s="4"/>
      <c r="FGM78" s="4"/>
      <c r="FGN78" s="4"/>
      <c r="FGO78" s="4"/>
      <c r="FGP78" s="4"/>
      <c r="FGQ78" s="4"/>
      <c r="FGR78" s="4"/>
      <c r="FGS78" s="4"/>
      <c r="FGT78" s="4"/>
      <c r="FGU78" s="4"/>
      <c r="FGV78" s="4"/>
      <c r="FGW78" s="4"/>
      <c r="FGX78" s="4"/>
      <c r="FGY78" s="4"/>
      <c r="FGZ78" s="4"/>
      <c r="FHA78" s="4"/>
      <c r="FHB78" s="4"/>
      <c r="FHC78" s="4"/>
      <c r="FHD78" s="4"/>
      <c r="FHE78" s="4"/>
      <c r="FHF78" s="4"/>
      <c r="FHG78" s="4"/>
      <c r="FHH78" s="4"/>
      <c r="FHI78" s="4"/>
      <c r="FHJ78" s="4"/>
      <c r="FHK78" s="4"/>
      <c r="FHL78" s="4"/>
      <c r="FHM78" s="4"/>
      <c r="FHN78" s="4"/>
      <c r="FHO78" s="4"/>
      <c r="FHP78" s="4"/>
      <c r="FHQ78" s="4"/>
      <c r="FHR78" s="4"/>
      <c r="FHS78" s="4"/>
      <c r="FHT78" s="4"/>
      <c r="FHU78" s="4"/>
      <c r="FHV78" s="4"/>
      <c r="FHW78" s="4"/>
      <c r="FHX78" s="4"/>
      <c r="FHY78" s="4"/>
      <c r="FHZ78" s="4"/>
      <c r="FIA78" s="4"/>
      <c r="FIB78" s="4"/>
      <c r="FIC78" s="4"/>
      <c r="FID78" s="4"/>
      <c r="FIE78" s="4"/>
      <c r="FIF78" s="4"/>
      <c r="FIG78" s="4"/>
      <c r="FIH78" s="4"/>
      <c r="FII78" s="4"/>
      <c r="FIJ78" s="4"/>
      <c r="FIK78" s="4"/>
      <c r="FIL78" s="4"/>
      <c r="FIM78" s="4"/>
      <c r="FIN78" s="4"/>
      <c r="FIO78" s="4"/>
      <c r="FIP78" s="4"/>
      <c r="FIQ78" s="4"/>
      <c r="FIR78" s="4"/>
      <c r="FIS78" s="4"/>
      <c r="FIT78" s="4"/>
      <c r="FIU78" s="4"/>
      <c r="FIV78" s="4"/>
      <c r="FIW78" s="4"/>
      <c r="FIX78" s="4"/>
      <c r="FIY78" s="4"/>
      <c r="FIZ78" s="4"/>
      <c r="FJA78" s="4"/>
      <c r="FJB78" s="4"/>
      <c r="FJC78" s="4"/>
      <c r="FJD78" s="4"/>
      <c r="FJE78" s="4"/>
      <c r="FJF78" s="4"/>
      <c r="FJG78" s="4"/>
      <c r="FJH78" s="4"/>
      <c r="FJI78" s="4"/>
      <c r="FJJ78" s="4"/>
      <c r="FJK78" s="4"/>
      <c r="FJL78" s="4"/>
      <c r="FJM78" s="4"/>
      <c r="FJN78" s="4"/>
      <c r="FJO78" s="4"/>
      <c r="FJP78" s="4"/>
      <c r="FJQ78" s="4"/>
      <c r="FJR78" s="4"/>
      <c r="FJS78" s="4"/>
      <c r="FJT78" s="4"/>
      <c r="FJU78" s="4"/>
      <c r="FJV78" s="4"/>
      <c r="FJW78" s="4"/>
      <c r="FJX78" s="4"/>
      <c r="FJY78" s="4"/>
      <c r="FJZ78" s="4"/>
      <c r="FKA78" s="4"/>
      <c r="FKB78" s="4"/>
      <c r="FKC78" s="4"/>
      <c r="FKD78" s="4"/>
      <c r="FKE78" s="4"/>
      <c r="FKF78" s="4"/>
      <c r="FKG78" s="4"/>
      <c r="FKH78" s="4"/>
      <c r="FKI78" s="4"/>
      <c r="FKJ78" s="4"/>
      <c r="FKK78" s="4"/>
      <c r="FKL78" s="4"/>
      <c r="FKM78" s="4"/>
      <c r="FKN78" s="4"/>
      <c r="FKO78" s="4"/>
      <c r="FKP78" s="4"/>
      <c r="FKQ78" s="4"/>
      <c r="FKR78" s="4"/>
      <c r="FKS78" s="4"/>
      <c r="FKT78" s="4"/>
      <c r="FKU78" s="4"/>
      <c r="FKV78" s="4"/>
      <c r="FKW78" s="4"/>
      <c r="FKX78" s="4"/>
      <c r="FKY78" s="4"/>
      <c r="FKZ78" s="4"/>
      <c r="FLA78" s="4"/>
      <c r="FLB78" s="4"/>
      <c r="FLC78" s="4"/>
      <c r="FLD78" s="4"/>
      <c r="FLE78" s="4"/>
      <c r="FLF78" s="4"/>
      <c r="FLG78" s="4"/>
      <c r="FLH78" s="4"/>
      <c r="FLI78" s="4"/>
      <c r="FLJ78" s="4"/>
      <c r="FLK78" s="4"/>
      <c r="FLL78" s="4"/>
      <c r="FLM78" s="4"/>
      <c r="FLN78" s="4"/>
      <c r="FLO78" s="4"/>
      <c r="FLP78" s="4"/>
      <c r="FLQ78" s="4"/>
      <c r="FLR78" s="4"/>
      <c r="FLS78" s="4"/>
      <c r="FLT78" s="4"/>
      <c r="FLU78" s="4"/>
      <c r="FLV78" s="4"/>
      <c r="FLW78" s="4"/>
      <c r="FLX78" s="4"/>
      <c r="FLY78" s="4"/>
      <c r="FLZ78" s="4"/>
      <c r="FMA78" s="4"/>
      <c r="FMB78" s="4"/>
      <c r="FMC78" s="4"/>
      <c r="FMD78" s="4"/>
      <c r="FME78" s="4"/>
      <c r="FMF78" s="4"/>
      <c r="FMG78" s="4"/>
      <c r="FMH78" s="4"/>
      <c r="FMI78" s="4"/>
      <c r="FMJ78" s="4"/>
      <c r="FMK78" s="4"/>
      <c r="FML78" s="4"/>
      <c r="FMM78" s="4"/>
      <c r="FMN78" s="4"/>
      <c r="FMO78" s="4"/>
      <c r="FMP78" s="4"/>
      <c r="FMQ78" s="4"/>
      <c r="FMR78" s="4"/>
      <c r="FMS78" s="4"/>
      <c r="FMT78" s="4"/>
      <c r="FMU78" s="4"/>
      <c r="FMV78" s="4"/>
      <c r="FMW78" s="4"/>
      <c r="FMX78" s="4"/>
      <c r="FMY78" s="4"/>
      <c r="FMZ78" s="4"/>
      <c r="FNA78" s="4"/>
      <c r="FNB78" s="4"/>
      <c r="FNC78" s="4"/>
      <c r="FND78" s="4"/>
      <c r="FNE78" s="4"/>
      <c r="FNF78" s="4"/>
      <c r="FNG78" s="4"/>
      <c r="FNH78" s="4"/>
      <c r="FNI78" s="4"/>
      <c r="FNJ78" s="4"/>
      <c r="FNK78" s="4"/>
      <c r="FNL78" s="4"/>
      <c r="FNM78" s="4"/>
      <c r="FNN78" s="4"/>
      <c r="FNO78" s="4"/>
      <c r="FNP78" s="4"/>
      <c r="FNQ78" s="4"/>
      <c r="FNR78" s="4"/>
      <c r="FNS78" s="4"/>
      <c r="FNT78" s="4"/>
      <c r="FNU78" s="4"/>
      <c r="FNV78" s="4"/>
      <c r="FNW78" s="4"/>
      <c r="FNX78" s="4"/>
      <c r="FNY78" s="4"/>
      <c r="FNZ78" s="4"/>
      <c r="FOA78" s="4"/>
      <c r="FOB78" s="4"/>
      <c r="FOC78" s="4"/>
      <c r="FOD78" s="4"/>
      <c r="FOE78" s="4"/>
      <c r="FOF78" s="4"/>
      <c r="FOG78" s="4"/>
      <c r="FOH78" s="4"/>
      <c r="FOI78" s="4"/>
      <c r="FOJ78" s="4"/>
      <c r="FOK78" s="4"/>
      <c r="FOL78" s="4"/>
      <c r="FOM78" s="4"/>
      <c r="FON78" s="4"/>
      <c r="FOO78" s="4"/>
      <c r="FOP78" s="4"/>
      <c r="FOQ78" s="4"/>
      <c r="FOR78" s="4"/>
      <c r="FOS78" s="4"/>
      <c r="FOT78" s="4"/>
      <c r="FOU78" s="4"/>
      <c r="FOV78" s="4"/>
      <c r="FOW78" s="4"/>
      <c r="FOX78" s="4"/>
      <c r="FOY78" s="4"/>
      <c r="FOZ78" s="4"/>
      <c r="FPA78" s="4"/>
      <c r="FPB78" s="4"/>
      <c r="FPC78" s="4"/>
      <c r="FPD78" s="4"/>
      <c r="FPE78" s="4"/>
      <c r="FPF78" s="4"/>
      <c r="FPG78" s="4"/>
      <c r="FPH78" s="4"/>
      <c r="FPI78" s="4"/>
      <c r="FPJ78" s="4"/>
      <c r="FPK78" s="4"/>
      <c r="FPL78" s="4"/>
      <c r="FPM78" s="4"/>
      <c r="FPN78" s="4"/>
      <c r="FPO78" s="4"/>
      <c r="FPP78" s="4"/>
      <c r="FPQ78" s="4"/>
      <c r="FPR78" s="4"/>
      <c r="FPS78" s="4"/>
      <c r="FPT78" s="4"/>
      <c r="FPU78" s="4"/>
      <c r="FPV78" s="4"/>
      <c r="FPW78" s="4"/>
      <c r="FPX78" s="4"/>
      <c r="FPY78" s="4"/>
      <c r="FPZ78" s="4"/>
      <c r="FQA78" s="4"/>
      <c r="FQB78" s="4"/>
      <c r="FQC78" s="4"/>
      <c r="FQD78" s="4"/>
      <c r="FQE78" s="4"/>
      <c r="FQF78" s="4"/>
      <c r="FQG78" s="4"/>
      <c r="FQH78" s="4"/>
      <c r="FQI78" s="4"/>
      <c r="FQJ78" s="4"/>
      <c r="FQK78" s="4"/>
      <c r="FQL78" s="4"/>
      <c r="FQM78" s="4"/>
      <c r="FQN78" s="4"/>
      <c r="FQO78" s="4"/>
      <c r="FQP78" s="4"/>
      <c r="FQQ78" s="4"/>
      <c r="FQR78" s="4"/>
      <c r="FQS78" s="4"/>
      <c r="FQT78" s="4"/>
      <c r="FQU78" s="4"/>
      <c r="FQV78" s="4"/>
      <c r="FQW78" s="4"/>
      <c r="FQX78" s="4"/>
      <c r="FQY78" s="4"/>
      <c r="FQZ78" s="4"/>
      <c r="FRA78" s="4"/>
      <c r="FRB78" s="4"/>
      <c r="FRC78" s="4"/>
      <c r="FRD78" s="4"/>
      <c r="FRE78" s="4"/>
      <c r="FRF78" s="4"/>
      <c r="FRG78" s="4"/>
      <c r="FRH78" s="4"/>
      <c r="FRI78" s="4"/>
      <c r="FRJ78" s="4"/>
      <c r="FRK78" s="4"/>
      <c r="FRL78" s="4"/>
      <c r="FRM78" s="4"/>
      <c r="FRN78" s="4"/>
      <c r="FRO78" s="4"/>
      <c r="FRP78" s="4"/>
      <c r="FRQ78" s="4"/>
      <c r="FRR78" s="4"/>
      <c r="FRS78" s="4"/>
      <c r="FRT78" s="4"/>
      <c r="FRU78" s="4"/>
      <c r="FRV78" s="4"/>
      <c r="FRW78" s="4"/>
      <c r="FRX78" s="4"/>
      <c r="FRY78" s="4"/>
      <c r="FRZ78" s="4"/>
      <c r="FSA78" s="4"/>
      <c r="FSB78" s="4"/>
      <c r="FSC78" s="4"/>
      <c r="FSD78" s="4"/>
      <c r="FSE78" s="4"/>
      <c r="FSF78" s="4"/>
      <c r="FSG78" s="4"/>
      <c r="FSH78" s="4"/>
      <c r="FSI78" s="4"/>
      <c r="FSJ78" s="4"/>
      <c r="FSK78" s="4"/>
      <c r="FSL78" s="4"/>
      <c r="FSM78" s="4"/>
      <c r="FSN78" s="4"/>
      <c r="FSO78" s="4"/>
      <c r="FSP78" s="4"/>
      <c r="FSQ78" s="4"/>
      <c r="FSR78" s="4"/>
      <c r="FSS78" s="4"/>
      <c r="FST78" s="4"/>
      <c r="FSU78" s="4"/>
      <c r="FSV78" s="4"/>
      <c r="FSW78" s="4"/>
      <c r="FSX78" s="4"/>
      <c r="FSY78" s="4"/>
      <c r="FSZ78" s="4"/>
      <c r="FTA78" s="4"/>
      <c r="FTB78" s="4"/>
      <c r="FTC78" s="4"/>
      <c r="FTD78" s="4"/>
      <c r="FTE78" s="4"/>
      <c r="FTF78" s="4"/>
      <c r="FTG78" s="4"/>
      <c r="FTH78" s="4"/>
      <c r="FTI78" s="4"/>
      <c r="FTJ78" s="4"/>
      <c r="FTK78" s="4"/>
      <c r="FTL78" s="4"/>
      <c r="FTM78" s="4"/>
      <c r="FTN78" s="4"/>
      <c r="FTO78" s="4"/>
      <c r="FTP78" s="4"/>
      <c r="FTQ78" s="4"/>
      <c r="FTR78" s="4"/>
      <c r="FTS78" s="4"/>
      <c r="FTT78" s="4"/>
      <c r="FTU78" s="4"/>
      <c r="FTV78" s="4"/>
      <c r="FTW78" s="4"/>
      <c r="FTX78" s="4"/>
      <c r="FTY78" s="4"/>
      <c r="FTZ78" s="4"/>
      <c r="FUA78" s="4"/>
      <c r="FUB78" s="4"/>
      <c r="FUC78" s="4"/>
      <c r="FUD78" s="4"/>
      <c r="FUE78" s="4"/>
      <c r="FUF78" s="4"/>
      <c r="FUG78" s="4"/>
      <c r="FUH78" s="4"/>
      <c r="FUI78" s="4"/>
      <c r="FUJ78" s="4"/>
      <c r="FUK78" s="4"/>
      <c r="FUL78" s="4"/>
      <c r="FUM78" s="4"/>
      <c r="FUN78" s="4"/>
      <c r="FUO78" s="4"/>
      <c r="FUP78" s="4"/>
      <c r="FUQ78" s="4"/>
      <c r="FUR78" s="4"/>
      <c r="FUS78" s="4"/>
      <c r="FUT78" s="4"/>
      <c r="FUU78" s="4"/>
      <c r="FUV78" s="4"/>
      <c r="FUW78" s="4"/>
      <c r="FUX78" s="4"/>
      <c r="FUY78" s="4"/>
      <c r="FUZ78" s="4"/>
      <c r="FVA78" s="4"/>
      <c r="FVB78" s="4"/>
      <c r="FVC78" s="4"/>
      <c r="FVD78" s="4"/>
      <c r="FVE78" s="4"/>
      <c r="FVF78" s="4"/>
      <c r="FVG78" s="4"/>
      <c r="FVH78" s="4"/>
      <c r="FVI78" s="4"/>
      <c r="FVJ78" s="4"/>
      <c r="FVK78" s="4"/>
      <c r="FVL78" s="4"/>
      <c r="FVM78" s="4"/>
      <c r="FVN78" s="4"/>
      <c r="FVO78" s="4"/>
      <c r="FVP78" s="4"/>
      <c r="FVQ78" s="4"/>
      <c r="FVR78" s="4"/>
      <c r="FVS78" s="4"/>
      <c r="FVT78" s="4"/>
      <c r="FVU78" s="4"/>
      <c r="FVV78" s="4"/>
      <c r="FVW78" s="4"/>
      <c r="FVX78" s="4"/>
      <c r="FVY78" s="4"/>
      <c r="FVZ78" s="4"/>
      <c r="FWA78" s="4"/>
      <c r="FWB78" s="4"/>
      <c r="FWC78" s="4"/>
      <c r="FWD78" s="4"/>
      <c r="FWE78" s="4"/>
      <c r="FWF78" s="4"/>
      <c r="FWG78" s="4"/>
      <c r="FWH78" s="4"/>
      <c r="FWI78" s="4"/>
      <c r="FWJ78" s="4"/>
      <c r="FWK78" s="4"/>
      <c r="FWL78" s="4"/>
      <c r="FWM78" s="4"/>
      <c r="FWN78" s="4"/>
      <c r="FWO78" s="4"/>
      <c r="FWP78" s="4"/>
      <c r="FWQ78" s="4"/>
      <c r="FWR78" s="4"/>
      <c r="FWS78" s="4"/>
      <c r="FWT78" s="4"/>
      <c r="FWU78" s="4"/>
      <c r="FWV78" s="4"/>
      <c r="FWW78" s="4"/>
      <c r="FWX78" s="4"/>
      <c r="FWY78" s="4"/>
      <c r="FWZ78" s="4"/>
      <c r="FXA78" s="4"/>
      <c r="FXB78" s="4"/>
      <c r="FXC78" s="4"/>
      <c r="FXD78" s="4"/>
      <c r="FXE78" s="4"/>
      <c r="FXF78" s="4"/>
      <c r="FXG78" s="4"/>
      <c r="FXH78" s="4"/>
      <c r="FXI78" s="4"/>
      <c r="FXJ78" s="4"/>
      <c r="FXK78" s="4"/>
      <c r="FXL78" s="4"/>
      <c r="FXM78" s="4"/>
      <c r="FXN78" s="4"/>
      <c r="FXO78" s="4"/>
      <c r="FXP78" s="4"/>
      <c r="FXQ78" s="4"/>
      <c r="FXR78" s="4"/>
      <c r="FXS78" s="4"/>
      <c r="FXT78" s="4"/>
      <c r="FXU78" s="4"/>
      <c r="FXV78" s="4"/>
      <c r="FXW78" s="4"/>
      <c r="FXX78" s="4"/>
      <c r="FXY78" s="4"/>
      <c r="FXZ78" s="4"/>
      <c r="FYA78" s="4"/>
      <c r="FYB78" s="4"/>
      <c r="FYC78" s="4"/>
      <c r="FYD78" s="4"/>
      <c r="FYE78" s="4"/>
      <c r="FYF78" s="4"/>
      <c r="FYG78" s="4"/>
      <c r="FYH78" s="4"/>
      <c r="FYI78" s="4"/>
      <c r="FYJ78" s="4"/>
      <c r="FYK78" s="4"/>
      <c r="FYL78" s="4"/>
      <c r="FYM78" s="4"/>
      <c r="FYN78" s="4"/>
      <c r="FYO78" s="4"/>
      <c r="FYP78" s="4"/>
      <c r="FYQ78" s="4"/>
      <c r="FYR78" s="4"/>
      <c r="FYS78" s="4"/>
      <c r="FYT78" s="4"/>
      <c r="FYU78" s="4"/>
      <c r="FYV78" s="4"/>
      <c r="FYW78" s="4"/>
      <c r="FYX78" s="4"/>
      <c r="FYY78" s="4"/>
      <c r="FYZ78" s="4"/>
      <c r="FZA78" s="4"/>
      <c r="FZB78" s="4"/>
      <c r="FZC78" s="4"/>
      <c r="FZD78" s="4"/>
      <c r="FZE78" s="4"/>
      <c r="FZF78" s="4"/>
      <c r="FZG78" s="4"/>
      <c r="FZH78" s="4"/>
      <c r="FZI78" s="4"/>
      <c r="FZJ78" s="4"/>
      <c r="FZK78" s="4"/>
      <c r="FZL78" s="4"/>
      <c r="FZM78" s="4"/>
      <c r="FZN78" s="4"/>
      <c r="FZO78" s="4"/>
      <c r="FZP78" s="4"/>
      <c r="FZQ78" s="4"/>
      <c r="FZR78" s="4"/>
      <c r="FZS78" s="4"/>
      <c r="FZT78" s="4"/>
      <c r="FZU78" s="4"/>
      <c r="FZV78" s="4"/>
      <c r="FZW78" s="4"/>
      <c r="FZX78" s="4"/>
      <c r="FZY78" s="4"/>
      <c r="FZZ78" s="4"/>
      <c r="GAA78" s="4"/>
      <c r="GAB78" s="4"/>
      <c r="GAC78" s="4"/>
      <c r="GAD78" s="4"/>
      <c r="GAE78" s="4"/>
      <c r="GAF78" s="4"/>
      <c r="GAG78" s="4"/>
      <c r="GAH78" s="4"/>
      <c r="GAI78" s="4"/>
      <c r="GAJ78" s="4"/>
      <c r="GAK78" s="4"/>
      <c r="GAL78" s="4"/>
      <c r="GAM78" s="4"/>
      <c r="GAN78" s="4"/>
      <c r="GAO78" s="4"/>
      <c r="GAP78" s="4"/>
      <c r="GAQ78" s="4"/>
      <c r="GAR78" s="4"/>
      <c r="GAS78" s="4"/>
      <c r="GAT78" s="4"/>
      <c r="GAU78" s="4"/>
      <c r="GAV78" s="4"/>
      <c r="GAW78" s="4"/>
      <c r="GAX78" s="4"/>
      <c r="GAY78" s="4"/>
      <c r="GAZ78" s="4"/>
      <c r="GBA78" s="4"/>
      <c r="GBB78" s="4"/>
      <c r="GBC78" s="4"/>
      <c r="GBD78" s="4"/>
      <c r="GBE78" s="4"/>
      <c r="GBF78" s="4"/>
      <c r="GBG78" s="4"/>
      <c r="GBH78" s="4"/>
      <c r="GBI78" s="4"/>
      <c r="GBJ78" s="4"/>
      <c r="GBK78" s="4"/>
      <c r="GBL78" s="4"/>
      <c r="GBM78" s="4"/>
      <c r="GBN78" s="4"/>
      <c r="GBO78" s="4"/>
      <c r="GBP78" s="4"/>
      <c r="GBQ78" s="4"/>
      <c r="GBR78" s="4"/>
      <c r="GBS78" s="4"/>
      <c r="GBT78" s="4"/>
      <c r="GBU78" s="4"/>
      <c r="GBV78" s="4"/>
      <c r="GBW78" s="4"/>
      <c r="GBX78" s="4"/>
      <c r="GBY78" s="4"/>
      <c r="GBZ78" s="4"/>
      <c r="GCA78" s="4"/>
      <c r="GCB78" s="4"/>
      <c r="GCC78" s="4"/>
      <c r="GCD78" s="4"/>
      <c r="GCE78" s="4"/>
      <c r="GCF78" s="4"/>
      <c r="GCG78" s="4"/>
      <c r="GCH78" s="4"/>
      <c r="GCI78" s="4"/>
      <c r="GCJ78" s="4"/>
      <c r="GCK78" s="4"/>
      <c r="GCL78" s="4"/>
      <c r="GCM78" s="4"/>
      <c r="GCN78" s="4"/>
      <c r="GCO78" s="4"/>
      <c r="GCP78" s="4"/>
      <c r="GCQ78" s="4"/>
      <c r="GCR78" s="4"/>
      <c r="GCS78" s="4"/>
      <c r="GCT78" s="4"/>
      <c r="GCU78" s="4"/>
      <c r="GCV78" s="4"/>
      <c r="GCW78" s="4"/>
      <c r="GCX78" s="4"/>
      <c r="GCY78" s="4"/>
      <c r="GCZ78" s="4"/>
      <c r="GDA78" s="4"/>
      <c r="GDB78" s="4"/>
      <c r="GDC78" s="4"/>
      <c r="GDD78" s="4"/>
      <c r="GDE78" s="4"/>
      <c r="GDF78" s="4"/>
      <c r="GDG78" s="4"/>
      <c r="GDH78" s="4"/>
      <c r="GDI78" s="4"/>
      <c r="GDJ78" s="4"/>
      <c r="GDK78" s="4"/>
      <c r="GDL78" s="4"/>
      <c r="GDM78" s="4"/>
      <c r="GDN78" s="4"/>
      <c r="GDO78" s="4"/>
      <c r="GDP78" s="4"/>
      <c r="GDQ78" s="4"/>
      <c r="GDR78" s="4"/>
      <c r="GDS78" s="4"/>
      <c r="GDT78" s="4"/>
      <c r="GDU78" s="4"/>
      <c r="GDV78" s="4"/>
      <c r="GDW78" s="4"/>
      <c r="GDX78" s="4"/>
      <c r="GDY78" s="4"/>
      <c r="GDZ78" s="4"/>
      <c r="GEA78" s="4"/>
      <c r="GEB78" s="4"/>
      <c r="GEC78" s="4"/>
      <c r="GED78" s="4"/>
      <c r="GEE78" s="4"/>
      <c r="GEF78" s="4"/>
      <c r="GEG78" s="4"/>
      <c r="GEH78" s="4"/>
      <c r="GEI78" s="4"/>
      <c r="GEJ78" s="4"/>
      <c r="GEK78" s="4"/>
      <c r="GEL78" s="4"/>
      <c r="GEM78" s="4"/>
      <c r="GEN78" s="4"/>
      <c r="GEO78" s="4"/>
      <c r="GEP78" s="4"/>
      <c r="GEQ78" s="4"/>
      <c r="GER78" s="4"/>
      <c r="GES78" s="4"/>
      <c r="GET78" s="4"/>
      <c r="GEU78" s="4"/>
      <c r="GEV78" s="4"/>
      <c r="GEW78" s="4"/>
      <c r="GEX78" s="4"/>
      <c r="GEY78" s="4"/>
      <c r="GEZ78" s="4"/>
      <c r="GFA78" s="4"/>
      <c r="GFB78" s="4"/>
      <c r="GFC78" s="4"/>
      <c r="GFD78" s="4"/>
      <c r="GFE78" s="4"/>
      <c r="GFF78" s="4"/>
      <c r="GFG78" s="4"/>
      <c r="GFH78" s="4"/>
      <c r="GFI78" s="4"/>
      <c r="GFJ78" s="4"/>
      <c r="GFK78" s="4"/>
      <c r="GFL78" s="4"/>
      <c r="GFM78" s="4"/>
      <c r="GFN78" s="4"/>
      <c r="GFO78" s="4"/>
      <c r="GFP78" s="4"/>
      <c r="GFQ78" s="4"/>
      <c r="GFR78" s="4"/>
      <c r="GFS78" s="4"/>
      <c r="GFT78" s="4"/>
      <c r="GFU78" s="4"/>
      <c r="GFV78" s="4"/>
      <c r="GFW78" s="4"/>
      <c r="GFX78" s="4"/>
      <c r="GFY78" s="4"/>
      <c r="GFZ78" s="4"/>
      <c r="GGA78" s="4"/>
      <c r="GGB78" s="4"/>
      <c r="GGC78" s="4"/>
      <c r="GGD78" s="4"/>
      <c r="GGE78" s="4"/>
      <c r="GGF78" s="4"/>
      <c r="GGG78" s="4"/>
      <c r="GGH78" s="4"/>
      <c r="GGI78" s="4"/>
      <c r="GGJ78" s="4"/>
      <c r="GGK78" s="4"/>
      <c r="GGL78" s="4"/>
      <c r="GGM78" s="4"/>
      <c r="GGN78" s="4"/>
      <c r="GGO78" s="4"/>
      <c r="GGP78" s="4"/>
      <c r="GGQ78" s="4"/>
      <c r="GGR78" s="4"/>
      <c r="GGS78" s="4"/>
      <c r="GGT78" s="4"/>
      <c r="GGU78" s="4"/>
      <c r="GGV78" s="4"/>
      <c r="GGW78" s="4"/>
      <c r="GGX78" s="4"/>
      <c r="GGY78" s="4"/>
      <c r="GGZ78" s="4"/>
      <c r="GHA78" s="4"/>
      <c r="GHB78" s="4"/>
      <c r="GHC78" s="4"/>
      <c r="GHD78" s="4"/>
      <c r="GHE78" s="4"/>
      <c r="GHF78" s="4"/>
      <c r="GHG78" s="4"/>
      <c r="GHH78" s="4"/>
      <c r="GHI78" s="4"/>
      <c r="GHJ78" s="4"/>
      <c r="GHK78" s="4"/>
      <c r="GHL78" s="4"/>
      <c r="GHM78" s="4"/>
      <c r="GHN78" s="4"/>
      <c r="GHO78" s="4"/>
      <c r="GHP78" s="4"/>
      <c r="GHQ78" s="4"/>
      <c r="GHR78" s="4"/>
      <c r="GHS78" s="4"/>
      <c r="GHT78" s="4"/>
      <c r="GHU78" s="4"/>
      <c r="GHV78" s="4"/>
      <c r="GHW78" s="4"/>
      <c r="GHX78" s="4"/>
      <c r="GHY78" s="4"/>
      <c r="GHZ78" s="4"/>
      <c r="GIA78" s="4"/>
      <c r="GIB78" s="4"/>
      <c r="GIC78" s="4"/>
      <c r="GID78" s="4"/>
      <c r="GIE78" s="4"/>
      <c r="GIF78" s="4"/>
      <c r="GIG78" s="4"/>
      <c r="GIH78" s="4"/>
      <c r="GII78" s="4"/>
      <c r="GIJ78" s="4"/>
      <c r="GIK78" s="4"/>
      <c r="GIL78" s="4"/>
      <c r="GIM78" s="4"/>
      <c r="GIN78" s="4"/>
      <c r="GIO78" s="4"/>
      <c r="GIP78" s="4"/>
      <c r="GIQ78" s="4"/>
      <c r="GIR78" s="4"/>
      <c r="GIS78" s="4"/>
      <c r="GIT78" s="4"/>
      <c r="GIU78" s="4"/>
      <c r="GIV78" s="4"/>
      <c r="GIW78" s="4"/>
      <c r="GIX78" s="4"/>
      <c r="GIY78" s="4"/>
      <c r="GIZ78" s="4"/>
      <c r="GJA78" s="4"/>
      <c r="GJB78" s="4"/>
      <c r="GJC78" s="4"/>
      <c r="GJD78" s="4"/>
      <c r="GJE78" s="4"/>
      <c r="GJF78" s="4"/>
      <c r="GJG78" s="4"/>
      <c r="GJH78" s="4"/>
      <c r="GJI78" s="4"/>
      <c r="GJJ78" s="4"/>
      <c r="GJK78" s="4"/>
      <c r="GJL78" s="4"/>
      <c r="GJM78" s="4"/>
      <c r="GJN78" s="4"/>
      <c r="GJO78" s="4"/>
      <c r="GJP78" s="4"/>
      <c r="GJQ78" s="4"/>
      <c r="GJR78" s="4"/>
      <c r="GJS78" s="4"/>
      <c r="GJT78" s="4"/>
      <c r="GJU78" s="4"/>
      <c r="GJV78" s="4"/>
      <c r="GJW78" s="4"/>
      <c r="GJX78" s="4"/>
      <c r="GJY78" s="4"/>
      <c r="GJZ78" s="4"/>
      <c r="GKA78" s="4"/>
      <c r="GKB78" s="4"/>
      <c r="GKC78" s="4"/>
      <c r="GKD78" s="4"/>
      <c r="GKE78" s="4"/>
      <c r="GKF78" s="4"/>
      <c r="GKG78" s="4"/>
      <c r="GKH78" s="4"/>
      <c r="GKI78" s="4"/>
      <c r="GKJ78" s="4"/>
      <c r="GKK78" s="4"/>
      <c r="GKL78" s="4"/>
      <c r="GKM78" s="4"/>
      <c r="GKN78" s="4"/>
      <c r="GKO78" s="4"/>
      <c r="GKP78" s="4"/>
      <c r="GKQ78" s="4"/>
      <c r="GKR78" s="4"/>
      <c r="GKS78" s="4"/>
      <c r="GKT78" s="4"/>
      <c r="GKU78" s="4"/>
      <c r="GKV78" s="4"/>
      <c r="GKW78" s="4"/>
      <c r="GKX78" s="4"/>
      <c r="GKY78" s="4"/>
      <c r="GKZ78" s="4"/>
      <c r="GLA78" s="4"/>
      <c r="GLB78" s="4"/>
      <c r="GLC78" s="4"/>
      <c r="GLD78" s="4"/>
      <c r="GLE78" s="4"/>
      <c r="GLF78" s="4"/>
      <c r="GLG78" s="4"/>
      <c r="GLH78" s="4"/>
      <c r="GLI78" s="4"/>
      <c r="GLJ78" s="4"/>
      <c r="GLK78" s="4"/>
      <c r="GLL78" s="4"/>
      <c r="GLM78" s="4"/>
      <c r="GLN78" s="4"/>
      <c r="GLO78" s="4"/>
      <c r="GLP78" s="4"/>
      <c r="GLQ78" s="4"/>
      <c r="GLR78" s="4"/>
      <c r="GLS78" s="4"/>
      <c r="GLT78" s="4"/>
      <c r="GLU78" s="4"/>
      <c r="GLV78" s="4"/>
      <c r="GLW78" s="4"/>
      <c r="GLX78" s="4"/>
      <c r="GLY78" s="4"/>
      <c r="GLZ78" s="4"/>
      <c r="GMA78" s="4"/>
      <c r="GMB78" s="4"/>
      <c r="GMC78" s="4"/>
      <c r="GMD78" s="4"/>
      <c r="GME78" s="4"/>
      <c r="GMF78" s="4"/>
      <c r="GMG78" s="4"/>
      <c r="GMH78" s="4"/>
      <c r="GMI78" s="4"/>
      <c r="GMJ78" s="4"/>
      <c r="GMK78" s="4"/>
      <c r="GML78" s="4"/>
      <c r="GMM78" s="4"/>
      <c r="GMN78" s="4"/>
      <c r="GMO78" s="4"/>
      <c r="GMP78" s="4"/>
      <c r="GMQ78" s="4"/>
      <c r="GMR78" s="4"/>
      <c r="GMS78" s="4"/>
      <c r="GMT78" s="4"/>
      <c r="GMU78" s="4"/>
      <c r="GMV78" s="4"/>
      <c r="GMW78" s="4"/>
      <c r="GMX78" s="4"/>
      <c r="GMY78" s="4"/>
      <c r="GMZ78" s="4"/>
      <c r="GNA78" s="4"/>
      <c r="GNB78" s="4"/>
      <c r="GNC78" s="4"/>
      <c r="GND78" s="4"/>
      <c r="GNE78" s="4"/>
      <c r="GNF78" s="4"/>
      <c r="GNG78" s="4"/>
      <c r="GNH78" s="4"/>
      <c r="GNI78" s="4"/>
      <c r="GNJ78" s="4"/>
      <c r="GNK78" s="4"/>
      <c r="GNL78" s="4"/>
      <c r="GNM78" s="4"/>
      <c r="GNN78" s="4"/>
      <c r="GNO78" s="4"/>
      <c r="GNP78" s="4"/>
      <c r="GNQ78" s="4"/>
      <c r="GNR78" s="4"/>
      <c r="GNS78" s="4"/>
      <c r="GNT78" s="4"/>
      <c r="GNU78" s="4"/>
      <c r="GNV78" s="4"/>
      <c r="GNW78" s="4"/>
      <c r="GNX78" s="4"/>
      <c r="GNY78" s="4"/>
      <c r="GNZ78" s="4"/>
      <c r="GOA78" s="4"/>
      <c r="GOB78" s="4"/>
      <c r="GOC78" s="4"/>
      <c r="GOD78" s="4"/>
      <c r="GOE78" s="4"/>
      <c r="GOF78" s="4"/>
      <c r="GOG78" s="4"/>
      <c r="GOH78" s="4"/>
      <c r="GOI78" s="4"/>
      <c r="GOJ78" s="4"/>
      <c r="GOK78" s="4"/>
      <c r="GOL78" s="4"/>
      <c r="GOM78" s="4"/>
      <c r="GON78" s="4"/>
      <c r="GOO78" s="4"/>
      <c r="GOP78" s="4"/>
      <c r="GOQ78" s="4"/>
      <c r="GOR78" s="4"/>
      <c r="GOS78" s="4"/>
      <c r="GOT78" s="4"/>
      <c r="GOU78" s="4"/>
      <c r="GOV78" s="4"/>
      <c r="GOW78" s="4"/>
      <c r="GOX78" s="4"/>
      <c r="GOY78" s="4"/>
      <c r="GOZ78" s="4"/>
      <c r="GPA78" s="4"/>
      <c r="GPB78" s="4"/>
      <c r="GPC78" s="4"/>
      <c r="GPD78" s="4"/>
      <c r="GPE78" s="4"/>
      <c r="GPF78" s="4"/>
      <c r="GPG78" s="4"/>
      <c r="GPH78" s="4"/>
      <c r="GPI78" s="4"/>
      <c r="GPJ78" s="4"/>
      <c r="GPK78" s="4"/>
      <c r="GPL78" s="4"/>
      <c r="GPM78" s="4"/>
      <c r="GPN78" s="4"/>
      <c r="GPO78" s="4"/>
      <c r="GPP78" s="4"/>
      <c r="GPQ78" s="4"/>
      <c r="GPR78" s="4"/>
      <c r="GPS78" s="4"/>
      <c r="GPT78" s="4"/>
      <c r="GPU78" s="4"/>
      <c r="GPV78" s="4"/>
      <c r="GPW78" s="4"/>
      <c r="GPX78" s="4"/>
      <c r="GPY78" s="4"/>
      <c r="GPZ78" s="4"/>
      <c r="GQA78" s="4"/>
      <c r="GQB78" s="4"/>
      <c r="GQC78" s="4"/>
      <c r="GQD78" s="4"/>
      <c r="GQE78" s="4"/>
      <c r="GQF78" s="4"/>
      <c r="GQG78" s="4"/>
      <c r="GQH78" s="4"/>
      <c r="GQI78" s="4"/>
      <c r="GQJ78" s="4"/>
      <c r="GQK78" s="4"/>
      <c r="GQL78" s="4"/>
      <c r="GQM78" s="4"/>
      <c r="GQN78" s="4"/>
      <c r="GQO78" s="4"/>
      <c r="GQP78" s="4"/>
      <c r="GQQ78" s="4"/>
      <c r="GQR78" s="4"/>
      <c r="GQS78" s="4"/>
      <c r="GQT78" s="4"/>
      <c r="GQU78" s="4"/>
      <c r="GQV78" s="4"/>
      <c r="GQW78" s="4"/>
      <c r="GQX78" s="4"/>
      <c r="GQY78" s="4"/>
      <c r="GQZ78" s="4"/>
      <c r="GRA78" s="4"/>
      <c r="GRB78" s="4"/>
      <c r="GRC78" s="4"/>
      <c r="GRD78" s="4"/>
      <c r="GRE78" s="4"/>
      <c r="GRF78" s="4"/>
      <c r="GRG78" s="4"/>
      <c r="GRH78" s="4"/>
      <c r="GRI78" s="4"/>
      <c r="GRJ78" s="4"/>
      <c r="GRK78" s="4"/>
      <c r="GRL78" s="4"/>
      <c r="GRM78" s="4"/>
      <c r="GRN78" s="4"/>
      <c r="GRO78" s="4"/>
      <c r="GRP78" s="4"/>
      <c r="GRQ78" s="4"/>
      <c r="GRR78" s="4"/>
      <c r="GRS78" s="4"/>
      <c r="GRT78" s="4"/>
      <c r="GRU78" s="4"/>
      <c r="GRV78" s="4"/>
      <c r="GRW78" s="4"/>
      <c r="GRX78" s="4"/>
      <c r="GRY78" s="4"/>
      <c r="GRZ78" s="4"/>
      <c r="GSA78" s="4"/>
      <c r="GSB78" s="4"/>
      <c r="GSC78" s="4"/>
      <c r="GSD78" s="4"/>
      <c r="GSE78" s="4"/>
      <c r="GSF78" s="4"/>
      <c r="GSG78" s="4"/>
      <c r="GSH78" s="4"/>
      <c r="GSI78" s="4"/>
      <c r="GSJ78" s="4"/>
      <c r="GSK78" s="4"/>
      <c r="GSL78" s="4"/>
      <c r="GSM78" s="4"/>
      <c r="GSN78" s="4"/>
      <c r="GSO78" s="4"/>
      <c r="GSP78" s="4"/>
      <c r="GSQ78" s="4"/>
      <c r="GSR78" s="4"/>
      <c r="GSS78" s="4"/>
      <c r="GST78" s="4"/>
      <c r="GSU78" s="4"/>
      <c r="GSV78" s="4"/>
      <c r="GSW78" s="4"/>
      <c r="GSX78" s="4"/>
      <c r="GSY78" s="4"/>
      <c r="GSZ78" s="4"/>
      <c r="GTA78" s="4"/>
      <c r="GTB78" s="4"/>
      <c r="GTC78" s="4"/>
      <c r="GTD78" s="4"/>
      <c r="GTE78" s="4"/>
      <c r="GTF78" s="4"/>
      <c r="GTG78" s="4"/>
      <c r="GTH78" s="4"/>
      <c r="GTI78" s="4"/>
      <c r="GTJ78" s="4"/>
      <c r="GTK78" s="4"/>
      <c r="GTL78" s="4"/>
      <c r="GTM78" s="4"/>
      <c r="GTN78" s="4"/>
      <c r="GTO78" s="4"/>
      <c r="GTP78" s="4"/>
      <c r="GTQ78" s="4"/>
      <c r="GTR78" s="4"/>
      <c r="GTS78" s="4"/>
      <c r="GTT78" s="4"/>
      <c r="GTU78" s="4"/>
      <c r="GTV78" s="4"/>
      <c r="GTW78" s="4"/>
      <c r="GTX78" s="4"/>
      <c r="GTY78" s="4"/>
      <c r="GTZ78" s="4"/>
      <c r="GUA78" s="4"/>
      <c r="GUB78" s="4"/>
      <c r="GUC78" s="4"/>
      <c r="GUD78" s="4"/>
      <c r="GUE78" s="4"/>
      <c r="GUF78" s="4"/>
      <c r="GUG78" s="4"/>
      <c r="GUH78" s="4"/>
      <c r="GUI78" s="4"/>
      <c r="GUJ78" s="4"/>
      <c r="GUK78" s="4"/>
      <c r="GUL78" s="4"/>
      <c r="GUM78" s="4"/>
      <c r="GUN78" s="4"/>
      <c r="GUO78" s="4"/>
      <c r="GUP78" s="4"/>
      <c r="GUQ78" s="4"/>
      <c r="GUR78" s="4"/>
      <c r="GUS78" s="4"/>
      <c r="GUT78" s="4"/>
      <c r="GUU78" s="4"/>
      <c r="GUV78" s="4"/>
      <c r="GUW78" s="4"/>
      <c r="GUX78" s="4"/>
      <c r="GUY78" s="4"/>
      <c r="GUZ78" s="4"/>
      <c r="GVA78" s="4"/>
      <c r="GVB78" s="4"/>
      <c r="GVC78" s="4"/>
      <c r="GVD78" s="4"/>
      <c r="GVE78" s="4"/>
      <c r="GVF78" s="4"/>
      <c r="GVG78" s="4"/>
      <c r="GVH78" s="4"/>
      <c r="GVI78" s="4"/>
      <c r="GVJ78" s="4"/>
      <c r="GVK78" s="4"/>
      <c r="GVL78" s="4"/>
      <c r="GVM78" s="4"/>
      <c r="GVN78" s="4"/>
      <c r="GVO78" s="4"/>
      <c r="GVP78" s="4"/>
      <c r="GVQ78" s="4"/>
      <c r="GVR78" s="4"/>
      <c r="GVS78" s="4"/>
      <c r="GVT78" s="4"/>
      <c r="GVU78" s="4"/>
      <c r="GVV78" s="4"/>
      <c r="GVW78" s="4"/>
      <c r="GVX78" s="4"/>
      <c r="GVY78" s="4"/>
      <c r="GVZ78" s="4"/>
      <c r="GWA78" s="4"/>
      <c r="GWB78" s="4"/>
      <c r="GWC78" s="4"/>
      <c r="GWD78" s="4"/>
      <c r="GWE78" s="4"/>
      <c r="GWF78" s="4"/>
      <c r="GWG78" s="4"/>
      <c r="GWH78" s="4"/>
      <c r="GWI78" s="4"/>
      <c r="GWJ78" s="4"/>
      <c r="GWK78" s="4"/>
      <c r="GWL78" s="4"/>
      <c r="GWM78" s="4"/>
      <c r="GWN78" s="4"/>
      <c r="GWO78" s="4"/>
      <c r="GWP78" s="4"/>
      <c r="GWQ78" s="4"/>
      <c r="GWR78" s="4"/>
      <c r="GWS78" s="4"/>
      <c r="GWT78" s="4"/>
      <c r="GWU78" s="4"/>
      <c r="GWV78" s="4"/>
      <c r="GWW78" s="4"/>
      <c r="GWX78" s="4"/>
      <c r="GWY78" s="4"/>
      <c r="GWZ78" s="4"/>
      <c r="GXA78" s="4"/>
      <c r="GXB78" s="4"/>
      <c r="GXC78" s="4"/>
      <c r="GXD78" s="4"/>
      <c r="GXE78" s="4"/>
      <c r="GXF78" s="4"/>
      <c r="GXG78" s="4"/>
      <c r="GXH78" s="4"/>
      <c r="GXI78" s="4"/>
      <c r="GXJ78" s="4"/>
      <c r="GXK78" s="4"/>
      <c r="GXL78" s="4"/>
      <c r="GXM78" s="4"/>
      <c r="GXN78" s="4"/>
      <c r="GXO78" s="4"/>
      <c r="GXP78" s="4"/>
      <c r="GXQ78" s="4"/>
      <c r="GXR78" s="4"/>
      <c r="GXS78" s="4"/>
      <c r="GXT78" s="4"/>
      <c r="GXU78" s="4"/>
      <c r="GXV78" s="4"/>
      <c r="GXW78" s="4"/>
      <c r="GXX78" s="4"/>
      <c r="GXY78" s="4"/>
      <c r="GXZ78" s="4"/>
      <c r="GYA78" s="4"/>
      <c r="GYB78" s="4"/>
      <c r="GYC78" s="4"/>
      <c r="GYD78" s="4"/>
      <c r="GYE78" s="4"/>
      <c r="GYF78" s="4"/>
      <c r="GYG78" s="4"/>
      <c r="GYH78" s="4"/>
      <c r="GYI78" s="4"/>
      <c r="GYJ78" s="4"/>
      <c r="GYK78" s="4"/>
      <c r="GYL78" s="4"/>
      <c r="GYM78" s="4"/>
      <c r="GYN78" s="4"/>
      <c r="GYO78" s="4"/>
      <c r="GYP78" s="4"/>
      <c r="GYQ78" s="4"/>
      <c r="GYR78" s="4"/>
      <c r="GYS78" s="4"/>
      <c r="GYT78" s="4"/>
      <c r="GYU78" s="4"/>
      <c r="GYV78" s="4"/>
      <c r="GYW78" s="4"/>
      <c r="GYX78" s="4"/>
      <c r="GYY78" s="4"/>
      <c r="GYZ78" s="4"/>
      <c r="GZA78" s="4"/>
      <c r="GZB78" s="4"/>
      <c r="GZC78" s="4"/>
      <c r="GZD78" s="4"/>
      <c r="GZE78" s="4"/>
      <c r="GZF78" s="4"/>
      <c r="GZG78" s="4"/>
      <c r="GZH78" s="4"/>
      <c r="GZI78" s="4"/>
      <c r="GZJ78" s="4"/>
      <c r="GZK78" s="4"/>
      <c r="GZL78" s="4"/>
      <c r="GZM78" s="4"/>
      <c r="GZN78" s="4"/>
      <c r="GZO78" s="4"/>
      <c r="GZP78" s="4"/>
      <c r="GZQ78" s="4"/>
      <c r="GZR78" s="4"/>
      <c r="GZS78" s="4"/>
      <c r="GZT78" s="4"/>
      <c r="GZU78" s="4"/>
      <c r="GZV78" s="4"/>
      <c r="GZW78" s="4"/>
      <c r="GZX78" s="4"/>
      <c r="GZY78" s="4"/>
      <c r="GZZ78" s="4"/>
      <c r="HAA78" s="4"/>
      <c r="HAB78" s="4"/>
      <c r="HAC78" s="4"/>
      <c r="HAD78" s="4"/>
      <c r="HAE78" s="4"/>
      <c r="HAF78" s="4"/>
      <c r="HAG78" s="4"/>
      <c r="HAH78" s="4"/>
      <c r="HAI78" s="4"/>
      <c r="HAJ78" s="4"/>
      <c r="HAK78" s="4"/>
      <c r="HAL78" s="4"/>
      <c r="HAM78" s="4"/>
      <c r="HAN78" s="4"/>
      <c r="HAO78" s="4"/>
      <c r="HAP78" s="4"/>
      <c r="HAQ78" s="4"/>
      <c r="HAR78" s="4"/>
      <c r="HAS78" s="4"/>
      <c r="HAT78" s="4"/>
      <c r="HAU78" s="4"/>
      <c r="HAV78" s="4"/>
      <c r="HAW78" s="4"/>
      <c r="HAX78" s="4"/>
      <c r="HAY78" s="4"/>
      <c r="HAZ78" s="4"/>
      <c r="HBA78" s="4"/>
      <c r="HBB78" s="4"/>
      <c r="HBC78" s="4"/>
      <c r="HBD78" s="4"/>
      <c r="HBE78" s="4"/>
      <c r="HBF78" s="4"/>
      <c r="HBG78" s="4"/>
      <c r="HBH78" s="4"/>
      <c r="HBI78" s="4"/>
      <c r="HBJ78" s="4"/>
      <c r="HBK78" s="4"/>
      <c r="HBL78" s="4"/>
      <c r="HBM78" s="4"/>
      <c r="HBN78" s="4"/>
      <c r="HBO78" s="4"/>
      <c r="HBP78" s="4"/>
      <c r="HBQ78" s="4"/>
      <c r="HBR78" s="4"/>
      <c r="HBS78" s="4"/>
      <c r="HBT78" s="4"/>
      <c r="HBU78" s="4"/>
      <c r="HBV78" s="4"/>
      <c r="HBW78" s="4"/>
      <c r="HBX78" s="4"/>
      <c r="HBY78" s="4"/>
      <c r="HBZ78" s="4"/>
      <c r="HCA78" s="4"/>
      <c r="HCB78" s="4"/>
      <c r="HCC78" s="4"/>
      <c r="HCD78" s="4"/>
      <c r="HCE78" s="4"/>
      <c r="HCF78" s="4"/>
      <c r="HCG78" s="4"/>
      <c r="HCH78" s="4"/>
      <c r="HCI78" s="4"/>
      <c r="HCJ78" s="4"/>
      <c r="HCK78" s="4"/>
      <c r="HCL78" s="4"/>
      <c r="HCM78" s="4"/>
      <c r="HCN78" s="4"/>
      <c r="HCO78" s="4"/>
      <c r="HCP78" s="4"/>
      <c r="HCQ78" s="4"/>
      <c r="HCR78" s="4"/>
      <c r="HCS78" s="4"/>
      <c r="HCT78" s="4"/>
      <c r="HCU78" s="4"/>
      <c r="HCV78" s="4"/>
      <c r="HCW78" s="4"/>
      <c r="HCX78" s="4"/>
      <c r="HCY78" s="4"/>
      <c r="HCZ78" s="4"/>
      <c r="HDA78" s="4"/>
      <c r="HDB78" s="4"/>
      <c r="HDC78" s="4"/>
      <c r="HDD78" s="4"/>
      <c r="HDE78" s="4"/>
      <c r="HDF78" s="4"/>
      <c r="HDG78" s="4"/>
      <c r="HDH78" s="4"/>
      <c r="HDI78" s="4"/>
      <c r="HDJ78" s="4"/>
      <c r="HDK78" s="4"/>
      <c r="HDL78" s="4"/>
      <c r="HDM78" s="4"/>
      <c r="HDN78" s="4"/>
      <c r="HDO78" s="4"/>
      <c r="HDP78" s="4"/>
      <c r="HDQ78" s="4"/>
      <c r="HDR78" s="4"/>
      <c r="HDS78" s="4"/>
      <c r="HDT78" s="4"/>
      <c r="HDU78" s="4"/>
      <c r="HDV78" s="4"/>
      <c r="HDW78" s="4"/>
      <c r="HDX78" s="4"/>
      <c r="HDY78" s="4"/>
      <c r="HDZ78" s="4"/>
      <c r="HEA78" s="4"/>
      <c r="HEB78" s="4"/>
      <c r="HEC78" s="4"/>
      <c r="HED78" s="4"/>
      <c r="HEE78" s="4"/>
      <c r="HEF78" s="4"/>
      <c r="HEG78" s="4"/>
      <c r="HEH78" s="4"/>
      <c r="HEI78" s="4"/>
      <c r="HEJ78" s="4"/>
      <c r="HEK78" s="4"/>
      <c r="HEL78" s="4"/>
      <c r="HEM78" s="4"/>
      <c r="HEN78" s="4"/>
      <c r="HEO78" s="4"/>
      <c r="HEP78" s="4"/>
      <c r="HEQ78" s="4"/>
      <c r="HER78" s="4"/>
      <c r="HES78" s="4"/>
      <c r="HET78" s="4"/>
      <c r="HEU78" s="4"/>
      <c r="HEV78" s="4"/>
      <c r="HEW78" s="4"/>
      <c r="HEX78" s="4"/>
      <c r="HEY78" s="4"/>
      <c r="HEZ78" s="4"/>
      <c r="HFA78" s="4"/>
      <c r="HFB78" s="4"/>
      <c r="HFC78" s="4"/>
      <c r="HFD78" s="4"/>
      <c r="HFE78" s="4"/>
      <c r="HFF78" s="4"/>
      <c r="HFG78" s="4"/>
      <c r="HFH78" s="4"/>
      <c r="HFI78" s="4"/>
      <c r="HFJ78" s="4"/>
      <c r="HFK78" s="4"/>
      <c r="HFL78" s="4"/>
      <c r="HFM78" s="4"/>
      <c r="HFN78" s="4"/>
      <c r="HFO78" s="4"/>
      <c r="HFP78" s="4"/>
      <c r="HFQ78" s="4"/>
      <c r="HFR78" s="4"/>
      <c r="HFS78" s="4"/>
      <c r="HFT78" s="4"/>
      <c r="HFU78" s="4"/>
      <c r="HFV78" s="4"/>
      <c r="HFW78" s="4"/>
      <c r="HFX78" s="4"/>
      <c r="HFY78" s="4"/>
      <c r="HFZ78" s="4"/>
      <c r="HGA78" s="4"/>
      <c r="HGB78" s="4"/>
      <c r="HGC78" s="4"/>
      <c r="HGD78" s="4"/>
      <c r="HGE78" s="4"/>
      <c r="HGF78" s="4"/>
      <c r="HGG78" s="4"/>
      <c r="HGH78" s="4"/>
      <c r="HGI78" s="4"/>
      <c r="HGJ78" s="4"/>
      <c r="HGK78" s="4"/>
      <c r="HGL78" s="4"/>
      <c r="HGM78" s="4"/>
      <c r="HGN78" s="4"/>
      <c r="HGO78" s="4"/>
      <c r="HGP78" s="4"/>
      <c r="HGQ78" s="4"/>
      <c r="HGR78" s="4"/>
      <c r="HGS78" s="4"/>
      <c r="HGT78" s="4"/>
      <c r="HGU78" s="4"/>
      <c r="HGV78" s="4"/>
      <c r="HGW78" s="4"/>
      <c r="HGX78" s="4"/>
      <c r="HGY78" s="4"/>
      <c r="HGZ78" s="4"/>
      <c r="HHA78" s="4"/>
      <c r="HHB78" s="4"/>
      <c r="HHC78" s="4"/>
      <c r="HHD78" s="4"/>
      <c r="HHE78" s="4"/>
      <c r="HHF78" s="4"/>
      <c r="HHG78" s="4"/>
      <c r="HHH78" s="4"/>
      <c r="HHI78" s="4"/>
      <c r="HHJ78" s="4"/>
      <c r="HHK78" s="4"/>
      <c r="HHL78" s="4"/>
      <c r="HHM78" s="4"/>
      <c r="HHN78" s="4"/>
      <c r="HHO78" s="4"/>
      <c r="HHP78" s="4"/>
      <c r="HHQ78" s="4"/>
      <c r="HHR78" s="4"/>
      <c r="HHS78" s="4"/>
      <c r="HHT78" s="4"/>
      <c r="HHU78" s="4"/>
      <c r="HHV78" s="4"/>
      <c r="HHW78" s="4"/>
      <c r="HHX78" s="4"/>
      <c r="HHY78" s="4"/>
      <c r="HHZ78" s="4"/>
      <c r="HIA78" s="4"/>
      <c r="HIB78" s="4"/>
      <c r="HIC78" s="4"/>
      <c r="HID78" s="4"/>
      <c r="HIE78" s="4"/>
      <c r="HIF78" s="4"/>
      <c r="HIG78" s="4"/>
      <c r="HIH78" s="4"/>
      <c r="HII78" s="4"/>
      <c r="HIJ78" s="4"/>
      <c r="HIK78" s="4"/>
      <c r="HIL78" s="4"/>
      <c r="HIM78" s="4"/>
      <c r="HIN78" s="4"/>
      <c r="HIO78" s="4"/>
      <c r="HIP78" s="4"/>
      <c r="HIQ78" s="4"/>
      <c r="HIR78" s="4"/>
      <c r="HIS78" s="4"/>
      <c r="HIT78" s="4"/>
      <c r="HIU78" s="4"/>
      <c r="HIV78" s="4"/>
      <c r="HIW78" s="4"/>
      <c r="HIX78" s="4"/>
      <c r="HIY78" s="4"/>
      <c r="HIZ78" s="4"/>
      <c r="HJA78" s="4"/>
      <c r="HJB78" s="4"/>
      <c r="HJC78" s="4"/>
      <c r="HJD78" s="4"/>
      <c r="HJE78" s="4"/>
      <c r="HJF78" s="4"/>
      <c r="HJG78" s="4"/>
      <c r="HJH78" s="4"/>
      <c r="HJI78" s="4"/>
      <c r="HJJ78" s="4"/>
      <c r="HJK78" s="4"/>
      <c r="HJL78" s="4"/>
      <c r="HJM78" s="4"/>
      <c r="HJN78" s="4"/>
      <c r="HJO78" s="4"/>
      <c r="HJP78" s="4"/>
      <c r="HJQ78" s="4"/>
      <c r="HJR78" s="4"/>
      <c r="HJS78" s="4"/>
      <c r="HJT78" s="4"/>
      <c r="HJU78" s="4"/>
      <c r="HJV78" s="4"/>
      <c r="HJW78" s="4"/>
      <c r="HJX78" s="4"/>
      <c r="HJY78" s="4"/>
      <c r="HJZ78" s="4"/>
      <c r="HKA78" s="4"/>
      <c r="HKB78" s="4"/>
      <c r="HKC78" s="4"/>
      <c r="HKD78" s="4"/>
      <c r="HKE78" s="4"/>
      <c r="HKF78" s="4"/>
      <c r="HKG78" s="4"/>
      <c r="HKH78" s="4"/>
      <c r="HKI78" s="4"/>
      <c r="HKJ78" s="4"/>
      <c r="HKK78" s="4"/>
      <c r="HKL78" s="4"/>
      <c r="HKM78" s="4"/>
      <c r="HKN78" s="4"/>
      <c r="HKO78" s="4"/>
      <c r="HKP78" s="4"/>
      <c r="HKQ78" s="4"/>
      <c r="HKR78" s="4"/>
      <c r="HKS78" s="4"/>
      <c r="HKT78" s="4"/>
      <c r="HKU78" s="4"/>
      <c r="HKV78" s="4"/>
      <c r="HKW78" s="4"/>
      <c r="HKX78" s="4"/>
      <c r="HKY78" s="4"/>
      <c r="HKZ78" s="4"/>
      <c r="HLA78" s="4"/>
      <c r="HLB78" s="4"/>
      <c r="HLC78" s="4"/>
      <c r="HLD78" s="4"/>
      <c r="HLE78" s="4"/>
      <c r="HLF78" s="4"/>
      <c r="HLG78" s="4"/>
      <c r="HLH78" s="4"/>
      <c r="HLI78" s="4"/>
      <c r="HLJ78" s="4"/>
      <c r="HLK78" s="4"/>
      <c r="HLL78" s="4"/>
      <c r="HLM78" s="4"/>
      <c r="HLN78" s="4"/>
      <c r="HLO78" s="4"/>
      <c r="HLP78" s="4"/>
      <c r="HLQ78" s="4"/>
      <c r="HLR78" s="4"/>
      <c r="HLS78" s="4"/>
      <c r="HLT78" s="4"/>
      <c r="HLU78" s="4"/>
      <c r="HLV78" s="4"/>
      <c r="HLW78" s="4"/>
      <c r="HLX78" s="4"/>
      <c r="HLY78" s="4"/>
      <c r="HLZ78" s="4"/>
      <c r="HMA78" s="4"/>
      <c r="HMB78" s="4"/>
      <c r="HMC78" s="4"/>
      <c r="HMD78" s="4"/>
      <c r="HME78" s="4"/>
      <c r="HMF78" s="4"/>
      <c r="HMG78" s="4"/>
      <c r="HMH78" s="4"/>
      <c r="HMI78" s="4"/>
      <c r="HMJ78" s="4"/>
      <c r="HMK78" s="4"/>
      <c r="HML78" s="4"/>
      <c r="HMM78" s="4"/>
      <c r="HMN78" s="4"/>
      <c r="HMO78" s="4"/>
      <c r="HMP78" s="4"/>
      <c r="HMQ78" s="4"/>
      <c r="HMR78" s="4"/>
      <c r="HMS78" s="4"/>
      <c r="HMT78" s="4"/>
      <c r="HMU78" s="4"/>
      <c r="HMV78" s="4"/>
      <c r="HMW78" s="4"/>
      <c r="HMX78" s="4"/>
      <c r="HMY78" s="4"/>
      <c r="HMZ78" s="4"/>
      <c r="HNA78" s="4"/>
      <c r="HNB78" s="4"/>
      <c r="HNC78" s="4"/>
      <c r="HND78" s="4"/>
      <c r="HNE78" s="4"/>
      <c r="HNF78" s="4"/>
      <c r="HNG78" s="4"/>
      <c r="HNH78" s="4"/>
      <c r="HNI78" s="4"/>
      <c r="HNJ78" s="4"/>
      <c r="HNK78" s="4"/>
      <c r="HNL78" s="4"/>
      <c r="HNM78" s="4"/>
      <c r="HNN78" s="4"/>
      <c r="HNO78" s="4"/>
      <c r="HNP78" s="4"/>
      <c r="HNQ78" s="4"/>
      <c r="HNR78" s="4"/>
      <c r="HNS78" s="4"/>
      <c r="HNT78" s="4"/>
      <c r="HNU78" s="4"/>
      <c r="HNV78" s="4"/>
      <c r="HNW78" s="4"/>
      <c r="HNX78" s="4"/>
      <c r="HNY78" s="4"/>
      <c r="HNZ78" s="4"/>
      <c r="HOA78" s="4"/>
      <c r="HOB78" s="4"/>
      <c r="HOC78" s="4"/>
      <c r="HOD78" s="4"/>
      <c r="HOE78" s="4"/>
      <c r="HOF78" s="4"/>
      <c r="HOG78" s="4"/>
      <c r="HOH78" s="4"/>
      <c r="HOI78" s="4"/>
      <c r="HOJ78" s="4"/>
      <c r="HOK78" s="4"/>
      <c r="HOL78" s="4"/>
      <c r="HOM78" s="4"/>
      <c r="HON78" s="4"/>
      <c r="HOO78" s="4"/>
      <c r="HOP78" s="4"/>
      <c r="HOQ78" s="4"/>
      <c r="HOR78" s="4"/>
      <c r="HOS78" s="4"/>
      <c r="HOT78" s="4"/>
      <c r="HOU78" s="4"/>
      <c r="HOV78" s="4"/>
      <c r="HOW78" s="4"/>
      <c r="HOX78" s="4"/>
      <c r="HOY78" s="4"/>
      <c r="HOZ78" s="4"/>
      <c r="HPA78" s="4"/>
      <c r="HPB78" s="4"/>
      <c r="HPC78" s="4"/>
      <c r="HPD78" s="4"/>
      <c r="HPE78" s="4"/>
      <c r="HPF78" s="4"/>
      <c r="HPG78" s="4"/>
      <c r="HPH78" s="4"/>
      <c r="HPI78" s="4"/>
      <c r="HPJ78" s="4"/>
      <c r="HPK78" s="4"/>
      <c r="HPL78" s="4"/>
      <c r="HPM78" s="4"/>
      <c r="HPN78" s="4"/>
      <c r="HPO78" s="4"/>
      <c r="HPP78" s="4"/>
      <c r="HPQ78" s="4"/>
      <c r="HPR78" s="4"/>
      <c r="HPS78" s="4"/>
      <c r="HPT78" s="4"/>
      <c r="HPU78" s="4"/>
      <c r="HPV78" s="4"/>
      <c r="HPW78" s="4"/>
      <c r="HPX78" s="4"/>
      <c r="HPY78" s="4"/>
      <c r="HPZ78" s="4"/>
      <c r="HQA78" s="4"/>
      <c r="HQB78" s="4"/>
      <c r="HQC78" s="4"/>
      <c r="HQD78" s="4"/>
      <c r="HQE78" s="4"/>
      <c r="HQF78" s="4"/>
      <c r="HQG78" s="4"/>
      <c r="HQH78" s="4"/>
      <c r="HQI78" s="4"/>
      <c r="HQJ78" s="4"/>
      <c r="HQK78" s="4"/>
      <c r="HQL78" s="4"/>
      <c r="HQM78" s="4"/>
      <c r="HQN78" s="4"/>
      <c r="HQO78" s="4"/>
      <c r="HQP78" s="4"/>
      <c r="HQQ78" s="4"/>
      <c r="HQR78" s="4"/>
      <c r="HQS78" s="4"/>
      <c r="HQT78" s="4"/>
      <c r="HQU78" s="4"/>
      <c r="HQV78" s="4"/>
      <c r="HQW78" s="4"/>
      <c r="HQX78" s="4"/>
      <c r="HQY78" s="4"/>
      <c r="HQZ78" s="4"/>
      <c r="HRA78" s="4"/>
      <c r="HRB78" s="4"/>
      <c r="HRC78" s="4"/>
      <c r="HRD78" s="4"/>
      <c r="HRE78" s="4"/>
      <c r="HRF78" s="4"/>
      <c r="HRG78" s="4"/>
      <c r="HRH78" s="4"/>
      <c r="HRI78" s="4"/>
      <c r="HRJ78" s="4"/>
      <c r="HRK78" s="4"/>
      <c r="HRL78" s="4"/>
      <c r="HRM78" s="4"/>
      <c r="HRN78" s="4"/>
      <c r="HRO78" s="4"/>
      <c r="HRP78" s="4"/>
      <c r="HRQ78" s="4"/>
      <c r="HRR78" s="4"/>
      <c r="HRS78" s="4"/>
      <c r="HRT78" s="4"/>
      <c r="HRU78" s="4"/>
      <c r="HRV78" s="4"/>
      <c r="HRW78" s="4"/>
      <c r="HRX78" s="4"/>
      <c r="HRY78" s="4"/>
      <c r="HRZ78" s="4"/>
      <c r="HSA78" s="4"/>
      <c r="HSB78" s="4"/>
      <c r="HSC78" s="4"/>
      <c r="HSD78" s="4"/>
      <c r="HSE78" s="4"/>
      <c r="HSF78" s="4"/>
      <c r="HSG78" s="4"/>
      <c r="HSH78" s="4"/>
      <c r="HSI78" s="4"/>
      <c r="HSJ78" s="4"/>
      <c r="HSK78" s="4"/>
      <c r="HSL78" s="4"/>
      <c r="HSM78" s="4"/>
      <c r="HSN78" s="4"/>
      <c r="HSO78" s="4"/>
      <c r="HSP78" s="4"/>
      <c r="HSQ78" s="4"/>
      <c r="HSR78" s="4"/>
      <c r="HSS78" s="4"/>
      <c r="HST78" s="4"/>
      <c r="HSU78" s="4"/>
      <c r="HSV78" s="4"/>
      <c r="HSW78" s="4"/>
      <c r="HSX78" s="4"/>
      <c r="HSY78" s="4"/>
      <c r="HSZ78" s="4"/>
      <c r="HTA78" s="4"/>
      <c r="HTB78" s="4"/>
      <c r="HTC78" s="4"/>
      <c r="HTD78" s="4"/>
      <c r="HTE78" s="4"/>
      <c r="HTF78" s="4"/>
      <c r="HTG78" s="4"/>
      <c r="HTH78" s="4"/>
      <c r="HTI78" s="4"/>
      <c r="HTJ78" s="4"/>
      <c r="HTK78" s="4"/>
      <c r="HTL78" s="4"/>
      <c r="HTM78" s="4"/>
      <c r="HTN78" s="4"/>
      <c r="HTO78" s="4"/>
      <c r="HTP78" s="4"/>
      <c r="HTQ78" s="4"/>
      <c r="HTR78" s="4"/>
      <c r="HTS78" s="4"/>
      <c r="HTT78" s="4"/>
      <c r="HTU78" s="4"/>
      <c r="HTV78" s="4"/>
      <c r="HTW78" s="4"/>
      <c r="HTX78" s="4"/>
      <c r="HTY78" s="4"/>
      <c r="HTZ78" s="4"/>
      <c r="HUA78" s="4"/>
      <c r="HUB78" s="4"/>
      <c r="HUC78" s="4"/>
      <c r="HUD78" s="4"/>
      <c r="HUE78" s="4"/>
      <c r="HUF78" s="4"/>
      <c r="HUG78" s="4"/>
      <c r="HUH78" s="4"/>
      <c r="HUI78" s="4"/>
      <c r="HUJ78" s="4"/>
      <c r="HUK78" s="4"/>
      <c r="HUL78" s="4"/>
      <c r="HUM78" s="4"/>
      <c r="HUN78" s="4"/>
      <c r="HUO78" s="4"/>
      <c r="HUP78" s="4"/>
      <c r="HUQ78" s="4"/>
      <c r="HUR78" s="4"/>
      <c r="HUS78" s="4"/>
      <c r="HUT78" s="4"/>
      <c r="HUU78" s="4"/>
      <c r="HUV78" s="4"/>
      <c r="HUW78" s="4"/>
      <c r="HUX78" s="4"/>
      <c r="HUY78" s="4"/>
      <c r="HUZ78" s="4"/>
      <c r="HVA78" s="4"/>
      <c r="HVB78" s="4"/>
      <c r="HVC78" s="4"/>
      <c r="HVD78" s="4"/>
      <c r="HVE78" s="4"/>
      <c r="HVF78" s="4"/>
      <c r="HVG78" s="4"/>
      <c r="HVH78" s="4"/>
      <c r="HVI78" s="4"/>
      <c r="HVJ78" s="4"/>
      <c r="HVK78" s="4"/>
      <c r="HVL78" s="4"/>
      <c r="HVM78" s="4"/>
      <c r="HVN78" s="4"/>
      <c r="HVO78" s="4"/>
      <c r="HVP78" s="4"/>
      <c r="HVQ78" s="4"/>
      <c r="HVR78" s="4"/>
      <c r="HVS78" s="4"/>
      <c r="HVT78" s="4"/>
      <c r="HVU78" s="4"/>
      <c r="HVV78" s="4"/>
      <c r="HVW78" s="4"/>
      <c r="HVX78" s="4"/>
      <c r="HVY78" s="4"/>
      <c r="HVZ78" s="4"/>
      <c r="HWA78" s="4"/>
      <c r="HWB78" s="4"/>
      <c r="HWC78" s="4"/>
      <c r="HWD78" s="4"/>
      <c r="HWE78" s="4"/>
      <c r="HWF78" s="4"/>
      <c r="HWG78" s="4"/>
      <c r="HWH78" s="4"/>
      <c r="HWI78" s="4"/>
      <c r="HWJ78" s="4"/>
      <c r="HWK78" s="4"/>
      <c r="HWL78" s="4"/>
      <c r="HWM78" s="4"/>
      <c r="HWN78" s="4"/>
      <c r="HWO78" s="4"/>
      <c r="HWP78" s="4"/>
      <c r="HWQ78" s="4"/>
      <c r="HWR78" s="4"/>
      <c r="HWS78" s="4"/>
      <c r="HWT78" s="4"/>
      <c r="HWU78" s="4"/>
      <c r="HWV78" s="4"/>
      <c r="HWW78" s="4"/>
      <c r="HWX78" s="4"/>
      <c r="HWY78" s="4"/>
      <c r="HWZ78" s="4"/>
      <c r="HXA78" s="4"/>
      <c r="HXB78" s="4"/>
      <c r="HXC78" s="4"/>
      <c r="HXD78" s="4"/>
      <c r="HXE78" s="4"/>
      <c r="HXF78" s="4"/>
      <c r="HXG78" s="4"/>
      <c r="HXH78" s="4"/>
      <c r="HXI78" s="4"/>
      <c r="HXJ78" s="4"/>
      <c r="HXK78" s="4"/>
      <c r="HXL78" s="4"/>
      <c r="HXM78" s="4"/>
      <c r="HXN78" s="4"/>
      <c r="HXO78" s="4"/>
      <c r="HXP78" s="4"/>
      <c r="HXQ78" s="4"/>
      <c r="HXR78" s="4"/>
      <c r="HXS78" s="4"/>
      <c r="HXT78" s="4"/>
      <c r="HXU78" s="4"/>
      <c r="HXV78" s="4"/>
      <c r="HXW78" s="4"/>
      <c r="HXX78" s="4"/>
      <c r="HXY78" s="4"/>
      <c r="HXZ78" s="4"/>
      <c r="HYA78" s="4"/>
      <c r="HYB78" s="4"/>
      <c r="HYC78" s="4"/>
      <c r="HYD78" s="4"/>
      <c r="HYE78" s="4"/>
      <c r="HYF78" s="4"/>
      <c r="HYG78" s="4"/>
      <c r="HYH78" s="4"/>
      <c r="HYI78" s="4"/>
      <c r="HYJ78" s="4"/>
      <c r="HYK78" s="4"/>
      <c r="HYL78" s="4"/>
      <c r="HYM78" s="4"/>
      <c r="HYN78" s="4"/>
      <c r="HYO78" s="4"/>
      <c r="HYP78" s="4"/>
      <c r="HYQ78" s="4"/>
      <c r="HYR78" s="4"/>
      <c r="HYS78" s="4"/>
      <c r="HYT78" s="4"/>
      <c r="HYU78" s="4"/>
      <c r="HYV78" s="4"/>
      <c r="HYW78" s="4"/>
      <c r="HYX78" s="4"/>
      <c r="HYY78" s="4"/>
      <c r="HYZ78" s="4"/>
      <c r="HZA78" s="4"/>
      <c r="HZB78" s="4"/>
      <c r="HZC78" s="4"/>
      <c r="HZD78" s="4"/>
      <c r="HZE78" s="4"/>
      <c r="HZF78" s="4"/>
      <c r="HZG78" s="4"/>
      <c r="HZH78" s="4"/>
      <c r="HZI78" s="4"/>
      <c r="HZJ78" s="4"/>
      <c r="HZK78" s="4"/>
      <c r="HZL78" s="4"/>
      <c r="HZM78" s="4"/>
      <c r="HZN78" s="4"/>
      <c r="HZO78" s="4"/>
      <c r="HZP78" s="4"/>
      <c r="HZQ78" s="4"/>
      <c r="HZR78" s="4"/>
      <c r="HZS78" s="4"/>
      <c r="HZT78" s="4"/>
      <c r="HZU78" s="4"/>
      <c r="HZV78" s="4"/>
      <c r="HZW78" s="4"/>
      <c r="HZX78" s="4"/>
      <c r="HZY78" s="4"/>
      <c r="HZZ78" s="4"/>
      <c r="IAA78" s="4"/>
      <c r="IAB78" s="4"/>
      <c r="IAC78" s="4"/>
      <c r="IAD78" s="4"/>
      <c r="IAE78" s="4"/>
      <c r="IAF78" s="4"/>
      <c r="IAG78" s="4"/>
      <c r="IAH78" s="4"/>
      <c r="IAI78" s="4"/>
      <c r="IAJ78" s="4"/>
      <c r="IAK78" s="4"/>
      <c r="IAL78" s="4"/>
      <c r="IAM78" s="4"/>
      <c r="IAN78" s="4"/>
      <c r="IAO78" s="4"/>
      <c r="IAP78" s="4"/>
      <c r="IAQ78" s="4"/>
      <c r="IAR78" s="4"/>
      <c r="IAS78" s="4"/>
      <c r="IAT78" s="4"/>
      <c r="IAU78" s="4"/>
      <c r="IAV78" s="4"/>
      <c r="IAW78" s="4"/>
      <c r="IAX78" s="4"/>
      <c r="IAY78" s="4"/>
      <c r="IAZ78" s="4"/>
      <c r="IBA78" s="4"/>
      <c r="IBB78" s="4"/>
      <c r="IBC78" s="4"/>
      <c r="IBD78" s="4"/>
      <c r="IBE78" s="4"/>
      <c r="IBF78" s="4"/>
      <c r="IBG78" s="4"/>
      <c r="IBH78" s="4"/>
      <c r="IBI78" s="4"/>
      <c r="IBJ78" s="4"/>
      <c r="IBK78" s="4"/>
      <c r="IBL78" s="4"/>
      <c r="IBM78" s="4"/>
      <c r="IBN78" s="4"/>
      <c r="IBO78" s="4"/>
      <c r="IBP78" s="4"/>
      <c r="IBQ78" s="4"/>
      <c r="IBR78" s="4"/>
      <c r="IBS78" s="4"/>
      <c r="IBT78" s="4"/>
      <c r="IBU78" s="4"/>
      <c r="IBV78" s="4"/>
      <c r="IBW78" s="4"/>
      <c r="IBX78" s="4"/>
      <c r="IBY78" s="4"/>
      <c r="IBZ78" s="4"/>
      <c r="ICA78" s="4"/>
      <c r="ICB78" s="4"/>
      <c r="ICC78" s="4"/>
      <c r="ICD78" s="4"/>
      <c r="ICE78" s="4"/>
      <c r="ICF78" s="4"/>
      <c r="ICG78" s="4"/>
      <c r="ICH78" s="4"/>
      <c r="ICI78" s="4"/>
      <c r="ICJ78" s="4"/>
      <c r="ICK78" s="4"/>
      <c r="ICL78" s="4"/>
      <c r="ICM78" s="4"/>
      <c r="ICN78" s="4"/>
      <c r="ICO78" s="4"/>
      <c r="ICP78" s="4"/>
      <c r="ICQ78" s="4"/>
      <c r="ICR78" s="4"/>
      <c r="ICS78" s="4"/>
      <c r="ICT78" s="4"/>
      <c r="ICU78" s="4"/>
      <c r="ICV78" s="4"/>
      <c r="ICW78" s="4"/>
      <c r="ICX78" s="4"/>
      <c r="ICY78" s="4"/>
      <c r="ICZ78" s="4"/>
      <c r="IDA78" s="4"/>
      <c r="IDB78" s="4"/>
      <c r="IDC78" s="4"/>
      <c r="IDD78" s="4"/>
      <c r="IDE78" s="4"/>
      <c r="IDF78" s="4"/>
      <c r="IDG78" s="4"/>
      <c r="IDH78" s="4"/>
      <c r="IDI78" s="4"/>
      <c r="IDJ78" s="4"/>
      <c r="IDK78" s="4"/>
      <c r="IDL78" s="4"/>
      <c r="IDM78" s="4"/>
      <c r="IDN78" s="4"/>
      <c r="IDO78" s="4"/>
      <c r="IDP78" s="4"/>
      <c r="IDQ78" s="4"/>
      <c r="IDR78" s="4"/>
      <c r="IDS78" s="4"/>
      <c r="IDT78" s="4"/>
      <c r="IDU78" s="4"/>
      <c r="IDV78" s="4"/>
      <c r="IDW78" s="4"/>
      <c r="IDX78" s="4"/>
      <c r="IDY78" s="4"/>
      <c r="IDZ78" s="4"/>
      <c r="IEA78" s="4"/>
      <c r="IEB78" s="4"/>
      <c r="IEC78" s="4"/>
      <c r="IED78" s="4"/>
      <c r="IEE78" s="4"/>
      <c r="IEF78" s="4"/>
      <c r="IEG78" s="4"/>
      <c r="IEH78" s="4"/>
      <c r="IEI78" s="4"/>
      <c r="IEJ78" s="4"/>
      <c r="IEK78" s="4"/>
      <c r="IEL78" s="4"/>
      <c r="IEM78" s="4"/>
      <c r="IEN78" s="4"/>
      <c r="IEO78" s="4"/>
      <c r="IEP78" s="4"/>
      <c r="IEQ78" s="4"/>
      <c r="IER78" s="4"/>
      <c r="IES78" s="4"/>
      <c r="IET78" s="4"/>
      <c r="IEU78" s="4"/>
      <c r="IEV78" s="4"/>
      <c r="IEW78" s="4"/>
      <c r="IEX78" s="4"/>
      <c r="IEY78" s="4"/>
      <c r="IEZ78" s="4"/>
      <c r="IFA78" s="4"/>
      <c r="IFB78" s="4"/>
      <c r="IFC78" s="4"/>
      <c r="IFD78" s="4"/>
      <c r="IFE78" s="4"/>
      <c r="IFF78" s="4"/>
      <c r="IFG78" s="4"/>
      <c r="IFH78" s="4"/>
      <c r="IFI78" s="4"/>
      <c r="IFJ78" s="4"/>
      <c r="IFK78" s="4"/>
      <c r="IFL78" s="4"/>
      <c r="IFM78" s="4"/>
      <c r="IFN78" s="4"/>
      <c r="IFO78" s="4"/>
      <c r="IFP78" s="4"/>
      <c r="IFQ78" s="4"/>
      <c r="IFR78" s="4"/>
      <c r="IFS78" s="4"/>
      <c r="IFT78" s="4"/>
      <c r="IFU78" s="4"/>
      <c r="IFV78" s="4"/>
      <c r="IFW78" s="4"/>
      <c r="IFX78" s="4"/>
      <c r="IFY78" s="4"/>
      <c r="IFZ78" s="4"/>
      <c r="IGA78" s="4"/>
      <c r="IGB78" s="4"/>
      <c r="IGC78" s="4"/>
      <c r="IGD78" s="4"/>
      <c r="IGE78" s="4"/>
      <c r="IGF78" s="4"/>
      <c r="IGG78" s="4"/>
      <c r="IGH78" s="4"/>
      <c r="IGI78" s="4"/>
      <c r="IGJ78" s="4"/>
      <c r="IGK78" s="4"/>
      <c r="IGL78" s="4"/>
      <c r="IGM78" s="4"/>
      <c r="IGN78" s="4"/>
      <c r="IGO78" s="4"/>
      <c r="IGP78" s="4"/>
      <c r="IGQ78" s="4"/>
      <c r="IGR78" s="4"/>
      <c r="IGS78" s="4"/>
      <c r="IGT78" s="4"/>
      <c r="IGU78" s="4"/>
      <c r="IGV78" s="4"/>
      <c r="IGW78" s="4"/>
      <c r="IGX78" s="4"/>
      <c r="IGY78" s="4"/>
      <c r="IGZ78" s="4"/>
      <c r="IHA78" s="4"/>
      <c r="IHB78" s="4"/>
      <c r="IHC78" s="4"/>
      <c r="IHD78" s="4"/>
      <c r="IHE78" s="4"/>
      <c r="IHF78" s="4"/>
      <c r="IHG78" s="4"/>
      <c r="IHH78" s="4"/>
      <c r="IHI78" s="4"/>
      <c r="IHJ78" s="4"/>
      <c r="IHK78" s="4"/>
      <c r="IHL78" s="4"/>
      <c r="IHM78" s="4"/>
      <c r="IHN78" s="4"/>
      <c r="IHO78" s="4"/>
      <c r="IHP78" s="4"/>
      <c r="IHQ78" s="4"/>
      <c r="IHR78" s="4"/>
      <c r="IHS78" s="4"/>
      <c r="IHT78" s="4"/>
      <c r="IHU78" s="4"/>
      <c r="IHV78" s="4"/>
      <c r="IHW78" s="4"/>
      <c r="IHX78" s="4"/>
      <c r="IHY78" s="4"/>
      <c r="IHZ78" s="4"/>
      <c r="IIA78" s="4"/>
      <c r="IIB78" s="4"/>
      <c r="IIC78" s="4"/>
      <c r="IID78" s="4"/>
      <c r="IIE78" s="4"/>
      <c r="IIF78" s="4"/>
      <c r="IIG78" s="4"/>
      <c r="IIH78" s="4"/>
      <c r="III78" s="4"/>
      <c r="IIJ78" s="4"/>
      <c r="IIK78" s="4"/>
      <c r="IIL78" s="4"/>
      <c r="IIM78" s="4"/>
      <c r="IIN78" s="4"/>
      <c r="IIO78" s="4"/>
      <c r="IIP78" s="4"/>
      <c r="IIQ78" s="4"/>
      <c r="IIR78" s="4"/>
      <c r="IIS78" s="4"/>
      <c r="IIT78" s="4"/>
      <c r="IIU78" s="4"/>
      <c r="IIV78" s="4"/>
      <c r="IIW78" s="4"/>
      <c r="IIX78" s="4"/>
      <c r="IIY78" s="4"/>
      <c r="IIZ78" s="4"/>
      <c r="IJA78" s="4"/>
      <c r="IJB78" s="4"/>
      <c r="IJC78" s="4"/>
      <c r="IJD78" s="4"/>
      <c r="IJE78" s="4"/>
      <c r="IJF78" s="4"/>
      <c r="IJG78" s="4"/>
      <c r="IJH78" s="4"/>
      <c r="IJI78" s="4"/>
      <c r="IJJ78" s="4"/>
      <c r="IJK78" s="4"/>
      <c r="IJL78" s="4"/>
      <c r="IJM78" s="4"/>
      <c r="IJN78" s="4"/>
      <c r="IJO78" s="4"/>
      <c r="IJP78" s="4"/>
      <c r="IJQ78" s="4"/>
      <c r="IJR78" s="4"/>
      <c r="IJS78" s="4"/>
      <c r="IJT78" s="4"/>
      <c r="IJU78" s="4"/>
      <c r="IJV78" s="4"/>
      <c r="IJW78" s="4"/>
      <c r="IJX78" s="4"/>
      <c r="IJY78" s="4"/>
      <c r="IJZ78" s="4"/>
      <c r="IKA78" s="4"/>
      <c r="IKB78" s="4"/>
      <c r="IKC78" s="4"/>
      <c r="IKD78" s="4"/>
      <c r="IKE78" s="4"/>
      <c r="IKF78" s="4"/>
      <c r="IKG78" s="4"/>
      <c r="IKH78" s="4"/>
      <c r="IKI78" s="4"/>
      <c r="IKJ78" s="4"/>
      <c r="IKK78" s="4"/>
      <c r="IKL78" s="4"/>
      <c r="IKM78" s="4"/>
      <c r="IKN78" s="4"/>
      <c r="IKO78" s="4"/>
      <c r="IKP78" s="4"/>
      <c r="IKQ78" s="4"/>
      <c r="IKR78" s="4"/>
      <c r="IKS78" s="4"/>
      <c r="IKT78" s="4"/>
      <c r="IKU78" s="4"/>
      <c r="IKV78" s="4"/>
      <c r="IKW78" s="4"/>
      <c r="IKX78" s="4"/>
      <c r="IKY78" s="4"/>
      <c r="IKZ78" s="4"/>
      <c r="ILA78" s="4"/>
      <c r="ILB78" s="4"/>
      <c r="ILC78" s="4"/>
      <c r="ILD78" s="4"/>
      <c r="ILE78" s="4"/>
      <c r="ILF78" s="4"/>
      <c r="ILG78" s="4"/>
      <c r="ILH78" s="4"/>
      <c r="ILI78" s="4"/>
      <c r="ILJ78" s="4"/>
      <c r="ILK78" s="4"/>
      <c r="ILL78" s="4"/>
      <c r="ILM78" s="4"/>
      <c r="ILN78" s="4"/>
      <c r="ILO78" s="4"/>
      <c r="ILP78" s="4"/>
      <c r="ILQ78" s="4"/>
      <c r="ILR78" s="4"/>
      <c r="ILS78" s="4"/>
      <c r="ILT78" s="4"/>
      <c r="ILU78" s="4"/>
      <c r="ILV78" s="4"/>
      <c r="ILW78" s="4"/>
      <c r="ILX78" s="4"/>
      <c r="ILY78" s="4"/>
      <c r="ILZ78" s="4"/>
      <c r="IMA78" s="4"/>
      <c r="IMB78" s="4"/>
      <c r="IMC78" s="4"/>
      <c r="IMD78" s="4"/>
      <c r="IME78" s="4"/>
      <c r="IMF78" s="4"/>
      <c r="IMG78" s="4"/>
      <c r="IMH78" s="4"/>
      <c r="IMI78" s="4"/>
      <c r="IMJ78" s="4"/>
      <c r="IMK78" s="4"/>
      <c r="IML78" s="4"/>
      <c r="IMM78" s="4"/>
      <c r="IMN78" s="4"/>
      <c r="IMO78" s="4"/>
      <c r="IMP78" s="4"/>
      <c r="IMQ78" s="4"/>
      <c r="IMR78" s="4"/>
      <c r="IMS78" s="4"/>
      <c r="IMT78" s="4"/>
      <c r="IMU78" s="4"/>
      <c r="IMV78" s="4"/>
      <c r="IMW78" s="4"/>
      <c r="IMX78" s="4"/>
      <c r="IMY78" s="4"/>
      <c r="IMZ78" s="4"/>
      <c r="INA78" s="4"/>
      <c r="INB78" s="4"/>
      <c r="INC78" s="4"/>
      <c r="IND78" s="4"/>
      <c r="INE78" s="4"/>
      <c r="INF78" s="4"/>
      <c r="ING78" s="4"/>
      <c r="INH78" s="4"/>
      <c r="INI78" s="4"/>
      <c r="INJ78" s="4"/>
      <c r="INK78" s="4"/>
      <c r="INL78" s="4"/>
      <c r="INM78" s="4"/>
      <c r="INN78" s="4"/>
      <c r="INO78" s="4"/>
      <c r="INP78" s="4"/>
      <c r="INQ78" s="4"/>
      <c r="INR78" s="4"/>
      <c r="INS78" s="4"/>
      <c r="INT78" s="4"/>
      <c r="INU78" s="4"/>
      <c r="INV78" s="4"/>
      <c r="INW78" s="4"/>
      <c r="INX78" s="4"/>
      <c r="INY78" s="4"/>
      <c r="INZ78" s="4"/>
      <c r="IOA78" s="4"/>
      <c r="IOB78" s="4"/>
      <c r="IOC78" s="4"/>
      <c r="IOD78" s="4"/>
      <c r="IOE78" s="4"/>
      <c r="IOF78" s="4"/>
      <c r="IOG78" s="4"/>
      <c r="IOH78" s="4"/>
      <c r="IOI78" s="4"/>
      <c r="IOJ78" s="4"/>
      <c r="IOK78" s="4"/>
      <c r="IOL78" s="4"/>
      <c r="IOM78" s="4"/>
      <c r="ION78" s="4"/>
      <c r="IOO78" s="4"/>
      <c r="IOP78" s="4"/>
      <c r="IOQ78" s="4"/>
      <c r="IOR78" s="4"/>
      <c r="IOS78" s="4"/>
      <c r="IOT78" s="4"/>
      <c r="IOU78" s="4"/>
      <c r="IOV78" s="4"/>
      <c r="IOW78" s="4"/>
      <c r="IOX78" s="4"/>
      <c r="IOY78" s="4"/>
      <c r="IOZ78" s="4"/>
      <c r="IPA78" s="4"/>
      <c r="IPB78" s="4"/>
      <c r="IPC78" s="4"/>
      <c r="IPD78" s="4"/>
      <c r="IPE78" s="4"/>
      <c r="IPF78" s="4"/>
      <c r="IPG78" s="4"/>
      <c r="IPH78" s="4"/>
      <c r="IPI78" s="4"/>
      <c r="IPJ78" s="4"/>
      <c r="IPK78" s="4"/>
      <c r="IPL78" s="4"/>
      <c r="IPM78" s="4"/>
      <c r="IPN78" s="4"/>
      <c r="IPO78" s="4"/>
      <c r="IPP78" s="4"/>
      <c r="IPQ78" s="4"/>
      <c r="IPR78" s="4"/>
      <c r="IPS78" s="4"/>
      <c r="IPT78" s="4"/>
      <c r="IPU78" s="4"/>
      <c r="IPV78" s="4"/>
      <c r="IPW78" s="4"/>
      <c r="IPX78" s="4"/>
      <c r="IPY78" s="4"/>
      <c r="IPZ78" s="4"/>
      <c r="IQA78" s="4"/>
      <c r="IQB78" s="4"/>
      <c r="IQC78" s="4"/>
      <c r="IQD78" s="4"/>
      <c r="IQE78" s="4"/>
      <c r="IQF78" s="4"/>
      <c r="IQG78" s="4"/>
      <c r="IQH78" s="4"/>
      <c r="IQI78" s="4"/>
      <c r="IQJ78" s="4"/>
      <c r="IQK78" s="4"/>
      <c r="IQL78" s="4"/>
      <c r="IQM78" s="4"/>
      <c r="IQN78" s="4"/>
      <c r="IQO78" s="4"/>
      <c r="IQP78" s="4"/>
      <c r="IQQ78" s="4"/>
      <c r="IQR78" s="4"/>
      <c r="IQS78" s="4"/>
      <c r="IQT78" s="4"/>
      <c r="IQU78" s="4"/>
      <c r="IQV78" s="4"/>
      <c r="IQW78" s="4"/>
      <c r="IQX78" s="4"/>
      <c r="IQY78" s="4"/>
      <c r="IQZ78" s="4"/>
      <c r="IRA78" s="4"/>
      <c r="IRB78" s="4"/>
      <c r="IRC78" s="4"/>
      <c r="IRD78" s="4"/>
      <c r="IRE78" s="4"/>
      <c r="IRF78" s="4"/>
      <c r="IRG78" s="4"/>
      <c r="IRH78" s="4"/>
      <c r="IRI78" s="4"/>
      <c r="IRJ78" s="4"/>
      <c r="IRK78" s="4"/>
      <c r="IRL78" s="4"/>
      <c r="IRM78" s="4"/>
      <c r="IRN78" s="4"/>
      <c r="IRO78" s="4"/>
      <c r="IRP78" s="4"/>
      <c r="IRQ78" s="4"/>
      <c r="IRR78" s="4"/>
      <c r="IRS78" s="4"/>
      <c r="IRT78" s="4"/>
      <c r="IRU78" s="4"/>
      <c r="IRV78" s="4"/>
      <c r="IRW78" s="4"/>
      <c r="IRX78" s="4"/>
      <c r="IRY78" s="4"/>
      <c r="IRZ78" s="4"/>
      <c r="ISA78" s="4"/>
      <c r="ISB78" s="4"/>
      <c r="ISC78" s="4"/>
      <c r="ISD78" s="4"/>
      <c r="ISE78" s="4"/>
      <c r="ISF78" s="4"/>
      <c r="ISG78" s="4"/>
      <c r="ISH78" s="4"/>
      <c r="ISI78" s="4"/>
      <c r="ISJ78" s="4"/>
      <c r="ISK78" s="4"/>
      <c r="ISL78" s="4"/>
      <c r="ISM78" s="4"/>
      <c r="ISN78" s="4"/>
      <c r="ISO78" s="4"/>
      <c r="ISP78" s="4"/>
      <c r="ISQ78" s="4"/>
      <c r="ISR78" s="4"/>
      <c r="ISS78" s="4"/>
      <c r="IST78" s="4"/>
      <c r="ISU78" s="4"/>
      <c r="ISV78" s="4"/>
      <c r="ISW78" s="4"/>
      <c r="ISX78" s="4"/>
      <c r="ISY78" s="4"/>
      <c r="ISZ78" s="4"/>
      <c r="ITA78" s="4"/>
      <c r="ITB78" s="4"/>
      <c r="ITC78" s="4"/>
      <c r="ITD78" s="4"/>
      <c r="ITE78" s="4"/>
      <c r="ITF78" s="4"/>
      <c r="ITG78" s="4"/>
      <c r="ITH78" s="4"/>
      <c r="ITI78" s="4"/>
      <c r="ITJ78" s="4"/>
      <c r="ITK78" s="4"/>
      <c r="ITL78" s="4"/>
      <c r="ITM78" s="4"/>
      <c r="ITN78" s="4"/>
      <c r="ITO78" s="4"/>
      <c r="ITP78" s="4"/>
      <c r="ITQ78" s="4"/>
      <c r="ITR78" s="4"/>
      <c r="ITS78" s="4"/>
      <c r="ITT78" s="4"/>
      <c r="ITU78" s="4"/>
      <c r="ITV78" s="4"/>
      <c r="ITW78" s="4"/>
      <c r="ITX78" s="4"/>
      <c r="ITY78" s="4"/>
      <c r="ITZ78" s="4"/>
      <c r="IUA78" s="4"/>
      <c r="IUB78" s="4"/>
      <c r="IUC78" s="4"/>
      <c r="IUD78" s="4"/>
      <c r="IUE78" s="4"/>
      <c r="IUF78" s="4"/>
      <c r="IUG78" s="4"/>
      <c r="IUH78" s="4"/>
      <c r="IUI78" s="4"/>
      <c r="IUJ78" s="4"/>
      <c r="IUK78" s="4"/>
      <c r="IUL78" s="4"/>
      <c r="IUM78" s="4"/>
      <c r="IUN78" s="4"/>
      <c r="IUO78" s="4"/>
      <c r="IUP78" s="4"/>
      <c r="IUQ78" s="4"/>
      <c r="IUR78" s="4"/>
      <c r="IUS78" s="4"/>
      <c r="IUT78" s="4"/>
      <c r="IUU78" s="4"/>
      <c r="IUV78" s="4"/>
      <c r="IUW78" s="4"/>
      <c r="IUX78" s="4"/>
      <c r="IUY78" s="4"/>
      <c r="IUZ78" s="4"/>
      <c r="IVA78" s="4"/>
      <c r="IVB78" s="4"/>
      <c r="IVC78" s="4"/>
      <c r="IVD78" s="4"/>
      <c r="IVE78" s="4"/>
      <c r="IVF78" s="4"/>
      <c r="IVG78" s="4"/>
      <c r="IVH78" s="4"/>
      <c r="IVI78" s="4"/>
      <c r="IVJ78" s="4"/>
      <c r="IVK78" s="4"/>
      <c r="IVL78" s="4"/>
      <c r="IVM78" s="4"/>
      <c r="IVN78" s="4"/>
      <c r="IVO78" s="4"/>
      <c r="IVP78" s="4"/>
      <c r="IVQ78" s="4"/>
      <c r="IVR78" s="4"/>
      <c r="IVS78" s="4"/>
      <c r="IVT78" s="4"/>
      <c r="IVU78" s="4"/>
      <c r="IVV78" s="4"/>
      <c r="IVW78" s="4"/>
      <c r="IVX78" s="4"/>
      <c r="IVY78" s="4"/>
      <c r="IVZ78" s="4"/>
      <c r="IWA78" s="4"/>
      <c r="IWB78" s="4"/>
      <c r="IWC78" s="4"/>
      <c r="IWD78" s="4"/>
      <c r="IWE78" s="4"/>
      <c r="IWF78" s="4"/>
      <c r="IWG78" s="4"/>
      <c r="IWH78" s="4"/>
      <c r="IWI78" s="4"/>
      <c r="IWJ78" s="4"/>
      <c r="IWK78" s="4"/>
      <c r="IWL78" s="4"/>
      <c r="IWM78" s="4"/>
      <c r="IWN78" s="4"/>
      <c r="IWO78" s="4"/>
      <c r="IWP78" s="4"/>
      <c r="IWQ78" s="4"/>
      <c r="IWR78" s="4"/>
      <c r="IWS78" s="4"/>
      <c r="IWT78" s="4"/>
      <c r="IWU78" s="4"/>
      <c r="IWV78" s="4"/>
      <c r="IWW78" s="4"/>
      <c r="IWX78" s="4"/>
      <c r="IWY78" s="4"/>
      <c r="IWZ78" s="4"/>
      <c r="IXA78" s="4"/>
      <c r="IXB78" s="4"/>
      <c r="IXC78" s="4"/>
      <c r="IXD78" s="4"/>
      <c r="IXE78" s="4"/>
      <c r="IXF78" s="4"/>
      <c r="IXG78" s="4"/>
      <c r="IXH78" s="4"/>
      <c r="IXI78" s="4"/>
      <c r="IXJ78" s="4"/>
      <c r="IXK78" s="4"/>
      <c r="IXL78" s="4"/>
      <c r="IXM78" s="4"/>
      <c r="IXN78" s="4"/>
      <c r="IXO78" s="4"/>
      <c r="IXP78" s="4"/>
      <c r="IXQ78" s="4"/>
      <c r="IXR78" s="4"/>
      <c r="IXS78" s="4"/>
      <c r="IXT78" s="4"/>
      <c r="IXU78" s="4"/>
      <c r="IXV78" s="4"/>
      <c r="IXW78" s="4"/>
      <c r="IXX78" s="4"/>
      <c r="IXY78" s="4"/>
      <c r="IXZ78" s="4"/>
      <c r="IYA78" s="4"/>
      <c r="IYB78" s="4"/>
      <c r="IYC78" s="4"/>
      <c r="IYD78" s="4"/>
      <c r="IYE78" s="4"/>
      <c r="IYF78" s="4"/>
      <c r="IYG78" s="4"/>
      <c r="IYH78" s="4"/>
      <c r="IYI78" s="4"/>
      <c r="IYJ78" s="4"/>
      <c r="IYK78" s="4"/>
      <c r="IYL78" s="4"/>
      <c r="IYM78" s="4"/>
      <c r="IYN78" s="4"/>
      <c r="IYO78" s="4"/>
      <c r="IYP78" s="4"/>
      <c r="IYQ78" s="4"/>
      <c r="IYR78" s="4"/>
      <c r="IYS78" s="4"/>
      <c r="IYT78" s="4"/>
      <c r="IYU78" s="4"/>
      <c r="IYV78" s="4"/>
      <c r="IYW78" s="4"/>
      <c r="IYX78" s="4"/>
      <c r="IYY78" s="4"/>
      <c r="IYZ78" s="4"/>
      <c r="IZA78" s="4"/>
      <c r="IZB78" s="4"/>
      <c r="IZC78" s="4"/>
      <c r="IZD78" s="4"/>
      <c r="IZE78" s="4"/>
      <c r="IZF78" s="4"/>
      <c r="IZG78" s="4"/>
      <c r="IZH78" s="4"/>
      <c r="IZI78" s="4"/>
      <c r="IZJ78" s="4"/>
      <c r="IZK78" s="4"/>
      <c r="IZL78" s="4"/>
      <c r="IZM78" s="4"/>
      <c r="IZN78" s="4"/>
      <c r="IZO78" s="4"/>
      <c r="IZP78" s="4"/>
      <c r="IZQ78" s="4"/>
      <c r="IZR78" s="4"/>
      <c r="IZS78" s="4"/>
      <c r="IZT78" s="4"/>
      <c r="IZU78" s="4"/>
      <c r="IZV78" s="4"/>
      <c r="IZW78" s="4"/>
      <c r="IZX78" s="4"/>
      <c r="IZY78" s="4"/>
      <c r="IZZ78" s="4"/>
      <c r="JAA78" s="4"/>
      <c r="JAB78" s="4"/>
      <c r="JAC78" s="4"/>
      <c r="JAD78" s="4"/>
      <c r="JAE78" s="4"/>
      <c r="JAF78" s="4"/>
      <c r="JAG78" s="4"/>
      <c r="JAH78" s="4"/>
      <c r="JAI78" s="4"/>
      <c r="JAJ78" s="4"/>
      <c r="JAK78" s="4"/>
      <c r="JAL78" s="4"/>
      <c r="JAM78" s="4"/>
      <c r="JAN78" s="4"/>
      <c r="JAO78" s="4"/>
      <c r="JAP78" s="4"/>
      <c r="JAQ78" s="4"/>
      <c r="JAR78" s="4"/>
      <c r="JAS78" s="4"/>
      <c r="JAT78" s="4"/>
      <c r="JAU78" s="4"/>
      <c r="JAV78" s="4"/>
      <c r="JAW78" s="4"/>
      <c r="JAX78" s="4"/>
      <c r="JAY78" s="4"/>
      <c r="JAZ78" s="4"/>
      <c r="JBA78" s="4"/>
      <c r="JBB78" s="4"/>
      <c r="JBC78" s="4"/>
      <c r="JBD78" s="4"/>
      <c r="JBE78" s="4"/>
      <c r="JBF78" s="4"/>
      <c r="JBG78" s="4"/>
      <c r="JBH78" s="4"/>
      <c r="JBI78" s="4"/>
      <c r="JBJ78" s="4"/>
      <c r="JBK78" s="4"/>
      <c r="JBL78" s="4"/>
      <c r="JBM78" s="4"/>
      <c r="JBN78" s="4"/>
      <c r="JBO78" s="4"/>
      <c r="JBP78" s="4"/>
      <c r="JBQ78" s="4"/>
      <c r="JBR78" s="4"/>
      <c r="JBS78" s="4"/>
      <c r="JBT78" s="4"/>
      <c r="JBU78" s="4"/>
      <c r="JBV78" s="4"/>
      <c r="JBW78" s="4"/>
      <c r="JBX78" s="4"/>
      <c r="JBY78" s="4"/>
      <c r="JBZ78" s="4"/>
      <c r="JCA78" s="4"/>
      <c r="JCB78" s="4"/>
      <c r="JCC78" s="4"/>
      <c r="JCD78" s="4"/>
      <c r="JCE78" s="4"/>
      <c r="JCF78" s="4"/>
      <c r="JCG78" s="4"/>
      <c r="JCH78" s="4"/>
      <c r="JCI78" s="4"/>
      <c r="JCJ78" s="4"/>
      <c r="JCK78" s="4"/>
      <c r="JCL78" s="4"/>
      <c r="JCM78" s="4"/>
      <c r="JCN78" s="4"/>
      <c r="JCO78" s="4"/>
      <c r="JCP78" s="4"/>
      <c r="JCQ78" s="4"/>
      <c r="JCR78" s="4"/>
      <c r="JCS78" s="4"/>
      <c r="JCT78" s="4"/>
      <c r="JCU78" s="4"/>
      <c r="JCV78" s="4"/>
      <c r="JCW78" s="4"/>
      <c r="JCX78" s="4"/>
      <c r="JCY78" s="4"/>
      <c r="JCZ78" s="4"/>
      <c r="JDA78" s="4"/>
      <c r="JDB78" s="4"/>
      <c r="JDC78" s="4"/>
      <c r="JDD78" s="4"/>
      <c r="JDE78" s="4"/>
      <c r="JDF78" s="4"/>
      <c r="JDG78" s="4"/>
      <c r="JDH78" s="4"/>
      <c r="JDI78" s="4"/>
      <c r="JDJ78" s="4"/>
      <c r="JDK78" s="4"/>
      <c r="JDL78" s="4"/>
      <c r="JDM78" s="4"/>
      <c r="JDN78" s="4"/>
      <c r="JDO78" s="4"/>
      <c r="JDP78" s="4"/>
      <c r="JDQ78" s="4"/>
      <c r="JDR78" s="4"/>
      <c r="JDS78" s="4"/>
      <c r="JDT78" s="4"/>
      <c r="JDU78" s="4"/>
      <c r="JDV78" s="4"/>
      <c r="JDW78" s="4"/>
      <c r="JDX78" s="4"/>
      <c r="JDY78" s="4"/>
      <c r="JDZ78" s="4"/>
      <c r="JEA78" s="4"/>
      <c r="JEB78" s="4"/>
      <c r="JEC78" s="4"/>
      <c r="JED78" s="4"/>
      <c r="JEE78" s="4"/>
      <c r="JEF78" s="4"/>
      <c r="JEG78" s="4"/>
      <c r="JEH78" s="4"/>
      <c r="JEI78" s="4"/>
      <c r="JEJ78" s="4"/>
      <c r="JEK78" s="4"/>
      <c r="JEL78" s="4"/>
      <c r="JEM78" s="4"/>
      <c r="JEN78" s="4"/>
      <c r="JEO78" s="4"/>
      <c r="JEP78" s="4"/>
      <c r="JEQ78" s="4"/>
      <c r="JER78" s="4"/>
      <c r="JES78" s="4"/>
      <c r="JET78" s="4"/>
      <c r="JEU78" s="4"/>
      <c r="JEV78" s="4"/>
      <c r="JEW78" s="4"/>
      <c r="JEX78" s="4"/>
      <c r="JEY78" s="4"/>
      <c r="JEZ78" s="4"/>
      <c r="JFA78" s="4"/>
      <c r="JFB78" s="4"/>
      <c r="JFC78" s="4"/>
      <c r="JFD78" s="4"/>
      <c r="JFE78" s="4"/>
      <c r="JFF78" s="4"/>
      <c r="JFG78" s="4"/>
      <c r="JFH78" s="4"/>
      <c r="JFI78" s="4"/>
      <c r="JFJ78" s="4"/>
      <c r="JFK78" s="4"/>
      <c r="JFL78" s="4"/>
      <c r="JFM78" s="4"/>
      <c r="JFN78" s="4"/>
      <c r="JFO78" s="4"/>
      <c r="JFP78" s="4"/>
      <c r="JFQ78" s="4"/>
      <c r="JFR78" s="4"/>
      <c r="JFS78" s="4"/>
      <c r="JFT78" s="4"/>
      <c r="JFU78" s="4"/>
      <c r="JFV78" s="4"/>
      <c r="JFW78" s="4"/>
      <c r="JFX78" s="4"/>
      <c r="JFY78" s="4"/>
      <c r="JFZ78" s="4"/>
      <c r="JGA78" s="4"/>
      <c r="JGB78" s="4"/>
      <c r="JGC78" s="4"/>
      <c r="JGD78" s="4"/>
      <c r="JGE78" s="4"/>
      <c r="JGF78" s="4"/>
      <c r="JGG78" s="4"/>
      <c r="JGH78" s="4"/>
      <c r="JGI78" s="4"/>
      <c r="JGJ78" s="4"/>
      <c r="JGK78" s="4"/>
      <c r="JGL78" s="4"/>
      <c r="JGM78" s="4"/>
      <c r="JGN78" s="4"/>
      <c r="JGO78" s="4"/>
      <c r="JGP78" s="4"/>
      <c r="JGQ78" s="4"/>
      <c r="JGR78" s="4"/>
      <c r="JGS78" s="4"/>
      <c r="JGT78" s="4"/>
      <c r="JGU78" s="4"/>
      <c r="JGV78" s="4"/>
      <c r="JGW78" s="4"/>
      <c r="JGX78" s="4"/>
      <c r="JGY78" s="4"/>
      <c r="JGZ78" s="4"/>
      <c r="JHA78" s="4"/>
      <c r="JHB78" s="4"/>
      <c r="JHC78" s="4"/>
      <c r="JHD78" s="4"/>
      <c r="JHE78" s="4"/>
      <c r="JHF78" s="4"/>
      <c r="JHG78" s="4"/>
      <c r="JHH78" s="4"/>
      <c r="JHI78" s="4"/>
      <c r="JHJ78" s="4"/>
      <c r="JHK78" s="4"/>
      <c r="JHL78" s="4"/>
      <c r="JHM78" s="4"/>
      <c r="JHN78" s="4"/>
      <c r="JHO78" s="4"/>
      <c r="JHP78" s="4"/>
      <c r="JHQ78" s="4"/>
      <c r="JHR78" s="4"/>
      <c r="JHS78" s="4"/>
      <c r="JHT78" s="4"/>
      <c r="JHU78" s="4"/>
      <c r="JHV78" s="4"/>
      <c r="JHW78" s="4"/>
      <c r="JHX78" s="4"/>
      <c r="JHY78" s="4"/>
      <c r="JHZ78" s="4"/>
      <c r="JIA78" s="4"/>
      <c r="JIB78" s="4"/>
      <c r="JIC78" s="4"/>
      <c r="JID78" s="4"/>
      <c r="JIE78" s="4"/>
      <c r="JIF78" s="4"/>
      <c r="JIG78" s="4"/>
      <c r="JIH78" s="4"/>
      <c r="JII78" s="4"/>
      <c r="JIJ78" s="4"/>
      <c r="JIK78" s="4"/>
      <c r="JIL78" s="4"/>
      <c r="JIM78" s="4"/>
      <c r="JIN78" s="4"/>
      <c r="JIO78" s="4"/>
      <c r="JIP78" s="4"/>
      <c r="JIQ78" s="4"/>
      <c r="JIR78" s="4"/>
      <c r="JIS78" s="4"/>
      <c r="JIT78" s="4"/>
      <c r="JIU78" s="4"/>
      <c r="JIV78" s="4"/>
      <c r="JIW78" s="4"/>
      <c r="JIX78" s="4"/>
      <c r="JIY78" s="4"/>
      <c r="JIZ78" s="4"/>
      <c r="JJA78" s="4"/>
      <c r="JJB78" s="4"/>
      <c r="JJC78" s="4"/>
      <c r="JJD78" s="4"/>
      <c r="JJE78" s="4"/>
      <c r="JJF78" s="4"/>
      <c r="JJG78" s="4"/>
      <c r="JJH78" s="4"/>
      <c r="JJI78" s="4"/>
      <c r="JJJ78" s="4"/>
      <c r="JJK78" s="4"/>
      <c r="JJL78" s="4"/>
      <c r="JJM78" s="4"/>
      <c r="JJN78" s="4"/>
      <c r="JJO78" s="4"/>
      <c r="JJP78" s="4"/>
      <c r="JJQ78" s="4"/>
      <c r="JJR78" s="4"/>
      <c r="JJS78" s="4"/>
      <c r="JJT78" s="4"/>
      <c r="JJU78" s="4"/>
      <c r="JJV78" s="4"/>
      <c r="JJW78" s="4"/>
      <c r="JJX78" s="4"/>
      <c r="JJY78" s="4"/>
      <c r="JJZ78" s="4"/>
      <c r="JKA78" s="4"/>
      <c r="JKB78" s="4"/>
      <c r="JKC78" s="4"/>
      <c r="JKD78" s="4"/>
      <c r="JKE78" s="4"/>
      <c r="JKF78" s="4"/>
      <c r="JKG78" s="4"/>
      <c r="JKH78" s="4"/>
      <c r="JKI78" s="4"/>
      <c r="JKJ78" s="4"/>
      <c r="JKK78" s="4"/>
      <c r="JKL78" s="4"/>
      <c r="JKM78" s="4"/>
      <c r="JKN78" s="4"/>
      <c r="JKO78" s="4"/>
      <c r="JKP78" s="4"/>
      <c r="JKQ78" s="4"/>
      <c r="JKR78" s="4"/>
      <c r="JKS78" s="4"/>
      <c r="JKT78" s="4"/>
      <c r="JKU78" s="4"/>
      <c r="JKV78" s="4"/>
      <c r="JKW78" s="4"/>
      <c r="JKX78" s="4"/>
      <c r="JKY78" s="4"/>
      <c r="JKZ78" s="4"/>
      <c r="JLA78" s="4"/>
      <c r="JLB78" s="4"/>
      <c r="JLC78" s="4"/>
      <c r="JLD78" s="4"/>
      <c r="JLE78" s="4"/>
      <c r="JLF78" s="4"/>
      <c r="JLG78" s="4"/>
      <c r="JLH78" s="4"/>
      <c r="JLI78" s="4"/>
      <c r="JLJ78" s="4"/>
      <c r="JLK78" s="4"/>
      <c r="JLL78" s="4"/>
      <c r="JLM78" s="4"/>
      <c r="JLN78" s="4"/>
      <c r="JLO78" s="4"/>
      <c r="JLP78" s="4"/>
      <c r="JLQ78" s="4"/>
      <c r="JLR78" s="4"/>
      <c r="JLS78" s="4"/>
      <c r="JLT78" s="4"/>
      <c r="JLU78" s="4"/>
      <c r="JLV78" s="4"/>
      <c r="JLW78" s="4"/>
      <c r="JLX78" s="4"/>
      <c r="JLY78" s="4"/>
      <c r="JLZ78" s="4"/>
      <c r="JMA78" s="4"/>
      <c r="JMB78" s="4"/>
      <c r="JMC78" s="4"/>
      <c r="JMD78" s="4"/>
      <c r="JME78" s="4"/>
      <c r="JMF78" s="4"/>
      <c r="JMG78" s="4"/>
      <c r="JMH78" s="4"/>
      <c r="JMI78" s="4"/>
      <c r="JMJ78" s="4"/>
      <c r="JMK78" s="4"/>
      <c r="JML78" s="4"/>
      <c r="JMM78" s="4"/>
      <c r="JMN78" s="4"/>
      <c r="JMO78" s="4"/>
      <c r="JMP78" s="4"/>
      <c r="JMQ78" s="4"/>
      <c r="JMR78" s="4"/>
      <c r="JMS78" s="4"/>
      <c r="JMT78" s="4"/>
      <c r="JMU78" s="4"/>
      <c r="JMV78" s="4"/>
      <c r="JMW78" s="4"/>
      <c r="JMX78" s="4"/>
      <c r="JMY78" s="4"/>
      <c r="JMZ78" s="4"/>
      <c r="JNA78" s="4"/>
      <c r="JNB78" s="4"/>
      <c r="JNC78" s="4"/>
      <c r="JND78" s="4"/>
      <c r="JNE78" s="4"/>
      <c r="JNF78" s="4"/>
      <c r="JNG78" s="4"/>
      <c r="JNH78" s="4"/>
      <c r="JNI78" s="4"/>
      <c r="JNJ78" s="4"/>
      <c r="JNK78" s="4"/>
      <c r="JNL78" s="4"/>
      <c r="JNM78" s="4"/>
      <c r="JNN78" s="4"/>
      <c r="JNO78" s="4"/>
      <c r="JNP78" s="4"/>
      <c r="JNQ78" s="4"/>
      <c r="JNR78" s="4"/>
      <c r="JNS78" s="4"/>
      <c r="JNT78" s="4"/>
      <c r="JNU78" s="4"/>
      <c r="JNV78" s="4"/>
      <c r="JNW78" s="4"/>
      <c r="JNX78" s="4"/>
      <c r="JNY78" s="4"/>
      <c r="JNZ78" s="4"/>
      <c r="JOA78" s="4"/>
      <c r="JOB78" s="4"/>
      <c r="JOC78" s="4"/>
      <c r="JOD78" s="4"/>
      <c r="JOE78" s="4"/>
      <c r="JOF78" s="4"/>
      <c r="JOG78" s="4"/>
      <c r="JOH78" s="4"/>
      <c r="JOI78" s="4"/>
      <c r="JOJ78" s="4"/>
      <c r="JOK78" s="4"/>
      <c r="JOL78" s="4"/>
      <c r="JOM78" s="4"/>
      <c r="JON78" s="4"/>
      <c r="JOO78" s="4"/>
      <c r="JOP78" s="4"/>
      <c r="JOQ78" s="4"/>
      <c r="JOR78" s="4"/>
      <c r="JOS78" s="4"/>
      <c r="JOT78" s="4"/>
      <c r="JOU78" s="4"/>
      <c r="JOV78" s="4"/>
      <c r="JOW78" s="4"/>
      <c r="JOX78" s="4"/>
      <c r="JOY78" s="4"/>
      <c r="JOZ78" s="4"/>
      <c r="JPA78" s="4"/>
      <c r="JPB78" s="4"/>
      <c r="JPC78" s="4"/>
      <c r="JPD78" s="4"/>
      <c r="JPE78" s="4"/>
      <c r="JPF78" s="4"/>
      <c r="JPG78" s="4"/>
      <c r="JPH78" s="4"/>
      <c r="JPI78" s="4"/>
      <c r="JPJ78" s="4"/>
      <c r="JPK78" s="4"/>
      <c r="JPL78" s="4"/>
      <c r="JPM78" s="4"/>
      <c r="JPN78" s="4"/>
      <c r="JPO78" s="4"/>
      <c r="JPP78" s="4"/>
      <c r="JPQ78" s="4"/>
      <c r="JPR78" s="4"/>
      <c r="JPS78" s="4"/>
      <c r="JPT78" s="4"/>
      <c r="JPU78" s="4"/>
      <c r="JPV78" s="4"/>
      <c r="JPW78" s="4"/>
      <c r="JPX78" s="4"/>
      <c r="JPY78" s="4"/>
      <c r="JPZ78" s="4"/>
      <c r="JQA78" s="4"/>
      <c r="JQB78" s="4"/>
      <c r="JQC78" s="4"/>
      <c r="JQD78" s="4"/>
      <c r="JQE78" s="4"/>
      <c r="JQF78" s="4"/>
      <c r="JQG78" s="4"/>
      <c r="JQH78" s="4"/>
      <c r="JQI78" s="4"/>
      <c r="JQJ78" s="4"/>
      <c r="JQK78" s="4"/>
      <c r="JQL78" s="4"/>
      <c r="JQM78" s="4"/>
      <c r="JQN78" s="4"/>
      <c r="JQO78" s="4"/>
      <c r="JQP78" s="4"/>
      <c r="JQQ78" s="4"/>
      <c r="JQR78" s="4"/>
      <c r="JQS78" s="4"/>
      <c r="JQT78" s="4"/>
      <c r="JQU78" s="4"/>
      <c r="JQV78" s="4"/>
      <c r="JQW78" s="4"/>
      <c r="JQX78" s="4"/>
      <c r="JQY78" s="4"/>
      <c r="JQZ78" s="4"/>
      <c r="JRA78" s="4"/>
      <c r="JRB78" s="4"/>
      <c r="JRC78" s="4"/>
      <c r="JRD78" s="4"/>
      <c r="JRE78" s="4"/>
      <c r="JRF78" s="4"/>
      <c r="JRG78" s="4"/>
      <c r="JRH78" s="4"/>
      <c r="JRI78" s="4"/>
      <c r="JRJ78" s="4"/>
      <c r="JRK78" s="4"/>
      <c r="JRL78" s="4"/>
      <c r="JRM78" s="4"/>
      <c r="JRN78" s="4"/>
      <c r="JRO78" s="4"/>
      <c r="JRP78" s="4"/>
      <c r="JRQ78" s="4"/>
      <c r="JRR78" s="4"/>
      <c r="JRS78" s="4"/>
      <c r="JRT78" s="4"/>
      <c r="JRU78" s="4"/>
      <c r="JRV78" s="4"/>
      <c r="JRW78" s="4"/>
      <c r="JRX78" s="4"/>
      <c r="JRY78" s="4"/>
      <c r="JRZ78" s="4"/>
      <c r="JSA78" s="4"/>
      <c r="JSB78" s="4"/>
      <c r="JSC78" s="4"/>
      <c r="JSD78" s="4"/>
      <c r="JSE78" s="4"/>
      <c r="JSF78" s="4"/>
      <c r="JSG78" s="4"/>
      <c r="JSH78" s="4"/>
      <c r="JSI78" s="4"/>
      <c r="JSJ78" s="4"/>
      <c r="JSK78" s="4"/>
      <c r="JSL78" s="4"/>
      <c r="JSM78" s="4"/>
      <c r="JSN78" s="4"/>
      <c r="JSO78" s="4"/>
      <c r="JSP78" s="4"/>
      <c r="JSQ78" s="4"/>
      <c r="JSR78" s="4"/>
      <c r="JSS78" s="4"/>
      <c r="JST78" s="4"/>
      <c r="JSU78" s="4"/>
      <c r="JSV78" s="4"/>
      <c r="JSW78" s="4"/>
      <c r="JSX78" s="4"/>
      <c r="JSY78" s="4"/>
      <c r="JSZ78" s="4"/>
      <c r="JTA78" s="4"/>
      <c r="JTB78" s="4"/>
      <c r="JTC78" s="4"/>
      <c r="JTD78" s="4"/>
      <c r="JTE78" s="4"/>
      <c r="JTF78" s="4"/>
      <c r="JTG78" s="4"/>
      <c r="JTH78" s="4"/>
      <c r="JTI78" s="4"/>
      <c r="JTJ78" s="4"/>
      <c r="JTK78" s="4"/>
      <c r="JTL78" s="4"/>
      <c r="JTM78" s="4"/>
      <c r="JTN78" s="4"/>
      <c r="JTO78" s="4"/>
      <c r="JTP78" s="4"/>
      <c r="JTQ78" s="4"/>
      <c r="JTR78" s="4"/>
      <c r="JTS78" s="4"/>
      <c r="JTT78" s="4"/>
      <c r="JTU78" s="4"/>
      <c r="JTV78" s="4"/>
      <c r="JTW78" s="4"/>
      <c r="JTX78" s="4"/>
      <c r="JTY78" s="4"/>
      <c r="JTZ78" s="4"/>
      <c r="JUA78" s="4"/>
      <c r="JUB78" s="4"/>
      <c r="JUC78" s="4"/>
      <c r="JUD78" s="4"/>
      <c r="JUE78" s="4"/>
      <c r="JUF78" s="4"/>
      <c r="JUG78" s="4"/>
      <c r="JUH78" s="4"/>
      <c r="JUI78" s="4"/>
      <c r="JUJ78" s="4"/>
      <c r="JUK78" s="4"/>
      <c r="JUL78" s="4"/>
      <c r="JUM78" s="4"/>
      <c r="JUN78" s="4"/>
      <c r="JUO78" s="4"/>
      <c r="JUP78" s="4"/>
      <c r="JUQ78" s="4"/>
      <c r="JUR78" s="4"/>
      <c r="JUS78" s="4"/>
      <c r="JUT78" s="4"/>
      <c r="JUU78" s="4"/>
      <c r="JUV78" s="4"/>
      <c r="JUW78" s="4"/>
      <c r="JUX78" s="4"/>
      <c r="JUY78" s="4"/>
      <c r="JUZ78" s="4"/>
      <c r="JVA78" s="4"/>
      <c r="JVB78" s="4"/>
      <c r="JVC78" s="4"/>
      <c r="JVD78" s="4"/>
      <c r="JVE78" s="4"/>
      <c r="JVF78" s="4"/>
      <c r="JVG78" s="4"/>
      <c r="JVH78" s="4"/>
      <c r="JVI78" s="4"/>
      <c r="JVJ78" s="4"/>
      <c r="JVK78" s="4"/>
      <c r="JVL78" s="4"/>
      <c r="JVM78" s="4"/>
      <c r="JVN78" s="4"/>
      <c r="JVO78" s="4"/>
      <c r="JVP78" s="4"/>
      <c r="JVQ78" s="4"/>
      <c r="JVR78" s="4"/>
      <c r="JVS78" s="4"/>
      <c r="JVT78" s="4"/>
      <c r="JVU78" s="4"/>
      <c r="JVV78" s="4"/>
      <c r="JVW78" s="4"/>
      <c r="JVX78" s="4"/>
      <c r="JVY78" s="4"/>
      <c r="JVZ78" s="4"/>
      <c r="JWA78" s="4"/>
      <c r="JWB78" s="4"/>
      <c r="JWC78" s="4"/>
      <c r="JWD78" s="4"/>
      <c r="JWE78" s="4"/>
      <c r="JWF78" s="4"/>
      <c r="JWG78" s="4"/>
      <c r="JWH78" s="4"/>
      <c r="JWI78" s="4"/>
      <c r="JWJ78" s="4"/>
      <c r="JWK78" s="4"/>
      <c r="JWL78" s="4"/>
      <c r="JWM78" s="4"/>
      <c r="JWN78" s="4"/>
      <c r="JWO78" s="4"/>
      <c r="JWP78" s="4"/>
      <c r="JWQ78" s="4"/>
      <c r="JWR78" s="4"/>
      <c r="JWS78" s="4"/>
      <c r="JWT78" s="4"/>
      <c r="JWU78" s="4"/>
      <c r="JWV78" s="4"/>
      <c r="JWW78" s="4"/>
      <c r="JWX78" s="4"/>
      <c r="JWY78" s="4"/>
      <c r="JWZ78" s="4"/>
      <c r="JXA78" s="4"/>
      <c r="JXB78" s="4"/>
      <c r="JXC78" s="4"/>
      <c r="JXD78" s="4"/>
      <c r="JXE78" s="4"/>
      <c r="JXF78" s="4"/>
      <c r="JXG78" s="4"/>
      <c r="JXH78" s="4"/>
      <c r="JXI78" s="4"/>
      <c r="JXJ78" s="4"/>
      <c r="JXK78" s="4"/>
      <c r="JXL78" s="4"/>
      <c r="JXM78" s="4"/>
      <c r="JXN78" s="4"/>
      <c r="JXO78" s="4"/>
      <c r="JXP78" s="4"/>
      <c r="JXQ78" s="4"/>
      <c r="JXR78" s="4"/>
      <c r="JXS78" s="4"/>
      <c r="JXT78" s="4"/>
      <c r="JXU78" s="4"/>
      <c r="JXV78" s="4"/>
      <c r="JXW78" s="4"/>
      <c r="JXX78" s="4"/>
      <c r="JXY78" s="4"/>
      <c r="JXZ78" s="4"/>
      <c r="JYA78" s="4"/>
      <c r="JYB78" s="4"/>
      <c r="JYC78" s="4"/>
      <c r="JYD78" s="4"/>
      <c r="JYE78" s="4"/>
      <c r="JYF78" s="4"/>
      <c r="JYG78" s="4"/>
      <c r="JYH78" s="4"/>
      <c r="JYI78" s="4"/>
      <c r="JYJ78" s="4"/>
      <c r="JYK78" s="4"/>
      <c r="JYL78" s="4"/>
      <c r="JYM78" s="4"/>
      <c r="JYN78" s="4"/>
      <c r="JYO78" s="4"/>
      <c r="JYP78" s="4"/>
      <c r="JYQ78" s="4"/>
      <c r="JYR78" s="4"/>
      <c r="JYS78" s="4"/>
      <c r="JYT78" s="4"/>
      <c r="JYU78" s="4"/>
      <c r="JYV78" s="4"/>
      <c r="JYW78" s="4"/>
      <c r="JYX78" s="4"/>
      <c r="JYY78" s="4"/>
      <c r="JYZ78" s="4"/>
      <c r="JZA78" s="4"/>
      <c r="JZB78" s="4"/>
      <c r="JZC78" s="4"/>
      <c r="JZD78" s="4"/>
      <c r="JZE78" s="4"/>
      <c r="JZF78" s="4"/>
      <c r="JZG78" s="4"/>
      <c r="JZH78" s="4"/>
      <c r="JZI78" s="4"/>
      <c r="JZJ78" s="4"/>
      <c r="JZK78" s="4"/>
      <c r="JZL78" s="4"/>
      <c r="JZM78" s="4"/>
      <c r="JZN78" s="4"/>
      <c r="JZO78" s="4"/>
      <c r="JZP78" s="4"/>
      <c r="JZQ78" s="4"/>
      <c r="JZR78" s="4"/>
      <c r="JZS78" s="4"/>
      <c r="JZT78" s="4"/>
      <c r="JZU78" s="4"/>
      <c r="JZV78" s="4"/>
      <c r="JZW78" s="4"/>
      <c r="JZX78" s="4"/>
      <c r="JZY78" s="4"/>
      <c r="JZZ78" s="4"/>
      <c r="KAA78" s="4"/>
      <c r="KAB78" s="4"/>
      <c r="KAC78" s="4"/>
      <c r="KAD78" s="4"/>
      <c r="KAE78" s="4"/>
      <c r="KAF78" s="4"/>
      <c r="KAG78" s="4"/>
      <c r="KAH78" s="4"/>
      <c r="KAI78" s="4"/>
      <c r="KAJ78" s="4"/>
      <c r="KAK78" s="4"/>
      <c r="KAL78" s="4"/>
      <c r="KAM78" s="4"/>
      <c r="KAN78" s="4"/>
      <c r="KAO78" s="4"/>
      <c r="KAP78" s="4"/>
      <c r="KAQ78" s="4"/>
      <c r="KAR78" s="4"/>
      <c r="KAS78" s="4"/>
      <c r="KAT78" s="4"/>
      <c r="KAU78" s="4"/>
      <c r="KAV78" s="4"/>
      <c r="KAW78" s="4"/>
      <c r="KAX78" s="4"/>
      <c r="KAY78" s="4"/>
      <c r="KAZ78" s="4"/>
      <c r="KBA78" s="4"/>
      <c r="KBB78" s="4"/>
      <c r="KBC78" s="4"/>
      <c r="KBD78" s="4"/>
      <c r="KBE78" s="4"/>
      <c r="KBF78" s="4"/>
      <c r="KBG78" s="4"/>
      <c r="KBH78" s="4"/>
      <c r="KBI78" s="4"/>
      <c r="KBJ78" s="4"/>
      <c r="KBK78" s="4"/>
      <c r="KBL78" s="4"/>
      <c r="KBM78" s="4"/>
      <c r="KBN78" s="4"/>
      <c r="KBO78" s="4"/>
      <c r="KBP78" s="4"/>
      <c r="KBQ78" s="4"/>
      <c r="KBR78" s="4"/>
      <c r="KBS78" s="4"/>
      <c r="KBT78" s="4"/>
      <c r="KBU78" s="4"/>
      <c r="KBV78" s="4"/>
      <c r="KBW78" s="4"/>
      <c r="KBX78" s="4"/>
      <c r="KBY78" s="4"/>
      <c r="KBZ78" s="4"/>
      <c r="KCA78" s="4"/>
      <c r="KCB78" s="4"/>
      <c r="KCC78" s="4"/>
      <c r="KCD78" s="4"/>
      <c r="KCE78" s="4"/>
      <c r="KCF78" s="4"/>
      <c r="KCG78" s="4"/>
      <c r="KCH78" s="4"/>
      <c r="KCI78" s="4"/>
      <c r="KCJ78" s="4"/>
      <c r="KCK78" s="4"/>
      <c r="KCL78" s="4"/>
      <c r="KCM78" s="4"/>
      <c r="KCN78" s="4"/>
      <c r="KCO78" s="4"/>
      <c r="KCP78" s="4"/>
      <c r="KCQ78" s="4"/>
      <c r="KCR78" s="4"/>
      <c r="KCS78" s="4"/>
      <c r="KCT78" s="4"/>
      <c r="KCU78" s="4"/>
      <c r="KCV78" s="4"/>
      <c r="KCW78" s="4"/>
      <c r="KCX78" s="4"/>
      <c r="KCY78" s="4"/>
      <c r="KCZ78" s="4"/>
      <c r="KDA78" s="4"/>
      <c r="KDB78" s="4"/>
      <c r="KDC78" s="4"/>
      <c r="KDD78" s="4"/>
      <c r="KDE78" s="4"/>
      <c r="KDF78" s="4"/>
      <c r="KDG78" s="4"/>
      <c r="KDH78" s="4"/>
      <c r="KDI78" s="4"/>
      <c r="KDJ78" s="4"/>
      <c r="KDK78" s="4"/>
      <c r="KDL78" s="4"/>
      <c r="KDM78" s="4"/>
      <c r="KDN78" s="4"/>
      <c r="KDO78" s="4"/>
      <c r="KDP78" s="4"/>
      <c r="KDQ78" s="4"/>
      <c r="KDR78" s="4"/>
      <c r="KDS78" s="4"/>
      <c r="KDT78" s="4"/>
      <c r="KDU78" s="4"/>
      <c r="KDV78" s="4"/>
      <c r="KDW78" s="4"/>
      <c r="KDX78" s="4"/>
      <c r="KDY78" s="4"/>
      <c r="KDZ78" s="4"/>
      <c r="KEA78" s="4"/>
      <c r="KEB78" s="4"/>
      <c r="KEC78" s="4"/>
      <c r="KED78" s="4"/>
      <c r="KEE78" s="4"/>
      <c r="KEF78" s="4"/>
      <c r="KEG78" s="4"/>
      <c r="KEH78" s="4"/>
      <c r="KEI78" s="4"/>
      <c r="KEJ78" s="4"/>
      <c r="KEK78" s="4"/>
      <c r="KEL78" s="4"/>
      <c r="KEM78" s="4"/>
      <c r="KEN78" s="4"/>
      <c r="KEO78" s="4"/>
      <c r="KEP78" s="4"/>
      <c r="KEQ78" s="4"/>
      <c r="KER78" s="4"/>
      <c r="KES78" s="4"/>
      <c r="KET78" s="4"/>
      <c r="KEU78" s="4"/>
      <c r="KEV78" s="4"/>
      <c r="KEW78" s="4"/>
      <c r="KEX78" s="4"/>
      <c r="KEY78" s="4"/>
      <c r="KEZ78" s="4"/>
      <c r="KFA78" s="4"/>
      <c r="KFB78" s="4"/>
      <c r="KFC78" s="4"/>
      <c r="KFD78" s="4"/>
      <c r="KFE78" s="4"/>
      <c r="KFF78" s="4"/>
      <c r="KFG78" s="4"/>
      <c r="KFH78" s="4"/>
      <c r="KFI78" s="4"/>
      <c r="KFJ78" s="4"/>
      <c r="KFK78" s="4"/>
      <c r="KFL78" s="4"/>
      <c r="KFM78" s="4"/>
      <c r="KFN78" s="4"/>
      <c r="KFO78" s="4"/>
      <c r="KFP78" s="4"/>
      <c r="KFQ78" s="4"/>
      <c r="KFR78" s="4"/>
      <c r="KFS78" s="4"/>
      <c r="KFT78" s="4"/>
      <c r="KFU78" s="4"/>
      <c r="KFV78" s="4"/>
      <c r="KFW78" s="4"/>
      <c r="KFX78" s="4"/>
      <c r="KFY78" s="4"/>
      <c r="KFZ78" s="4"/>
      <c r="KGA78" s="4"/>
      <c r="KGB78" s="4"/>
      <c r="KGC78" s="4"/>
      <c r="KGD78" s="4"/>
      <c r="KGE78" s="4"/>
      <c r="KGF78" s="4"/>
      <c r="KGG78" s="4"/>
      <c r="KGH78" s="4"/>
      <c r="KGI78" s="4"/>
      <c r="KGJ78" s="4"/>
      <c r="KGK78" s="4"/>
      <c r="KGL78" s="4"/>
      <c r="KGM78" s="4"/>
      <c r="KGN78" s="4"/>
      <c r="KGO78" s="4"/>
      <c r="KGP78" s="4"/>
      <c r="KGQ78" s="4"/>
      <c r="KGR78" s="4"/>
      <c r="KGS78" s="4"/>
      <c r="KGT78" s="4"/>
      <c r="KGU78" s="4"/>
      <c r="KGV78" s="4"/>
      <c r="KGW78" s="4"/>
      <c r="KGX78" s="4"/>
      <c r="KGY78" s="4"/>
      <c r="KGZ78" s="4"/>
      <c r="KHA78" s="4"/>
      <c r="KHB78" s="4"/>
      <c r="KHC78" s="4"/>
      <c r="KHD78" s="4"/>
      <c r="KHE78" s="4"/>
      <c r="KHF78" s="4"/>
      <c r="KHG78" s="4"/>
      <c r="KHH78" s="4"/>
      <c r="KHI78" s="4"/>
      <c r="KHJ78" s="4"/>
      <c r="KHK78" s="4"/>
      <c r="KHL78" s="4"/>
      <c r="KHM78" s="4"/>
      <c r="KHN78" s="4"/>
      <c r="KHO78" s="4"/>
      <c r="KHP78" s="4"/>
      <c r="KHQ78" s="4"/>
      <c r="KHR78" s="4"/>
      <c r="KHS78" s="4"/>
      <c r="KHT78" s="4"/>
      <c r="KHU78" s="4"/>
      <c r="KHV78" s="4"/>
      <c r="KHW78" s="4"/>
      <c r="KHX78" s="4"/>
      <c r="KHY78" s="4"/>
      <c r="KHZ78" s="4"/>
      <c r="KIA78" s="4"/>
      <c r="KIB78" s="4"/>
      <c r="KIC78" s="4"/>
      <c r="KID78" s="4"/>
      <c r="KIE78" s="4"/>
      <c r="KIF78" s="4"/>
      <c r="KIG78" s="4"/>
      <c r="KIH78" s="4"/>
      <c r="KII78" s="4"/>
      <c r="KIJ78" s="4"/>
      <c r="KIK78" s="4"/>
      <c r="KIL78" s="4"/>
      <c r="KIM78" s="4"/>
      <c r="KIN78" s="4"/>
      <c r="KIO78" s="4"/>
      <c r="KIP78" s="4"/>
      <c r="KIQ78" s="4"/>
      <c r="KIR78" s="4"/>
      <c r="KIS78" s="4"/>
      <c r="KIT78" s="4"/>
      <c r="KIU78" s="4"/>
      <c r="KIV78" s="4"/>
      <c r="KIW78" s="4"/>
      <c r="KIX78" s="4"/>
      <c r="KIY78" s="4"/>
      <c r="KIZ78" s="4"/>
      <c r="KJA78" s="4"/>
      <c r="KJB78" s="4"/>
      <c r="KJC78" s="4"/>
      <c r="KJD78" s="4"/>
      <c r="KJE78" s="4"/>
      <c r="KJF78" s="4"/>
      <c r="KJG78" s="4"/>
      <c r="KJH78" s="4"/>
      <c r="KJI78" s="4"/>
      <c r="KJJ78" s="4"/>
      <c r="KJK78" s="4"/>
      <c r="KJL78" s="4"/>
      <c r="KJM78" s="4"/>
      <c r="KJN78" s="4"/>
      <c r="KJO78" s="4"/>
      <c r="KJP78" s="4"/>
      <c r="KJQ78" s="4"/>
      <c r="KJR78" s="4"/>
      <c r="KJS78" s="4"/>
      <c r="KJT78" s="4"/>
      <c r="KJU78" s="4"/>
      <c r="KJV78" s="4"/>
      <c r="KJW78" s="4"/>
      <c r="KJX78" s="4"/>
      <c r="KJY78" s="4"/>
      <c r="KJZ78" s="4"/>
      <c r="KKA78" s="4"/>
      <c r="KKB78" s="4"/>
      <c r="KKC78" s="4"/>
      <c r="KKD78" s="4"/>
      <c r="KKE78" s="4"/>
      <c r="KKF78" s="4"/>
      <c r="KKG78" s="4"/>
      <c r="KKH78" s="4"/>
      <c r="KKI78" s="4"/>
      <c r="KKJ78" s="4"/>
      <c r="KKK78" s="4"/>
      <c r="KKL78" s="4"/>
      <c r="KKM78" s="4"/>
      <c r="KKN78" s="4"/>
      <c r="KKO78" s="4"/>
      <c r="KKP78" s="4"/>
      <c r="KKQ78" s="4"/>
      <c r="KKR78" s="4"/>
      <c r="KKS78" s="4"/>
      <c r="KKT78" s="4"/>
      <c r="KKU78" s="4"/>
      <c r="KKV78" s="4"/>
      <c r="KKW78" s="4"/>
      <c r="KKX78" s="4"/>
      <c r="KKY78" s="4"/>
      <c r="KKZ78" s="4"/>
      <c r="KLA78" s="4"/>
      <c r="KLB78" s="4"/>
      <c r="KLC78" s="4"/>
      <c r="KLD78" s="4"/>
      <c r="KLE78" s="4"/>
      <c r="KLF78" s="4"/>
      <c r="KLG78" s="4"/>
      <c r="KLH78" s="4"/>
      <c r="KLI78" s="4"/>
      <c r="KLJ78" s="4"/>
      <c r="KLK78" s="4"/>
      <c r="KLL78" s="4"/>
      <c r="KLM78" s="4"/>
      <c r="KLN78" s="4"/>
      <c r="KLO78" s="4"/>
      <c r="KLP78" s="4"/>
      <c r="KLQ78" s="4"/>
      <c r="KLR78" s="4"/>
      <c r="KLS78" s="4"/>
      <c r="KLT78" s="4"/>
      <c r="KLU78" s="4"/>
      <c r="KLV78" s="4"/>
      <c r="KLW78" s="4"/>
      <c r="KLX78" s="4"/>
      <c r="KLY78" s="4"/>
      <c r="KLZ78" s="4"/>
      <c r="KMA78" s="4"/>
      <c r="KMB78" s="4"/>
      <c r="KMC78" s="4"/>
      <c r="KMD78" s="4"/>
      <c r="KME78" s="4"/>
      <c r="KMF78" s="4"/>
      <c r="KMG78" s="4"/>
      <c r="KMH78" s="4"/>
      <c r="KMI78" s="4"/>
      <c r="KMJ78" s="4"/>
      <c r="KMK78" s="4"/>
      <c r="KML78" s="4"/>
      <c r="KMM78" s="4"/>
      <c r="KMN78" s="4"/>
      <c r="KMO78" s="4"/>
      <c r="KMP78" s="4"/>
      <c r="KMQ78" s="4"/>
      <c r="KMR78" s="4"/>
      <c r="KMS78" s="4"/>
      <c r="KMT78" s="4"/>
      <c r="KMU78" s="4"/>
      <c r="KMV78" s="4"/>
      <c r="KMW78" s="4"/>
      <c r="KMX78" s="4"/>
      <c r="KMY78" s="4"/>
      <c r="KMZ78" s="4"/>
      <c r="KNA78" s="4"/>
      <c r="KNB78" s="4"/>
      <c r="KNC78" s="4"/>
      <c r="KND78" s="4"/>
      <c r="KNE78" s="4"/>
      <c r="KNF78" s="4"/>
      <c r="KNG78" s="4"/>
      <c r="KNH78" s="4"/>
      <c r="KNI78" s="4"/>
      <c r="KNJ78" s="4"/>
      <c r="KNK78" s="4"/>
      <c r="KNL78" s="4"/>
      <c r="KNM78" s="4"/>
      <c r="KNN78" s="4"/>
      <c r="KNO78" s="4"/>
      <c r="KNP78" s="4"/>
      <c r="KNQ78" s="4"/>
      <c r="KNR78" s="4"/>
      <c r="KNS78" s="4"/>
      <c r="KNT78" s="4"/>
      <c r="KNU78" s="4"/>
      <c r="KNV78" s="4"/>
      <c r="KNW78" s="4"/>
      <c r="KNX78" s="4"/>
      <c r="KNY78" s="4"/>
      <c r="KNZ78" s="4"/>
      <c r="KOA78" s="4"/>
      <c r="KOB78" s="4"/>
      <c r="KOC78" s="4"/>
      <c r="KOD78" s="4"/>
      <c r="KOE78" s="4"/>
      <c r="KOF78" s="4"/>
      <c r="KOG78" s="4"/>
      <c r="KOH78" s="4"/>
      <c r="KOI78" s="4"/>
      <c r="KOJ78" s="4"/>
      <c r="KOK78" s="4"/>
      <c r="KOL78" s="4"/>
      <c r="KOM78" s="4"/>
      <c r="KON78" s="4"/>
      <c r="KOO78" s="4"/>
      <c r="KOP78" s="4"/>
      <c r="KOQ78" s="4"/>
      <c r="KOR78" s="4"/>
      <c r="KOS78" s="4"/>
      <c r="KOT78" s="4"/>
      <c r="KOU78" s="4"/>
      <c r="KOV78" s="4"/>
      <c r="KOW78" s="4"/>
      <c r="KOX78" s="4"/>
      <c r="KOY78" s="4"/>
      <c r="KOZ78" s="4"/>
      <c r="KPA78" s="4"/>
      <c r="KPB78" s="4"/>
      <c r="KPC78" s="4"/>
      <c r="KPD78" s="4"/>
      <c r="KPE78" s="4"/>
      <c r="KPF78" s="4"/>
      <c r="KPG78" s="4"/>
      <c r="KPH78" s="4"/>
      <c r="KPI78" s="4"/>
      <c r="KPJ78" s="4"/>
      <c r="KPK78" s="4"/>
      <c r="KPL78" s="4"/>
      <c r="KPM78" s="4"/>
      <c r="KPN78" s="4"/>
      <c r="KPO78" s="4"/>
      <c r="KPP78" s="4"/>
      <c r="KPQ78" s="4"/>
      <c r="KPR78" s="4"/>
      <c r="KPS78" s="4"/>
      <c r="KPT78" s="4"/>
      <c r="KPU78" s="4"/>
      <c r="KPV78" s="4"/>
      <c r="KPW78" s="4"/>
      <c r="KPX78" s="4"/>
      <c r="KPY78" s="4"/>
      <c r="KPZ78" s="4"/>
      <c r="KQA78" s="4"/>
      <c r="KQB78" s="4"/>
      <c r="KQC78" s="4"/>
      <c r="KQD78" s="4"/>
      <c r="KQE78" s="4"/>
      <c r="KQF78" s="4"/>
      <c r="KQG78" s="4"/>
      <c r="KQH78" s="4"/>
      <c r="KQI78" s="4"/>
      <c r="KQJ78" s="4"/>
      <c r="KQK78" s="4"/>
      <c r="KQL78" s="4"/>
      <c r="KQM78" s="4"/>
      <c r="KQN78" s="4"/>
      <c r="KQO78" s="4"/>
      <c r="KQP78" s="4"/>
      <c r="KQQ78" s="4"/>
      <c r="KQR78" s="4"/>
      <c r="KQS78" s="4"/>
      <c r="KQT78" s="4"/>
      <c r="KQU78" s="4"/>
      <c r="KQV78" s="4"/>
      <c r="KQW78" s="4"/>
      <c r="KQX78" s="4"/>
      <c r="KQY78" s="4"/>
      <c r="KQZ78" s="4"/>
      <c r="KRA78" s="4"/>
      <c r="KRB78" s="4"/>
      <c r="KRC78" s="4"/>
      <c r="KRD78" s="4"/>
      <c r="KRE78" s="4"/>
      <c r="KRF78" s="4"/>
      <c r="KRG78" s="4"/>
      <c r="KRH78" s="4"/>
      <c r="KRI78" s="4"/>
      <c r="KRJ78" s="4"/>
      <c r="KRK78" s="4"/>
      <c r="KRL78" s="4"/>
      <c r="KRM78" s="4"/>
      <c r="KRN78" s="4"/>
      <c r="KRO78" s="4"/>
      <c r="KRP78" s="4"/>
      <c r="KRQ78" s="4"/>
      <c r="KRR78" s="4"/>
      <c r="KRS78" s="4"/>
      <c r="KRT78" s="4"/>
      <c r="KRU78" s="4"/>
      <c r="KRV78" s="4"/>
      <c r="KRW78" s="4"/>
      <c r="KRX78" s="4"/>
      <c r="KRY78" s="4"/>
      <c r="KRZ78" s="4"/>
      <c r="KSA78" s="4"/>
      <c r="KSB78" s="4"/>
      <c r="KSC78" s="4"/>
      <c r="KSD78" s="4"/>
      <c r="KSE78" s="4"/>
      <c r="KSF78" s="4"/>
      <c r="KSG78" s="4"/>
      <c r="KSH78" s="4"/>
      <c r="KSI78" s="4"/>
      <c r="KSJ78" s="4"/>
      <c r="KSK78" s="4"/>
      <c r="KSL78" s="4"/>
      <c r="KSM78" s="4"/>
      <c r="KSN78" s="4"/>
      <c r="KSO78" s="4"/>
      <c r="KSP78" s="4"/>
      <c r="KSQ78" s="4"/>
      <c r="KSR78" s="4"/>
      <c r="KSS78" s="4"/>
      <c r="KST78" s="4"/>
      <c r="KSU78" s="4"/>
      <c r="KSV78" s="4"/>
      <c r="KSW78" s="4"/>
      <c r="KSX78" s="4"/>
      <c r="KSY78" s="4"/>
      <c r="KSZ78" s="4"/>
      <c r="KTA78" s="4"/>
      <c r="KTB78" s="4"/>
      <c r="KTC78" s="4"/>
      <c r="KTD78" s="4"/>
      <c r="KTE78" s="4"/>
      <c r="KTF78" s="4"/>
      <c r="KTG78" s="4"/>
      <c r="KTH78" s="4"/>
      <c r="KTI78" s="4"/>
      <c r="KTJ78" s="4"/>
      <c r="KTK78" s="4"/>
      <c r="KTL78" s="4"/>
      <c r="KTM78" s="4"/>
      <c r="KTN78" s="4"/>
      <c r="KTO78" s="4"/>
      <c r="KTP78" s="4"/>
      <c r="KTQ78" s="4"/>
      <c r="KTR78" s="4"/>
      <c r="KTS78" s="4"/>
      <c r="KTT78" s="4"/>
      <c r="KTU78" s="4"/>
      <c r="KTV78" s="4"/>
      <c r="KTW78" s="4"/>
      <c r="KTX78" s="4"/>
      <c r="KTY78" s="4"/>
      <c r="KTZ78" s="4"/>
      <c r="KUA78" s="4"/>
      <c r="KUB78" s="4"/>
      <c r="KUC78" s="4"/>
      <c r="KUD78" s="4"/>
      <c r="KUE78" s="4"/>
      <c r="KUF78" s="4"/>
      <c r="KUG78" s="4"/>
      <c r="KUH78" s="4"/>
      <c r="KUI78" s="4"/>
      <c r="KUJ78" s="4"/>
      <c r="KUK78" s="4"/>
      <c r="KUL78" s="4"/>
      <c r="KUM78" s="4"/>
      <c r="KUN78" s="4"/>
      <c r="KUO78" s="4"/>
      <c r="KUP78" s="4"/>
      <c r="KUQ78" s="4"/>
      <c r="KUR78" s="4"/>
      <c r="KUS78" s="4"/>
      <c r="KUT78" s="4"/>
      <c r="KUU78" s="4"/>
      <c r="KUV78" s="4"/>
      <c r="KUW78" s="4"/>
      <c r="KUX78" s="4"/>
      <c r="KUY78" s="4"/>
      <c r="KUZ78" s="4"/>
      <c r="KVA78" s="4"/>
      <c r="KVB78" s="4"/>
      <c r="KVC78" s="4"/>
      <c r="KVD78" s="4"/>
      <c r="KVE78" s="4"/>
      <c r="KVF78" s="4"/>
      <c r="KVG78" s="4"/>
      <c r="KVH78" s="4"/>
      <c r="KVI78" s="4"/>
      <c r="KVJ78" s="4"/>
      <c r="KVK78" s="4"/>
      <c r="KVL78" s="4"/>
      <c r="KVM78" s="4"/>
      <c r="KVN78" s="4"/>
      <c r="KVO78" s="4"/>
      <c r="KVP78" s="4"/>
      <c r="KVQ78" s="4"/>
      <c r="KVR78" s="4"/>
      <c r="KVS78" s="4"/>
      <c r="KVT78" s="4"/>
      <c r="KVU78" s="4"/>
      <c r="KVV78" s="4"/>
      <c r="KVW78" s="4"/>
      <c r="KVX78" s="4"/>
      <c r="KVY78" s="4"/>
      <c r="KVZ78" s="4"/>
      <c r="KWA78" s="4"/>
      <c r="KWB78" s="4"/>
      <c r="KWC78" s="4"/>
      <c r="KWD78" s="4"/>
      <c r="KWE78" s="4"/>
      <c r="KWF78" s="4"/>
      <c r="KWG78" s="4"/>
      <c r="KWH78" s="4"/>
      <c r="KWI78" s="4"/>
      <c r="KWJ78" s="4"/>
      <c r="KWK78" s="4"/>
      <c r="KWL78" s="4"/>
      <c r="KWM78" s="4"/>
      <c r="KWN78" s="4"/>
      <c r="KWO78" s="4"/>
      <c r="KWP78" s="4"/>
      <c r="KWQ78" s="4"/>
      <c r="KWR78" s="4"/>
      <c r="KWS78" s="4"/>
      <c r="KWT78" s="4"/>
      <c r="KWU78" s="4"/>
      <c r="KWV78" s="4"/>
      <c r="KWW78" s="4"/>
      <c r="KWX78" s="4"/>
      <c r="KWY78" s="4"/>
      <c r="KWZ78" s="4"/>
      <c r="KXA78" s="4"/>
      <c r="KXB78" s="4"/>
      <c r="KXC78" s="4"/>
      <c r="KXD78" s="4"/>
      <c r="KXE78" s="4"/>
      <c r="KXF78" s="4"/>
      <c r="KXG78" s="4"/>
      <c r="KXH78" s="4"/>
      <c r="KXI78" s="4"/>
      <c r="KXJ78" s="4"/>
      <c r="KXK78" s="4"/>
      <c r="KXL78" s="4"/>
      <c r="KXM78" s="4"/>
      <c r="KXN78" s="4"/>
      <c r="KXO78" s="4"/>
      <c r="KXP78" s="4"/>
      <c r="KXQ78" s="4"/>
      <c r="KXR78" s="4"/>
      <c r="KXS78" s="4"/>
      <c r="KXT78" s="4"/>
      <c r="KXU78" s="4"/>
      <c r="KXV78" s="4"/>
      <c r="KXW78" s="4"/>
      <c r="KXX78" s="4"/>
      <c r="KXY78" s="4"/>
      <c r="KXZ78" s="4"/>
      <c r="KYA78" s="4"/>
      <c r="KYB78" s="4"/>
      <c r="KYC78" s="4"/>
      <c r="KYD78" s="4"/>
      <c r="KYE78" s="4"/>
      <c r="KYF78" s="4"/>
      <c r="KYG78" s="4"/>
      <c r="KYH78" s="4"/>
      <c r="KYI78" s="4"/>
      <c r="KYJ78" s="4"/>
      <c r="KYK78" s="4"/>
      <c r="KYL78" s="4"/>
      <c r="KYM78" s="4"/>
      <c r="KYN78" s="4"/>
      <c r="KYO78" s="4"/>
      <c r="KYP78" s="4"/>
      <c r="KYQ78" s="4"/>
      <c r="KYR78" s="4"/>
      <c r="KYS78" s="4"/>
      <c r="KYT78" s="4"/>
      <c r="KYU78" s="4"/>
      <c r="KYV78" s="4"/>
      <c r="KYW78" s="4"/>
      <c r="KYX78" s="4"/>
      <c r="KYY78" s="4"/>
      <c r="KYZ78" s="4"/>
      <c r="KZA78" s="4"/>
      <c r="KZB78" s="4"/>
      <c r="KZC78" s="4"/>
      <c r="KZD78" s="4"/>
      <c r="KZE78" s="4"/>
      <c r="KZF78" s="4"/>
      <c r="KZG78" s="4"/>
      <c r="KZH78" s="4"/>
      <c r="KZI78" s="4"/>
      <c r="KZJ78" s="4"/>
      <c r="KZK78" s="4"/>
      <c r="KZL78" s="4"/>
      <c r="KZM78" s="4"/>
      <c r="KZN78" s="4"/>
      <c r="KZO78" s="4"/>
      <c r="KZP78" s="4"/>
      <c r="KZQ78" s="4"/>
      <c r="KZR78" s="4"/>
      <c r="KZS78" s="4"/>
      <c r="KZT78" s="4"/>
      <c r="KZU78" s="4"/>
      <c r="KZV78" s="4"/>
      <c r="KZW78" s="4"/>
      <c r="KZX78" s="4"/>
      <c r="KZY78" s="4"/>
      <c r="KZZ78" s="4"/>
      <c r="LAA78" s="4"/>
      <c r="LAB78" s="4"/>
      <c r="LAC78" s="4"/>
      <c r="LAD78" s="4"/>
      <c r="LAE78" s="4"/>
      <c r="LAF78" s="4"/>
      <c r="LAG78" s="4"/>
      <c r="LAH78" s="4"/>
      <c r="LAI78" s="4"/>
      <c r="LAJ78" s="4"/>
      <c r="LAK78" s="4"/>
      <c r="LAL78" s="4"/>
      <c r="LAM78" s="4"/>
      <c r="LAN78" s="4"/>
      <c r="LAO78" s="4"/>
      <c r="LAP78" s="4"/>
      <c r="LAQ78" s="4"/>
      <c r="LAR78" s="4"/>
      <c r="LAS78" s="4"/>
      <c r="LAT78" s="4"/>
      <c r="LAU78" s="4"/>
      <c r="LAV78" s="4"/>
      <c r="LAW78" s="4"/>
      <c r="LAX78" s="4"/>
      <c r="LAY78" s="4"/>
      <c r="LAZ78" s="4"/>
      <c r="LBA78" s="4"/>
      <c r="LBB78" s="4"/>
      <c r="LBC78" s="4"/>
      <c r="LBD78" s="4"/>
      <c r="LBE78" s="4"/>
      <c r="LBF78" s="4"/>
      <c r="LBG78" s="4"/>
      <c r="LBH78" s="4"/>
      <c r="LBI78" s="4"/>
      <c r="LBJ78" s="4"/>
      <c r="LBK78" s="4"/>
      <c r="LBL78" s="4"/>
      <c r="LBM78" s="4"/>
      <c r="LBN78" s="4"/>
      <c r="LBO78" s="4"/>
      <c r="LBP78" s="4"/>
      <c r="LBQ78" s="4"/>
      <c r="LBR78" s="4"/>
      <c r="LBS78" s="4"/>
      <c r="LBT78" s="4"/>
      <c r="LBU78" s="4"/>
      <c r="LBV78" s="4"/>
      <c r="LBW78" s="4"/>
      <c r="LBX78" s="4"/>
      <c r="LBY78" s="4"/>
      <c r="LBZ78" s="4"/>
      <c r="LCA78" s="4"/>
      <c r="LCB78" s="4"/>
      <c r="LCC78" s="4"/>
      <c r="LCD78" s="4"/>
      <c r="LCE78" s="4"/>
      <c r="LCF78" s="4"/>
      <c r="LCG78" s="4"/>
      <c r="LCH78" s="4"/>
      <c r="LCI78" s="4"/>
      <c r="LCJ78" s="4"/>
      <c r="LCK78" s="4"/>
      <c r="LCL78" s="4"/>
      <c r="LCM78" s="4"/>
      <c r="LCN78" s="4"/>
      <c r="LCO78" s="4"/>
      <c r="LCP78" s="4"/>
      <c r="LCQ78" s="4"/>
      <c r="LCR78" s="4"/>
      <c r="LCS78" s="4"/>
      <c r="LCT78" s="4"/>
      <c r="LCU78" s="4"/>
      <c r="LCV78" s="4"/>
      <c r="LCW78" s="4"/>
      <c r="LCX78" s="4"/>
      <c r="LCY78" s="4"/>
      <c r="LCZ78" s="4"/>
      <c r="LDA78" s="4"/>
      <c r="LDB78" s="4"/>
      <c r="LDC78" s="4"/>
      <c r="LDD78" s="4"/>
      <c r="LDE78" s="4"/>
      <c r="LDF78" s="4"/>
      <c r="LDG78" s="4"/>
      <c r="LDH78" s="4"/>
      <c r="LDI78" s="4"/>
      <c r="LDJ78" s="4"/>
      <c r="LDK78" s="4"/>
      <c r="LDL78" s="4"/>
      <c r="LDM78" s="4"/>
      <c r="LDN78" s="4"/>
      <c r="LDO78" s="4"/>
      <c r="LDP78" s="4"/>
      <c r="LDQ78" s="4"/>
      <c r="LDR78" s="4"/>
      <c r="LDS78" s="4"/>
      <c r="LDT78" s="4"/>
      <c r="LDU78" s="4"/>
      <c r="LDV78" s="4"/>
      <c r="LDW78" s="4"/>
      <c r="LDX78" s="4"/>
      <c r="LDY78" s="4"/>
      <c r="LDZ78" s="4"/>
      <c r="LEA78" s="4"/>
      <c r="LEB78" s="4"/>
      <c r="LEC78" s="4"/>
      <c r="LED78" s="4"/>
      <c r="LEE78" s="4"/>
      <c r="LEF78" s="4"/>
      <c r="LEG78" s="4"/>
      <c r="LEH78" s="4"/>
      <c r="LEI78" s="4"/>
      <c r="LEJ78" s="4"/>
      <c r="LEK78" s="4"/>
      <c r="LEL78" s="4"/>
      <c r="LEM78" s="4"/>
      <c r="LEN78" s="4"/>
      <c r="LEO78" s="4"/>
      <c r="LEP78" s="4"/>
      <c r="LEQ78" s="4"/>
      <c r="LER78" s="4"/>
      <c r="LES78" s="4"/>
      <c r="LET78" s="4"/>
      <c r="LEU78" s="4"/>
      <c r="LEV78" s="4"/>
      <c r="LEW78" s="4"/>
      <c r="LEX78" s="4"/>
      <c r="LEY78" s="4"/>
      <c r="LEZ78" s="4"/>
      <c r="LFA78" s="4"/>
      <c r="LFB78" s="4"/>
      <c r="LFC78" s="4"/>
      <c r="LFD78" s="4"/>
      <c r="LFE78" s="4"/>
      <c r="LFF78" s="4"/>
      <c r="LFG78" s="4"/>
      <c r="LFH78" s="4"/>
      <c r="LFI78" s="4"/>
      <c r="LFJ78" s="4"/>
      <c r="LFK78" s="4"/>
      <c r="LFL78" s="4"/>
      <c r="LFM78" s="4"/>
      <c r="LFN78" s="4"/>
      <c r="LFO78" s="4"/>
      <c r="LFP78" s="4"/>
      <c r="LFQ78" s="4"/>
      <c r="LFR78" s="4"/>
      <c r="LFS78" s="4"/>
      <c r="LFT78" s="4"/>
      <c r="LFU78" s="4"/>
      <c r="LFV78" s="4"/>
      <c r="LFW78" s="4"/>
      <c r="LFX78" s="4"/>
      <c r="LFY78" s="4"/>
      <c r="LFZ78" s="4"/>
      <c r="LGA78" s="4"/>
      <c r="LGB78" s="4"/>
      <c r="LGC78" s="4"/>
      <c r="LGD78" s="4"/>
      <c r="LGE78" s="4"/>
      <c r="LGF78" s="4"/>
      <c r="LGG78" s="4"/>
      <c r="LGH78" s="4"/>
      <c r="LGI78" s="4"/>
      <c r="LGJ78" s="4"/>
      <c r="LGK78" s="4"/>
      <c r="LGL78" s="4"/>
      <c r="LGM78" s="4"/>
      <c r="LGN78" s="4"/>
      <c r="LGO78" s="4"/>
      <c r="LGP78" s="4"/>
      <c r="LGQ78" s="4"/>
      <c r="LGR78" s="4"/>
      <c r="LGS78" s="4"/>
      <c r="LGT78" s="4"/>
      <c r="LGU78" s="4"/>
      <c r="LGV78" s="4"/>
      <c r="LGW78" s="4"/>
      <c r="LGX78" s="4"/>
      <c r="LGY78" s="4"/>
      <c r="LGZ78" s="4"/>
      <c r="LHA78" s="4"/>
      <c r="LHB78" s="4"/>
      <c r="LHC78" s="4"/>
      <c r="LHD78" s="4"/>
      <c r="LHE78" s="4"/>
      <c r="LHF78" s="4"/>
      <c r="LHG78" s="4"/>
      <c r="LHH78" s="4"/>
      <c r="LHI78" s="4"/>
      <c r="LHJ78" s="4"/>
      <c r="LHK78" s="4"/>
      <c r="LHL78" s="4"/>
      <c r="LHM78" s="4"/>
      <c r="LHN78" s="4"/>
      <c r="LHO78" s="4"/>
      <c r="LHP78" s="4"/>
      <c r="LHQ78" s="4"/>
      <c r="LHR78" s="4"/>
      <c r="LHS78" s="4"/>
      <c r="LHT78" s="4"/>
      <c r="LHU78" s="4"/>
      <c r="LHV78" s="4"/>
      <c r="LHW78" s="4"/>
      <c r="LHX78" s="4"/>
      <c r="LHY78" s="4"/>
      <c r="LHZ78" s="4"/>
      <c r="LIA78" s="4"/>
      <c r="LIB78" s="4"/>
      <c r="LIC78" s="4"/>
      <c r="LID78" s="4"/>
      <c r="LIE78" s="4"/>
      <c r="LIF78" s="4"/>
      <c r="LIG78" s="4"/>
      <c r="LIH78" s="4"/>
      <c r="LII78" s="4"/>
      <c r="LIJ78" s="4"/>
      <c r="LIK78" s="4"/>
      <c r="LIL78" s="4"/>
      <c r="LIM78" s="4"/>
      <c r="LIN78" s="4"/>
      <c r="LIO78" s="4"/>
      <c r="LIP78" s="4"/>
      <c r="LIQ78" s="4"/>
      <c r="LIR78" s="4"/>
      <c r="LIS78" s="4"/>
      <c r="LIT78" s="4"/>
      <c r="LIU78" s="4"/>
      <c r="LIV78" s="4"/>
      <c r="LIW78" s="4"/>
      <c r="LIX78" s="4"/>
      <c r="LIY78" s="4"/>
      <c r="LIZ78" s="4"/>
      <c r="LJA78" s="4"/>
      <c r="LJB78" s="4"/>
      <c r="LJC78" s="4"/>
      <c r="LJD78" s="4"/>
      <c r="LJE78" s="4"/>
      <c r="LJF78" s="4"/>
      <c r="LJG78" s="4"/>
      <c r="LJH78" s="4"/>
      <c r="LJI78" s="4"/>
      <c r="LJJ78" s="4"/>
      <c r="LJK78" s="4"/>
      <c r="LJL78" s="4"/>
      <c r="LJM78" s="4"/>
      <c r="LJN78" s="4"/>
      <c r="LJO78" s="4"/>
      <c r="LJP78" s="4"/>
      <c r="LJQ78" s="4"/>
      <c r="LJR78" s="4"/>
      <c r="LJS78" s="4"/>
      <c r="LJT78" s="4"/>
      <c r="LJU78" s="4"/>
      <c r="LJV78" s="4"/>
      <c r="LJW78" s="4"/>
      <c r="LJX78" s="4"/>
      <c r="LJY78" s="4"/>
      <c r="LJZ78" s="4"/>
      <c r="LKA78" s="4"/>
      <c r="LKB78" s="4"/>
      <c r="LKC78" s="4"/>
      <c r="LKD78" s="4"/>
      <c r="LKE78" s="4"/>
      <c r="LKF78" s="4"/>
      <c r="LKG78" s="4"/>
      <c r="LKH78" s="4"/>
      <c r="LKI78" s="4"/>
      <c r="LKJ78" s="4"/>
      <c r="LKK78" s="4"/>
      <c r="LKL78" s="4"/>
      <c r="LKM78" s="4"/>
      <c r="LKN78" s="4"/>
      <c r="LKO78" s="4"/>
      <c r="LKP78" s="4"/>
      <c r="LKQ78" s="4"/>
      <c r="LKR78" s="4"/>
      <c r="LKS78" s="4"/>
      <c r="LKT78" s="4"/>
      <c r="LKU78" s="4"/>
      <c r="LKV78" s="4"/>
      <c r="LKW78" s="4"/>
      <c r="LKX78" s="4"/>
      <c r="LKY78" s="4"/>
      <c r="LKZ78" s="4"/>
      <c r="LLA78" s="4"/>
      <c r="LLB78" s="4"/>
      <c r="LLC78" s="4"/>
      <c r="LLD78" s="4"/>
      <c r="LLE78" s="4"/>
      <c r="LLF78" s="4"/>
      <c r="LLG78" s="4"/>
      <c r="LLH78" s="4"/>
      <c r="LLI78" s="4"/>
      <c r="LLJ78" s="4"/>
      <c r="LLK78" s="4"/>
      <c r="LLL78" s="4"/>
      <c r="LLM78" s="4"/>
      <c r="LLN78" s="4"/>
      <c r="LLO78" s="4"/>
      <c r="LLP78" s="4"/>
      <c r="LLQ78" s="4"/>
      <c r="LLR78" s="4"/>
      <c r="LLS78" s="4"/>
      <c r="LLT78" s="4"/>
      <c r="LLU78" s="4"/>
      <c r="LLV78" s="4"/>
      <c r="LLW78" s="4"/>
      <c r="LLX78" s="4"/>
      <c r="LLY78" s="4"/>
      <c r="LLZ78" s="4"/>
      <c r="LMA78" s="4"/>
      <c r="LMB78" s="4"/>
      <c r="LMC78" s="4"/>
      <c r="LMD78" s="4"/>
      <c r="LME78" s="4"/>
      <c r="LMF78" s="4"/>
      <c r="LMG78" s="4"/>
      <c r="LMH78" s="4"/>
      <c r="LMI78" s="4"/>
      <c r="LMJ78" s="4"/>
      <c r="LMK78" s="4"/>
      <c r="LML78" s="4"/>
      <c r="LMM78" s="4"/>
      <c r="LMN78" s="4"/>
      <c r="LMO78" s="4"/>
      <c r="LMP78" s="4"/>
      <c r="LMQ78" s="4"/>
      <c r="LMR78" s="4"/>
      <c r="LMS78" s="4"/>
      <c r="LMT78" s="4"/>
      <c r="LMU78" s="4"/>
      <c r="LMV78" s="4"/>
      <c r="LMW78" s="4"/>
      <c r="LMX78" s="4"/>
      <c r="LMY78" s="4"/>
      <c r="LMZ78" s="4"/>
      <c r="LNA78" s="4"/>
      <c r="LNB78" s="4"/>
      <c r="LNC78" s="4"/>
      <c r="LND78" s="4"/>
      <c r="LNE78" s="4"/>
      <c r="LNF78" s="4"/>
      <c r="LNG78" s="4"/>
      <c r="LNH78" s="4"/>
      <c r="LNI78" s="4"/>
      <c r="LNJ78" s="4"/>
      <c r="LNK78" s="4"/>
      <c r="LNL78" s="4"/>
      <c r="LNM78" s="4"/>
      <c r="LNN78" s="4"/>
      <c r="LNO78" s="4"/>
      <c r="LNP78" s="4"/>
      <c r="LNQ78" s="4"/>
      <c r="LNR78" s="4"/>
      <c r="LNS78" s="4"/>
      <c r="LNT78" s="4"/>
      <c r="LNU78" s="4"/>
      <c r="LNV78" s="4"/>
      <c r="LNW78" s="4"/>
      <c r="LNX78" s="4"/>
      <c r="LNY78" s="4"/>
      <c r="LNZ78" s="4"/>
      <c r="LOA78" s="4"/>
      <c r="LOB78" s="4"/>
      <c r="LOC78" s="4"/>
      <c r="LOD78" s="4"/>
      <c r="LOE78" s="4"/>
      <c r="LOF78" s="4"/>
      <c r="LOG78" s="4"/>
      <c r="LOH78" s="4"/>
      <c r="LOI78" s="4"/>
      <c r="LOJ78" s="4"/>
      <c r="LOK78" s="4"/>
      <c r="LOL78" s="4"/>
      <c r="LOM78" s="4"/>
      <c r="LON78" s="4"/>
      <c r="LOO78" s="4"/>
      <c r="LOP78" s="4"/>
      <c r="LOQ78" s="4"/>
      <c r="LOR78" s="4"/>
      <c r="LOS78" s="4"/>
      <c r="LOT78" s="4"/>
      <c r="LOU78" s="4"/>
      <c r="LOV78" s="4"/>
      <c r="LOW78" s="4"/>
      <c r="LOX78" s="4"/>
      <c r="LOY78" s="4"/>
      <c r="LOZ78" s="4"/>
      <c r="LPA78" s="4"/>
      <c r="LPB78" s="4"/>
      <c r="LPC78" s="4"/>
      <c r="LPD78" s="4"/>
      <c r="LPE78" s="4"/>
      <c r="LPF78" s="4"/>
      <c r="LPG78" s="4"/>
      <c r="LPH78" s="4"/>
      <c r="LPI78" s="4"/>
      <c r="LPJ78" s="4"/>
      <c r="LPK78" s="4"/>
      <c r="LPL78" s="4"/>
      <c r="LPM78" s="4"/>
      <c r="LPN78" s="4"/>
      <c r="LPO78" s="4"/>
      <c r="LPP78" s="4"/>
      <c r="LPQ78" s="4"/>
      <c r="LPR78" s="4"/>
      <c r="LPS78" s="4"/>
      <c r="LPT78" s="4"/>
      <c r="LPU78" s="4"/>
      <c r="LPV78" s="4"/>
      <c r="LPW78" s="4"/>
      <c r="LPX78" s="4"/>
      <c r="LPY78" s="4"/>
      <c r="LPZ78" s="4"/>
      <c r="LQA78" s="4"/>
      <c r="LQB78" s="4"/>
      <c r="LQC78" s="4"/>
      <c r="LQD78" s="4"/>
      <c r="LQE78" s="4"/>
      <c r="LQF78" s="4"/>
      <c r="LQG78" s="4"/>
      <c r="LQH78" s="4"/>
      <c r="LQI78" s="4"/>
      <c r="LQJ78" s="4"/>
      <c r="LQK78" s="4"/>
      <c r="LQL78" s="4"/>
      <c r="LQM78" s="4"/>
      <c r="LQN78" s="4"/>
      <c r="LQO78" s="4"/>
      <c r="LQP78" s="4"/>
      <c r="LQQ78" s="4"/>
      <c r="LQR78" s="4"/>
      <c r="LQS78" s="4"/>
      <c r="LQT78" s="4"/>
      <c r="LQU78" s="4"/>
      <c r="LQV78" s="4"/>
      <c r="LQW78" s="4"/>
      <c r="LQX78" s="4"/>
      <c r="LQY78" s="4"/>
      <c r="LQZ78" s="4"/>
      <c r="LRA78" s="4"/>
      <c r="LRB78" s="4"/>
      <c r="LRC78" s="4"/>
      <c r="LRD78" s="4"/>
      <c r="LRE78" s="4"/>
      <c r="LRF78" s="4"/>
      <c r="LRG78" s="4"/>
      <c r="LRH78" s="4"/>
      <c r="LRI78" s="4"/>
      <c r="LRJ78" s="4"/>
      <c r="LRK78" s="4"/>
      <c r="LRL78" s="4"/>
      <c r="LRM78" s="4"/>
      <c r="LRN78" s="4"/>
      <c r="LRO78" s="4"/>
      <c r="LRP78" s="4"/>
      <c r="LRQ78" s="4"/>
      <c r="LRR78" s="4"/>
      <c r="LRS78" s="4"/>
      <c r="LRT78" s="4"/>
      <c r="LRU78" s="4"/>
      <c r="LRV78" s="4"/>
      <c r="LRW78" s="4"/>
      <c r="LRX78" s="4"/>
      <c r="LRY78" s="4"/>
      <c r="LRZ78" s="4"/>
      <c r="LSA78" s="4"/>
      <c r="LSB78" s="4"/>
      <c r="LSC78" s="4"/>
      <c r="LSD78" s="4"/>
      <c r="LSE78" s="4"/>
      <c r="LSF78" s="4"/>
      <c r="LSG78" s="4"/>
      <c r="LSH78" s="4"/>
      <c r="LSI78" s="4"/>
      <c r="LSJ78" s="4"/>
      <c r="LSK78" s="4"/>
      <c r="LSL78" s="4"/>
      <c r="LSM78" s="4"/>
      <c r="LSN78" s="4"/>
      <c r="LSO78" s="4"/>
      <c r="LSP78" s="4"/>
      <c r="LSQ78" s="4"/>
      <c r="LSR78" s="4"/>
      <c r="LSS78" s="4"/>
      <c r="LST78" s="4"/>
      <c r="LSU78" s="4"/>
      <c r="LSV78" s="4"/>
      <c r="LSW78" s="4"/>
      <c r="LSX78" s="4"/>
      <c r="LSY78" s="4"/>
      <c r="LSZ78" s="4"/>
      <c r="LTA78" s="4"/>
      <c r="LTB78" s="4"/>
      <c r="LTC78" s="4"/>
      <c r="LTD78" s="4"/>
      <c r="LTE78" s="4"/>
      <c r="LTF78" s="4"/>
      <c r="LTG78" s="4"/>
      <c r="LTH78" s="4"/>
      <c r="LTI78" s="4"/>
      <c r="LTJ78" s="4"/>
      <c r="LTK78" s="4"/>
      <c r="LTL78" s="4"/>
      <c r="LTM78" s="4"/>
      <c r="LTN78" s="4"/>
      <c r="LTO78" s="4"/>
      <c r="LTP78" s="4"/>
      <c r="LTQ78" s="4"/>
      <c r="LTR78" s="4"/>
      <c r="LTS78" s="4"/>
      <c r="LTT78" s="4"/>
      <c r="LTU78" s="4"/>
      <c r="LTV78" s="4"/>
      <c r="LTW78" s="4"/>
      <c r="LTX78" s="4"/>
      <c r="LTY78" s="4"/>
      <c r="LTZ78" s="4"/>
      <c r="LUA78" s="4"/>
      <c r="LUB78" s="4"/>
      <c r="LUC78" s="4"/>
      <c r="LUD78" s="4"/>
      <c r="LUE78" s="4"/>
      <c r="LUF78" s="4"/>
      <c r="LUG78" s="4"/>
      <c r="LUH78" s="4"/>
      <c r="LUI78" s="4"/>
      <c r="LUJ78" s="4"/>
      <c r="LUK78" s="4"/>
      <c r="LUL78" s="4"/>
      <c r="LUM78" s="4"/>
      <c r="LUN78" s="4"/>
      <c r="LUO78" s="4"/>
      <c r="LUP78" s="4"/>
      <c r="LUQ78" s="4"/>
      <c r="LUR78" s="4"/>
      <c r="LUS78" s="4"/>
      <c r="LUT78" s="4"/>
      <c r="LUU78" s="4"/>
      <c r="LUV78" s="4"/>
      <c r="LUW78" s="4"/>
      <c r="LUX78" s="4"/>
      <c r="LUY78" s="4"/>
      <c r="LUZ78" s="4"/>
      <c r="LVA78" s="4"/>
      <c r="LVB78" s="4"/>
      <c r="LVC78" s="4"/>
      <c r="LVD78" s="4"/>
      <c r="LVE78" s="4"/>
      <c r="LVF78" s="4"/>
      <c r="LVG78" s="4"/>
      <c r="LVH78" s="4"/>
      <c r="LVI78" s="4"/>
      <c r="LVJ78" s="4"/>
      <c r="LVK78" s="4"/>
      <c r="LVL78" s="4"/>
      <c r="LVM78" s="4"/>
      <c r="LVN78" s="4"/>
      <c r="LVO78" s="4"/>
      <c r="LVP78" s="4"/>
      <c r="LVQ78" s="4"/>
      <c r="LVR78" s="4"/>
      <c r="LVS78" s="4"/>
      <c r="LVT78" s="4"/>
      <c r="LVU78" s="4"/>
      <c r="LVV78" s="4"/>
      <c r="LVW78" s="4"/>
      <c r="LVX78" s="4"/>
      <c r="LVY78" s="4"/>
      <c r="LVZ78" s="4"/>
      <c r="LWA78" s="4"/>
      <c r="LWB78" s="4"/>
      <c r="LWC78" s="4"/>
      <c r="LWD78" s="4"/>
      <c r="LWE78" s="4"/>
      <c r="LWF78" s="4"/>
      <c r="LWG78" s="4"/>
      <c r="LWH78" s="4"/>
      <c r="LWI78" s="4"/>
      <c r="LWJ78" s="4"/>
      <c r="LWK78" s="4"/>
      <c r="LWL78" s="4"/>
      <c r="LWM78" s="4"/>
      <c r="LWN78" s="4"/>
      <c r="LWO78" s="4"/>
      <c r="LWP78" s="4"/>
      <c r="LWQ78" s="4"/>
      <c r="LWR78" s="4"/>
      <c r="LWS78" s="4"/>
      <c r="LWT78" s="4"/>
      <c r="LWU78" s="4"/>
      <c r="LWV78" s="4"/>
      <c r="LWW78" s="4"/>
      <c r="LWX78" s="4"/>
      <c r="LWY78" s="4"/>
      <c r="LWZ78" s="4"/>
      <c r="LXA78" s="4"/>
      <c r="LXB78" s="4"/>
      <c r="LXC78" s="4"/>
      <c r="LXD78" s="4"/>
      <c r="LXE78" s="4"/>
      <c r="LXF78" s="4"/>
      <c r="LXG78" s="4"/>
      <c r="LXH78" s="4"/>
      <c r="LXI78" s="4"/>
      <c r="LXJ78" s="4"/>
      <c r="LXK78" s="4"/>
      <c r="LXL78" s="4"/>
      <c r="LXM78" s="4"/>
      <c r="LXN78" s="4"/>
      <c r="LXO78" s="4"/>
      <c r="LXP78" s="4"/>
      <c r="LXQ78" s="4"/>
      <c r="LXR78" s="4"/>
      <c r="LXS78" s="4"/>
      <c r="LXT78" s="4"/>
      <c r="LXU78" s="4"/>
      <c r="LXV78" s="4"/>
      <c r="LXW78" s="4"/>
      <c r="LXX78" s="4"/>
      <c r="LXY78" s="4"/>
      <c r="LXZ78" s="4"/>
      <c r="LYA78" s="4"/>
      <c r="LYB78" s="4"/>
      <c r="LYC78" s="4"/>
      <c r="LYD78" s="4"/>
      <c r="LYE78" s="4"/>
      <c r="LYF78" s="4"/>
      <c r="LYG78" s="4"/>
      <c r="LYH78" s="4"/>
      <c r="LYI78" s="4"/>
      <c r="LYJ78" s="4"/>
      <c r="LYK78" s="4"/>
      <c r="LYL78" s="4"/>
      <c r="LYM78" s="4"/>
      <c r="LYN78" s="4"/>
      <c r="LYO78" s="4"/>
      <c r="LYP78" s="4"/>
      <c r="LYQ78" s="4"/>
      <c r="LYR78" s="4"/>
      <c r="LYS78" s="4"/>
      <c r="LYT78" s="4"/>
      <c r="LYU78" s="4"/>
      <c r="LYV78" s="4"/>
      <c r="LYW78" s="4"/>
      <c r="LYX78" s="4"/>
      <c r="LYY78" s="4"/>
      <c r="LYZ78" s="4"/>
      <c r="LZA78" s="4"/>
      <c r="LZB78" s="4"/>
      <c r="LZC78" s="4"/>
      <c r="LZD78" s="4"/>
      <c r="LZE78" s="4"/>
      <c r="LZF78" s="4"/>
      <c r="LZG78" s="4"/>
      <c r="LZH78" s="4"/>
      <c r="LZI78" s="4"/>
      <c r="LZJ78" s="4"/>
      <c r="LZK78" s="4"/>
      <c r="LZL78" s="4"/>
      <c r="LZM78" s="4"/>
      <c r="LZN78" s="4"/>
      <c r="LZO78" s="4"/>
      <c r="LZP78" s="4"/>
      <c r="LZQ78" s="4"/>
      <c r="LZR78" s="4"/>
      <c r="LZS78" s="4"/>
      <c r="LZT78" s="4"/>
      <c r="LZU78" s="4"/>
      <c r="LZV78" s="4"/>
      <c r="LZW78" s="4"/>
      <c r="LZX78" s="4"/>
      <c r="LZY78" s="4"/>
      <c r="LZZ78" s="4"/>
      <c r="MAA78" s="4"/>
      <c r="MAB78" s="4"/>
      <c r="MAC78" s="4"/>
      <c r="MAD78" s="4"/>
      <c r="MAE78" s="4"/>
      <c r="MAF78" s="4"/>
      <c r="MAG78" s="4"/>
      <c r="MAH78" s="4"/>
      <c r="MAI78" s="4"/>
      <c r="MAJ78" s="4"/>
      <c r="MAK78" s="4"/>
      <c r="MAL78" s="4"/>
      <c r="MAM78" s="4"/>
      <c r="MAN78" s="4"/>
      <c r="MAO78" s="4"/>
      <c r="MAP78" s="4"/>
      <c r="MAQ78" s="4"/>
      <c r="MAR78" s="4"/>
      <c r="MAS78" s="4"/>
      <c r="MAT78" s="4"/>
      <c r="MAU78" s="4"/>
      <c r="MAV78" s="4"/>
      <c r="MAW78" s="4"/>
      <c r="MAX78" s="4"/>
      <c r="MAY78" s="4"/>
      <c r="MAZ78" s="4"/>
      <c r="MBA78" s="4"/>
      <c r="MBB78" s="4"/>
      <c r="MBC78" s="4"/>
      <c r="MBD78" s="4"/>
      <c r="MBE78" s="4"/>
      <c r="MBF78" s="4"/>
      <c r="MBG78" s="4"/>
      <c r="MBH78" s="4"/>
      <c r="MBI78" s="4"/>
      <c r="MBJ78" s="4"/>
      <c r="MBK78" s="4"/>
      <c r="MBL78" s="4"/>
      <c r="MBM78" s="4"/>
      <c r="MBN78" s="4"/>
      <c r="MBO78" s="4"/>
      <c r="MBP78" s="4"/>
      <c r="MBQ78" s="4"/>
      <c r="MBR78" s="4"/>
      <c r="MBS78" s="4"/>
      <c r="MBT78" s="4"/>
      <c r="MBU78" s="4"/>
      <c r="MBV78" s="4"/>
      <c r="MBW78" s="4"/>
      <c r="MBX78" s="4"/>
      <c r="MBY78" s="4"/>
      <c r="MBZ78" s="4"/>
      <c r="MCA78" s="4"/>
      <c r="MCB78" s="4"/>
      <c r="MCC78" s="4"/>
      <c r="MCD78" s="4"/>
      <c r="MCE78" s="4"/>
      <c r="MCF78" s="4"/>
      <c r="MCG78" s="4"/>
      <c r="MCH78" s="4"/>
      <c r="MCI78" s="4"/>
      <c r="MCJ78" s="4"/>
      <c r="MCK78" s="4"/>
      <c r="MCL78" s="4"/>
      <c r="MCM78" s="4"/>
      <c r="MCN78" s="4"/>
      <c r="MCO78" s="4"/>
      <c r="MCP78" s="4"/>
      <c r="MCQ78" s="4"/>
      <c r="MCR78" s="4"/>
      <c r="MCS78" s="4"/>
      <c r="MCT78" s="4"/>
      <c r="MCU78" s="4"/>
      <c r="MCV78" s="4"/>
      <c r="MCW78" s="4"/>
      <c r="MCX78" s="4"/>
      <c r="MCY78" s="4"/>
      <c r="MCZ78" s="4"/>
      <c r="MDA78" s="4"/>
      <c r="MDB78" s="4"/>
      <c r="MDC78" s="4"/>
      <c r="MDD78" s="4"/>
      <c r="MDE78" s="4"/>
      <c r="MDF78" s="4"/>
      <c r="MDG78" s="4"/>
      <c r="MDH78" s="4"/>
      <c r="MDI78" s="4"/>
      <c r="MDJ78" s="4"/>
      <c r="MDK78" s="4"/>
      <c r="MDL78" s="4"/>
      <c r="MDM78" s="4"/>
      <c r="MDN78" s="4"/>
      <c r="MDO78" s="4"/>
      <c r="MDP78" s="4"/>
      <c r="MDQ78" s="4"/>
      <c r="MDR78" s="4"/>
      <c r="MDS78" s="4"/>
      <c r="MDT78" s="4"/>
      <c r="MDU78" s="4"/>
      <c r="MDV78" s="4"/>
      <c r="MDW78" s="4"/>
      <c r="MDX78" s="4"/>
      <c r="MDY78" s="4"/>
      <c r="MDZ78" s="4"/>
      <c r="MEA78" s="4"/>
      <c r="MEB78" s="4"/>
      <c r="MEC78" s="4"/>
      <c r="MED78" s="4"/>
      <c r="MEE78" s="4"/>
      <c r="MEF78" s="4"/>
      <c r="MEG78" s="4"/>
      <c r="MEH78" s="4"/>
      <c r="MEI78" s="4"/>
      <c r="MEJ78" s="4"/>
      <c r="MEK78" s="4"/>
      <c r="MEL78" s="4"/>
      <c r="MEM78" s="4"/>
      <c r="MEN78" s="4"/>
      <c r="MEO78" s="4"/>
      <c r="MEP78" s="4"/>
      <c r="MEQ78" s="4"/>
      <c r="MER78" s="4"/>
      <c r="MES78" s="4"/>
      <c r="MET78" s="4"/>
      <c r="MEU78" s="4"/>
      <c r="MEV78" s="4"/>
      <c r="MEW78" s="4"/>
      <c r="MEX78" s="4"/>
      <c r="MEY78" s="4"/>
      <c r="MEZ78" s="4"/>
      <c r="MFA78" s="4"/>
      <c r="MFB78" s="4"/>
      <c r="MFC78" s="4"/>
      <c r="MFD78" s="4"/>
      <c r="MFE78" s="4"/>
      <c r="MFF78" s="4"/>
      <c r="MFG78" s="4"/>
      <c r="MFH78" s="4"/>
      <c r="MFI78" s="4"/>
      <c r="MFJ78" s="4"/>
      <c r="MFK78" s="4"/>
      <c r="MFL78" s="4"/>
      <c r="MFM78" s="4"/>
      <c r="MFN78" s="4"/>
      <c r="MFO78" s="4"/>
      <c r="MFP78" s="4"/>
      <c r="MFQ78" s="4"/>
      <c r="MFR78" s="4"/>
      <c r="MFS78" s="4"/>
      <c r="MFT78" s="4"/>
      <c r="MFU78" s="4"/>
      <c r="MFV78" s="4"/>
      <c r="MFW78" s="4"/>
      <c r="MFX78" s="4"/>
      <c r="MFY78" s="4"/>
      <c r="MFZ78" s="4"/>
      <c r="MGA78" s="4"/>
      <c r="MGB78" s="4"/>
      <c r="MGC78" s="4"/>
      <c r="MGD78" s="4"/>
      <c r="MGE78" s="4"/>
      <c r="MGF78" s="4"/>
      <c r="MGG78" s="4"/>
      <c r="MGH78" s="4"/>
      <c r="MGI78" s="4"/>
      <c r="MGJ78" s="4"/>
      <c r="MGK78" s="4"/>
      <c r="MGL78" s="4"/>
      <c r="MGM78" s="4"/>
      <c r="MGN78" s="4"/>
      <c r="MGO78" s="4"/>
      <c r="MGP78" s="4"/>
      <c r="MGQ78" s="4"/>
      <c r="MGR78" s="4"/>
      <c r="MGS78" s="4"/>
      <c r="MGT78" s="4"/>
      <c r="MGU78" s="4"/>
      <c r="MGV78" s="4"/>
      <c r="MGW78" s="4"/>
      <c r="MGX78" s="4"/>
      <c r="MGY78" s="4"/>
      <c r="MGZ78" s="4"/>
      <c r="MHA78" s="4"/>
      <c r="MHB78" s="4"/>
      <c r="MHC78" s="4"/>
      <c r="MHD78" s="4"/>
      <c r="MHE78" s="4"/>
      <c r="MHF78" s="4"/>
      <c r="MHG78" s="4"/>
      <c r="MHH78" s="4"/>
      <c r="MHI78" s="4"/>
      <c r="MHJ78" s="4"/>
      <c r="MHK78" s="4"/>
      <c r="MHL78" s="4"/>
      <c r="MHM78" s="4"/>
      <c r="MHN78" s="4"/>
      <c r="MHO78" s="4"/>
      <c r="MHP78" s="4"/>
      <c r="MHQ78" s="4"/>
      <c r="MHR78" s="4"/>
      <c r="MHS78" s="4"/>
      <c r="MHT78" s="4"/>
      <c r="MHU78" s="4"/>
      <c r="MHV78" s="4"/>
      <c r="MHW78" s="4"/>
      <c r="MHX78" s="4"/>
      <c r="MHY78" s="4"/>
      <c r="MHZ78" s="4"/>
      <c r="MIA78" s="4"/>
      <c r="MIB78" s="4"/>
      <c r="MIC78" s="4"/>
      <c r="MID78" s="4"/>
      <c r="MIE78" s="4"/>
      <c r="MIF78" s="4"/>
      <c r="MIG78" s="4"/>
      <c r="MIH78" s="4"/>
      <c r="MII78" s="4"/>
      <c r="MIJ78" s="4"/>
      <c r="MIK78" s="4"/>
      <c r="MIL78" s="4"/>
      <c r="MIM78" s="4"/>
      <c r="MIN78" s="4"/>
      <c r="MIO78" s="4"/>
      <c r="MIP78" s="4"/>
      <c r="MIQ78" s="4"/>
      <c r="MIR78" s="4"/>
      <c r="MIS78" s="4"/>
      <c r="MIT78" s="4"/>
      <c r="MIU78" s="4"/>
      <c r="MIV78" s="4"/>
      <c r="MIW78" s="4"/>
      <c r="MIX78" s="4"/>
      <c r="MIY78" s="4"/>
      <c r="MIZ78" s="4"/>
      <c r="MJA78" s="4"/>
      <c r="MJB78" s="4"/>
      <c r="MJC78" s="4"/>
      <c r="MJD78" s="4"/>
      <c r="MJE78" s="4"/>
      <c r="MJF78" s="4"/>
      <c r="MJG78" s="4"/>
      <c r="MJH78" s="4"/>
      <c r="MJI78" s="4"/>
      <c r="MJJ78" s="4"/>
      <c r="MJK78" s="4"/>
      <c r="MJL78" s="4"/>
      <c r="MJM78" s="4"/>
      <c r="MJN78" s="4"/>
      <c r="MJO78" s="4"/>
      <c r="MJP78" s="4"/>
      <c r="MJQ78" s="4"/>
      <c r="MJR78" s="4"/>
      <c r="MJS78" s="4"/>
      <c r="MJT78" s="4"/>
      <c r="MJU78" s="4"/>
      <c r="MJV78" s="4"/>
      <c r="MJW78" s="4"/>
      <c r="MJX78" s="4"/>
      <c r="MJY78" s="4"/>
      <c r="MJZ78" s="4"/>
      <c r="MKA78" s="4"/>
      <c r="MKB78" s="4"/>
      <c r="MKC78" s="4"/>
      <c r="MKD78" s="4"/>
      <c r="MKE78" s="4"/>
      <c r="MKF78" s="4"/>
      <c r="MKG78" s="4"/>
      <c r="MKH78" s="4"/>
      <c r="MKI78" s="4"/>
      <c r="MKJ78" s="4"/>
      <c r="MKK78" s="4"/>
      <c r="MKL78" s="4"/>
      <c r="MKM78" s="4"/>
      <c r="MKN78" s="4"/>
      <c r="MKO78" s="4"/>
      <c r="MKP78" s="4"/>
      <c r="MKQ78" s="4"/>
      <c r="MKR78" s="4"/>
      <c r="MKS78" s="4"/>
      <c r="MKT78" s="4"/>
      <c r="MKU78" s="4"/>
      <c r="MKV78" s="4"/>
      <c r="MKW78" s="4"/>
      <c r="MKX78" s="4"/>
      <c r="MKY78" s="4"/>
      <c r="MKZ78" s="4"/>
      <c r="MLA78" s="4"/>
      <c r="MLB78" s="4"/>
      <c r="MLC78" s="4"/>
      <c r="MLD78" s="4"/>
      <c r="MLE78" s="4"/>
      <c r="MLF78" s="4"/>
      <c r="MLG78" s="4"/>
      <c r="MLH78" s="4"/>
      <c r="MLI78" s="4"/>
      <c r="MLJ78" s="4"/>
      <c r="MLK78" s="4"/>
      <c r="MLL78" s="4"/>
      <c r="MLM78" s="4"/>
      <c r="MLN78" s="4"/>
      <c r="MLO78" s="4"/>
      <c r="MLP78" s="4"/>
      <c r="MLQ78" s="4"/>
      <c r="MLR78" s="4"/>
      <c r="MLS78" s="4"/>
      <c r="MLT78" s="4"/>
      <c r="MLU78" s="4"/>
      <c r="MLV78" s="4"/>
      <c r="MLW78" s="4"/>
      <c r="MLX78" s="4"/>
      <c r="MLY78" s="4"/>
      <c r="MLZ78" s="4"/>
      <c r="MMA78" s="4"/>
      <c r="MMB78" s="4"/>
      <c r="MMC78" s="4"/>
      <c r="MMD78" s="4"/>
      <c r="MME78" s="4"/>
      <c r="MMF78" s="4"/>
      <c r="MMG78" s="4"/>
      <c r="MMH78" s="4"/>
      <c r="MMI78" s="4"/>
      <c r="MMJ78" s="4"/>
      <c r="MMK78" s="4"/>
      <c r="MML78" s="4"/>
      <c r="MMM78" s="4"/>
      <c r="MMN78" s="4"/>
      <c r="MMO78" s="4"/>
      <c r="MMP78" s="4"/>
      <c r="MMQ78" s="4"/>
      <c r="MMR78" s="4"/>
      <c r="MMS78" s="4"/>
      <c r="MMT78" s="4"/>
      <c r="MMU78" s="4"/>
      <c r="MMV78" s="4"/>
      <c r="MMW78" s="4"/>
      <c r="MMX78" s="4"/>
      <c r="MMY78" s="4"/>
      <c r="MMZ78" s="4"/>
      <c r="MNA78" s="4"/>
      <c r="MNB78" s="4"/>
      <c r="MNC78" s="4"/>
      <c r="MND78" s="4"/>
      <c r="MNE78" s="4"/>
      <c r="MNF78" s="4"/>
      <c r="MNG78" s="4"/>
      <c r="MNH78" s="4"/>
      <c r="MNI78" s="4"/>
      <c r="MNJ78" s="4"/>
      <c r="MNK78" s="4"/>
      <c r="MNL78" s="4"/>
      <c r="MNM78" s="4"/>
      <c r="MNN78" s="4"/>
      <c r="MNO78" s="4"/>
      <c r="MNP78" s="4"/>
      <c r="MNQ78" s="4"/>
      <c r="MNR78" s="4"/>
      <c r="MNS78" s="4"/>
      <c r="MNT78" s="4"/>
      <c r="MNU78" s="4"/>
      <c r="MNV78" s="4"/>
      <c r="MNW78" s="4"/>
      <c r="MNX78" s="4"/>
      <c r="MNY78" s="4"/>
      <c r="MNZ78" s="4"/>
      <c r="MOA78" s="4"/>
      <c r="MOB78" s="4"/>
      <c r="MOC78" s="4"/>
      <c r="MOD78" s="4"/>
      <c r="MOE78" s="4"/>
      <c r="MOF78" s="4"/>
      <c r="MOG78" s="4"/>
      <c r="MOH78" s="4"/>
      <c r="MOI78" s="4"/>
      <c r="MOJ78" s="4"/>
      <c r="MOK78" s="4"/>
      <c r="MOL78" s="4"/>
      <c r="MOM78" s="4"/>
      <c r="MON78" s="4"/>
      <c r="MOO78" s="4"/>
      <c r="MOP78" s="4"/>
      <c r="MOQ78" s="4"/>
      <c r="MOR78" s="4"/>
      <c r="MOS78" s="4"/>
      <c r="MOT78" s="4"/>
      <c r="MOU78" s="4"/>
      <c r="MOV78" s="4"/>
      <c r="MOW78" s="4"/>
      <c r="MOX78" s="4"/>
      <c r="MOY78" s="4"/>
      <c r="MOZ78" s="4"/>
      <c r="MPA78" s="4"/>
      <c r="MPB78" s="4"/>
      <c r="MPC78" s="4"/>
      <c r="MPD78" s="4"/>
      <c r="MPE78" s="4"/>
      <c r="MPF78" s="4"/>
      <c r="MPG78" s="4"/>
      <c r="MPH78" s="4"/>
      <c r="MPI78" s="4"/>
      <c r="MPJ78" s="4"/>
      <c r="MPK78" s="4"/>
      <c r="MPL78" s="4"/>
      <c r="MPM78" s="4"/>
      <c r="MPN78" s="4"/>
      <c r="MPO78" s="4"/>
      <c r="MPP78" s="4"/>
      <c r="MPQ78" s="4"/>
      <c r="MPR78" s="4"/>
      <c r="MPS78" s="4"/>
      <c r="MPT78" s="4"/>
      <c r="MPU78" s="4"/>
      <c r="MPV78" s="4"/>
      <c r="MPW78" s="4"/>
      <c r="MPX78" s="4"/>
      <c r="MPY78" s="4"/>
      <c r="MPZ78" s="4"/>
      <c r="MQA78" s="4"/>
      <c r="MQB78" s="4"/>
      <c r="MQC78" s="4"/>
      <c r="MQD78" s="4"/>
      <c r="MQE78" s="4"/>
      <c r="MQF78" s="4"/>
      <c r="MQG78" s="4"/>
      <c r="MQH78" s="4"/>
      <c r="MQI78" s="4"/>
      <c r="MQJ78" s="4"/>
      <c r="MQK78" s="4"/>
      <c r="MQL78" s="4"/>
      <c r="MQM78" s="4"/>
      <c r="MQN78" s="4"/>
      <c r="MQO78" s="4"/>
      <c r="MQP78" s="4"/>
      <c r="MQQ78" s="4"/>
      <c r="MQR78" s="4"/>
      <c r="MQS78" s="4"/>
      <c r="MQT78" s="4"/>
      <c r="MQU78" s="4"/>
      <c r="MQV78" s="4"/>
      <c r="MQW78" s="4"/>
      <c r="MQX78" s="4"/>
      <c r="MQY78" s="4"/>
      <c r="MQZ78" s="4"/>
      <c r="MRA78" s="4"/>
      <c r="MRB78" s="4"/>
      <c r="MRC78" s="4"/>
      <c r="MRD78" s="4"/>
      <c r="MRE78" s="4"/>
      <c r="MRF78" s="4"/>
      <c r="MRG78" s="4"/>
      <c r="MRH78" s="4"/>
      <c r="MRI78" s="4"/>
      <c r="MRJ78" s="4"/>
      <c r="MRK78" s="4"/>
      <c r="MRL78" s="4"/>
      <c r="MRM78" s="4"/>
      <c r="MRN78" s="4"/>
      <c r="MRO78" s="4"/>
      <c r="MRP78" s="4"/>
      <c r="MRQ78" s="4"/>
      <c r="MRR78" s="4"/>
      <c r="MRS78" s="4"/>
      <c r="MRT78" s="4"/>
      <c r="MRU78" s="4"/>
      <c r="MRV78" s="4"/>
      <c r="MRW78" s="4"/>
      <c r="MRX78" s="4"/>
      <c r="MRY78" s="4"/>
      <c r="MRZ78" s="4"/>
      <c r="MSA78" s="4"/>
      <c r="MSB78" s="4"/>
      <c r="MSC78" s="4"/>
      <c r="MSD78" s="4"/>
      <c r="MSE78" s="4"/>
      <c r="MSF78" s="4"/>
      <c r="MSG78" s="4"/>
      <c r="MSH78" s="4"/>
      <c r="MSI78" s="4"/>
      <c r="MSJ78" s="4"/>
      <c r="MSK78" s="4"/>
      <c r="MSL78" s="4"/>
      <c r="MSM78" s="4"/>
      <c r="MSN78" s="4"/>
      <c r="MSO78" s="4"/>
      <c r="MSP78" s="4"/>
      <c r="MSQ78" s="4"/>
      <c r="MSR78" s="4"/>
      <c r="MSS78" s="4"/>
      <c r="MST78" s="4"/>
      <c r="MSU78" s="4"/>
      <c r="MSV78" s="4"/>
      <c r="MSW78" s="4"/>
      <c r="MSX78" s="4"/>
      <c r="MSY78" s="4"/>
      <c r="MSZ78" s="4"/>
      <c r="MTA78" s="4"/>
      <c r="MTB78" s="4"/>
      <c r="MTC78" s="4"/>
      <c r="MTD78" s="4"/>
      <c r="MTE78" s="4"/>
      <c r="MTF78" s="4"/>
      <c r="MTG78" s="4"/>
      <c r="MTH78" s="4"/>
      <c r="MTI78" s="4"/>
      <c r="MTJ78" s="4"/>
      <c r="MTK78" s="4"/>
      <c r="MTL78" s="4"/>
      <c r="MTM78" s="4"/>
      <c r="MTN78" s="4"/>
      <c r="MTO78" s="4"/>
      <c r="MTP78" s="4"/>
      <c r="MTQ78" s="4"/>
      <c r="MTR78" s="4"/>
      <c r="MTS78" s="4"/>
      <c r="MTT78" s="4"/>
      <c r="MTU78" s="4"/>
      <c r="MTV78" s="4"/>
      <c r="MTW78" s="4"/>
      <c r="MTX78" s="4"/>
      <c r="MTY78" s="4"/>
      <c r="MTZ78" s="4"/>
      <c r="MUA78" s="4"/>
      <c r="MUB78" s="4"/>
      <c r="MUC78" s="4"/>
      <c r="MUD78" s="4"/>
      <c r="MUE78" s="4"/>
      <c r="MUF78" s="4"/>
      <c r="MUG78" s="4"/>
      <c r="MUH78" s="4"/>
      <c r="MUI78" s="4"/>
      <c r="MUJ78" s="4"/>
      <c r="MUK78" s="4"/>
      <c r="MUL78" s="4"/>
      <c r="MUM78" s="4"/>
      <c r="MUN78" s="4"/>
      <c r="MUO78" s="4"/>
      <c r="MUP78" s="4"/>
      <c r="MUQ78" s="4"/>
      <c r="MUR78" s="4"/>
      <c r="MUS78" s="4"/>
      <c r="MUT78" s="4"/>
      <c r="MUU78" s="4"/>
      <c r="MUV78" s="4"/>
      <c r="MUW78" s="4"/>
      <c r="MUX78" s="4"/>
      <c r="MUY78" s="4"/>
      <c r="MUZ78" s="4"/>
      <c r="MVA78" s="4"/>
      <c r="MVB78" s="4"/>
      <c r="MVC78" s="4"/>
      <c r="MVD78" s="4"/>
      <c r="MVE78" s="4"/>
      <c r="MVF78" s="4"/>
      <c r="MVG78" s="4"/>
      <c r="MVH78" s="4"/>
      <c r="MVI78" s="4"/>
      <c r="MVJ78" s="4"/>
      <c r="MVK78" s="4"/>
      <c r="MVL78" s="4"/>
      <c r="MVM78" s="4"/>
      <c r="MVN78" s="4"/>
      <c r="MVO78" s="4"/>
      <c r="MVP78" s="4"/>
      <c r="MVQ78" s="4"/>
      <c r="MVR78" s="4"/>
      <c r="MVS78" s="4"/>
      <c r="MVT78" s="4"/>
      <c r="MVU78" s="4"/>
      <c r="MVV78" s="4"/>
      <c r="MVW78" s="4"/>
      <c r="MVX78" s="4"/>
      <c r="MVY78" s="4"/>
      <c r="MVZ78" s="4"/>
      <c r="MWA78" s="4"/>
      <c r="MWB78" s="4"/>
      <c r="MWC78" s="4"/>
      <c r="MWD78" s="4"/>
      <c r="MWE78" s="4"/>
      <c r="MWF78" s="4"/>
      <c r="MWG78" s="4"/>
      <c r="MWH78" s="4"/>
      <c r="MWI78" s="4"/>
      <c r="MWJ78" s="4"/>
      <c r="MWK78" s="4"/>
      <c r="MWL78" s="4"/>
      <c r="MWM78" s="4"/>
      <c r="MWN78" s="4"/>
      <c r="MWO78" s="4"/>
      <c r="MWP78" s="4"/>
      <c r="MWQ78" s="4"/>
      <c r="MWR78" s="4"/>
      <c r="MWS78" s="4"/>
      <c r="MWT78" s="4"/>
      <c r="MWU78" s="4"/>
      <c r="MWV78" s="4"/>
      <c r="MWW78" s="4"/>
      <c r="MWX78" s="4"/>
      <c r="MWY78" s="4"/>
      <c r="MWZ78" s="4"/>
      <c r="MXA78" s="4"/>
      <c r="MXB78" s="4"/>
      <c r="MXC78" s="4"/>
      <c r="MXD78" s="4"/>
      <c r="MXE78" s="4"/>
      <c r="MXF78" s="4"/>
      <c r="MXG78" s="4"/>
      <c r="MXH78" s="4"/>
      <c r="MXI78" s="4"/>
      <c r="MXJ78" s="4"/>
      <c r="MXK78" s="4"/>
      <c r="MXL78" s="4"/>
      <c r="MXM78" s="4"/>
      <c r="MXN78" s="4"/>
      <c r="MXO78" s="4"/>
      <c r="MXP78" s="4"/>
      <c r="MXQ78" s="4"/>
      <c r="MXR78" s="4"/>
      <c r="MXS78" s="4"/>
      <c r="MXT78" s="4"/>
      <c r="MXU78" s="4"/>
      <c r="MXV78" s="4"/>
      <c r="MXW78" s="4"/>
      <c r="MXX78" s="4"/>
      <c r="MXY78" s="4"/>
      <c r="MXZ78" s="4"/>
      <c r="MYA78" s="4"/>
      <c r="MYB78" s="4"/>
      <c r="MYC78" s="4"/>
      <c r="MYD78" s="4"/>
      <c r="MYE78" s="4"/>
      <c r="MYF78" s="4"/>
      <c r="MYG78" s="4"/>
      <c r="MYH78" s="4"/>
      <c r="MYI78" s="4"/>
      <c r="MYJ78" s="4"/>
      <c r="MYK78" s="4"/>
      <c r="MYL78" s="4"/>
      <c r="MYM78" s="4"/>
      <c r="MYN78" s="4"/>
      <c r="MYO78" s="4"/>
      <c r="MYP78" s="4"/>
      <c r="MYQ78" s="4"/>
      <c r="MYR78" s="4"/>
      <c r="MYS78" s="4"/>
      <c r="MYT78" s="4"/>
      <c r="MYU78" s="4"/>
      <c r="MYV78" s="4"/>
      <c r="MYW78" s="4"/>
      <c r="MYX78" s="4"/>
      <c r="MYY78" s="4"/>
      <c r="MYZ78" s="4"/>
      <c r="MZA78" s="4"/>
      <c r="MZB78" s="4"/>
      <c r="MZC78" s="4"/>
      <c r="MZD78" s="4"/>
      <c r="MZE78" s="4"/>
      <c r="MZF78" s="4"/>
      <c r="MZG78" s="4"/>
      <c r="MZH78" s="4"/>
      <c r="MZI78" s="4"/>
      <c r="MZJ78" s="4"/>
      <c r="MZK78" s="4"/>
      <c r="MZL78" s="4"/>
      <c r="MZM78" s="4"/>
      <c r="MZN78" s="4"/>
      <c r="MZO78" s="4"/>
      <c r="MZP78" s="4"/>
      <c r="MZQ78" s="4"/>
      <c r="MZR78" s="4"/>
      <c r="MZS78" s="4"/>
      <c r="MZT78" s="4"/>
      <c r="MZU78" s="4"/>
      <c r="MZV78" s="4"/>
      <c r="MZW78" s="4"/>
      <c r="MZX78" s="4"/>
      <c r="MZY78" s="4"/>
      <c r="MZZ78" s="4"/>
      <c r="NAA78" s="4"/>
      <c r="NAB78" s="4"/>
      <c r="NAC78" s="4"/>
      <c r="NAD78" s="4"/>
      <c r="NAE78" s="4"/>
      <c r="NAF78" s="4"/>
      <c r="NAG78" s="4"/>
      <c r="NAH78" s="4"/>
      <c r="NAI78" s="4"/>
      <c r="NAJ78" s="4"/>
      <c r="NAK78" s="4"/>
      <c r="NAL78" s="4"/>
      <c r="NAM78" s="4"/>
      <c r="NAN78" s="4"/>
      <c r="NAO78" s="4"/>
      <c r="NAP78" s="4"/>
      <c r="NAQ78" s="4"/>
      <c r="NAR78" s="4"/>
      <c r="NAS78" s="4"/>
      <c r="NAT78" s="4"/>
      <c r="NAU78" s="4"/>
      <c r="NAV78" s="4"/>
      <c r="NAW78" s="4"/>
      <c r="NAX78" s="4"/>
      <c r="NAY78" s="4"/>
      <c r="NAZ78" s="4"/>
      <c r="NBA78" s="4"/>
      <c r="NBB78" s="4"/>
      <c r="NBC78" s="4"/>
      <c r="NBD78" s="4"/>
      <c r="NBE78" s="4"/>
      <c r="NBF78" s="4"/>
      <c r="NBG78" s="4"/>
      <c r="NBH78" s="4"/>
      <c r="NBI78" s="4"/>
      <c r="NBJ78" s="4"/>
      <c r="NBK78" s="4"/>
      <c r="NBL78" s="4"/>
      <c r="NBM78" s="4"/>
      <c r="NBN78" s="4"/>
      <c r="NBO78" s="4"/>
      <c r="NBP78" s="4"/>
      <c r="NBQ78" s="4"/>
      <c r="NBR78" s="4"/>
      <c r="NBS78" s="4"/>
      <c r="NBT78" s="4"/>
      <c r="NBU78" s="4"/>
      <c r="NBV78" s="4"/>
      <c r="NBW78" s="4"/>
      <c r="NBX78" s="4"/>
      <c r="NBY78" s="4"/>
      <c r="NBZ78" s="4"/>
      <c r="NCA78" s="4"/>
      <c r="NCB78" s="4"/>
      <c r="NCC78" s="4"/>
      <c r="NCD78" s="4"/>
      <c r="NCE78" s="4"/>
      <c r="NCF78" s="4"/>
      <c r="NCG78" s="4"/>
      <c r="NCH78" s="4"/>
      <c r="NCI78" s="4"/>
      <c r="NCJ78" s="4"/>
      <c r="NCK78" s="4"/>
      <c r="NCL78" s="4"/>
      <c r="NCM78" s="4"/>
      <c r="NCN78" s="4"/>
      <c r="NCO78" s="4"/>
      <c r="NCP78" s="4"/>
      <c r="NCQ78" s="4"/>
      <c r="NCR78" s="4"/>
      <c r="NCS78" s="4"/>
      <c r="NCT78" s="4"/>
      <c r="NCU78" s="4"/>
      <c r="NCV78" s="4"/>
      <c r="NCW78" s="4"/>
      <c r="NCX78" s="4"/>
      <c r="NCY78" s="4"/>
      <c r="NCZ78" s="4"/>
      <c r="NDA78" s="4"/>
      <c r="NDB78" s="4"/>
      <c r="NDC78" s="4"/>
      <c r="NDD78" s="4"/>
      <c r="NDE78" s="4"/>
      <c r="NDF78" s="4"/>
      <c r="NDG78" s="4"/>
      <c r="NDH78" s="4"/>
      <c r="NDI78" s="4"/>
      <c r="NDJ78" s="4"/>
      <c r="NDK78" s="4"/>
      <c r="NDL78" s="4"/>
      <c r="NDM78" s="4"/>
      <c r="NDN78" s="4"/>
      <c r="NDO78" s="4"/>
      <c r="NDP78" s="4"/>
      <c r="NDQ78" s="4"/>
      <c r="NDR78" s="4"/>
      <c r="NDS78" s="4"/>
      <c r="NDT78" s="4"/>
      <c r="NDU78" s="4"/>
      <c r="NDV78" s="4"/>
      <c r="NDW78" s="4"/>
      <c r="NDX78" s="4"/>
      <c r="NDY78" s="4"/>
      <c r="NDZ78" s="4"/>
      <c r="NEA78" s="4"/>
      <c r="NEB78" s="4"/>
      <c r="NEC78" s="4"/>
      <c r="NED78" s="4"/>
      <c r="NEE78" s="4"/>
      <c r="NEF78" s="4"/>
      <c r="NEG78" s="4"/>
      <c r="NEH78" s="4"/>
      <c r="NEI78" s="4"/>
      <c r="NEJ78" s="4"/>
      <c r="NEK78" s="4"/>
      <c r="NEL78" s="4"/>
      <c r="NEM78" s="4"/>
      <c r="NEN78" s="4"/>
      <c r="NEO78" s="4"/>
      <c r="NEP78" s="4"/>
      <c r="NEQ78" s="4"/>
      <c r="NER78" s="4"/>
      <c r="NES78" s="4"/>
      <c r="NET78" s="4"/>
      <c r="NEU78" s="4"/>
      <c r="NEV78" s="4"/>
      <c r="NEW78" s="4"/>
      <c r="NEX78" s="4"/>
      <c r="NEY78" s="4"/>
      <c r="NEZ78" s="4"/>
      <c r="NFA78" s="4"/>
      <c r="NFB78" s="4"/>
      <c r="NFC78" s="4"/>
      <c r="NFD78" s="4"/>
      <c r="NFE78" s="4"/>
      <c r="NFF78" s="4"/>
      <c r="NFG78" s="4"/>
      <c r="NFH78" s="4"/>
      <c r="NFI78" s="4"/>
      <c r="NFJ78" s="4"/>
      <c r="NFK78" s="4"/>
      <c r="NFL78" s="4"/>
      <c r="NFM78" s="4"/>
      <c r="NFN78" s="4"/>
      <c r="NFO78" s="4"/>
      <c r="NFP78" s="4"/>
      <c r="NFQ78" s="4"/>
      <c r="NFR78" s="4"/>
      <c r="NFS78" s="4"/>
      <c r="NFT78" s="4"/>
      <c r="NFU78" s="4"/>
      <c r="NFV78" s="4"/>
      <c r="NFW78" s="4"/>
      <c r="NFX78" s="4"/>
      <c r="NFY78" s="4"/>
      <c r="NFZ78" s="4"/>
      <c r="NGA78" s="4"/>
      <c r="NGB78" s="4"/>
      <c r="NGC78" s="4"/>
      <c r="NGD78" s="4"/>
      <c r="NGE78" s="4"/>
      <c r="NGF78" s="4"/>
      <c r="NGG78" s="4"/>
      <c r="NGH78" s="4"/>
      <c r="NGI78" s="4"/>
      <c r="NGJ78" s="4"/>
      <c r="NGK78" s="4"/>
      <c r="NGL78" s="4"/>
      <c r="NGM78" s="4"/>
      <c r="NGN78" s="4"/>
      <c r="NGO78" s="4"/>
      <c r="NGP78" s="4"/>
      <c r="NGQ78" s="4"/>
      <c r="NGR78" s="4"/>
      <c r="NGS78" s="4"/>
      <c r="NGT78" s="4"/>
      <c r="NGU78" s="4"/>
      <c r="NGV78" s="4"/>
      <c r="NGW78" s="4"/>
      <c r="NGX78" s="4"/>
      <c r="NGY78" s="4"/>
      <c r="NGZ78" s="4"/>
      <c r="NHA78" s="4"/>
      <c r="NHB78" s="4"/>
      <c r="NHC78" s="4"/>
      <c r="NHD78" s="4"/>
      <c r="NHE78" s="4"/>
      <c r="NHF78" s="4"/>
      <c r="NHG78" s="4"/>
      <c r="NHH78" s="4"/>
      <c r="NHI78" s="4"/>
      <c r="NHJ78" s="4"/>
      <c r="NHK78" s="4"/>
      <c r="NHL78" s="4"/>
      <c r="NHM78" s="4"/>
      <c r="NHN78" s="4"/>
      <c r="NHO78" s="4"/>
      <c r="NHP78" s="4"/>
      <c r="NHQ78" s="4"/>
      <c r="NHR78" s="4"/>
      <c r="NHS78" s="4"/>
      <c r="NHT78" s="4"/>
      <c r="NHU78" s="4"/>
      <c r="NHV78" s="4"/>
      <c r="NHW78" s="4"/>
      <c r="NHX78" s="4"/>
      <c r="NHY78" s="4"/>
      <c r="NHZ78" s="4"/>
      <c r="NIA78" s="4"/>
      <c r="NIB78" s="4"/>
      <c r="NIC78" s="4"/>
      <c r="NID78" s="4"/>
      <c r="NIE78" s="4"/>
      <c r="NIF78" s="4"/>
      <c r="NIG78" s="4"/>
      <c r="NIH78" s="4"/>
      <c r="NII78" s="4"/>
      <c r="NIJ78" s="4"/>
      <c r="NIK78" s="4"/>
      <c r="NIL78" s="4"/>
      <c r="NIM78" s="4"/>
      <c r="NIN78" s="4"/>
      <c r="NIO78" s="4"/>
      <c r="NIP78" s="4"/>
      <c r="NIQ78" s="4"/>
      <c r="NIR78" s="4"/>
      <c r="NIS78" s="4"/>
      <c r="NIT78" s="4"/>
      <c r="NIU78" s="4"/>
      <c r="NIV78" s="4"/>
      <c r="NIW78" s="4"/>
      <c r="NIX78" s="4"/>
      <c r="NIY78" s="4"/>
      <c r="NIZ78" s="4"/>
      <c r="NJA78" s="4"/>
      <c r="NJB78" s="4"/>
      <c r="NJC78" s="4"/>
      <c r="NJD78" s="4"/>
      <c r="NJE78" s="4"/>
      <c r="NJF78" s="4"/>
      <c r="NJG78" s="4"/>
      <c r="NJH78" s="4"/>
      <c r="NJI78" s="4"/>
      <c r="NJJ78" s="4"/>
      <c r="NJK78" s="4"/>
      <c r="NJL78" s="4"/>
      <c r="NJM78" s="4"/>
      <c r="NJN78" s="4"/>
      <c r="NJO78" s="4"/>
      <c r="NJP78" s="4"/>
      <c r="NJQ78" s="4"/>
      <c r="NJR78" s="4"/>
      <c r="NJS78" s="4"/>
      <c r="NJT78" s="4"/>
      <c r="NJU78" s="4"/>
      <c r="NJV78" s="4"/>
      <c r="NJW78" s="4"/>
      <c r="NJX78" s="4"/>
      <c r="NJY78" s="4"/>
      <c r="NJZ78" s="4"/>
      <c r="NKA78" s="4"/>
      <c r="NKB78" s="4"/>
      <c r="NKC78" s="4"/>
      <c r="NKD78" s="4"/>
      <c r="NKE78" s="4"/>
      <c r="NKF78" s="4"/>
      <c r="NKG78" s="4"/>
      <c r="NKH78" s="4"/>
      <c r="NKI78" s="4"/>
      <c r="NKJ78" s="4"/>
      <c r="NKK78" s="4"/>
      <c r="NKL78" s="4"/>
      <c r="NKM78" s="4"/>
      <c r="NKN78" s="4"/>
      <c r="NKO78" s="4"/>
      <c r="NKP78" s="4"/>
      <c r="NKQ78" s="4"/>
      <c r="NKR78" s="4"/>
      <c r="NKS78" s="4"/>
      <c r="NKT78" s="4"/>
      <c r="NKU78" s="4"/>
      <c r="NKV78" s="4"/>
      <c r="NKW78" s="4"/>
      <c r="NKX78" s="4"/>
      <c r="NKY78" s="4"/>
      <c r="NKZ78" s="4"/>
      <c r="NLA78" s="4"/>
      <c r="NLB78" s="4"/>
      <c r="NLC78" s="4"/>
      <c r="NLD78" s="4"/>
      <c r="NLE78" s="4"/>
      <c r="NLF78" s="4"/>
      <c r="NLG78" s="4"/>
      <c r="NLH78" s="4"/>
      <c r="NLI78" s="4"/>
      <c r="NLJ78" s="4"/>
      <c r="NLK78" s="4"/>
      <c r="NLL78" s="4"/>
      <c r="NLM78" s="4"/>
      <c r="NLN78" s="4"/>
      <c r="NLO78" s="4"/>
      <c r="NLP78" s="4"/>
      <c r="NLQ78" s="4"/>
      <c r="NLR78" s="4"/>
      <c r="NLS78" s="4"/>
      <c r="NLT78" s="4"/>
      <c r="NLU78" s="4"/>
      <c r="NLV78" s="4"/>
      <c r="NLW78" s="4"/>
      <c r="NLX78" s="4"/>
      <c r="NLY78" s="4"/>
      <c r="NLZ78" s="4"/>
      <c r="NMA78" s="4"/>
      <c r="NMB78" s="4"/>
      <c r="NMC78" s="4"/>
      <c r="NMD78" s="4"/>
      <c r="NME78" s="4"/>
      <c r="NMF78" s="4"/>
      <c r="NMG78" s="4"/>
      <c r="NMH78" s="4"/>
      <c r="NMI78" s="4"/>
      <c r="NMJ78" s="4"/>
      <c r="NMK78" s="4"/>
      <c r="NML78" s="4"/>
      <c r="NMM78" s="4"/>
      <c r="NMN78" s="4"/>
      <c r="NMO78" s="4"/>
      <c r="NMP78" s="4"/>
      <c r="NMQ78" s="4"/>
      <c r="NMR78" s="4"/>
      <c r="NMS78" s="4"/>
      <c r="NMT78" s="4"/>
      <c r="NMU78" s="4"/>
      <c r="NMV78" s="4"/>
      <c r="NMW78" s="4"/>
      <c r="NMX78" s="4"/>
      <c r="NMY78" s="4"/>
      <c r="NMZ78" s="4"/>
      <c r="NNA78" s="4"/>
      <c r="NNB78" s="4"/>
      <c r="NNC78" s="4"/>
      <c r="NND78" s="4"/>
      <c r="NNE78" s="4"/>
      <c r="NNF78" s="4"/>
      <c r="NNG78" s="4"/>
      <c r="NNH78" s="4"/>
      <c r="NNI78" s="4"/>
      <c r="NNJ78" s="4"/>
      <c r="NNK78" s="4"/>
      <c r="NNL78" s="4"/>
      <c r="NNM78" s="4"/>
      <c r="NNN78" s="4"/>
      <c r="NNO78" s="4"/>
      <c r="NNP78" s="4"/>
      <c r="NNQ78" s="4"/>
      <c r="NNR78" s="4"/>
      <c r="NNS78" s="4"/>
      <c r="NNT78" s="4"/>
      <c r="NNU78" s="4"/>
      <c r="NNV78" s="4"/>
      <c r="NNW78" s="4"/>
      <c r="NNX78" s="4"/>
      <c r="NNY78" s="4"/>
      <c r="NNZ78" s="4"/>
      <c r="NOA78" s="4"/>
      <c r="NOB78" s="4"/>
      <c r="NOC78" s="4"/>
      <c r="NOD78" s="4"/>
      <c r="NOE78" s="4"/>
      <c r="NOF78" s="4"/>
      <c r="NOG78" s="4"/>
      <c r="NOH78" s="4"/>
      <c r="NOI78" s="4"/>
      <c r="NOJ78" s="4"/>
      <c r="NOK78" s="4"/>
      <c r="NOL78" s="4"/>
      <c r="NOM78" s="4"/>
      <c r="NON78" s="4"/>
      <c r="NOO78" s="4"/>
      <c r="NOP78" s="4"/>
      <c r="NOQ78" s="4"/>
      <c r="NOR78" s="4"/>
      <c r="NOS78" s="4"/>
      <c r="NOT78" s="4"/>
      <c r="NOU78" s="4"/>
      <c r="NOV78" s="4"/>
      <c r="NOW78" s="4"/>
      <c r="NOX78" s="4"/>
      <c r="NOY78" s="4"/>
      <c r="NOZ78" s="4"/>
      <c r="NPA78" s="4"/>
      <c r="NPB78" s="4"/>
      <c r="NPC78" s="4"/>
      <c r="NPD78" s="4"/>
      <c r="NPE78" s="4"/>
      <c r="NPF78" s="4"/>
      <c r="NPG78" s="4"/>
      <c r="NPH78" s="4"/>
      <c r="NPI78" s="4"/>
      <c r="NPJ78" s="4"/>
      <c r="NPK78" s="4"/>
      <c r="NPL78" s="4"/>
      <c r="NPM78" s="4"/>
      <c r="NPN78" s="4"/>
      <c r="NPO78" s="4"/>
      <c r="NPP78" s="4"/>
      <c r="NPQ78" s="4"/>
      <c r="NPR78" s="4"/>
      <c r="NPS78" s="4"/>
      <c r="NPT78" s="4"/>
      <c r="NPU78" s="4"/>
      <c r="NPV78" s="4"/>
      <c r="NPW78" s="4"/>
      <c r="NPX78" s="4"/>
      <c r="NPY78" s="4"/>
      <c r="NPZ78" s="4"/>
      <c r="NQA78" s="4"/>
      <c r="NQB78" s="4"/>
      <c r="NQC78" s="4"/>
      <c r="NQD78" s="4"/>
      <c r="NQE78" s="4"/>
      <c r="NQF78" s="4"/>
      <c r="NQG78" s="4"/>
      <c r="NQH78" s="4"/>
      <c r="NQI78" s="4"/>
      <c r="NQJ78" s="4"/>
      <c r="NQK78" s="4"/>
      <c r="NQL78" s="4"/>
      <c r="NQM78" s="4"/>
      <c r="NQN78" s="4"/>
      <c r="NQO78" s="4"/>
      <c r="NQP78" s="4"/>
      <c r="NQQ78" s="4"/>
      <c r="NQR78" s="4"/>
      <c r="NQS78" s="4"/>
      <c r="NQT78" s="4"/>
      <c r="NQU78" s="4"/>
      <c r="NQV78" s="4"/>
      <c r="NQW78" s="4"/>
      <c r="NQX78" s="4"/>
      <c r="NQY78" s="4"/>
      <c r="NQZ78" s="4"/>
      <c r="NRA78" s="4"/>
      <c r="NRB78" s="4"/>
      <c r="NRC78" s="4"/>
      <c r="NRD78" s="4"/>
      <c r="NRE78" s="4"/>
      <c r="NRF78" s="4"/>
      <c r="NRG78" s="4"/>
      <c r="NRH78" s="4"/>
      <c r="NRI78" s="4"/>
      <c r="NRJ78" s="4"/>
      <c r="NRK78" s="4"/>
      <c r="NRL78" s="4"/>
      <c r="NRM78" s="4"/>
      <c r="NRN78" s="4"/>
      <c r="NRO78" s="4"/>
      <c r="NRP78" s="4"/>
      <c r="NRQ78" s="4"/>
      <c r="NRR78" s="4"/>
      <c r="NRS78" s="4"/>
      <c r="NRT78" s="4"/>
      <c r="NRU78" s="4"/>
      <c r="NRV78" s="4"/>
      <c r="NRW78" s="4"/>
      <c r="NRX78" s="4"/>
      <c r="NRY78" s="4"/>
      <c r="NRZ78" s="4"/>
      <c r="NSA78" s="4"/>
      <c r="NSB78" s="4"/>
      <c r="NSC78" s="4"/>
      <c r="NSD78" s="4"/>
      <c r="NSE78" s="4"/>
      <c r="NSF78" s="4"/>
      <c r="NSG78" s="4"/>
      <c r="NSH78" s="4"/>
      <c r="NSI78" s="4"/>
      <c r="NSJ78" s="4"/>
      <c r="NSK78" s="4"/>
      <c r="NSL78" s="4"/>
      <c r="NSM78" s="4"/>
      <c r="NSN78" s="4"/>
      <c r="NSO78" s="4"/>
      <c r="NSP78" s="4"/>
      <c r="NSQ78" s="4"/>
      <c r="NSR78" s="4"/>
      <c r="NSS78" s="4"/>
      <c r="NST78" s="4"/>
      <c r="NSU78" s="4"/>
      <c r="NSV78" s="4"/>
      <c r="NSW78" s="4"/>
      <c r="NSX78" s="4"/>
      <c r="NSY78" s="4"/>
      <c r="NSZ78" s="4"/>
      <c r="NTA78" s="4"/>
      <c r="NTB78" s="4"/>
      <c r="NTC78" s="4"/>
      <c r="NTD78" s="4"/>
      <c r="NTE78" s="4"/>
      <c r="NTF78" s="4"/>
      <c r="NTG78" s="4"/>
      <c r="NTH78" s="4"/>
      <c r="NTI78" s="4"/>
      <c r="NTJ78" s="4"/>
      <c r="NTK78" s="4"/>
      <c r="NTL78" s="4"/>
      <c r="NTM78" s="4"/>
      <c r="NTN78" s="4"/>
      <c r="NTO78" s="4"/>
      <c r="NTP78" s="4"/>
      <c r="NTQ78" s="4"/>
      <c r="NTR78" s="4"/>
      <c r="NTS78" s="4"/>
      <c r="NTT78" s="4"/>
      <c r="NTU78" s="4"/>
      <c r="NTV78" s="4"/>
      <c r="NTW78" s="4"/>
      <c r="NTX78" s="4"/>
      <c r="NTY78" s="4"/>
      <c r="NTZ78" s="4"/>
      <c r="NUA78" s="4"/>
      <c r="NUB78" s="4"/>
      <c r="NUC78" s="4"/>
      <c r="NUD78" s="4"/>
      <c r="NUE78" s="4"/>
      <c r="NUF78" s="4"/>
      <c r="NUG78" s="4"/>
      <c r="NUH78" s="4"/>
      <c r="NUI78" s="4"/>
      <c r="NUJ78" s="4"/>
      <c r="NUK78" s="4"/>
      <c r="NUL78" s="4"/>
      <c r="NUM78" s="4"/>
      <c r="NUN78" s="4"/>
      <c r="NUO78" s="4"/>
      <c r="NUP78" s="4"/>
      <c r="NUQ78" s="4"/>
      <c r="NUR78" s="4"/>
      <c r="NUS78" s="4"/>
      <c r="NUT78" s="4"/>
      <c r="NUU78" s="4"/>
      <c r="NUV78" s="4"/>
      <c r="NUW78" s="4"/>
      <c r="NUX78" s="4"/>
      <c r="NUY78" s="4"/>
      <c r="NUZ78" s="4"/>
      <c r="NVA78" s="4"/>
      <c r="NVB78" s="4"/>
      <c r="NVC78" s="4"/>
      <c r="NVD78" s="4"/>
      <c r="NVE78" s="4"/>
      <c r="NVF78" s="4"/>
      <c r="NVG78" s="4"/>
      <c r="NVH78" s="4"/>
      <c r="NVI78" s="4"/>
      <c r="NVJ78" s="4"/>
      <c r="NVK78" s="4"/>
      <c r="NVL78" s="4"/>
      <c r="NVM78" s="4"/>
      <c r="NVN78" s="4"/>
      <c r="NVO78" s="4"/>
      <c r="NVP78" s="4"/>
      <c r="NVQ78" s="4"/>
      <c r="NVR78" s="4"/>
      <c r="NVS78" s="4"/>
      <c r="NVT78" s="4"/>
      <c r="NVU78" s="4"/>
      <c r="NVV78" s="4"/>
      <c r="NVW78" s="4"/>
      <c r="NVX78" s="4"/>
      <c r="NVY78" s="4"/>
      <c r="NVZ78" s="4"/>
      <c r="NWA78" s="4"/>
      <c r="NWB78" s="4"/>
      <c r="NWC78" s="4"/>
      <c r="NWD78" s="4"/>
      <c r="NWE78" s="4"/>
      <c r="NWF78" s="4"/>
      <c r="NWG78" s="4"/>
      <c r="NWH78" s="4"/>
      <c r="NWI78" s="4"/>
      <c r="NWJ78" s="4"/>
      <c r="NWK78" s="4"/>
      <c r="NWL78" s="4"/>
      <c r="NWM78" s="4"/>
      <c r="NWN78" s="4"/>
      <c r="NWO78" s="4"/>
      <c r="NWP78" s="4"/>
      <c r="NWQ78" s="4"/>
      <c r="NWR78" s="4"/>
      <c r="NWS78" s="4"/>
      <c r="NWT78" s="4"/>
      <c r="NWU78" s="4"/>
      <c r="NWV78" s="4"/>
      <c r="NWW78" s="4"/>
      <c r="NWX78" s="4"/>
      <c r="NWY78" s="4"/>
      <c r="NWZ78" s="4"/>
      <c r="NXA78" s="4"/>
      <c r="NXB78" s="4"/>
      <c r="NXC78" s="4"/>
      <c r="NXD78" s="4"/>
      <c r="NXE78" s="4"/>
      <c r="NXF78" s="4"/>
      <c r="NXG78" s="4"/>
      <c r="NXH78" s="4"/>
      <c r="NXI78" s="4"/>
      <c r="NXJ78" s="4"/>
      <c r="NXK78" s="4"/>
      <c r="NXL78" s="4"/>
      <c r="NXM78" s="4"/>
      <c r="NXN78" s="4"/>
      <c r="NXO78" s="4"/>
      <c r="NXP78" s="4"/>
      <c r="NXQ78" s="4"/>
      <c r="NXR78" s="4"/>
      <c r="NXS78" s="4"/>
      <c r="NXT78" s="4"/>
      <c r="NXU78" s="4"/>
      <c r="NXV78" s="4"/>
      <c r="NXW78" s="4"/>
      <c r="NXX78" s="4"/>
      <c r="NXY78" s="4"/>
      <c r="NXZ78" s="4"/>
      <c r="NYA78" s="4"/>
      <c r="NYB78" s="4"/>
      <c r="NYC78" s="4"/>
      <c r="NYD78" s="4"/>
      <c r="NYE78" s="4"/>
      <c r="NYF78" s="4"/>
      <c r="NYG78" s="4"/>
      <c r="NYH78" s="4"/>
      <c r="NYI78" s="4"/>
      <c r="NYJ78" s="4"/>
      <c r="NYK78" s="4"/>
      <c r="NYL78" s="4"/>
      <c r="NYM78" s="4"/>
      <c r="NYN78" s="4"/>
      <c r="NYO78" s="4"/>
      <c r="NYP78" s="4"/>
      <c r="NYQ78" s="4"/>
      <c r="NYR78" s="4"/>
      <c r="NYS78" s="4"/>
      <c r="NYT78" s="4"/>
      <c r="NYU78" s="4"/>
      <c r="NYV78" s="4"/>
      <c r="NYW78" s="4"/>
      <c r="NYX78" s="4"/>
      <c r="NYY78" s="4"/>
      <c r="NYZ78" s="4"/>
      <c r="NZA78" s="4"/>
      <c r="NZB78" s="4"/>
      <c r="NZC78" s="4"/>
      <c r="NZD78" s="4"/>
      <c r="NZE78" s="4"/>
      <c r="NZF78" s="4"/>
      <c r="NZG78" s="4"/>
      <c r="NZH78" s="4"/>
      <c r="NZI78" s="4"/>
      <c r="NZJ78" s="4"/>
      <c r="NZK78" s="4"/>
      <c r="NZL78" s="4"/>
      <c r="NZM78" s="4"/>
      <c r="NZN78" s="4"/>
      <c r="NZO78" s="4"/>
      <c r="NZP78" s="4"/>
      <c r="NZQ78" s="4"/>
      <c r="NZR78" s="4"/>
      <c r="NZS78" s="4"/>
      <c r="NZT78" s="4"/>
      <c r="NZU78" s="4"/>
      <c r="NZV78" s="4"/>
      <c r="NZW78" s="4"/>
      <c r="NZX78" s="4"/>
      <c r="NZY78" s="4"/>
      <c r="NZZ78" s="4"/>
      <c r="OAA78" s="4"/>
      <c r="OAB78" s="4"/>
      <c r="OAC78" s="4"/>
      <c r="OAD78" s="4"/>
      <c r="OAE78" s="4"/>
      <c r="OAF78" s="4"/>
      <c r="OAG78" s="4"/>
      <c r="OAH78" s="4"/>
      <c r="OAI78" s="4"/>
      <c r="OAJ78" s="4"/>
      <c r="OAK78" s="4"/>
      <c r="OAL78" s="4"/>
      <c r="OAM78" s="4"/>
      <c r="OAN78" s="4"/>
      <c r="OAO78" s="4"/>
      <c r="OAP78" s="4"/>
      <c r="OAQ78" s="4"/>
      <c r="OAR78" s="4"/>
      <c r="OAS78" s="4"/>
      <c r="OAT78" s="4"/>
      <c r="OAU78" s="4"/>
      <c r="OAV78" s="4"/>
      <c r="OAW78" s="4"/>
      <c r="OAX78" s="4"/>
      <c r="OAY78" s="4"/>
      <c r="OAZ78" s="4"/>
      <c r="OBA78" s="4"/>
      <c r="OBB78" s="4"/>
      <c r="OBC78" s="4"/>
      <c r="OBD78" s="4"/>
      <c r="OBE78" s="4"/>
      <c r="OBF78" s="4"/>
      <c r="OBG78" s="4"/>
      <c r="OBH78" s="4"/>
      <c r="OBI78" s="4"/>
      <c r="OBJ78" s="4"/>
      <c r="OBK78" s="4"/>
      <c r="OBL78" s="4"/>
      <c r="OBM78" s="4"/>
      <c r="OBN78" s="4"/>
      <c r="OBO78" s="4"/>
      <c r="OBP78" s="4"/>
      <c r="OBQ78" s="4"/>
      <c r="OBR78" s="4"/>
      <c r="OBS78" s="4"/>
      <c r="OBT78" s="4"/>
      <c r="OBU78" s="4"/>
      <c r="OBV78" s="4"/>
      <c r="OBW78" s="4"/>
      <c r="OBX78" s="4"/>
      <c r="OBY78" s="4"/>
      <c r="OBZ78" s="4"/>
      <c r="OCA78" s="4"/>
      <c r="OCB78" s="4"/>
      <c r="OCC78" s="4"/>
      <c r="OCD78" s="4"/>
      <c r="OCE78" s="4"/>
      <c r="OCF78" s="4"/>
      <c r="OCG78" s="4"/>
      <c r="OCH78" s="4"/>
      <c r="OCI78" s="4"/>
      <c r="OCJ78" s="4"/>
      <c r="OCK78" s="4"/>
      <c r="OCL78" s="4"/>
      <c r="OCM78" s="4"/>
      <c r="OCN78" s="4"/>
      <c r="OCO78" s="4"/>
      <c r="OCP78" s="4"/>
      <c r="OCQ78" s="4"/>
      <c r="OCR78" s="4"/>
      <c r="OCS78" s="4"/>
      <c r="OCT78" s="4"/>
      <c r="OCU78" s="4"/>
      <c r="OCV78" s="4"/>
      <c r="OCW78" s="4"/>
      <c r="OCX78" s="4"/>
      <c r="OCY78" s="4"/>
      <c r="OCZ78" s="4"/>
      <c r="ODA78" s="4"/>
      <c r="ODB78" s="4"/>
      <c r="ODC78" s="4"/>
      <c r="ODD78" s="4"/>
      <c r="ODE78" s="4"/>
      <c r="ODF78" s="4"/>
      <c r="ODG78" s="4"/>
      <c r="ODH78" s="4"/>
      <c r="ODI78" s="4"/>
      <c r="ODJ78" s="4"/>
      <c r="ODK78" s="4"/>
      <c r="ODL78" s="4"/>
      <c r="ODM78" s="4"/>
      <c r="ODN78" s="4"/>
      <c r="ODO78" s="4"/>
      <c r="ODP78" s="4"/>
      <c r="ODQ78" s="4"/>
      <c r="ODR78" s="4"/>
      <c r="ODS78" s="4"/>
      <c r="ODT78" s="4"/>
      <c r="ODU78" s="4"/>
      <c r="ODV78" s="4"/>
      <c r="ODW78" s="4"/>
      <c r="ODX78" s="4"/>
      <c r="ODY78" s="4"/>
      <c r="ODZ78" s="4"/>
      <c r="OEA78" s="4"/>
      <c r="OEB78" s="4"/>
      <c r="OEC78" s="4"/>
      <c r="OED78" s="4"/>
      <c r="OEE78" s="4"/>
      <c r="OEF78" s="4"/>
      <c r="OEG78" s="4"/>
      <c r="OEH78" s="4"/>
      <c r="OEI78" s="4"/>
      <c r="OEJ78" s="4"/>
      <c r="OEK78" s="4"/>
      <c r="OEL78" s="4"/>
      <c r="OEM78" s="4"/>
      <c r="OEN78" s="4"/>
      <c r="OEO78" s="4"/>
      <c r="OEP78" s="4"/>
      <c r="OEQ78" s="4"/>
      <c r="OER78" s="4"/>
      <c r="OES78" s="4"/>
      <c r="OET78" s="4"/>
      <c r="OEU78" s="4"/>
      <c r="OEV78" s="4"/>
      <c r="OEW78" s="4"/>
      <c r="OEX78" s="4"/>
      <c r="OEY78" s="4"/>
      <c r="OEZ78" s="4"/>
      <c r="OFA78" s="4"/>
      <c r="OFB78" s="4"/>
      <c r="OFC78" s="4"/>
      <c r="OFD78" s="4"/>
      <c r="OFE78" s="4"/>
      <c r="OFF78" s="4"/>
      <c r="OFG78" s="4"/>
      <c r="OFH78" s="4"/>
      <c r="OFI78" s="4"/>
      <c r="OFJ78" s="4"/>
      <c r="OFK78" s="4"/>
      <c r="OFL78" s="4"/>
      <c r="OFM78" s="4"/>
      <c r="OFN78" s="4"/>
      <c r="OFO78" s="4"/>
      <c r="OFP78" s="4"/>
      <c r="OFQ78" s="4"/>
      <c r="OFR78" s="4"/>
      <c r="OFS78" s="4"/>
      <c r="OFT78" s="4"/>
      <c r="OFU78" s="4"/>
      <c r="OFV78" s="4"/>
      <c r="OFW78" s="4"/>
      <c r="OFX78" s="4"/>
      <c r="OFY78" s="4"/>
      <c r="OFZ78" s="4"/>
      <c r="OGA78" s="4"/>
      <c r="OGB78" s="4"/>
      <c r="OGC78" s="4"/>
      <c r="OGD78" s="4"/>
      <c r="OGE78" s="4"/>
      <c r="OGF78" s="4"/>
      <c r="OGG78" s="4"/>
      <c r="OGH78" s="4"/>
      <c r="OGI78" s="4"/>
      <c r="OGJ78" s="4"/>
      <c r="OGK78" s="4"/>
      <c r="OGL78" s="4"/>
      <c r="OGM78" s="4"/>
      <c r="OGN78" s="4"/>
      <c r="OGO78" s="4"/>
      <c r="OGP78" s="4"/>
      <c r="OGQ78" s="4"/>
      <c r="OGR78" s="4"/>
      <c r="OGS78" s="4"/>
      <c r="OGT78" s="4"/>
      <c r="OGU78" s="4"/>
      <c r="OGV78" s="4"/>
      <c r="OGW78" s="4"/>
      <c r="OGX78" s="4"/>
      <c r="OGY78" s="4"/>
      <c r="OGZ78" s="4"/>
      <c r="OHA78" s="4"/>
      <c r="OHB78" s="4"/>
      <c r="OHC78" s="4"/>
      <c r="OHD78" s="4"/>
      <c r="OHE78" s="4"/>
      <c r="OHF78" s="4"/>
      <c r="OHG78" s="4"/>
      <c r="OHH78" s="4"/>
      <c r="OHI78" s="4"/>
      <c r="OHJ78" s="4"/>
      <c r="OHK78" s="4"/>
      <c r="OHL78" s="4"/>
      <c r="OHM78" s="4"/>
      <c r="OHN78" s="4"/>
      <c r="OHO78" s="4"/>
      <c r="OHP78" s="4"/>
      <c r="OHQ78" s="4"/>
      <c r="OHR78" s="4"/>
      <c r="OHS78" s="4"/>
      <c r="OHT78" s="4"/>
      <c r="OHU78" s="4"/>
      <c r="OHV78" s="4"/>
      <c r="OHW78" s="4"/>
      <c r="OHX78" s="4"/>
      <c r="OHY78" s="4"/>
      <c r="OHZ78" s="4"/>
      <c r="OIA78" s="4"/>
      <c r="OIB78" s="4"/>
      <c r="OIC78" s="4"/>
      <c r="OID78" s="4"/>
      <c r="OIE78" s="4"/>
      <c r="OIF78" s="4"/>
      <c r="OIG78" s="4"/>
      <c r="OIH78" s="4"/>
      <c r="OII78" s="4"/>
      <c r="OIJ78" s="4"/>
      <c r="OIK78" s="4"/>
      <c r="OIL78" s="4"/>
      <c r="OIM78" s="4"/>
      <c r="OIN78" s="4"/>
      <c r="OIO78" s="4"/>
      <c r="OIP78" s="4"/>
      <c r="OIQ78" s="4"/>
      <c r="OIR78" s="4"/>
      <c r="OIS78" s="4"/>
      <c r="OIT78" s="4"/>
      <c r="OIU78" s="4"/>
      <c r="OIV78" s="4"/>
      <c r="OIW78" s="4"/>
      <c r="OIX78" s="4"/>
      <c r="OIY78" s="4"/>
      <c r="OIZ78" s="4"/>
      <c r="OJA78" s="4"/>
      <c r="OJB78" s="4"/>
      <c r="OJC78" s="4"/>
      <c r="OJD78" s="4"/>
      <c r="OJE78" s="4"/>
      <c r="OJF78" s="4"/>
      <c r="OJG78" s="4"/>
      <c r="OJH78" s="4"/>
      <c r="OJI78" s="4"/>
      <c r="OJJ78" s="4"/>
      <c r="OJK78" s="4"/>
      <c r="OJL78" s="4"/>
      <c r="OJM78" s="4"/>
      <c r="OJN78" s="4"/>
      <c r="OJO78" s="4"/>
      <c r="OJP78" s="4"/>
      <c r="OJQ78" s="4"/>
      <c r="OJR78" s="4"/>
      <c r="OJS78" s="4"/>
      <c r="OJT78" s="4"/>
      <c r="OJU78" s="4"/>
      <c r="OJV78" s="4"/>
      <c r="OJW78" s="4"/>
      <c r="OJX78" s="4"/>
      <c r="OJY78" s="4"/>
      <c r="OJZ78" s="4"/>
      <c r="OKA78" s="4"/>
      <c r="OKB78" s="4"/>
      <c r="OKC78" s="4"/>
      <c r="OKD78" s="4"/>
      <c r="OKE78" s="4"/>
      <c r="OKF78" s="4"/>
      <c r="OKG78" s="4"/>
      <c r="OKH78" s="4"/>
      <c r="OKI78" s="4"/>
      <c r="OKJ78" s="4"/>
      <c r="OKK78" s="4"/>
      <c r="OKL78" s="4"/>
      <c r="OKM78" s="4"/>
      <c r="OKN78" s="4"/>
      <c r="OKO78" s="4"/>
      <c r="OKP78" s="4"/>
      <c r="OKQ78" s="4"/>
      <c r="OKR78" s="4"/>
      <c r="OKS78" s="4"/>
      <c r="OKT78" s="4"/>
      <c r="OKU78" s="4"/>
      <c r="OKV78" s="4"/>
      <c r="OKW78" s="4"/>
      <c r="OKX78" s="4"/>
      <c r="OKY78" s="4"/>
      <c r="OKZ78" s="4"/>
      <c r="OLA78" s="4"/>
      <c r="OLB78" s="4"/>
      <c r="OLC78" s="4"/>
      <c r="OLD78" s="4"/>
      <c r="OLE78" s="4"/>
      <c r="OLF78" s="4"/>
      <c r="OLG78" s="4"/>
      <c r="OLH78" s="4"/>
      <c r="OLI78" s="4"/>
      <c r="OLJ78" s="4"/>
      <c r="OLK78" s="4"/>
      <c r="OLL78" s="4"/>
      <c r="OLM78" s="4"/>
      <c r="OLN78" s="4"/>
      <c r="OLO78" s="4"/>
      <c r="OLP78" s="4"/>
      <c r="OLQ78" s="4"/>
      <c r="OLR78" s="4"/>
      <c r="OLS78" s="4"/>
      <c r="OLT78" s="4"/>
      <c r="OLU78" s="4"/>
      <c r="OLV78" s="4"/>
      <c r="OLW78" s="4"/>
      <c r="OLX78" s="4"/>
      <c r="OLY78" s="4"/>
      <c r="OLZ78" s="4"/>
      <c r="OMA78" s="4"/>
      <c r="OMB78" s="4"/>
      <c r="OMC78" s="4"/>
      <c r="OMD78" s="4"/>
      <c r="OME78" s="4"/>
      <c r="OMF78" s="4"/>
      <c r="OMG78" s="4"/>
      <c r="OMH78" s="4"/>
      <c r="OMI78" s="4"/>
      <c r="OMJ78" s="4"/>
      <c r="OMK78" s="4"/>
      <c r="OML78" s="4"/>
      <c r="OMM78" s="4"/>
      <c r="OMN78" s="4"/>
      <c r="OMO78" s="4"/>
      <c r="OMP78" s="4"/>
      <c r="OMQ78" s="4"/>
      <c r="OMR78" s="4"/>
      <c r="OMS78" s="4"/>
      <c r="OMT78" s="4"/>
      <c r="OMU78" s="4"/>
      <c r="OMV78" s="4"/>
      <c r="OMW78" s="4"/>
      <c r="OMX78" s="4"/>
      <c r="OMY78" s="4"/>
      <c r="OMZ78" s="4"/>
      <c r="ONA78" s="4"/>
      <c r="ONB78" s="4"/>
      <c r="ONC78" s="4"/>
      <c r="OND78" s="4"/>
      <c r="ONE78" s="4"/>
      <c r="ONF78" s="4"/>
      <c r="ONG78" s="4"/>
      <c r="ONH78" s="4"/>
      <c r="ONI78" s="4"/>
      <c r="ONJ78" s="4"/>
      <c r="ONK78" s="4"/>
      <c r="ONL78" s="4"/>
      <c r="ONM78" s="4"/>
      <c r="ONN78" s="4"/>
      <c r="ONO78" s="4"/>
      <c r="ONP78" s="4"/>
      <c r="ONQ78" s="4"/>
      <c r="ONR78" s="4"/>
      <c r="ONS78" s="4"/>
      <c r="ONT78" s="4"/>
      <c r="ONU78" s="4"/>
      <c r="ONV78" s="4"/>
      <c r="ONW78" s="4"/>
      <c r="ONX78" s="4"/>
      <c r="ONY78" s="4"/>
      <c r="ONZ78" s="4"/>
      <c r="OOA78" s="4"/>
      <c r="OOB78" s="4"/>
      <c r="OOC78" s="4"/>
      <c r="OOD78" s="4"/>
      <c r="OOE78" s="4"/>
      <c r="OOF78" s="4"/>
      <c r="OOG78" s="4"/>
      <c r="OOH78" s="4"/>
      <c r="OOI78" s="4"/>
      <c r="OOJ78" s="4"/>
      <c r="OOK78" s="4"/>
      <c r="OOL78" s="4"/>
      <c r="OOM78" s="4"/>
      <c r="OON78" s="4"/>
      <c r="OOO78" s="4"/>
      <c r="OOP78" s="4"/>
      <c r="OOQ78" s="4"/>
      <c r="OOR78" s="4"/>
      <c r="OOS78" s="4"/>
      <c r="OOT78" s="4"/>
      <c r="OOU78" s="4"/>
      <c r="OOV78" s="4"/>
      <c r="OOW78" s="4"/>
      <c r="OOX78" s="4"/>
      <c r="OOY78" s="4"/>
      <c r="OOZ78" s="4"/>
      <c r="OPA78" s="4"/>
      <c r="OPB78" s="4"/>
      <c r="OPC78" s="4"/>
      <c r="OPD78" s="4"/>
      <c r="OPE78" s="4"/>
      <c r="OPF78" s="4"/>
      <c r="OPG78" s="4"/>
      <c r="OPH78" s="4"/>
      <c r="OPI78" s="4"/>
      <c r="OPJ78" s="4"/>
      <c r="OPK78" s="4"/>
      <c r="OPL78" s="4"/>
      <c r="OPM78" s="4"/>
      <c r="OPN78" s="4"/>
      <c r="OPO78" s="4"/>
      <c r="OPP78" s="4"/>
      <c r="OPQ78" s="4"/>
      <c r="OPR78" s="4"/>
      <c r="OPS78" s="4"/>
      <c r="OPT78" s="4"/>
      <c r="OPU78" s="4"/>
      <c r="OPV78" s="4"/>
      <c r="OPW78" s="4"/>
      <c r="OPX78" s="4"/>
      <c r="OPY78" s="4"/>
      <c r="OPZ78" s="4"/>
      <c r="OQA78" s="4"/>
      <c r="OQB78" s="4"/>
      <c r="OQC78" s="4"/>
      <c r="OQD78" s="4"/>
      <c r="OQE78" s="4"/>
      <c r="OQF78" s="4"/>
      <c r="OQG78" s="4"/>
      <c r="OQH78" s="4"/>
      <c r="OQI78" s="4"/>
      <c r="OQJ78" s="4"/>
      <c r="OQK78" s="4"/>
      <c r="OQL78" s="4"/>
      <c r="OQM78" s="4"/>
      <c r="OQN78" s="4"/>
      <c r="OQO78" s="4"/>
      <c r="OQP78" s="4"/>
      <c r="OQQ78" s="4"/>
      <c r="OQR78" s="4"/>
      <c r="OQS78" s="4"/>
      <c r="OQT78" s="4"/>
      <c r="OQU78" s="4"/>
      <c r="OQV78" s="4"/>
      <c r="OQW78" s="4"/>
      <c r="OQX78" s="4"/>
      <c r="OQY78" s="4"/>
      <c r="OQZ78" s="4"/>
      <c r="ORA78" s="4"/>
      <c r="ORB78" s="4"/>
      <c r="ORC78" s="4"/>
      <c r="ORD78" s="4"/>
      <c r="ORE78" s="4"/>
      <c r="ORF78" s="4"/>
      <c r="ORG78" s="4"/>
      <c r="ORH78" s="4"/>
      <c r="ORI78" s="4"/>
      <c r="ORJ78" s="4"/>
      <c r="ORK78" s="4"/>
      <c r="ORL78" s="4"/>
      <c r="ORM78" s="4"/>
      <c r="ORN78" s="4"/>
      <c r="ORO78" s="4"/>
      <c r="ORP78" s="4"/>
      <c r="ORQ78" s="4"/>
      <c r="ORR78" s="4"/>
      <c r="ORS78" s="4"/>
      <c r="ORT78" s="4"/>
      <c r="ORU78" s="4"/>
      <c r="ORV78" s="4"/>
      <c r="ORW78" s="4"/>
      <c r="ORX78" s="4"/>
      <c r="ORY78" s="4"/>
      <c r="ORZ78" s="4"/>
      <c r="OSA78" s="4"/>
      <c r="OSB78" s="4"/>
      <c r="OSC78" s="4"/>
      <c r="OSD78" s="4"/>
      <c r="OSE78" s="4"/>
      <c r="OSF78" s="4"/>
      <c r="OSG78" s="4"/>
      <c r="OSH78" s="4"/>
      <c r="OSI78" s="4"/>
      <c r="OSJ78" s="4"/>
      <c r="OSK78" s="4"/>
      <c r="OSL78" s="4"/>
      <c r="OSM78" s="4"/>
      <c r="OSN78" s="4"/>
      <c r="OSO78" s="4"/>
      <c r="OSP78" s="4"/>
      <c r="OSQ78" s="4"/>
      <c r="OSR78" s="4"/>
      <c r="OSS78" s="4"/>
      <c r="OST78" s="4"/>
      <c r="OSU78" s="4"/>
      <c r="OSV78" s="4"/>
      <c r="OSW78" s="4"/>
      <c r="OSX78" s="4"/>
      <c r="OSY78" s="4"/>
      <c r="OSZ78" s="4"/>
      <c r="OTA78" s="4"/>
      <c r="OTB78" s="4"/>
      <c r="OTC78" s="4"/>
      <c r="OTD78" s="4"/>
      <c r="OTE78" s="4"/>
      <c r="OTF78" s="4"/>
      <c r="OTG78" s="4"/>
      <c r="OTH78" s="4"/>
      <c r="OTI78" s="4"/>
      <c r="OTJ78" s="4"/>
      <c r="OTK78" s="4"/>
      <c r="OTL78" s="4"/>
      <c r="OTM78" s="4"/>
      <c r="OTN78" s="4"/>
      <c r="OTO78" s="4"/>
      <c r="OTP78" s="4"/>
      <c r="OTQ78" s="4"/>
      <c r="OTR78" s="4"/>
      <c r="OTS78" s="4"/>
      <c r="OTT78" s="4"/>
      <c r="OTU78" s="4"/>
      <c r="OTV78" s="4"/>
      <c r="OTW78" s="4"/>
      <c r="OTX78" s="4"/>
      <c r="OTY78" s="4"/>
      <c r="OTZ78" s="4"/>
      <c r="OUA78" s="4"/>
      <c r="OUB78" s="4"/>
      <c r="OUC78" s="4"/>
      <c r="OUD78" s="4"/>
      <c r="OUE78" s="4"/>
      <c r="OUF78" s="4"/>
      <c r="OUG78" s="4"/>
      <c r="OUH78" s="4"/>
      <c r="OUI78" s="4"/>
      <c r="OUJ78" s="4"/>
      <c r="OUK78" s="4"/>
      <c r="OUL78" s="4"/>
      <c r="OUM78" s="4"/>
      <c r="OUN78" s="4"/>
      <c r="OUO78" s="4"/>
      <c r="OUP78" s="4"/>
      <c r="OUQ78" s="4"/>
      <c r="OUR78" s="4"/>
      <c r="OUS78" s="4"/>
      <c r="OUT78" s="4"/>
      <c r="OUU78" s="4"/>
      <c r="OUV78" s="4"/>
      <c r="OUW78" s="4"/>
      <c r="OUX78" s="4"/>
      <c r="OUY78" s="4"/>
      <c r="OUZ78" s="4"/>
      <c r="OVA78" s="4"/>
      <c r="OVB78" s="4"/>
      <c r="OVC78" s="4"/>
      <c r="OVD78" s="4"/>
      <c r="OVE78" s="4"/>
      <c r="OVF78" s="4"/>
      <c r="OVG78" s="4"/>
      <c r="OVH78" s="4"/>
      <c r="OVI78" s="4"/>
      <c r="OVJ78" s="4"/>
      <c r="OVK78" s="4"/>
      <c r="OVL78" s="4"/>
      <c r="OVM78" s="4"/>
      <c r="OVN78" s="4"/>
      <c r="OVO78" s="4"/>
      <c r="OVP78" s="4"/>
      <c r="OVQ78" s="4"/>
      <c r="OVR78" s="4"/>
      <c r="OVS78" s="4"/>
      <c r="OVT78" s="4"/>
      <c r="OVU78" s="4"/>
      <c r="OVV78" s="4"/>
      <c r="OVW78" s="4"/>
      <c r="OVX78" s="4"/>
      <c r="OVY78" s="4"/>
      <c r="OVZ78" s="4"/>
      <c r="OWA78" s="4"/>
      <c r="OWB78" s="4"/>
      <c r="OWC78" s="4"/>
      <c r="OWD78" s="4"/>
      <c r="OWE78" s="4"/>
      <c r="OWF78" s="4"/>
      <c r="OWG78" s="4"/>
      <c r="OWH78" s="4"/>
      <c r="OWI78" s="4"/>
      <c r="OWJ78" s="4"/>
      <c r="OWK78" s="4"/>
      <c r="OWL78" s="4"/>
      <c r="OWM78" s="4"/>
      <c r="OWN78" s="4"/>
      <c r="OWO78" s="4"/>
      <c r="OWP78" s="4"/>
      <c r="OWQ78" s="4"/>
      <c r="OWR78" s="4"/>
      <c r="OWS78" s="4"/>
      <c r="OWT78" s="4"/>
      <c r="OWU78" s="4"/>
      <c r="OWV78" s="4"/>
      <c r="OWW78" s="4"/>
      <c r="OWX78" s="4"/>
      <c r="OWY78" s="4"/>
      <c r="OWZ78" s="4"/>
      <c r="OXA78" s="4"/>
      <c r="OXB78" s="4"/>
      <c r="OXC78" s="4"/>
      <c r="OXD78" s="4"/>
      <c r="OXE78" s="4"/>
      <c r="OXF78" s="4"/>
      <c r="OXG78" s="4"/>
      <c r="OXH78" s="4"/>
      <c r="OXI78" s="4"/>
      <c r="OXJ78" s="4"/>
      <c r="OXK78" s="4"/>
      <c r="OXL78" s="4"/>
      <c r="OXM78" s="4"/>
      <c r="OXN78" s="4"/>
      <c r="OXO78" s="4"/>
      <c r="OXP78" s="4"/>
      <c r="OXQ78" s="4"/>
      <c r="OXR78" s="4"/>
      <c r="OXS78" s="4"/>
      <c r="OXT78" s="4"/>
      <c r="OXU78" s="4"/>
      <c r="OXV78" s="4"/>
      <c r="OXW78" s="4"/>
      <c r="OXX78" s="4"/>
      <c r="OXY78" s="4"/>
      <c r="OXZ78" s="4"/>
      <c r="OYA78" s="4"/>
      <c r="OYB78" s="4"/>
      <c r="OYC78" s="4"/>
      <c r="OYD78" s="4"/>
      <c r="OYE78" s="4"/>
      <c r="OYF78" s="4"/>
      <c r="OYG78" s="4"/>
      <c r="OYH78" s="4"/>
      <c r="OYI78" s="4"/>
      <c r="OYJ78" s="4"/>
      <c r="OYK78" s="4"/>
      <c r="OYL78" s="4"/>
      <c r="OYM78" s="4"/>
      <c r="OYN78" s="4"/>
      <c r="OYO78" s="4"/>
      <c r="OYP78" s="4"/>
      <c r="OYQ78" s="4"/>
      <c r="OYR78" s="4"/>
      <c r="OYS78" s="4"/>
      <c r="OYT78" s="4"/>
      <c r="OYU78" s="4"/>
      <c r="OYV78" s="4"/>
      <c r="OYW78" s="4"/>
      <c r="OYX78" s="4"/>
      <c r="OYY78" s="4"/>
      <c r="OYZ78" s="4"/>
      <c r="OZA78" s="4"/>
      <c r="OZB78" s="4"/>
      <c r="OZC78" s="4"/>
      <c r="OZD78" s="4"/>
      <c r="OZE78" s="4"/>
      <c r="OZF78" s="4"/>
      <c r="OZG78" s="4"/>
      <c r="OZH78" s="4"/>
      <c r="OZI78" s="4"/>
      <c r="OZJ78" s="4"/>
      <c r="OZK78" s="4"/>
      <c r="OZL78" s="4"/>
      <c r="OZM78" s="4"/>
      <c r="OZN78" s="4"/>
      <c r="OZO78" s="4"/>
      <c r="OZP78" s="4"/>
      <c r="OZQ78" s="4"/>
      <c r="OZR78" s="4"/>
      <c r="OZS78" s="4"/>
      <c r="OZT78" s="4"/>
      <c r="OZU78" s="4"/>
      <c r="OZV78" s="4"/>
      <c r="OZW78" s="4"/>
      <c r="OZX78" s="4"/>
      <c r="OZY78" s="4"/>
      <c r="OZZ78" s="4"/>
      <c r="PAA78" s="4"/>
      <c r="PAB78" s="4"/>
      <c r="PAC78" s="4"/>
      <c r="PAD78" s="4"/>
      <c r="PAE78" s="4"/>
      <c r="PAF78" s="4"/>
      <c r="PAG78" s="4"/>
      <c r="PAH78" s="4"/>
      <c r="PAI78" s="4"/>
      <c r="PAJ78" s="4"/>
      <c r="PAK78" s="4"/>
      <c r="PAL78" s="4"/>
      <c r="PAM78" s="4"/>
      <c r="PAN78" s="4"/>
      <c r="PAO78" s="4"/>
      <c r="PAP78" s="4"/>
      <c r="PAQ78" s="4"/>
      <c r="PAR78" s="4"/>
      <c r="PAS78" s="4"/>
      <c r="PAT78" s="4"/>
      <c r="PAU78" s="4"/>
      <c r="PAV78" s="4"/>
      <c r="PAW78" s="4"/>
      <c r="PAX78" s="4"/>
      <c r="PAY78" s="4"/>
      <c r="PAZ78" s="4"/>
      <c r="PBA78" s="4"/>
      <c r="PBB78" s="4"/>
      <c r="PBC78" s="4"/>
      <c r="PBD78" s="4"/>
      <c r="PBE78" s="4"/>
      <c r="PBF78" s="4"/>
      <c r="PBG78" s="4"/>
      <c r="PBH78" s="4"/>
      <c r="PBI78" s="4"/>
      <c r="PBJ78" s="4"/>
      <c r="PBK78" s="4"/>
      <c r="PBL78" s="4"/>
      <c r="PBM78" s="4"/>
      <c r="PBN78" s="4"/>
      <c r="PBO78" s="4"/>
      <c r="PBP78" s="4"/>
      <c r="PBQ78" s="4"/>
      <c r="PBR78" s="4"/>
      <c r="PBS78" s="4"/>
      <c r="PBT78" s="4"/>
      <c r="PBU78" s="4"/>
      <c r="PBV78" s="4"/>
      <c r="PBW78" s="4"/>
      <c r="PBX78" s="4"/>
      <c r="PBY78" s="4"/>
      <c r="PBZ78" s="4"/>
      <c r="PCA78" s="4"/>
      <c r="PCB78" s="4"/>
      <c r="PCC78" s="4"/>
      <c r="PCD78" s="4"/>
      <c r="PCE78" s="4"/>
      <c r="PCF78" s="4"/>
      <c r="PCG78" s="4"/>
      <c r="PCH78" s="4"/>
      <c r="PCI78" s="4"/>
      <c r="PCJ78" s="4"/>
      <c r="PCK78" s="4"/>
      <c r="PCL78" s="4"/>
      <c r="PCM78" s="4"/>
      <c r="PCN78" s="4"/>
      <c r="PCO78" s="4"/>
      <c r="PCP78" s="4"/>
      <c r="PCQ78" s="4"/>
      <c r="PCR78" s="4"/>
      <c r="PCS78" s="4"/>
      <c r="PCT78" s="4"/>
      <c r="PCU78" s="4"/>
      <c r="PCV78" s="4"/>
      <c r="PCW78" s="4"/>
      <c r="PCX78" s="4"/>
      <c r="PCY78" s="4"/>
      <c r="PCZ78" s="4"/>
      <c r="PDA78" s="4"/>
      <c r="PDB78" s="4"/>
      <c r="PDC78" s="4"/>
      <c r="PDD78" s="4"/>
      <c r="PDE78" s="4"/>
      <c r="PDF78" s="4"/>
      <c r="PDG78" s="4"/>
      <c r="PDH78" s="4"/>
      <c r="PDI78" s="4"/>
      <c r="PDJ78" s="4"/>
      <c r="PDK78" s="4"/>
      <c r="PDL78" s="4"/>
      <c r="PDM78" s="4"/>
      <c r="PDN78" s="4"/>
      <c r="PDO78" s="4"/>
      <c r="PDP78" s="4"/>
      <c r="PDQ78" s="4"/>
      <c r="PDR78" s="4"/>
      <c r="PDS78" s="4"/>
      <c r="PDT78" s="4"/>
      <c r="PDU78" s="4"/>
      <c r="PDV78" s="4"/>
      <c r="PDW78" s="4"/>
      <c r="PDX78" s="4"/>
      <c r="PDY78" s="4"/>
      <c r="PDZ78" s="4"/>
      <c r="PEA78" s="4"/>
      <c r="PEB78" s="4"/>
      <c r="PEC78" s="4"/>
      <c r="PED78" s="4"/>
      <c r="PEE78" s="4"/>
      <c r="PEF78" s="4"/>
      <c r="PEG78" s="4"/>
      <c r="PEH78" s="4"/>
      <c r="PEI78" s="4"/>
      <c r="PEJ78" s="4"/>
      <c r="PEK78" s="4"/>
      <c r="PEL78" s="4"/>
      <c r="PEM78" s="4"/>
      <c r="PEN78" s="4"/>
      <c r="PEO78" s="4"/>
      <c r="PEP78" s="4"/>
      <c r="PEQ78" s="4"/>
      <c r="PER78" s="4"/>
      <c r="PES78" s="4"/>
      <c r="PET78" s="4"/>
      <c r="PEU78" s="4"/>
      <c r="PEV78" s="4"/>
      <c r="PEW78" s="4"/>
      <c r="PEX78" s="4"/>
      <c r="PEY78" s="4"/>
      <c r="PEZ78" s="4"/>
      <c r="PFA78" s="4"/>
      <c r="PFB78" s="4"/>
      <c r="PFC78" s="4"/>
      <c r="PFD78" s="4"/>
      <c r="PFE78" s="4"/>
      <c r="PFF78" s="4"/>
      <c r="PFG78" s="4"/>
      <c r="PFH78" s="4"/>
      <c r="PFI78" s="4"/>
      <c r="PFJ78" s="4"/>
      <c r="PFK78" s="4"/>
      <c r="PFL78" s="4"/>
      <c r="PFM78" s="4"/>
      <c r="PFN78" s="4"/>
      <c r="PFO78" s="4"/>
      <c r="PFP78" s="4"/>
      <c r="PFQ78" s="4"/>
      <c r="PFR78" s="4"/>
      <c r="PFS78" s="4"/>
      <c r="PFT78" s="4"/>
      <c r="PFU78" s="4"/>
      <c r="PFV78" s="4"/>
      <c r="PFW78" s="4"/>
      <c r="PFX78" s="4"/>
      <c r="PFY78" s="4"/>
      <c r="PFZ78" s="4"/>
      <c r="PGA78" s="4"/>
      <c r="PGB78" s="4"/>
      <c r="PGC78" s="4"/>
      <c r="PGD78" s="4"/>
      <c r="PGE78" s="4"/>
      <c r="PGF78" s="4"/>
      <c r="PGG78" s="4"/>
      <c r="PGH78" s="4"/>
      <c r="PGI78" s="4"/>
      <c r="PGJ78" s="4"/>
      <c r="PGK78" s="4"/>
      <c r="PGL78" s="4"/>
      <c r="PGM78" s="4"/>
      <c r="PGN78" s="4"/>
      <c r="PGO78" s="4"/>
      <c r="PGP78" s="4"/>
      <c r="PGQ78" s="4"/>
      <c r="PGR78" s="4"/>
      <c r="PGS78" s="4"/>
      <c r="PGT78" s="4"/>
      <c r="PGU78" s="4"/>
      <c r="PGV78" s="4"/>
      <c r="PGW78" s="4"/>
      <c r="PGX78" s="4"/>
      <c r="PGY78" s="4"/>
      <c r="PGZ78" s="4"/>
      <c r="PHA78" s="4"/>
      <c r="PHB78" s="4"/>
      <c r="PHC78" s="4"/>
      <c r="PHD78" s="4"/>
      <c r="PHE78" s="4"/>
      <c r="PHF78" s="4"/>
      <c r="PHG78" s="4"/>
      <c r="PHH78" s="4"/>
      <c r="PHI78" s="4"/>
      <c r="PHJ78" s="4"/>
      <c r="PHK78" s="4"/>
      <c r="PHL78" s="4"/>
      <c r="PHM78" s="4"/>
      <c r="PHN78" s="4"/>
      <c r="PHO78" s="4"/>
      <c r="PHP78" s="4"/>
      <c r="PHQ78" s="4"/>
      <c r="PHR78" s="4"/>
      <c r="PHS78" s="4"/>
      <c r="PHT78" s="4"/>
      <c r="PHU78" s="4"/>
      <c r="PHV78" s="4"/>
      <c r="PHW78" s="4"/>
      <c r="PHX78" s="4"/>
      <c r="PHY78" s="4"/>
      <c r="PHZ78" s="4"/>
      <c r="PIA78" s="4"/>
      <c r="PIB78" s="4"/>
      <c r="PIC78" s="4"/>
      <c r="PID78" s="4"/>
      <c r="PIE78" s="4"/>
      <c r="PIF78" s="4"/>
      <c r="PIG78" s="4"/>
      <c r="PIH78" s="4"/>
      <c r="PII78" s="4"/>
      <c r="PIJ78" s="4"/>
      <c r="PIK78" s="4"/>
      <c r="PIL78" s="4"/>
      <c r="PIM78" s="4"/>
      <c r="PIN78" s="4"/>
      <c r="PIO78" s="4"/>
      <c r="PIP78" s="4"/>
      <c r="PIQ78" s="4"/>
      <c r="PIR78" s="4"/>
      <c r="PIS78" s="4"/>
      <c r="PIT78" s="4"/>
      <c r="PIU78" s="4"/>
      <c r="PIV78" s="4"/>
      <c r="PIW78" s="4"/>
      <c r="PIX78" s="4"/>
      <c r="PIY78" s="4"/>
      <c r="PIZ78" s="4"/>
      <c r="PJA78" s="4"/>
      <c r="PJB78" s="4"/>
      <c r="PJC78" s="4"/>
      <c r="PJD78" s="4"/>
      <c r="PJE78" s="4"/>
      <c r="PJF78" s="4"/>
      <c r="PJG78" s="4"/>
      <c r="PJH78" s="4"/>
      <c r="PJI78" s="4"/>
      <c r="PJJ78" s="4"/>
      <c r="PJK78" s="4"/>
      <c r="PJL78" s="4"/>
      <c r="PJM78" s="4"/>
      <c r="PJN78" s="4"/>
      <c r="PJO78" s="4"/>
      <c r="PJP78" s="4"/>
      <c r="PJQ78" s="4"/>
      <c r="PJR78" s="4"/>
      <c r="PJS78" s="4"/>
      <c r="PJT78" s="4"/>
      <c r="PJU78" s="4"/>
      <c r="PJV78" s="4"/>
      <c r="PJW78" s="4"/>
      <c r="PJX78" s="4"/>
      <c r="PJY78" s="4"/>
      <c r="PJZ78" s="4"/>
      <c r="PKA78" s="4"/>
      <c r="PKB78" s="4"/>
      <c r="PKC78" s="4"/>
      <c r="PKD78" s="4"/>
      <c r="PKE78" s="4"/>
      <c r="PKF78" s="4"/>
      <c r="PKG78" s="4"/>
      <c r="PKH78" s="4"/>
      <c r="PKI78" s="4"/>
      <c r="PKJ78" s="4"/>
      <c r="PKK78" s="4"/>
      <c r="PKL78" s="4"/>
      <c r="PKM78" s="4"/>
      <c r="PKN78" s="4"/>
      <c r="PKO78" s="4"/>
      <c r="PKP78" s="4"/>
      <c r="PKQ78" s="4"/>
      <c r="PKR78" s="4"/>
      <c r="PKS78" s="4"/>
      <c r="PKT78" s="4"/>
      <c r="PKU78" s="4"/>
      <c r="PKV78" s="4"/>
      <c r="PKW78" s="4"/>
      <c r="PKX78" s="4"/>
      <c r="PKY78" s="4"/>
      <c r="PKZ78" s="4"/>
      <c r="PLA78" s="4"/>
      <c r="PLB78" s="4"/>
      <c r="PLC78" s="4"/>
      <c r="PLD78" s="4"/>
      <c r="PLE78" s="4"/>
      <c r="PLF78" s="4"/>
      <c r="PLG78" s="4"/>
      <c r="PLH78" s="4"/>
      <c r="PLI78" s="4"/>
      <c r="PLJ78" s="4"/>
      <c r="PLK78" s="4"/>
      <c r="PLL78" s="4"/>
      <c r="PLM78" s="4"/>
      <c r="PLN78" s="4"/>
      <c r="PLO78" s="4"/>
      <c r="PLP78" s="4"/>
      <c r="PLQ78" s="4"/>
      <c r="PLR78" s="4"/>
      <c r="PLS78" s="4"/>
      <c r="PLT78" s="4"/>
      <c r="PLU78" s="4"/>
      <c r="PLV78" s="4"/>
      <c r="PLW78" s="4"/>
      <c r="PLX78" s="4"/>
      <c r="PLY78" s="4"/>
      <c r="PLZ78" s="4"/>
      <c r="PMA78" s="4"/>
      <c r="PMB78" s="4"/>
      <c r="PMC78" s="4"/>
      <c r="PMD78" s="4"/>
      <c r="PME78" s="4"/>
      <c r="PMF78" s="4"/>
      <c r="PMG78" s="4"/>
      <c r="PMH78" s="4"/>
      <c r="PMI78" s="4"/>
      <c r="PMJ78" s="4"/>
      <c r="PMK78" s="4"/>
      <c r="PML78" s="4"/>
      <c r="PMM78" s="4"/>
      <c r="PMN78" s="4"/>
      <c r="PMO78" s="4"/>
      <c r="PMP78" s="4"/>
      <c r="PMQ78" s="4"/>
      <c r="PMR78" s="4"/>
      <c r="PMS78" s="4"/>
      <c r="PMT78" s="4"/>
      <c r="PMU78" s="4"/>
      <c r="PMV78" s="4"/>
      <c r="PMW78" s="4"/>
      <c r="PMX78" s="4"/>
      <c r="PMY78" s="4"/>
      <c r="PMZ78" s="4"/>
      <c r="PNA78" s="4"/>
      <c r="PNB78" s="4"/>
      <c r="PNC78" s="4"/>
      <c r="PND78" s="4"/>
      <c r="PNE78" s="4"/>
      <c r="PNF78" s="4"/>
      <c r="PNG78" s="4"/>
      <c r="PNH78" s="4"/>
      <c r="PNI78" s="4"/>
      <c r="PNJ78" s="4"/>
      <c r="PNK78" s="4"/>
      <c r="PNL78" s="4"/>
      <c r="PNM78" s="4"/>
      <c r="PNN78" s="4"/>
      <c r="PNO78" s="4"/>
      <c r="PNP78" s="4"/>
      <c r="PNQ78" s="4"/>
      <c r="PNR78" s="4"/>
      <c r="PNS78" s="4"/>
      <c r="PNT78" s="4"/>
      <c r="PNU78" s="4"/>
      <c r="PNV78" s="4"/>
      <c r="PNW78" s="4"/>
      <c r="PNX78" s="4"/>
      <c r="PNY78" s="4"/>
      <c r="PNZ78" s="4"/>
      <c r="POA78" s="4"/>
      <c r="POB78" s="4"/>
      <c r="POC78" s="4"/>
      <c r="POD78" s="4"/>
      <c r="POE78" s="4"/>
      <c r="POF78" s="4"/>
      <c r="POG78" s="4"/>
      <c r="POH78" s="4"/>
      <c r="POI78" s="4"/>
      <c r="POJ78" s="4"/>
      <c r="POK78" s="4"/>
      <c r="POL78" s="4"/>
      <c r="POM78" s="4"/>
      <c r="PON78" s="4"/>
      <c r="POO78" s="4"/>
      <c r="POP78" s="4"/>
      <c r="POQ78" s="4"/>
      <c r="POR78" s="4"/>
      <c r="POS78" s="4"/>
      <c r="POT78" s="4"/>
      <c r="POU78" s="4"/>
      <c r="POV78" s="4"/>
      <c r="POW78" s="4"/>
      <c r="POX78" s="4"/>
      <c r="POY78" s="4"/>
      <c r="POZ78" s="4"/>
      <c r="PPA78" s="4"/>
      <c r="PPB78" s="4"/>
      <c r="PPC78" s="4"/>
      <c r="PPD78" s="4"/>
      <c r="PPE78" s="4"/>
      <c r="PPF78" s="4"/>
      <c r="PPG78" s="4"/>
      <c r="PPH78" s="4"/>
      <c r="PPI78" s="4"/>
      <c r="PPJ78" s="4"/>
      <c r="PPK78" s="4"/>
      <c r="PPL78" s="4"/>
      <c r="PPM78" s="4"/>
      <c r="PPN78" s="4"/>
      <c r="PPO78" s="4"/>
      <c r="PPP78" s="4"/>
      <c r="PPQ78" s="4"/>
      <c r="PPR78" s="4"/>
      <c r="PPS78" s="4"/>
      <c r="PPT78" s="4"/>
      <c r="PPU78" s="4"/>
      <c r="PPV78" s="4"/>
      <c r="PPW78" s="4"/>
      <c r="PPX78" s="4"/>
      <c r="PPY78" s="4"/>
      <c r="PPZ78" s="4"/>
      <c r="PQA78" s="4"/>
      <c r="PQB78" s="4"/>
      <c r="PQC78" s="4"/>
      <c r="PQD78" s="4"/>
      <c r="PQE78" s="4"/>
      <c r="PQF78" s="4"/>
      <c r="PQG78" s="4"/>
      <c r="PQH78" s="4"/>
      <c r="PQI78" s="4"/>
      <c r="PQJ78" s="4"/>
      <c r="PQK78" s="4"/>
      <c r="PQL78" s="4"/>
      <c r="PQM78" s="4"/>
      <c r="PQN78" s="4"/>
      <c r="PQO78" s="4"/>
      <c r="PQP78" s="4"/>
      <c r="PQQ78" s="4"/>
      <c r="PQR78" s="4"/>
      <c r="PQS78" s="4"/>
      <c r="PQT78" s="4"/>
      <c r="PQU78" s="4"/>
      <c r="PQV78" s="4"/>
      <c r="PQW78" s="4"/>
      <c r="PQX78" s="4"/>
      <c r="PQY78" s="4"/>
      <c r="PQZ78" s="4"/>
      <c r="PRA78" s="4"/>
      <c r="PRB78" s="4"/>
      <c r="PRC78" s="4"/>
      <c r="PRD78" s="4"/>
      <c r="PRE78" s="4"/>
      <c r="PRF78" s="4"/>
      <c r="PRG78" s="4"/>
      <c r="PRH78" s="4"/>
      <c r="PRI78" s="4"/>
      <c r="PRJ78" s="4"/>
      <c r="PRK78" s="4"/>
      <c r="PRL78" s="4"/>
      <c r="PRM78" s="4"/>
      <c r="PRN78" s="4"/>
      <c r="PRO78" s="4"/>
      <c r="PRP78" s="4"/>
      <c r="PRQ78" s="4"/>
      <c r="PRR78" s="4"/>
      <c r="PRS78" s="4"/>
      <c r="PRT78" s="4"/>
      <c r="PRU78" s="4"/>
      <c r="PRV78" s="4"/>
      <c r="PRW78" s="4"/>
      <c r="PRX78" s="4"/>
      <c r="PRY78" s="4"/>
      <c r="PRZ78" s="4"/>
      <c r="PSA78" s="4"/>
      <c r="PSB78" s="4"/>
      <c r="PSC78" s="4"/>
      <c r="PSD78" s="4"/>
      <c r="PSE78" s="4"/>
      <c r="PSF78" s="4"/>
      <c r="PSG78" s="4"/>
      <c r="PSH78" s="4"/>
      <c r="PSI78" s="4"/>
      <c r="PSJ78" s="4"/>
      <c r="PSK78" s="4"/>
      <c r="PSL78" s="4"/>
      <c r="PSM78" s="4"/>
      <c r="PSN78" s="4"/>
      <c r="PSO78" s="4"/>
      <c r="PSP78" s="4"/>
      <c r="PSQ78" s="4"/>
      <c r="PSR78" s="4"/>
      <c r="PSS78" s="4"/>
      <c r="PST78" s="4"/>
      <c r="PSU78" s="4"/>
      <c r="PSV78" s="4"/>
      <c r="PSW78" s="4"/>
      <c r="PSX78" s="4"/>
      <c r="PSY78" s="4"/>
      <c r="PSZ78" s="4"/>
      <c r="PTA78" s="4"/>
      <c r="PTB78" s="4"/>
      <c r="PTC78" s="4"/>
      <c r="PTD78" s="4"/>
      <c r="PTE78" s="4"/>
      <c r="PTF78" s="4"/>
      <c r="PTG78" s="4"/>
      <c r="PTH78" s="4"/>
      <c r="PTI78" s="4"/>
      <c r="PTJ78" s="4"/>
      <c r="PTK78" s="4"/>
      <c r="PTL78" s="4"/>
      <c r="PTM78" s="4"/>
      <c r="PTN78" s="4"/>
      <c r="PTO78" s="4"/>
      <c r="PTP78" s="4"/>
      <c r="PTQ78" s="4"/>
      <c r="PTR78" s="4"/>
      <c r="PTS78" s="4"/>
      <c r="PTT78" s="4"/>
      <c r="PTU78" s="4"/>
      <c r="PTV78" s="4"/>
      <c r="PTW78" s="4"/>
      <c r="PTX78" s="4"/>
      <c r="PTY78" s="4"/>
      <c r="PTZ78" s="4"/>
      <c r="PUA78" s="4"/>
      <c r="PUB78" s="4"/>
      <c r="PUC78" s="4"/>
      <c r="PUD78" s="4"/>
      <c r="PUE78" s="4"/>
      <c r="PUF78" s="4"/>
      <c r="PUG78" s="4"/>
      <c r="PUH78" s="4"/>
      <c r="PUI78" s="4"/>
      <c r="PUJ78" s="4"/>
      <c r="PUK78" s="4"/>
      <c r="PUL78" s="4"/>
      <c r="PUM78" s="4"/>
      <c r="PUN78" s="4"/>
      <c r="PUO78" s="4"/>
      <c r="PUP78" s="4"/>
      <c r="PUQ78" s="4"/>
      <c r="PUR78" s="4"/>
      <c r="PUS78" s="4"/>
      <c r="PUT78" s="4"/>
      <c r="PUU78" s="4"/>
      <c r="PUV78" s="4"/>
      <c r="PUW78" s="4"/>
      <c r="PUX78" s="4"/>
      <c r="PUY78" s="4"/>
      <c r="PUZ78" s="4"/>
      <c r="PVA78" s="4"/>
      <c r="PVB78" s="4"/>
      <c r="PVC78" s="4"/>
      <c r="PVD78" s="4"/>
      <c r="PVE78" s="4"/>
      <c r="PVF78" s="4"/>
      <c r="PVG78" s="4"/>
      <c r="PVH78" s="4"/>
      <c r="PVI78" s="4"/>
      <c r="PVJ78" s="4"/>
      <c r="PVK78" s="4"/>
      <c r="PVL78" s="4"/>
      <c r="PVM78" s="4"/>
      <c r="PVN78" s="4"/>
      <c r="PVO78" s="4"/>
      <c r="PVP78" s="4"/>
      <c r="PVQ78" s="4"/>
      <c r="PVR78" s="4"/>
      <c r="PVS78" s="4"/>
      <c r="PVT78" s="4"/>
      <c r="PVU78" s="4"/>
      <c r="PVV78" s="4"/>
      <c r="PVW78" s="4"/>
      <c r="PVX78" s="4"/>
      <c r="PVY78" s="4"/>
      <c r="PVZ78" s="4"/>
      <c r="PWA78" s="4"/>
      <c r="PWB78" s="4"/>
      <c r="PWC78" s="4"/>
      <c r="PWD78" s="4"/>
      <c r="PWE78" s="4"/>
      <c r="PWF78" s="4"/>
      <c r="PWG78" s="4"/>
      <c r="PWH78" s="4"/>
      <c r="PWI78" s="4"/>
      <c r="PWJ78" s="4"/>
      <c r="PWK78" s="4"/>
      <c r="PWL78" s="4"/>
      <c r="PWM78" s="4"/>
      <c r="PWN78" s="4"/>
      <c r="PWO78" s="4"/>
      <c r="PWP78" s="4"/>
      <c r="PWQ78" s="4"/>
      <c r="PWR78" s="4"/>
      <c r="PWS78" s="4"/>
      <c r="PWT78" s="4"/>
      <c r="PWU78" s="4"/>
      <c r="PWV78" s="4"/>
      <c r="PWW78" s="4"/>
      <c r="PWX78" s="4"/>
      <c r="PWY78" s="4"/>
      <c r="PWZ78" s="4"/>
      <c r="PXA78" s="4"/>
      <c r="PXB78" s="4"/>
      <c r="PXC78" s="4"/>
      <c r="PXD78" s="4"/>
      <c r="PXE78" s="4"/>
      <c r="PXF78" s="4"/>
      <c r="PXG78" s="4"/>
      <c r="PXH78" s="4"/>
      <c r="PXI78" s="4"/>
      <c r="PXJ78" s="4"/>
      <c r="PXK78" s="4"/>
      <c r="PXL78" s="4"/>
      <c r="PXM78" s="4"/>
      <c r="PXN78" s="4"/>
      <c r="PXO78" s="4"/>
      <c r="PXP78" s="4"/>
      <c r="PXQ78" s="4"/>
      <c r="PXR78" s="4"/>
      <c r="PXS78" s="4"/>
      <c r="PXT78" s="4"/>
      <c r="PXU78" s="4"/>
      <c r="PXV78" s="4"/>
      <c r="PXW78" s="4"/>
      <c r="PXX78" s="4"/>
      <c r="PXY78" s="4"/>
      <c r="PXZ78" s="4"/>
      <c r="PYA78" s="4"/>
      <c r="PYB78" s="4"/>
      <c r="PYC78" s="4"/>
      <c r="PYD78" s="4"/>
      <c r="PYE78" s="4"/>
      <c r="PYF78" s="4"/>
      <c r="PYG78" s="4"/>
      <c r="PYH78" s="4"/>
      <c r="PYI78" s="4"/>
      <c r="PYJ78" s="4"/>
      <c r="PYK78" s="4"/>
      <c r="PYL78" s="4"/>
      <c r="PYM78" s="4"/>
      <c r="PYN78" s="4"/>
      <c r="PYO78" s="4"/>
      <c r="PYP78" s="4"/>
      <c r="PYQ78" s="4"/>
      <c r="PYR78" s="4"/>
      <c r="PYS78" s="4"/>
      <c r="PYT78" s="4"/>
      <c r="PYU78" s="4"/>
      <c r="PYV78" s="4"/>
      <c r="PYW78" s="4"/>
      <c r="PYX78" s="4"/>
      <c r="PYY78" s="4"/>
      <c r="PYZ78" s="4"/>
      <c r="PZA78" s="4"/>
      <c r="PZB78" s="4"/>
      <c r="PZC78" s="4"/>
      <c r="PZD78" s="4"/>
      <c r="PZE78" s="4"/>
      <c r="PZF78" s="4"/>
      <c r="PZG78" s="4"/>
      <c r="PZH78" s="4"/>
      <c r="PZI78" s="4"/>
      <c r="PZJ78" s="4"/>
      <c r="PZK78" s="4"/>
      <c r="PZL78" s="4"/>
      <c r="PZM78" s="4"/>
      <c r="PZN78" s="4"/>
      <c r="PZO78" s="4"/>
      <c r="PZP78" s="4"/>
      <c r="PZQ78" s="4"/>
      <c r="PZR78" s="4"/>
      <c r="PZS78" s="4"/>
      <c r="PZT78" s="4"/>
      <c r="PZU78" s="4"/>
      <c r="PZV78" s="4"/>
      <c r="PZW78" s="4"/>
      <c r="PZX78" s="4"/>
      <c r="PZY78" s="4"/>
      <c r="PZZ78" s="4"/>
      <c r="QAA78" s="4"/>
      <c r="QAB78" s="4"/>
      <c r="QAC78" s="4"/>
      <c r="QAD78" s="4"/>
      <c r="QAE78" s="4"/>
      <c r="QAF78" s="4"/>
      <c r="QAG78" s="4"/>
      <c r="QAH78" s="4"/>
      <c r="QAI78" s="4"/>
      <c r="QAJ78" s="4"/>
      <c r="QAK78" s="4"/>
      <c r="QAL78" s="4"/>
      <c r="QAM78" s="4"/>
      <c r="QAN78" s="4"/>
      <c r="QAO78" s="4"/>
      <c r="QAP78" s="4"/>
      <c r="QAQ78" s="4"/>
      <c r="QAR78" s="4"/>
      <c r="QAS78" s="4"/>
      <c r="QAT78" s="4"/>
      <c r="QAU78" s="4"/>
      <c r="QAV78" s="4"/>
      <c r="QAW78" s="4"/>
      <c r="QAX78" s="4"/>
      <c r="QAY78" s="4"/>
      <c r="QAZ78" s="4"/>
      <c r="QBA78" s="4"/>
      <c r="QBB78" s="4"/>
      <c r="QBC78" s="4"/>
      <c r="QBD78" s="4"/>
      <c r="QBE78" s="4"/>
      <c r="QBF78" s="4"/>
      <c r="QBG78" s="4"/>
      <c r="QBH78" s="4"/>
      <c r="QBI78" s="4"/>
      <c r="QBJ78" s="4"/>
      <c r="QBK78" s="4"/>
      <c r="QBL78" s="4"/>
      <c r="QBM78" s="4"/>
      <c r="QBN78" s="4"/>
      <c r="QBO78" s="4"/>
      <c r="QBP78" s="4"/>
      <c r="QBQ78" s="4"/>
      <c r="QBR78" s="4"/>
      <c r="QBS78" s="4"/>
      <c r="QBT78" s="4"/>
      <c r="QBU78" s="4"/>
      <c r="QBV78" s="4"/>
      <c r="QBW78" s="4"/>
      <c r="QBX78" s="4"/>
      <c r="QBY78" s="4"/>
      <c r="QBZ78" s="4"/>
      <c r="QCA78" s="4"/>
      <c r="QCB78" s="4"/>
      <c r="QCC78" s="4"/>
      <c r="QCD78" s="4"/>
      <c r="QCE78" s="4"/>
      <c r="QCF78" s="4"/>
      <c r="QCG78" s="4"/>
      <c r="QCH78" s="4"/>
      <c r="QCI78" s="4"/>
      <c r="QCJ78" s="4"/>
      <c r="QCK78" s="4"/>
      <c r="QCL78" s="4"/>
      <c r="QCM78" s="4"/>
      <c r="QCN78" s="4"/>
      <c r="QCO78" s="4"/>
      <c r="QCP78" s="4"/>
      <c r="QCQ78" s="4"/>
      <c r="QCR78" s="4"/>
      <c r="QCS78" s="4"/>
      <c r="QCT78" s="4"/>
      <c r="QCU78" s="4"/>
      <c r="QCV78" s="4"/>
      <c r="QCW78" s="4"/>
      <c r="QCX78" s="4"/>
      <c r="QCY78" s="4"/>
      <c r="QCZ78" s="4"/>
      <c r="QDA78" s="4"/>
      <c r="QDB78" s="4"/>
      <c r="QDC78" s="4"/>
      <c r="QDD78" s="4"/>
      <c r="QDE78" s="4"/>
      <c r="QDF78" s="4"/>
      <c r="QDG78" s="4"/>
      <c r="QDH78" s="4"/>
      <c r="QDI78" s="4"/>
      <c r="QDJ78" s="4"/>
      <c r="QDK78" s="4"/>
      <c r="QDL78" s="4"/>
      <c r="QDM78" s="4"/>
      <c r="QDN78" s="4"/>
      <c r="QDO78" s="4"/>
      <c r="QDP78" s="4"/>
      <c r="QDQ78" s="4"/>
      <c r="QDR78" s="4"/>
      <c r="QDS78" s="4"/>
      <c r="QDT78" s="4"/>
      <c r="QDU78" s="4"/>
      <c r="QDV78" s="4"/>
      <c r="QDW78" s="4"/>
      <c r="QDX78" s="4"/>
      <c r="QDY78" s="4"/>
      <c r="QDZ78" s="4"/>
      <c r="QEA78" s="4"/>
      <c r="QEB78" s="4"/>
      <c r="QEC78" s="4"/>
      <c r="QED78" s="4"/>
      <c r="QEE78" s="4"/>
      <c r="QEF78" s="4"/>
      <c r="QEG78" s="4"/>
      <c r="QEH78" s="4"/>
      <c r="QEI78" s="4"/>
      <c r="QEJ78" s="4"/>
      <c r="QEK78" s="4"/>
      <c r="QEL78" s="4"/>
      <c r="QEM78" s="4"/>
      <c r="QEN78" s="4"/>
      <c r="QEO78" s="4"/>
      <c r="QEP78" s="4"/>
      <c r="QEQ78" s="4"/>
      <c r="QER78" s="4"/>
      <c r="QES78" s="4"/>
      <c r="QET78" s="4"/>
      <c r="QEU78" s="4"/>
      <c r="QEV78" s="4"/>
      <c r="QEW78" s="4"/>
      <c r="QEX78" s="4"/>
      <c r="QEY78" s="4"/>
      <c r="QEZ78" s="4"/>
      <c r="QFA78" s="4"/>
      <c r="QFB78" s="4"/>
      <c r="QFC78" s="4"/>
      <c r="QFD78" s="4"/>
      <c r="QFE78" s="4"/>
      <c r="QFF78" s="4"/>
      <c r="QFG78" s="4"/>
      <c r="QFH78" s="4"/>
      <c r="QFI78" s="4"/>
      <c r="QFJ78" s="4"/>
      <c r="QFK78" s="4"/>
      <c r="QFL78" s="4"/>
      <c r="QFM78" s="4"/>
      <c r="QFN78" s="4"/>
      <c r="QFO78" s="4"/>
      <c r="QFP78" s="4"/>
      <c r="QFQ78" s="4"/>
      <c r="QFR78" s="4"/>
      <c r="QFS78" s="4"/>
      <c r="QFT78" s="4"/>
      <c r="QFU78" s="4"/>
      <c r="QFV78" s="4"/>
      <c r="QFW78" s="4"/>
      <c r="QFX78" s="4"/>
      <c r="QFY78" s="4"/>
      <c r="QFZ78" s="4"/>
      <c r="QGA78" s="4"/>
      <c r="QGB78" s="4"/>
      <c r="QGC78" s="4"/>
      <c r="QGD78" s="4"/>
      <c r="QGE78" s="4"/>
      <c r="QGF78" s="4"/>
      <c r="QGG78" s="4"/>
      <c r="QGH78" s="4"/>
      <c r="QGI78" s="4"/>
      <c r="QGJ78" s="4"/>
      <c r="QGK78" s="4"/>
      <c r="QGL78" s="4"/>
      <c r="QGM78" s="4"/>
      <c r="QGN78" s="4"/>
      <c r="QGO78" s="4"/>
      <c r="QGP78" s="4"/>
      <c r="QGQ78" s="4"/>
      <c r="QGR78" s="4"/>
      <c r="QGS78" s="4"/>
      <c r="QGT78" s="4"/>
      <c r="QGU78" s="4"/>
      <c r="QGV78" s="4"/>
      <c r="QGW78" s="4"/>
      <c r="QGX78" s="4"/>
      <c r="QGY78" s="4"/>
      <c r="QGZ78" s="4"/>
      <c r="QHA78" s="4"/>
      <c r="QHB78" s="4"/>
      <c r="QHC78" s="4"/>
      <c r="QHD78" s="4"/>
      <c r="QHE78" s="4"/>
      <c r="QHF78" s="4"/>
      <c r="QHG78" s="4"/>
      <c r="QHH78" s="4"/>
      <c r="QHI78" s="4"/>
      <c r="QHJ78" s="4"/>
      <c r="QHK78" s="4"/>
      <c r="QHL78" s="4"/>
      <c r="QHM78" s="4"/>
      <c r="QHN78" s="4"/>
      <c r="QHO78" s="4"/>
      <c r="QHP78" s="4"/>
      <c r="QHQ78" s="4"/>
      <c r="QHR78" s="4"/>
      <c r="QHS78" s="4"/>
      <c r="QHT78" s="4"/>
      <c r="QHU78" s="4"/>
      <c r="QHV78" s="4"/>
      <c r="QHW78" s="4"/>
      <c r="QHX78" s="4"/>
      <c r="QHY78" s="4"/>
      <c r="QHZ78" s="4"/>
      <c r="QIA78" s="4"/>
      <c r="QIB78" s="4"/>
      <c r="QIC78" s="4"/>
      <c r="QID78" s="4"/>
      <c r="QIE78" s="4"/>
      <c r="QIF78" s="4"/>
      <c r="QIG78" s="4"/>
      <c r="QIH78" s="4"/>
      <c r="QII78" s="4"/>
      <c r="QIJ78" s="4"/>
      <c r="QIK78" s="4"/>
      <c r="QIL78" s="4"/>
      <c r="QIM78" s="4"/>
      <c r="QIN78" s="4"/>
      <c r="QIO78" s="4"/>
      <c r="QIP78" s="4"/>
      <c r="QIQ78" s="4"/>
      <c r="QIR78" s="4"/>
      <c r="QIS78" s="4"/>
      <c r="QIT78" s="4"/>
      <c r="QIU78" s="4"/>
      <c r="QIV78" s="4"/>
      <c r="QIW78" s="4"/>
      <c r="QIX78" s="4"/>
      <c r="QIY78" s="4"/>
      <c r="QIZ78" s="4"/>
      <c r="QJA78" s="4"/>
      <c r="QJB78" s="4"/>
      <c r="QJC78" s="4"/>
      <c r="QJD78" s="4"/>
      <c r="QJE78" s="4"/>
      <c r="QJF78" s="4"/>
      <c r="QJG78" s="4"/>
      <c r="QJH78" s="4"/>
      <c r="QJI78" s="4"/>
      <c r="QJJ78" s="4"/>
      <c r="QJK78" s="4"/>
      <c r="QJL78" s="4"/>
      <c r="QJM78" s="4"/>
      <c r="QJN78" s="4"/>
      <c r="QJO78" s="4"/>
      <c r="QJP78" s="4"/>
      <c r="QJQ78" s="4"/>
      <c r="QJR78" s="4"/>
      <c r="QJS78" s="4"/>
      <c r="QJT78" s="4"/>
      <c r="QJU78" s="4"/>
      <c r="QJV78" s="4"/>
      <c r="QJW78" s="4"/>
      <c r="QJX78" s="4"/>
      <c r="QJY78" s="4"/>
      <c r="QJZ78" s="4"/>
      <c r="QKA78" s="4"/>
      <c r="QKB78" s="4"/>
      <c r="QKC78" s="4"/>
      <c r="QKD78" s="4"/>
      <c r="QKE78" s="4"/>
      <c r="QKF78" s="4"/>
      <c r="QKG78" s="4"/>
      <c r="QKH78" s="4"/>
      <c r="QKI78" s="4"/>
      <c r="QKJ78" s="4"/>
      <c r="QKK78" s="4"/>
      <c r="QKL78" s="4"/>
      <c r="QKM78" s="4"/>
      <c r="QKN78" s="4"/>
      <c r="QKO78" s="4"/>
      <c r="QKP78" s="4"/>
      <c r="QKQ78" s="4"/>
      <c r="QKR78" s="4"/>
      <c r="QKS78" s="4"/>
      <c r="QKT78" s="4"/>
      <c r="QKU78" s="4"/>
      <c r="QKV78" s="4"/>
      <c r="QKW78" s="4"/>
      <c r="QKX78" s="4"/>
      <c r="QKY78" s="4"/>
      <c r="QKZ78" s="4"/>
      <c r="QLA78" s="4"/>
      <c r="QLB78" s="4"/>
      <c r="QLC78" s="4"/>
      <c r="QLD78" s="4"/>
      <c r="QLE78" s="4"/>
      <c r="QLF78" s="4"/>
      <c r="QLG78" s="4"/>
      <c r="QLH78" s="4"/>
      <c r="QLI78" s="4"/>
      <c r="QLJ78" s="4"/>
      <c r="QLK78" s="4"/>
      <c r="QLL78" s="4"/>
      <c r="QLM78" s="4"/>
      <c r="QLN78" s="4"/>
      <c r="QLO78" s="4"/>
      <c r="QLP78" s="4"/>
      <c r="QLQ78" s="4"/>
      <c r="QLR78" s="4"/>
      <c r="QLS78" s="4"/>
      <c r="QLT78" s="4"/>
      <c r="QLU78" s="4"/>
      <c r="QLV78" s="4"/>
      <c r="QLW78" s="4"/>
      <c r="QLX78" s="4"/>
      <c r="QLY78" s="4"/>
      <c r="QLZ78" s="4"/>
      <c r="QMA78" s="4"/>
      <c r="QMB78" s="4"/>
      <c r="QMC78" s="4"/>
      <c r="QMD78" s="4"/>
      <c r="QME78" s="4"/>
      <c r="QMF78" s="4"/>
      <c r="QMG78" s="4"/>
      <c r="QMH78" s="4"/>
      <c r="QMI78" s="4"/>
      <c r="QMJ78" s="4"/>
      <c r="QMK78" s="4"/>
      <c r="QML78" s="4"/>
      <c r="QMM78" s="4"/>
      <c r="QMN78" s="4"/>
      <c r="QMO78" s="4"/>
      <c r="QMP78" s="4"/>
      <c r="QMQ78" s="4"/>
      <c r="QMR78" s="4"/>
      <c r="QMS78" s="4"/>
      <c r="QMT78" s="4"/>
      <c r="QMU78" s="4"/>
      <c r="QMV78" s="4"/>
      <c r="QMW78" s="4"/>
      <c r="QMX78" s="4"/>
      <c r="QMY78" s="4"/>
      <c r="QMZ78" s="4"/>
      <c r="QNA78" s="4"/>
      <c r="QNB78" s="4"/>
      <c r="QNC78" s="4"/>
      <c r="QND78" s="4"/>
      <c r="QNE78" s="4"/>
      <c r="QNF78" s="4"/>
      <c r="QNG78" s="4"/>
      <c r="QNH78" s="4"/>
      <c r="QNI78" s="4"/>
      <c r="QNJ78" s="4"/>
      <c r="QNK78" s="4"/>
      <c r="QNL78" s="4"/>
      <c r="QNM78" s="4"/>
      <c r="QNN78" s="4"/>
      <c r="QNO78" s="4"/>
      <c r="QNP78" s="4"/>
      <c r="QNQ78" s="4"/>
      <c r="QNR78" s="4"/>
      <c r="QNS78" s="4"/>
      <c r="QNT78" s="4"/>
      <c r="QNU78" s="4"/>
      <c r="QNV78" s="4"/>
      <c r="QNW78" s="4"/>
      <c r="QNX78" s="4"/>
      <c r="QNY78" s="4"/>
      <c r="QNZ78" s="4"/>
      <c r="QOA78" s="4"/>
      <c r="QOB78" s="4"/>
      <c r="QOC78" s="4"/>
      <c r="QOD78" s="4"/>
      <c r="QOE78" s="4"/>
      <c r="QOF78" s="4"/>
      <c r="QOG78" s="4"/>
      <c r="QOH78" s="4"/>
      <c r="QOI78" s="4"/>
      <c r="QOJ78" s="4"/>
      <c r="QOK78" s="4"/>
      <c r="QOL78" s="4"/>
      <c r="QOM78" s="4"/>
      <c r="QON78" s="4"/>
      <c r="QOO78" s="4"/>
      <c r="QOP78" s="4"/>
      <c r="QOQ78" s="4"/>
      <c r="QOR78" s="4"/>
      <c r="QOS78" s="4"/>
      <c r="QOT78" s="4"/>
      <c r="QOU78" s="4"/>
      <c r="QOV78" s="4"/>
      <c r="QOW78" s="4"/>
      <c r="QOX78" s="4"/>
      <c r="QOY78" s="4"/>
      <c r="QOZ78" s="4"/>
      <c r="QPA78" s="4"/>
      <c r="QPB78" s="4"/>
      <c r="QPC78" s="4"/>
      <c r="QPD78" s="4"/>
      <c r="QPE78" s="4"/>
      <c r="QPF78" s="4"/>
      <c r="QPG78" s="4"/>
      <c r="QPH78" s="4"/>
      <c r="QPI78" s="4"/>
      <c r="QPJ78" s="4"/>
      <c r="QPK78" s="4"/>
      <c r="QPL78" s="4"/>
      <c r="QPM78" s="4"/>
      <c r="QPN78" s="4"/>
      <c r="QPO78" s="4"/>
      <c r="QPP78" s="4"/>
      <c r="QPQ78" s="4"/>
      <c r="QPR78" s="4"/>
      <c r="QPS78" s="4"/>
      <c r="QPT78" s="4"/>
      <c r="QPU78" s="4"/>
      <c r="QPV78" s="4"/>
      <c r="QPW78" s="4"/>
      <c r="QPX78" s="4"/>
      <c r="QPY78" s="4"/>
      <c r="QPZ78" s="4"/>
      <c r="QQA78" s="4"/>
      <c r="QQB78" s="4"/>
      <c r="QQC78" s="4"/>
      <c r="QQD78" s="4"/>
      <c r="QQE78" s="4"/>
      <c r="QQF78" s="4"/>
      <c r="QQG78" s="4"/>
      <c r="QQH78" s="4"/>
      <c r="QQI78" s="4"/>
      <c r="QQJ78" s="4"/>
      <c r="QQK78" s="4"/>
      <c r="QQL78" s="4"/>
      <c r="QQM78" s="4"/>
      <c r="QQN78" s="4"/>
      <c r="QQO78" s="4"/>
      <c r="QQP78" s="4"/>
      <c r="QQQ78" s="4"/>
      <c r="QQR78" s="4"/>
      <c r="QQS78" s="4"/>
      <c r="QQT78" s="4"/>
      <c r="QQU78" s="4"/>
      <c r="QQV78" s="4"/>
      <c r="QQW78" s="4"/>
      <c r="QQX78" s="4"/>
      <c r="QQY78" s="4"/>
      <c r="QQZ78" s="4"/>
      <c r="QRA78" s="4"/>
      <c r="QRB78" s="4"/>
      <c r="QRC78" s="4"/>
      <c r="QRD78" s="4"/>
      <c r="QRE78" s="4"/>
      <c r="QRF78" s="4"/>
      <c r="QRG78" s="4"/>
      <c r="QRH78" s="4"/>
      <c r="QRI78" s="4"/>
      <c r="QRJ78" s="4"/>
      <c r="QRK78" s="4"/>
      <c r="QRL78" s="4"/>
      <c r="QRM78" s="4"/>
      <c r="QRN78" s="4"/>
      <c r="QRO78" s="4"/>
      <c r="QRP78" s="4"/>
      <c r="QRQ78" s="4"/>
      <c r="QRR78" s="4"/>
      <c r="QRS78" s="4"/>
      <c r="QRT78" s="4"/>
      <c r="QRU78" s="4"/>
      <c r="QRV78" s="4"/>
      <c r="QRW78" s="4"/>
      <c r="QRX78" s="4"/>
      <c r="QRY78" s="4"/>
      <c r="QRZ78" s="4"/>
      <c r="QSA78" s="4"/>
      <c r="QSB78" s="4"/>
      <c r="QSC78" s="4"/>
      <c r="QSD78" s="4"/>
      <c r="QSE78" s="4"/>
      <c r="QSF78" s="4"/>
      <c r="QSG78" s="4"/>
      <c r="QSH78" s="4"/>
      <c r="QSI78" s="4"/>
      <c r="QSJ78" s="4"/>
      <c r="QSK78" s="4"/>
      <c r="QSL78" s="4"/>
      <c r="QSM78" s="4"/>
      <c r="QSN78" s="4"/>
      <c r="QSO78" s="4"/>
      <c r="QSP78" s="4"/>
      <c r="QSQ78" s="4"/>
      <c r="QSR78" s="4"/>
      <c r="QSS78" s="4"/>
      <c r="QST78" s="4"/>
      <c r="QSU78" s="4"/>
      <c r="QSV78" s="4"/>
      <c r="QSW78" s="4"/>
      <c r="QSX78" s="4"/>
      <c r="QSY78" s="4"/>
      <c r="QSZ78" s="4"/>
      <c r="QTA78" s="4"/>
      <c r="QTB78" s="4"/>
      <c r="QTC78" s="4"/>
      <c r="QTD78" s="4"/>
      <c r="QTE78" s="4"/>
      <c r="QTF78" s="4"/>
      <c r="QTG78" s="4"/>
      <c r="QTH78" s="4"/>
      <c r="QTI78" s="4"/>
      <c r="QTJ78" s="4"/>
      <c r="QTK78" s="4"/>
      <c r="QTL78" s="4"/>
      <c r="QTM78" s="4"/>
      <c r="QTN78" s="4"/>
      <c r="QTO78" s="4"/>
      <c r="QTP78" s="4"/>
      <c r="QTQ78" s="4"/>
      <c r="QTR78" s="4"/>
      <c r="QTS78" s="4"/>
      <c r="QTT78" s="4"/>
      <c r="QTU78" s="4"/>
      <c r="QTV78" s="4"/>
      <c r="QTW78" s="4"/>
      <c r="QTX78" s="4"/>
      <c r="QTY78" s="4"/>
      <c r="QTZ78" s="4"/>
      <c r="QUA78" s="4"/>
      <c r="QUB78" s="4"/>
      <c r="QUC78" s="4"/>
      <c r="QUD78" s="4"/>
      <c r="QUE78" s="4"/>
      <c r="QUF78" s="4"/>
      <c r="QUG78" s="4"/>
      <c r="QUH78" s="4"/>
      <c r="QUI78" s="4"/>
      <c r="QUJ78" s="4"/>
      <c r="QUK78" s="4"/>
      <c r="QUL78" s="4"/>
      <c r="QUM78" s="4"/>
      <c r="QUN78" s="4"/>
      <c r="QUO78" s="4"/>
      <c r="QUP78" s="4"/>
      <c r="QUQ78" s="4"/>
      <c r="QUR78" s="4"/>
      <c r="QUS78" s="4"/>
      <c r="QUT78" s="4"/>
      <c r="QUU78" s="4"/>
      <c r="QUV78" s="4"/>
      <c r="QUW78" s="4"/>
      <c r="QUX78" s="4"/>
      <c r="QUY78" s="4"/>
      <c r="QUZ78" s="4"/>
      <c r="QVA78" s="4"/>
      <c r="QVB78" s="4"/>
      <c r="QVC78" s="4"/>
      <c r="QVD78" s="4"/>
      <c r="QVE78" s="4"/>
      <c r="QVF78" s="4"/>
      <c r="QVG78" s="4"/>
      <c r="QVH78" s="4"/>
      <c r="QVI78" s="4"/>
      <c r="QVJ78" s="4"/>
      <c r="QVK78" s="4"/>
      <c r="QVL78" s="4"/>
      <c r="QVM78" s="4"/>
      <c r="QVN78" s="4"/>
      <c r="QVO78" s="4"/>
      <c r="QVP78" s="4"/>
      <c r="QVQ78" s="4"/>
      <c r="QVR78" s="4"/>
      <c r="QVS78" s="4"/>
      <c r="QVT78" s="4"/>
      <c r="QVU78" s="4"/>
      <c r="QVV78" s="4"/>
      <c r="QVW78" s="4"/>
      <c r="QVX78" s="4"/>
      <c r="QVY78" s="4"/>
      <c r="QVZ78" s="4"/>
      <c r="QWA78" s="4"/>
      <c r="QWB78" s="4"/>
      <c r="QWC78" s="4"/>
      <c r="QWD78" s="4"/>
      <c r="QWE78" s="4"/>
      <c r="QWF78" s="4"/>
      <c r="QWG78" s="4"/>
      <c r="QWH78" s="4"/>
      <c r="QWI78" s="4"/>
      <c r="QWJ78" s="4"/>
      <c r="QWK78" s="4"/>
      <c r="QWL78" s="4"/>
      <c r="QWM78" s="4"/>
      <c r="QWN78" s="4"/>
      <c r="QWO78" s="4"/>
      <c r="QWP78" s="4"/>
      <c r="QWQ78" s="4"/>
      <c r="QWR78" s="4"/>
      <c r="QWS78" s="4"/>
      <c r="QWT78" s="4"/>
      <c r="QWU78" s="4"/>
      <c r="QWV78" s="4"/>
      <c r="QWW78" s="4"/>
      <c r="QWX78" s="4"/>
      <c r="QWY78" s="4"/>
      <c r="QWZ78" s="4"/>
      <c r="QXA78" s="4"/>
      <c r="QXB78" s="4"/>
      <c r="QXC78" s="4"/>
      <c r="QXD78" s="4"/>
      <c r="QXE78" s="4"/>
      <c r="QXF78" s="4"/>
      <c r="QXG78" s="4"/>
      <c r="QXH78" s="4"/>
      <c r="QXI78" s="4"/>
      <c r="QXJ78" s="4"/>
      <c r="QXK78" s="4"/>
      <c r="QXL78" s="4"/>
      <c r="QXM78" s="4"/>
      <c r="QXN78" s="4"/>
      <c r="QXO78" s="4"/>
      <c r="QXP78" s="4"/>
      <c r="QXQ78" s="4"/>
      <c r="QXR78" s="4"/>
      <c r="QXS78" s="4"/>
      <c r="QXT78" s="4"/>
      <c r="QXU78" s="4"/>
      <c r="QXV78" s="4"/>
      <c r="QXW78" s="4"/>
      <c r="QXX78" s="4"/>
      <c r="QXY78" s="4"/>
      <c r="QXZ78" s="4"/>
      <c r="QYA78" s="4"/>
      <c r="QYB78" s="4"/>
      <c r="QYC78" s="4"/>
      <c r="QYD78" s="4"/>
      <c r="QYE78" s="4"/>
      <c r="QYF78" s="4"/>
      <c r="QYG78" s="4"/>
      <c r="QYH78" s="4"/>
      <c r="QYI78" s="4"/>
      <c r="QYJ78" s="4"/>
      <c r="QYK78" s="4"/>
      <c r="QYL78" s="4"/>
      <c r="QYM78" s="4"/>
      <c r="QYN78" s="4"/>
      <c r="QYO78" s="4"/>
      <c r="QYP78" s="4"/>
      <c r="QYQ78" s="4"/>
      <c r="QYR78" s="4"/>
      <c r="QYS78" s="4"/>
      <c r="QYT78" s="4"/>
      <c r="QYU78" s="4"/>
      <c r="QYV78" s="4"/>
      <c r="QYW78" s="4"/>
      <c r="QYX78" s="4"/>
      <c r="QYY78" s="4"/>
      <c r="QYZ78" s="4"/>
      <c r="QZA78" s="4"/>
      <c r="QZB78" s="4"/>
      <c r="QZC78" s="4"/>
      <c r="QZD78" s="4"/>
      <c r="QZE78" s="4"/>
      <c r="QZF78" s="4"/>
      <c r="QZG78" s="4"/>
      <c r="QZH78" s="4"/>
      <c r="QZI78" s="4"/>
      <c r="QZJ78" s="4"/>
      <c r="QZK78" s="4"/>
      <c r="QZL78" s="4"/>
      <c r="QZM78" s="4"/>
      <c r="QZN78" s="4"/>
      <c r="QZO78" s="4"/>
      <c r="QZP78" s="4"/>
      <c r="QZQ78" s="4"/>
      <c r="QZR78" s="4"/>
      <c r="QZS78" s="4"/>
      <c r="QZT78" s="4"/>
      <c r="QZU78" s="4"/>
      <c r="QZV78" s="4"/>
      <c r="QZW78" s="4"/>
      <c r="QZX78" s="4"/>
      <c r="QZY78" s="4"/>
      <c r="QZZ78" s="4"/>
      <c r="RAA78" s="4"/>
      <c r="RAB78" s="4"/>
      <c r="RAC78" s="4"/>
      <c r="RAD78" s="4"/>
      <c r="RAE78" s="4"/>
      <c r="RAF78" s="4"/>
      <c r="RAG78" s="4"/>
      <c r="RAH78" s="4"/>
      <c r="RAI78" s="4"/>
      <c r="RAJ78" s="4"/>
      <c r="RAK78" s="4"/>
      <c r="RAL78" s="4"/>
      <c r="RAM78" s="4"/>
      <c r="RAN78" s="4"/>
      <c r="RAO78" s="4"/>
      <c r="RAP78" s="4"/>
      <c r="RAQ78" s="4"/>
      <c r="RAR78" s="4"/>
      <c r="RAS78" s="4"/>
      <c r="RAT78" s="4"/>
      <c r="RAU78" s="4"/>
      <c r="RAV78" s="4"/>
      <c r="RAW78" s="4"/>
      <c r="RAX78" s="4"/>
      <c r="RAY78" s="4"/>
      <c r="RAZ78" s="4"/>
      <c r="RBA78" s="4"/>
      <c r="RBB78" s="4"/>
      <c r="RBC78" s="4"/>
      <c r="RBD78" s="4"/>
      <c r="RBE78" s="4"/>
      <c r="RBF78" s="4"/>
      <c r="RBG78" s="4"/>
      <c r="RBH78" s="4"/>
      <c r="RBI78" s="4"/>
      <c r="RBJ78" s="4"/>
      <c r="RBK78" s="4"/>
      <c r="RBL78" s="4"/>
      <c r="RBM78" s="4"/>
      <c r="RBN78" s="4"/>
      <c r="RBO78" s="4"/>
      <c r="RBP78" s="4"/>
      <c r="RBQ78" s="4"/>
      <c r="RBR78" s="4"/>
      <c r="RBS78" s="4"/>
      <c r="RBT78" s="4"/>
      <c r="RBU78" s="4"/>
      <c r="RBV78" s="4"/>
      <c r="RBW78" s="4"/>
      <c r="RBX78" s="4"/>
      <c r="RBY78" s="4"/>
      <c r="RBZ78" s="4"/>
      <c r="RCA78" s="4"/>
      <c r="RCB78" s="4"/>
      <c r="RCC78" s="4"/>
      <c r="RCD78" s="4"/>
      <c r="RCE78" s="4"/>
      <c r="RCF78" s="4"/>
      <c r="RCG78" s="4"/>
      <c r="RCH78" s="4"/>
      <c r="RCI78" s="4"/>
      <c r="RCJ78" s="4"/>
      <c r="RCK78" s="4"/>
      <c r="RCL78" s="4"/>
      <c r="RCM78" s="4"/>
      <c r="RCN78" s="4"/>
      <c r="RCO78" s="4"/>
      <c r="RCP78" s="4"/>
      <c r="RCQ78" s="4"/>
      <c r="RCR78" s="4"/>
      <c r="RCS78" s="4"/>
      <c r="RCT78" s="4"/>
      <c r="RCU78" s="4"/>
      <c r="RCV78" s="4"/>
      <c r="RCW78" s="4"/>
      <c r="RCX78" s="4"/>
      <c r="RCY78" s="4"/>
      <c r="RCZ78" s="4"/>
      <c r="RDA78" s="4"/>
      <c r="RDB78" s="4"/>
      <c r="RDC78" s="4"/>
      <c r="RDD78" s="4"/>
      <c r="RDE78" s="4"/>
      <c r="RDF78" s="4"/>
      <c r="RDG78" s="4"/>
      <c r="RDH78" s="4"/>
      <c r="RDI78" s="4"/>
      <c r="RDJ78" s="4"/>
      <c r="RDK78" s="4"/>
      <c r="RDL78" s="4"/>
      <c r="RDM78" s="4"/>
      <c r="RDN78" s="4"/>
      <c r="RDO78" s="4"/>
      <c r="RDP78" s="4"/>
      <c r="RDQ78" s="4"/>
      <c r="RDR78" s="4"/>
      <c r="RDS78" s="4"/>
      <c r="RDT78" s="4"/>
      <c r="RDU78" s="4"/>
      <c r="RDV78" s="4"/>
      <c r="RDW78" s="4"/>
      <c r="RDX78" s="4"/>
      <c r="RDY78" s="4"/>
      <c r="RDZ78" s="4"/>
      <c r="REA78" s="4"/>
      <c r="REB78" s="4"/>
      <c r="REC78" s="4"/>
      <c r="RED78" s="4"/>
      <c r="REE78" s="4"/>
      <c r="REF78" s="4"/>
      <c r="REG78" s="4"/>
      <c r="REH78" s="4"/>
      <c r="REI78" s="4"/>
      <c r="REJ78" s="4"/>
      <c r="REK78" s="4"/>
      <c r="REL78" s="4"/>
      <c r="REM78" s="4"/>
      <c r="REN78" s="4"/>
      <c r="REO78" s="4"/>
      <c r="REP78" s="4"/>
      <c r="REQ78" s="4"/>
      <c r="RER78" s="4"/>
      <c r="RES78" s="4"/>
      <c r="RET78" s="4"/>
      <c r="REU78" s="4"/>
      <c r="REV78" s="4"/>
      <c r="REW78" s="4"/>
      <c r="REX78" s="4"/>
      <c r="REY78" s="4"/>
      <c r="REZ78" s="4"/>
      <c r="RFA78" s="4"/>
      <c r="RFB78" s="4"/>
      <c r="RFC78" s="4"/>
      <c r="RFD78" s="4"/>
      <c r="RFE78" s="4"/>
      <c r="RFF78" s="4"/>
      <c r="RFG78" s="4"/>
      <c r="RFH78" s="4"/>
      <c r="RFI78" s="4"/>
      <c r="RFJ78" s="4"/>
      <c r="RFK78" s="4"/>
      <c r="RFL78" s="4"/>
      <c r="RFM78" s="4"/>
      <c r="RFN78" s="4"/>
      <c r="RFO78" s="4"/>
      <c r="RFP78" s="4"/>
      <c r="RFQ78" s="4"/>
      <c r="RFR78" s="4"/>
      <c r="RFS78" s="4"/>
      <c r="RFT78" s="4"/>
      <c r="RFU78" s="4"/>
      <c r="RFV78" s="4"/>
      <c r="RFW78" s="4"/>
      <c r="RFX78" s="4"/>
      <c r="RFY78" s="4"/>
      <c r="RFZ78" s="4"/>
      <c r="RGA78" s="4"/>
      <c r="RGB78" s="4"/>
      <c r="RGC78" s="4"/>
      <c r="RGD78" s="4"/>
      <c r="RGE78" s="4"/>
      <c r="RGF78" s="4"/>
      <c r="RGG78" s="4"/>
      <c r="RGH78" s="4"/>
      <c r="RGI78" s="4"/>
      <c r="RGJ78" s="4"/>
      <c r="RGK78" s="4"/>
      <c r="RGL78" s="4"/>
      <c r="RGM78" s="4"/>
      <c r="RGN78" s="4"/>
      <c r="RGO78" s="4"/>
      <c r="RGP78" s="4"/>
      <c r="RGQ78" s="4"/>
      <c r="RGR78" s="4"/>
      <c r="RGS78" s="4"/>
      <c r="RGT78" s="4"/>
      <c r="RGU78" s="4"/>
      <c r="RGV78" s="4"/>
      <c r="RGW78" s="4"/>
      <c r="RGX78" s="4"/>
      <c r="RGY78" s="4"/>
      <c r="RGZ78" s="4"/>
      <c r="RHA78" s="4"/>
      <c r="RHB78" s="4"/>
      <c r="RHC78" s="4"/>
      <c r="RHD78" s="4"/>
      <c r="RHE78" s="4"/>
      <c r="RHF78" s="4"/>
      <c r="RHG78" s="4"/>
      <c r="RHH78" s="4"/>
      <c r="RHI78" s="4"/>
      <c r="RHJ78" s="4"/>
      <c r="RHK78" s="4"/>
      <c r="RHL78" s="4"/>
      <c r="RHM78" s="4"/>
      <c r="RHN78" s="4"/>
      <c r="RHO78" s="4"/>
      <c r="RHP78" s="4"/>
      <c r="RHQ78" s="4"/>
      <c r="RHR78" s="4"/>
      <c r="RHS78" s="4"/>
      <c r="RHT78" s="4"/>
      <c r="RHU78" s="4"/>
      <c r="RHV78" s="4"/>
      <c r="RHW78" s="4"/>
      <c r="RHX78" s="4"/>
      <c r="RHY78" s="4"/>
      <c r="RHZ78" s="4"/>
      <c r="RIA78" s="4"/>
      <c r="RIB78" s="4"/>
      <c r="RIC78" s="4"/>
      <c r="RID78" s="4"/>
      <c r="RIE78" s="4"/>
      <c r="RIF78" s="4"/>
      <c r="RIG78" s="4"/>
      <c r="RIH78" s="4"/>
      <c r="RII78" s="4"/>
      <c r="RIJ78" s="4"/>
      <c r="RIK78" s="4"/>
      <c r="RIL78" s="4"/>
      <c r="RIM78" s="4"/>
      <c r="RIN78" s="4"/>
      <c r="RIO78" s="4"/>
      <c r="RIP78" s="4"/>
      <c r="RIQ78" s="4"/>
      <c r="RIR78" s="4"/>
      <c r="RIS78" s="4"/>
      <c r="RIT78" s="4"/>
      <c r="RIU78" s="4"/>
      <c r="RIV78" s="4"/>
      <c r="RIW78" s="4"/>
      <c r="RIX78" s="4"/>
      <c r="RIY78" s="4"/>
      <c r="RIZ78" s="4"/>
      <c r="RJA78" s="4"/>
      <c r="RJB78" s="4"/>
      <c r="RJC78" s="4"/>
      <c r="RJD78" s="4"/>
      <c r="RJE78" s="4"/>
      <c r="RJF78" s="4"/>
      <c r="RJG78" s="4"/>
      <c r="RJH78" s="4"/>
      <c r="RJI78" s="4"/>
      <c r="RJJ78" s="4"/>
      <c r="RJK78" s="4"/>
      <c r="RJL78" s="4"/>
      <c r="RJM78" s="4"/>
      <c r="RJN78" s="4"/>
      <c r="RJO78" s="4"/>
      <c r="RJP78" s="4"/>
      <c r="RJQ78" s="4"/>
      <c r="RJR78" s="4"/>
      <c r="RJS78" s="4"/>
      <c r="RJT78" s="4"/>
      <c r="RJU78" s="4"/>
      <c r="RJV78" s="4"/>
      <c r="RJW78" s="4"/>
      <c r="RJX78" s="4"/>
      <c r="RJY78" s="4"/>
      <c r="RJZ78" s="4"/>
      <c r="RKA78" s="4"/>
      <c r="RKB78" s="4"/>
      <c r="RKC78" s="4"/>
      <c r="RKD78" s="4"/>
      <c r="RKE78" s="4"/>
      <c r="RKF78" s="4"/>
      <c r="RKG78" s="4"/>
      <c r="RKH78" s="4"/>
      <c r="RKI78" s="4"/>
      <c r="RKJ78" s="4"/>
      <c r="RKK78" s="4"/>
      <c r="RKL78" s="4"/>
      <c r="RKM78" s="4"/>
      <c r="RKN78" s="4"/>
      <c r="RKO78" s="4"/>
      <c r="RKP78" s="4"/>
      <c r="RKQ78" s="4"/>
      <c r="RKR78" s="4"/>
      <c r="RKS78" s="4"/>
      <c r="RKT78" s="4"/>
      <c r="RKU78" s="4"/>
      <c r="RKV78" s="4"/>
      <c r="RKW78" s="4"/>
      <c r="RKX78" s="4"/>
      <c r="RKY78" s="4"/>
      <c r="RKZ78" s="4"/>
      <c r="RLA78" s="4"/>
      <c r="RLB78" s="4"/>
      <c r="RLC78" s="4"/>
      <c r="RLD78" s="4"/>
      <c r="RLE78" s="4"/>
      <c r="RLF78" s="4"/>
      <c r="RLG78" s="4"/>
      <c r="RLH78" s="4"/>
      <c r="RLI78" s="4"/>
      <c r="RLJ78" s="4"/>
      <c r="RLK78" s="4"/>
      <c r="RLL78" s="4"/>
      <c r="RLM78" s="4"/>
      <c r="RLN78" s="4"/>
      <c r="RLO78" s="4"/>
      <c r="RLP78" s="4"/>
      <c r="RLQ78" s="4"/>
      <c r="RLR78" s="4"/>
      <c r="RLS78" s="4"/>
      <c r="RLT78" s="4"/>
      <c r="RLU78" s="4"/>
      <c r="RLV78" s="4"/>
      <c r="RLW78" s="4"/>
      <c r="RLX78" s="4"/>
      <c r="RLY78" s="4"/>
      <c r="RLZ78" s="4"/>
      <c r="RMA78" s="4"/>
      <c r="RMB78" s="4"/>
      <c r="RMC78" s="4"/>
      <c r="RMD78" s="4"/>
      <c r="RME78" s="4"/>
      <c r="RMF78" s="4"/>
      <c r="RMG78" s="4"/>
      <c r="RMH78" s="4"/>
      <c r="RMI78" s="4"/>
      <c r="RMJ78" s="4"/>
      <c r="RMK78" s="4"/>
      <c r="RML78" s="4"/>
      <c r="RMM78" s="4"/>
      <c r="RMN78" s="4"/>
      <c r="RMO78" s="4"/>
      <c r="RMP78" s="4"/>
      <c r="RMQ78" s="4"/>
      <c r="RMR78" s="4"/>
      <c r="RMS78" s="4"/>
      <c r="RMT78" s="4"/>
      <c r="RMU78" s="4"/>
      <c r="RMV78" s="4"/>
      <c r="RMW78" s="4"/>
      <c r="RMX78" s="4"/>
      <c r="RMY78" s="4"/>
      <c r="RMZ78" s="4"/>
      <c r="RNA78" s="4"/>
      <c r="RNB78" s="4"/>
      <c r="RNC78" s="4"/>
      <c r="RND78" s="4"/>
      <c r="RNE78" s="4"/>
      <c r="RNF78" s="4"/>
      <c r="RNG78" s="4"/>
      <c r="RNH78" s="4"/>
      <c r="RNI78" s="4"/>
      <c r="RNJ78" s="4"/>
      <c r="RNK78" s="4"/>
      <c r="RNL78" s="4"/>
      <c r="RNM78" s="4"/>
      <c r="RNN78" s="4"/>
      <c r="RNO78" s="4"/>
      <c r="RNP78" s="4"/>
      <c r="RNQ78" s="4"/>
      <c r="RNR78" s="4"/>
      <c r="RNS78" s="4"/>
      <c r="RNT78" s="4"/>
      <c r="RNU78" s="4"/>
      <c r="RNV78" s="4"/>
      <c r="RNW78" s="4"/>
      <c r="RNX78" s="4"/>
      <c r="RNY78" s="4"/>
      <c r="RNZ78" s="4"/>
      <c r="ROA78" s="4"/>
      <c r="ROB78" s="4"/>
      <c r="ROC78" s="4"/>
      <c r="ROD78" s="4"/>
      <c r="ROE78" s="4"/>
      <c r="ROF78" s="4"/>
      <c r="ROG78" s="4"/>
      <c r="ROH78" s="4"/>
      <c r="ROI78" s="4"/>
      <c r="ROJ78" s="4"/>
      <c r="ROK78" s="4"/>
      <c r="ROL78" s="4"/>
      <c r="ROM78" s="4"/>
      <c r="RON78" s="4"/>
      <c r="ROO78" s="4"/>
      <c r="ROP78" s="4"/>
      <c r="ROQ78" s="4"/>
      <c r="ROR78" s="4"/>
      <c r="ROS78" s="4"/>
      <c r="ROT78" s="4"/>
      <c r="ROU78" s="4"/>
      <c r="ROV78" s="4"/>
      <c r="ROW78" s="4"/>
      <c r="ROX78" s="4"/>
      <c r="ROY78" s="4"/>
      <c r="ROZ78" s="4"/>
      <c r="RPA78" s="4"/>
      <c r="RPB78" s="4"/>
      <c r="RPC78" s="4"/>
      <c r="RPD78" s="4"/>
      <c r="RPE78" s="4"/>
      <c r="RPF78" s="4"/>
      <c r="RPG78" s="4"/>
      <c r="RPH78" s="4"/>
      <c r="RPI78" s="4"/>
      <c r="RPJ78" s="4"/>
      <c r="RPK78" s="4"/>
      <c r="RPL78" s="4"/>
      <c r="RPM78" s="4"/>
      <c r="RPN78" s="4"/>
      <c r="RPO78" s="4"/>
      <c r="RPP78" s="4"/>
      <c r="RPQ78" s="4"/>
      <c r="RPR78" s="4"/>
      <c r="RPS78" s="4"/>
      <c r="RPT78" s="4"/>
      <c r="RPU78" s="4"/>
      <c r="RPV78" s="4"/>
      <c r="RPW78" s="4"/>
      <c r="RPX78" s="4"/>
      <c r="RPY78" s="4"/>
      <c r="RPZ78" s="4"/>
      <c r="RQA78" s="4"/>
      <c r="RQB78" s="4"/>
      <c r="RQC78" s="4"/>
      <c r="RQD78" s="4"/>
      <c r="RQE78" s="4"/>
      <c r="RQF78" s="4"/>
      <c r="RQG78" s="4"/>
      <c r="RQH78" s="4"/>
      <c r="RQI78" s="4"/>
      <c r="RQJ78" s="4"/>
      <c r="RQK78" s="4"/>
      <c r="RQL78" s="4"/>
      <c r="RQM78" s="4"/>
      <c r="RQN78" s="4"/>
      <c r="RQO78" s="4"/>
      <c r="RQP78" s="4"/>
      <c r="RQQ78" s="4"/>
      <c r="RQR78" s="4"/>
      <c r="RQS78" s="4"/>
      <c r="RQT78" s="4"/>
      <c r="RQU78" s="4"/>
      <c r="RQV78" s="4"/>
      <c r="RQW78" s="4"/>
      <c r="RQX78" s="4"/>
      <c r="RQY78" s="4"/>
      <c r="RQZ78" s="4"/>
      <c r="RRA78" s="4"/>
      <c r="RRB78" s="4"/>
      <c r="RRC78" s="4"/>
      <c r="RRD78" s="4"/>
      <c r="RRE78" s="4"/>
      <c r="RRF78" s="4"/>
      <c r="RRG78" s="4"/>
      <c r="RRH78" s="4"/>
      <c r="RRI78" s="4"/>
      <c r="RRJ78" s="4"/>
      <c r="RRK78" s="4"/>
      <c r="RRL78" s="4"/>
      <c r="RRM78" s="4"/>
      <c r="RRN78" s="4"/>
      <c r="RRO78" s="4"/>
      <c r="RRP78" s="4"/>
      <c r="RRQ78" s="4"/>
      <c r="RRR78" s="4"/>
      <c r="RRS78" s="4"/>
      <c r="RRT78" s="4"/>
      <c r="RRU78" s="4"/>
      <c r="RRV78" s="4"/>
      <c r="RRW78" s="4"/>
      <c r="RRX78" s="4"/>
      <c r="RRY78" s="4"/>
      <c r="RRZ78" s="4"/>
      <c r="RSA78" s="4"/>
      <c r="RSB78" s="4"/>
      <c r="RSC78" s="4"/>
      <c r="RSD78" s="4"/>
      <c r="RSE78" s="4"/>
      <c r="RSF78" s="4"/>
      <c r="RSG78" s="4"/>
      <c r="RSH78" s="4"/>
      <c r="RSI78" s="4"/>
      <c r="RSJ78" s="4"/>
      <c r="RSK78" s="4"/>
      <c r="RSL78" s="4"/>
      <c r="RSM78" s="4"/>
      <c r="RSN78" s="4"/>
      <c r="RSO78" s="4"/>
      <c r="RSP78" s="4"/>
      <c r="RSQ78" s="4"/>
      <c r="RSR78" s="4"/>
      <c r="RSS78" s="4"/>
      <c r="RST78" s="4"/>
      <c r="RSU78" s="4"/>
      <c r="RSV78" s="4"/>
      <c r="RSW78" s="4"/>
      <c r="RSX78" s="4"/>
      <c r="RSY78" s="4"/>
      <c r="RSZ78" s="4"/>
      <c r="RTA78" s="4"/>
      <c r="RTB78" s="4"/>
      <c r="RTC78" s="4"/>
      <c r="RTD78" s="4"/>
      <c r="RTE78" s="4"/>
      <c r="RTF78" s="4"/>
      <c r="RTG78" s="4"/>
      <c r="RTH78" s="4"/>
      <c r="RTI78" s="4"/>
      <c r="RTJ78" s="4"/>
      <c r="RTK78" s="4"/>
      <c r="RTL78" s="4"/>
      <c r="RTM78" s="4"/>
      <c r="RTN78" s="4"/>
      <c r="RTO78" s="4"/>
      <c r="RTP78" s="4"/>
      <c r="RTQ78" s="4"/>
      <c r="RTR78" s="4"/>
      <c r="RTS78" s="4"/>
      <c r="RTT78" s="4"/>
      <c r="RTU78" s="4"/>
      <c r="RTV78" s="4"/>
      <c r="RTW78" s="4"/>
      <c r="RTX78" s="4"/>
      <c r="RTY78" s="4"/>
      <c r="RTZ78" s="4"/>
      <c r="RUA78" s="4"/>
      <c r="RUB78" s="4"/>
      <c r="RUC78" s="4"/>
      <c r="RUD78" s="4"/>
      <c r="RUE78" s="4"/>
      <c r="RUF78" s="4"/>
      <c r="RUG78" s="4"/>
      <c r="RUH78" s="4"/>
      <c r="RUI78" s="4"/>
      <c r="RUJ78" s="4"/>
      <c r="RUK78" s="4"/>
      <c r="RUL78" s="4"/>
      <c r="RUM78" s="4"/>
      <c r="RUN78" s="4"/>
      <c r="RUO78" s="4"/>
      <c r="RUP78" s="4"/>
      <c r="RUQ78" s="4"/>
      <c r="RUR78" s="4"/>
      <c r="RUS78" s="4"/>
      <c r="RUT78" s="4"/>
      <c r="RUU78" s="4"/>
      <c r="RUV78" s="4"/>
      <c r="RUW78" s="4"/>
      <c r="RUX78" s="4"/>
      <c r="RUY78" s="4"/>
      <c r="RUZ78" s="4"/>
      <c r="RVA78" s="4"/>
      <c r="RVB78" s="4"/>
      <c r="RVC78" s="4"/>
      <c r="RVD78" s="4"/>
      <c r="RVE78" s="4"/>
      <c r="RVF78" s="4"/>
      <c r="RVG78" s="4"/>
      <c r="RVH78" s="4"/>
      <c r="RVI78" s="4"/>
      <c r="RVJ78" s="4"/>
      <c r="RVK78" s="4"/>
      <c r="RVL78" s="4"/>
      <c r="RVM78" s="4"/>
      <c r="RVN78" s="4"/>
      <c r="RVO78" s="4"/>
      <c r="RVP78" s="4"/>
      <c r="RVQ78" s="4"/>
      <c r="RVR78" s="4"/>
      <c r="RVS78" s="4"/>
      <c r="RVT78" s="4"/>
      <c r="RVU78" s="4"/>
      <c r="RVV78" s="4"/>
      <c r="RVW78" s="4"/>
      <c r="RVX78" s="4"/>
      <c r="RVY78" s="4"/>
      <c r="RVZ78" s="4"/>
      <c r="RWA78" s="4"/>
      <c r="RWB78" s="4"/>
      <c r="RWC78" s="4"/>
      <c r="RWD78" s="4"/>
      <c r="RWE78" s="4"/>
      <c r="RWF78" s="4"/>
      <c r="RWG78" s="4"/>
      <c r="RWH78" s="4"/>
      <c r="RWI78" s="4"/>
      <c r="RWJ78" s="4"/>
      <c r="RWK78" s="4"/>
      <c r="RWL78" s="4"/>
      <c r="RWM78" s="4"/>
      <c r="RWN78" s="4"/>
      <c r="RWO78" s="4"/>
      <c r="RWP78" s="4"/>
      <c r="RWQ78" s="4"/>
      <c r="RWR78" s="4"/>
      <c r="RWS78" s="4"/>
      <c r="RWT78" s="4"/>
      <c r="RWU78" s="4"/>
      <c r="RWV78" s="4"/>
      <c r="RWW78" s="4"/>
      <c r="RWX78" s="4"/>
      <c r="RWY78" s="4"/>
      <c r="RWZ78" s="4"/>
      <c r="RXA78" s="4"/>
      <c r="RXB78" s="4"/>
      <c r="RXC78" s="4"/>
      <c r="RXD78" s="4"/>
      <c r="RXE78" s="4"/>
      <c r="RXF78" s="4"/>
      <c r="RXG78" s="4"/>
      <c r="RXH78" s="4"/>
      <c r="RXI78" s="4"/>
      <c r="RXJ78" s="4"/>
      <c r="RXK78" s="4"/>
      <c r="RXL78" s="4"/>
      <c r="RXM78" s="4"/>
      <c r="RXN78" s="4"/>
      <c r="RXO78" s="4"/>
      <c r="RXP78" s="4"/>
      <c r="RXQ78" s="4"/>
      <c r="RXR78" s="4"/>
      <c r="RXS78" s="4"/>
      <c r="RXT78" s="4"/>
      <c r="RXU78" s="4"/>
      <c r="RXV78" s="4"/>
      <c r="RXW78" s="4"/>
      <c r="RXX78" s="4"/>
      <c r="RXY78" s="4"/>
      <c r="RXZ78" s="4"/>
      <c r="RYA78" s="4"/>
      <c r="RYB78" s="4"/>
      <c r="RYC78" s="4"/>
      <c r="RYD78" s="4"/>
      <c r="RYE78" s="4"/>
      <c r="RYF78" s="4"/>
      <c r="RYG78" s="4"/>
      <c r="RYH78" s="4"/>
      <c r="RYI78" s="4"/>
      <c r="RYJ78" s="4"/>
      <c r="RYK78" s="4"/>
      <c r="RYL78" s="4"/>
      <c r="RYM78" s="4"/>
      <c r="RYN78" s="4"/>
      <c r="RYO78" s="4"/>
      <c r="RYP78" s="4"/>
      <c r="RYQ78" s="4"/>
      <c r="RYR78" s="4"/>
      <c r="RYS78" s="4"/>
      <c r="RYT78" s="4"/>
      <c r="RYU78" s="4"/>
      <c r="RYV78" s="4"/>
      <c r="RYW78" s="4"/>
      <c r="RYX78" s="4"/>
      <c r="RYY78" s="4"/>
      <c r="RYZ78" s="4"/>
      <c r="RZA78" s="4"/>
      <c r="RZB78" s="4"/>
      <c r="RZC78" s="4"/>
      <c r="RZD78" s="4"/>
      <c r="RZE78" s="4"/>
      <c r="RZF78" s="4"/>
      <c r="RZG78" s="4"/>
      <c r="RZH78" s="4"/>
      <c r="RZI78" s="4"/>
      <c r="RZJ78" s="4"/>
      <c r="RZK78" s="4"/>
      <c r="RZL78" s="4"/>
      <c r="RZM78" s="4"/>
      <c r="RZN78" s="4"/>
      <c r="RZO78" s="4"/>
      <c r="RZP78" s="4"/>
      <c r="RZQ78" s="4"/>
      <c r="RZR78" s="4"/>
      <c r="RZS78" s="4"/>
      <c r="RZT78" s="4"/>
      <c r="RZU78" s="4"/>
      <c r="RZV78" s="4"/>
      <c r="RZW78" s="4"/>
      <c r="RZX78" s="4"/>
      <c r="RZY78" s="4"/>
      <c r="RZZ78" s="4"/>
      <c r="SAA78" s="4"/>
      <c r="SAB78" s="4"/>
      <c r="SAC78" s="4"/>
      <c r="SAD78" s="4"/>
      <c r="SAE78" s="4"/>
      <c r="SAF78" s="4"/>
      <c r="SAG78" s="4"/>
      <c r="SAH78" s="4"/>
      <c r="SAI78" s="4"/>
      <c r="SAJ78" s="4"/>
      <c r="SAK78" s="4"/>
      <c r="SAL78" s="4"/>
      <c r="SAM78" s="4"/>
      <c r="SAN78" s="4"/>
      <c r="SAO78" s="4"/>
      <c r="SAP78" s="4"/>
      <c r="SAQ78" s="4"/>
      <c r="SAR78" s="4"/>
      <c r="SAS78" s="4"/>
      <c r="SAT78" s="4"/>
      <c r="SAU78" s="4"/>
      <c r="SAV78" s="4"/>
      <c r="SAW78" s="4"/>
      <c r="SAX78" s="4"/>
      <c r="SAY78" s="4"/>
      <c r="SAZ78" s="4"/>
      <c r="SBA78" s="4"/>
      <c r="SBB78" s="4"/>
      <c r="SBC78" s="4"/>
      <c r="SBD78" s="4"/>
      <c r="SBE78" s="4"/>
      <c r="SBF78" s="4"/>
      <c r="SBG78" s="4"/>
      <c r="SBH78" s="4"/>
      <c r="SBI78" s="4"/>
      <c r="SBJ78" s="4"/>
      <c r="SBK78" s="4"/>
      <c r="SBL78" s="4"/>
      <c r="SBM78" s="4"/>
      <c r="SBN78" s="4"/>
      <c r="SBO78" s="4"/>
      <c r="SBP78" s="4"/>
      <c r="SBQ78" s="4"/>
      <c r="SBR78" s="4"/>
      <c r="SBS78" s="4"/>
      <c r="SBT78" s="4"/>
      <c r="SBU78" s="4"/>
      <c r="SBV78" s="4"/>
      <c r="SBW78" s="4"/>
      <c r="SBX78" s="4"/>
      <c r="SBY78" s="4"/>
      <c r="SBZ78" s="4"/>
      <c r="SCA78" s="4"/>
      <c r="SCB78" s="4"/>
      <c r="SCC78" s="4"/>
      <c r="SCD78" s="4"/>
      <c r="SCE78" s="4"/>
      <c r="SCF78" s="4"/>
      <c r="SCG78" s="4"/>
      <c r="SCH78" s="4"/>
      <c r="SCI78" s="4"/>
      <c r="SCJ78" s="4"/>
      <c r="SCK78" s="4"/>
      <c r="SCL78" s="4"/>
      <c r="SCM78" s="4"/>
      <c r="SCN78" s="4"/>
      <c r="SCO78" s="4"/>
      <c r="SCP78" s="4"/>
      <c r="SCQ78" s="4"/>
      <c r="SCR78" s="4"/>
      <c r="SCS78" s="4"/>
      <c r="SCT78" s="4"/>
      <c r="SCU78" s="4"/>
      <c r="SCV78" s="4"/>
      <c r="SCW78" s="4"/>
      <c r="SCX78" s="4"/>
      <c r="SCY78" s="4"/>
      <c r="SCZ78" s="4"/>
      <c r="SDA78" s="4"/>
      <c r="SDB78" s="4"/>
      <c r="SDC78" s="4"/>
      <c r="SDD78" s="4"/>
      <c r="SDE78" s="4"/>
      <c r="SDF78" s="4"/>
      <c r="SDG78" s="4"/>
      <c r="SDH78" s="4"/>
      <c r="SDI78" s="4"/>
      <c r="SDJ78" s="4"/>
      <c r="SDK78" s="4"/>
      <c r="SDL78" s="4"/>
      <c r="SDM78" s="4"/>
      <c r="SDN78" s="4"/>
      <c r="SDO78" s="4"/>
      <c r="SDP78" s="4"/>
      <c r="SDQ78" s="4"/>
      <c r="SDR78" s="4"/>
      <c r="SDS78" s="4"/>
      <c r="SDT78" s="4"/>
      <c r="SDU78" s="4"/>
      <c r="SDV78" s="4"/>
      <c r="SDW78" s="4"/>
      <c r="SDX78" s="4"/>
      <c r="SDY78" s="4"/>
      <c r="SDZ78" s="4"/>
      <c r="SEA78" s="4"/>
      <c r="SEB78" s="4"/>
      <c r="SEC78" s="4"/>
      <c r="SED78" s="4"/>
      <c r="SEE78" s="4"/>
      <c r="SEF78" s="4"/>
      <c r="SEG78" s="4"/>
      <c r="SEH78" s="4"/>
      <c r="SEI78" s="4"/>
      <c r="SEJ78" s="4"/>
      <c r="SEK78" s="4"/>
      <c r="SEL78" s="4"/>
      <c r="SEM78" s="4"/>
      <c r="SEN78" s="4"/>
      <c r="SEO78" s="4"/>
      <c r="SEP78" s="4"/>
      <c r="SEQ78" s="4"/>
      <c r="SER78" s="4"/>
      <c r="SES78" s="4"/>
      <c r="SET78" s="4"/>
      <c r="SEU78" s="4"/>
      <c r="SEV78" s="4"/>
      <c r="SEW78" s="4"/>
      <c r="SEX78" s="4"/>
      <c r="SEY78" s="4"/>
      <c r="SEZ78" s="4"/>
      <c r="SFA78" s="4"/>
      <c r="SFB78" s="4"/>
      <c r="SFC78" s="4"/>
      <c r="SFD78" s="4"/>
      <c r="SFE78" s="4"/>
      <c r="SFF78" s="4"/>
      <c r="SFG78" s="4"/>
      <c r="SFH78" s="4"/>
      <c r="SFI78" s="4"/>
      <c r="SFJ78" s="4"/>
      <c r="SFK78" s="4"/>
      <c r="SFL78" s="4"/>
      <c r="SFM78" s="4"/>
      <c r="SFN78" s="4"/>
      <c r="SFO78" s="4"/>
      <c r="SFP78" s="4"/>
      <c r="SFQ78" s="4"/>
      <c r="SFR78" s="4"/>
      <c r="SFS78" s="4"/>
      <c r="SFT78" s="4"/>
      <c r="SFU78" s="4"/>
      <c r="SFV78" s="4"/>
      <c r="SFW78" s="4"/>
      <c r="SFX78" s="4"/>
      <c r="SFY78" s="4"/>
      <c r="SFZ78" s="4"/>
      <c r="SGA78" s="4"/>
      <c r="SGB78" s="4"/>
      <c r="SGC78" s="4"/>
      <c r="SGD78" s="4"/>
      <c r="SGE78" s="4"/>
      <c r="SGF78" s="4"/>
      <c r="SGG78" s="4"/>
      <c r="SGH78" s="4"/>
      <c r="SGI78" s="4"/>
      <c r="SGJ78" s="4"/>
      <c r="SGK78" s="4"/>
      <c r="SGL78" s="4"/>
      <c r="SGM78" s="4"/>
      <c r="SGN78" s="4"/>
      <c r="SGO78" s="4"/>
      <c r="SGP78" s="4"/>
      <c r="SGQ78" s="4"/>
      <c r="SGR78" s="4"/>
      <c r="SGS78" s="4"/>
      <c r="SGT78" s="4"/>
      <c r="SGU78" s="4"/>
      <c r="SGV78" s="4"/>
      <c r="SGW78" s="4"/>
      <c r="SGX78" s="4"/>
      <c r="SGY78" s="4"/>
      <c r="SGZ78" s="4"/>
      <c r="SHA78" s="4"/>
      <c r="SHB78" s="4"/>
      <c r="SHC78" s="4"/>
      <c r="SHD78" s="4"/>
      <c r="SHE78" s="4"/>
      <c r="SHF78" s="4"/>
      <c r="SHG78" s="4"/>
      <c r="SHH78" s="4"/>
      <c r="SHI78" s="4"/>
      <c r="SHJ78" s="4"/>
      <c r="SHK78" s="4"/>
      <c r="SHL78" s="4"/>
      <c r="SHM78" s="4"/>
      <c r="SHN78" s="4"/>
      <c r="SHO78" s="4"/>
      <c r="SHP78" s="4"/>
      <c r="SHQ78" s="4"/>
      <c r="SHR78" s="4"/>
      <c r="SHS78" s="4"/>
      <c r="SHT78" s="4"/>
      <c r="SHU78" s="4"/>
      <c r="SHV78" s="4"/>
      <c r="SHW78" s="4"/>
      <c r="SHX78" s="4"/>
      <c r="SHY78" s="4"/>
      <c r="SHZ78" s="4"/>
      <c r="SIA78" s="4"/>
      <c r="SIB78" s="4"/>
      <c r="SIC78" s="4"/>
      <c r="SID78" s="4"/>
      <c r="SIE78" s="4"/>
      <c r="SIF78" s="4"/>
      <c r="SIG78" s="4"/>
      <c r="SIH78" s="4"/>
      <c r="SII78" s="4"/>
      <c r="SIJ78" s="4"/>
      <c r="SIK78" s="4"/>
      <c r="SIL78" s="4"/>
      <c r="SIM78" s="4"/>
      <c r="SIN78" s="4"/>
      <c r="SIO78" s="4"/>
      <c r="SIP78" s="4"/>
      <c r="SIQ78" s="4"/>
      <c r="SIR78" s="4"/>
      <c r="SIS78" s="4"/>
      <c r="SIT78" s="4"/>
      <c r="SIU78" s="4"/>
      <c r="SIV78" s="4"/>
      <c r="SIW78" s="4"/>
      <c r="SIX78" s="4"/>
      <c r="SIY78" s="4"/>
      <c r="SIZ78" s="4"/>
      <c r="SJA78" s="4"/>
      <c r="SJB78" s="4"/>
      <c r="SJC78" s="4"/>
      <c r="SJD78" s="4"/>
      <c r="SJE78" s="4"/>
      <c r="SJF78" s="4"/>
      <c r="SJG78" s="4"/>
      <c r="SJH78" s="4"/>
      <c r="SJI78" s="4"/>
      <c r="SJJ78" s="4"/>
      <c r="SJK78" s="4"/>
      <c r="SJL78" s="4"/>
      <c r="SJM78" s="4"/>
      <c r="SJN78" s="4"/>
      <c r="SJO78" s="4"/>
      <c r="SJP78" s="4"/>
      <c r="SJQ78" s="4"/>
      <c r="SJR78" s="4"/>
      <c r="SJS78" s="4"/>
      <c r="SJT78" s="4"/>
      <c r="SJU78" s="4"/>
      <c r="SJV78" s="4"/>
      <c r="SJW78" s="4"/>
      <c r="SJX78" s="4"/>
      <c r="SJY78" s="4"/>
      <c r="SJZ78" s="4"/>
      <c r="SKA78" s="4"/>
      <c r="SKB78" s="4"/>
      <c r="SKC78" s="4"/>
      <c r="SKD78" s="4"/>
      <c r="SKE78" s="4"/>
      <c r="SKF78" s="4"/>
      <c r="SKG78" s="4"/>
      <c r="SKH78" s="4"/>
      <c r="SKI78" s="4"/>
      <c r="SKJ78" s="4"/>
      <c r="SKK78" s="4"/>
      <c r="SKL78" s="4"/>
      <c r="SKM78" s="4"/>
      <c r="SKN78" s="4"/>
      <c r="SKO78" s="4"/>
      <c r="SKP78" s="4"/>
      <c r="SKQ78" s="4"/>
      <c r="SKR78" s="4"/>
      <c r="SKS78" s="4"/>
      <c r="SKT78" s="4"/>
      <c r="SKU78" s="4"/>
      <c r="SKV78" s="4"/>
      <c r="SKW78" s="4"/>
      <c r="SKX78" s="4"/>
      <c r="SKY78" s="4"/>
      <c r="SKZ78" s="4"/>
      <c r="SLA78" s="4"/>
      <c r="SLB78" s="4"/>
      <c r="SLC78" s="4"/>
      <c r="SLD78" s="4"/>
      <c r="SLE78" s="4"/>
      <c r="SLF78" s="4"/>
      <c r="SLG78" s="4"/>
      <c r="SLH78" s="4"/>
      <c r="SLI78" s="4"/>
      <c r="SLJ78" s="4"/>
      <c r="SLK78" s="4"/>
      <c r="SLL78" s="4"/>
      <c r="SLM78" s="4"/>
      <c r="SLN78" s="4"/>
      <c r="SLO78" s="4"/>
      <c r="SLP78" s="4"/>
      <c r="SLQ78" s="4"/>
      <c r="SLR78" s="4"/>
      <c r="SLS78" s="4"/>
      <c r="SLT78" s="4"/>
      <c r="SLU78" s="4"/>
      <c r="SLV78" s="4"/>
      <c r="SLW78" s="4"/>
      <c r="SLX78" s="4"/>
      <c r="SLY78" s="4"/>
      <c r="SLZ78" s="4"/>
      <c r="SMA78" s="4"/>
      <c r="SMB78" s="4"/>
      <c r="SMC78" s="4"/>
      <c r="SMD78" s="4"/>
      <c r="SME78" s="4"/>
      <c r="SMF78" s="4"/>
      <c r="SMG78" s="4"/>
      <c r="SMH78" s="4"/>
      <c r="SMI78" s="4"/>
      <c r="SMJ78" s="4"/>
      <c r="SMK78" s="4"/>
      <c r="SML78" s="4"/>
      <c r="SMM78" s="4"/>
      <c r="SMN78" s="4"/>
      <c r="SMO78" s="4"/>
      <c r="SMP78" s="4"/>
      <c r="SMQ78" s="4"/>
      <c r="SMR78" s="4"/>
      <c r="SMS78" s="4"/>
      <c r="SMT78" s="4"/>
      <c r="SMU78" s="4"/>
      <c r="SMV78" s="4"/>
      <c r="SMW78" s="4"/>
      <c r="SMX78" s="4"/>
      <c r="SMY78" s="4"/>
      <c r="SMZ78" s="4"/>
      <c r="SNA78" s="4"/>
      <c r="SNB78" s="4"/>
      <c r="SNC78" s="4"/>
      <c r="SND78" s="4"/>
      <c r="SNE78" s="4"/>
      <c r="SNF78" s="4"/>
      <c r="SNG78" s="4"/>
      <c r="SNH78" s="4"/>
      <c r="SNI78" s="4"/>
      <c r="SNJ78" s="4"/>
      <c r="SNK78" s="4"/>
      <c r="SNL78" s="4"/>
      <c r="SNM78" s="4"/>
      <c r="SNN78" s="4"/>
      <c r="SNO78" s="4"/>
      <c r="SNP78" s="4"/>
      <c r="SNQ78" s="4"/>
      <c r="SNR78" s="4"/>
      <c r="SNS78" s="4"/>
      <c r="SNT78" s="4"/>
      <c r="SNU78" s="4"/>
      <c r="SNV78" s="4"/>
      <c r="SNW78" s="4"/>
      <c r="SNX78" s="4"/>
      <c r="SNY78" s="4"/>
      <c r="SNZ78" s="4"/>
      <c r="SOA78" s="4"/>
      <c r="SOB78" s="4"/>
      <c r="SOC78" s="4"/>
      <c r="SOD78" s="4"/>
      <c r="SOE78" s="4"/>
      <c r="SOF78" s="4"/>
      <c r="SOG78" s="4"/>
      <c r="SOH78" s="4"/>
      <c r="SOI78" s="4"/>
      <c r="SOJ78" s="4"/>
      <c r="SOK78" s="4"/>
      <c r="SOL78" s="4"/>
      <c r="SOM78" s="4"/>
      <c r="SON78" s="4"/>
      <c r="SOO78" s="4"/>
      <c r="SOP78" s="4"/>
      <c r="SOQ78" s="4"/>
      <c r="SOR78" s="4"/>
      <c r="SOS78" s="4"/>
      <c r="SOT78" s="4"/>
      <c r="SOU78" s="4"/>
      <c r="SOV78" s="4"/>
      <c r="SOW78" s="4"/>
      <c r="SOX78" s="4"/>
      <c r="SOY78" s="4"/>
      <c r="SOZ78" s="4"/>
      <c r="SPA78" s="4"/>
      <c r="SPB78" s="4"/>
      <c r="SPC78" s="4"/>
      <c r="SPD78" s="4"/>
      <c r="SPE78" s="4"/>
      <c r="SPF78" s="4"/>
      <c r="SPG78" s="4"/>
      <c r="SPH78" s="4"/>
      <c r="SPI78" s="4"/>
      <c r="SPJ78" s="4"/>
      <c r="SPK78" s="4"/>
      <c r="SPL78" s="4"/>
      <c r="SPM78" s="4"/>
      <c r="SPN78" s="4"/>
      <c r="SPO78" s="4"/>
      <c r="SPP78" s="4"/>
      <c r="SPQ78" s="4"/>
      <c r="SPR78" s="4"/>
      <c r="SPS78" s="4"/>
      <c r="SPT78" s="4"/>
      <c r="SPU78" s="4"/>
      <c r="SPV78" s="4"/>
      <c r="SPW78" s="4"/>
      <c r="SPX78" s="4"/>
      <c r="SPY78" s="4"/>
      <c r="SPZ78" s="4"/>
      <c r="SQA78" s="4"/>
      <c r="SQB78" s="4"/>
      <c r="SQC78" s="4"/>
      <c r="SQD78" s="4"/>
      <c r="SQE78" s="4"/>
      <c r="SQF78" s="4"/>
      <c r="SQG78" s="4"/>
      <c r="SQH78" s="4"/>
      <c r="SQI78" s="4"/>
      <c r="SQJ78" s="4"/>
      <c r="SQK78" s="4"/>
      <c r="SQL78" s="4"/>
      <c r="SQM78" s="4"/>
      <c r="SQN78" s="4"/>
      <c r="SQO78" s="4"/>
      <c r="SQP78" s="4"/>
      <c r="SQQ78" s="4"/>
      <c r="SQR78" s="4"/>
      <c r="SQS78" s="4"/>
      <c r="SQT78" s="4"/>
      <c r="SQU78" s="4"/>
      <c r="SQV78" s="4"/>
      <c r="SQW78" s="4"/>
      <c r="SQX78" s="4"/>
      <c r="SQY78" s="4"/>
      <c r="SQZ78" s="4"/>
      <c r="SRA78" s="4"/>
      <c r="SRB78" s="4"/>
      <c r="SRC78" s="4"/>
      <c r="SRD78" s="4"/>
      <c r="SRE78" s="4"/>
      <c r="SRF78" s="4"/>
      <c r="SRG78" s="4"/>
      <c r="SRH78" s="4"/>
      <c r="SRI78" s="4"/>
      <c r="SRJ78" s="4"/>
      <c r="SRK78" s="4"/>
      <c r="SRL78" s="4"/>
      <c r="SRM78" s="4"/>
      <c r="SRN78" s="4"/>
      <c r="SRO78" s="4"/>
      <c r="SRP78" s="4"/>
      <c r="SRQ78" s="4"/>
      <c r="SRR78" s="4"/>
      <c r="SRS78" s="4"/>
      <c r="SRT78" s="4"/>
      <c r="SRU78" s="4"/>
      <c r="SRV78" s="4"/>
      <c r="SRW78" s="4"/>
      <c r="SRX78" s="4"/>
      <c r="SRY78" s="4"/>
      <c r="SRZ78" s="4"/>
      <c r="SSA78" s="4"/>
      <c r="SSB78" s="4"/>
      <c r="SSC78" s="4"/>
      <c r="SSD78" s="4"/>
      <c r="SSE78" s="4"/>
      <c r="SSF78" s="4"/>
      <c r="SSG78" s="4"/>
      <c r="SSH78" s="4"/>
      <c r="SSI78" s="4"/>
      <c r="SSJ78" s="4"/>
      <c r="SSK78" s="4"/>
      <c r="SSL78" s="4"/>
      <c r="SSM78" s="4"/>
      <c r="SSN78" s="4"/>
      <c r="SSO78" s="4"/>
      <c r="SSP78" s="4"/>
      <c r="SSQ78" s="4"/>
      <c r="SSR78" s="4"/>
      <c r="SSS78" s="4"/>
      <c r="SST78" s="4"/>
      <c r="SSU78" s="4"/>
      <c r="SSV78" s="4"/>
      <c r="SSW78" s="4"/>
      <c r="SSX78" s="4"/>
      <c r="SSY78" s="4"/>
      <c r="SSZ78" s="4"/>
      <c r="STA78" s="4"/>
      <c r="STB78" s="4"/>
      <c r="STC78" s="4"/>
      <c r="STD78" s="4"/>
      <c r="STE78" s="4"/>
      <c r="STF78" s="4"/>
      <c r="STG78" s="4"/>
      <c r="STH78" s="4"/>
      <c r="STI78" s="4"/>
      <c r="STJ78" s="4"/>
      <c r="STK78" s="4"/>
      <c r="STL78" s="4"/>
      <c r="STM78" s="4"/>
      <c r="STN78" s="4"/>
      <c r="STO78" s="4"/>
      <c r="STP78" s="4"/>
      <c r="STQ78" s="4"/>
      <c r="STR78" s="4"/>
      <c r="STS78" s="4"/>
      <c r="STT78" s="4"/>
      <c r="STU78" s="4"/>
      <c r="STV78" s="4"/>
      <c r="STW78" s="4"/>
      <c r="STX78" s="4"/>
      <c r="STY78" s="4"/>
      <c r="STZ78" s="4"/>
      <c r="SUA78" s="4"/>
      <c r="SUB78" s="4"/>
      <c r="SUC78" s="4"/>
      <c r="SUD78" s="4"/>
      <c r="SUE78" s="4"/>
      <c r="SUF78" s="4"/>
      <c r="SUG78" s="4"/>
      <c r="SUH78" s="4"/>
      <c r="SUI78" s="4"/>
      <c r="SUJ78" s="4"/>
      <c r="SUK78" s="4"/>
      <c r="SUL78" s="4"/>
      <c r="SUM78" s="4"/>
      <c r="SUN78" s="4"/>
      <c r="SUO78" s="4"/>
      <c r="SUP78" s="4"/>
      <c r="SUQ78" s="4"/>
      <c r="SUR78" s="4"/>
      <c r="SUS78" s="4"/>
      <c r="SUT78" s="4"/>
      <c r="SUU78" s="4"/>
      <c r="SUV78" s="4"/>
      <c r="SUW78" s="4"/>
      <c r="SUX78" s="4"/>
      <c r="SUY78" s="4"/>
      <c r="SUZ78" s="4"/>
      <c r="SVA78" s="4"/>
      <c r="SVB78" s="4"/>
      <c r="SVC78" s="4"/>
      <c r="SVD78" s="4"/>
      <c r="SVE78" s="4"/>
      <c r="SVF78" s="4"/>
      <c r="SVG78" s="4"/>
      <c r="SVH78" s="4"/>
      <c r="SVI78" s="4"/>
      <c r="SVJ78" s="4"/>
      <c r="SVK78" s="4"/>
      <c r="SVL78" s="4"/>
      <c r="SVM78" s="4"/>
      <c r="SVN78" s="4"/>
      <c r="SVO78" s="4"/>
      <c r="SVP78" s="4"/>
      <c r="SVQ78" s="4"/>
      <c r="SVR78" s="4"/>
      <c r="SVS78" s="4"/>
      <c r="SVT78" s="4"/>
      <c r="SVU78" s="4"/>
      <c r="SVV78" s="4"/>
      <c r="SVW78" s="4"/>
      <c r="SVX78" s="4"/>
      <c r="SVY78" s="4"/>
      <c r="SVZ78" s="4"/>
      <c r="SWA78" s="4"/>
      <c r="SWB78" s="4"/>
      <c r="SWC78" s="4"/>
      <c r="SWD78" s="4"/>
      <c r="SWE78" s="4"/>
      <c r="SWF78" s="4"/>
      <c r="SWG78" s="4"/>
      <c r="SWH78" s="4"/>
      <c r="SWI78" s="4"/>
      <c r="SWJ78" s="4"/>
      <c r="SWK78" s="4"/>
      <c r="SWL78" s="4"/>
      <c r="SWM78" s="4"/>
      <c r="SWN78" s="4"/>
      <c r="SWO78" s="4"/>
      <c r="SWP78" s="4"/>
      <c r="SWQ78" s="4"/>
      <c r="SWR78" s="4"/>
      <c r="SWS78" s="4"/>
      <c r="SWT78" s="4"/>
      <c r="SWU78" s="4"/>
      <c r="SWV78" s="4"/>
      <c r="SWW78" s="4"/>
      <c r="SWX78" s="4"/>
      <c r="SWY78" s="4"/>
      <c r="SWZ78" s="4"/>
      <c r="SXA78" s="4"/>
      <c r="SXB78" s="4"/>
      <c r="SXC78" s="4"/>
      <c r="SXD78" s="4"/>
      <c r="SXE78" s="4"/>
      <c r="SXF78" s="4"/>
      <c r="SXG78" s="4"/>
      <c r="SXH78" s="4"/>
      <c r="SXI78" s="4"/>
      <c r="SXJ78" s="4"/>
      <c r="SXK78" s="4"/>
      <c r="SXL78" s="4"/>
      <c r="SXM78" s="4"/>
      <c r="SXN78" s="4"/>
      <c r="SXO78" s="4"/>
      <c r="SXP78" s="4"/>
      <c r="SXQ78" s="4"/>
      <c r="SXR78" s="4"/>
      <c r="SXS78" s="4"/>
      <c r="SXT78" s="4"/>
      <c r="SXU78" s="4"/>
      <c r="SXV78" s="4"/>
      <c r="SXW78" s="4"/>
      <c r="SXX78" s="4"/>
      <c r="SXY78" s="4"/>
      <c r="SXZ78" s="4"/>
      <c r="SYA78" s="4"/>
      <c r="SYB78" s="4"/>
      <c r="SYC78" s="4"/>
      <c r="SYD78" s="4"/>
      <c r="SYE78" s="4"/>
      <c r="SYF78" s="4"/>
      <c r="SYG78" s="4"/>
      <c r="SYH78" s="4"/>
      <c r="SYI78" s="4"/>
      <c r="SYJ78" s="4"/>
      <c r="SYK78" s="4"/>
      <c r="SYL78" s="4"/>
      <c r="SYM78" s="4"/>
      <c r="SYN78" s="4"/>
      <c r="SYO78" s="4"/>
      <c r="SYP78" s="4"/>
      <c r="SYQ78" s="4"/>
      <c r="SYR78" s="4"/>
      <c r="SYS78" s="4"/>
      <c r="SYT78" s="4"/>
      <c r="SYU78" s="4"/>
      <c r="SYV78" s="4"/>
      <c r="SYW78" s="4"/>
      <c r="SYX78" s="4"/>
      <c r="SYY78" s="4"/>
      <c r="SYZ78" s="4"/>
      <c r="SZA78" s="4"/>
      <c r="SZB78" s="4"/>
      <c r="SZC78" s="4"/>
      <c r="SZD78" s="4"/>
      <c r="SZE78" s="4"/>
      <c r="SZF78" s="4"/>
      <c r="SZG78" s="4"/>
      <c r="SZH78" s="4"/>
      <c r="SZI78" s="4"/>
      <c r="SZJ78" s="4"/>
      <c r="SZK78" s="4"/>
      <c r="SZL78" s="4"/>
      <c r="SZM78" s="4"/>
      <c r="SZN78" s="4"/>
      <c r="SZO78" s="4"/>
      <c r="SZP78" s="4"/>
      <c r="SZQ78" s="4"/>
      <c r="SZR78" s="4"/>
      <c r="SZS78" s="4"/>
      <c r="SZT78" s="4"/>
      <c r="SZU78" s="4"/>
      <c r="SZV78" s="4"/>
      <c r="SZW78" s="4"/>
      <c r="SZX78" s="4"/>
      <c r="SZY78" s="4"/>
      <c r="SZZ78" s="4"/>
      <c r="TAA78" s="4"/>
      <c r="TAB78" s="4"/>
      <c r="TAC78" s="4"/>
      <c r="TAD78" s="4"/>
      <c r="TAE78" s="4"/>
      <c r="TAF78" s="4"/>
      <c r="TAG78" s="4"/>
      <c r="TAH78" s="4"/>
      <c r="TAI78" s="4"/>
      <c r="TAJ78" s="4"/>
      <c r="TAK78" s="4"/>
      <c r="TAL78" s="4"/>
      <c r="TAM78" s="4"/>
      <c r="TAN78" s="4"/>
      <c r="TAO78" s="4"/>
      <c r="TAP78" s="4"/>
      <c r="TAQ78" s="4"/>
      <c r="TAR78" s="4"/>
      <c r="TAS78" s="4"/>
      <c r="TAT78" s="4"/>
      <c r="TAU78" s="4"/>
      <c r="TAV78" s="4"/>
      <c r="TAW78" s="4"/>
      <c r="TAX78" s="4"/>
      <c r="TAY78" s="4"/>
      <c r="TAZ78" s="4"/>
      <c r="TBA78" s="4"/>
      <c r="TBB78" s="4"/>
      <c r="TBC78" s="4"/>
      <c r="TBD78" s="4"/>
      <c r="TBE78" s="4"/>
      <c r="TBF78" s="4"/>
      <c r="TBG78" s="4"/>
      <c r="TBH78" s="4"/>
      <c r="TBI78" s="4"/>
      <c r="TBJ78" s="4"/>
      <c r="TBK78" s="4"/>
      <c r="TBL78" s="4"/>
      <c r="TBM78" s="4"/>
      <c r="TBN78" s="4"/>
      <c r="TBO78" s="4"/>
      <c r="TBP78" s="4"/>
      <c r="TBQ78" s="4"/>
      <c r="TBR78" s="4"/>
      <c r="TBS78" s="4"/>
      <c r="TBT78" s="4"/>
      <c r="TBU78" s="4"/>
      <c r="TBV78" s="4"/>
      <c r="TBW78" s="4"/>
      <c r="TBX78" s="4"/>
      <c r="TBY78" s="4"/>
      <c r="TBZ78" s="4"/>
      <c r="TCA78" s="4"/>
      <c r="TCB78" s="4"/>
      <c r="TCC78" s="4"/>
      <c r="TCD78" s="4"/>
      <c r="TCE78" s="4"/>
      <c r="TCF78" s="4"/>
      <c r="TCG78" s="4"/>
      <c r="TCH78" s="4"/>
      <c r="TCI78" s="4"/>
      <c r="TCJ78" s="4"/>
      <c r="TCK78" s="4"/>
      <c r="TCL78" s="4"/>
      <c r="TCM78" s="4"/>
      <c r="TCN78" s="4"/>
      <c r="TCO78" s="4"/>
      <c r="TCP78" s="4"/>
      <c r="TCQ78" s="4"/>
      <c r="TCR78" s="4"/>
      <c r="TCS78" s="4"/>
      <c r="TCT78" s="4"/>
      <c r="TCU78" s="4"/>
      <c r="TCV78" s="4"/>
      <c r="TCW78" s="4"/>
      <c r="TCX78" s="4"/>
      <c r="TCY78" s="4"/>
      <c r="TCZ78" s="4"/>
      <c r="TDA78" s="4"/>
      <c r="TDB78" s="4"/>
      <c r="TDC78" s="4"/>
      <c r="TDD78" s="4"/>
      <c r="TDE78" s="4"/>
      <c r="TDF78" s="4"/>
      <c r="TDG78" s="4"/>
      <c r="TDH78" s="4"/>
      <c r="TDI78" s="4"/>
      <c r="TDJ78" s="4"/>
      <c r="TDK78" s="4"/>
      <c r="TDL78" s="4"/>
      <c r="TDM78" s="4"/>
      <c r="TDN78" s="4"/>
      <c r="TDO78" s="4"/>
      <c r="TDP78" s="4"/>
      <c r="TDQ78" s="4"/>
      <c r="TDR78" s="4"/>
      <c r="TDS78" s="4"/>
      <c r="TDT78" s="4"/>
      <c r="TDU78" s="4"/>
      <c r="TDV78" s="4"/>
      <c r="TDW78" s="4"/>
      <c r="TDX78" s="4"/>
      <c r="TDY78" s="4"/>
      <c r="TDZ78" s="4"/>
      <c r="TEA78" s="4"/>
      <c r="TEB78" s="4"/>
      <c r="TEC78" s="4"/>
      <c r="TED78" s="4"/>
      <c r="TEE78" s="4"/>
      <c r="TEF78" s="4"/>
      <c r="TEG78" s="4"/>
      <c r="TEH78" s="4"/>
      <c r="TEI78" s="4"/>
      <c r="TEJ78" s="4"/>
      <c r="TEK78" s="4"/>
      <c r="TEL78" s="4"/>
      <c r="TEM78" s="4"/>
      <c r="TEN78" s="4"/>
      <c r="TEO78" s="4"/>
      <c r="TEP78" s="4"/>
      <c r="TEQ78" s="4"/>
      <c r="TER78" s="4"/>
      <c r="TES78" s="4"/>
      <c r="TET78" s="4"/>
      <c r="TEU78" s="4"/>
      <c r="TEV78" s="4"/>
      <c r="TEW78" s="4"/>
      <c r="TEX78" s="4"/>
      <c r="TEY78" s="4"/>
      <c r="TEZ78" s="4"/>
      <c r="TFA78" s="4"/>
      <c r="TFB78" s="4"/>
      <c r="TFC78" s="4"/>
      <c r="TFD78" s="4"/>
      <c r="TFE78" s="4"/>
      <c r="TFF78" s="4"/>
      <c r="TFG78" s="4"/>
      <c r="TFH78" s="4"/>
      <c r="TFI78" s="4"/>
      <c r="TFJ78" s="4"/>
      <c r="TFK78" s="4"/>
      <c r="TFL78" s="4"/>
      <c r="TFM78" s="4"/>
      <c r="TFN78" s="4"/>
      <c r="TFO78" s="4"/>
      <c r="TFP78" s="4"/>
      <c r="TFQ78" s="4"/>
      <c r="TFR78" s="4"/>
      <c r="TFS78" s="4"/>
      <c r="TFT78" s="4"/>
      <c r="TFU78" s="4"/>
      <c r="TFV78" s="4"/>
      <c r="TFW78" s="4"/>
      <c r="TFX78" s="4"/>
      <c r="TFY78" s="4"/>
      <c r="TFZ78" s="4"/>
      <c r="TGA78" s="4"/>
      <c r="TGB78" s="4"/>
      <c r="TGC78" s="4"/>
      <c r="TGD78" s="4"/>
      <c r="TGE78" s="4"/>
      <c r="TGF78" s="4"/>
      <c r="TGG78" s="4"/>
      <c r="TGH78" s="4"/>
      <c r="TGI78" s="4"/>
      <c r="TGJ78" s="4"/>
      <c r="TGK78" s="4"/>
      <c r="TGL78" s="4"/>
      <c r="TGM78" s="4"/>
      <c r="TGN78" s="4"/>
      <c r="TGO78" s="4"/>
      <c r="TGP78" s="4"/>
      <c r="TGQ78" s="4"/>
      <c r="TGR78" s="4"/>
      <c r="TGS78" s="4"/>
      <c r="TGT78" s="4"/>
      <c r="TGU78" s="4"/>
      <c r="TGV78" s="4"/>
      <c r="TGW78" s="4"/>
      <c r="TGX78" s="4"/>
      <c r="TGY78" s="4"/>
      <c r="TGZ78" s="4"/>
      <c r="THA78" s="4"/>
      <c r="THB78" s="4"/>
      <c r="THC78" s="4"/>
      <c r="THD78" s="4"/>
      <c r="THE78" s="4"/>
      <c r="THF78" s="4"/>
      <c r="THG78" s="4"/>
      <c r="THH78" s="4"/>
      <c r="THI78" s="4"/>
      <c r="THJ78" s="4"/>
      <c r="THK78" s="4"/>
      <c r="THL78" s="4"/>
      <c r="THM78" s="4"/>
      <c r="THN78" s="4"/>
      <c r="THO78" s="4"/>
      <c r="THP78" s="4"/>
      <c r="THQ78" s="4"/>
      <c r="THR78" s="4"/>
      <c r="THS78" s="4"/>
      <c r="THT78" s="4"/>
      <c r="THU78" s="4"/>
      <c r="THV78" s="4"/>
      <c r="THW78" s="4"/>
      <c r="THX78" s="4"/>
      <c r="THY78" s="4"/>
      <c r="THZ78" s="4"/>
      <c r="TIA78" s="4"/>
      <c r="TIB78" s="4"/>
      <c r="TIC78" s="4"/>
      <c r="TID78" s="4"/>
      <c r="TIE78" s="4"/>
      <c r="TIF78" s="4"/>
      <c r="TIG78" s="4"/>
      <c r="TIH78" s="4"/>
      <c r="TII78" s="4"/>
      <c r="TIJ78" s="4"/>
      <c r="TIK78" s="4"/>
      <c r="TIL78" s="4"/>
      <c r="TIM78" s="4"/>
      <c r="TIN78" s="4"/>
      <c r="TIO78" s="4"/>
      <c r="TIP78" s="4"/>
      <c r="TIQ78" s="4"/>
      <c r="TIR78" s="4"/>
      <c r="TIS78" s="4"/>
      <c r="TIT78" s="4"/>
      <c r="TIU78" s="4"/>
      <c r="TIV78" s="4"/>
      <c r="TIW78" s="4"/>
      <c r="TIX78" s="4"/>
      <c r="TIY78" s="4"/>
      <c r="TIZ78" s="4"/>
      <c r="TJA78" s="4"/>
      <c r="TJB78" s="4"/>
      <c r="TJC78" s="4"/>
      <c r="TJD78" s="4"/>
      <c r="TJE78" s="4"/>
      <c r="TJF78" s="4"/>
      <c r="TJG78" s="4"/>
      <c r="TJH78" s="4"/>
      <c r="TJI78" s="4"/>
      <c r="TJJ78" s="4"/>
      <c r="TJK78" s="4"/>
      <c r="TJL78" s="4"/>
      <c r="TJM78" s="4"/>
      <c r="TJN78" s="4"/>
      <c r="TJO78" s="4"/>
      <c r="TJP78" s="4"/>
      <c r="TJQ78" s="4"/>
      <c r="TJR78" s="4"/>
      <c r="TJS78" s="4"/>
      <c r="TJT78" s="4"/>
      <c r="TJU78" s="4"/>
      <c r="TJV78" s="4"/>
      <c r="TJW78" s="4"/>
      <c r="TJX78" s="4"/>
      <c r="TJY78" s="4"/>
      <c r="TJZ78" s="4"/>
      <c r="TKA78" s="4"/>
      <c r="TKB78" s="4"/>
      <c r="TKC78" s="4"/>
      <c r="TKD78" s="4"/>
      <c r="TKE78" s="4"/>
      <c r="TKF78" s="4"/>
      <c r="TKG78" s="4"/>
      <c r="TKH78" s="4"/>
      <c r="TKI78" s="4"/>
      <c r="TKJ78" s="4"/>
      <c r="TKK78" s="4"/>
      <c r="TKL78" s="4"/>
      <c r="TKM78" s="4"/>
      <c r="TKN78" s="4"/>
      <c r="TKO78" s="4"/>
      <c r="TKP78" s="4"/>
      <c r="TKQ78" s="4"/>
      <c r="TKR78" s="4"/>
      <c r="TKS78" s="4"/>
      <c r="TKT78" s="4"/>
      <c r="TKU78" s="4"/>
      <c r="TKV78" s="4"/>
      <c r="TKW78" s="4"/>
      <c r="TKX78" s="4"/>
      <c r="TKY78" s="4"/>
      <c r="TKZ78" s="4"/>
      <c r="TLA78" s="4"/>
      <c r="TLB78" s="4"/>
      <c r="TLC78" s="4"/>
      <c r="TLD78" s="4"/>
      <c r="TLE78" s="4"/>
      <c r="TLF78" s="4"/>
      <c r="TLG78" s="4"/>
      <c r="TLH78" s="4"/>
      <c r="TLI78" s="4"/>
      <c r="TLJ78" s="4"/>
      <c r="TLK78" s="4"/>
      <c r="TLL78" s="4"/>
      <c r="TLM78" s="4"/>
      <c r="TLN78" s="4"/>
      <c r="TLO78" s="4"/>
      <c r="TLP78" s="4"/>
      <c r="TLQ78" s="4"/>
      <c r="TLR78" s="4"/>
      <c r="TLS78" s="4"/>
      <c r="TLT78" s="4"/>
      <c r="TLU78" s="4"/>
      <c r="TLV78" s="4"/>
      <c r="TLW78" s="4"/>
      <c r="TLX78" s="4"/>
      <c r="TLY78" s="4"/>
      <c r="TLZ78" s="4"/>
      <c r="TMA78" s="4"/>
      <c r="TMB78" s="4"/>
      <c r="TMC78" s="4"/>
      <c r="TMD78" s="4"/>
      <c r="TME78" s="4"/>
      <c r="TMF78" s="4"/>
      <c r="TMG78" s="4"/>
      <c r="TMH78" s="4"/>
      <c r="TMI78" s="4"/>
      <c r="TMJ78" s="4"/>
      <c r="TMK78" s="4"/>
      <c r="TML78" s="4"/>
      <c r="TMM78" s="4"/>
      <c r="TMN78" s="4"/>
      <c r="TMO78" s="4"/>
      <c r="TMP78" s="4"/>
      <c r="TMQ78" s="4"/>
      <c r="TMR78" s="4"/>
      <c r="TMS78" s="4"/>
      <c r="TMT78" s="4"/>
      <c r="TMU78" s="4"/>
      <c r="TMV78" s="4"/>
      <c r="TMW78" s="4"/>
      <c r="TMX78" s="4"/>
      <c r="TMY78" s="4"/>
      <c r="TMZ78" s="4"/>
      <c r="TNA78" s="4"/>
      <c r="TNB78" s="4"/>
      <c r="TNC78" s="4"/>
      <c r="TND78" s="4"/>
      <c r="TNE78" s="4"/>
      <c r="TNF78" s="4"/>
      <c r="TNG78" s="4"/>
      <c r="TNH78" s="4"/>
      <c r="TNI78" s="4"/>
      <c r="TNJ78" s="4"/>
      <c r="TNK78" s="4"/>
      <c r="TNL78" s="4"/>
      <c r="TNM78" s="4"/>
      <c r="TNN78" s="4"/>
      <c r="TNO78" s="4"/>
      <c r="TNP78" s="4"/>
      <c r="TNQ78" s="4"/>
      <c r="TNR78" s="4"/>
      <c r="TNS78" s="4"/>
      <c r="TNT78" s="4"/>
      <c r="TNU78" s="4"/>
      <c r="TNV78" s="4"/>
      <c r="TNW78" s="4"/>
      <c r="TNX78" s="4"/>
      <c r="TNY78" s="4"/>
      <c r="TNZ78" s="4"/>
      <c r="TOA78" s="4"/>
      <c r="TOB78" s="4"/>
      <c r="TOC78" s="4"/>
      <c r="TOD78" s="4"/>
      <c r="TOE78" s="4"/>
      <c r="TOF78" s="4"/>
      <c r="TOG78" s="4"/>
      <c r="TOH78" s="4"/>
      <c r="TOI78" s="4"/>
      <c r="TOJ78" s="4"/>
      <c r="TOK78" s="4"/>
      <c r="TOL78" s="4"/>
      <c r="TOM78" s="4"/>
      <c r="TON78" s="4"/>
      <c r="TOO78" s="4"/>
      <c r="TOP78" s="4"/>
      <c r="TOQ78" s="4"/>
      <c r="TOR78" s="4"/>
      <c r="TOS78" s="4"/>
      <c r="TOT78" s="4"/>
      <c r="TOU78" s="4"/>
      <c r="TOV78" s="4"/>
      <c r="TOW78" s="4"/>
      <c r="TOX78" s="4"/>
      <c r="TOY78" s="4"/>
      <c r="TOZ78" s="4"/>
      <c r="TPA78" s="4"/>
      <c r="TPB78" s="4"/>
      <c r="TPC78" s="4"/>
      <c r="TPD78" s="4"/>
      <c r="TPE78" s="4"/>
      <c r="TPF78" s="4"/>
      <c r="TPG78" s="4"/>
      <c r="TPH78" s="4"/>
      <c r="TPI78" s="4"/>
      <c r="TPJ78" s="4"/>
      <c r="TPK78" s="4"/>
      <c r="TPL78" s="4"/>
      <c r="TPM78" s="4"/>
      <c r="TPN78" s="4"/>
      <c r="TPO78" s="4"/>
      <c r="TPP78" s="4"/>
      <c r="TPQ78" s="4"/>
      <c r="TPR78" s="4"/>
      <c r="TPS78" s="4"/>
      <c r="TPT78" s="4"/>
      <c r="TPU78" s="4"/>
      <c r="TPV78" s="4"/>
      <c r="TPW78" s="4"/>
      <c r="TPX78" s="4"/>
      <c r="TPY78" s="4"/>
      <c r="TPZ78" s="4"/>
      <c r="TQA78" s="4"/>
      <c r="TQB78" s="4"/>
      <c r="TQC78" s="4"/>
      <c r="TQD78" s="4"/>
      <c r="TQE78" s="4"/>
      <c r="TQF78" s="4"/>
      <c r="TQG78" s="4"/>
      <c r="TQH78" s="4"/>
      <c r="TQI78" s="4"/>
      <c r="TQJ78" s="4"/>
      <c r="TQK78" s="4"/>
      <c r="TQL78" s="4"/>
      <c r="TQM78" s="4"/>
      <c r="TQN78" s="4"/>
      <c r="TQO78" s="4"/>
      <c r="TQP78" s="4"/>
      <c r="TQQ78" s="4"/>
      <c r="TQR78" s="4"/>
      <c r="TQS78" s="4"/>
      <c r="TQT78" s="4"/>
      <c r="TQU78" s="4"/>
      <c r="TQV78" s="4"/>
      <c r="TQW78" s="4"/>
      <c r="TQX78" s="4"/>
      <c r="TQY78" s="4"/>
      <c r="TQZ78" s="4"/>
      <c r="TRA78" s="4"/>
      <c r="TRB78" s="4"/>
      <c r="TRC78" s="4"/>
      <c r="TRD78" s="4"/>
      <c r="TRE78" s="4"/>
      <c r="TRF78" s="4"/>
      <c r="TRG78" s="4"/>
      <c r="TRH78" s="4"/>
      <c r="TRI78" s="4"/>
      <c r="TRJ78" s="4"/>
      <c r="TRK78" s="4"/>
      <c r="TRL78" s="4"/>
      <c r="TRM78" s="4"/>
      <c r="TRN78" s="4"/>
      <c r="TRO78" s="4"/>
      <c r="TRP78" s="4"/>
      <c r="TRQ78" s="4"/>
      <c r="TRR78" s="4"/>
      <c r="TRS78" s="4"/>
      <c r="TRT78" s="4"/>
      <c r="TRU78" s="4"/>
      <c r="TRV78" s="4"/>
      <c r="TRW78" s="4"/>
      <c r="TRX78" s="4"/>
      <c r="TRY78" s="4"/>
      <c r="TRZ78" s="4"/>
      <c r="TSA78" s="4"/>
      <c r="TSB78" s="4"/>
      <c r="TSC78" s="4"/>
      <c r="TSD78" s="4"/>
      <c r="TSE78" s="4"/>
      <c r="TSF78" s="4"/>
      <c r="TSG78" s="4"/>
      <c r="TSH78" s="4"/>
      <c r="TSI78" s="4"/>
      <c r="TSJ78" s="4"/>
      <c r="TSK78" s="4"/>
      <c r="TSL78" s="4"/>
      <c r="TSM78" s="4"/>
      <c r="TSN78" s="4"/>
      <c r="TSO78" s="4"/>
      <c r="TSP78" s="4"/>
      <c r="TSQ78" s="4"/>
      <c r="TSR78" s="4"/>
      <c r="TSS78" s="4"/>
      <c r="TST78" s="4"/>
      <c r="TSU78" s="4"/>
      <c r="TSV78" s="4"/>
      <c r="TSW78" s="4"/>
      <c r="TSX78" s="4"/>
      <c r="TSY78" s="4"/>
      <c r="TSZ78" s="4"/>
      <c r="TTA78" s="4"/>
      <c r="TTB78" s="4"/>
      <c r="TTC78" s="4"/>
      <c r="TTD78" s="4"/>
      <c r="TTE78" s="4"/>
      <c r="TTF78" s="4"/>
      <c r="TTG78" s="4"/>
      <c r="TTH78" s="4"/>
      <c r="TTI78" s="4"/>
      <c r="TTJ78" s="4"/>
      <c r="TTK78" s="4"/>
      <c r="TTL78" s="4"/>
      <c r="TTM78" s="4"/>
      <c r="TTN78" s="4"/>
      <c r="TTO78" s="4"/>
      <c r="TTP78" s="4"/>
      <c r="TTQ78" s="4"/>
      <c r="TTR78" s="4"/>
      <c r="TTS78" s="4"/>
      <c r="TTT78" s="4"/>
      <c r="TTU78" s="4"/>
      <c r="TTV78" s="4"/>
      <c r="TTW78" s="4"/>
      <c r="TTX78" s="4"/>
      <c r="TTY78" s="4"/>
      <c r="TTZ78" s="4"/>
      <c r="TUA78" s="4"/>
      <c r="TUB78" s="4"/>
      <c r="TUC78" s="4"/>
      <c r="TUD78" s="4"/>
      <c r="TUE78" s="4"/>
      <c r="TUF78" s="4"/>
      <c r="TUG78" s="4"/>
      <c r="TUH78" s="4"/>
      <c r="TUI78" s="4"/>
      <c r="TUJ78" s="4"/>
      <c r="TUK78" s="4"/>
      <c r="TUL78" s="4"/>
      <c r="TUM78" s="4"/>
      <c r="TUN78" s="4"/>
      <c r="TUO78" s="4"/>
      <c r="TUP78" s="4"/>
      <c r="TUQ78" s="4"/>
      <c r="TUR78" s="4"/>
      <c r="TUS78" s="4"/>
      <c r="TUT78" s="4"/>
      <c r="TUU78" s="4"/>
      <c r="TUV78" s="4"/>
      <c r="TUW78" s="4"/>
      <c r="TUX78" s="4"/>
      <c r="TUY78" s="4"/>
      <c r="TUZ78" s="4"/>
      <c r="TVA78" s="4"/>
      <c r="TVB78" s="4"/>
      <c r="TVC78" s="4"/>
      <c r="TVD78" s="4"/>
      <c r="TVE78" s="4"/>
      <c r="TVF78" s="4"/>
      <c r="TVG78" s="4"/>
      <c r="TVH78" s="4"/>
      <c r="TVI78" s="4"/>
      <c r="TVJ78" s="4"/>
      <c r="TVK78" s="4"/>
      <c r="TVL78" s="4"/>
      <c r="TVM78" s="4"/>
      <c r="TVN78" s="4"/>
      <c r="TVO78" s="4"/>
      <c r="TVP78" s="4"/>
      <c r="TVQ78" s="4"/>
      <c r="TVR78" s="4"/>
      <c r="TVS78" s="4"/>
      <c r="TVT78" s="4"/>
      <c r="TVU78" s="4"/>
      <c r="TVV78" s="4"/>
      <c r="TVW78" s="4"/>
      <c r="TVX78" s="4"/>
      <c r="TVY78" s="4"/>
      <c r="TVZ78" s="4"/>
      <c r="TWA78" s="4"/>
      <c r="TWB78" s="4"/>
      <c r="TWC78" s="4"/>
      <c r="TWD78" s="4"/>
      <c r="TWE78" s="4"/>
      <c r="TWF78" s="4"/>
      <c r="TWG78" s="4"/>
      <c r="TWH78" s="4"/>
      <c r="TWI78" s="4"/>
      <c r="TWJ78" s="4"/>
      <c r="TWK78" s="4"/>
      <c r="TWL78" s="4"/>
      <c r="TWM78" s="4"/>
      <c r="TWN78" s="4"/>
      <c r="TWO78" s="4"/>
      <c r="TWP78" s="4"/>
      <c r="TWQ78" s="4"/>
      <c r="TWR78" s="4"/>
      <c r="TWS78" s="4"/>
      <c r="TWT78" s="4"/>
      <c r="TWU78" s="4"/>
      <c r="TWV78" s="4"/>
      <c r="TWW78" s="4"/>
      <c r="TWX78" s="4"/>
      <c r="TWY78" s="4"/>
      <c r="TWZ78" s="4"/>
      <c r="TXA78" s="4"/>
      <c r="TXB78" s="4"/>
      <c r="TXC78" s="4"/>
      <c r="TXD78" s="4"/>
      <c r="TXE78" s="4"/>
      <c r="TXF78" s="4"/>
      <c r="TXG78" s="4"/>
      <c r="TXH78" s="4"/>
      <c r="TXI78" s="4"/>
      <c r="TXJ78" s="4"/>
      <c r="TXK78" s="4"/>
      <c r="TXL78" s="4"/>
      <c r="TXM78" s="4"/>
      <c r="TXN78" s="4"/>
      <c r="TXO78" s="4"/>
      <c r="TXP78" s="4"/>
      <c r="TXQ78" s="4"/>
      <c r="TXR78" s="4"/>
      <c r="TXS78" s="4"/>
      <c r="TXT78" s="4"/>
      <c r="TXU78" s="4"/>
      <c r="TXV78" s="4"/>
      <c r="TXW78" s="4"/>
      <c r="TXX78" s="4"/>
      <c r="TXY78" s="4"/>
      <c r="TXZ78" s="4"/>
      <c r="TYA78" s="4"/>
      <c r="TYB78" s="4"/>
      <c r="TYC78" s="4"/>
      <c r="TYD78" s="4"/>
      <c r="TYE78" s="4"/>
      <c r="TYF78" s="4"/>
      <c r="TYG78" s="4"/>
      <c r="TYH78" s="4"/>
      <c r="TYI78" s="4"/>
      <c r="TYJ78" s="4"/>
      <c r="TYK78" s="4"/>
      <c r="TYL78" s="4"/>
      <c r="TYM78" s="4"/>
      <c r="TYN78" s="4"/>
      <c r="TYO78" s="4"/>
      <c r="TYP78" s="4"/>
      <c r="TYQ78" s="4"/>
      <c r="TYR78" s="4"/>
      <c r="TYS78" s="4"/>
      <c r="TYT78" s="4"/>
      <c r="TYU78" s="4"/>
      <c r="TYV78" s="4"/>
      <c r="TYW78" s="4"/>
      <c r="TYX78" s="4"/>
      <c r="TYY78" s="4"/>
      <c r="TYZ78" s="4"/>
      <c r="TZA78" s="4"/>
      <c r="TZB78" s="4"/>
      <c r="TZC78" s="4"/>
      <c r="TZD78" s="4"/>
      <c r="TZE78" s="4"/>
      <c r="TZF78" s="4"/>
      <c r="TZG78" s="4"/>
      <c r="TZH78" s="4"/>
      <c r="TZI78" s="4"/>
      <c r="TZJ78" s="4"/>
      <c r="TZK78" s="4"/>
      <c r="TZL78" s="4"/>
      <c r="TZM78" s="4"/>
      <c r="TZN78" s="4"/>
      <c r="TZO78" s="4"/>
      <c r="TZP78" s="4"/>
      <c r="TZQ78" s="4"/>
      <c r="TZR78" s="4"/>
      <c r="TZS78" s="4"/>
      <c r="TZT78" s="4"/>
      <c r="TZU78" s="4"/>
      <c r="TZV78" s="4"/>
      <c r="TZW78" s="4"/>
      <c r="TZX78" s="4"/>
      <c r="TZY78" s="4"/>
      <c r="TZZ78" s="4"/>
      <c r="UAA78" s="4"/>
      <c r="UAB78" s="4"/>
      <c r="UAC78" s="4"/>
      <c r="UAD78" s="4"/>
      <c r="UAE78" s="4"/>
      <c r="UAF78" s="4"/>
      <c r="UAG78" s="4"/>
      <c r="UAH78" s="4"/>
      <c r="UAI78" s="4"/>
      <c r="UAJ78" s="4"/>
      <c r="UAK78" s="4"/>
      <c r="UAL78" s="4"/>
      <c r="UAM78" s="4"/>
      <c r="UAN78" s="4"/>
      <c r="UAO78" s="4"/>
      <c r="UAP78" s="4"/>
      <c r="UAQ78" s="4"/>
      <c r="UAR78" s="4"/>
      <c r="UAS78" s="4"/>
      <c r="UAT78" s="4"/>
      <c r="UAU78" s="4"/>
      <c r="UAV78" s="4"/>
      <c r="UAW78" s="4"/>
      <c r="UAX78" s="4"/>
      <c r="UAY78" s="4"/>
      <c r="UAZ78" s="4"/>
      <c r="UBA78" s="4"/>
      <c r="UBB78" s="4"/>
      <c r="UBC78" s="4"/>
      <c r="UBD78" s="4"/>
      <c r="UBE78" s="4"/>
      <c r="UBF78" s="4"/>
      <c r="UBG78" s="4"/>
      <c r="UBH78" s="4"/>
      <c r="UBI78" s="4"/>
      <c r="UBJ78" s="4"/>
      <c r="UBK78" s="4"/>
      <c r="UBL78" s="4"/>
      <c r="UBM78" s="4"/>
      <c r="UBN78" s="4"/>
      <c r="UBO78" s="4"/>
      <c r="UBP78" s="4"/>
      <c r="UBQ78" s="4"/>
      <c r="UBR78" s="4"/>
      <c r="UBS78" s="4"/>
      <c r="UBT78" s="4"/>
      <c r="UBU78" s="4"/>
      <c r="UBV78" s="4"/>
      <c r="UBW78" s="4"/>
      <c r="UBX78" s="4"/>
      <c r="UBY78" s="4"/>
      <c r="UBZ78" s="4"/>
      <c r="UCA78" s="4"/>
      <c r="UCB78" s="4"/>
      <c r="UCC78" s="4"/>
      <c r="UCD78" s="4"/>
      <c r="UCE78" s="4"/>
      <c r="UCF78" s="4"/>
      <c r="UCG78" s="4"/>
      <c r="UCH78" s="4"/>
      <c r="UCI78" s="4"/>
      <c r="UCJ78" s="4"/>
      <c r="UCK78" s="4"/>
      <c r="UCL78" s="4"/>
      <c r="UCM78" s="4"/>
      <c r="UCN78" s="4"/>
      <c r="UCO78" s="4"/>
      <c r="UCP78" s="4"/>
      <c r="UCQ78" s="4"/>
      <c r="UCR78" s="4"/>
      <c r="UCS78" s="4"/>
      <c r="UCT78" s="4"/>
      <c r="UCU78" s="4"/>
      <c r="UCV78" s="4"/>
      <c r="UCW78" s="4"/>
      <c r="UCX78" s="4"/>
      <c r="UCY78" s="4"/>
      <c r="UCZ78" s="4"/>
      <c r="UDA78" s="4"/>
      <c r="UDB78" s="4"/>
      <c r="UDC78" s="4"/>
      <c r="UDD78" s="4"/>
      <c r="UDE78" s="4"/>
      <c r="UDF78" s="4"/>
      <c r="UDG78" s="4"/>
      <c r="UDH78" s="4"/>
      <c r="UDI78" s="4"/>
      <c r="UDJ78" s="4"/>
      <c r="UDK78" s="4"/>
      <c r="UDL78" s="4"/>
      <c r="UDM78" s="4"/>
      <c r="UDN78" s="4"/>
      <c r="UDO78" s="4"/>
      <c r="UDP78" s="4"/>
      <c r="UDQ78" s="4"/>
      <c r="UDR78" s="4"/>
      <c r="UDS78" s="4"/>
      <c r="UDT78" s="4"/>
      <c r="UDU78" s="4"/>
      <c r="UDV78" s="4"/>
      <c r="UDW78" s="4"/>
      <c r="UDX78" s="4"/>
      <c r="UDY78" s="4"/>
      <c r="UDZ78" s="4"/>
      <c r="UEA78" s="4"/>
      <c r="UEB78" s="4"/>
      <c r="UEC78" s="4"/>
      <c r="UED78" s="4"/>
      <c r="UEE78" s="4"/>
      <c r="UEF78" s="4"/>
      <c r="UEG78" s="4"/>
      <c r="UEH78" s="4"/>
      <c r="UEI78" s="4"/>
      <c r="UEJ78" s="4"/>
      <c r="UEK78" s="4"/>
      <c r="UEL78" s="4"/>
      <c r="UEM78" s="4"/>
      <c r="UEN78" s="4"/>
      <c r="UEO78" s="4"/>
      <c r="UEP78" s="4"/>
      <c r="UEQ78" s="4"/>
      <c r="UER78" s="4"/>
      <c r="UES78" s="4"/>
      <c r="UET78" s="4"/>
      <c r="UEU78" s="4"/>
      <c r="UEV78" s="4"/>
      <c r="UEW78" s="4"/>
      <c r="UEX78" s="4"/>
      <c r="UEY78" s="4"/>
      <c r="UEZ78" s="4"/>
      <c r="UFA78" s="4"/>
      <c r="UFB78" s="4"/>
      <c r="UFC78" s="4"/>
      <c r="UFD78" s="4"/>
      <c r="UFE78" s="4"/>
      <c r="UFF78" s="4"/>
      <c r="UFG78" s="4"/>
      <c r="UFH78" s="4"/>
      <c r="UFI78" s="4"/>
      <c r="UFJ78" s="4"/>
      <c r="UFK78" s="4"/>
      <c r="UFL78" s="4"/>
      <c r="UFM78" s="4"/>
      <c r="UFN78" s="4"/>
      <c r="UFO78" s="4"/>
      <c r="UFP78" s="4"/>
      <c r="UFQ78" s="4"/>
      <c r="UFR78" s="4"/>
      <c r="UFS78" s="4"/>
      <c r="UFT78" s="4"/>
      <c r="UFU78" s="4"/>
      <c r="UFV78" s="4"/>
      <c r="UFW78" s="4"/>
      <c r="UFX78" s="4"/>
      <c r="UFY78" s="4"/>
      <c r="UFZ78" s="4"/>
      <c r="UGA78" s="4"/>
      <c r="UGB78" s="4"/>
      <c r="UGC78" s="4"/>
      <c r="UGD78" s="4"/>
      <c r="UGE78" s="4"/>
      <c r="UGF78" s="4"/>
      <c r="UGG78" s="4"/>
      <c r="UGH78" s="4"/>
      <c r="UGI78" s="4"/>
      <c r="UGJ78" s="4"/>
      <c r="UGK78" s="4"/>
      <c r="UGL78" s="4"/>
      <c r="UGM78" s="4"/>
      <c r="UGN78" s="4"/>
      <c r="UGO78" s="4"/>
      <c r="UGP78" s="4"/>
      <c r="UGQ78" s="4"/>
      <c r="UGR78" s="4"/>
      <c r="UGS78" s="4"/>
      <c r="UGT78" s="4"/>
      <c r="UGU78" s="4"/>
      <c r="UGV78" s="4"/>
      <c r="UGW78" s="4"/>
      <c r="UGX78" s="4"/>
      <c r="UGY78" s="4"/>
      <c r="UGZ78" s="4"/>
      <c r="UHA78" s="4"/>
      <c r="UHB78" s="4"/>
      <c r="UHC78" s="4"/>
      <c r="UHD78" s="4"/>
      <c r="UHE78" s="4"/>
      <c r="UHF78" s="4"/>
      <c r="UHG78" s="4"/>
      <c r="UHH78" s="4"/>
      <c r="UHI78" s="4"/>
      <c r="UHJ78" s="4"/>
      <c r="UHK78" s="4"/>
      <c r="UHL78" s="4"/>
      <c r="UHM78" s="4"/>
      <c r="UHN78" s="4"/>
      <c r="UHO78" s="4"/>
      <c r="UHP78" s="4"/>
      <c r="UHQ78" s="4"/>
      <c r="UHR78" s="4"/>
      <c r="UHS78" s="4"/>
      <c r="UHT78" s="4"/>
      <c r="UHU78" s="4"/>
      <c r="UHV78" s="4"/>
      <c r="UHW78" s="4"/>
      <c r="UHX78" s="4"/>
      <c r="UHY78" s="4"/>
      <c r="UHZ78" s="4"/>
      <c r="UIA78" s="4"/>
      <c r="UIB78" s="4"/>
      <c r="UIC78" s="4"/>
      <c r="UID78" s="4"/>
      <c r="UIE78" s="4"/>
      <c r="UIF78" s="4"/>
      <c r="UIG78" s="4"/>
      <c r="UIH78" s="4"/>
      <c r="UII78" s="4"/>
      <c r="UIJ78" s="4"/>
      <c r="UIK78" s="4"/>
      <c r="UIL78" s="4"/>
      <c r="UIM78" s="4"/>
      <c r="UIN78" s="4"/>
      <c r="UIO78" s="4"/>
      <c r="UIP78" s="4"/>
      <c r="UIQ78" s="4"/>
      <c r="UIR78" s="4"/>
      <c r="UIS78" s="4"/>
      <c r="UIT78" s="4"/>
      <c r="UIU78" s="4"/>
      <c r="UIV78" s="4"/>
      <c r="UIW78" s="4"/>
      <c r="UIX78" s="4"/>
      <c r="UIY78" s="4"/>
      <c r="UIZ78" s="4"/>
      <c r="UJA78" s="4"/>
      <c r="UJB78" s="4"/>
      <c r="UJC78" s="4"/>
      <c r="UJD78" s="4"/>
      <c r="UJE78" s="4"/>
      <c r="UJF78" s="4"/>
      <c r="UJG78" s="4"/>
      <c r="UJH78" s="4"/>
      <c r="UJI78" s="4"/>
      <c r="UJJ78" s="4"/>
      <c r="UJK78" s="4"/>
      <c r="UJL78" s="4"/>
      <c r="UJM78" s="4"/>
      <c r="UJN78" s="4"/>
      <c r="UJO78" s="4"/>
      <c r="UJP78" s="4"/>
      <c r="UJQ78" s="4"/>
      <c r="UJR78" s="4"/>
      <c r="UJS78" s="4"/>
      <c r="UJT78" s="4"/>
      <c r="UJU78" s="4"/>
      <c r="UJV78" s="4"/>
      <c r="UJW78" s="4"/>
      <c r="UJX78" s="4"/>
      <c r="UJY78" s="4"/>
      <c r="UJZ78" s="4"/>
      <c r="UKA78" s="4"/>
      <c r="UKB78" s="4"/>
      <c r="UKC78" s="4"/>
      <c r="UKD78" s="4"/>
      <c r="UKE78" s="4"/>
      <c r="UKF78" s="4"/>
      <c r="UKG78" s="4"/>
      <c r="UKH78" s="4"/>
      <c r="UKI78" s="4"/>
      <c r="UKJ78" s="4"/>
      <c r="UKK78" s="4"/>
      <c r="UKL78" s="4"/>
      <c r="UKM78" s="4"/>
      <c r="UKN78" s="4"/>
      <c r="UKO78" s="4"/>
      <c r="UKP78" s="4"/>
      <c r="UKQ78" s="4"/>
      <c r="UKR78" s="4"/>
      <c r="UKS78" s="4"/>
      <c r="UKT78" s="4"/>
      <c r="UKU78" s="4"/>
      <c r="UKV78" s="4"/>
      <c r="UKW78" s="4"/>
      <c r="UKX78" s="4"/>
      <c r="UKY78" s="4"/>
      <c r="UKZ78" s="4"/>
      <c r="ULA78" s="4"/>
      <c r="ULB78" s="4"/>
      <c r="ULC78" s="4"/>
      <c r="ULD78" s="4"/>
      <c r="ULE78" s="4"/>
      <c r="ULF78" s="4"/>
      <c r="ULG78" s="4"/>
      <c r="ULH78" s="4"/>
      <c r="ULI78" s="4"/>
      <c r="ULJ78" s="4"/>
      <c r="ULK78" s="4"/>
      <c r="ULL78" s="4"/>
      <c r="ULM78" s="4"/>
      <c r="ULN78" s="4"/>
      <c r="ULO78" s="4"/>
      <c r="ULP78" s="4"/>
      <c r="ULQ78" s="4"/>
      <c r="ULR78" s="4"/>
      <c r="ULS78" s="4"/>
      <c r="ULT78" s="4"/>
      <c r="ULU78" s="4"/>
      <c r="ULV78" s="4"/>
      <c r="ULW78" s="4"/>
      <c r="ULX78" s="4"/>
      <c r="ULY78" s="4"/>
      <c r="ULZ78" s="4"/>
      <c r="UMA78" s="4"/>
      <c r="UMB78" s="4"/>
      <c r="UMC78" s="4"/>
      <c r="UMD78" s="4"/>
      <c r="UME78" s="4"/>
      <c r="UMF78" s="4"/>
      <c r="UMG78" s="4"/>
      <c r="UMH78" s="4"/>
      <c r="UMI78" s="4"/>
      <c r="UMJ78" s="4"/>
      <c r="UMK78" s="4"/>
      <c r="UML78" s="4"/>
      <c r="UMM78" s="4"/>
      <c r="UMN78" s="4"/>
      <c r="UMO78" s="4"/>
      <c r="UMP78" s="4"/>
      <c r="UMQ78" s="4"/>
      <c r="UMR78" s="4"/>
      <c r="UMS78" s="4"/>
      <c r="UMT78" s="4"/>
      <c r="UMU78" s="4"/>
      <c r="UMV78" s="4"/>
      <c r="UMW78" s="4"/>
      <c r="UMX78" s="4"/>
      <c r="UMY78" s="4"/>
      <c r="UMZ78" s="4"/>
      <c r="UNA78" s="4"/>
      <c r="UNB78" s="4"/>
      <c r="UNC78" s="4"/>
      <c r="UND78" s="4"/>
      <c r="UNE78" s="4"/>
      <c r="UNF78" s="4"/>
      <c r="UNG78" s="4"/>
      <c r="UNH78" s="4"/>
      <c r="UNI78" s="4"/>
      <c r="UNJ78" s="4"/>
      <c r="UNK78" s="4"/>
      <c r="UNL78" s="4"/>
      <c r="UNM78" s="4"/>
      <c r="UNN78" s="4"/>
      <c r="UNO78" s="4"/>
      <c r="UNP78" s="4"/>
      <c r="UNQ78" s="4"/>
      <c r="UNR78" s="4"/>
      <c r="UNS78" s="4"/>
      <c r="UNT78" s="4"/>
      <c r="UNU78" s="4"/>
      <c r="UNV78" s="4"/>
      <c r="UNW78" s="4"/>
      <c r="UNX78" s="4"/>
      <c r="UNY78" s="4"/>
      <c r="UNZ78" s="4"/>
      <c r="UOA78" s="4"/>
      <c r="UOB78" s="4"/>
      <c r="UOC78" s="4"/>
      <c r="UOD78" s="4"/>
      <c r="UOE78" s="4"/>
      <c r="UOF78" s="4"/>
      <c r="UOG78" s="4"/>
      <c r="UOH78" s="4"/>
      <c r="UOI78" s="4"/>
      <c r="UOJ78" s="4"/>
      <c r="UOK78" s="4"/>
      <c r="UOL78" s="4"/>
      <c r="UOM78" s="4"/>
      <c r="UON78" s="4"/>
      <c r="UOO78" s="4"/>
      <c r="UOP78" s="4"/>
      <c r="UOQ78" s="4"/>
      <c r="UOR78" s="4"/>
      <c r="UOS78" s="4"/>
      <c r="UOT78" s="4"/>
      <c r="UOU78" s="4"/>
      <c r="UOV78" s="4"/>
      <c r="UOW78" s="4"/>
      <c r="UOX78" s="4"/>
      <c r="UOY78" s="4"/>
      <c r="UOZ78" s="4"/>
      <c r="UPA78" s="4"/>
      <c r="UPB78" s="4"/>
      <c r="UPC78" s="4"/>
      <c r="UPD78" s="4"/>
      <c r="UPE78" s="4"/>
      <c r="UPF78" s="4"/>
      <c r="UPG78" s="4"/>
      <c r="UPH78" s="4"/>
      <c r="UPI78" s="4"/>
      <c r="UPJ78" s="4"/>
      <c r="UPK78" s="4"/>
      <c r="UPL78" s="4"/>
      <c r="UPM78" s="4"/>
      <c r="UPN78" s="4"/>
      <c r="UPO78" s="4"/>
      <c r="UPP78" s="4"/>
      <c r="UPQ78" s="4"/>
      <c r="UPR78" s="4"/>
      <c r="UPS78" s="4"/>
      <c r="UPT78" s="4"/>
      <c r="UPU78" s="4"/>
      <c r="UPV78" s="4"/>
      <c r="UPW78" s="4"/>
      <c r="UPX78" s="4"/>
      <c r="UPY78" s="4"/>
      <c r="UPZ78" s="4"/>
      <c r="UQA78" s="4"/>
      <c r="UQB78" s="4"/>
      <c r="UQC78" s="4"/>
      <c r="UQD78" s="4"/>
      <c r="UQE78" s="4"/>
      <c r="UQF78" s="4"/>
      <c r="UQG78" s="4"/>
      <c r="UQH78" s="4"/>
      <c r="UQI78" s="4"/>
      <c r="UQJ78" s="4"/>
      <c r="UQK78" s="4"/>
      <c r="UQL78" s="4"/>
      <c r="UQM78" s="4"/>
      <c r="UQN78" s="4"/>
      <c r="UQO78" s="4"/>
      <c r="UQP78" s="4"/>
      <c r="UQQ78" s="4"/>
      <c r="UQR78" s="4"/>
      <c r="UQS78" s="4"/>
      <c r="UQT78" s="4"/>
      <c r="UQU78" s="4"/>
      <c r="UQV78" s="4"/>
      <c r="UQW78" s="4"/>
      <c r="UQX78" s="4"/>
      <c r="UQY78" s="4"/>
      <c r="UQZ78" s="4"/>
      <c r="URA78" s="4"/>
      <c r="URB78" s="4"/>
      <c r="URC78" s="4"/>
      <c r="URD78" s="4"/>
      <c r="URE78" s="4"/>
      <c r="URF78" s="4"/>
      <c r="URG78" s="4"/>
      <c r="URH78" s="4"/>
      <c r="URI78" s="4"/>
      <c r="URJ78" s="4"/>
      <c r="URK78" s="4"/>
      <c r="URL78" s="4"/>
      <c r="URM78" s="4"/>
      <c r="URN78" s="4"/>
      <c r="URO78" s="4"/>
      <c r="URP78" s="4"/>
      <c r="URQ78" s="4"/>
      <c r="URR78" s="4"/>
      <c r="URS78" s="4"/>
      <c r="URT78" s="4"/>
      <c r="URU78" s="4"/>
      <c r="URV78" s="4"/>
      <c r="URW78" s="4"/>
      <c r="URX78" s="4"/>
      <c r="URY78" s="4"/>
      <c r="URZ78" s="4"/>
      <c r="USA78" s="4"/>
      <c r="USB78" s="4"/>
      <c r="USC78" s="4"/>
      <c r="USD78" s="4"/>
      <c r="USE78" s="4"/>
      <c r="USF78" s="4"/>
      <c r="USG78" s="4"/>
      <c r="USH78" s="4"/>
      <c r="USI78" s="4"/>
      <c r="USJ78" s="4"/>
      <c r="USK78" s="4"/>
      <c r="USL78" s="4"/>
      <c r="USM78" s="4"/>
      <c r="USN78" s="4"/>
      <c r="USO78" s="4"/>
      <c r="USP78" s="4"/>
      <c r="USQ78" s="4"/>
      <c r="USR78" s="4"/>
      <c r="USS78" s="4"/>
      <c r="UST78" s="4"/>
      <c r="USU78" s="4"/>
      <c r="USV78" s="4"/>
      <c r="USW78" s="4"/>
      <c r="USX78" s="4"/>
      <c r="USY78" s="4"/>
      <c r="USZ78" s="4"/>
      <c r="UTA78" s="4"/>
      <c r="UTB78" s="4"/>
      <c r="UTC78" s="4"/>
      <c r="UTD78" s="4"/>
      <c r="UTE78" s="4"/>
      <c r="UTF78" s="4"/>
      <c r="UTG78" s="4"/>
      <c r="UTH78" s="4"/>
      <c r="UTI78" s="4"/>
      <c r="UTJ78" s="4"/>
      <c r="UTK78" s="4"/>
      <c r="UTL78" s="4"/>
      <c r="UTM78" s="4"/>
      <c r="UTN78" s="4"/>
      <c r="UTO78" s="4"/>
      <c r="UTP78" s="4"/>
      <c r="UTQ78" s="4"/>
      <c r="UTR78" s="4"/>
      <c r="UTS78" s="4"/>
      <c r="UTT78" s="4"/>
      <c r="UTU78" s="4"/>
      <c r="UTV78" s="4"/>
      <c r="UTW78" s="4"/>
      <c r="UTX78" s="4"/>
      <c r="UTY78" s="4"/>
      <c r="UTZ78" s="4"/>
      <c r="UUA78" s="4"/>
      <c r="UUB78" s="4"/>
      <c r="UUC78" s="4"/>
      <c r="UUD78" s="4"/>
      <c r="UUE78" s="4"/>
      <c r="UUF78" s="4"/>
      <c r="UUG78" s="4"/>
      <c r="UUH78" s="4"/>
      <c r="UUI78" s="4"/>
      <c r="UUJ78" s="4"/>
      <c r="UUK78" s="4"/>
      <c r="UUL78" s="4"/>
      <c r="UUM78" s="4"/>
      <c r="UUN78" s="4"/>
      <c r="UUO78" s="4"/>
      <c r="UUP78" s="4"/>
      <c r="UUQ78" s="4"/>
      <c r="UUR78" s="4"/>
      <c r="UUS78" s="4"/>
      <c r="UUT78" s="4"/>
      <c r="UUU78" s="4"/>
      <c r="UUV78" s="4"/>
      <c r="UUW78" s="4"/>
      <c r="UUX78" s="4"/>
      <c r="UUY78" s="4"/>
      <c r="UUZ78" s="4"/>
      <c r="UVA78" s="4"/>
      <c r="UVB78" s="4"/>
      <c r="UVC78" s="4"/>
      <c r="UVD78" s="4"/>
      <c r="UVE78" s="4"/>
      <c r="UVF78" s="4"/>
      <c r="UVG78" s="4"/>
      <c r="UVH78" s="4"/>
      <c r="UVI78" s="4"/>
      <c r="UVJ78" s="4"/>
      <c r="UVK78" s="4"/>
      <c r="UVL78" s="4"/>
      <c r="UVM78" s="4"/>
      <c r="UVN78" s="4"/>
      <c r="UVO78" s="4"/>
      <c r="UVP78" s="4"/>
      <c r="UVQ78" s="4"/>
      <c r="UVR78" s="4"/>
      <c r="UVS78" s="4"/>
      <c r="UVT78" s="4"/>
      <c r="UVU78" s="4"/>
      <c r="UVV78" s="4"/>
      <c r="UVW78" s="4"/>
      <c r="UVX78" s="4"/>
      <c r="UVY78" s="4"/>
      <c r="UVZ78" s="4"/>
      <c r="UWA78" s="4"/>
      <c r="UWB78" s="4"/>
      <c r="UWC78" s="4"/>
      <c r="UWD78" s="4"/>
      <c r="UWE78" s="4"/>
      <c r="UWF78" s="4"/>
      <c r="UWG78" s="4"/>
      <c r="UWH78" s="4"/>
      <c r="UWI78" s="4"/>
      <c r="UWJ78" s="4"/>
      <c r="UWK78" s="4"/>
      <c r="UWL78" s="4"/>
      <c r="UWM78" s="4"/>
      <c r="UWN78" s="4"/>
      <c r="UWO78" s="4"/>
      <c r="UWP78" s="4"/>
      <c r="UWQ78" s="4"/>
      <c r="UWR78" s="4"/>
      <c r="UWS78" s="4"/>
      <c r="UWT78" s="4"/>
      <c r="UWU78" s="4"/>
      <c r="UWV78" s="4"/>
      <c r="UWW78" s="4"/>
      <c r="UWX78" s="4"/>
      <c r="UWY78" s="4"/>
      <c r="UWZ78" s="4"/>
      <c r="UXA78" s="4"/>
      <c r="UXB78" s="4"/>
      <c r="UXC78" s="4"/>
      <c r="UXD78" s="4"/>
      <c r="UXE78" s="4"/>
      <c r="UXF78" s="4"/>
      <c r="UXG78" s="4"/>
      <c r="UXH78" s="4"/>
      <c r="UXI78" s="4"/>
      <c r="UXJ78" s="4"/>
      <c r="UXK78" s="4"/>
      <c r="UXL78" s="4"/>
      <c r="UXM78" s="4"/>
      <c r="UXN78" s="4"/>
      <c r="UXO78" s="4"/>
      <c r="UXP78" s="4"/>
      <c r="UXQ78" s="4"/>
      <c r="UXR78" s="4"/>
      <c r="UXS78" s="4"/>
      <c r="UXT78" s="4"/>
      <c r="UXU78" s="4"/>
      <c r="UXV78" s="4"/>
      <c r="UXW78" s="4"/>
      <c r="UXX78" s="4"/>
      <c r="UXY78" s="4"/>
      <c r="UXZ78" s="4"/>
      <c r="UYA78" s="4"/>
      <c r="UYB78" s="4"/>
      <c r="UYC78" s="4"/>
      <c r="UYD78" s="4"/>
      <c r="UYE78" s="4"/>
      <c r="UYF78" s="4"/>
      <c r="UYG78" s="4"/>
      <c r="UYH78" s="4"/>
      <c r="UYI78" s="4"/>
      <c r="UYJ78" s="4"/>
      <c r="UYK78" s="4"/>
      <c r="UYL78" s="4"/>
      <c r="UYM78" s="4"/>
      <c r="UYN78" s="4"/>
      <c r="UYO78" s="4"/>
      <c r="UYP78" s="4"/>
      <c r="UYQ78" s="4"/>
      <c r="UYR78" s="4"/>
      <c r="UYS78" s="4"/>
      <c r="UYT78" s="4"/>
      <c r="UYU78" s="4"/>
      <c r="UYV78" s="4"/>
      <c r="UYW78" s="4"/>
      <c r="UYX78" s="4"/>
      <c r="UYY78" s="4"/>
      <c r="UYZ78" s="4"/>
      <c r="UZA78" s="4"/>
      <c r="UZB78" s="4"/>
      <c r="UZC78" s="4"/>
      <c r="UZD78" s="4"/>
      <c r="UZE78" s="4"/>
      <c r="UZF78" s="4"/>
      <c r="UZG78" s="4"/>
      <c r="UZH78" s="4"/>
      <c r="UZI78" s="4"/>
      <c r="UZJ78" s="4"/>
      <c r="UZK78" s="4"/>
      <c r="UZL78" s="4"/>
      <c r="UZM78" s="4"/>
      <c r="UZN78" s="4"/>
      <c r="UZO78" s="4"/>
      <c r="UZP78" s="4"/>
      <c r="UZQ78" s="4"/>
      <c r="UZR78" s="4"/>
      <c r="UZS78" s="4"/>
      <c r="UZT78" s="4"/>
      <c r="UZU78" s="4"/>
      <c r="UZV78" s="4"/>
      <c r="UZW78" s="4"/>
      <c r="UZX78" s="4"/>
      <c r="UZY78" s="4"/>
      <c r="UZZ78" s="4"/>
      <c r="VAA78" s="4"/>
      <c r="VAB78" s="4"/>
      <c r="VAC78" s="4"/>
      <c r="VAD78" s="4"/>
      <c r="VAE78" s="4"/>
      <c r="VAF78" s="4"/>
      <c r="VAG78" s="4"/>
      <c r="VAH78" s="4"/>
      <c r="VAI78" s="4"/>
      <c r="VAJ78" s="4"/>
      <c r="VAK78" s="4"/>
      <c r="VAL78" s="4"/>
      <c r="VAM78" s="4"/>
      <c r="VAN78" s="4"/>
      <c r="VAO78" s="4"/>
      <c r="VAP78" s="4"/>
      <c r="VAQ78" s="4"/>
      <c r="VAR78" s="4"/>
      <c r="VAS78" s="4"/>
      <c r="VAT78" s="4"/>
      <c r="VAU78" s="4"/>
      <c r="VAV78" s="4"/>
      <c r="VAW78" s="4"/>
      <c r="VAX78" s="4"/>
      <c r="VAY78" s="4"/>
      <c r="VAZ78" s="4"/>
      <c r="VBA78" s="4"/>
      <c r="VBB78" s="4"/>
      <c r="VBC78" s="4"/>
      <c r="VBD78" s="4"/>
      <c r="VBE78" s="4"/>
      <c r="VBF78" s="4"/>
      <c r="VBG78" s="4"/>
      <c r="VBH78" s="4"/>
      <c r="VBI78" s="4"/>
      <c r="VBJ78" s="4"/>
      <c r="VBK78" s="4"/>
      <c r="VBL78" s="4"/>
      <c r="VBM78" s="4"/>
      <c r="VBN78" s="4"/>
      <c r="VBO78" s="4"/>
      <c r="VBP78" s="4"/>
      <c r="VBQ78" s="4"/>
      <c r="VBR78" s="4"/>
      <c r="VBS78" s="4"/>
      <c r="VBT78" s="4"/>
      <c r="VBU78" s="4"/>
      <c r="VBV78" s="4"/>
      <c r="VBW78" s="4"/>
      <c r="VBX78" s="4"/>
      <c r="VBY78" s="4"/>
      <c r="VBZ78" s="4"/>
      <c r="VCA78" s="4"/>
      <c r="VCB78" s="4"/>
      <c r="VCC78" s="4"/>
      <c r="VCD78" s="4"/>
      <c r="VCE78" s="4"/>
      <c r="VCF78" s="4"/>
      <c r="VCG78" s="4"/>
      <c r="VCH78" s="4"/>
      <c r="VCI78" s="4"/>
      <c r="VCJ78" s="4"/>
      <c r="VCK78" s="4"/>
      <c r="VCL78" s="4"/>
      <c r="VCM78" s="4"/>
      <c r="VCN78" s="4"/>
      <c r="VCO78" s="4"/>
      <c r="VCP78" s="4"/>
      <c r="VCQ78" s="4"/>
      <c r="VCR78" s="4"/>
      <c r="VCS78" s="4"/>
      <c r="VCT78" s="4"/>
      <c r="VCU78" s="4"/>
      <c r="VCV78" s="4"/>
      <c r="VCW78" s="4"/>
      <c r="VCX78" s="4"/>
      <c r="VCY78" s="4"/>
      <c r="VCZ78" s="4"/>
      <c r="VDA78" s="4"/>
      <c r="VDB78" s="4"/>
      <c r="VDC78" s="4"/>
      <c r="VDD78" s="4"/>
      <c r="VDE78" s="4"/>
      <c r="VDF78" s="4"/>
      <c r="VDG78" s="4"/>
      <c r="VDH78" s="4"/>
      <c r="VDI78" s="4"/>
      <c r="VDJ78" s="4"/>
      <c r="VDK78" s="4"/>
      <c r="VDL78" s="4"/>
      <c r="VDM78" s="4"/>
      <c r="VDN78" s="4"/>
      <c r="VDO78" s="4"/>
      <c r="VDP78" s="4"/>
      <c r="VDQ78" s="4"/>
      <c r="VDR78" s="4"/>
      <c r="VDS78" s="4"/>
      <c r="VDT78" s="4"/>
      <c r="VDU78" s="4"/>
      <c r="VDV78" s="4"/>
      <c r="VDW78" s="4"/>
      <c r="VDX78" s="4"/>
      <c r="VDY78" s="4"/>
      <c r="VDZ78" s="4"/>
      <c r="VEA78" s="4"/>
      <c r="VEB78" s="4"/>
      <c r="VEC78" s="4"/>
      <c r="VED78" s="4"/>
      <c r="VEE78" s="4"/>
      <c r="VEF78" s="4"/>
      <c r="VEG78" s="4"/>
      <c r="VEH78" s="4"/>
      <c r="VEI78" s="4"/>
      <c r="VEJ78" s="4"/>
      <c r="VEK78" s="4"/>
      <c r="VEL78" s="4"/>
      <c r="VEM78" s="4"/>
      <c r="VEN78" s="4"/>
      <c r="VEO78" s="4"/>
      <c r="VEP78" s="4"/>
      <c r="VEQ78" s="4"/>
      <c r="VER78" s="4"/>
      <c r="VES78" s="4"/>
      <c r="VET78" s="4"/>
      <c r="VEU78" s="4"/>
      <c r="VEV78" s="4"/>
      <c r="VEW78" s="4"/>
      <c r="VEX78" s="4"/>
      <c r="VEY78" s="4"/>
      <c r="VEZ78" s="4"/>
      <c r="VFA78" s="4"/>
      <c r="VFB78" s="4"/>
      <c r="VFC78" s="4"/>
      <c r="VFD78" s="4"/>
      <c r="VFE78" s="4"/>
      <c r="VFF78" s="4"/>
      <c r="VFG78" s="4"/>
      <c r="VFH78" s="4"/>
      <c r="VFI78" s="4"/>
      <c r="VFJ78" s="4"/>
      <c r="VFK78" s="4"/>
      <c r="VFL78" s="4"/>
      <c r="VFM78" s="4"/>
      <c r="VFN78" s="4"/>
      <c r="VFO78" s="4"/>
      <c r="VFP78" s="4"/>
      <c r="VFQ78" s="4"/>
      <c r="VFR78" s="4"/>
      <c r="VFS78" s="4"/>
      <c r="VFT78" s="4"/>
      <c r="VFU78" s="4"/>
      <c r="VFV78" s="4"/>
      <c r="VFW78" s="4"/>
      <c r="VFX78" s="4"/>
      <c r="VFY78" s="4"/>
      <c r="VFZ78" s="4"/>
      <c r="VGA78" s="4"/>
      <c r="VGB78" s="4"/>
      <c r="VGC78" s="4"/>
      <c r="VGD78" s="4"/>
      <c r="VGE78" s="4"/>
      <c r="VGF78" s="4"/>
      <c r="VGG78" s="4"/>
      <c r="VGH78" s="4"/>
      <c r="VGI78" s="4"/>
      <c r="VGJ78" s="4"/>
      <c r="VGK78" s="4"/>
      <c r="VGL78" s="4"/>
      <c r="VGM78" s="4"/>
      <c r="VGN78" s="4"/>
      <c r="VGO78" s="4"/>
      <c r="VGP78" s="4"/>
      <c r="VGQ78" s="4"/>
      <c r="VGR78" s="4"/>
      <c r="VGS78" s="4"/>
      <c r="VGT78" s="4"/>
      <c r="VGU78" s="4"/>
      <c r="VGV78" s="4"/>
      <c r="VGW78" s="4"/>
      <c r="VGX78" s="4"/>
      <c r="VGY78" s="4"/>
      <c r="VGZ78" s="4"/>
      <c r="VHA78" s="4"/>
      <c r="VHB78" s="4"/>
      <c r="VHC78" s="4"/>
      <c r="VHD78" s="4"/>
      <c r="VHE78" s="4"/>
      <c r="VHF78" s="4"/>
      <c r="VHG78" s="4"/>
      <c r="VHH78" s="4"/>
      <c r="VHI78" s="4"/>
      <c r="VHJ78" s="4"/>
      <c r="VHK78" s="4"/>
      <c r="VHL78" s="4"/>
      <c r="VHM78" s="4"/>
      <c r="VHN78" s="4"/>
      <c r="VHO78" s="4"/>
      <c r="VHP78" s="4"/>
      <c r="VHQ78" s="4"/>
      <c r="VHR78" s="4"/>
      <c r="VHS78" s="4"/>
      <c r="VHT78" s="4"/>
      <c r="VHU78" s="4"/>
      <c r="VHV78" s="4"/>
      <c r="VHW78" s="4"/>
      <c r="VHX78" s="4"/>
      <c r="VHY78" s="4"/>
      <c r="VHZ78" s="4"/>
      <c r="VIA78" s="4"/>
      <c r="VIB78" s="4"/>
      <c r="VIC78" s="4"/>
      <c r="VID78" s="4"/>
      <c r="VIE78" s="4"/>
      <c r="VIF78" s="4"/>
      <c r="VIG78" s="4"/>
      <c r="VIH78" s="4"/>
      <c r="VII78" s="4"/>
      <c r="VIJ78" s="4"/>
      <c r="VIK78" s="4"/>
      <c r="VIL78" s="4"/>
      <c r="VIM78" s="4"/>
      <c r="VIN78" s="4"/>
      <c r="VIO78" s="4"/>
      <c r="VIP78" s="4"/>
      <c r="VIQ78" s="4"/>
      <c r="VIR78" s="4"/>
      <c r="VIS78" s="4"/>
      <c r="VIT78" s="4"/>
      <c r="VIU78" s="4"/>
      <c r="VIV78" s="4"/>
      <c r="VIW78" s="4"/>
      <c r="VIX78" s="4"/>
      <c r="VIY78" s="4"/>
      <c r="VIZ78" s="4"/>
      <c r="VJA78" s="4"/>
      <c r="VJB78" s="4"/>
      <c r="VJC78" s="4"/>
      <c r="VJD78" s="4"/>
      <c r="VJE78" s="4"/>
      <c r="VJF78" s="4"/>
      <c r="VJG78" s="4"/>
      <c r="VJH78" s="4"/>
      <c r="VJI78" s="4"/>
      <c r="VJJ78" s="4"/>
      <c r="VJK78" s="4"/>
      <c r="VJL78" s="4"/>
      <c r="VJM78" s="4"/>
      <c r="VJN78" s="4"/>
      <c r="VJO78" s="4"/>
      <c r="VJP78" s="4"/>
      <c r="VJQ78" s="4"/>
      <c r="VJR78" s="4"/>
      <c r="VJS78" s="4"/>
      <c r="VJT78" s="4"/>
      <c r="VJU78" s="4"/>
      <c r="VJV78" s="4"/>
      <c r="VJW78" s="4"/>
      <c r="VJX78" s="4"/>
      <c r="VJY78" s="4"/>
      <c r="VJZ78" s="4"/>
      <c r="VKA78" s="4"/>
      <c r="VKB78" s="4"/>
      <c r="VKC78" s="4"/>
      <c r="VKD78" s="4"/>
      <c r="VKE78" s="4"/>
      <c r="VKF78" s="4"/>
      <c r="VKG78" s="4"/>
      <c r="VKH78" s="4"/>
      <c r="VKI78" s="4"/>
      <c r="VKJ78" s="4"/>
      <c r="VKK78" s="4"/>
      <c r="VKL78" s="4"/>
      <c r="VKM78" s="4"/>
      <c r="VKN78" s="4"/>
      <c r="VKO78" s="4"/>
      <c r="VKP78" s="4"/>
      <c r="VKQ78" s="4"/>
      <c r="VKR78" s="4"/>
      <c r="VKS78" s="4"/>
      <c r="VKT78" s="4"/>
      <c r="VKU78" s="4"/>
      <c r="VKV78" s="4"/>
      <c r="VKW78" s="4"/>
      <c r="VKX78" s="4"/>
      <c r="VKY78" s="4"/>
      <c r="VKZ78" s="4"/>
      <c r="VLA78" s="4"/>
      <c r="VLB78" s="4"/>
      <c r="VLC78" s="4"/>
      <c r="VLD78" s="4"/>
      <c r="VLE78" s="4"/>
      <c r="VLF78" s="4"/>
      <c r="VLG78" s="4"/>
      <c r="VLH78" s="4"/>
      <c r="VLI78" s="4"/>
      <c r="VLJ78" s="4"/>
      <c r="VLK78" s="4"/>
      <c r="VLL78" s="4"/>
      <c r="VLM78" s="4"/>
      <c r="VLN78" s="4"/>
      <c r="VLO78" s="4"/>
      <c r="VLP78" s="4"/>
      <c r="VLQ78" s="4"/>
      <c r="VLR78" s="4"/>
      <c r="VLS78" s="4"/>
      <c r="VLT78" s="4"/>
      <c r="VLU78" s="4"/>
      <c r="VLV78" s="4"/>
      <c r="VLW78" s="4"/>
      <c r="VLX78" s="4"/>
      <c r="VLY78" s="4"/>
      <c r="VLZ78" s="4"/>
      <c r="VMA78" s="4"/>
      <c r="VMB78" s="4"/>
      <c r="VMC78" s="4"/>
      <c r="VMD78" s="4"/>
      <c r="VME78" s="4"/>
      <c r="VMF78" s="4"/>
      <c r="VMG78" s="4"/>
      <c r="VMH78" s="4"/>
      <c r="VMI78" s="4"/>
      <c r="VMJ78" s="4"/>
      <c r="VMK78" s="4"/>
      <c r="VML78" s="4"/>
      <c r="VMM78" s="4"/>
      <c r="VMN78" s="4"/>
      <c r="VMO78" s="4"/>
      <c r="VMP78" s="4"/>
      <c r="VMQ78" s="4"/>
      <c r="VMR78" s="4"/>
      <c r="VMS78" s="4"/>
      <c r="VMT78" s="4"/>
      <c r="VMU78" s="4"/>
      <c r="VMV78" s="4"/>
      <c r="VMW78" s="4"/>
      <c r="VMX78" s="4"/>
      <c r="VMY78" s="4"/>
      <c r="VMZ78" s="4"/>
      <c r="VNA78" s="4"/>
      <c r="VNB78" s="4"/>
      <c r="VNC78" s="4"/>
      <c r="VND78" s="4"/>
      <c r="VNE78" s="4"/>
      <c r="VNF78" s="4"/>
      <c r="VNG78" s="4"/>
      <c r="VNH78" s="4"/>
      <c r="VNI78" s="4"/>
      <c r="VNJ78" s="4"/>
      <c r="VNK78" s="4"/>
      <c r="VNL78" s="4"/>
      <c r="VNM78" s="4"/>
      <c r="VNN78" s="4"/>
      <c r="VNO78" s="4"/>
      <c r="VNP78" s="4"/>
      <c r="VNQ78" s="4"/>
      <c r="VNR78" s="4"/>
      <c r="VNS78" s="4"/>
      <c r="VNT78" s="4"/>
      <c r="VNU78" s="4"/>
      <c r="VNV78" s="4"/>
      <c r="VNW78" s="4"/>
      <c r="VNX78" s="4"/>
      <c r="VNY78" s="4"/>
      <c r="VNZ78" s="4"/>
      <c r="VOA78" s="4"/>
      <c r="VOB78" s="4"/>
      <c r="VOC78" s="4"/>
      <c r="VOD78" s="4"/>
      <c r="VOE78" s="4"/>
      <c r="VOF78" s="4"/>
      <c r="VOG78" s="4"/>
      <c r="VOH78" s="4"/>
      <c r="VOI78" s="4"/>
      <c r="VOJ78" s="4"/>
      <c r="VOK78" s="4"/>
      <c r="VOL78" s="4"/>
      <c r="VOM78" s="4"/>
      <c r="VON78" s="4"/>
      <c r="VOO78" s="4"/>
      <c r="VOP78" s="4"/>
      <c r="VOQ78" s="4"/>
      <c r="VOR78" s="4"/>
      <c r="VOS78" s="4"/>
      <c r="VOT78" s="4"/>
      <c r="VOU78" s="4"/>
      <c r="VOV78" s="4"/>
      <c r="VOW78" s="4"/>
      <c r="VOX78" s="4"/>
      <c r="VOY78" s="4"/>
      <c r="VOZ78" s="4"/>
      <c r="VPA78" s="4"/>
      <c r="VPB78" s="4"/>
      <c r="VPC78" s="4"/>
      <c r="VPD78" s="4"/>
      <c r="VPE78" s="4"/>
      <c r="VPF78" s="4"/>
      <c r="VPG78" s="4"/>
      <c r="VPH78" s="4"/>
      <c r="VPI78" s="4"/>
      <c r="VPJ78" s="4"/>
      <c r="VPK78" s="4"/>
      <c r="VPL78" s="4"/>
      <c r="VPM78" s="4"/>
      <c r="VPN78" s="4"/>
      <c r="VPO78" s="4"/>
      <c r="VPP78" s="4"/>
      <c r="VPQ78" s="4"/>
      <c r="VPR78" s="4"/>
      <c r="VPS78" s="4"/>
      <c r="VPT78" s="4"/>
      <c r="VPU78" s="4"/>
      <c r="VPV78" s="4"/>
      <c r="VPW78" s="4"/>
      <c r="VPX78" s="4"/>
      <c r="VPY78" s="4"/>
      <c r="VPZ78" s="4"/>
      <c r="VQA78" s="4"/>
      <c r="VQB78" s="4"/>
      <c r="VQC78" s="4"/>
      <c r="VQD78" s="4"/>
      <c r="VQE78" s="4"/>
      <c r="VQF78" s="4"/>
      <c r="VQG78" s="4"/>
      <c r="VQH78" s="4"/>
      <c r="VQI78" s="4"/>
      <c r="VQJ78" s="4"/>
      <c r="VQK78" s="4"/>
      <c r="VQL78" s="4"/>
      <c r="VQM78" s="4"/>
      <c r="VQN78" s="4"/>
      <c r="VQO78" s="4"/>
      <c r="VQP78" s="4"/>
      <c r="VQQ78" s="4"/>
      <c r="VQR78" s="4"/>
      <c r="VQS78" s="4"/>
      <c r="VQT78" s="4"/>
      <c r="VQU78" s="4"/>
      <c r="VQV78" s="4"/>
      <c r="VQW78" s="4"/>
      <c r="VQX78" s="4"/>
      <c r="VQY78" s="4"/>
      <c r="VQZ78" s="4"/>
      <c r="VRA78" s="4"/>
      <c r="VRB78" s="4"/>
      <c r="VRC78" s="4"/>
      <c r="VRD78" s="4"/>
      <c r="VRE78" s="4"/>
      <c r="VRF78" s="4"/>
      <c r="VRG78" s="4"/>
      <c r="VRH78" s="4"/>
      <c r="VRI78" s="4"/>
      <c r="VRJ78" s="4"/>
      <c r="VRK78" s="4"/>
      <c r="VRL78" s="4"/>
      <c r="VRM78" s="4"/>
      <c r="VRN78" s="4"/>
      <c r="VRO78" s="4"/>
      <c r="VRP78" s="4"/>
      <c r="VRQ78" s="4"/>
      <c r="VRR78" s="4"/>
      <c r="VRS78" s="4"/>
      <c r="VRT78" s="4"/>
      <c r="VRU78" s="4"/>
      <c r="VRV78" s="4"/>
      <c r="VRW78" s="4"/>
      <c r="VRX78" s="4"/>
      <c r="VRY78" s="4"/>
      <c r="VRZ78" s="4"/>
      <c r="VSA78" s="4"/>
      <c r="VSB78" s="4"/>
      <c r="VSC78" s="4"/>
      <c r="VSD78" s="4"/>
      <c r="VSE78" s="4"/>
      <c r="VSF78" s="4"/>
      <c r="VSG78" s="4"/>
      <c r="VSH78" s="4"/>
      <c r="VSI78" s="4"/>
      <c r="VSJ78" s="4"/>
      <c r="VSK78" s="4"/>
      <c r="VSL78" s="4"/>
      <c r="VSM78" s="4"/>
      <c r="VSN78" s="4"/>
      <c r="VSO78" s="4"/>
      <c r="VSP78" s="4"/>
      <c r="VSQ78" s="4"/>
      <c r="VSR78" s="4"/>
      <c r="VSS78" s="4"/>
      <c r="VST78" s="4"/>
      <c r="VSU78" s="4"/>
      <c r="VSV78" s="4"/>
      <c r="VSW78" s="4"/>
      <c r="VSX78" s="4"/>
      <c r="VSY78" s="4"/>
      <c r="VSZ78" s="4"/>
      <c r="VTA78" s="4"/>
      <c r="VTB78" s="4"/>
      <c r="VTC78" s="4"/>
      <c r="VTD78" s="4"/>
      <c r="VTE78" s="4"/>
      <c r="VTF78" s="4"/>
      <c r="VTG78" s="4"/>
      <c r="VTH78" s="4"/>
      <c r="VTI78" s="4"/>
      <c r="VTJ78" s="4"/>
      <c r="VTK78" s="4"/>
      <c r="VTL78" s="4"/>
      <c r="VTM78" s="4"/>
      <c r="VTN78" s="4"/>
      <c r="VTO78" s="4"/>
      <c r="VTP78" s="4"/>
      <c r="VTQ78" s="4"/>
      <c r="VTR78" s="4"/>
      <c r="VTS78" s="4"/>
      <c r="VTT78" s="4"/>
      <c r="VTU78" s="4"/>
      <c r="VTV78" s="4"/>
      <c r="VTW78" s="4"/>
      <c r="VTX78" s="4"/>
      <c r="VTY78" s="4"/>
      <c r="VTZ78" s="4"/>
      <c r="VUA78" s="4"/>
      <c r="VUB78" s="4"/>
      <c r="VUC78" s="4"/>
      <c r="VUD78" s="4"/>
      <c r="VUE78" s="4"/>
      <c r="VUF78" s="4"/>
      <c r="VUG78" s="4"/>
      <c r="VUH78" s="4"/>
      <c r="VUI78" s="4"/>
      <c r="VUJ78" s="4"/>
      <c r="VUK78" s="4"/>
      <c r="VUL78" s="4"/>
      <c r="VUM78" s="4"/>
      <c r="VUN78" s="4"/>
      <c r="VUO78" s="4"/>
      <c r="VUP78" s="4"/>
      <c r="VUQ78" s="4"/>
      <c r="VUR78" s="4"/>
      <c r="VUS78" s="4"/>
      <c r="VUT78" s="4"/>
      <c r="VUU78" s="4"/>
      <c r="VUV78" s="4"/>
      <c r="VUW78" s="4"/>
      <c r="VUX78" s="4"/>
      <c r="VUY78" s="4"/>
      <c r="VUZ78" s="4"/>
      <c r="VVA78" s="4"/>
      <c r="VVB78" s="4"/>
      <c r="VVC78" s="4"/>
      <c r="VVD78" s="4"/>
      <c r="VVE78" s="4"/>
      <c r="VVF78" s="4"/>
      <c r="VVG78" s="4"/>
      <c r="VVH78" s="4"/>
      <c r="VVI78" s="4"/>
      <c r="VVJ78" s="4"/>
      <c r="VVK78" s="4"/>
      <c r="VVL78" s="4"/>
      <c r="VVM78" s="4"/>
      <c r="VVN78" s="4"/>
      <c r="VVO78" s="4"/>
      <c r="VVP78" s="4"/>
      <c r="VVQ78" s="4"/>
      <c r="VVR78" s="4"/>
      <c r="VVS78" s="4"/>
      <c r="VVT78" s="4"/>
      <c r="VVU78" s="4"/>
      <c r="VVV78" s="4"/>
      <c r="VVW78" s="4"/>
      <c r="VVX78" s="4"/>
      <c r="VVY78" s="4"/>
      <c r="VVZ78" s="4"/>
      <c r="VWA78" s="4"/>
      <c r="VWB78" s="4"/>
      <c r="VWC78" s="4"/>
      <c r="VWD78" s="4"/>
      <c r="VWE78" s="4"/>
      <c r="VWF78" s="4"/>
      <c r="VWG78" s="4"/>
      <c r="VWH78" s="4"/>
      <c r="VWI78" s="4"/>
      <c r="VWJ78" s="4"/>
      <c r="VWK78" s="4"/>
      <c r="VWL78" s="4"/>
      <c r="VWM78" s="4"/>
      <c r="VWN78" s="4"/>
      <c r="VWO78" s="4"/>
      <c r="VWP78" s="4"/>
      <c r="VWQ78" s="4"/>
      <c r="VWR78" s="4"/>
      <c r="VWS78" s="4"/>
      <c r="VWT78" s="4"/>
      <c r="VWU78" s="4"/>
      <c r="VWV78" s="4"/>
      <c r="VWW78" s="4"/>
      <c r="VWX78" s="4"/>
      <c r="VWY78" s="4"/>
      <c r="VWZ78" s="4"/>
      <c r="VXA78" s="4"/>
      <c r="VXB78" s="4"/>
      <c r="VXC78" s="4"/>
      <c r="VXD78" s="4"/>
      <c r="VXE78" s="4"/>
      <c r="VXF78" s="4"/>
      <c r="VXG78" s="4"/>
      <c r="VXH78" s="4"/>
      <c r="VXI78" s="4"/>
      <c r="VXJ78" s="4"/>
      <c r="VXK78" s="4"/>
      <c r="VXL78" s="4"/>
      <c r="VXM78" s="4"/>
      <c r="VXN78" s="4"/>
      <c r="VXO78" s="4"/>
      <c r="VXP78" s="4"/>
      <c r="VXQ78" s="4"/>
      <c r="VXR78" s="4"/>
      <c r="VXS78" s="4"/>
      <c r="VXT78" s="4"/>
      <c r="VXU78" s="4"/>
      <c r="VXV78" s="4"/>
      <c r="VXW78" s="4"/>
      <c r="VXX78" s="4"/>
      <c r="VXY78" s="4"/>
      <c r="VXZ78" s="4"/>
      <c r="VYA78" s="4"/>
      <c r="VYB78" s="4"/>
      <c r="VYC78" s="4"/>
      <c r="VYD78" s="4"/>
      <c r="VYE78" s="4"/>
      <c r="VYF78" s="4"/>
      <c r="VYG78" s="4"/>
      <c r="VYH78" s="4"/>
      <c r="VYI78" s="4"/>
      <c r="VYJ78" s="4"/>
      <c r="VYK78" s="4"/>
      <c r="VYL78" s="4"/>
      <c r="VYM78" s="4"/>
      <c r="VYN78" s="4"/>
      <c r="VYO78" s="4"/>
      <c r="VYP78" s="4"/>
      <c r="VYQ78" s="4"/>
      <c r="VYR78" s="4"/>
      <c r="VYS78" s="4"/>
      <c r="VYT78" s="4"/>
      <c r="VYU78" s="4"/>
      <c r="VYV78" s="4"/>
      <c r="VYW78" s="4"/>
      <c r="VYX78" s="4"/>
      <c r="VYY78" s="4"/>
      <c r="VYZ78" s="4"/>
      <c r="VZA78" s="4"/>
      <c r="VZB78" s="4"/>
      <c r="VZC78" s="4"/>
      <c r="VZD78" s="4"/>
      <c r="VZE78" s="4"/>
      <c r="VZF78" s="4"/>
      <c r="VZG78" s="4"/>
      <c r="VZH78" s="4"/>
      <c r="VZI78" s="4"/>
      <c r="VZJ78" s="4"/>
      <c r="VZK78" s="4"/>
      <c r="VZL78" s="4"/>
      <c r="VZM78" s="4"/>
      <c r="VZN78" s="4"/>
      <c r="VZO78" s="4"/>
      <c r="VZP78" s="4"/>
      <c r="VZQ78" s="4"/>
      <c r="VZR78" s="4"/>
      <c r="VZS78" s="4"/>
      <c r="VZT78" s="4"/>
      <c r="VZU78" s="4"/>
      <c r="VZV78" s="4"/>
      <c r="VZW78" s="4"/>
      <c r="VZX78" s="4"/>
      <c r="VZY78" s="4"/>
      <c r="VZZ78" s="4"/>
      <c r="WAA78" s="4"/>
      <c r="WAB78" s="4"/>
      <c r="WAC78" s="4"/>
      <c r="WAD78" s="4"/>
      <c r="WAE78" s="4"/>
      <c r="WAF78" s="4"/>
      <c r="WAG78" s="4"/>
      <c r="WAH78" s="4"/>
      <c r="WAI78" s="4"/>
      <c r="WAJ78" s="4"/>
      <c r="WAK78" s="4"/>
      <c r="WAL78" s="4"/>
      <c r="WAM78" s="4"/>
      <c r="WAN78" s="4"/>
      <c r="WAO78" s="4"/>
      <c r="WAP78" s="4"/>
      <c r="WAQ78" s="4"/>
      <c r="WAR78" s="4"/>
      <c r="WAS78" s="4"/>
      <c r="WAT78" s="4"/>
      <c r="WAU78" s="4"/>
      <c r="WAV78" s="4"/>
      <c r="WAW78" s="4"/>
      <c r="WAX78" s="4"/>
      <c r="WAY78" s="4"/>
      <c r="WAZ78" s="4"/>
      <c r="WBA78" s="4"/>
      <c r="WBB78" s="4"/>
      <c r="WBC78" s="4"/>
      <c r="WBD78" s="4"/>
      <c r="WBE78" s="4"/>
      <c r="WBF78" s="4"/>
      <c r="WBG78" s="4"/>
      <c r="WBH78" s="4"/>
      <c r="WBI78" s="4"/>
      <c r="WBJ78" s="4"/>
      <c r="WBK78" s="4"/>
      <c r="WBL78" s="4"/>
      <c r="WBM78" s="4"/>
      <c r="WBN78" s="4"/>
      <c r="WBO78" s="4"/>
      <c r="WBP78" s="4"/>
      <c r="WBQ78" s="4"/>
      <c r="WBR78" s="4"/>
      <c r="WBS78" s="4"/>
      <c r="WBT78" s="4"/>
      <c r="WBU78" s="4"/>
      <c r="WBV78" s="4"/>
      <c r="WBW78" s="4"/>
      <c r="WBX78" s="4"/>
      <c r="WBY78" s="4"/>
      <c r="WBZ78" s="4"/>
      <c r="WCA78" s="4"/>
      <c r="WCB78" s="4"/>
      <c r="WCC78" s="4"/>
      <c r="WCD78" s="4"/>
      <c r="WCE78" s="4"/>
      <c r="WCF78" s="4"/>
      <c r="WCG78" s="4"/>
      <c r="WCH78" s="4"/>
      <c r="WCI78" s="4"/>
      <c r="WCJ78" s="4"/>
      <c r="WCK78" s="4"/>
      <c r="WCL78" s="4"/>
      <c r="WCM78" s="4"/>
      <c r="WCN78" s="4"/>
      <c r="WCO78" s="4"/>
      <c r="WCP78" s="4"/>
      <c r="WCQ78" s="4"/>
      <c r="WCR78" s="4"/>
      <c r="WCS78" s="4"/>
      <c r="WCT78" s="4"/>
      <c r="WCU78" s="4"/>
      <c r="WCV78" s="4"/>
      <c r="WCW78" s="4"/>
      <c r="WCX78" s="4"/>
      <c r="WCY78" s="4"/>
      <c r="WCZ78" s="4"/>
      <c r="WDA78" s="4"/>
      <c r="WDB78" s="4"/>
      <c r="WDC78" s="4"/>
      <c r="WDD78" s="4"/>
      <c r="WDE78" s="4"/>
      <c r="WDF78" s="4"/>
      <c r="WDG78" s="4"/>
      <c r="WDH78" s="4"/>
      <c r="WDI78" s="4"/>
      <c r="WDJ78" s="4"/>
      <c r="WDK78" s="4"/>
      <c r="WDL78" s="4"/>
      <c r="WDM78" s="4"/>
      <c r="WDN78" s="4"/>
      <c r="WDO78" s="4"/>
      <c r="WDP78" s="4"/>
      <c r="WDQ78" s="4"/>
      <c r="WDR78" s="4"/>
      <c r="WDS78" s="4"/>
      <c r="WDT78" s="4"/>
      <c r="WDU78" s="4"/>
      <c r="WDV78" s="4"/>
      <c r="WDW78" s="4"/>
      <c r="WDX78" s="4"/>
      <c r="WDY78" s="4"/>
      <c r="WDZ78" s="4"/>
      <c r="WEA78" s="4"/>
      <c r="WEB78" s="4"/>
      <c r="WEC78" s="4"/>
      <c r="WED78" s="4"/>
      <c r="WEE78" s="4"/>
      <c r="WEF78" s="4"/>
      <c r="WEG78" s="4"/>
      <c r="WEH78" s="4"/>
      <c r="WEI78" s="4"/>
      <c r="WEJ78" s="4"/>
      <c r="WEK78" s="4"/>
      <c r="WEL78" s="4"/>
      <c r="WEM78" s="4"/>
      <c r="WEN78" s="4"/>
      <c r="WEO78" s="4"/>
      <c r="WEP78" s="4"/>
      <c r="WEQ78" s="4"/>
      <c r="WER78" s="4"/>
      <c r="WES78" s="4"/>
      <c r="WET78" s="4"/>
      <c r="WEU78" s="4"/>
      <c r="WEV78" s="4"/>
      <c r="WEW78" s="4"/>
      <c r="WEX78" s="4"/>
      <c r="WEY78" s="4"/>
      <c r="WEZ78" s="4"/>
      <c r="WFA78" s="4"/>
      <c r="WFB78" s="4"/>
      <c r="WFC78" s="4"/>
      <c r="WFD78" s="4"/>
      <c r="WFE78" s="4"/>
      <c r="WFF78" s="4"/>
      <c r="WFG78" s="4"/>
      <c r="WFH78" s="4"/>
      <c r="WFI78" s="4"/>
      <c r="WFJ78" s="4"/>
      <c r="WFK78" s="4"/>
      <c r="WFL78" s="4"/>
      <c r="WFM78" s="4"/>
      <c r="WFN78" s="4"/>
      <c r="WFO78" s="4"/>
      <c r="WFP78" s="4"/>
      <c r="WFQ78" s="4"/>
      <c r="WFR78" s="4"/>
      <c r="WFS78" s="4"/>
      <c r="WFT78" s="4"/>
      <c r="WFU78" s="4"/>
      <c r="WFV78" s="4"/>
      <c r="WFW78" s="4"/>
      <c r="WFX78" s="4"/>
      <c r="WFY78" s="4"/>
      <c r="WFZ78" s="4"/>
      <c r="WGA78" s="4"/>
      <c r="WGB78" s="4"/>
      <c r="WGC78" s="4"/>
      <c r="WGD78" s="4"/>
      <c r="WGE78" s="4"/>
      <c r="WGF78" s="4"/>
      <c r="WGG78" s="4"/>
      <c r="WGH78" s="4"/>
      <c r="WGI78" s="4"/>
      <c r="WGJ78" s="4"/>
      <c r="WGK78" s="4"/>
      <c r="WGL78" s="4"/>
      <c r="WGM78" s="4"/>
      <c r="WGN78" s="4"/>
      <c r="WGO78" s="4"/>
      <c r="WGP78" s="4"/>
      <c r="WGQ78" s="4"/>
      <c r="WGR78" s="4"/>
      <c r="WGS78" s="4"/>
      <c r="WGT78" s="4"/>
      <c r="WGU78" s="4"/>
      <c r="WGV78" s="4"/>
      <c r="WGW78" s="4"/>
      <c r="WGX78" s="4"/>
      <c r="WGY78" s="4"/>
      <c r="WGZ78" s="4"/>
      <c r="WHA78" s="4"/>
      <c r="WHB78" s="4"/>
      <c r="WHC78" s="4"/>
      <c r="WHD78" s="4"/>
      <c r="WHE78" s="4"/>
      <c r="WHF78" s="4"/>
      <c r="WHG78" s="4"/>
      <c r="WHH78" s="4"/>
      <c r="WHI78" s="4"/>
      <c r="WHJ78" s="4"/>
      <c r="WHK78" s="4"/>
      <c r="WHL78" s="4"/>
      <c r="WHM78" s="4"/>
      <c r="WHN78" s="4"/>
      <c r="WHO78" s="4"/>
      <c r="WHP78" s="4"/>
      <c r="WHQ78" s="4"/>
      <c r="WHR78" s="4"/>
      <c r="WHS78" s="4"/>
      <c r="WHT78" s="4"/>
      <c r="WHU78" s="4"/>
      <c r="WHV78" s="4"/>
      <c r="WHW78" s="4"/>
      <c r="WHX78" s="4"/>
      <c r="WHY78" s="4"/>
      <c r="WHZ78" s="4"/>
      <c r="WIA78" s="4"/>
      <c r="WIB78" s="4"/>
      <c r="WIC78" s="4"/>
      <c r="WID78" s="4"/>
      <c r="WIE78" s="4"/>
      <c r="WIF78" s="4"/>
      <c r="WIG78" s="4"/>
      <c r="WIH78" s="4"/>
      <c r="WII78" s="4"/>
      <c r="WIJ78" s="4"/>
      <c r="WIK78" s="4"/>
      <c r="WIL78" s="4"/>
      <c r="WIM78" s="4"/>
      <c r="WIN78" s="4"/>
      <c r="WIO78" s="4"/>
      <c r="WIP78" s="4"/>
      <c r="WIQ78" s="4"/>
      <c r="WIR78" s="4"/>
      <c r="WIS78" s="4"/>
      <c r="WIT78" s="4"/>
      <c r="WIU78" s="4"/>
      <c r="WIV78" s="4"/>
      <c r="WIW78" s="4"/>
      <c r="WIX78" s="4"/>
      <c r="WIY78" s="4"/>
      <c r="WIZ78" s="4"/>
      <c r="WJA78" s="4"/>
      <c r="WJB78" s="4"/>
      <c r="WJC78" s="4"/>
      <c r="WJD78" s="4"/>
      <c r="WJE78" s="4"/>
      <c r="WJF78" s="4"/>
      <c r="WJG78" s="4"/>
      <c r="WJH78" s="4"/>
      <c r="WJI78" s="4"/>
      <c r="WJJ78" s="4"/>
      <c r="WJK78" s="4"/>
      <c r="WJL78" s="4"/>
      <c r="WJM78" s="4"/>
      <c r="WJN78" s="4"/>
      <c r="WJO78" s="4"/>
      <c r="WJP78" s="4"/>
      <c r="WJQ78" s="4"/>
      <c r="WJR78" s="4"/>
      <c r="WJS78" s="4"/>
      <c r="WJT78" s="4"/>
      <c r="WJU78" s="4"/>
      <c r="WJV78" s="4"/>
      <c r="WJW78" s="4"/>
      <c r="WJX78" s="4"/>
      <c r="WJY78" s="4"/>
      <c r="WJZ78" s="4"/>
      <c r="WKA78" s="4"/>
      <c r="WKB78" s="4"/>
      <c r="WKC78" s="4"/>
      <c r="WKD78" s="4"/>
      <c r="WKE78" s="4"/>
      <c r="WKF78" s="4"/>
      <c r="WKG78" s="4"/>
      <c r="WKH78" s="4"/>
      <c r="WKI78" s="4"/>
      <c r="WKJ78" s="4"/>
      <c r="WKK78" s="4"/>
      <c r="WKL78" s="4"/>
      <c r="WKM78" s="4"/>
      <c r="WKN78" s="4"/>
      <c r="WKO78" s="4"/>
      <c r="WKP78" s="4"/>
      <c r="WKQ78" s="4"/>
      <c r="WKR78" s="4"/>
      <c r="WKS78" s="4"/>
      <c r="WKT78" s="4"/>
      <c r="WKU78" s="4"/>
      <c r="WKV78" s="4"/>
      <c r="WKW78" s="4"/>
      <c r="WKX78" s="4"/>
      <c r="WKY78" s="4"/>
      <c r="WKZ78" s="4"/>
      <c r="WLA78" s="4"/>
      <c r="WLB78" s="4"/>
      <c r="WLC78" s="4"/>
      <c r="WLD78" s="4"/>
      <c r="WLE78" s="4"/>
      <c r="WLF78" s="4"/>
      <c r="WLG78" s="4"/>
      <c r="WLH78" s="4"/>
      <c r="WLI78" s="4"/>
      <c r="WLJ78" s="4"/>
      <c r="WLK78" s="4"/>
      <c r="WLL78" s="4"/>
      <c r="WLM78" s="4"/>
      <c r="WLN78" s="4"/>
      <c r="WLO78" s="4"/>
      <c r="WLP78" s="4"/>
      <c r="WLQ78" s="4"/>
      <c r="WLR78" s="4"/>
      <c r="WLS78" s="4"/>
      <c r="WLT78" s="4"/>
      <c r="WLU78" s="4"/>
      <c r="WLV78" s="4"/>
      <c r="WLW78" s="4"/>
      <c r="WLX78" s="4"/>
      <c r="WLY78" s="4"/>
      <c r="WLZ78" s="4"/>
      <c r="WMA78" s="4"/>
      <c r="WMB78" s="4"/>
      <c r="WMC78" s="4"/>
      <c r="WMD78" s="4"/>
      <c r="WME78" s="4"/>
      <c r="WMF78" s="4"/>
      <c r="WMG78" s="4"/>
      <c r="WMH78" s="4"/>
      <c r="WMI78" s="4"/>
      <c r="WMJ78" s="4"/>
      <c r="WMK78" s="4"/>
      <c r="WML78" s="4"/>
      <c r="WMM78" s="4"/>
      <c r="WMN78" s="4"/>
      <c r="WMO78" s="4"/>
      <c r="WMP78" s="4"/>
      <c r="WMQ78" s="4"/>
      <c r="WMR78" s="4"/>
      <c r="WMS78" s="4"/>
      <c r="WMT78" s="4"/>
      <c r="WMU78" s="4"/>
      <c r="WMV78" s="4"/>
      <c r="WMW78" s="4"/>
      <c r="WMX78" s="4"/>
      <c r="WMY78" s="4"/>
      <c r="WMZ78" s="4"/>
      <c r="WNA78" s="4"/>
      <c r="WNB78" s="4"/>
      <c r="WNC78" s="4"/>
      <c r="WND78" s="4"/>
      <c r="WNE78" s="4"/>
      <c r="WNF78" s="4"/>
      <c r="WNG78" s="4"/>
      <c r="WNH78" s="4"/>
      <c r="WNI78" s="4"/>
      <c r="WNJ78" s="4"/>
      <c r="WNK78" s="4"/>
      <c r="WNL78" s="4"/>
      <c r="WNM78" s="4"/>
      <c r="WNN78" s="4"/>
      <c r="WNO78" s="4"/>
      <c r="WNP78" s="4"/>
      <c r="WNQ78" s="4"/>
      <c r="WNR78" s="4"/>
      <c r="WNS78" s="4"/>
      <c r="WNT78" s="4"/>
      <c r="WNU78" s="4"/>
      <c r="WNV78" s="4"/>
      <c r="WNW78" s="4"/>
      <c r="WNX78" s="4"/>
      <c r="WNY78" s="4"/>
      <c r="WNZ78" s="4"/>
      <c r="WOA78" s="4"/>
      <c r="WOB78" s="4"/>
      <c r="WOC78" s="4"/>
      <c r="WOD78" s="4"/>
      <c r="WOE78" s="4"/>
      <c r="WOF78" s="4"/>
      <c r="WOG78" s="4"/>
      <c r="WOH78" s="4"/>
      <c r="WOI78" s="4"/>
      <c r="WOJ78" s="4"/>
      <c r="WOK78" s="4"/>
      <c r="WOL78" s="4"/>
      <c r="WOM78" s="4"/>
      <c r="WON78" s="4"/>
      <c r="WOO78" s="4"/>
      <c r="WOP78" s="4"/>
      <c r="WOQ78" s="4"/>
      <c r="WOR78" s="4"/>
      <c r="WOS78" s="4"/>
      <c r="WOT78" s="4"/>
      <c r="WOU78" s="4"/>
      <c r="WOV78" s="4"/>
      <c r="WOW78" s="4"/>
      <c r="WOX78" s="4"/>
      <c r="WOY78" s="4"/>
      <c r="WOZ78" s="4"/>
      <c r="WPA78" s="4"/>
      <c r="WPB78" s="4"/>
      <c r="WPC78" s="4"/>
      <c r="WPD78" s="4"/>
      <c r="WPE78" s="4"/>
      <c r="WPF78" s="4"/>
      <c r="WPG78" s="4"/>
      <c r="WPH78" s="4"/>
      <c r="WPI78" s="4"/>
      <c r="WPJ78" s="4"/>
      <c r="WPK78" s="4"/>
      <c r="WPL78" s="4"/>
      <c r="WPM78" s="4"/>
      <c r="WPN78" s="4"/>
      <c r="WPO78" s="4"/>
      <c r="WPP78" s="4"/>
      <c r="WPQ78" s="4"/>
      <c r="WPR78" s="4"/>
      <c r="WPS78" s="4"/>
      <c r="WPT78" s="4"/>
      <c r="WPU78" s="4"/>
      <c r="WPV78" s="4"/>
      <c r="WPW78" s="4"/>
      <c r="WPX78" s="4"/>
      <c r="WPY78" s="4"/>
      <c r="WPZ78" s="4"/>
      <c r="WQA78" s="4"/>
      <c r="WQB78" s="4"/>
      <c r="WQC78" s="4"/>
      <c r="WQD78" s="4"/>
      <c r="WQE78" s="4"/>
      <c r="WQF78" s="4"/>
      <c r="WQG78" s="4"/>
      <c r="WQH78" s="4"/>
      <c r="WQI78" s="4"/>
      <c r="WQJ78" s="4"/>
      <c r="WQK78" s="4"/>
      <c r="WQL78" s="4"/>
      <c r="WQM78" s="4"/>
      <c r="WQN78" s="4"/>
      <c r="WQO78" s="4"/>
      <c r="WQP78" s="4"/>
      <c r="WQQ78" s="4"/>
      <c r="WQR78" s="4"/>
      <c r="WQS78" s="4"/>
      <c r="WQT78" s="4"/>
      <c r="WQU78" s="4"/>
      <c r="WQV78" s="4"/>
      <c r="WQW78" s="4"/>
      <c r="WQX78" s="4"/>
      <c r="WQY78" s="4"/>
      <c r="WQZ78" s="4"/>
      <c r="WRA78" s="4"/>
      <c r="WRB78" s="4"/>
      <c r="WRC78" s="4"/>
      <c r="WRD78" s="4"/>
      <c r="WRE78" s="4"/>
      <c r="WRF78" s="4"/>
      <c r="WRG78" s="4"/>
      <c r="WRH78" s="4"/>
      <c r="WRI78" s="4"/>
      <c r="WRJ78" s="4"/>
      <c r="WRK78" s="4"/>
      <c r="WRL78" s="4"/>
      <c r="WRM78" s="4"/>
      <c r="WRN78" s="4"/>
      <c r="WRO78" s="4"/>
      <c r="WRP78" s="4"/>
      <c r="WRQ78" s="4"/>
      <c r="WRR78" s="4"/>
      <c r="WRS78" s="4"/>
      <c r="WRT78" s="4"/>
      <c r="WRU78" s="4"/>
      <c r="WRV78" s="4"/>
      <c r="WRW78" s="4"/>
      <c r="WRX78" s="4"/>
      <c r="WRY78" s="4"/>
      <c r="WRZ78" s="4"/>
      <c r="WSA78" s="4"/>
      <c r="WSB78" s="4"/>
      <c r="WSC78" s="4"/>
      <c r="WSD78" s="4"/>
      <c r="WSE78" s="4"/>
      <c r="WSF78" s="4"/>
      <c r="WSG78" s="4"/>
      <c r="WSH78" s="4"/>
      <c r="WSI78" s="4"/>
      <c r="WSJ78" s="4"/>
      <c r="WSK78" s="4"/>
      <c r="WSL78" s="4"/>
      <c r="WSM78" s="4"/>
      <c r="WSN78" s="4"/>
      <c r="WSO78" s="4"/>
      <c r="WSP78" s="4"/>
      <c r="WSQ78" s="4"/>
      <c r="WSR78" s="4"/>
      <c r="WSS78" s="4"/>
      <c r="WST78" s="4"/>
      <c r="WSU78" s="4"/>
      <c r="WSV78" s="4"/>
      <c r="WSW78" s="4"/>
      <c r="WSX78" s="4"/>
      <c r="WSY78" s="4"/>
      <c r="WSZ78" s="4"/>
      <c r="WTA78" s="4"/>
      <c r="WTB78" s="4"/>
      <c r="WTC78" s="4"/>
      <c r="WTD78" s="4"/>
      <c r="WTE78" s="4"/>
      <c r="WTF78" s="4"/>
      <c r="WTG78" s="4"/>
      <c r="WTH78" s="4"/>
      <c r="WTI78" s="4"/>
      <c r="WTJ78" s="4"/>
      <c r="WTK78" s="4"/>
      <c r="WTL78" s="4"/>
      <c r="WTM78" s="4"/>
      <c r="WTN78" s="4"/>
      <c r="WTO78" s="4"/>
      <c r="WTP78" s="4"/>
      <c r="WTQ78" s="4"/>
      <c r="WTR78" s="4"/>
      <c r="WTS78" s="4"/>
      <c r="WTT78" s="4"/>
      <c r="WTU78" s="4"/>
      <c r="WTV78" s="4"/>
      <c r="WTW78" s="4"/>
      <c r="WTX78" s="4"/>
      <c r="WTY78" s="4"/>
      <c r="WTZ78" s="4"/>
      <c r="WUA78" s="4"/>
      <c r="WUB78" s="4"/>
      <c r="WUC78" s="4"/>
      <c r="WUD78" s="4"/>
      <c r="WUE78" s="4"/>
      <c r="WUF78" s="4"/>
      <c r="WUG78" s="4"/>
      <c r="WUH78" s="4"/>
      <c r="WUI78" s="4"/>
      <c r="WUJ78" s="4"/>
      <c r="WUK78" s="4"/>
      <c r="WUL78" s="4"/>
      <c r="WUM78" s="4"/>
      <c r="WUN78" s="4"/>
      <c r="WUO78" s="4"/>
      <c r="WUP78" s="4"/>
      <c r="WUQ78" s="4"/>
      <c r="WUR78" s="4"/>
      <c r="WUS78" s="4"/>
      <c r="WUT78" s="4"/>
      <c r="WUU78" s="4"/>
      <c r="WUV78" s="4"/>
      <c r="WUW78" s="4"/>
      <c r="WUX78" s="4"/>
      <c r="WUY78" s="4"/>
      <c r="WUZ78" s="4"/>
      <c r="WVA78" s="4"/>
      <c r="WVB78" s="4"/>
      <c r="WVC78" s="4"/>
      <c r="WVD78" s="4"/>
      <c r="WVE78" s="4"/>
      <c r="WVF78" s="4"/>
      <c r="WVG78" s="4"/>
      <c r="WVH78" s="4"/>
      <c r="WVI78" s="4"/>
      <c r="WVJ78" s="4"/>
      <c r="WVK78" s="4"/>
      <c r="WVL78" s="4"/>
      <c r="WVM78" s="4"/>
      <c r="WVN78" s="4"/>
      <c r="WVO78" s="4"/>
      <c r="WVP78" s="4"/>
      <c r="WVQ78" s="4"/>
      <c r="WVR78" s="4"/>
      <c r="WVS78" s="4"/>
      <c r="WVT78" s="4"/>
      <c r="WVU78" s="4"/>
      <c r="WVV78" s="4"/>
      <c r="WVW78" s="4"/>
      <c r="WVX78" s="4"/>
      <c r="WVY78" s="4"/>
      <c r="WVZ78" s="4"/>
      <c r="WWA78" s="4"/>
      <c r="WWB78" s="4"/>
      <c r="WWC78" s="4"/>
      <c r="WWD78" s="4"/>
      <c r="WWE78" s="4"/>
      <c r="WWF78" s="4"/>
      <c r="WWG78" s="4"/>
      <c r="WWH78" s="4"/>
      <c r="WWI78" s="4"/>
      <c r="WWJ78" s="4"/>
      <c r="WWK78" s="4"/>
      <c r="WWL78" s="4"/>
      <c r="WWM78" s="4"/>
      <c r="WWN78" s="4"/>
      <c r="WWO78" s="4"/>
      <c r="WWP78" s="4"/>
      <c r="WWQ78" s="4"/>
      <c r="WWR78" s="4"/>
      <c r="WWS78" s="4"/>
      <c r="WWT78" s="4"/>
      <c r="WWU78" s="4"/>
      <c r="WWV78" s="4"/>
      <c r="WWW78" s="4"/>
      <c r="WWX78" s="4"/>
      <c r="WWY78" s="4"/>
      <c r="WWZ78" s="4"/>
      <c r="WXA78" s="4"/>
      <c r="WXB78" s="4"/>
      <c r="WXC78" s="4"/>
      <c r="WXD78" s="4"/>
      <c r="WXE78" s="4"/>
      <c r="WXF78" s="4"/>
      <c r="WXG78" s="4"/>
      <c r="WXH78" s="4"/>
      <c r="WXI78" s="4"/>
      <c r="WXJ78" s="4"/>
      <c r="WXK78" s="4"/>
      <c r="WXL78" s="4"/>
      <c r="WXM78" s="4"/>
      <c r="WXN78" s="4"/>
      <c r="WXO78" s="4"/>
      <c r="WXP78" s="4"/>
      <c r="WXQ78" s="4"/>
      <c r="WXR78" s="4"/>
      <c r="WXS78" s="4"/>
      <c r="WXT78" s="4"/>
      <c r="WXU78" s="4"/>
      <c r="WXV78" s="4"/>
      <c r="WXW78" s="4"/>
      <c r="WXX78" s="4"/>
      <c r="WXY78" s="4"/>
      <c r="WXZ78" s="4"/>
      <c r="WYA78" s="4"/>
      <c r="WYB78" s="4"/>
      <c r="WYC78" s="4"/>
      <c r="WYD78" s="4"/>
      <c r="WYE78" s="4"/>
      <c r="WYF78" s="4"/>
      <c r="WYG78" s="4"/>
      <c r="WYH78" s="4"/>
      <c r="WYI78" s="4"/>
      <c r="WYJ78" s="4"/>
      <c r="WYK78" s="4"/>
      <c r="WYL78" s="4"/>
      <c r="WYM78" s="4"/>
      <c r="WYN78" s="4"/>
      <c r="WYO78" s="4"/>
      <c r="WYP78" s="4"/>
      <c r="WYQ78" s="4"/>
      <c r="WYR78" s="4"/>
      <c r="WYS78" s="4"/>
      <c r="WYT78" s="4"/>
      <c r="WYU78" s="4"/>
      <c r="WYV78" s="4"/>
      <c r="WYW78" s="4"/>
      <c r="WYX78" s="4"/>
      <c r="WYY78" s="4"/>
      <c r="WYZ78" s="4"/>
      <c r="WZA78" s="4"/>
      <c r="WZB78" s="4"/>
      <c r="WZC78" s="4"/>
      <c r="WZD78" s="4"/>
      <c r="WZE78" s="4"/>
      <c r="WZF78" s="4"/>
      <c r="WZG78" s="4"/>
      <c r="WZH78" s="4"/>
      <c r="WZI78" s="4"/>
      <c r="WZJ78" s="4"/>
      <c r="WZK78" s="4"/>
      <c r="WZL78" s="4"/>
      <c r="WZM78" s="4"/>
      <c r="WZN78" s="4"/>
      <c r="WZO78" s="4"/>
      <c r="WZP78" s="4"/>
      <c r="WZQ78" s="4"/>
      <c r="WZR78" s="4"/>
      <c r="WZS78" s="4"/>
      <c r="WZT78" s="4"/>
      <c r="WZU78" s="4"/>
      <c r="WZV78" s="4"/>
      <c r="WZW78" s="4"/>
      <c r="WZX78" s="4"/>
      <c r="WZY78" s="4"/>
      <c r="WZZ78" s="4"/>
      <c r="XAA78" s="4"/>
      <c r="XAB78" s="4"/>
      <c r="XAC78" s="4"/>
      <c r="XAD78" s="4"/>
      <c r="XAE78" s="4"/>
      <c r="XAF78" s="4"/>
      <c r="XAG78" s="4"/>
      <c r="XAH78" s="4"/>
      <c r="XAI78" s="4"/>
      <c r="XAJ78" s="4"/>
      <c r="XAK78" s="4"/>
      <c r="XAL78" s="4"/>
      <c r="XAM78" s="4"/>
      <c r="XAN78" s="4"/>
      <c r="XAO78" s="4"/>
      <c r="XAP78" s="4"/>
      <c r="XAQ78" s="4"/>
      <c r="XAR78" s="4"/>
      <c r="XAS78" s="4"/>
      <c r="XAT78" s="4"/>
      <c r="XAU78" s="4"/>
      <c r="XAV78" s="4"/>
      <c r="XAW78" s="4"/>
      <c r="XAX78" s="4"/>
      <c r="XAY78" s="4"/>
      <c r="XAZ78" s="4"/>
      <c r="XBA78" s="4"/>
      <c r="XBB78" s="4"/>
      <c r="XBC78" s="4"/>
      <c r="XBD78" s="4"/>
      <c r="XBE78" s="4"/>
      <c r="XBF78" s="4"/>
      <c r="XBG78" s="4"/>
      <c r="XBH78" s="4"/>
      <c r="XBI78" s="4"/>
      <c r="XBJ78" s="4"/>
      <c r="XBK78" s="4"/>
      <c r="XBL78" s="4"/>
      <c r="XBM78" s="4"/>
      <c r="XBN78" s="4"/>
      <c r="XBO78" s="4"/>
      <c r="XBP78" s="4"/>
      <c r="XBQ78" s="4"/>
      <c r="XBR78" s="4"/>
      <c r="XBS78" s="4"/>
      <c r="XBT78" s="4"/>
      <c r="XBU78" s="4"/>
      <c r="XBV78" s="4"/>
      <c r="XBW78" s="4"/>
      <c r="XBX78" s="4"/>
      <c r="XBY78" s="4"/>
      <c r="XBZ78" s="4"/>
      <c r="XCA78" s="4"/>
      <c r="XCB78" s="4"/>
      <c r="XCC78" s="4"/>
      <c r="XCD78" s="4"/>
      <c r="XCE78" s="4"/>
      <c r="XCF78" s="4"/>
      <c r="XCG78" s="4"/>
      <c r="XCH78" s="4"/>
      <c r="XCI78" s="4"/>
      <c r="XCJ78" s="4"/>
      <c r="XCK78" s="4"/>
      <c r="XCL78" s="4"/>
      <c r="XCM78" s="4"/>
      <c r="XCN78" s="4"/>
      <c r="XCO78" s="4"/>
      <c r="XCP78" s="4"/>
      <c r="XCQ78" s="4"/>
      <c r="XCR78" s="4"/>
      <c r="XCS78" s="4"/>
      <c r="XCT78" s="4"/>
      <c r="XCU78" s="4"/>
      <c r="XCV78" s="4"/>
      <c r="XCW78" s="4"/>
      <c r="XCX78" s="4"/>
      <c r="XCY78" s="4"/>
      <c r="XCZ78" s="4"/>
      <c r="XDA78" s="4"/>
      <c r="XDB78" s="4"/>
      <c r="XDC78" s="4"/>
      <c r="XDD78" s="4"/>
      <c r="XDE78" s="4"/>
      <c r="XDF78" s="4"/>
      <c r="XDG78" s="4"/>
      <c r="XDH78" s="4"/>
      <c r="XDI78" s="4"/>
      <c r="XDJ78" s="4"/>
      <c r="XDK78" s="4"/>
      <c r="XDL78" s="4"/>
      <c r="XDM78" s="4"/>
      <c r="XDN78" s="4"/>
      <c r="XDO78" s="4"/>
      <c r="XDP78" s="4"/>
      <c r="XDQ78" s="4"/>
      <c r="XDR78" s="4"/>
      <c r="XDS78" s="4"/>
      <c r="XDT78" s="4"/>
      <c r="XDU78" s="4"/>
      <c r="XDV78" s="4"/>
      <c r="XDW78" s="4"/>
      <c r="XDX78" s="4"/>
      <c r="XDY78" s="4"/>
      <c r="XDZ78" s="4"/>
      <c r="XEA78" s="4"/>
      <c r="XEB78" s="4"/>
      <c r="XEC78" s="4"/>
      <c r="XED78" s="4"/>
      <c r="XEE78" s="4"/>
      <c r="XEF78" s="4"/>
      <c r="XEG78" s="4"/>
      <c r="XEH78" s="4"/>
      <c r="XEI78" s="4"/>
      <c r="XEJ78" s="4"/>
      <c r="XEK78" s="4"/>
    </row>
    <row r="79" spans="1:16365" s="29" customFormat="1" ht="13.5" customHeight="1" x14ac:dyDescent="0.25">
      <c r="A79" s="485" t="s">
        <v>172</v>
      </c>
      <c r="B79" s="485" t="s">
        <v>193</v>
      </c>
      <c r="C79" s="485" t="s">
        <v>272</v>
      </c>
      <c r="D79" s="485" t="s">
        <v>281</v>
      </c>
      <c r="E79" s="485" t="s">
        <v>183</v>
      </c>
      <c r="F79" s="485" t="s">
        <v>177</v>
      </c>
      <c r="G79" s="485" t="s">
        <v>178</v>
      </c>
      <c r="H79" s="485" t="s">
        <v>284</v>
      </c>
      <c r="I79" s="486" t="s">
        <v>593</v>
      </c>
      <c r="J79" s="491">
        <v>17901057998065.699</v>
      </c>
      <c r="K79" s="491" t="s">
        <v>285</v>
      </c>
      <c r="L79" s="3"/>
      <c r="M79" s="205" t="s">
        <v>583</v>
      </c>
      <c r="N79" s="44">
        <f t="shared" ref="N79:N94" si="2">J79/SUM($J$78:$J$94)</f>
        <v>9.1597582403458083E-2</v>
      </c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  <c r="AMK79" s="4"/>
      <c r="AML79" s="4"/>
      <c r="AMM79" s="4"/>
      <c r="AMN79" s="4"/>
      <c r="AMO79" s="4"/>
      <c r="AMP79" s="4"/>
      <c r="AMQ79" s="4"/>
      <c r="AMR79" s="4"/>
      <c r="AMS79" s="4"/>
      <c r="AMT79" s="4"/>
      <c r="AMU79" s="4"/>
      <c r="AMV79" s="4"/>
      <c r="AMW79" s="4"/>
      <c r="AMX79" s="4"/>
      <c r="AMY79" s="4"/>
      <c r="AMZ79" s="4"/>
      <c r="ANA79" s="4"/>
      <c r="ANB79" s="4"/>
      <c r="ANC79" s="4"/>
      <c r="AND79" s="4"/>
      <c r="ANE79" s="4"/>
      <c r="ANF79" s="4"/>
      <c r="ANG79" s="4"/>
      <c r="ANH79" s="4"/>
      <c r="ANI79" s="4"/>
      <c r="ANJ79" s="4"/>
      <c r="ANK79" s="4"/>
      <c r="ANL79" s="4"/>
      <c r="ANM79" s="4"/>
      <c r="ANN79" s="4"/>
      <c r="ANO79" s="4"/>
      <c r="ANP79" s="4"/>
      <c r="ANQ79" s="4"/>
      <c r="ANR79" s="4"/>
      <c r="ANS79" s="4"/>
      <c r="ANT79" s="4"/>
      <c r="ANU79" s="4"/>
      <c r="ANV79" s="4"/>
      <c r="ANW79" s="4"/>
      <c r="ANX79" s="4"/>
      <c r="ANY79" s="4"/>
      <c r="ANZ79" s="4"/>
      <c r="AOA79" s="4"/>
      <c r="AOB79" s="4"/>
      <c r="AOC79" s="4"/>
      <c r="AOD79" s="4"/>
      <c r="AOE79" s="4"/>
      <c r="AOF79" s="4"/>
      <c r="AOG79" s="4"/>
      <c r="AOH79" s="4"/>
      <c r="AOI79" s="4"/>
      <c r="AOJ79" s="4"/>
      <c r="AOK79" s="4"/>
      <c r="AOL79" s="4"/>
      <c r="AOM79" s="4"/>
      <c r="AON79" s="4"/>
      <c r="AOO79" s="4"/>
      <c r="AOP79" s="4"/>
      <c r="AOQ79" s="4"/>
      <c r="AOR79" s="4"/>
      <c r="AOS79" s="4"/>
      <c r="AOT79" s="4"/>
      <c r="AOU79" s="4"/>
      <c r="AOV79" s="4"/>
      <c r="AOW79" s="4"/>
      <c r="AOX79" s="4"/>
      <c r="AOY79" s="4"/>
      <c r="AOZ79" s="4"/>
      <c r="APA79" s="4"/>
      <c r="APB79" s="4"/>
      <c r="APC79" s="4"/>
      <c r="APD79" s="4"/>
      <c r="APE79" s="4"/>
      <c r="APF79" s="4"/>
      <c r="APG79" s="4"/>
      <c r="APH79" s="4"/>
      <c r="API79" s="4"/>
      <c r="APJ79" s="4"/>
      <c r="APK79" s="4"/>
      <c r="APL79" s="4"/>
      <c r="APM79" s="4"/>
      <c r="APN79" s="4"/>
      <c r="APO79" s="4"/>
      <c r="APP79" s="4"/>
      <c r="APQ79" s="4"/>
      <c r="APR79" s="4"/>
      <c r="APS79" s="4"/>
      <c r="APT79" s="4"/>
      <c r="APU79" s="4"/>
      <c r="APV79" s="4"/>
      <c r="APW79" s="4"/>
      <c r="APX79" s="4"/>
      <c r="APY79" s="4"/>
      <c r="APZ79" s="4"/>
      <c r="AQA79" s="4"/>
      <c r="AQB79" s="4"/>
      <c r="AQC79" s="4"/>
      <c r="AQD79" s="4"/>
      <c r="AQE79" s="4"/>
      <c r="AQF79" s="4"/>
      <c r="AQG79" s="4"/>
      <c r="AQH79" s="4"/>
      <c r="AQI79" s="4"/>
      <c r="AQJ79" s="4"/>
      <c r="AQK79" s="4"/>
      <c r="AQL79" s="4"/>
      <c r="AQM79" s="4"/>
      <c r="AQN79" s="4"/>
      <c r="AQO79" s="4"/>
      <c r="AQP79" s="4"/>
      <c r="AQQ79" s="4"/>
      <c r="AQR79" s="4"/>
      <c r="AQS79" s="4"/>
      <c r="AQT79" s="4"/>
      <c r="AQU79" s="4"/>
      <c r="AQV79" s="4"/>
      <c r="AQW79" s="4"/>
      <c r="AQX79" s="4"/>
      <c r="AQY79" s="4"/>
      <c r="AQZ79" s="4"/>
      <c r="ARA79" s="4"/>
      <c r="ARB79" s="4"/>
      <c r="ARC79" s="4"/>
      <c r="ARD79" s="4"/>
      <c r="ARE79" s="4"/>
      <c r="ARF79" s="4"/>
      <c r="ARG79" s="4"/>
      <c r="ARH79" s="4"/>
      <c r="ARI79" s="4"/>
      <c r="ARJ79" s="4"/>
      <c r="ARK79" s="4"/>
      <c r="ARL79" s="4"/>
      <c r="ARM79" s="4"/>
      <c r="ARN79" s="4"/>
      <c r="ARO79" s="4"/>
      <c r="ARP79" s="4"/>
      <c r="ARQ79" s="4"/>
      <c r="ARR79" s="4"/>
      <c r="ARS79" s="4"/>
      <c r="ART79" s="4"/>
      <c r="ARU79" s="4"/>
      <c r="ARV79" s="4"/>
      <c r="ARW79" s="4"/>
      <c r="ARX79" s="4"/>
      <c r="ARY79" s="4"/>
      <c r="ARZ79" s="4"/>
      <c r="ASA79" s="4"/>
      <c r="ASB79" s="4"/>
      <c r="ASC79" s="4"/>
      <c r="ASD79" s="4"/>
      <c r="ASE79" s="4"/>
      <c r="ASF79" s="4"/>
      <c r="ASG79" s="4"/>
      <c r="ASH79" s="4"/>
      <c r="ASI79" s="4"/>
      <c r="ASJ79" s="4"/>
      <c r="ASK79" s="4"/>
      <c r="ASL79" s="4"/>
      <c r="ASM79" s="4"/>
      <c r="ASN79" s="4"/>
      <c r="ASO79" s="4"/>
      <c r="ASP79" s="4"/>
      <c r="ASQ79" s="4"/>
      <c r="ASR79" s="4"/>
      <c r="ASS79" s="4"/>
      <c r="AST79" s="4"/>
      <c r="ASU79" s="4"/>
      <c r="ASV79" s="4"/>
      <c r="ASW79" s="4"/>
      <c r="ASX79" s="4"/>
      <c r="ASY79" s="4"/>
      <c r="ASZ79" s="4"/>
      <c r="ATA79" s="4"/>
      <c r="ATB79" s="4"/>
      <c r="ATC79" s="4"/>
      <c r="ATD79" s="4"/>
      <c r="ATE79" s="4"/>
      <c r="ATF79" s="4"/>
      <c r="ATG79" s="4"/>
      <c r="ATH79" s="4"/>
      <c r="ATI79" s="4"/>
      <c r="ATJ79" s="4"/>
      <c r="ATK79" s="4"/>
      <c r="ATL79" s="4"/>
      <c r="ATM79" s="4"/>
      <c r="ATN79" s="4"/>
      <c r="ATO79" s="4"/>
      <c r="ATP79" s="4"/>
      <c r="ATQ79" s="4"/>
      <c r="ATR79" s="4"/>
      <c r="ATS79" s="4"/>
      <c r="ATT79" s="4"/>
      <c r="ATU79" s="4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F79" s="4"/>
      <c r="AUG79" s="4"/>
      <c r="AUH79" s="4"/>
      <c r="AUI79" s="4"/>
      <c r="AUJ79" s="4"/>
      <c r="AUK79" s="4"/>
      <c r="AUL79" s="4"/>
      <c r="AUM79" s="4"/>
      <c r="AUN79" s="4"/>
      <c r="AUO79" s="4"/>
      <c r="AUP79" s="4"/>
      <c r="AUQ79" s="4"/>
      <c r="AUR79" s="4"/>
      <c r="AUS79" s="4"/>
      <c r="AUT79" s="4"/>
      <c r="AUU79" s="4"/>
      <c r="AUV79" s="4"/>
      <c r="AUW79" s="4"/>
      <c r="AUX79" s="4"/>
      <c r="AUY79" s="4"/>
      <c r="AUZ79" s="4"/>
      <c r="AVA79" s="4"/>
      <c r="AVB79" s="4"/>
      <c r="AVC79" s="4"/>
      <c r="AVD79" s="4"/>
      <c r="AVE79" s="4"/>
      <c r="AVF79" s="4"/>
      <c r="AVG79" s="4"/>
      <c r="AVH79" s="4"/>
      <c r="AVI79" s="4"/>
      <c r="AVJ79" s="4"/>
      <c r="AVK79" s="4"/>
      <c r="AVL79" s="4"/>
      <c r="AVM79" s="4"/>
      <c r="AVN79" s="4"/>
      <c r="AVO79" s="4"/>
      <c r="AVP79" s="4"/>
      <c r="AVQ79" s="4"/>
      <c r="AVR79" s="4"/>
      <c r="AVS79" s="4"/>
      <c r="AVT79" s="4"/>
      <c r="AVU79" s="4"/>
      <c r="AVV79" s="4"/>
      <c r="AVW79" s="4"/>
      <c r="AVX79" s="4"/>
      <c r="AVY79" s="4"/>
      <c r="AVZ79" s="4"/>
      <c r="AWA79" s="4"/>
      <c r="AWB79" s="4"/>
      <c r="AWC79" s="4"/>
      <c r="AWD79" s="4"/>
      <c r="AWE79" s="4"/>
      <c r="AWF79" s="4"/>
      <c r="AWG79" s="4"/>
      <c r="AWH79" s="4"/>
      <c r="AWI79" s="4"/>
      <c r="AWJ79" s="4"/>
      <c r="AWK79" s="4"/>
      <c r="AWL79" s="4"/>
      <c r="AWM79" s="4"/>
      <c r="AWN79" s="4"/>
      <c r="AWO79" s="4"/>
      <c r="AWP79" s="4"/>
      <c r="AWQ79" s="4"/>
      <c r="AWR79" s="4"/>
      <c r="AWS79" s="4"/>
      <c r="AWT79" s="4"/>
      <c r="AWU79" s="4"/>
      <c r="AWV79" s="4"/>
      <c r="AWW79" s="4"/>
      <c r="AWX79" s="4"/>
      <c r="AWY79" s="4"/>
      <c r="AWZ79" s="4"/>
      <c r="AXA79" s="4"/>
      <c r="AXB79" s="4"/>
      <c r="AXC79" s="4"/>
      <c r="AXD79" s="4"/>
      <c r="AXE79" s="4"/>
      <c r="AXF79" s="4"/>
      <c r="AXG79" s="4"/>
      <c r="AXH79" s="4"/>
      <c r="AXI79" s="4"/>
      <c r="AXJ79" s="4"/>
      <c r="AXK79" s="4"/>
      <c r="AXL79" s="4"/>
      <c r="AXM79" s="4"/>
      <c r="AXN79" s="4"/>
      <c r="AXO79" s="4"/>
      <c r="AXP79" s="4"/>
      <c r="AXQ79" s="4"/>
      <c r="AXR79" s="4"/>
      <c r="AXS79" s="4"/>
      <c r="AXT79" s="4"/>
      <c r="AXU79" s="4"/>
      <c r="AXV79" s="4"/>
      <c r="AXW79" s="4"/>
      <c r="AXX79" s="4"/>
      <c r="AXY79" s="4"/>
      <c r="AXZ79" s="4"/>
      <c r="AYA79" s="4"/>
      <c r="AYB79" s="4"/>
      <c r="AYC79" s="4"/>
      <c r="AYD79" s="4"/>
      <c r="AYE79" s="4"/>
      <c r="AYF79" s="4"/>
      <c r="AYG79" s="4"/>
      <c r="AYH79" s="4"/>
      <c r="AYI79" s="4"/>
      <c r="AYJ79" s="4"/>
      <c r="AYK79" s="4"/>
      <c r="AYL79" s="4"/>
      <c r="AYM79" s="4"/>
      <c r="AYN79" s="4"/>
      <c r="AYO79" s="4"/>
      <c r="AYP79" s="4"/>
      <c r="AYQ79" s="4"/>
      <c r="AYR79" s="4"/>
      <c r="AYS79" s="4"/>
      <c r="AYT79" s="4"/>
      <c r="AYU79" s="4"/>
      <c r="AYV79" s="4"/>
      <c r="AYW79" s="4"/>
      <c r="AYX79" s="4"/>
      <c r="AYY79" s="4"/>
      <c r="AYZ79" s="4"/>
      <c r="AZA79" s="4"/>
      <c r="AZB79" s="4"/>
      <c r="AZC79" s="4"/>
      <c r="AZD79" s="4"/>
      <c r="AZE79" s="4"/>
      <c r="AZF79" s="4"/>
      <c r="AZG79" s="4"/>
      <c r="AZH79" s="4"/>
      <c r="AZI79" s="4"/>
      <c r="AZJ79" s="4"/>
      <c r="AZK79" s="4"/>
      <c r="AZL79" s="4"/>
      <c r="AZM79" s="4"/>
      <c r="AZN79" s="4"/>
      <c r="AZO79" s="4"/>
      <c r="AZP79" s="4"/>
      <c r="AZQ79" s="4"/>
      <c r="AZR79" s="4"/>
      <c r="AZS79" s="4"/>
      <c r="AZT79" s="4"/>
      <c r="AZU79" s="4"/>
      <c r="AZV79" s="4"/>
      <c r="AZW79" s="4"/>
      <c r="AZX79" s="4"/>
      <c r="AZY79" s="4"/>
      <c r="AZZ79" s="4"/>
      <c r="BAA79" s="4"/>
      <c r="BAB79" s="4"/>
      <c r="BAC79" s="4"/>
      <c r="BAD79" s="4"/>
      <c r="BAE79" s="4"/>
      <c r="BAF79" s="4"/>
      <c r="BAG79" s="4"/>
      <c r="BAH79" s="4"/>
      <c r="BAI79" s="4"/>
      <c r="BAJ79" s="4"/>
      <c r="BAK79" s="4"/>
      <c r="BAL79" s="4"/>
      <c r="BAM79" s="4"/>
      <c r="BAN79" s="4"/>
      <c r="BAO79" s="4"/>
      <c r="BAP79" s="4"/>
      <c r="BAQ79" s="4"/>
      <c r="BAR79" s="4"/>
      <c r="BAS79" s="4"/>
      <c r="BAT79" s="4"/>
      <c r="BAU79" s="4"/>
      <c r="BAV79" s="4"/>
      <c r="BAW79" s="4"/>
      <c r="BAX79" s="4"/>
      <c r="BAY79" s="4"/>
      <c r="BAZ79" s="4"/>
      <c r="BBA79" s="4"/>
      <c r="BBB79" s="4"/>
      <c r="BBC79" s="4"/>
      <c r="BBD79" s="4"/>
      <c r="BBE79" s="4"/>
      <c r="BBF79" s="4"/>
      <c r="BBG79" s="4"/>
      <c r="BBH79" s="4"/>
      <c r="BBI79" s="4"/>
      <c r="BBJ79" s="4"/>
      <c r="BBK79" s="4"/>
      <c r="BBL79" s="4"/>
      <c r="BBM79" s="4"/>
      <c r="BBN79" s="4"/>
      <c r="BBO79" s="4"/>
      <c r="BBP79" s="4"/>
      <c r="BBQ79" s="4"/>
      <c r="BBR79" s="4"/>
      <c r="BBS79" s="4"/>
      <c r="BBT79" s="4"/>
      <c r="BBU79" s="4"/>
      <c r="BBV79" s="4"/>
      <c r="BBW79" s="4"/>
      <c r="BBX79" s="4"/>
      <c r="BBY79" s="4"/>
      <c r="BBZ79" s="4"/>
      <c r="BCA79" s="4"/>
      <c r="BCB79" s="4"/>
      <c r="BCC79" s="4"/>
      <c r="BCD79" s="4"/>
      <c r="BCE79" s="4"/>
      <c r="BCF79" s="4"/>
      <c r="BCG79" s="4"/>
      <c r="BCH79" s="4"/>
      <c r="BCI79" s="4"/>
      <c r="BCJ79" s="4"/>
      <c r="BCK79" s="4"/>
      <c r="BCL79" s="4"/>
      <c r="BCM79" s="4"/>
      <c r="BCN79" s="4"/>
      <c r="BCO79" s="4"/>
      <c r="BCP79" s="4"/>
      <c r="BCQ79" s="4"/>
      <c r="BCR79" s="4"/>
      <c r="BCS79" s="4"/>
      <c r="BCT79" s="4"/>
      <c r="BCU79" s="4"/>
      <c r="BCV79" s="4"/>
      <c r="BCW79" s="4"/>
      <c r="BCX79" s="4"/>
      <c r="BCY79" s="4"/>
      <c r="BCZ79" s="4"/>
      <c r="BDA79" s="4"/>
      <c r="BDB79" s="4"/>
      <c r="BDC79" s="4"/>
      <c r="BDD79" s="4"/>
      <c r="BDE79" s="4"/>
      <c r="BDF79" s="4"/>
      <c r="BDG79" s="4"/>
      <c r="BDH79" s="4"/>
      <c r="BDI79" s="4"/>
      <c r="BDJ79" s="4"/>
      <c r="BDK79" s="4"/>
      <c r="BDL79" s="4"/>
      <c r="BDM79" s="4"/>
      <c r="BDN79" s="4"/>
      <c r="BDO79" s="4"/>
      <c r="BDP79" s="4"/>
      <c r="BDQ79" s="4"/>
      <c r="BDR79" s="4"/>
      <c r="BDS79" s="4"/>
      <c r="BDT79" s="4"/>
      <c r="BDU79" s="4"/>
      <c r="BDV79" s="4"/>
      <c r="BDW79" s="4"/>
      <c r="BDX79" s="4"/>
      <c r="BDY79" s="4"/>
      <c r="BDZ79" s="4"/>
      <c r="BEA79" s="4"/>
      <c r="BEB79" s="4"/>
      <c r="BEC79" s="4"/>
      <c r="BED79" s="4"/>
      <c r="BEE79" s="4"/>
      <c r="BEF79" s="4"/>
      <c r="BEG79" s="4"/>
      <c r="BEH79" s="4"/>
      <c r="BEI79" s="4"/>
      <c r="BEJ79" s="4"/>
      <c r="BEK79" s="4"/>
      <c r="BEL79" s="4"/>
      <c r="BEM79" s="4"/>
      <c r="BEN79" s="4"/>
      <c r="BEO79" s="4"/>
      <c r="BEP79" s="4"/>
      <c r="BEQ79" s="4"/>
      <c r="BER79" s="4"/>
      <c r="BES79" s="4"/>
      <c r="BET79" s="4"/>
      <c r="BEU79" s="4"/>
      <c r="BEV79" s="4"/>
      <c r="BEW79" s="4"/>
      <c r="BEX79" s="4"/>
      <c r="BEY79" s="4"/>
      <c r="BEZ79" s="4"/>
      <c r="BFA79" s="4"/>
      <c r="BFB79" s="4"/>
      <c r="BFC79" s="4"/>
      <c r="BFD79" s="4"/>
      <c r="BFE79" s="4"/>
      <c r="BFF79" s="4"/>
      <c r="BFG79" s="4"/>
      <c r="BFH79" s="4"/>
      <c r="BFI79" s="4"/>
      <c r="BFJ79" s="4"/>
      <c r="BFK79" s="4"/>
      <c r="BFL79" s="4"/>
      <c r="BFM79" s="4"/>
      <c r="BFN79" s="4"/>
      <c r="BFO79" s="4"/>
      <c r="BFP79" s="4"/>
      <c r="BFQ79" s="4"/>
      <c r="BFR79" s="4"/>
      <c r="BFS79" s="4"/>
      <c r="BFT79" s="4"/>
      <c r="BFU79" s="4"/>
      <c r="BFV79" s="4"/>
      <c r="BFW79" s="4"/>
      <c r="BFX79" s="4"/>
      <c r="BFY79" s="4"/>
      <c r="BFZ79" s="4"/>
      <c r="BGA79" s="4"/>
      <c r="BGB79" s="4"/>
      <c r="BGC79" s="4"/>
      <c r="BGD79" s="4"/>
      <c r="BGE79" s="4"/>
      <c r="BGF79" s="4"/>
      <c r="BGG79" s="4"/>
      <c r="BGH79" s="4"/>
      <c r="BGI79" s="4"/>
      <c r="BGJ79" s="4"/>
      <c r="BGK79" s="4"/>
      <c r="BGL79" s="4"/>
      <c r="BGM79" s="4"/>
      <c r="BGN79" s="4"/>
      <c r="BGO79" s="4"/>
      <c r="BGP79" s="4"/>
      <c r="BGQ79" s="4"/>
      <c r="BGR79" s="4"/>
      <c r="BGS79" s="4"/>
      <c r="BGT79" s="4"/>
      <c r="BGU79" s="4"/>
      <c r="BGV79" s="4"/>
      <c r="BGW79" s="4"/>
      <c r="BGX79" s="4"/>
      <c r="BGY79" s="4"/>
      <c r="BGZ79" s="4"/>
      <c r="BHA79" s="4"/>
      <c r="BHB79" s="4"/>
      <c r="BHC79" s="4"/>
      <c r="BHD79" s="4"/>
      <c r="BHE79" s="4"/>
      <c r="BHF79" s="4"/>
      <c r="BHG79" s="4"/>
      <c r="BHH79" s="4"/>
      <c r="BHI79" s="4"/>
      <c r="BHJ79" s="4"/>
      <c r="BHK79" s="4"/>
      <c r="BHL79" s="4"/>
      <c r="BHM79" s="4"/>
      <c r="BHN79" s="4"/>
      <c r="BHO79" s="4"/>
      <c r="BHP79" s="4"/>
      <c r="BHQ79" s="4"/>
      <c r="BHR79" s="4"/>
      <c r="BHS79" s="4"/>
      <c r="BHT79" s="4"/>
      <c r="BHU79" s="4"/>
      <c r="BHV79" s="4"/>
      <c r="BHW79" s="4"/>
      <c r="BHX79" s="4"/>
      <c r="BHY79" s="4"/>
      <c r="BHZ79" s="4"/>
      <c r="BIA79" s="4"/>
      <c r="BIB79" s="4"/>
      <c r="BIC79" s="4"/>
      <c r="BID79" s="4"/>
      <c r="BIE79" s="4"/>
      <c r="BIF79" s="4"/>
      <c r="BIG79" s="4"/>
      <c r="BIH79" s="4"/>
      <c r="BII79" s="4"/>
      <c r="BIJ79" s="4"/>
      <c r="BIK79" s="4"/>
      <c r="BIL79" s="4"/>
      <c r="BIM79" s="4"/>
      <c r="BIN79" s="4"/>
      <c r="BIO79" s="4"/>
      <c r="BIP79" s="4"/>
      <c r="BIQ79" s="4"/>
      <c r="BIR79" s="4"/>
      <c r="BIS79" s="4"/>
      <c r="BIT79" s="4"/>
      <c r="BIU79" s="4"/>
      <c r="BIV79" s="4"/>
      <c r="BIW79" s="4"/>
      <c r="BIX79" s="4"/>
      <c r="BIY79" s="4"/>
      <c r="BIZ79" s="4"/>
      <c r="BJA79" s="4"/>
      <c r="BJB79" s="4"/>
      <c r="BJC79" s="4"/>
      <c r="BJD79" s="4"/>
      <c r="BJE79" s="4"/>
      <c r="BJF79" s="4"/>
      <c r="BJG79" s="4"/>
      <c r="BJH79" s="4"/>
      <c r="BJI79" s="4"/>
      <c r="BJJ79" s="4"/>
      <c r="BJK79" s="4"/>
      <c r="BJL79" s="4"/>
      <c r="BJM79" s="4"/>
      <c r="BJN79" s="4"/>
      <c r="BJO79" s="4"/>
      <c r="BJP79" s="4"/>
      <c r="BJQ79" s="4"/>
      <c r="BJR79" s="4"/>
      <c r="BJS79" s="4"/>
      <c r="BJT79" s="4"/>
      <c r="BJU79" s="4"/>
      <c r="BJV79" s="4"/>
      <c r="BJW79" s="4"/>
      <c r="BJX79" s="4"/>
      <c r="BJY79" s="4"/>
      <c r="BJZ79" s="4"/>
      <c r="BKA79" s="4"/>
      <c r="BKB79" s="4"/>
      <c r="BKC79" s="4"/>
      <c r="BKD79" s="4"/>
      <c r="BKE79" s="4"/>
      <c r="BKF79" s="4"/>
      <c r="BKG79" s="4"/>
      <c r="BKH79" s="4"/>
      <c r="BKI79" s="4"/>
      <c r="BKJ79" s="4"/>
      <c r="BKK79" s="4"/>
      <c r="BKL79" s="4"/>
      <c r="BKM79" s="4"/>
      <c r="BKN79" s="4"/>
      <c r="BKO79" s="4"/>
      <c r="BKP79" s="4"/>
      <c r="BKQ79" s="4"/>
      <c r="BKR79" s="4"/>
      <c r="BKS79" s="4"/>
      <c r="BKT79" s="4"/>
      <c r="BKU79" s="4"/>
      <c r="BKV79" s="4"/>
      <c r="BKW79" s="4"/>
      <c r="BKX79" s="4"/>
      <c r="BKY79" s="4"/>
      <c r="BKZ79" s="4"/>
      <c r="BLA79" s="4"/>
      <c r="BLB79" s="4"/>
      <c r="BLC79" s="4"/>
      <c r="BLD79" s="4"/>
      <c r="BLE79" s="4"/>
      <c r="BLF79" s="4"/>
      <c r="BLG79" s="4"/>
      <c r="BLH79" s="4"/>
      <c r="BLI79" s="4"/>
      <c r="BLJ79" s="4"/>
      <c r="BLK79" s="4"/>
      <c r="BLL79" s="4"/>
      <c r="BLM79" s="4"/>
      <c r="BLN79" s="4"/>
      <c r="BLO79" s="4"/>
      <c r="BLP79" s="4"/>
      <c r="BLQ79" s="4"/>
      <c r="BLR79" s="4"/>
      <c r="BLS79" s="4"/>
      <c r="BLT79" s="4"/>
      <c r="BLU79" s="4"/>
      <c r="BLV79" s="4"/>
      <c r="BLW79" s="4"/>
      <c r="BLX79" s="4"/>
      <c r="BLY79" s="4"/>
      <c r="BLZ79" s="4"/>
      <c r="BMA79" s="4"/>
      <c r="BMB79" s="4"/>
      <c r="BMC79" s="4"/>
      <c r="BMD79" s="4"/>
      <c r="BME79" s="4"/>
      <c r="BMF79" s="4"/>
      <c r="BMG79" s="4"/>
      <c r="BMH79" s="4"/>
      <c r="BMI79" s="4"/>
      <c r="BMJ79" s="4"/>
      <c r="BMK79" s="4"/>
      <c r="BML79" s="4"/>
      <c r="BMM79" s="4"/>
      <c r="BMN79" s="4"/>
      <c r="BMO79" s="4"/>
      <c r="BMP79" s="4"/>
      <c r="BMQ79" s="4"/>
      <c r="BMR79" s="4"/>
      <c r="BMS79" s="4"/>
      <c r="BMT79" s="4"/>
      <c r="BMU79" s="4"/>
      <c r="BMV79" s="4"/>
      <c r="BMW79" s="4"/>
      <c r="BMX79" s="4"/>
      <c r="BMY79" s="4"/>
      <c r="BMZ79" s="4"/>
      <c r="BNA79" s="4"/>
      <c r="BNB79" s="4"/>
      <c r="BNC79" s="4"/>
      <c r="BND79" s="4"/>
      <c r="BNE79" s="4"/>
      <c r="BNF79" s="4"/>
      <c r="BNG79" s="4"/>
      <c r="BNH79" s="4"/>
      <c r="BNI79" s="4"/>
      <c r="BNJ79" s="4"/>
      <c r="BNK79" s="4"/>
      <c r="BNL79" s="4"/>
      <c r="BNM79" s="4"/>
      <c r="BNN79" s="4"/>
      <c r="BNO79" s="4"/>
      <c r="BNP79" s="4"/>
      <c r="BNQ79" s="4"/>
      <c r="BNR79" s="4"/>
      <c r="BNS79" s="4"/>
      <c r="BNT79" s="4"/>
      <c r="BNU79" s="4"/>
      <c r="BNV79" s="4"/>
      <c r="BNW79" s="4"/>
      <c r="BNX79" s="4"/>
      <c r="BNY79" s="4"/>
      <c r="BNZ79" s="4"/>
      <c r="BOA79" s="4"/>
      <c r="BOB79" s="4"/>
      <c r="BOC79" s="4"/>
      <c r="BOD79" s="4"/>
      <c r="BOE79" s="4"/>
      <c r="BOF79" s="4"/>
      <c r="BOG79" s="4"/>
      <c r="BOH79" s="4"/>
      <c r="BOI79" s="4"/>
      <c r="BOJ79" s="4"/>
      <c r="BOK79" s="4"/>
      <c r="BOL79" s="4"/>
      <c r="BOM79" s="4"/>
      <c r="BON79" s="4"/>
      <c r="BOO79" s="4"/>
      <c r="BOP79" s="4"/>
      <c r="BOQ79" s="4"/>
      <c r="BOR79" s="4"/>
      <c r="BOS79" s="4"/>
      <c r="BOT79" s="4"/>
      <c r="BOU79" s="4"/>
      <c r="BOV79" s="4"/>
      <c r="BOW79" s="4"/>
      <c r="BOX79" s="4"/>
      <c r="BOY79" s="4"/>
      <c r="BOZ79" s="4"/>
      <c r="BPA79" s="4"/>
      <c r="BPB79" s="4"/>
      <c r="BPC79" s="4"/>
      <c r="BPD79" s="4"/>
      <c r="BPE79" s="4"/>
      <c r="BPF79" s="4"/>
      <c r="BPG79" s="4"/>
      <c r="BPH79" s="4"/>
      <c r="BPI79" s="4"/>
      <c r="BPJ79" s="4"/>
      <c r="BPK79" s="4"/>
      <c r="BPL79" s="4"/>
      <c r="BPM79" s="4"/>
      <c r="BPN79" s="4"/>
      <c r="BPO79" s="4"/>
      <c r="BPP79" s="4"/>
      <c r="BPQ79" s="4"/>
      <c r="BPR79" s="4"/>
      <c r="BPS79" s="4"/>
      <c r="BPT79" s="4"/>
      <c r="BPU79" s="4"/>
      <c r="BPV79" s="4"/>
      <c r="BPW79" s="4"/>
      <c r="BPX79" s="4"/>
      <c r="BPY79" s="4"/>
      <c r="BPZ79" s="4"/>
      <c r="BQA79" s="4"/>
      <c r="BQB79" s="4"/>
      <c r="BQC79" s="4"/>
      <c r="BQD79" s="4"/>
      <c r="BQE79" s="4"/>
      <c r="BQF79" s="4"/>
      <c r="BQG79" s="4"/>
      <c r="BQH79" s="4"/>
      <c r="BQI79" s="4"/>
      <c r="BQJ79" s="4"/>
      <c r="BQK79" s="4"/>
      <c r="BQL79" s="4"/>
      <c r="BQM79" s="4"/>
      <c r="BQN79" s="4"/>
      <c r="BQO79" s="4"/>
      <c r="BQP79" s="4"/>
      <c r="BQQ79" s="4"/>
      <c r="BQR79" s="4"/>
      <c r="BQS79" s="4"/>
      <c r="BQT79" s="4"/>
      <c r="BQU79" s="4"/>
      <c r="BQV79" s="4"/>
      <c r="BQW79" s="4"/>
      <c r="BQX79" s="4"/>
      <c r="BQY79" s="4"/>
      <c r="BQZ79" s="4"/>
      <c r="BRA79" s="4"/>
      <c r="BRB79" s="4"/>
      <c r="BRC79" s="4"/>
      <c r="BRD79" s="4"/>
      <c r="BRE79" s="4"/>
      <c r="BRF79" s="4"/>
      <c r="BRG79" s="4"/>
      <c r="BRH79" s="4"/>
      <c r="BRI79" s="4"/>
      <c r="BRJ79" s="4"/>
      <c r="BRK79" s="4"/>
      <c r="BRL79" s="4"/>
      <c r="BRM79" s="4"/>
      <c r="BRN79" s="4"/>
      <c r="BRO79" s="4"/>
      <c r="BRP79" s="4"/>
      <c r="BRQ79" s="4"/>
      <c r="BRR79" s="4"/>
      <c r="BRS79" s="4"/>
      <c r="BRT79" s="4"/>
      <c r="BRU79" s="4"/>
      <c r="BRV79" s="4"/>
      <c r="BRW79" s="4"/>
      <c r="BRX79" s="4"/>
      <c r="BRY79" s="4"/>
      <c r="BRZ79" s="4"/>
      <c r="BSA79" s="4"/>
      <c r="BSB79" s="4"/>
      <c r="BSC79" s="4"/>
      <c r="BSD79" s="4"/>
      <c r="BSE79" s="4"/>
      <c r="BSF79" s="4"/>
      <c r="BSG79" s="4"/>
      <c r="BSH79" s="4"/>
      <c r="BSI79" s="4"/>
      <c r="BSJ79" s="4"/>
      <c r="BSK79" s="4"/>
      <c r="BSL79" s="4"/>
      <c r="BSM79" s="4"/>
      <c r="BSN79" s="4"/>
      <c r="BSO79" s="4"/>
      <c r="BSP79" s="4"/>
      <c r="BSQ79" s="4"/>
      <c r="BSR79" s="4"/>
      <c r="BSS79" s="4"/>
      <c r="BST79" s="4"/>
      <c r="BSU79" s="4"/>
      <c r="BSV79" s="4"/>
      <c r="BSW79" s="4"/>
      <c r="BSX79" s="4"/>
      <c r="BSY79" s="4"/>
      <c r="BSZ79" s="4"/>
      <c r="BTA79" s="4"/>
      <c r="BTB79" s="4"/>
      <c r="BTC79" s="4"/>
      <c r="BTD79" s="4"/>
      <c r="BTE79" s="4"/>
      <c r="BTF79" s="4"/>
      <c r="BTG79" s="4"/>
      <c r="BTH79" s="4"/>
      <c r="BTI79" s="4"/>
      <c r="BTJ79" s="4"/>
      <c r="BTK79" s="4"/>
      <c r="BTL79" s="4"/>
      <c r="BTM79" s="4"/>
      <c r="BTN79" s="4"/>
      <c r="BTO79" s="4"/>
      <c r="BTP79" s="4"/>
      <c r="BTQ79" s="4"/>
      <c r="BTR79" s="4"/>
      <c r="BTS79" s="4"/>
      <c r="BTT79" s="4"/>
      <c r="BTU79" s="4"/>
      <c r="BTV79" s="4"/>
      <c r="BTW79" s="4"/>
      <c r="BTX79" s="4"/>
      <c r="BTY79" s="4"/>
      <c r="BTZ79" s="4"/>
      <c r="BUA79" s="4"/>
      <c r="BUB79" s="4"/>
      <c r="BUC79" s="4"/>
      <c r="BUD79" s="4"/>
      <c r="BUE79" s="4"/>
      <c r="BUF79" s="4"/>
      <c r="BUG79" s="4"/>
      <c r="BUH79" s="4"/>
      <c r="BUI79" s="4"/>
      <c r="BUJ79" s="4"/>
      <c r="BUK79" s="4"/>
      <c r="BUL79" s="4"/>
      <c r="BUM79" s="4"/>
      <c r="BUN79" s="4"/>
      <c r="BUO79" s="4"/>
      <c r="BUP79" s="4"/>
      <c r="BUQ79" s="4"/>
      <c r="BUR79" s="4"/>
      <c r="BUS79" s="4"/>
      <c r="BUT79" s="4"/>
      <c r="BUU79" s="4"/>
      <c r="BUV79" s="4"/>
      <c r="BUW79" s="4"/>
      <c r="BUX79" s="4"/>
      <c r="BUY79" s="4"/>
      <c r="BUZ79" s="4"/>
      <c r="BVA79" s="4"/>
      <c r="BVB79" s="4"/>
      <c r="BVC79" s="4"/>
      <c r="BVD79" s="4"/>
      <c r="BVE79" s="4"/>
      <c r="BVF79" s="4"/>
      <c r="BVG79" s="4"/>
      <c r="BVH79" s="4"/>
      <c r="BVI79" s="4"/>
      <c r="BVJ79" s="4"/>
      <c r="BVK79" s="4"/>
      <c r="BVL79" s="4"/>
      <c r="BVM79" s="4"/>
      <c r="BVN79" s="4"/>
      <c r="BVO79" s="4"/>
      <c r="BVP79" s="4"/>
      <c r="BVQ79" s="4"/>
      <c r="BVR79" s="4"/>
      <c r="BVS79" s="4"/>
      <c r="BVT79" s="4"/>
      <c r="BVU79" s="4"/>
      <c r="BVV79" s="4"/>
      <c r="BVW79" s="4"/>
      <c r="BVX79" s="4"/>
      <c r="BVY79" s="4"/>
      <c r="BVZ79" s="4"/>
      <c r="BWA79" s="4"/>
      <c r="BWB79" s="4"/>
      <c r="BWC79" s="4"/>
      <c r="BWD79" s="4"/>
      <c r="BWE79" s="4"/>
      <c r="BWF79" s="4"/>
      <c r="BWG79" s="4"/>
      <c r="BWH79" s="4"/>
      <c r="BWI79" s="4"/>
      <c r="BWJ79" s="4"/>
      <c r="BWK79" s="4"/>
      <c r="BWL79" s="4"/>
      <c r="BWM79" s="4"/>
      <c r="BWN79" s="4"/>
      <c r="BWO79" s="4"/>
      <c r="BWP79" s="4"/>
      <c r="BWQ79" s="4"/>
      <c r="BWR79" s="4"/>
      <c r="BWS79" s="4"/>
      <c r="BWT79" s="4"/>
      <c r="BWU79" s="4"/>
      <c r="BWV79" s="4"/>
      <c r="BWW79" s="4"/>
      <c r="BWX79" s="4"/>
      <c r="BWY79" s="4"/>
      <c r="BWZ79" s="4"/>
      <c r="BXA79" s="4"/>
      <c r="BXB79" s="4"/>
      <c r="BXC79" s="4"/>
      <c r="BXD79" s="4"/>
      <c r="BXE79" s="4"/>
      <c r="BXF79" s="4"/>
      <c r="BXG79" s="4"/>
      <c r="BXH79" s="4"/>
      <c r="BXI79" s="4"/>
      <c r="BXJ79" s="4"/>
      <c r="BXK79" s="4"/>
      <c r="BXL79" s="4"/>
      <c r="BXM79" s="4"/>
      <c r="BXN79" s="4"/>
      <c r="BXO79" s="4"/>
      <c r="BXP79" s="4"/>
      <c r="BXQ79" s="4"/>
      <c r="BXR79" s="4"/>
      <c r="BXS79" s="4"/>
      <c r="BXT79" s="4"/>
      <c r="BXU79" s="4"/>
      <c r="BXV79" s="4"/>
      <c r="BXW79" s="4"/>
      <c r="BXX79" s="4"/>
      <c r="BXY79" s="4"/>
      <c r="BXZ79" s="4"/>
      <c r="BYA79" s="4"/>
      <c r="BYB79" s="4"/>
      <c r="BYC79" s="4"/>
      <c r="BYD79" s="4"/>
      <c r="BYE79" s="4"/>
      <c r="BYF79" s="4"/>
      <c r="BYG79" s="4"/>
      <c r="BYH79" s="4"/>
      <c r="BYI79" s="4"/>
      <c r="BYJ79" s="4"/>
      <c r="BYK79" s="4"/>
      <c r="BYL79" s="4"/>
      <c r="BYM79" s="4"/>
      <c r="BYN79" s="4"/>
      <c r="BYO79" s="4"/>
      <c r="BYP79" s="4"/>
      <c r="BYQ79" s="4"/>
      <c r="BYR79" s="4"/>
      <c r="BYS79" s="4"/>
      <c r="BYT79" s="4"/>
      <c r="BYU79" s="4"/>
      <c r="BYV79" s="4"/>
      <c r="BYW79" s="4"/>
      <c r="BYX79" s="4"/>
      <c r="BYY79" s="4"/>
      <c r="BYZ79" s="4"/>
      <c r="BZA79" s="4"/>
      <c r="BZB79" s="4"/>
      <c r="BZC79" s="4"/>
      <c r="BZD79" s="4"/>
      <c r="BZE79" s="4"/>
      <c r="BZF79" s="4"/>
      <c r="BZG79" s="4"/>
      <c r="BZH79" s="4"/>
      <c r="BZI79" s="4"/>
      <c r="BZJ79" s="4"/>
      <c r="BZK79" s="4"/>
      <c r="BZL79" s="4"/>
      <c r="BZM79" s="4"/>
      <c r="BZN79" s="4"/>
      <c r="BZO79" s="4"/>
      <c r="BZP79" s="4"/>
      <c r="BZQ79" s="4"/>
      <c r="BZR79" s="4"/>
      <c r="BZS79" s="4"/>
      <c r="BZT79" s="4"/>
      <c r="BZU79" s="4"/>
      <c r="BZV79" s="4"/>
      <c r="BZW79" s="4"/>
      <c r="BZX79" s="4"/>
      <c r="BZY79" s="4"/>
      <c r="BZZ79" s="4"/>
      <c r="CAA79" s="4"/>
      <c r="CAB79" s="4"/>
      <c r="CAC79" s="4"/>
      <c r="CAD79" s="4"/>
      <c r="CAE79" s="4"/>
      <c r="CAF79" s="4"/>
      <c r="CAG79" s="4"/>
      <c r="CAH79" s="4"/>
      <c r="CAI79" s="4"/>
      <c r="CAJ79" s="4"/>
      <c r="CAK79" s="4"/>
      <c r="CAL79" s="4"/>
      <c r="CAM79" s="4"/>
      <c r="CAN79" s="4"/>
      <c r="CAO79" s="4"/>
      <c r="CAP79" s="4"/>
      <c r="CAQ79" s="4"/>
      <c r="CAR79" s="4"/>
      <c r="CAS79" s="4"/>
      <c r="CAT79" s="4"/>
      <c r="CAU79" s="4"/>
      <c r="CAV79" s="4"/>
      <c r="CAW79" s="4"/>
      <c r="CAX79" s="4"/>
      <c r="CAY79" s="4"/>
      <c r="CAZ79" s="4"/>
      <c r="CBA79" s="4"/>
      <c r="CBB79" s="4"/>
      <c r="CBC79" s="4"/>
      <c r="CBD79" s="4"/>
      <c r="CBE79" s="4"/>
      <c r="CBF79" s="4"/>
      <c r="CBG79" s="4"/>
      <c r="CBH79" s="4"/>
      <c r="CBI79" s="4"/>
      <c r="CBJ79" s="4"/>
      <c r="CBK79" s="4"/>
      <c r="CBL79" s="4"/>
      <c r="CBM79" s="4"/>
      <c r="CBN79" s="4"/>
      <c r="CBO79" s="4"/>
      <c r="CBP79" s="4"/>
      <c r="CBQ79" s="4"/>
      <c r="CBR79" s="4"/>
      <c r="CBS79" s="4"/>
      <c r="CBT79" s="4"/>
      <c r="CBU79" s="4"/>
      <c r="CBV79" s="4"/>
      <c r="CBW79" s="4"/>
      <c r="CBX79" s="4"/>
      <c r="CBY79" s="4"/>
      <c r="CBZ79" s="4"/>
      <c r="CCA79" s="4"/>
      <c r="CCB79" s="4"/>
      <c r="CCC79" s="4"/>
      <c r="CCD79" s="4"/>
      <c r="CCE79" s="4"/>
      <c r="CCF79" s="4"/>
      <c r="CCG79" s="4"/>
      <c r="CCH79" s="4"/>
      <c r="CCI79" s="4"/>
      <c r="CCJ79" s="4"/>
      <c r="CCK79" s="4"/>
      <c r="CCL79" s="4"/>
      <c r="CCM79" s="4"/>
      <c r="CCN79" s="4"/>
      <c r="CCO79" s="4"/>
      <c r="CCP79" s="4"/>
      <c r="CCQ79" s="4"/>
      <c r="CCR79" s="4"/>
      <c r="CCS79" s="4"/>
      <c r="CCT79" s="4"/>
      <c r="CCU79" s="4"/>
      <c r="CCV79" s="4"/>
      <c r="CCW79" s="4"/>
      <c r="CCX79" s="4"/>
      <c r="CCY79" s="4"/>
      <c r="CCZ79" s="4"/>
      <c r="CDA79" s="4"/>
      <c r="CDB79" s="4"/>
      <c r="CDC79" s="4"/>
      <c r="CDD79" s="4"/>
      <c r="CDE79" s="4"/>
      <c r="CDF79" s="4"/>
      <c r="CDG79" s="4"/>
      <c r="CDH79" s="4"/>
      <c r="CDI79" s="4"/>
      <c r="CDJ79" s="4"/>
      <c r="CDK79" s="4"/>
      <c r="CDL79" s="4"/>
      <c r="CDM79" s="4"/>
      <c r="CDN79" s="4"/>
      <c r="CDO79" s="4"/>
      <c r="CDP79" s="4"/>
      <c r="CDQ79" s="4"/>
      <c r="CDR79" s="4"/>
      <c r="CDS79" s="4"/>
      <c r="CDT79" s="4"/>
      <c r="CDU79" s="4"/>
      <c r="CDV79" s="4"/>
      <c r="CDW79" s="4"/>
      <c r="CDX79" s="4"/>
      <c r="CDY79" s="4"/>
      <c r="CDZ79" s="4"/>
      <c r="CEA79" s="4"/>
      <c r="CEB79" s="4"/>
      <c r="CEC79" s="4"/>
      <c r="CED79" s="4"/>
      <c r="CEE79" s="4"/>
      <c r="CEF79" s="4"/>
      <c r="CEG79" s="4"/>
      <c r="CEH79" s="4"/>
      <c r="CEI79" s="4"/>
      <c r="CEJ79" s="4"/>
      <c r="CEK79" s="4"/>
      <c r="CEL79" s="4"/>
      <c r="CEM79" s="4"/>
      <c r="CEN79" s="4"/>
      <c r="CEO79" s="4"/>
      <c r="CEP79" s="4"/>
      <c r="CEQ79" s="4"/>
      <c r="CER79" s="4"/>
      <c r="CES79" s="4"/>
      <c r="CET79" s="4"/>
      <c r="CEU79" s="4"/>
      <c r="CEV79" s="4"/>
      <c r="CEW79" s="4"/>
      <c r="CEX79" s="4"/>
      <c r="CEY79" s="4"/>
      <c r="CEZ79" s="4"/>
      <c r="CFA79" s="4"/>
      <c r="CFB79" s="4"/>
      <c r="CFC79" s="4"/>
      <c r="CFD79" s="4"/>
      <c r="CFE79" s="4"/>
      <c r="CFF79" s="4"/>
      <c r="CFG79" s="4"/>
      <c r="CFH79" s="4"/>
      <c r="CFI79" s="4"/>
      <c r="CFJ79" s="4"/>
      <c r="CFK79" s="4"/>
      <c r="CFL79" s="4"/>
      <c r="CFM79" s="4"/>
      <c r="CFN79" s="4"/>
      <c r="CFO79" s="4"/>
      <c r="CFP79" s="4"/>
      <c r="CFQ79" s="4"/>
      <c r="CFR79" s="4"/>
      <c r="CFS79" s="4"/>
      <c r="CFT79" s="4"/>
      <c r="CFU79" s="4"/>
      <c r="CFV79" s="4"/>
      <c r="CFW79" s="4"/>
      <c r="CFX79" s="4"/>
      <c r="CFY79" s="4"/>
      <c r="CFZ79" s="4"/>
      <c r="CGA79" s="4"/>
      <c r="CGB79" s="4"/>
      <c r="CGC79" s="4"/>
      <c r="CGD79" s="4"/>
      <c r="CGE79" s="4"/>
      <c r="CGF79" s="4"/>
      <c r="CGG79" s="4"/>
      <c r="CGH79" s="4"/>
      <c r="CGI79" s="4"/>
      <c r="CGJ79" s="4"/>
      <c r="CGK79" s="4"/>
      <c r="CGL79" s="4"/>
      <c r="CGM79" s="4"/>
      <c r="CGN79" s="4"/>
      <c r="CGO79" s="4"/>
      <c r="CGP79" s="4"/>
      <c r="CGQ79" s="4"/>
      <c r="CGR79" s="4"/>
      <c r="CGS79" s="4"/>
      <c r="CGT79" s="4"/>
      <c r="CGU79" s="4"/>
      <c r="CGV79" s="4"/>
      <c r="CGW79" s="4"/>
      <c r="CGX79" s="4"/>
      <c r="CGY79" s="4"/>
      <c r="CGZ79" s="4"/>
      <c r="CHA79" s="4"/>
      <c r="CHB79" s="4"/>
      <c r="CHC79" s="4"/>
      <c r="CHD79" s="4"/>
      <c r="CHE79" s="4"/>
      <c r="CHF79" s="4"/>
      <c r="CHG79" s="4"/>
      <c r="CHH79" s="4"/>
      <c r="CHI79" s="4"/>
      <c r="CHJ79" s="4"/>
      <c r="CHK79" s="4"/>
      <c r="CHL79" s="4"/>
      <c r="CHM79" s="4"/>
      <c r="CHN79" s="4"/>
      <c r="CHO79" s="4"/>
      <c r="CHP79" s="4"/>
      <c r="CHQ79" s="4"/>
      <c r="CHR79" s="4"/>
      <c r="CHS79" s="4"/>
      <c r="CHT79" s="4"/>
      <c r="CHU79" s="4"/>
      <c r="CHV79" s="4"/>
      <c r="CHW79" s="4"/>
      <c r="CHX79" s="4"/>
      <c r="CHY79" s="4"/>
      <c r="CHZ79" s="4"/>
      <c r="CIA79" s="4"/>
      <c r="CIB79" s="4"/>
      <c r="CIC79" s="4"/>
      <c r="CID79" s="4"/>
      <c r="CIE79" s="4"/>
      <c r="CIF79" s="4"/>
      <c r="CIG79" s="4"/>
      <c r="CIH79" s="4"/>
      <c r="CII79" s="4"/>
      <c r="CIJ79" s="4"/>
      <c r="CIK79" s="4"/>
      <c r="CIL79" s="4"/>
      <c r="CIM79" s="4"/>
      <c r="CIN79" s="4"/>
      <c r="CIO79" s="4"/>
      <c r="CIP79" s="4"/>
      <c r="CIQ79" s="4"/>
      <c r="CIR79" s="4"/>
      <c r="CIS79" s="4"/>
      <c r="CIT79" s="4"/>
      <c r="CIU79" s="4"/>
      <c r="CIV79" s="4"/>
      <c r="CIW79" s="4"/>
      <c r="CIX79" s="4"/>
      <c r="CIY79" s="4"/>
      <c r="CIZ79" s="4"/>
      <c r="CJA79" s="4"/>
      <c r="CJB79" s="4"/>
      <c r="CJC79" s="4"/>
      <c r="CJD79" s="4"/>
      <c r="CJE79" s="4"/>
      <c r="CJF79" s="4"/>
      <c r="CJG79" s="4"/>
      <c r="CJH79" s="4"/>
      <c r="CJI79" s="4"/>
      <c r="CJJ79" s="4"/>
      <c r="CJK79" s="4"/>
      <c r="CJL79" s="4"/>
      <c r="CJM79" s="4"/>
      <c r="CJN79" s="4"/>
      <c r="CJO79" s="4"/>
      <c r="CJP79" s="4"/>
      <c r="CJQ79" s="4"/>
      <c r="CJR79" s="4"/>
      <c r="CJS79" s="4"/>
      <c r="CJT79" s="4"/>
      <c r="CJU79" s="4"/>
      <c r="CJV79" s="4"/>
      <c r="CJW79" s="4"/>
      <c r="CJX79" s="4"/>
      <c r="CJY79" s="4"/>
      <c r="CJZ79" s="4"/>
      <c r="CKA79" s="4"/>
      <c r="CKB79" s="4"/>
      <c r="CKC79" s="4"/>
      <c r="CKD79" s="4"/>
      <c r="CKE79" s="4"/>
      <c r="CKF79" s="4"/>
      <c r="CKG79" s="4"/>
      <c r="CKH79" s="4"/>
      <c r="CKI79" s="4"/>
      <c r="CKJ79" s="4"/>
      <c r="CKK79" s="4"/>
      <c r="CKL79" s="4"/>
      <c r="CKM79" s="4"/>
      <c r="CKN79" s="4"/>
      <c r="CKO79" s="4"/>
      <c r="CKP79" s="4"/>
      <c r="CKQ79" s="4"/>
      <c r="CKR79" s="4"/>
      <c r="CKS79" s="4"/>
      <c r="CKT79" s="4"/>
      <c r="CKU79" s="4"/>
      <c r="CKV79" s="4"/>
      <c r="CKW79" s="4"/>
      <c r="CKX79" s="4"/>
      <c r="CKY79" s="4"/>
      <c r="CKZ79" s="4"/>
      <c r="CLA79" s="4"/>
      <c r="CLB79" s="4"/>
      <c r="CLC79" s="4"/>
      <c r="CLD79" s="4"/>
      <c r="CLE79" s="4"/>
      <c r="CLF79" s="4"/>
      <c r="CLG79" s="4"/>
      <c r="CLH79" s="4"/>
      <c r="CLI79" s="4"/>
      <c r="CLJ79" s="4"/>
      <c r="CLK79" s="4"/>
      <c r="CLL79" s="4"/>
      <c r="CLM79" s="4"/>
      <c r="CLN79" s="4"/>
      <c r="CLO79" s="4"/>
      <c r="CLP79" s="4"/>
      <c r="CLQ79" s="4"/>
      <c r="CLR79" s="4"/>
      <c r="CLS79" s="4"/>
      <c r="CLT79" s="4"/>
      <c r="CLU79" s="4"/>
      <c r="CLV79" s="4"/>
      <c r="CLW79" s="4"/>
      <c r="CLX79" s="4"/>
      <c r="CLY79" s="4"/>
      <c r="CLZ79" s="4"/>
      <c r="CMA79" s="4"/>
      <c r="CMB79" s="4"/>
      <c r="CMC79" s="4"/>
      <c r="CMD79" s="4"/>
      <c r="CME79" s="4"/>
      <c r="CMF79" s="4"/>
      <c r="CMG79" s="4"/>
      <c r="CMH79" s="4"/>
      <c r="CMI79" s="4"/>
      <c r="CMJ79" s="4"/>
      <c r="CMK79" s="4"/>
      <c r="CML79" s="4"/>
      <c r="CMM79" s="4"/>
      <c r="CMN79" s="4"/>
      <c r="CMO79" s="4"/>
      <c r="CMP79" s="4"/>
      <c r="CMQ79" s="4"/>
      <c r="CMR79" s="4"/>
      <c r="CMS79" s="4"/>
      <c r="CMT79" s="4"/>
      <c r="CMU79" s="4"/>
      <c r="CMV79" s="4"/>
      <c r="CMW79" s="4"/>
      <c r="CMX79" s="4"/>
      <c r="CMY79" s="4"/>
      <c r="CMZ79" s="4"/>
      <c r="CNA79" s="4"/>
      <c r="CNB79" s="4"/>
      <c r="CNC79" s="4"/>
      <c r="CND79" s="4"/>
      <c r="CNE79" s="4"/>
      <c r="CNF79" s="4"/>
      <c r="CNG79" s="4"/>
      <c r="CNH79" s="4"/>
      <c r="CNI79" s="4"/>
      <c r="CNJ79" s="4"/>
      <c r="CNK79" s="4"/>
      <c r="CNL79" s="4"/>
      <c r="CNM79" s="4"/>
      <c r="CNN79" s="4"/>
      <c r="CNO79" s="4"/>
      <c r="CNP79" s="4"/>
      <c r="CNQ79" s="4"/>
      <c r="CNR79" s="4"/>
      <c r="CNS79" s="4"/>
      <c r="CNT79" s="4"/>
      <c r="CNU79" s="4"/>
      <c r="CNV79" s="4"/>
      <c r="CNW79" s="4"/>
      <c r="CNX79" s="4"/>
      <c r="CNY79" s="4"/>
      <c r="CNZ79" s="4"/>
      <c r="COA79" s="4"/>
      <c r="COB79" s="4"/>
      <c r="COC79" s="4"/>
      <c r="COD79" s="4"/>
      <c r="COE79" s="4"/>
      <c r="COF79" s="4"/>
      <c r="COG79" s="4"/>
      <c r="COH79" s="4"/>
      <c r="COI79" s="4"/>
      <c r="COJ79" s="4"/>
      <c r="COK79" s="4"/>
      <c r="COL79" s="4"/>
      <c r="COM79" s="4"/>
      <c r="CON79" s="4"/>
      <c r="COO79" s="4"/>
      <c r="COP79" s="4"/>
      <c r="COQ79" s="4"/>
      <c r="COR79" s="4"/>
      <c r="COS79" s="4"/>
      <c r="COT79" s="4"/>
      <c r="COU79" s="4"/>
      <c r="COV79" s="4"/>
      <c r="COW79" s="4"/>
      <c r="COX79" s="4"/>
      <c r="COY79" s="4"/>
      <c r="COZ79" s="4"/>
      <c r="CPA79" s="4"/>
      <c r="CPB79" s="4"/>
      <c r="CPC79" s="4"/>
      <c r="CPD79" s="4"/>
      <c r="CPE79" s="4"/>
      <c r="CPF79" s="4"/>
      <c r="CPG79" s="4"/>
      <c r="CPH79" s="4"/>
      <c r="CPI79" s="4"/>
      <c r="CPJ79" s="4"/>
      <c r="CPK79" s="4"/>
      <c r="CPL79" s="4"/>
      <c r="CPM79" s="4"/>
      <c r="CPN79" s="4"/>
      <c r="CPO79" s="4"/>
      <c r="CPP79" s="4"/>
      <c r="CPQ79" s="4"/>
      <c r="CPR79" s="4"/>
      <c r="CPS79" s="4"/>
      <c r="CPT79" s="4"/>
      <c r="CPU79" s="4"/>
      <c r="CPV79" s="4"/>
      <c r="CPW79" s="4"/>
      <c r="CPX79" s="4"/>
      <c r="CPY79" s="4"/>
      <c r="CPZ79" s="4"/>
      <c r="CQA79" s="4"/>
      <c r="CQB79" s="4"/>
      <c r="CQC79" s="4"/>
      <c r="CQD79" s="4"/>
      <c r="CQE79" s="4"/>
      <c r="CQF79" s="4"/>
      <c r="CQG79" s="4"/>
      <c r="CQH79" s="4"/>
      <c r="CQI79" s="4"/>
      <c r="CQJ79" s="4"/>
      <c r="CQK79" s="4"/>
      <c r="CQL79" s="4"/>
      <c r="CQM79" s="4"/>
      <c r="CQN79" s="4"/>
      <c r="CQO79" s="4"/>
      <c r="CQP79" s="4"/>
      <c r="CQQ79" s="4"/>
      <c r="CQR79" s="4"/>
      <c r="CQS79" s="4"/>
      <c r="CQT79" s="4"/>
      <c r="CQU79" s="4"/>
      <c r="CQV79" s="4"/>
      <c r="CQW79" s="4"/>
      <c r="CQX79" s="4"/>
      <c r="CQY79" s="4"/>
      <c r="CQZ79" s="4"/>
      <c r="CRA79" s="4"/>
      <c r="CRB79" s="4"/>
      <c r="CRC79" s="4"/>
      <c r="CRD79" s="4"/>
      <c r="CRE79" s="4"/>
      <c r="CRF79" s="4"/>
      <c r="CRG79" s="4"/>
      <c r="CRH79" s="4"/>
      <c r="CRI79" s="4"/>
      <c r="CRJ79" s="4"/>
      <c r="CRK79" s="4"/>
      <c r="CRL79" s="4"/>
      <c r="CRM79" s="4"/>
      <c r="CRN79" s="4"/>
      <c r="CRO79" s="4"/>
      <c r="CRP79" s="4"/>
      <c r="CRQ79" s="4"/>
      <c r="CRR79" s="4"/>
      <c r="CRS79" s="4"/>
      <c r="CRT79" s="4"/>
      <c r="CRU79" s="4"/>
      <c r="CRV79" s="4"/>
      <c r="CRW79" s="4"/>
      <c r="CRX79" s="4"/>
      <c r="CRY79" s="4"/>
      <c r="CRZ79" s="4"/>
      <c r="CSA79" s="4"/>
      <c r="CSB79" s="4"/>
      <c r="CSC79" s="4"/>
      <c r="CSD79" s="4"/>
      <c r="CSE79" s="4"/>
      <c r="CSF79" s="4"/>
      <c r="CSG79" s="4"/>
      <c r="CSH79" s="4"/>
      <c r="CSI79" s="4"/>
      <c r="CSJ79" s="4"/>
      <c r="CSK79" s="4"/>
      <c r="CSL79" s="4"/>
      <c r="CSM79" s="4"/>
      <c r="CSN79" s="4"/>
      <c r="CSO79" s="4"/>
      <c r="CSP79" s="4"/>
      <c r="CSQ79" s="4"/>
      <c r="CSR79" s="4"/>
      <c r="CSS79" s="4"/>
      <c r="CST79" s="4"/>
      <c r="CSU79" s="4"/>
      <c r="CSV79" s="4"/>
      <c r="CSW79" s="4"/>
      <c r="CSX79" s="4"/>
      <c r="CSY79" s="4"/>
      <c r="CSZ79" s="4"/>
      <c r="CTA79" s="4"/>
      <c r="CTB79" s="4"/>
      <c r="CTC79" s="4"/>
      <c r="CTD79" s="4"/>
      <c r="CTE79" s="4"/>
      <c r="CTF79" s="4"/>
      <c r="CTG79" s="4"/>
      <c r="CTH79" s="4"/>
      <c r="CTI79" s="4"/>
      <c r="CTJ79" s="4"/>
      <c r="CTK79" s="4"/>
      <c r="CTL79" s="4"/>
      <c r="CTM79" s="4"/>
      <c r="CTN79" s="4"/>
      <c r="CTO79" s="4"/>
      <c r="CTP79" s="4"/>
      <c r="CTQ79" s="4"/>
      <c r="CTR79" s="4"/>
      <c r="CTS79" s="4"/>
      <c r="CTT79" s="4"/>
      <c r="CTU79" s="4"/>
      <c r="CTV79" s="4"/>
      <c r="CTW79" s="4"/>
      <c r="CTX79" s="4"/>
      <c r="CTY79" s="4"/>
      <c r="CTZ79" s="4"/>
      <c r="CUA79" s="4"/>
      <c r="CUB79" s="4"/>
      <c r="CUC79" s="4"/>
      <c r="CUD79" s="4"/>
      <c r="CUE79" s="4"/>
      <c r="CUF79" s="4"/>
      <c r="CUG79" s="4"/>
      <c r="CUH79" s="4"/>
      <c r="CUI79" s="4"/>
      <c r="CUJ79" s="4"/>
      <c r="CUK79" s="4"/>
      <c r="CUL79" s="4"/>
      <c r="CUM79" s="4"/>
      <c r="CUN79" s="4"/>
      <c r="CUO79" s="4"/>
      <c r="CUP79" s="4"/>
      <c r="CUQ79" s="4"/>
      <c r="CUR79" s="4"/>
      <c r="CUS79" s="4"/>
      <c r="CUT79" s="4"/>
      <c r="CUU79" s="4"/>
      <c r="CUV79" s="4"/>
      <c r="CUW79" s="4"/>
      <c r="CUX79" s="4"/>
      <c r="CUY79" s="4"/>
      <c r="CUZ79" s="4"/>
      <c r="CVA79" s="4"/>
      <c r="CVB79" s="4"/>
      <c r="CVC79" s="4"/>
      <c r="CVD79" s="4"/>
      <c r="CVE79" s="4"/>
      <c r="CVF79" s="4"/>
      <c r="CVG79" s="4"/>
      <c r="CVH79" s="4"/>
      <c r="CVI79" s="4"/>
      <c r="CVJ79" s="4"/>
      <c r="CVK79" s="4"/>
      <c r="CVL79" s="4"/>
      <c r="CVM79" s="4"/>
      <c r="CVN79" s="4"/>
      <c r="CVO79" s="4"/>
      <c r="CVP79" s="4"/>
      <c r="CVQ79" s="4"/>
      <c r="CVR79" s="4"/>
      <c r="CVS79" s="4"/>
      <c r="CVT79" s="4"/>
      <c r="CVU79" s="4"/>
      <c r="CVV79" s="4"/>
      <c r="CVW79" s="4"/>
      <c r="CVX79" s="4"/>
      <c r="CVY79" s="4"/>
      <c r="CVZ79" s="4"/>
      <c r="CWA79" s="4"/>
      <c r="CWB79" s="4"/>
      <c r="CWC79" s="4"/>
      <c r="CWD79" s="4"/>
      <c r="CWE79" s="4"/>
      <c r="CWF79" s="4"/>
      <c r="CWG79" s="4"/>
      <c r="CWH79" s="4"/>
      <c r="CWI79" s="4"/>
      <c r="CWJ79" s="4"/>
      <c r="CWK79" s="4"/>
      <c r="CWL79" s="4"/>
      <c r="CWM79" s="4"/>
      <c r="CWN79" s="4"/>
      <c r="CWO79" s="4"/>
      <c r="CWP79" s="4"/>
      <c r="CWQ79" s="4"/>
      <c r="CWR79" s="4"/>
      <c r="CWS79" s="4"/>
      <c r="CWT79" s="4"/>
      <c r="CWU79" s="4"/>
      <c r="CWV79" s="4"/>
      <c r="CWW79" s="4"/>
      <c r="CWX79" s="4"/>
      <c r="CWY79" s="4"/>
      <c r="CWZ79" s="4"/>
      <c r="CXA79" s="4"/>
      <c r="CXB79" s="4"/>
      <c r="CXC79" s="4"/>
      <c r="CXD79" s="4"/>
      <c r="CXE79" s="4"/>
      <c r="CXF79" s="4"/>
      <c r="CXG79" s="4"/>
      <c r="CXH79" s="4"/>
      <c r="CXI79" s="4"/>
      <c r="CXJ79" s="4"/>
      <c r="CXK79" s="4"/>
      <c r="CXL79" s="4"/>
      <c r="CXM79" s="4"/>
      <c r="CXN79" s="4"/>
      <c r="CXO79" s="4"/>
      <c r="CXP79" s="4"/>
      <c r="CXQ79" s="4"/>
      <c r="CXR79" s="4"/>
      <c r="CXS79" s="4"/>
      <c r="CXT79" s="4"/>
      <c r="CXU79" s="4"/>
      <c r="CXV79" s="4"/>
      <c r="CXW79" s="4"/>
      <c r="CXX79" s="4"/>
      <c r="CXY79" s="4"/>
      <c r="CXZ79" s="4"/>
      <c r="CYA79" s="4"/>
      <c r="CYB79" s="4"/>
      <c r="CYC79" s="4"/>
      <c r="CYD79" s="4"/>
      <c r="CYE79" s="4"/>
      <c r="CYF79" s="4"/>
      <c r="CYG79" s="4"/>
      <c r="CYH79" s="4"/>
      <c r="CYI79" s="4"/>
      <c r="CYJ79" s="4"/>
      <c r="CYK79" s="4"/>
      <c r="CYL79" s="4"/>
      <c r="CYM79" s="4"/>
      <c r="CYN79" s="4"/>
      <c r="CYO79" s="4"/>
      <c r="CYP79" s="4"/>
      <c r="CYQ79" s="4"/>
      <c r="CYR79" s="4"/>
      <c r="CYS79" s="4"/>
      <c r="CYT79" s="4"/>
      <c r="CYU79" s="4"/>
      <c r="CYV79" s="4"/>
      <c r="CYW79" s="4"/>
      <c r="CYX79" s="4"/>
      <c r="CYY79" s="4"/>
      <c r="CYZ79" s="4"/>
      <c r="CZA79" s="4"/>
      <c r="CZB79" s="4"/>
      <c r="CZC79" s="4"/>
      <c r="CZD79" s="4"/>
      <c r="CZE79" s="4"/>
      <c r="CZF79" s="4"/>
      <c r="CZG79" s="4"/>
      <c r="CZH79" s="4"/>
      <c r="CZI79" s="4"/>
      <c r="CZJ79" s="4"/>
      <c r="CZK79" s="4"/>
      <c r="CZL79" s="4"/>
      <c r="CZM79" s="4"/>
      <c r="CZN79" s="4"/>
      <c r="CZO79" s="4"/>
      <c r="CZP79" s="4"/>
      <c r="CZQ79" s="4"/>
      <c r="CZR79" s="4"/>
      <c r="CZS79" s="4"/>
      <c r="CZT79" s="4"/>
      <c r="CZU79" s="4"/>
      <c r="CZV79" s="4"/>
      <c r="CZW79" s="4"/>
      <c r="CZX79" s="4"/>
      <c r="CZY79" s="4"/>
      <c r="CZZ79" s="4"/>
      <c r="DAA79" s="4"/>
      <c r="DAB79" s="4"/>
      <c r="DAC79" s="4"/>
      <c r="DAD79" s="4"/>
      <c r="DAE79" s="4"/>
      <c r="DAF79" s="4"/>
      <c r="DAG79" s="4"/>
      <c r="DAH79" s="4"/>
      <c r="DAI79" s="4"/>
      <c r="DAJ79" s="4"/>
      <c r="DAK79" s="4"/>
      <c r="DAL79" s="4"/>
      <c r="DAM79" s="4"/>
      <c r="DAN79" s="4"/>
      <c r="DAO79" s="4"/>
      <c r="DAP79" s="4"/>
      <c r="DAQ79" s="4"/>
      <c r="DAR79" s="4"/>
      <c r="DAS79" s="4"/>
      <c r="DAT79" s="4"/>
      <c r="DAU79" s="4"/>
      <c r="DAV79" s="4"/>
      <c r="DAW79" s="4"/>
      <c r="DAX79" s="4"/>
      <c r="DAY79" s="4"/>
      <c r="DAZ79" s="4"/>
      <c r="DBA79" s="4"/>
      <c r="DBB79" s="4"/>
      <c r="DBC79" s="4"/>
      <c r="DBD79" s="4"/>
      <c r="DBE79" s="4"/>
      <c r="DBF79" s="4"/>
      <c r="DBG79" s="4"/>
      <c r="DBH79" s="4"/>
      <c r="DBI79" s="4"/>
      <c r="DBJ79" s="4"/>
      <c r="DBK79" s="4"/>
      <c r="DBL79" s="4"/>
      <c r="DBM79" s="4"/>
      <c r="DBN79" s="4"/>
      <c r="DBO79" s="4"/>
      <c r="DBP79" s="4"/>
      <c r="DBQ79" s="4"/>
      <c r="DBR79" s="4"/>
      <c r="DBS79" s="4"/>
      <c r="DBT79" s="4"/>
      <c r="DBU79" s="4"/>
      <c r="DBV79" s="4"/>
      <c r="DBW79" s="4"/>
      <c r="DBX79" s="4"/>
      <c r="DBY79" s="4"/>
      <c r="DBZ79" s="4"/>
      <c r="DCA79" s="4"/>
      <c r="DCB79" s="4"/>
      <c r="DCC79" s="4"/>
      <c r="DCD79" s="4"/>
      <c r="DCE79" s="4"/>
      <c r="DCF79" s="4"/>
      <c r="DCG79" s="4"/>
      <c r="DCH79" s="4"/>
      <c r="DCI79" s="4"/>
      <c r="DCJ79" s="4"/>
      <c r="DCK79" s="4"/>
      <c r="DCL79" s="4"/>
      <c r="DCM79" s="4"/>
      <c r="DCN79" s="4"/>
      <c r="DCO79" s="4"/>
      <c r="DCP79" s="4"/>
      <c r="DCQ79" s="4"/>
      <c r="DCR79" s="4"/>
      <c r="DCS79" s="4"/>
      <c r="DCT79" s="4"/>
      <c r="DCU79" s="4"/>
      <c r="DCV79" s="4"/>
      <c r="DCW79" s="4"/>
      <c r="DCX79" s="4"/>
      <c r="DCY79" s="4"/>
      <c r="DCZ79" s="4"/>
      <c r="DDA79" s="4"/>
      <c r="DDB79" s="4"/>
      <c r="DDC79" s="4"/>
      <c r="DDD79" s="4"/>
      <c r="DDE79" s="4"/>
      <c r="DDF79" s="4"/>
      <c r="DDG79" s="4"/>
      <c r="DDH79" s="4"/>
      <c r="DDI79" s="4"/>
      <c r="DDJ79" s="4"/>
      <c r="DDK79" s="4"/>
      <c r="DDL79" s="4"/>
      <c r="DDM79" s="4"/>
      <c r="DDN79" s="4"/>
      <c r="DDO79" s="4"/>
      <c r="DDP79" s="4"/>
      <c r="DDQ79" s="4"/>
      <c r="DDR79" s="4"/>
      <c r="DDS79" s="4"/>
      <c r="DDT79" s="4"/>
      <c r="DDU79" s="4"/>
      <c r="DDV79" s="4"/>
      <c r="DDW79" s="4"/>
      <c r="DDX79" s="4"/>
      <c r="DDY79" s="4"/>
      <c r="DDZ79" s="4"/>
      <c r="DEA79" s="4"/>
      <c r="DEB79" s="4"/>
      <c r="DEC79" s="4"/>
      <c r="DED79" s="4"/>
      <c r="DEE79" s="4"/>
      <c r="DEF79" s="4"/>
      <c r="DEG79" s="4"/>
      <c r="DEH79" s="4"/>
      <c r="DEI79" s="4"/>
      <c r="DEJ79" s="4"/>
      <c r="DEK79" s="4"/>
      <c r="DEL79" s="4"/>
      <c r="DEM79" s="4"/>
      <c r="DEN79" s="4"/>
      <c r="DEO79" s="4"/>
      <c r="DEP79" s="4"/>
      <c r="DEQ79" s="4"/>
      <c r="DER79" s="4"/>
      <c r="DES79" s="4"/>
      <c r="DET79" s="4"/>
      <c r="DEU79" s="4"/>
      <c r="DEV79" s="4"/>
      <c r="DEW79" s="4"/>
      <c r="DEX79" s="4"/>
      <c r="DEY79" s="4"/>
      <c r="DEZ79" s="4"/>
      <c r="DFA79" s="4"/>
      <c r="DFB79" s="4"/>
      <c r="DFC79" s="4"/>
      <c r="DFD79" s="4"/>
      <c r="DFE79" s="4"/>
      <c r="DFF79" s="4"/>
      <c r="DFG79" s="4"/>
      <c r="DFH79" s="4"/>
      <c r="DFI79" s="4"/>
      <c r="DFJ79" s="4"/>
      <c r="DFK79" s="4"/>
      <c r="DFL79" s="4"/>
      <c r="DFM79" s="4"/>
      <c r="DFN79" s="4"/>
      <c r="DFO79" s="4"/>
      <c r="DFP79" s="4"/>
      <c r="DFQ79" s="4"/>
      <c r="DFR79" s="4"/>
      <c r="DFS79" s="4"/>
      <c r="DFT79" s="4"/>
      <c r="DFU79" s="4"/>
      <c r="DFV79" s="4"/>
      <c r="DFW79" s="4"/>
      <c r="DFX79" s="4"/>
      <c r="DFY79" s="4"/>
      <c r="DFZ79" s="4"/>
      <c r="DGA79" s="4"/>
      <c r="DGB79" s="4"/>
      <c r="DGC79" s="4"/>
      <c r="DGD79" s="4"/>
      <c r="DGE79" s="4"/>
      <c r="DGF79" s="4"/>
      <c r="DGG79" s="4"/>
      <c r="DGH79" s="4"/>
      <c r="DGI79" s="4"/>
      <c r="DGJ79" s="4"/>
      <c r="DGK79" s="4"/>
      <c r="DGL79" s="4"/>
      <c r="DGM79" s="4"/>
      <c r="DGN79" s="4"/>
      <c r="DGO79" s="4"/>
      <c r="DGP79" s="4"/>
      <c r="DGQ79" s="4"/>
      <c r="DGR79" s="4"/>
      <c r="DGS79" s="4"/>
      <c r="DGT79" s="4"/>
      <c r="DGU79" s="4"/>
      <c r="DGV79" s="4"/>
      <c r="DGW79" s="4"/>
      <c r="DGX79" s="4"/>
      <c r="DGY79" s="4"/>
      <c r="DGZ79" s="4"/>
      <c r="DHA79" s="4"/>
      <c r="DHB79" s="4"/>
      <c r="DHC79" s="4"/>
      <c r="DHD79" s="4"/>
      <c r="DHE79" s="4"/>
      <c r="DHF79" s="4"/>
      <c r="DHG79" s="4"/>
      <c r="DHH79" s="4"/>
      <c r="DHI79" s="4"/>
      <c r="DHJ79" s="4"/>
      <c r="DHK79" s="4"/>
      <c r="DHL79" s="4"/>
      <c r="DHM79" s="4"/>
      <c r="DHN79" s="4"/>
      <c r="DHO79" s="4"/>
      <c r="DHP79" s="4"/>
      <c r="DHQ79" s="4"/>
      <c r="DHR79" s="4"/>
      <c r="DHS79" s="4"/>
      <c r="DHT79" s="4"/>
      <c r="DHU79" s="4"/>
      <c r="DHV79" s="4"/>
      <c r="DHW79" s="4"/>
      <c r="DHX79" s="4"/>
      <c r="DHY79" s="4"/>
      <c r="DHZ79" s="4"/>
      <c r="DIA79" s="4"/>
      <c r="DIB79" s="4"/>
      <c r="DIC79" s="4"/>
      <c r="DID79" s="4"/>
      <c r="DIE79" s="4"/>
      <c r="DIF79" s="4"/>
      <c r="DIG79" s="4"/>
      <c r="DIH79" s="4"/>
      <c r="DII79" s="4"/>
      <c r="DIJ79" s="4"/>
      <c r="DIK79" s="4"/>
      <c r="DIL79" s="4"/>
      <c r="DIM79" s="4"/>
      <c r="DIN79" s="4"/>
      <c r="DIO79" s="4"/>
      <c r="DIP79" s="4"/>
      <c r="DIQ79" s="4"/>
      <c r="DIR79" s="4"/>
      <c r="DIS79" s="4"/>
      <c r="DIT79" s="4"/>
      <c r="DIU79" s="4"/>
      <c r="DIV79" s="4"/>
      <c r="DIW79" s="4"/>
      <c r="DIX79" s="4"/>
      <c r="DIY79" s="4"/>
      <c r="DIZ79" s="4"/>
      <c r="DJA79" s="4"/>
      <c r="DJB79" s="4"/>
      <c r="DJC79" s="4"/>
      <c r="DJD79" s="4"/>
      <c r="DJE79" s="4"/>
      <c r="DJF79" s="4"/>
      <c r="DJG79" s="4"/>
      <c r="DJH79" s="4"/>
      <c r="DJI79" s="4"/>
      <c r="DJJ79" s="4"/>
      <c r="DJK79" s="4"/>
      <c r="DJL79" s="4"/>
      <c r="DJM79" s="4"/>
      <c r="DJN79" s="4"/>
      <c r="DJO79" s="4"/>
      <c r="DJP79" s="4"/>
      <c r="DJQ79" s="4"/>
      <c r="DJR79" s="4"/>
      <c r="DJS79" s="4"/>
      <c r="DJT79" s="4"/>
      <c r="DJU79" s="4"/>
      <c r="DJV79" s="4"/>
      <c r="DJW79" s="4"/>
      <c r="DJX79" s="4"/>
      <c r="DJY79" s="4"/>
      <c r="DJZ79" s="4"/>
      <c r="DKA79" s="4"/>
      <c r="DKB79" s="4"/>
      <c r="DKC79" s="4"/>
      <c r="DKD79" s="4"/>
      <c r="DKE79" s="4"/>
      <c r="DKF79" s="4"/>
      <c r="DKG79" s="4"/>
      <c r="DKH79" s="4"/>
      <c r="DKI79" s="4"/>
      <c r="DKJ79" s="4"/>
      <c r="DKK79" s="4"/>
      <c r="DKL79" s="4"/>
      <c r="DKM79" s="4"/>
      <c r="DKN79" s="4"/>
      <c r="DKO79" s="4"/>
      <c r="DKP79" s="4"/>
      <c r="DKQ79" s="4"/>
      <c r="DKR79" s="4"/>
      <c r="DKS79" s="4"/>
      <c r="DKT79" s="4"/>
      <c r="DKU79" s="4"/>
      <c r="DKV79" s="4"/>
      <c r="DKW79" s="4"/>
      <c r="DKX79" s="4"/>
      <c r="DKY79" s="4"/>
      <c r="DKZ79" s="4"/>
      <c r="DLA79" s="4"/>
      <c r="DLB79" s="4"/>
      <c r="DLC79" s="4"/>
      <c r="DLD79" s="4"/>
      <c r="DLE79" s="4"/>
      <c r="DLF79" s="4"/>
      <c r="DLG79" s="4"/>
      <c r="DLH79" s="4"/>
      <c r="DLI79" s="4"/>
      <c r="DLJ79" s="4"/>
      <c r="DLK79" s="4"/>
      <c r="DLL79" s="4"/>
      <c r="DLM79" s="4"/>
      <c r="DLN79" s="4"/>
      <c r="DLO79" s="4"/>
      <c r="DLP79" s="4"/>
      <c r="DLQ79" s="4"/>
      <c r="DLR79" s="4"/>
      <c r="DLS79" s="4"/>
      <c r="DLT79" s="4"/>
      <c r="DLU79" s="4"/>
      <c r="DLV79" s="4"/>
      <c r="DLW79" s="4"/>
      <c r="DLX79" s="4"/>
      <c r="DLY79" s="4"/>
      <c r="DLZ79" s="4"/>
      <c r="DMA79" s="4"/>
      <c r="DMB79" s="4"/>
      <c r="DMC79" s="4"/>
      <c r="DMD79" s="4"/>
      <c r="DME79" s="4"/>
      <c r="DMF79" s="4"/>
      <c r="DMG79" s="4"/>
      <c r="DMH79" s="4"/>
      <c r="DMI79" s="4"/>
      <c r="DMJ79" s="4"/>
      <c r="DMK79" s="4"/>
      <c r="DML79" s="4"/>
      <c r="DMM79" s="4"/>
      <c r="DMN79" s="4"/>
      <c r="DMO79" s="4"/>
      <c r="DMP79" s="4"/>
      <c r="DMQ79" s="4"/>
      <c r="DMR79" s="4"/>
      <c r="DMS79" s="4"/>
      <c r="DMT79" s="4"/>
      <c r="DMU79" s="4"/>
      <c r="DMV79" s="4"/>
      <c r="DMW79" s="4"/>
      <c r="DMX79" s="4"/>
      <c r="DMY79" s="4"/>
      <c r="DMZ79" s="4"/>
      <c r="DNA79" s="4"/>
      <c r="DNB79" s="4"/>
      <c r="DNC79" s="4"/>
      <c r="DND79" s="4"/>
      <c r="DNE79" s="4"/>
      <c r="DNF79" s="4"/>
      <c r="DNG79" s="4"/>
      <c r="DNH79" s="4"/>
      <c r="DNI79" s="4"/>
      <c r="DNJ79" s="4"/>
      <c r="DNK79" s="4"/>
      <c r="DNL79" s="4"/>
      <c r="DNM79" s="4"/>
      <c r="DNN79" s="4"/>
      <c r="DNO79" s="4"/>
      <c r="DNP79" s="4"/>
      <c r="DNQ79" s="4"/>
      <c r="DNR79" s="4"/>
      <c r="DNS79" s="4"/>
      <c r="DNT79" s="4"/>
      <c r="DNU79" s="4"/>
      <c r="DNV79" s="4"/>
      <c r="DNW79" s="4"/>
      <c r="DNX79" s="4"/>
      <c r="DNY79" s="4"/>
      <c r="DNZ79" s="4"/>
      <c r="DOA79" s="4"/>
      <c r="DOB79" s="4"/>
      <c r="DOC79" s="4"/>
      <c r="DOD79" s="4"/>
      <c r="DOE79" s="4"/>
      <c r="DOF79" s="4"/>
      <c r="DOG79" s="4"/>
      <c r="DOH79" s="4"/>
      <c r="DOI79" s="4"/>
      <c r="DOJ79" s="4"/>
      <c r="DOK79" s="4"/>
      <c r="DOL79" s="4"/>
      <c r="DOM79" s="4"/>
      <c r="DON79" s="4"/>
      <c r="DOO79" s="4"/>
      <c r="DOP79" s="4"/>
      <c r="DOQ79" s="4"/>
      <c r="DOR79" s="4"/>
      <c r="DOS79" s="4"/>
      <c r="DOT79" s="4"/>
      <c r="DOU79" s="4"/>
      <c r="DOV79" s="4"/>
      <c r="DOW79" s="4"/>
      <c r="DOX79" s="4"/>
      <c r="DOY79" s="4"/>
      <c r="DOZ79" s="4"/>
      <c r="DPA79" s="4"/>
      <c r="DPB79" s="4"/>
      <c r="DPC79" s="4"/>
      <c r="DPD79" s="4"/>
      <c r="DPE79" s="4"/>
      <c r="DPF79" s="4"/>
      <c r="DPG79" s="4"/>
      <c r="DPH79" s="4"/>
      <c r="DPI79" s="4"/>
      <c r="DPJ79" s="4"/>
      <c r="DPK79" s="4"/>
      <c r="DPL79" s="4"/>
      <c r="DPM79" s="4"/>
      <c r="DPN79" s="4"/>
      <c r="DPO79" s="4"/>
      <c r="DPP79" s="4"/>
      <c r="DPQ79" s="4"/>
      <c r="DPR79" s="4"/>
      <c r="DPS79" s="4"/>
      <c r="DPT79" s="4"/>
      <c r="DPU79" s="4"/>
      <c r="DPV79" s="4"/>
      <c r="DPW79" s="4"/>
      <c r="DPX79" s="4"/>
      <c r="DPY79" s="4"/>
      <c r="DPZ79" s="4"/>
      <c r="DQA79" s="4"/>
      <c r="DQB79" s="4"/>
      <c r="DQC79" s="4"/>
      <c r="DQD79" s="4"/>
      <c r="DQE79" s="4"/>
      <c r="DQF79" s="4"/>
      <c r="DQG79" s="4"/>
      <c r="DQH79" s="4"/>
      <c r="DQI79" s="4"/>
      <c r="DQJ79" s="4"/>
      <c r="DQK79" s="4"/>
      <c r="DQL79" s="4"/>
      <c r="DQM79" s="4"/>
      <c r="DQN79" s="4"/>
      <c r="DQO79" s="4"/>
      <c r="DQP79" s="4"/>
      <c r="DQQ79" s="4"/>
      <c r="DQR79" s="4"/>
      <c r="DQS79" s="4"/>
      <c r="DQT79" s="4"/>
      <c r="DQU79" s="4"/>
      <c r="DQV79" s="4"/>
      <c r="DQW79" s="4"/>
      <c r="DQX79" s="4"/>
      <c r="DQY79" s="4"/>
      <c r="DQZ79" s="4"/>
      <c r="DRA79" s="4"/>
      <c r="DRB79" s="4"/>
      <c r="DRC79" s="4"/>
      <c r="DRD79" s="4"/>
      <c r="DRE79" s="4"/>
      <c r="DRF79" s="4"/>
      <c r="DRG79" s="4"/>
      <c r="DRH79" s="4"/>
      <c r="DRI79" s="4"/>
      <c r="DRJ79" s="4"/>
      <c r="DRK79" s="4"/>
      <c r="DRL79" s="4"/>
      <c r="DRM79" s="4"/>
      <c r="DRN79" s="4"/>
      <c r="DRO79" s="4"/>
      <c r="DRP79" s="4"/>
      <c r="DRQ79" s="4"/>
      <c r="DRR79" s="4"/>
      <c r="DRS79" s="4"/>
      <c r="DRT79" s="4"/>
      <c r="DRU79" s="4"/>
      <c r="DRV79" s="4"/>
      <c r="DRW79" s="4"/>
      <c r="DRX79" s="4"/>
      <c r="DRY79" s="4"/>
      <c r="DRZ79" s="4"/>
      <c r="DSA79" s="4"/>
      <c r="DSB79" s="4"/>
      <c r="DSC79" s="4"/>
      <c r="DSD79" s="4"/>
      <c r="DSE79" s="4"/>
      <c r="DSF79" s="4"/>
      <c r="DSG79" s="4"/>
      <c r="DSH79" s="4"/>
      <c r="DSI79" s="4"/>
      <c r="DSJ79" s="4"/>
      <c r="DSK79" s="4"/>
      <c r="DSL79" s="4"/>
      <c r="DSM79" s="4"/>
      <c r="DSN79" s="4"/>
      <c r="DSO79" s="4"/>
      <c r="DSP79" s="4"/>
      <c r="DSQ79" s="4"/>
      <c r="DSR79" s="4"/>
      <c r="DSS79" s="4"/>
      <c r="DST79" s="4"/>
      <c r="DSU79" s="4"/>
      <c r="DSV79" s="4"/>
      <c r="DSW79" s="4"/>
      <c r="DSX79" s="4"/>
      <c r="DSY79" s="4"/>
      <c r="DSZ79" s="4"/>
      <c r="DTA79" s="4"/>
      <c r="DTB79" s="4"/>
      <c r="DTC79" s="4"/>
      <c r="DTD79" s="4"/>
      <c r="DTE79" s="4"/>
      <c r="DTF79" s="4"/>
      <c r="DTG79" s="4"/>
      <c r="DTH79" s="4"/>
      <c r="DTI79" s="4"/>
      <c r="DTJ79" s="4"/>
      <c r="DTK79" s="4"/>
      <c r="DTL79" s="4"/>
      <c r="DTM79" s="4"/>
      <c r="DTN79" s="4"/>
      <c r="DTO79" s="4"/>
      <c r="DTP79" s="4"/>
      <c r="DTQ79" s="4"/>
      <c r="DTR79" s="4"/>
      <c r="DTS79" s="4"/>
      <c r="DTT79" s="4"/>
      <c r="DTU79" s="4"/>
      <c r="DTV79" s="4"/>
      <c r="DTW79" s="4"/>
      <c r="DTX79" s="4"/>
      <c r="DTY79" s="4"/>
      <c r="DTZ79" s="4"/>
      <c r="DUA79" s="4"/>
      <c r="DUB79" s="4"/>
      <c r="DUC79" s="4"/>
      <c r="DUD79" s="4"/>
      <c r="DUE79" s="4"/>
      <c r="DUF79" s="4"/>
      <c r="DUG79" s="4"/>
      <c r="DUH79" s="4"/>
      <c r="DUI79" s="4"/>
      <c r="DUJ79" s="4"/>
      <c r="DUK79" s="4"/>
      <c r="DUL79" s="4"/>
      <c r="DUM79" s="4"/>
      <c r="DUN79" s="4"/>
      <c r="DUO79" s="4"/>
      <c r="DUP79" s="4"/>
      <c r="DUQ79" s="4"/>
      <c r="DUR79" s="4"/>
      <c r="DUS79" s="4"/>
      <c r="DUT79" s="4"/>
      <c r="DUU79" s="4"/>
      <c r="DUV79" s="4"/>
      <c r="DUW79" s="4"/>
      <c r="DUX79" s="4"/>
      <c r="DUY79" s="4"/>
      <c r="DUZ79" s="4"/>
      <c r="DVA79" s="4"/>
      <c r="DVB79" s="4"/>
      <c r="DVC79" s="4"/>
      <c r="DVD79" s="4"/>
      <c r="DVE79" s="4"/>
      <c r="DVF79" s="4"/>
      <c r="DVG79" s="4"/>
      <c r="DVH79" s="4"/>
      <c r="DVI79" s="4"/>
      <c r="DVJ79" s="4"/>
      <c r="DVK79" s="4"/>
      <c r="DVL79" s="4"/>
      <c r="DVM79" s="4"/>
      <c r="DVN79" s="4"/>
      <c r="DVO79" s="4"/>
      <c r="DVP79" s="4"/>
      <c r="DVQ79" s="4"/>
      <c r="DVR79" s="4"/>
      <c r="DVS79" s="4"/>
      <c r="DVT79" s="4"/>
      <c r="DVU79" s="4"/>
      <c r="DVV79" s="4"/>
      <c r="DVW79" s="4"/>
      <c r="DVX79" s="4"/>
      <c r="DVY79" s="4"/>
      <c r="DVZ79" s="4"/>
      <c r="DWA79" s="4"/>
      <c r="DWB79" s="4"/>
      <c r="DWC79" s="4"/>
      <c r="DWD79" s="4"/>
      <c r="DWE79" s="4"/>
      <c r="DWF79" s="4"/>
      <c r="DWG79" s="4"/>
      <c r="DWH79" s="4"/>
      <c r="DWI79" s="4"/>
      <c r="DWJ79" s="4"/>
      <c r="DWK79" s="4"/>
      <c r="DWL79" s="4"/>
      <c r="DWM79" s="4"/>
      <c r="DWN79" s="4"/>
      <c r="DWO79" s="4"/>
      <c r="DWP79" s="4"/>
      <c r="DWQ79" s="4"/>
      <c r="DWR79" s="4"/>
      <c r="DWS79" s="4"/>
      <c r="DWT79" s="4"/>
      <c r="DWU79" s="4"/>
      <c r="DWV79" s="4"/>
      <c r="DWW79" s="4"/>
      <c r="DWX79" s="4"/>
      <c r="DWY79" s="4"/>
      <c r="DWZ79" s="4"/>
      <c r="DXA79" s="4"/>
      <c r="DXB79" s="4"/>
      <c r="DXC79" s="4"/>
      <c r="DXD79" s="4"/>
      <c r="DXE79" s="4"/>
      <c r="DXF79" s="4"/>
      <c r="DXG79" s="4"/>
      <c r="DXH79" s="4"/>
      <c r="DXI79" s="4"/>
      <c r="DXJ79" s="4"/>
      <c r="DXK79" s="4"/>
      <c r="DXL79" s="4"/>
      <c r="DXM79" s="4"/>
      <c r="DXN79" s="4"/>
      <c r="DXO79" s="4"/>
      <c r="DXP79" s="4"/>
      <c r="DXQ79" s="4"/>
      <c r="DXR79" s="4"/>
      <c r="DXS79" s="4"/>
      <c r="DXT79" s="4"/>
      <c r="DXU79" s="4"/>
      <c r="DXV79" s="4"/>
      <c r="DXW79" s="4"/>
      <c r="DXX79" s="4"/>
      <c r="DXY79" s="4"/>
      <c r="DXZ79" s="4"/>
      <c r="DYA79" s="4"/>
      <c r="DYB79" s="4"/>
      <c r="DYC79" s="4"/>
      <c r="DYD79" s="4"/>
      <c r="DYE79" s="4"/>
      <c r="DYF79" s="4"/>
      <c r="DYG79" s="4"/>
      <c r="DYH79" s="4"/>
      <c r="DYI79" s="4"/>
      <c r="DYJ79" s="4"/>
      <c r="DYK79" s="4"/>
      <c r="DYL79" s="4"/>
      <c r="DYM79" s="4"/>
      <c r="DYN79" s="4"/>
      <c r="DYO79" s="4"/>
      <c r="DYP79" s="4"/>
      <c r="DYQ79" s="4"/>
      <c r="DYR79" s="4"/>
      <c r="DYS79" s="4"/>
      <c r="DYT79" s="4"/>
      <c r="DYU79" s="4"/>
      <c r="DYV79" s="4"/>
      <c r="DYW79" s="4"/>
      <c r="DYX79" s="4"/>
      <c r="DYY79" s="4"/>
      <c r="DYZ79" s="4"/>
      <c r="DZA79" s="4"/>
      <c r="DZB79" s="4"/>
      <c r="DZC79" s="4"/>
      <c r="DZD79" s="4"/>
      <c r="DZE79" s="4"/>
      <c r="DZF79" s="4"/>
      <c r="DZG79" s="4"/>
      <c r="DZH79" s="4"/>
      <c r="DZI79" s="4"/>
      <c r="DZJ79" s="4"/>
      <c r="DZK79" s="4"/>
      <c r="DZL79" s="4"/>
      <c r="DZM79" s="4"/>
      <c r="DZN79" s="4"/>
      <c r="DZO79" s="4"/>
      <c r="DZP79" s="4"/>
      <c r="DZQ79" s="4"/>
      <c r="DZR79" s="4"/>
      <c r="DZS79" s="4"/>
      <c r="DZT79" s="4"/>
      <c r="DZU79" s="4"/>
      <c r="DZV79" s="4"/>
      <c r="DZW79" s="4"/>
      <c r="DZX79" s="4"/>
      <c r="DZY79" s="4"/>
      <c r="DZZ79" s="4"/>
      <c r="EAA79" s="4"/>
      <c r="EAB79" s="4"/>
      <c r="EAC79" s="4"/>
      <c r="EAD79" s="4"/>
      <c r="EAE79" s="4"/>
      <c r="EAF79" s="4"/>
      <c r="EAG79" s="4"/>
      <c r="EAH79" s="4"/>
      <c r="EAI79" s="4"/>
      <c r="EAJ79" s="4"/>
      <c r="EAK79" s="4"/>
      <c r="EAL79" s="4"/>
      <c r="EAM79" s="4"/>
      <c r="EAN79" s="4"/>
      <c r="EAO79" s="4"/>
      <c r="EAP79" s="4"/>
      <c r="EAQ79" s="4"/>
      <c r="EAR79" s="4"/>
      <c r="EAS79" s="4"/>
      <c r="EAT79" s="4"/>
      <c r="EAU79" s="4"/>
      <c r="EAV79" s="4"/>
      <c r="EAW79" s="4"/>
      <c r="EAX79" s="4"/>
      <c r="EAY79" s="4"/>
      <c r="EAZ79" s="4"/>
      <c r="EBA79" s="4"/>
      <c r="EBB79" s="4"/>
      <c r="EBC79" s="4"/>
      <c r="EBD79" s="4"/>
      <c r="EBE79" s="4"/>
      <c r="EBF79" s="4"/>
      <c r="EBG79" s="4"/>
      <c r="EBH79" s="4"/>
      <c r="EBI79" s="4"/>
      <c r="EBJ79" s="4"/>
      <c r="EBK79" s="4"/>
      <c r="EBL79" s="4"/>
      <c r="EBM79" s="4"/>
      <c r="EBN79" s="4"/>
      <c r="EBO79" s="4"/>
      <c r="EBP79" s="4"/>
      <c r="EBQ79" s="4"/>
      <c r="EBR79" s="4"/>
      <c r="EBS79" s="4"/>
      <c r="EBT79" s="4"/>
      <c r="EBU79" s="4"/>
      <c r="EBV79" s="4"/>
      <c r="EBW79" s="4"/>
      <c r="EBX79" s="4"/>
      <c r="EBY79" s="4"/>
      <c r="EBZ79" s="4"/>
      <c r="ECA79" s="4"/>
      <c r="ECB79" s="4"/>
      <c r="ECC79" s="4"/>
      <c r="ECD79" s="4"/>
      <c r="ECE79" s="4"/>
      <c r="ECF79" s="4"/>
      <c r="ECG79" s="4"/>
      <c r="ECH79" s="4"/>
      <c r="ECI79" s="4"/>
      <c r="ECJ79" s="4"/>
      <c r="ECK79" s="4"/>
      <c r="ECL79" s="4"/>
      <c r="ECM79" s="4"/>
      <c r="ECN79" s="4"/>
      <c r="ECO79" s="4"/>
      <c r="ECP79" s="4"/>
      <c r="ECQ79" s="4"/>
      <c r="ECR79" s="4"/>
      <c r="ECS79" s="4"/>
      <c r="ECT79" s="4"/>
      <c r="ECU79" s="4"/>
      <c r="ECV79" s="4"/>
      <c r="ECW79" s="4"/>
      <c r="ECX79" s="4"/>
      <c r="ECY79" s="4"/>
      <c r="ECZ79" s="4"/>
      <c r="EDA79" s="4"/>
      <c r="EDB79" s="4"/>
      <c r="EDC79" s="4"/>
      <c r="EDD79" s="4"/>
      <c r="EDE79" s="4"/>
      <c r="EDF79" s="4"/>
      <c r="EDG79" s="4"/>
      <c r="EDH79" s="4"/>
      <c r="EDI79" s="4"/>
      <c r="EDJ79" s="4"/>
      <c r="EDK79" s="4"/>
      <c r="EDL79" s="4"/>
      <c r="EDM79" s="4"/>
      <c r="EDN79" s="4"/>
      <c r="EDO79" s="4"/>
      <c r="EDP79" s="4"/>
      <c r="EDQ79" s="4"/>
      <c r="EDR79" s="4"/>
      <c r="EDS79" s="4"/>
      <c r="EDT79" s="4"/>
      <c r="EDU79" s="4"/>
      <c r="EDV79" s="4"/>
      <c r="EDW79" s="4"/>
      <c r="EDX79" s="4"/>
      <c r="EDY79" s="4"/>
      <c r="EDZ79" s="4"/>
      <c r="EEA79" s="4"/>
      <c r="EEB79" s="4"/>
      <c r="EEC79" s="4"/>
      <c r="EED79" s="4"/>
      <c r="EEE79" s="4"/>
      <c r="EEF79" s="4"/>
      <c r="EEG79" s="4"/>
      <c r="EEH79" s="4"/>
      <c r="EEI79" s="4"/>
      <c r="EEJ79" s="4"/>
      <c r="EEK79" s="4"/>
      <c r="EEL79" s="4"/>
      <c r="EEM79" s="4"/>
      <c r="EEN79" s="4"/>
      <c r="EEO79" s="4"/>
      <c r="EEP79" s="4"/>
      <c r="EEQ79" s="4"/>
      <c r="EER79" s="4"/>
      <c r="EES79" s="4"/>
      <c r="EET79" s="4"/>
      <c r="EEU79" s="4"/>
      <c r="EEV79" s="4"/>
      <c r="EEW79" s="4"/>
      <c r="EEX79" s="4"/>
      <c r="EEY79" s="4"/>
      <c r="EEZ79" s="4"/>
      <c r="EFA79" s="4"/>
      <c r="EFB79" s="4"/>
      <c r="EFC79" s="4"/>
      <c r="EFD79" s="4"/>
      <c r="EFE79" s="4"/>
      <c r="EFF79" s="4"/>
      <c r="EFG79" s="4"/>
      <c r="EFH79" s="4"/>
      <c r="EFI79" s="4"/>
      <c r="EFJ79" s="4"/>
      <c r="EFK79" s="4"/>
      <c r="EFL79" s="4"/>
      <c r="EFM79" s="4"/>
      <c r="EFN79" s="4"/>
      <c r="EFO79" s="4"/>
      <c r="EFP79" s="4"/>
      <c r="EFQ79" s="4"/>
      <c r="EFR79" s="4"/>
      <c r="EFS79" s="4"/>
      <c r="EFT79" s="4"/>
      <c r="EFU79" s="4"/>
      <c r="EFV79" s="4"/>
      <c r="EFW79" s="4"/>
      <c r="EFX79" s="4"/>
      <c r="EFY79" s="4"/>
      <c r="EFZ79" s="4"/>
      <c r="EGA79" s="4"/>
      <c r="EGB79" s="4"/>
      <c r="EGC79" s="4"/>
      <c r="EGD79" s="4"/>
      <c r="EGE79" s="4"/>
      <c r="EGF79" s="4"/>
      <c r="EGG79" s="4"/>
      <c r="EGH79" s="4"/>
      <c r="EGI79" s="4"/>
      <c r="EGJ79" s="4"/>
      <c r="EGK79" s="4"/>
      <c r="EGL79" s="4"/>
      <c r="EGM79" s="4"/>
      <c r="EGN79" s="4"/>
      <c r="EGO79" s="4"/>
      <c r="EGP79" s="4"/>
      <c r="EGQ79" s="4"/>
      <c r="EGR79" s="4"/>
      <c r="EGS79" s="4"/>
      <c r="EGT79" s="4"/>
      <c r="EGU79" s="4"/>
      <c r="EGV79" s="4"/>
      <c r="EGW79" s="4"/>
      <c r="EGX79" s="4"/>
      <c r="EGY79" s="4"/>
      <c r="EGZ79" s="4"/>
      <c r="EHA79" s="4"/>
      <c r="EHB79" s="4"/>
      <c r="EHC79" s="4"/>
      <c r="EHD79" s="4"/>
      <c r="EHE79" s="4"/>
      <c r="EHF79" s="4"/>
      <c r="EHG79" s="4"/>
      <c r="EHH79" s="4"/>
      <c r="EHI79" s="4"/>
      <c r="EHJ79" s="4"/>
      <c r="EHK79" s="4"/>
      <c r="EHL79" s="4"/>
      <c r="EHM79" s="4"/>
      <c r="EHN79" s="4"/>
      <c r="EHO79" s="4"/>
      <c r="EHP79" s="4"/>
      <c r="EHQ79" s="4"/>
      <c r="EHR79" s="4"/>
      <c r="EHS79" s="4"/>
      <c r="EHT79" s="4"/>
      <c r="EHU79" s="4"/>
      <c r="EHV79" s="4"/>
      <c r="EHW79" s="4"/>
      <c r="EHX79" s="4"/>
      <c r="EHY79" s="4"/>
      <c r="EHZ79" s="4"/>
      <c r="EIA79" s="4"/>
      <c r="EIB79" s="4"/>
      <c r="EIC79" s="4"/>
      <c r="EID79" s="4"/>
      <c r="EIE79" s="4"/>
      <c r="EIF79" s="4"/>
      <c r="EIG79" s="4"/>
      <c r="EIH79" s="4"/>
      <c r="EII79" s="4"/>
      <c r="EIJ79" s="4"/>
      <c r="EIK79" s="4"/>
      <c r="EIL79" s="4"/>
      <c r="EIM79" s="4"/>
      <c r="EIN79" s="4"/>
      <c r="EIO79" s="4"/>
      <c r="EIP79" s="4"/>
      <c r="EIQ79" s="4"/>
      <c r="EIR79" s="4"/>
      <c r="EIS79" s="4"/>
      <c r="EIT79" s="4"/>
      <c r="EIU79" s="4"/>
      <c r="EIV79" s="4"/>
      <c r="EIW79" s="4"/>
      <c r="EIX79" s="4"/>
      <c r="EIY79" s="4"/>
      <c r="EIZ79" s="4"/>
      <c r="EJA79" s="4"/>
      <c r="EJB79" s="4"/>
      <c r="EJC79" s="4"/>
      <c r="EJD79" s="4"/>
      <c r="EJE79" s="4"/>
      <c r="EJF79" s="4"/>
      <c r="EJG79" s="4"/>
      <c r="EJH79" s="4"/>
      <c r="EJI79" s="4"/>
      <c r="EJJ79" s="4"/>
      <c r="EJK79" s="4"/>
      <c r="EJL79" s="4"/>
      <c r="EJM79" s="4"/>
      <c r="EJN79" s="4"/>
      <c r="EJO79" s="4"/>
      <c r="EJP79" s="4"/>
      <c r="EJQ79" s="4"/>
      <c r="EJR79" s="4"/>
      <c r="EJS79" s="4"/>
      <c r="EJT79" s="4"/>
      <c r="EJU79" s="4"/>
      <c r="EJV79" s="4"/>
      <c r="EJW79" s="4"/>
      <c r="EJX79" s="4"/>
      <c r="EJY79" s="4"/>
      <c r="EJZ79" s="4"/>
      <c r="EKA79" s="4"/>
      <c r="EKB79" s="4"/>
      <c r="EKC79" s="4"/>
      <c r="EKD79" s="4"/>
      <c r="EKE79" s="4"/>
      <c r="EKF79" s="4"/>
      <c r="EKG79" s="4"/>
      <c r="EKH79" s="4"/>
      <c r="EKI79" s="4"/>
      <c r="EKJ79" s="4"/>
      <c r="EKK79" s="4"/>
      <c r="EKL79" s="4"/>
      <c r="EKM79" s="4"/>
      <c r="EKN79" s="4"/>
      <c r="EKO79" s="4"/>
      <c r="EKP79" s="4"/>
      <c r="EKQ79" s="4"/>
      <c r="EKR79" s="4"/>
      <c r="EKS79" s="4"/>
      <c r="EKT79" s="4"/>
      <c r="EKU79" s="4"/>
      <c r="EKV79" s="4"/>
      <c r="EKW79" s="4"/>
      <c r="EKX79" s="4"/>
      <c r="EKY79" s="4"/>
      <c r="EKZ79" s="4"/>
      <c r="ELA79" s="4"/>
      <c r="ELB79" s="4"/>
      <c r="ELC79" s="4"/>
      <c r="ELD79" s="4"/>
      <c r="ELE79" s="4"/>
      <c r="ELF79" s="4"/>
      <c r="ELG79" s="4"/>
      <c r="ELH79" s="4"/>
      <c r="ELI79" s="4"/>
      <c r="ELJ79" s="4"/>
      <c r="ELK79" s="4"/>
      <c r="ELL79" s="4"/>
      <c r="ELM79" s="4"/>
      <c r="ELN79" s="4"/>
      <c r="ELO79" s="4"/>
      <c r="ELP79" s="4"/>
      <c r="ELQ79" s="4"/>
      <c r="ELR79" s="4"/>
      <c r="ELS79" s="4"/>
      <c r="ELT79" s="4"/>
      <c r="ELU79" s="4"/>
      <c r="ELV79" s="4"/>
      <c r="ELW79" s="4"/>
      <c r="ELX79" s="4"/>
      <c r="ELY79" s="4"/>
      <c r="ELZ79" s="4"/>
      <c r="EMA79" s="4"/>
      <c r="EMB79" s="4"/>
      <c r="EMC79" s="4"/>
      <c r="EMD79" s="4"/>
      <c r="EME79" s="4"/>
      <c r="EMF79" s="4"/>
      <c r="EMG79" s="4"/>
      <c r="EMH79" s="4"/>
      <c r="EMI79" s="4"/>
      <c r="EMJ79" s="4"/>
      <c r="EMK79" s="4"/>
      <c r="EML79" s="4"/>
      <c r="EMM79" s="4"/>
      <c r="EMN79" s="4"/>
      <c r="EMO79" s="4"/>
      <c r="EMP79" s="4"/>
      <c r="EMQ79" s="4"/>
      <c r="EMR79" s="4"/>
      <c r="EMS79" s="4"/>
      <c r="EMT79" s="4"/>
      <c r="EMU79" s="4"/>
      <c r="EMV79" s="4"/>
      <c r="EMW79" s="4"/>
      <c r="EMX79" s="4"/>
      <c r="EMY79" s="4"/>
      <c r="EMZ79" s="4"/>
      <c r="ENA79" s="4"/>
      <c r="ENB79" s="4"/>
      <c r="ENC79" s="4"/>
      <c r="END79" s="4"/>
      <c r="ENE79" s="4"/>
      <c r="ENF79" s="4"/>
      <c r="ENG79" s="4"/>
      <c r="ENH79" s="4"/>
      <c r="ENI79" s="4"/>
      <c r="ENJ79" s="4"/>
      <c r="ENK79" s="4"/>
      <c r="ENL79" s="4"/>
      <c r="ENM79" s="4"/>
      <c r="ENN79" s="4"/>
      <c r="ENO79" s="4"/>
      <c r="ENP79" s="4"/>
      <c r="ENQ79" s="4"/>
      <c r="ENR79" s="4"/>
      <c r="ENS79" s="4"/>
      <c r="ENT79" s="4"/>
      <c r="ENU79" s="4"/>
      <c r="ENV79" s="4"/>
      <c r="ENW79" s="4"/>
      <c r="ENX79" s="4"/>
      <c r="ENY79" s="4"/>
      <c r="ENZ79" s="4"/>
      <c r="EOA79" s="4"/>
      <c r="EOB79" s="4"/>
      <c r="EOC79" s="4"/>
      <c r="EOD79" s="4"/>
      <c r="EOE79" s="4"/>
      <c r="EOF79" s="4"/>
      <c r="EOG79" s="4"/>
      <c r="EOH79" s="4"/>
      <c r="EOI79" s="4"/>
      <c r="EOJ79" s="4"/>
      <c r="EOK79" s="4"/>
      <c r="EOL79" s="4"/>
      <c r="EOM79" s="4"/>
      <c r="EON79" s="4"/>
      <c r="EOO79" s="4"/>
      <c r="EOP79" s="4"/>
      <c r="EOQ79" s="4"/>
      <c r="EOR79" s="4"/>
      <c r="EOS79" s="4"/>
      <c r="EOT79" s="4"/>
      <c r="EOU79" s="4"/>
      <c r="EOV79" s="4"/>
      <c r="EOW79" s="4"/>
      <c r="EOX79" s="4"/>
      <c r="EOY79" s="4"/>
      <c r="EOZ79" s="4"/>
      <c r="EPA79" s="4"/>
      <c r="EPB79" s="4"/>
      <c r="EPC79" s="4"/>
      <c r="EPD79" s="4"/>
      <c r="EPE79" s="4"/>
      <c r="EPF79" s="4"/>
      <c r="EPG79" s="4"/>
      <c r="EPH79" s="4"/>
      <c r="EPI79" s="4"/>
      <c r="EPJ79" s="4"/>
      <c r="EPK79" s="4"/>
      <c r="EPL79" s="4"/>
      <c r="EPM79" s="4"/>
      <c r="EPN79" s="4"/>
      <c r="EPO79" s="4"/>
      <c r="EPP79" s="4"/>
      <c r="EPQ79" s="4"/>
      <c r="EPR79" s="4"/>
      <c r="EPS79" s="4"/>
      <c r="EPT79" s="4"/>
      <c r="EPU79" s="4"/>
      <c r="EPV79" s="4"/>
      <c r="EPW79" s="4"/>
      <c r="EPX79" s="4"/>
      <c r="EPY79" s="4"/>
      <c r="EPZ79" s="4"/>
      <c r="EQA79" s="4"/>
      <c r="EQB79" s="4"/>
      <c r="EQC79" s="4"/>
      <c r="EQD79" s="4"/>
      <c r="EQE79" s="4"/>
      <c r="EQF79" s="4"/>
      <c r="EQG79" s="4"/>
      <c r="EQH79" s="4"/>
      <c r="EQI79" s="4"/>
      <c r="EQJ79" s="4"/>
      <c r="EQK79" s="4"/>
      <c r="EQL79" s="4"/>
      <c r="EQM79" s="4"/>
      <c r="EQN79" s="4"/>
      <c r="EQO79" s="4"/>
      <c r="EQP79" s="4"/>
      <c r="EQQ79" s="4"/>
      <c r="EQR79" s="4"/>
      <c r="EQS79" s="4"/>
      <c r="EQT79" s="4"/>
      <c r="EQU79" s="4"/>
      <c r="EQV79" s="4"/>
      <c r="EQW79" s="4"/>
      <c r="EQX79" s="4"/>
      <c r="EQY79" s="4"/>
      <c r="EQZ79" s="4"/>
      <c r="ERA79" s="4"/>
      <c r="ERB79" s="4"/>
      <c r="ERC79" s="4"/>
      <c r="ERD79" s="4"/>
      <c r="ERE79" s="4"/>
      <c r="ERF79" s="4"/>
      <c r="ERG79" s="4"/>
      <c r="ERH79" s="4"/>
      <c r="ERI79" s="4"/>
      <c r="ERJ79" s="4"/>
      <c r="ERK79" s="4"/>
      <c r="ERL79" s="4"/>
      <c r="ERM79" s="4"/>
      <c r="ERN79" s="4"/>
      <c r="ERO79" s="4"/>
      <c r="ERP79" s="4"/>
      <c r="ERQ79" s="4"/>
      <c r="ERR79" s="4"/>
      <c r="ERS79" s="4"/>
      <c r="ERT79" s="4"/>
      <c r="ERU79" s="4"/>
      <c r="ERV79" s="4"/>
      <c r="ERW79" s="4"/>
      <c r="ERX79" s="4"/>
      <c r="ERY79" s="4"/>
      <c r="ERZ79" s="4"/>
      <c r="ESA79" s="4"/>
      <c r="ESB79" s="4"/>
      <c r="ESC79" s="4"/>
      <c r="ESD79" s="4"/>
      <c r="ESE79" s="4"/>
      <c r="ESF79" s="4"/>
      <c r="ESG79" s="4"/>
      <c r="ESH79" s="4"/>
      <c r="ESI79" s="4"/>
      <c r="ESJ79" s="4"/>
      <c r="ESK79" s="4"/>
      <c r="ESL79" s="4"/>
      <c r="ESM79" s="4"/>
      <c r="ESN79" s="4"/>
      <c r="ESO79" s="4"/>
      <c r="ESP79" s="4"/>
      <c r="ESQ79" s="4"/>
      <c r="ESR79" s="4"/>
      <c r="ESS79" s="4"/>
      <c r="EST79" s="4"/>
      <c r="ESU79" s="4"/>
      <c r="ESV79" s="4"/>
      <c r="ESW79" s="4"/>
      <c r="ESX79" s="4"/>
      <c r="ESY79" s="4"/>
      <c r="ESZ79" s="4"/>
      <c r="ETA79" s="4"/>
      <c r="ETB79" s="4"/>
      <c r="ETC79" s="4"/>
      <c r="ETD79" s="4"/>
      <c r="ETE79" s="4"/>
      <c r="ETF79" s="4"/>
      <c r="ETG79" s="4"/>
      <c r="ETH79" s="4"/>
      <c r="ETI79" s="4"/>
      <c r="ETJ79" s="4"/>
      <c r="ETK79" s="4"/>
      <c r="ETL79" s="4"/>
      <c r="ETM79" s="4"/>
      <c r="ETN79" s="4"/>
      <c r="ETO79" s="4"/>
      <c r="ETP79" s="4"/>
      <c r="ETQ79" s="4"/>
      <c r="ETR79" s="4"/>
      <c r="ETS79" s="4"/>
      <c r="ETT79" s="4"/>
      <c r="ETU79" s="4"/>
      <c r="ETV79" s="4"/>
      <c r="ETW79" s="4"/>
      <c r="ETX79" s="4"/>
      <c r="ETY79" s="4"/>
      <c r="ETZ79" s="4"/>
      <c r="EUA79" s="4"/>
      <c r="EUB79" s="4"/>
      <c r="EUC79" s="4"/>
      <c r="EUD79" s="4"/>
      <c r="EUE79" s="4"/>
      <c r="EUF79" s="4"/>
      <c r="EUG79" s="4"/>
      <c r="EUH79" s="4"/>
      <c r="EUI79" s="4"/>
      <c r="EUJ79" s="4"/>
      <c r="EUK79" s="4"/>
      <c r="EUL79" s="4"/>
      <c r="EUM79" s="4"/>
      <c r="EUN79" s="4"/>
      <c r="EUO79" s="4"/>
      <c r="EUP79" s="4"/>
      <c r="EUQ79" s="4"/>
      <c r="EUR79" s="4"/>
      <c r="EUS79" s="4"/>
      <c r="EUT79" s="4"/>
      <c r="EUU79" s="4"/>
      <c r="EUV79" s="4"/>
      <c r="EUW79" s="4"/>
      <c r="EUX79" s="4"/>
      <c r="EUY79" s="4"/>
      <c r="EUZ79" s="4"/>
      <c r="EVA79" s="4"/>
      <c r="EVB79" s="4"/>
      <c r="EVC79" s="4"/>
      <c r="EVD79" s="4"/>
      <c r="EVE79" s="4"/>
      <c r="EVF79" s="4"/>
      <c r="EVG79" s="4"/>
      <c r="EVH79" s="4"/>
      <c r="EVI79" s="4"/>
      <c r="EVJ79" s="4"/>
      <c r="EVK79" s="4"/>
      <c r="EVL79" s="4"/>
      <c r="EVM79" s="4"/>
      <c r="EVN79" s="4"/>
      <c r="EVO79" s="4"/>
      <c r="EVP79" s="4"/>
      <c r="EVQ79" s="4"/>
      <c r="EVR79" s="4"/>
      <c r="EVS79" s="4"/>
      <c r="EVT79" s="4"/>
      <c r="EVU79" s="4"/>
      <c r="EVV79" s="4"/>
      <c r="EVW79" s="4"/>
      <c r="EVX79" s="4"/>
      <c r="EVY79" s="4"/>
      <c r="EVZ79" s="4"/>
      <c r="EWA79" s="4"/>
      <c r="EWB79" s="4"/>
      <c r="EWC79" s="4"/>
      <c r="EWD79" s="4"/>
      <c r="EWE79" s="4"/>
      <c r="EWF79" s="4"/>
      <c r="EWG79" s="4"/>
      <c r="EWH79" s="4"/>
      <c r="EWI79" s="4"/>
      <c r="EWJ79" s="4"/>
      <c r="EWK79" s="4"/>
      <c r="EWL79" s="4"/>
      <c r="EWM79" s="4"/>
      <c r="EWN79" s="4"/>
      <c r="EWO79" s="4"/>
      <c r="EWP79" s="4"/>
      <c r="EWQ79" s="4"/>
      <c r="EWR79" s="4"/>
      <c r="EWS79" s="4"/>
      <c r="EWT79" s="4"/>
      <c r="EWU79" s="4"/>
      <c r="EWV79" s="4"/>
      <c r="EWW79" s="4"/>
      <c r="EWX79" s="4"/>
      <c r="EWY79" s="4"/>
      <c r="EWZ79" s="4"/>
      <c r="EXA79" s="4"/>
      <c r="EXB79" s="4"/>
      <c r="EXC79" s="4"/>
      <c r="EXD79" s="4"/>
      <c r="EXE79" s="4"/>
      <c r="EXF79" s="4"/>
      <c r="EXG79" s="4"/>
      <c r="EXH79" s="4"/>
      <c r="EXI79" s="4"/>
      <c r="EXJ79" s="4"/>
      <c r="EXK79" s="4"/>
      <c r="EXL79" s="4"/>
      <c r="EXM79" s="4"/>
      <c r="EXN79" s="4"/>
      <c r="EXO79" s="4"/>
      <c r="EXP79" s="4"/>
      <c r="EXQ79" s="4"/>
      <c r="EXR79" s="4"/>
      <c r="EXS79" s="4"/>
      <c r="EXT79" s="4"/>
      <c r="EXU79" s="4"/>
      <c r="EXV79" s="4"/>
      <c r="EXW79" s="4"/>
      <c r="EXX79" s="4"/>
      <c r="EXY79" s="4"/>
      <c r="EXZ79" s="4"/>
      <c r="EYA79" s="4"/>
      <c r="EYB79" s="4"/>
      <c r="EYC79" s="4"/>
      <c r="EYD79" s="4"/>
      <c r="EYE79" s="4"/>
      <c r="EYF79" s="4"/>
      <c r="EYG79" s="4"/>
      <c r="EYH79" s="4"/>
      <c r="EYI79" s="4"/>
      <c r="EYJ79" s="4"/>
      <c r="EYK79" s="4"/>
      <c r="EYL79" s="4"/>
      <c r="EYM79" s="4"/>
      <c r="EYN79" s="4"/>
      <c r="EYO79" s="4"/>
      <c r="EYP79" s="4"/>
      <c r="EYQ79" s="4"/>
      <c r="EYR79" s="4"/>
      <c r="EYS79" s="4"/>
      <c r="EYT79" s="4"/>
      <c r="EYU79" s="4"/>
      <c r="EYV79" s="4"/>
      <c r="EYW79" s="4"/>
      <c r="EYX79" s="4"/>
      <c r="EYY79" s="4"/>
      <c r="EYZ79" s="4"/>
      <c r="EZA79" s="4"/>
      <c r="EZB79" s="4"/>
      <c r="EZC79" s="4"/>
      <c r="EZD79" s="4"/>
      <c r="EZE79" s="4"/>
      <c r="EZF79" s="4"/>
      <c r="EZG79" s="4"/>
      <c r="EZH79" s="4"/>
      <c r="EZI79" s="4"/>
      <c r="EZJ79" s="4"/>
      <c r="EZK79" s="4"/>
      <c r="EZL79" s="4"/>
      <c r="EZM79" s="4"/>
      <c r="EZN79" s="4"/>
      <c r="EZO79" s="4"/>
      <c r="EZP79" s="4"/>
      <c r="EZQ79" s="4"/>
      <c r="EZR79" s="4"/>
      <c r="EZS79" s="4"/>
      <c r="EZT79" s="4"/>
      <c r="EZU79" s="4"/>
      <c r="EZV79" s="4"/>
      <c r="EZW79" s="4"/>
      <c r="EZX79" s="4"/>
      <c r="EZY79" s="4"/>
      <c r="EZZ79" s="4"/>
      <c r="FAA79" s="4"/>
      <c r="FAB79" s="4"/>
      <c r="FAC79" s="4"/>
      <c r="FAD79" s="4"/>
      <c r="FAE79" s="4"/>
      <c r="FAF79" s="4"/>
      <c r="FAG79" s="4"/>
      <c r="FAH79" s="4"/>
      <c r="FAI79" s="4"/>
      <c r="FAJ79" s="4"/>
      <c r="FAK79" s="4"/>
      <c r="FAL79" s="4"/>
      <c r="FAM79" s="4"/>
      <c r="FAN79" s="4"/>
      <c r="FAO79" s="4"/>
      <c r="FAP79" s="4"/>
      <c r="FAQ79" s="4"/>
      <c r="FAR79" s="4"/>
      <c r="FAS79" s="4"/>
      <c r="FAT79" s="4"/>
      <c r="FAU79" s="4"/>
      <c r="FAV79" s="4"/>
      <c r="FAW79" s="4"/>
      <c r="FAX79" s="4"/>
      <c r="FAY79" s="4"/>
      <c r="FAZ79" s="4"/>
      <c r="FBA79" s="4"/>
      <c r="FBB79" s="4"/>
      <c r="FBC79" s="4"/>
      <c r="FBD79" s="4"/>
      <c r="FBE79" s="4"/>
      <c r="FBF79" s="4"/>
      <c r="FBG79" s="4"/>
      <c r="FBH79" s="4"/>
      <c r="FBI79" s="4"/>
      <c r="FBJ79" s="4"/>
      <c r="FBK79" s="4"/>
      <c r="FBL79" s="4"/>
      <c r="FBM79" s="4"/>
      <c r="FBN79" s="4"/>
      <c r="FBO79" s="4"/>
      <c r="FBP79" s="4"/>
      <c r="FBQ79" s="4"/>
      <c r="FBR79" s="4"/>
      <c r="FBS79" s="4"/>
      <c r="FBT79" s="4"/>
      <c r="FBU79" s="4"/>
      <c r="FBV79" s="4"/>
      <c r="FBW79" s="4"/>
      <c r="FBX79" s="4"/>
      <c r="FBY79" s="4"/>
      <c r="FBZ79" s="4"/>
      <c r="FCA79" s="4"/>
      <c r="FCB79" s="4"/>
      <c r="FCC79" s="4"/>
      <c r="FCD79" s="4"/>
      <c r="FCE79" s="4"/>
      <c r="FCF79" s="4"/>
      <c r="FCG79" s="4"/>
      <c r="FCH79" s="4"/>
      <c r="FCI79" s="4"/>
      <c r="FCJ79" s="4"/>
      <c r="FCK79" s="4"/>
      <c r="FCL79" s="4"/>
      <c r="FCM79" s="4"/>
      <c r="FCN79" s="4"/>
      <c r="FCO79" s="4"/>
      <c r="FCP79" s="4"/>
      <c r="FCQ79" s="4"/>
      <c r="FCR79" s="4"/>
      <c r="FCS79" s="4"/>
      <c r="FCT79" s="4"/>
      <c r="FCU79" s="4"/>
      <c r="FCV79" s="4"/>
      <c r="FCW79" s="4"/>
      <c r="FCX79" s="4"/>
      <c r="FCY79" s="4"/>
      <c r="FCZ79" s="4"/>
      <c r="FDA79" s="4"/>
      <c r="FDB79" s="4"/>
      <c r="FDC79" s="4"/>
      <c r="FDD79" s="4"/>
      <c r="FDE79" s="4"/>
      <c r="FDF79" s="4"/>
      <c r="FDG79" s="4"/>
      <c r="FDH79" s="4"/>
      <c r="FDI79" s="4"/>
      <c r="FDJ79" s="4"/>
      <c r="FDK79" s="4"/>
      <c r="FDL79" s="4"/>
      <c r="FDM79" s="4"/>
      <c r="FDN79" s="4"/>
      <c r="FDO79" s="4"/>
      <c r="FDP79" s="4"/>
      <c r="FDQ79" s="4"/>
      <c r="FDR79" s="4"/>
      <c r="FDS79" s="4"/>
      <c r="FDT79" s="4"/>
      <c r="FDU79" s="4"/>
      <c r="FDV79" s="4"/>
      <c r="FDW79" s="4"/>
      <c r="FDX79" s="4"/>
      <c r="FDY79" s="4"/>
      <c r="FDZ79" s="4"/>
      <c r="FEA79" s="4"/>
      <c r="FEB79" s="4"/>
      <c r="FEC79" s="4"/>
      <c r="FED79" s="4"/>
      <c r="FEE79" s="4"/>
      <c r="FEF79" s="4"/>
      <c r="FEG79" s="4"/>
      <c r="FEH79" s="4"/>
      <c r="FEI79" s="4"/>
      <c r="FEJ79" s="4"/>
      <c r="FEK79" s="4"/>
      <c r="FEL79" s="4"/>
      <c r="FEM79" s="4"/>
      <c r="FEN79" s="4"/>
      <c r="FEO79" s="4"/>
      <c r="FEP79" s="4"/>
      <c r="FEQ79" s="4"/>
      <c r="FER79" s="4"/>
      <c r="FES79" s="4"/>
      <c r="FET79" s="4"/>
      <c r="FEU79" s="4"/>
      <c r="FEV79" s="4"/>
      <c r="FEW79" s="4"/>
      <c r="FEX79" s="4"/>
      <c r="FEY79" s="4"/>
      <c r="FEZ79" s="4"/>
      <c r="FFA79" s="4"/>
      <c r="FFB79" s="4"/>
      <c r="FFC79" s="4"/>
      <c r="FFD79" s="4"/>
      <c r="FFE79" s="4"/>
      <c r="FFF79" s="4"/>
      <c r="FFG79" s="4"/>
      <c r="FFH79" s="4"/>
      <c r="FFI79" s="4"/>
      <c r="FFJ79" s="4"/>
      <c r="FFK79" s="4"/>
      <c r="FFL79" s="4"/>
      <c r="FFM79" s="4"/>
      <c r="FFN79" s="4"/>
      <c r="FFO79" s="4"/>
      <c r="FFP79" s="4"/>
      <c r="FFQ79" s="4"/>
      <c r="FFR79" s="4"/>
      <c r="FFS79" s="4"/>
      <c r="FFT79" s="4"/>
      <c r="FFU79" s="4"/>
      <c r="FFV79" s="4"/>
      <c r="FFW79" s="4"/>
      <c r="FFX79" s="4"/>
      <c r="FFY79" s="4"/>
      <c r="FFZ79" s="4"/>
      <c r="FGA79" s="4"/>
      <c r="FGB79" s="4"/>
      <c r="FGC79" s="4"/>
      <c r="FGD79" s="4"/>
      <c r="FGE79" s="4"/>
      <c r="FGF79" s="4"/>
      <c r="FGG79" s="4"/>
      <c r="FGH79" s="4"/>
      <c r="FGI79" s="4"/>
      <c r="FGJ79" s="4"/>
      <c r="FGK79" s="4"/>
      <c r="FGL79" s="4"/>
      <c r="FGM79" s="4"/>
      <c r="FGN79" s="4"/>
      <c r="FGO79" s="4"/>
      <c r="FGP79" s="4"/>
      <c r="FGQ79" s="4"/>
      <c r="FGR79" s="4"/>
      <c r="FGS79" s="4"/>
      <c r="FGT79" s="4"/>
      <c r="FGU79" s="4"/>
      <c r="FGV79" s="4"/>
      <c r="FGW79" s="4"/>
      <c r="FGX79" s="4"/>
      <c r="FGY79" s="4"/>
      <c r="FGZ79" s="4"/>
      <c r="FHA79" s="4"/>
      <c r="FHB79" s="4"/>
      <c r="FHC79" s="4"/>
      <c r="FHD79" s="4"/>
      <c r="FHE79" s="4"/>
      <c r="FHF79" s="4"/>
      <c r="FHG79" s="4"/>
      <c r="FHH79" s="4"/>
      <c r="FHI79" s="4"/>
      <c r="FHJ79" s="4"/>
      <c r="FHK79" s="4"/>
      <c r="FHL79" s="4"/>
      <c r="FHM79" s="4"/>
      <c r="FHN79" s="4"/>
      <c r="FHO79" s="4"/>
      <c r="FHP79" s="4"/>
      <c r="FHQ79" s="4"/>
      <c r="FHR79" s="4"/>
      <c r="FHS79" s="4"/>
      <c r="FHT79" s="4"/>
      <c r="FHU79" s="4"/>
      <c r="FHV79" s="4"/>
      <c r="FHW79" s="4"/>
      <c r="FHX79" s="4"/>
      <c r="FHY79" s="4"/>
      <c r="FHZ79" s="4"/>
      <c r="FIA79" s="4"/>
      <c r="FIB79" s="4"/>
      <c r="FIC79" s="4"/>
      <c r="FID79" s="4"/>
      <c r="FIE79" s="4"/>
      <c r="FIF79" s="4"/>
      <c r="FIG79" s="4"/>
      <c r="FIH79" s="4"/>
      <c r="FII79" s="4"/>
      <c r="FIJ79" s="4"/>
      <c r="FIK79" s="4"/>
      <c r="FIL79" s="4"/>
      <c r="FIM79" s="4"/>
      <c r="FIN79" s="4"/>
      <c r="FIO79" s="4"/>
      <c r="FIP79" s="4"/>
      <c r="FIQ79" s="4"/>
      <c r="FIR79" s="4"/>
      <c r="FIS79" s="4"/>
      <c r="FIT79" s="4"/>
      <c r="FIU79" s="4"/>
      <c r="FIV79" s="4"/>
      <c r="FIW79" s="4"/>
      <c r="FIX79" s="4"/>
      <c r="FIY79" s="4"/>
      <c r="FIZ79" s="4"/>
      <c r="FJA79" s="4"/>
      <c r="FJB79" s="4"/>
      <c r="FJC79" s="4"/>
      <c r="FJD79" s="4"/>
      <c r="FJE79" s="4"/>
      <c r="FJF79" s="4"/>
      <c r="FJG79" s="4"/>
      <c r="FJH79" s="4"/>
      <c r="FJI79" s="4"/>
      <c r="FJJ79" s="4"/>
      <c r="FJK79" s="4"/>
      <c r="FJL79" s="4"/>
      <c r="FJM79" s="4"/>
      <c r="FJN79" s="4"/>
      <c r="FJO79" s="4"/>
      <c r="FJP79" s="4"/>
      <c r="FJQ79" s="4"/>
      <c r="FJR79" s="4"/>
      <c r="FJS79" s="4"/>
      <c r="FJT79" s="4"/>
      <c r="FJU79" s="4"/>
      <c r="FJV79" s="4"/>
      <c r="FJW79" s="4"/>
      <c r="FJX79" s="4"/>
      <c r="FJY79" s="4"/>
      <c r="FJZ79" s="4"/>
      <c r="FKA79" s="4"/>
      <c r="FKB79" s="4"/>
      <c r="FKC79" s="4"/>
      <c r="FKD79" s="4"/>
      <c r="FKE79" s="4"/>
      <c r="FKF79" s="4"/>
      <c r="FKG79" s="4"/>
      <c r="FKH79" s="4"/>
      <c r="FKI79" s="4"/>
      <c r="FKJ79" s="4"/>
      <c r="FKK79" s="4"/>
      <c r="FKL79" s="4"/>
      <c r="FKM79" s="4"/>
      <c r="FKN79" s="4"/>
      <c r="FKO79" s="4"/>
      <c r="FKP79" s="4"/>
      <c r="FKQ79" s="4"/>
      <c r="FKR79" s="4"/>
      <c r="FKS79" s="4"/>
      <c r="FKT79" s="4"/>
      <c r="FKU79" s="4"/>
      <c r="FKV79" s="4"/>
      <c r="FKW79" s="4"/>
      <c r="FKX79" s="4"/>
      <c r="FKY79" s="4"/>
      <c r="FKZ79" s="4"/>
      <c r="FLA79" s="4"/>
      <c r="FLB79" s="4"/>
      <c r="FLC79" s="4"/>
      <c r="FLD79" s="4"/>
      <c r="FLE79" s="4"/>
      <c r="FLF79" s="4"/>
      <c r="FLG79" s="4"/>
      <c r="FLH79" s="4"/>
      <c r="FLI79" s="4"/>
      <c r="FLJ79" s="4"/>
      <c r="FLK79" s="4"/>
      <c r="FLL79" s="4"/>
      <c r="FLM79" s="4"/>
      <c r="FLN79" s="4"/>
      <c r="FLO79" s="4"/>
      <c r="FLP79" s="4"/>
      <c r="FLQ79" s="4"/>
      <c r="FLR79" s="4"/>
      <c r="FLS79" s="4"/>
      <c r="FLT79" s="4"/>
      <c r="FLU79" s="4"/>
      <c r="FLV79" s="4"/>
      <c r="FLW79" s="4"/>
      <c r="FLX79" s="4"/>
      <c r="FLY79" s="4"/>
      <c r="FLZ79" s="4"/>
      <c r="FMA79" s="4"/>
      <c r="FMB79" s="4"/>
      <c r="FMC79" s="4"/>
      <c r="FMD79" s="4"/>
      <c r="FME79" s="4"/>
      <c r="FMF79" s="4"/>
      <c r="FMG79" s="4"/>
      <c r="FMH79" s="4"/>
      <c r="FMI79" s="4"/>
      <c r="FMJ79" s="4"/>
      <c r="FMK79" s="4"/>
      <c r="FML79" s="4"/>
      <c r="FMM79" s="4"/>
      <c r="FMN79" s="4"/>
      <c r="FMO79" s="4"/>
      <c r="FMP79" s="4"/>
      <c r="FMQ79" s="4"/>
      <c r="FMR79" s="4"/>
      <c r="FMS79" s="4"/>
      <c r="FMT79" s="4"/>
      <c r="FMU79" s="4"/>
      <c r="FMV79" s="4"/>
      <c r="FMW79" s="4"/>
      <c r="FMX79" s="4"/>
      <c r="FMY79" s="4"/>
      <c r="FMZ79" s="4"/>
      <c r="FNA79" s="4"/>
      <c r="FNB79" s="4"/>
      <c r="FNC79" s="4"/>
      <c r="FND79" s="4"/>
      <c r="FNE79" s="4"/>
      <c r="FNF79" s="4"/>
      <c r="FNG79" s="4"/>
      <c r="FNH79" s="4"/>
      <c r="FNI79" s="4"/>
      <c r="FNJ79" s="4"/>
      <c r="FNK79" s="4"/>
      <c r="FNL79" s="4"/>
      <c r="FNM79" s="4"/>
      <c r="FNN79" s="4"/>
      <c r="FNO79" s="4"/>
      <c r="FNP79" s="4"/>
      <c r="FNQ79" s="4"/>
      <c r="FNR79" s="4"/>
      <c r="FNS79" s="4"/>
      <c r="FNT79" s="4"/>
      <c r="FNU79" s="4"/>
      <c r="FNV79" s="4"/>
      <c r="FNW79" s="4"/>
      <c r="FNX79" s="4"/>
      <c r="FNY79" s="4"/>
      <c r="FNZ79" s="4"/>
      <c r="FOA79" s="4"/>
      <c r="FOB79" s="4"/>
      <c r="FOC79" s="4"/>
      <c r="FOD79" s="4"/>
      <c r="FOE79" s="4"/>
      <c r="FOF79" s="4"/>
      <c r="FOG79" s="4"/>
      <c r="FOH79" s="4"/>
      <c r="FOI79" s="4"/>
      <c r="FOJ79" s="4"/>
      <c r="FOK79" s="4"/>
      <c r="FOL79" s="4"/>
      <c r="FOM79" s="4"/>
      <c r="FON79" s="4"/>
      <c r="FOO79" s="4"/>
      <c r="FOP79" s="4"/>
      <c r="FOQ79" s="4"/>
      <c r="FOR79" s="4"/>
      <c r="FOS79" s="4"/>
      <c r="FOT79" s="4"/>
      <c r="FOU79" s="4"/>
      <c r="FOV79" s="4"/>
      <c r="FOW79" s="4"/>
      <c r="FOX79" s="4"/>
      <c r="FOY79" s="4"/>
      <c r="FOZ79" s="4"/>
      <c r="FPA79" s="4"/>
      <c r="FPB79" s="4"/>
      <c r="FPC79" s="4"/>
      <c r="FPD79" s="4"/>
      <c r="FPE79" s="4"/>
      <c r="FPF79" s="4"/>
      <c r="FPG79" s="4"/>
      <c r="FPH79" s="4"/>
      <c r="FPI79" s="4"/>
      <c r="FPJ79" s="4"/>
      <c r="FPK79" s="4"/>
      <c r="FPL79" s="4"/>
      <c r="FPM79" s="4"/>
      <c r="FPN79" s="4"/>
      <c r="FPO79" s="4"/>
      <c r="FPP79" s="4"/>
      <c r="FPQ79" s="4"/>
      <c r="FPR79" s="4"/>
      <c r="FPS79" s="4"/>
      <c r="FPT79" s="4"/>
      <c r="FPU79" s="4"/>
      <c r="FPV79" s="4"/>
      <c r="FPW79" s="4"/>
      <c r="FPX79" s="4"/>
      <c r="FPY79" s="4"/>
      <c r="FPZ79" s="4"/>
      <c r="FQA79" s="4"/>
      <c r="FQB79" s="4"/>
      <c r="FQC79" s="4"/>
      <c r="FQD79" s="4"/>
      <c r="FQE79" s="4"/>
      <c r="FQF79" s="4"/>
      <c r="FQG79" s="4"/>
      <c r="FQH79" s="4"/>
      <c r="FQI79" s="4"/>
      <c r="FQJ79" s="4"/>
      <c r="FQK79" s="4"/>
      <c r="FQL79" s="4"/>
      <c r="FQM79" s="4"/>
      <c r="FQN79" s="4"/>
      <c r="FQO79" s="4"/>
      <c r="FQP79" s="4"/>
      <c r="FQQ79" s="4"/>
      <c r="FQR79" s="4"/>
      <c r="FQS79" s="4"/>
      <c r="FQT79" s="4"/>
      <c r="FQU79" s="4"/>
      <c r="FQV79" s="4"/>
      <c r="FQW79" s="4"/>
      <c r="FQX79" s="4"/>
      <c r="FQY79" s="4"/>
      <c r="FQZ79" s="4"/>
      <c r="FRA79" s="4"/>
      <c r="FRB79" s="4"/>
      <c r="FRC79" s="4"/>
      <c r="FRD79" s="4"/>
      <c r="FRE79" s="4"/>
      <c r="FRF79" s="4"/>
      <c r="FRG79" s="4"/>
      <c r="FRH79" s="4"/>
      <c r="FRI79" s="4"/>
      <c r="FRJ79" s="4"/>
      <c r="FRK79" s="4"/>
      <c r="FRL79" s="4"/>
      <c r="FRM79" s="4"/>
      <c r="FRN79" s="4"/>
      <c r="FRO79" s="4"/>
      <c r="FRP79" s="4"/>
      <c r="FRQ79" s="4"/>
      <c r="FRR79" s="4"/>
      <c r="FRS79" s="4"/>
      <c r="FRT79" s="4"/>
      <c r="FRU79" s="4"/>
      <c r="FRV79" s="4"/>
      <c r="FRW79" s="4"/>
      <c r="FRX79" s="4"/>
      <c r="FRY79" s="4"/>
      <c r="FRZ79" s="4"/>
      <c r="FSA79" s="4"/>
      <c r="FSB79" s="4"/>
      <c r="FSC79" s="4"/>
      <c r="FSD79" s="4"/>
      <c r="FSE79" s="4"/>
      <c r="FSF79" s="4"/>
      <c r="FSG79" s="4"/>
      <c r="FSH79" s="4"/>
      <c r="FSI79" s="4"/>
      <c r="FSJ79" s="4"/>
      <c r="FSK79" s="4"/>
      <c r="FSL79" s="4"/>
      <c r="FSM79" s="4"/>
      <c r="FSN79" s="4"/>
      <c r="FSO79" s="4"/>
      <c r="FSP79" s="4"/>
      <c r="FSQ79" s="4"/>
      <c r="FSR79" s="4"/>
      <c r="FSS79" s="4"/>
      <c r="FST79" s="4"/>
      <c r="FSU79" s="4"/>
      <c r="FSV79" s="4"/>
      <c r="FSW79" s="4"/>
      <c r="FSX79" s="4"/>
      <c r="FSY79" s="4"/>
      <c r="FSZ79" s="4"/>
      <c r="FTA79" s="4"/>
      <c r="FTB79" s="4"/>
      <c r="FTC79" s="4"/>
      <c r="FTD79" s="4"/>
      <c r="FTE79" s="4"/>
      <c r="FTF79" s="4"/>
      <c r="FTG79" s="4"/>
      <c r="FTH79" s="4"/>
      <c r="FTI79" s="4"/>
      <c r="FTJ79" s="4"/>
      <c r="FTK79" s="4"/>
      <c r="FTL79" s="4"/>
      <c r="FTM79" s="4"/>
      <c r="FTN79" s="4"/>
      <c r="FTO79" s="4"/>
      <c r="FTP79" s="4"/>
      <c r="FTQ79" s="4"/>
      <c r="FTR79" s="4"/>
      <c r="FTS79" s="4"/>
      <c r="FTT79" s="4"/>
      <c r="FTU79" s="4"/>
      <c r="FTV79" s="4"/>
      <c r="FTW79" s="4"/>
      <c r="FTX79" s="4"/>
      <c r="FTY79" s="4"/>
      <c r="FTZ79" s="4"/>
      <c r="FUA79" s="4"/>
      <c r="FUB79" s="4"/>
      <c r="FUC79" s="4"/>
      <c r="FUD79" s="4"/>
      <c r="FUE79" s="4"/>
      <c r="FUF79" s="4"/>
      <c r="FUG79" s="4"/>
      <c r="FUH79" s="4"/>
      <c r="FUI79" s="4"/>
      <c r="FUJ79" s="4"/>
      <c r="FUK79" s="4"/>
      <c r="FUL79" s="4"/>
      <c r="FUM79" s="4"/>
      <c r="FUN79" s="4"/>
      <c r="FUO79" s="4"/>
      <c r="FUP79" s="4"/>
      <c r="FUQ79" s="4"/>
      <c r="FUR79" s="4"/>
      <c r="FUS79" s="4"/>
      <c r="FUT79" s="4"/>
      <c r="FUU79" s="4"/>
      <c r="FUV79" s="4"/>
      <c r="FUW79" s="4"/>
      <c r="FUX79" s="4"/>
      <c r="FUY79" s="4"/>
      <c r="FUZ79" s="4"/>
      <c r="FVA79" s="4"/>
      <c r="FVB79" s="4"/>
      <c r="FVC79" s="4"/>
      <c r="FVD79" s="4"/>
      <c r="FVE79" s="4"/>
      <c r="FVF79" s="4"/>
      <c r="FVG79" s="4"/>
      <c r="FVH79" s="4"/>
      <c r="FVI79" s="4"/>
      <c r="FVJ79" s="4"/>
      <c r="FVK79" s="4"/>
      <c r="FVL79" s="4"/>
      <c r="FVM79" s="4"/>
      <c r="FVN79" s="4"/>
      <c r="FVO79" s="4"/>
      <c r="FVP79" s="4"/>
      <c r="FVQ79" s="4"/>
      <c r="FVR79" s="4"/>
      <c r="FVS79" s="4"/>
      <c r="FVT79" s="4"/>
      <c r="FVU79" s="4"/>
      <c r="FVV79" s="4"/>
      <c r="FVW79" s="4"/>
      <c r="FVX79" s="4"/>
      <c r="FVY79" s="4"/>
      <c r="FVZ79" s="4"/>
      <c r="FWA79" s="4"/>
      <c r="FWB79" s="4"/>
      <c r="FWC79" s="4"/>
      <c r="FWD79" s="4"/>
      <c r="FWE79" s="4"/>
      <c r="FWF79" s="4"/>
      <c r="FWG79" s="4"/>
      <c r="FWH79" s="4"/>
      <c r="FWI79" s="4"/>
      <c r="FWJ79" s="4"/>
      <c r="FWK79" s="4"/>
      <c r="FWL79" s="4"/>
      <c r="FWM79" s="4"/>
      <c r="FWN79" s="4"/>
      <c r="FWO79" s="4"/>
      <c r="FWP79" s="4"/>
      <c r="FWQ79" s="4"/>
      <c r="FWR79" s="4"/>
      <c r="FWS79" s="4"/>
      <c r="FWT79" s="4"/>
      <c r="FWU79" s="4"/>
      <c r="FWV79" s="4"/>
      <c r="FWW79" s="4"/>
      <c r="FWX79" s="4"/>
      <c r="FWY79" s="4"/>
      <c r="FWZ79" s="4"/>
      <c r="FXA79" s="4"/>
      <c r="FXB79" s="4"/>
      <c r="FXC79" s="4"/>
      <c r="FXD79" s="4"/>
      <c r="FXE79" s="4"/>
      <c r="FXF79" s="4"/>
      <c r="FXG79" s="4"/>
      <c r="FXH79" s="4"/>
      <c r="FXI79" s="4"/>
      <c r="FXJ79" s="4"/>
      <c r="FXK79" s="4"/>
      <c r="FXL79" s="4"/>
      <c r="FXM79" s="4"/>
      <c r="FXN79" s="4"/>
      <c r="FXO79" s="4"/>
      <c r="FXP79" s="4"/>
      <c r="FXQ79" s="4"/>
      <c r="FXR79" s="4"/>
      <c r="FXS79" s="4"/>
      <c r="FXT79" s="4"/>
      <c r="FXU79" s="4"/>
      <c r="FXV79" s="4"/>
      <c r="FXW79" s="4"/>
      <c r="FXX79" s="4"/>
      <c r="FXY79" s="4"/>
      <c r="FXZ79" s="4"/>
      <c r="FYA79" s="4"/>
      <c r="FYB79" s="4"/>
      <c r="FYC79" s="4"/>
      <c r="FYD79" s="4"/>
      <c r="FYE79" s="4"/>
      <c r="FYF79" s="4"/>
      <c r="FYG79" s="4"/>
      <c r="FYH79" s="4"/>
      <c r="FYI79" s="4"/>
      <c r="FYJ79" s="4"/>
      <c r="FYK79" s="4"/>
      <c r="FYL79" s="4"/>
      <c r="FYM79" s="4"/>
      <c r="FYN79" s="4"/>
      <c r="FYO79" s="4"/>
      <c r="FYP79" s="4"/>
      <c r="FYQ79" s="4"/>
      <c r="FYR79" s="4"/>
      <c r="FYS79" s="4"/>
      <c r="FYT79" s="4"/>
      <c r="FYU79" s="4"/>
      <c r="FYV79" s="4"/>
      <c r="FYW79" s="4"/>
      <c r="FYX79" s="4"/>
      <c r="FYY79" s="4"/>
      <c r="FYZ79" s="4"/>
      <c r="FZA79" s="4"/>
      <c r="FZB79" s="4"/>
      <c r="FZC79" s="4"/>
      <c r="FZD79" s="4"/>
      <c r="FZE79" s="4"/>
      <c r="FZF79" s="4"/>
      <c r="FZG79" s="4"/>
      <c r="FZH79" s="4"/>
      <c r="FZI79" s="4"/>
      <c r="FZJ79" s="4"/>
      <c r="FZK79" s="4"/>
      <c r="FZL79" s="4"/>
      <c r="FZM79" s="4"/>
      <c r="FZN79" s="4"/>
      <c r="FZO79" s="4"/>
      <c r="FZP79" s="4"/>
      <c r="FZQ79" s="4"/>
      <c r="FZR79" s="4"/>
      <c r="FZS79" s="4"/>
      <c r="FZT79" s="4"/>
      <c r="FZU79" s="4"/>
      <c r="FZV79" s="4"/>
      <c r="FZW79" s="4"/>
      <c r="FZX79" s="4"/>
      <c r="FZY79" s="4"/>
      <c r="FZZ79" s="4"/>
      <c r="GAA79" s="4"/>
      <c r="GAB79" s="4"/>
      <c r="GAC79" s="4"/>
      <c r="GAD79" s="4"/>
      <c r="GAE79" s="4"/>
      <c r="GAF79" s="4"/>
      <c r="GAG79" s="4"/>
      <c r="GAH79" s="4"/>
      <c r="GAI79" s="4"/>
      <c r="GAJ79" s="4"/>
      <c r="GAK79" s="4"/>
      <c r="GAL79" s="4"/>
      <c r="GAM79" s="4"/>
      <c r="GAN79" s="4"/>
      <c r="GAO79" s="4"/>
      <c r="GAP79" s="4"/>
      <c r="GAQ79" s="4"/>
      <c r="GAR79" s="4"/>
      <c r="GAS79" s="4"/>
      <c r="GAT79" s="4"/>
      <c r="GAU79" s="4"/>
      <c r="GAV79" s="4"/>
      <c r="GAW79" s="4"/>
      <c r="GAX79" s="4"/>
      <c r="GAY79" s="4"/>
      <c r="GAZ79" s="4"/>
      <c r="GBA79" s="4"/>
      <c r="GBB79" s="4"/>
      <c r="GBC79" s="4"/>
      <c r="GBD79" s="4"/>
      <c r="GBE79" s="4"/>
      <c r="GBF79" s="4"/>
      <c r="GBG79" s="4"/>
      <c r="GBH79" s="4"/>
      <c r="GBI79" s="4"/>
      <c r="GBJ79" s="4"/>
      <c r="GBK79" s="4"/>
      <c r="GBL79" s="4"/>
      <c r="GBM79" s="4"/>
      <c r="GBN79" s="4"/>
      <c r="GBO79" s="4"/>
      <c r="GBP79" s="4"/>
      <c r="GBQ79" s="4"/>
      <c r="GBR79" s="4"/>
      <c r="GBS79" s="4"/>
      <c r="GBT79" s="4"/>
      <c r="GBU79" s="4"/>
      <c r="GBV79" s="4"/>
      <c r="GBW79" s="4"/>
      <c r="GBX79" s="4"/>
      <c r="GBY79" s="4"/>
      <c r="GBZ79" s="4"/>
      <c r="GCA79" s="4"/>
      <c r="GCB79" s="4"/>
      <c r="GCC79" s="4"/>
      <c r="GCD79" s="4"/>
      <c r="GCE79" s="4"/>
      <c r="GCF79" s="4"/>
      <c r="GCG79" s="4"/>
      <c r="GCH79" s="4"/>
      <c r="GCI79" s="4"/>
      <c r="GCJ79" s="4"/>
      <c r="GCK79" s="4"/>
      <c r="GCL79" s="4"/>
      <c r="GCM79" s="4"/>
      <c r="GCN79" s="4"/>
      <c r="GCO79" s="4"/>
      <c r="GCP79" s="4"/>
      <c r="GCQ79" s="4"/>
      <c r="GCR79" s="4"/>
      <c r="GCS79" s="4"/>
      <c r="GCT79" s="4"/>
      <c r="GCU79" s="4"/>
      <c r="GCV79" s="4"/>
      <c r="GCW79" s="4"/>
      <c r="GCX79" s="4"/>
      <c r="GCY79" s="4"/>
      <c r="GCZ79" s="4"/>
      <c r="GDA79" s="4"/>
      <c r="GDB79" s="4"/>
      <c r="GDC79" s="4"/>
      <c r="GDD79" s="4"/>
      <c r="GDE79" s="4"/>
      <c r="GDF79" s="4"/>
      <c r="GDG79" s="4"/>
      <c r="GDH79" s="4"/>
      <c r="GDI79" s="4"/>
      <c r="GDJ79" s="4"/>
      <c r="GDK79" s="4"/>
      <c r="GDL79" s="4"/>
      <c r="GDM79" s="4"/>
      <c r="GDN79" s="4"/>
      <c r="GDO79" s="4"/>
      <c r="GDP79" s="4"/>
      <c r="GDQ79" s="4"/>
      <c r="GDR79" s="4"/>
      <c r="GDS79" s="4"/>
      <c r="GDT79" s="4"/>
      <c r="GDU79" s="4"/>
      <c r="GDV79" s="4"/>
      <c r="GDW79" s="4"/>
      <c r="GDX79" s="4"/>
      <c r="GDY79" s="4"/>
      <c r="GDZ79" s="4"/>
      <c r="GEA79" s="4"/>
      <c r="GEB79" s="4"/>
      <c r="GEC79" s="4"/>
      <c r="GED79" s="4"/>
      <c r="GEE79" s="4"/>
      <c r="GEF79" s="4"/>
      <c r="GEG79" s="4"/>
      <c r="GEH79" s="4"/>
      <c r="GEI79" s="4"/>
      <c r="GEJ79" s="4"/>
      <c r="GEK79" s="4"/>
      <c r="GEL79" s="4"/>
      <c r="GEM79" s="4"/>
      <c r="GEN79" s="4"/>
      <c r="GEO79" s="4"/>
      <c r="GEP79" s="4"/>
      <c r="GEQ79" s="4"/>
      <c r="GER79" s="4"/>
      <c r="GES79" s="4"/>
      <c r="GET79" s="4"/>
      <c r="GEU79" s="4"/>
      <c r="GEV79" s="4"/>
      <c r="GEW79" s="4"/>
      <c r="GEX79" s="4"/>
      <c r="GEY79" s="4"/>
      <c r="GEZ79" s="4"/>
      <c r="GFA79" s="4"/>
      <c r="GFB79" s="4"/>
      <c r="GFC79" s="4"/>
      <c r="GFD79" s="4"/>
      <c r="GFE79" s="4"/>
      <c r="GFF79" s="4"/>
      <c r="GFG79" s="4"/>
      <c r="GFH79" s="4"/>
      <c r="GFI79" s="4"/>
      <c r="GFJ79" s="4"/>
      <c r="GFK79" s="4"/>
      <c r="GFL79" s="4"/>
      <c r="GFM79" s="4"/>
      <c r="GFN79" s="4"/>
      <c r="GFO79" s="4"/>
      <c r="GFP79" s="4"/>
      <c r="GFQ79" s="4"/>
      <c r="GFR79" s="4"/>
      <c r="GFS79" s="4"/>
      <c r="GFT79" s="4"/>
      <c r="GFU79" s="4"/>
      <c r="GFV79" s="4"/>
      <c r="GFW79" s="4"/>
      <c r="GFX79" s="4"/>
      <c r="GFY79" s="4"/>
      <c r="GFZ79" s="4"/>
      <c r="GGA79" s="4"/>
      <c r="GGB79" s="4"/>
      <c r="GGC79" s="4"/>
      <c r="GGD79" s="4"/>
      <c r="GGE79" s="4"/>
      <c r="GGF79" s="4"/>
      <c r="GGG79" s="4"/>
      <c r="GGH79" s="4"/>
      <c r="GGI79" s="4"/>
      <c r="GGJ79" s="4"/>
      <c r="GGK79" s="4"/>
      <c r="GGL79" s="4"/>
      <c r="GGM79" s="4"/>
      <c r="GGN79" s="4"/>
      <c r="GGO79" s="4"/>
      <c r="GGP79" s="4"/>
      <c r="GGQ79" s="4"/>
      <c r="GGR79" s="4"/>
      <c r="GGS79" s="4"/>
      <c r="GGT79" s="4"/>
      <c r="GGU79" s="4"/>
      <c r="GGV79" s="4"/>
      <c r="GGW79" s="4"/>
      <c r="GGX79" s="4"/>
      <c r="GGY79" s="4"/>
      <c r="GGZ79" s="4"/>
      <c r="GHA79" s="4"/>
      <c r="GHB79" s="4"/>
      <c r="GHC79" s="4"/>
      <c r="GHD79" s="4"/>
      <c r="GHE79" s="4"/>
      <c r="GHF79" s="4"/>
      <c r="GHG79" s="4"/>
      <c r="GHH79" s="4"/>
      <c r="GHI79" s="4"/>
      <c r="GHJ79" s="4"/>
      <c r="GHK79" s="4"/>
      <c r="GHL79" s="4"/>
      <c r="GHM79" s="4"/>
      <c r="GHN79" s="4"/>
      <c r="GHO79" s="4"/>
      <c r="GHP79" s="4"/>
      <c r="GHQ79" s="4"/>
      <c r="GHR79" s="4"/>
      <c r="GHS79" s="4"/>
      <c r="GHT79" s="4"/>
      <c r="GHU79" s="4"/>
      <c r="GHV79" s="4"/>
      <c r="GHW79" s="4"/>
      <c r="GHX79" s="4"/>
      <c r="GHY79" s="4"/>
      <c r="GHZ79" s="4"/>
      <c r="GIA79" s="4"/>
      <c r="GIB79" s="4"/>
      <c r="GIC79" s="4"/>
      <c r="GID79" s="4"/>
      <c r="GIE79" s="4"/>
      <c r="GIF79" s="4"/>
      <c r="GIG79" s="4"/>
      <c r="GIH79" s="4"/>
      <c r="GII79" s="4"/>
      <c r="GIJ79" s="4"/>
      <c r="GIK79" s="4"/>
      <c r="GIL79" s="4"/>
      <c r="GIM79" s="4"/>
      <c r="GIN79" s="4"/>
      <c r="GIO79" s="4"/>
      <c r="GIP79" s="4"/>
      <c r="GIQ79" s="4"/>
      <c r="GIR79" s="4"/>
      <c r="GIS79" s="4"/>
      <c r="GIT79" s="4"/>
      <c r="GIU79" s="4"/>
      <c r="GIV79" s="4"/>
      <c r="GIW79" s="4"/>
      <c r="GIX79" s="4"/>
      <c r="GIY79" s="4"/>
      <c r="GIZ79" s="4"/>
      <c r="GJA79" s="4"/>
      <c r="GJB79" s="4"/>
      <c r="GJC79" s="4"/>
      <c r="GJD79" s="4"/>
      <c r="GJE79" s="4"/>
      <c r="GJF79" s="4"/>
      <c r="GJG79" s="4"/>
      <c r="GJH79" s="4"/>
      <c r="GJI79" s="4"/>
      <c r="GJJ79" s="4"/>
      <c r="GJK79" s="4"/>
      <c r="GJL79" s="4"/>
      <c r="GJM79" s="4"/>
      <c r="GJN79" s="4"/>
      <c r="GJO79" s="4"/>
      <c r="GJP79" s="4"/>
      <c r="GJQ79" s="4"/>
      <c r="GJR79" s="4"/>
      <c r="GJS79" s="4"/>
      <c r="GJT79" s="4"/>
      <c r="GJU79" s="4"/>
      <c r="GJV79" s="4"/>
      <c r="GJW79" s="4"/>
      <c r="GJX79" s="4"/>
      <c r="GJY79" s="4"/>
      <c r="GJZ79" s="4"/>
      <c r="GKA79" s="4"/>
      <c r="GKB79" s="4"/>
      <c r="GKC79" s="4"/>
      <c r="GKD79" s="4"/>
      <c r="GKE79" s="4"/>
      <c r="GKF79" s="4"/>
      <c r="GKG79" s="4"/>
      <c r="GKH79" s="4"/>
      <c r="GKI79" s="4"/>
      <c r="GKJ79" s="4"/>
      <c r="GKK79" s="4"/>
      <c r="GKL79" s="4"/>
      <c r="GKM79" s="4"/>
      <c r="GKN79" s="4"/>
      <c r="GKO79" s="4"/>
      <c r="GKP79" s="4"/>
      <c r="GKQ79" s="4"/>
      <c r="GKR79" s="4"/>
      <c r="GKS79" s="4"/>
      <c r="GKT79" s="4"/>
      <c r="GKU79" s="4"/>
      <c r="GKV79" s="4"/>
      <c r="GKW79" s="4"/>
      <c r="GKX79" s="4"/>
      <c r="GKY79" s="4"/>
      <c r="GKZ79" s="4"/>
      <c r="GLA79" s="4"/>
      <c r="GLB79" s="4"/>
      <c r="GLC79" s="4"/>
      <c r="GLD79" s="4"/>
      <c r="GLE79" s="4"/>
      <c r="GLF79" s="4"/>
      <c r="GLG79" s="4"/>
      <c r="GLH79" s="4"/>
      <c r="GLI79" s="4"/>
      <c r="GLJ79" s="4"/>
      <c r="GLK79" s="4"/>
      <c r="GLL79" s="4"/>
      <c r="GLM79" s="4"/>
      <c r="GLN79" s="4"/>
      <c r="GLO79" s="4"/>
      <c r="GLP79" s="4"/>
      <c r="GLQ79" s="4"/>
      <c r="GLR79" s="4"/>
      <c r="GLS79" s="4"/>
      <c r="GLT79" s="4"/>
      <c r="GLU79" s="4"/>
      <c r="GLV79" s="4"/>
      <c r="GLW79" s="4"/>
      <c r="GLX79" s="4"/>
      <c r="GLY79" s="4"/>
      <c r="GLZ79" s="4"/>
      <c r="GMA79" s="4"/>
      <c r="GMB79" s="4"/>
      <c r="GMC79" s="4"/>
      <c r="GMD79" s="4"/>
      <c r="GME79" s="4"/>
      <c r="GMF79" s="4"/>
      <c r="GMG79" s="4"/>
      <c r="GMH79" s="4"/>
      <c r="GMI79" s="4"/>
      <c r="GMJ79" s="4"/>
      <c r="GMK79" s="4"/>
      <c r="GML79" s="4"/>
      <c r="GMM79" s="4"/>
      <c r="GMN79" s="4"/>
      <c r="GMO79" s="4"/>
      <c r="GMP79" s="4"/>
      <c r="GMQ79" s="4"/>
      <c r="GMR79" s="4"/>
      <c r="GMS79" s="4"/>
      <c r="GMT79" s="4"/>
      <c r="GMU79" s="4"/>
      <c r="GMV79" s="4"/>
      <c r="GMW79" s="4"/>
      <c r="GMX79" s="4"/>
      <c r="GMY79" s="4"/>
      <c r="GMZ79" s="4"/>
      <c r="GNA79" s="4"/>
      <c r="GNB79" s="4"/>
      <c r="GNC79" s="4"/>
      <c r="GND79" s="4"/>
      <c r="GNE79" s="4"/>
      <c r="GNF79" s="4"/>
      <c r="GNG79" s="4"/>
      <c r="GNH79" s="4"/>
      <c r="GNI79" s="4"/>
      <c r="GNJ79" s="4"/>
      <c r="GNK79" s="4"/>
      <c r="GNL79" s="4"/>
      <c r="GNM79" s="4"/>
      <c r="GNN79" s="4"/>
      <c r="GNO79" s="4"/>
      <c r="GNP79" s="4"/>
      <c r="GNQ79" s="4"/>
      <c r="GNR79" s="4"/>
      <c r="GNS79" s="4"/>
      <c r="GNT79" s="4"/>
      <c r="GNU79" s="4"/>
      <c r="GNV79" s="4"/>
      <c r="GNW79" s="4"/>
      <c r="GNX79" s="4"/>
      <c r="GNY79" s="4"/>
      <c r="GNZ79" s="4"/>
      <c r="GOA79" s="4"/>
      <c r="GOB79" s="4"/>
      <c r="GOC79" s="4"/>
      <c r="GOD79" s="4"/>
      <c r="GOE79" s="4"/>
      <c r="GOF79" s="4"/>
      <c r="GOG79" s="4"/>
      <c r="GOH79" s="4"/>
      <c r="GOI79" s="4"/>
      <c r="GOJ79" s="4"/>
      <c r="GOK79" s="4"/>
      <c r="GOL79" s="4"/>
      <c r="GOM79" s="4"/>
      <c r="GON79" s="4"/>
      <c r="GOO79" s="4"/>
      <c r="GOP79" s="4"/>
      <c r="GOQ79" s="4"/>
      <c r="GOR79" s="4"/>
      <c r="GOS79" s="4"/>
      <c r="GOT79" s="4"/>
      <c r="GOU79" s="4"/>
      <c r="GOV79" s="4"/>
      <c r="GOW79" s="4"/>
      <c r="GOX79" s="4"/>
      <c r="GOY79" s="4"/>
      <c r="GOZ79" s="4"/>
      <c r="GPA79" s="4"/>
      <c r="GPB79" s="4"/>
      <c r="GPC79" s="4"/>
      <c r="GPD79" s="4"/>
      <c r="GPE79" s="4"/>
      <c r="GPF79" s="4"/>
      <c r="GPG79" s="4"/>
      <c r="GPH79" s="4"/>
      <c r="GPI79" s="4"/>
      <c r="GPJ79" s="4"/>
      <c r="GPK79" s="4"/>
      <c r="GPL79" s="4"/>
      <c r="GPM79" s="4"/>
      <c r="GPN79" s="4"/>
      <c r="GPO79" s="4"/>
      <c r="GPP79" s="4"/>
      <c r="GPQ79" s="4"/>
      <c r="GPR79" s="4"/>
      <c r="GPS79" s="4"/>
      <c r="GPT79" s="4"/>
      <c r="GPU79" s="4"/>
      <c r="GPV79" s="4"/>
      <c r="GPW79" s="4"/>
      <c r="GPX79" s="4"/>
      <c r="GPY79" s="4"/>
      <c r="GPZ79" s="4"/>
      <c r="GQA79" s="4"/>
      <c r="GQB79" s="4"/>
      <c r="GQC79" s="4"/>
      <c r="GQD79" s="4"/>
      <c r="GQE79" s="4"/>
      <c r="GQF79" s="4"/>
      <c r="GQG79" s="4"/>
      <c r="GQH79" s="4"/>
      <c r="GQI79" s="4"/>
      <c r="GQJ79" s="4"/>
      <c r="GQK79" s="4"/>
      <c r="GQL79" s="4"/>
      <c r="GQM79" s="4"/>
      <c r="GQN79" s="4"/>
      <c r="GQO79" s="4"/>
      <c r="GQP79" s="4"/>
      <c r="GQQ79" s="4"/>
      <c r="GQR79" s="4"/>
      <c r="GQS79" s="4"/>
      <c r="GQT79" s="4"/>
      <c r="GQU79" s="4"/>
      <c r="GQV79" s="4"/>
      <c r="GQW79" s="4"/>
      <c r="GQX79" s="4"/>
      <c r="GQY79" s="4"/>
      <c r="GQZ79" s="4"/>
      <c r="GRA79" s="4"/>
      <c r="GRB79" s="4"/>
      <c r="GRC79" s="4"/>
      <c r="GRD79" s="4"/>
      <c r="GRE79" s="4"/>
      <c r="GRF79" s="4"/>
      <c r="GRG79" s="4"/>
      <c r="GRH79" s="4"/>
      <c r="GRI79" s="4"/>
      <c r="GRJ79" s="4"/>
      <c r="GRK79" s="4"/>
      <c r="GRL79" s="4"/>
      <c r="GRM79" s="4"/>
      <c r="GRN79" s="4"/>
      <c r="GRO79" s="4"/>
      <c r="GRP79" s="4"/>
      <c r="GRQ79" s="4"/>
      <c r="GRR79" s="4"/>
      <c r="GRS79" s="4"/>
      <c r="GRT79" s="4"/>
      <c r="GRU79" s="4"/>
      <c r="GRV79" s="4"/>
      <c r="GRW79" s="4"/>
      <c r="GRX79" s="4"/>
      <c r="GRY79" s="4"/>
      <c r="GRZ79" s="4"/>
      <c r="GSA79" s="4"/>
      <c r="GSB79" s="4"/>
      <c r="GSC79" s="4"/>
      <c r="GSD79" s="4"/>
      <c r="GSE79" s="4"/>
      <c r="GSF79" s="4"/>
      <c r="GSG79" s="4"/>
      <c r="GSH79" s="4"/>
      <c r="GSI79" s="4"/>
      <c r="GSJ79" s="4"/>
      <c r="GSK79" s="4"/>
      <c r="GSL79" s="4"/>
      <c r="GSM79" s="4"/>
      <c r="GSN79" s="4"/>
      <c r="GSO79" s="4"/>
      <c r="GSP79" s="4"/>
      <c r="GSQ79" s="4"/>
      <c r="GSR79" s="4"/>
      <c r="GSS79" s="4"/>
      <c r="GST79" s="4"/>
      <c r="GSU79" s="4"/>
      <c r="GSV79" s="4"/>
      <c r="GSW79" s="4"/>
      <c r="GSX79" s="4"/>
      <c r="GSY79" s="4"/>
      <c r="GSZ79" s="4"/>
      <c r="GTA79" s="4"/>
      <c r="GTB79" s="4"/>
      <c r="GTC79" s="4"/>
      <c r="GTD79" s="4"/>
      <c r="GTE79" s="4"/>
      <c r="GTF79" s="4"/>
      <c r="GTG79" s="4"/>
      <c r="GTH79" s="4"/>
      <c r="GTI79" s="4"/>
      <c r="GTJ79" s="4"/>
      <c r="GTK79" s="4"/>
      <c r="GTL79" s="4"/>
      <c r="GTM79" s="4"/>
      <c r="GTN79" s="4"/>
      <c r="GTO79" s="4"/>
      <c r="GTP79" s="4"/>
      <c r="GTQ79" s="4"/>
      <c r="GTR79" s="4"/>
      <c r="GTS79" s="4"/>
      <c r="GTT79" s="4"/>
      <c r="GTU79" s="4"/>
      <c r="GTV79" s="4"/>
      <c r="GTW79" s="4"/>
      <c r="GTX79" s="4"/>
      <c r="GTY79" s="4"/>
      <c r="GTZ79" s="4"/>
      <c r="GUA79" s="4"/>
      <c r="GUB79" s="4"/>
      <c r="GUC79" s="4"/>
      <c r="GUD79" s="4"/>
      <c r="GUE79" s="4"/>
      <c r="GUF79" s="4"/>
      <c r="GUG79" s="4"/>
      <c r="GUH79" s="4"/>
      <c r="GUI79" s="4"/>
      <c r="GUJ79" s="4"/>
      <c r="GUK79" s="4"/>
      <c r="GUL79" s="4"/>
      <c r="GUM79" s="4"/>
      <c r="GUN79" s="4"/>
      <c r="GUO79" s="4"/>
      <c r="GUP79" s="4"/>
      <c r="GUQ79" s="4"/>
      <c r="GUR79" s="4"/>
      <c r="GUS79" s="4"/>
      <c r="GUT79" s="4"/>
      <c r="GUU79" s="4"/>
      <c r="GUV79" s="4"/>
      <c r="GUW79" s="4"/>
      <c r="GUX79" s="4"/>
      <c r="GUY79" s="4"/>
      <c r="GUZ79" s="4"/>
      <c r="GVA79" s="4"/>
      <c r="GVB79" s="4"/>
      <c r="GVC79" s="4"/>
      <c r="GVD79" s="4"/>
      <c r="GVE79" s="4"/>
      <c r="GVF79" s="4"/>
      <c r="GVG79" s="4"/>
      <c r="GVH79" s="4"/>
      <c r="GVI79" s="4"/>
      <c r="GVJ79" s="4"/>
      <c r="GVK79" s="4"/>
      <c r="GVL79" s="4"/>
      <c r="GVM79" s="4"/>
      <c r="GVN79" s="4"/>
      <c r="GVO79" s="4"/>
      <c r="GVP79" s="4"/>
      <c r="GVQ79" s="4"/>
      <c r="GVR79" s="4"/>
      <c r="GVS79" s="4"/>
      <c r="GVT79" s="4"/>
      <c r="GVU79" s="4"/>
      <c r="GVV79" s="4"/>
      <c r="GVW79" s="4"/>
      <c r="GVX79" s="4"/>
      <c r="GVY79" s="4"/>
      <c r="GVZ79" s="4"/>
      <c r="GWA79" s="4"/>
      <c r="GWB79" s="4"/>
      <c r="GWC79" s="4"/>
      <c r="GWD79" s="4"/>
      <c r="GWE79" s="4"/>
      <c r="GWF79" s="4"/>
      <c r="GWG79" s="4"/>
      <c r="GWH79" s="4"/>
      <c r="GWI79" s="4"/>
      <c r="GWJ79" s="4"/>
      <c r="GWK79" s="4"/>
      <c r="GWL79" s="4"/>
      <c r="GWM79" s="4"/>
      <c r="GWN79" s="4"/>
      <c r="GWO79" s="4"/>
      <c r="GWP79" s="4"/>
      <c r="GWQ79" s="4"/>
      <c r="GWR79" s="4"/>
      <c r="GWS79" s="4"/>
      <c r="GWT79" s="4"/>
      <c r="GWU79" s="4"/>
      <c r="GWV79" s="4"/>
      <c r="GWW79" s="4"/>
      <c r="GWX79" s="4"/>
      <c r="GWY79" s="4"/>
      <c r="GWZ79" s="4"/>
      <c r="GXA79" s="4"/>
      <c r="GXB79" s="4"/>
      <c r="GXC79" s="4"/>
      <c r="GXD79" s="4"/>
      <c r="GXE79" s="4"/>
      <c r="GXF79" s="4"/>
      <c r="GXG79" s="4"/>
      <c r="GXH79" s="4"/>
      <c r="GXI79" s="4"/>
      <c r="GXJ79" s="4"/>
      <c r="GXK79" s="4"/>
      <c r="GXL79" s="4"/>
      <c r="GXM79" s="4"/>
      <c r="GXN79" s="4"/>
      <c r="GXO79" s="4"/>
      <c r="GXP79" s="4"/>
      <c r="GXQ79" s="4"/>
      <c r="GXR79" s="4"/>
      <c r="GXS79" s="4"/>
      <c r="GXT79" s="4"/>
      <c r="GXU79" s="4"/>
      <c r="GXV79" s="4"/>
      <c r="GXW79" s="4"/>
      <c r="GXX79" s="4"/>
      <c r="GXY79" s="4"/>
      <c r="GXZ79" s="4"/>
      <c r="GYA79" s="4"/>
      <c r="GYB79" s="4"/>
      <c r="GYC79" s="4"/>
      <c r="GYD79" s="4"/>
      <c r="GYE79" s="4"/>
      <c r="GYF79" s="4"/>
      <c r="GYG79" s="4"/>
      <c r="GYH79" s="4"/>
      <c r="GYI79" s="4"/>
      <c r="GYJ79" s="4"/>
      <c r="GYK79" s="4"/>
      <c r="GYL79" s="4"/>
      <c r="GYM79" s="4"/>
      <c r="GYN79" s="4"/>
      <c r="GYO79" s="4"/>
      <c r="GYP79" s="4"/>
      <c r="GYQ79" s="4"/>
      <c r="GYR79" s="4"/>
      <c r="GYS79" s="4"/>
      <c r="GYT79" s="4"/>
      <c r="GYU79" s="4"/>
      <c r="GYV79" s="4"/>
      <c r="GYW79" s="4"/>
      <c r="GYX79" s="4"/>
      <c r="GYY79" s="4"/>
      <c r="GYZ79" s="4"/>
      <c r="GZA79" s="4"/>
      <c r="GZB79" s="4"/>
      <c r="GZC79" s="4"/>
      <c r="GZD79" s="4"/>
      <c r="GZE79" s="4"/>
      <c r="GZF79" s="4"/>
      <c r="GZG79" s="4"/>
      <c r="GZH79" s="4"/>
      <c r="GZI79" s="4"/>
      <c r="GZJ79" s="4"/>
      <c r="GZK79" s="4"/>
      <c r="GZL79" s="4"/>
      <c r="GZM79" s="4"/>
      <c r="GZN79" s="4"/>
      <c r="GZO79" s="4"/>
      <c r="GZP79" s="4"/>
      <c r="GZQ79" s="4"/>
      <c r="GZR79" s="4"/>
      <c r="GZS79" s="4"/>
      <c r="GZT79" s="4"/>
      <c r="GZU79" s="4"/>
      <c r="GZV79" s="4"/>
      <c r="GZW79" s="4"/>
      <c r="GZX79" s="4"/>
      <c r="GZY79" s="4"/>
      <c r="GZZ79" s="4"/>
      <c r="HAA79" s="4"/>
      <c r="HAB79" s="4"/>
      <c r="HAC79" s="4"/>
      <c r="HAD79" s="4"/>
      <c r="HAE79" s="4"/>
      <c r="HAF79" s="4"/>
      <c r="HAG79" s="4"/>
      <c r="HAH79" s="4"/>
      <c r="HAI79" s="4"/>
      <c r="HAJ79" s="4"/>
      <c r="HAK79" s="4"/>
      <c r="HAL79" s="4"/>
      <c r="HAM79" s="4"/>
      <c r="HAN79" s="4"/>
      <c r="HAO79" s="4"/>
      <c r="HAP79" s="4"/>
      <c r="HAQ79" s="4"/>
      <c r="HAR79" s="4"/>
      <c r="HAS79" s="4"/>
      <c r="HAT79" s="4"/>
      <c r="HAU79" s="4"/>
      <c r="HAV79" s="4"/>
      <c r="HAW79" s="4"/>
      <c r="HAX79" s="4"/>
      <c r="HAY79" s="4"/>
      <c r="HAZ79" s="4"/>
      <c r="HBA79" s="4"/>
      <c r="HBB79" s="4"/>
      <c r="HBC79" s="4"/>
      <c r="HBD79" s="4"/>
      <c r="HBE79" s="4"/>
      <c r="HBF79" s="4"/>
      <c r="HBG79" s="4"/>
      <c r="HBH79" s="4"/>
      <c r="HBI79" s="4"/>
      <c r="HBJ79" s="4"/>
      <c r="HBK79" s="4"/>
      <c r="HBL79" s="4"/>
      <c r="HBM79" s="4"/>
      <c r="HBN79" s="4"/>
      <c r="HBO79" s="4"/>
      <c r="HBP79" s="4"/>
      <c r="HBQ79" s="4"/>
      <c r="HBR79" s="4"/>
      <c r="HBS79" s="4"/>
      <c r="HBT79" s="4"/>
      <c r="HBU79" s="4"/>
      <c r="HBV79" s="4"/>
      <c r="HBW79" s="4"/>
      <c r="HBX79" s="4"/>
      <c r="HBY79" s="4"/>
      <c r="HBZ79" s="4"/>
      <c r="HCA79" s="4"/>
      <c r="HCB79" s="4"/>
      <c r="HCC79" s="4"/>
      <c r="HCD79" s="4"/>
      <c r="HCE79" s="4"/>
      <c r="HCF79" s="4"/>
      <c r="HCG79" s="4"/>
      <c r="HCH79" s="4"/>
      <c r="HCI79" s="4"/>
      <c r="HCJ79" s="4"/>
      <c r="HCK79" s="4"/>
      <c r="HCL79" s="4"/>
      <c r="HCM79" s="4"/>
      <c r="HCN79" s="4"/>
      <c r="HCO79" s="4"/>
      <c r="HCP79" s="4"/>
      <c r="HCQ79" s="4"/>
      <c r="HCR79" s="4"/>
      <c r="HCS79" s="4"/>
      <c r="HCT79" s="4"/>
      <c r="HCU79" s="4"/>
      <c r="HCV79" s="4"/>
      <c r="HCW79" s="4"/>
      <c r="HCX79" s="4"/>
      <c r="HCY79" s="4"/>
      <c r="HCZ79" s="4"/>
      <c r="HDA79" s="4"/>
      <c r="HDB79" s="4"/>
      <c r="HDC79" s="4"/>
      <c r="HDD79" s="4"/>
      <c r="HDE79" s="4"/>
      <c r="HDF79" s="4"/>
      <c r="HDG79" s="4"/>
      <c r="HDH79" s="4"/>
      <c r="HDI79" s="4"/>
      <c r="HDJ79" s="4"/>
      <c r="HDK79" s="4"/>
      <c r="HDL79" s="4"/>
      <c r="HDM79" s="4"/>
      <c r="HDN79" s="4"/>
      <c r="HDO79" s="4"/>
      <c r="HDP79" s="4"/>
      <c r="HDQ79" s="4"/>
      <c r="HDR79" s="4"/>
      <c r="HDS79" s="4"/>
      <c r="HDT79" s="4"/>
      <c r="HDU79" s="4"/>
      <c r="HDV79" s="4"/>
      <c r="HDW79" s="4"/>
      <c r="HDX79" s="4"/>
      <c r="HDY79" s="4"/>
      <c r="HDZ79" s="4"/>
      <c r="HEA79" s="4"/>
      <c r="HEB79" s="4"/>
      <c r="HEC79" s="4"/>
      <c r="HED79" s="4"/>
      <c r="HEE79" s="4"/>
      <c r="HEF79" s="4"/>
      <c r="HEG79" s="4"/>
      <c r="HEH79" s="4"/>
      <c r="HEI79" s="4"/>
      <c r="HEJ79" s="4"/>
      <c r="HEK79" s="4"/>
      <c r="HEL79" s="4"/>
      <c r="HEM79" s="4"/>
      <c r="HEN79" s="4"/>
      <c r="HEO79" s="4"/>
      <c r="HEP79" s="4"/>
      <c r="HEQ79" s="4"/>
      <c r="HER79" s="4"/>
      <c r="HES79" s="4"/>
      <c r="HET79" s="4"/>
      <c r="HEU79" s="4"/>
      <c r="HEV79" s="4"/>
      <c r="HEW79" s="4"/>
      <c r="HEX79" s="4"/>
      <c r="HEY79" s="4"/>
      <c r="HEZ79" s="4"/>
      <c r="HFA79" s="4"/>
      <c r="HFB79" s="4"/>
      <c r="HFC79" s="4"/>
      <c r="HFD79" s="4"/>
      <c r="HFE79" s="4"/>
      <c r="HFF79" s="4"/>
      <c r="HFG79" s="4"/>
      <c r="HFH79" s="4"/>
      <c r="HFI79" s="4"/>
      <c r="HFJ79" s="4"/>
      <c r="HFK79" s="4"/>
      <c r="HFL79" s="4"/>
      <c r="HFM79" s="4"/>
      <c r="HFN79" s="4"/>
      <c r="HFO79" s="4"/>
      <c r="HFP79" s="4"/>
      <c r="HFQ79" s="4"/>
      <c r="HFR79" s="4"/>
      <c r="HFS79" s="4"/>
      <c r="HFT79" s="4"/>
      <c r="HFU79" s="4"/>
      <c r="HFV79" s="4"/>
      <c r="HFW79" s="4"/>
      <c r="HFX79" s="4"/>
      <c r="HFY79" s="4"/>
      <c r="HFZ79" s="4"/>
      <c r="HGA79" s="4"/>
      <c r="HGB79" s="4"/>
      <c r="HGC79" s="4"/>
      <c r="HGD79" s="4"/>
      <c r="HGE79" s="4"/>
      <c r="HGF79" s="4"/>
      <c r="HGG79" s="4"/>
      <c r="HGH79" s="4"/>
      <c r="HGI79" s="4"/>
      <c r="HGJ79" s="4"/>
      <c r="HGK79" s="4"/>
      <c r="HGL79" s="4"/>
      <c r="HGM79" s="4"/>
      <c r="HGN79" s="4"/>
      <c r="HGO79" s="4"/>
      <c r="HGP79" s="4"/>
      <c r="HGQ79" s="4"/>
      <c r="HGR79" s="4"/>
      <c r="HGS79" s="4"/>
      <c r="HGT79" s="4"/>
      <c r="HGU79" s="4"/>
      <c r="HGV79" s="4"/>
      <c r="HGW79" s="4"/>
      <c r="HGX79" s="4"/>
      <c r="HGY79" s="4"/>
      <c r="HGZ79" s="4"/>
      <c r="HHA79" s="4"/>
      <c r="HHB79" s="4"/>
      <c r="HHC79" s="4"/>
      <c r="HHD79" s="4"/>
      <c r="HHE79" s="4"/>
      <c r="HHF79" s="4"/>
      <c r="HHG79" s="4"/>
      <c r="HHH79" s="4"/>
      <c r="HHI79" s="4"/>
      <c r="HHJ79" s="4"/>
      <c r="HHK79" s="4"/>
      <c r="HHL79" s="4"/>
      <c r="HHM79" s="4"/>
      <c r="HHN79" s="4"/>
      <c r="HHO79" s="4"/>
      <c r="HHP79" s="4"/>
      <c r="HHQ79" s="4"/>
      <c r="HHR79" s="4"/>
      <c r="HHS79" s="4"/>
      <c r="HHT79" s="4"/>
      <c r="HHU79" s="4"/>
      <c r="HHV79" s="4"/>
      <c r="HHW79" s="4"/>
      <c r="HHX79" s="4"/>
      <c r="HHY79" s="4"/>
      <c r="HHZ79" s="4"/>
      <c r="HIA79" s="4"/>
      <c r="HIB79" s="4"/>
      <c r="HIC79" s="4"/>
      <c r="HID79" s="4"/>
      <c r="HIE79" s="4"/>
      <c r="HIF79" s="4"/>
      <c r="HIG79" s="4"/>
      <c r="HIH79" s="4"/>
      <c r="HII79" s="4"/>
      <c r="HIJ79" s="4"/>
      <c r="HIK79" s="4"/>
      <c r="HIL79" s="4"/>
      <c r="HIM79" s="4"/>
      <c r="HIN79" s="4"/>
      <c r="HIO79" s="4"/>
      <c r="HIP79" s="4"/>
      <c r="HIQ79" s="4"/>
      <c r="HIR79" s="4"/>
      <c r="HIS79" s="4"/>
      <c r="HIT79" s="4"/>
      <c r="HIU79" s="4"/>
      <c r="HIV79" s="4"/>
      <c r="HIW79" s="4"/>
      <c r="HIX79" s="4"/>
      <c r="HIY79" s="4"/>
      <c r="HIZ79" s="4"/>
      <c r="HJA79" s="4"/>
      <c r="HJB79" s="4"/>
      <c r="HJC79" s="4"/>
      <c r="HJD79" s="4"/>
      <c r="HJE79" s="4"/>
      <c r="HJF79" s="4"/>
      <c r="HJG79" s="4"/>
      <c r="HJH79" s="4"/>
      <c r="HJI79" s="4"/>
      <c r="HJJ79" s="4"/>
      <c r="HJK79" s="4"/>
      <c r="HJL79" s="4"/>
      <c r="HJM79" s="4"/>
      <c r="HJN79" s="4"/>
      <c r="HJO79" s="4"/>
      <c r="HJP79" s="4"/>
      <c r="HJQ79" s="4"/>
      <c r="HJR79" s="4"/>
      <c r="HJS79" s="4"/>
      <c r="HJT79" s="4"/>
      <c r="HJU79" s="4"/>
      <c r="HJV79" s="4"/>
      <c r="HJW79" s="4"/>
      <c r="HJX79" s="4"/>
      <c r="HJY79" s="4"/>
      <c r="HJZ79" s="4"/>
      <c r="HKA79" s="4"/>
      <c r="HKB79" s="4"/>
      <c r="HKC79" s="4"/>
      <c r="HKD79" s="4"/>
      <c r="HKE79" s="4"/>
      <c r="HKF79" s="4"/>
      <c r="HKG79" s="4"/>
      <c r="HKH79" s="4"/>
      <c r="HKI79" s="4"/>
      <c r="HKJ79" s="4"/>
      <c r="HKK79" s="4"/>
      <c r="HKL79" s="4"/>
      <c r="HKM79" s="4"/>
      <c r="HKN79" s="4"/>
      <c r="HKO79" s="4"/>
      <c r="HKP79" s="4"/>
      <c r="HKQ79" s="4"/>
      <c r="HKR79" s="4"/>
      <c r="HKS79" s="4"/>
      <c r="HKT79" s="4"/>
      <c r="HKU79" s="4"/>
      <c r="HKV79" s="4"/>
      <c r="HKW79" s="4"/>
      <c r="HKX79" s="4"/>
      <c r="HKY79" s="4"/>
      <c r="HKZ79" s="4"/>
      <c r="HLA79" s="4"/>
      <c r="HLB79" s="4"/>
      <c r="HLC79" s="4"/>
      <c r="HLD79" s="4"/>
      <c r="HLE79" s="4"/>
      <c r="HLF79" s="4"/>
      <c r="HLG79" s="4"/>
      <c r="HLH79" s="4"/>
      <c r="HLI79" s="4"/>
      <c r="HLJ79" s="4"/>
      <c r="HLK79" s="4"/>
      <c r="HLL79" s="4"/>
      <c r="HLM79" s="4"/>
      <c r="HLN79" s="4"/>
      <c r="HLO79" s="4"/>
      <c r="HLP79" s="4"/>
      <c r="HLQ79" s="4"/>
      <c r="HLR79" s="4"/>
      <c r="HLS79" s="4"/>
      <c r="HLT79" s="4"/>
      <c r="HLU79" s="4"/>
      <c r="HLV79" s="4"/>
      <c r="HLW79" s="4"/>
      <c r="HLX79" s="4"/>
      <c r="HLY79" s="4"/>
      <c r="HLZ79" s="4"/>
      <c r="HMA79" s="4"/>
      <c r="HMB79" s="4"/>
      <c r="HMC79" s="4"/>
      <c r="HMD79" s="4"/>
      <c r="HME79" s="4"/>
      <c r="HMF79" s="4"/>
      <c r="HMG79" s="4"/>
      <c r="HMH79" s="4"/>
      <c r="HMI79" s="4"/>
      <c r="HMJ79" s="4"/>
      <c r="HMK79" s="4"/>
      <c r="HML79" s="4"/>
      <c r="HMM79" s="4"/>
      <c r="HMN79" s="4"/>
      <c r="HMO79" s="4"/>
      <c r="HMP79" s="4"/>
      <c r="HMQ79" s="4"/>
      <c r="HMR79" s="4"/>
      <c r="HMS79" s="4"/>
      <c r="HMT79" s="4"/>
      <c r="HMU79" s="4"/>
      <c r="HMV79" s="4"/>
      <c r="HMW79" s="4"/>
      <c r="HMX79" s="4"/>
      <c r="HMY79" s="4"/>
      <c r="HMZ79" s="4"/>
      <c r="HNA79" s="4"/>
      <c r="HNB79" s="4"/>
      <c r="HNC79" s="4"/>
      <c r="HND79" s="4"/>
      <c r="HNE79" s="4"/>
      <c r="HNF79" s="4"/>
      <c r="HNG79" s="4"/>
      <c r="HNH79" s="4"/>
      <c r="HNI79" s="4"/>
      <c r="HNJ79" s="4"/>
      <c r="HNK79" s="4"/>
      <c r="HNL79" s="4"/>
      <c r="HNM79" s="4"/>
      <c r="HNN79" s="4"/>
      <c r="HNO79" s="4"/>
      <c r="HNP79" s="4"/>
      <c r="HNQ79" s="4"/>
      <c r="HNR79" s="4"/>
      <c r="HNS79" s="4"/>
      <c r="HNT79" s="4"/>
      <c r="HNU79" s="4"/>
      <c r="HNV79" s="4"/>
      <c r="HNW79" s="4"/>
      <c r="HNX79" s="4"/>
      <c r="HNY79" s="4"/>
      <c r="HNZ79" s="4"/>
      <c r="HOA79" s="4"/>
      <c r="HOB79" s="4"/>
      <c r="HOC79" s="4"/>
      <c r="HOD79" s="4"/>
      <c r="HOE79" s="4"/>
      <c r="HOF79" s="4"/>
      <c r="HOG79" s="4"/>
      <c r="HOH79" s="4"/>
      <c r="HOI79" s="4"/>
      <c r="HOJ79" s="4"/>
      <c r="HOK79" s="4"/>
      <c r="HOL79" s="4"/>
      <c r="HOM79" s="4"/>
      <c r="HON79" s="4"/>
      <c r="HOO79" s="4"/>
      <c r="HOP79" s="4"/>
      <c r="HOQ79" s="4"/>
      <c r="HOR79" s="4"/>
      <c r="HOS79" s="4"/>
      <c r="HOT79" s="4"/>
      <c r="HOU79" s="4"/>
      <c r="HOV79" s="4"/>
      <c r="HOW79" s="4"/>
      <c r="HOX79" s="4"/>
      <c r="HOY79" s="4"/>
      <c r="HOZ79" s="4"/>
      <c r="HPA79" s="4"/>
      <c r="HPB79" s="4"/>
      <c r="HPC79" s="4"/>
      <c r="HPD79" s="4"/>
      <c r="HPE79" s="4"/>
      <c r="HPF79" s="4"/>
      <c r="HPG79" s="4"/>
      <c r="HPH79" s="4"/>
      <c r="HPI79" s="4"/>
      <c r="HPJ79" s="4"/>
      <c r="HPK79" s="4"/>
      <c r="HPL79" s="4"/>
      <c r="HPM79" s="4"/>
      <c r="HPN79" s="4"/>
      <c r="HPO79" s="4"/>
      <c r="HPP79" s="4"/>
      <c r="HPQ79" s="4"/>
      <c r="HPR79" s="4"/>
      <c r="HPS79" s="4"/>
      <c r="HPT79" s="4"/>
      <c r="HPU79" s="4"/>
      <c r="HPV79" s="4"/>
      <c r="HPW79" s="4"/>
      <c r="HPX79" s="4"/>
      <c r="HPY79" s="4"/>
      <c r="HPZ79" s="4"/>
      <c r="HQA79" s="4"/>
      <c r="HQB79" s="4"/>
      <c r="HQC79" s="4"/>
      <c r="HQD79" s="4"/>
      <c r="HQE79" s="4"/>
      <c r="HQF79" s="4"/>
      <c r="HQG79" s="4"/>
      <c r="HQH79" s="4"/>
      <c r="HQI79" s="4"/>
      <c r="HQJ79" s="4"/>
      <c r="HQK79" s="4"/>
      <c r="HQL79" s="4"/>
      <c r="HQM79" s="4"/>
      <c r="HQN79" s="4"/>
      <c r="HQO79" s="4"/>
      <c r="HQP79" s="4"/>
      <c r="HQQ79" s="4"/>
      <c r="HQR79" s="4"/>
      <c r="HQS79" s="4"/>
      <c r="HQT79" s="4"/>
      <c r="HQU79" s="4"/>
      <c r="HQV79" s="4"/>
      <c r="HQW79" s="4"/>
      <c r="HQX79" s="4"/>
      <c r="HQY79" s="4"/>
      <c r="HQZ79" s="4"/>
      <c r="HRA79" s="4"/>
      <c r="HRB79" s="4"/>
      <c r="HRC79" s="4"/>
      <c r="HRD79" s="4"/>
      <c r="HRE79" s="4"/>
      <c r="HRF79" s="4"/>
      <c r="HRG79" s="4"/>
      <c r="HRH79" s="4"/>
      <c r="HRI79" s="4"/>
      <c r="HRJ79" s="4"/>
      <c r="HRK79" s="4"/>
      <c r="HRL79" s="4"/>
      <c r="HRM79" s="4"/>
      <c r="HRN79" s="4"/>
      <c r="HRO79" s="4"/>
      <c r="HRP79" s="4"/>
      <c r="HRQ79" s="4"/>
      <c r="HRR79" s="4"/>
      <c r="HRS79" s="4"/>
      <c r="HRT79" s="4"/>
      <c r="HRU79" s="4"/>
      <c r="HRV79" s="4"/>
      <c r="HRW79" s="4"/>
      <c r="HRX79" s="4"/>
      <c r="HRY79" s="4"/>
      <c r="HRZ79" s="4"/>
      <c r="HSA79" s="4"/>
      <c r="HSB79" s="4"/>
      <c r="HSC79" s="4"/>
      <c r="HSD79" s="4"/>
      <c r="HSE79" s="4"/>
      <c r="HSF79" s="4"/>
      <c r="HSG79" s="4"/>
      <c r="HSH79" s="4"/>
      <c r="HSI79" s="4"/>
      <c r="HSJ79" s="4"/>
      <c r="HSK79" s="4"/>
      <c r="HSL79" s="4"/>
      <c r="HSM79" s="4"/>
      <c r="HSN79" s="4"/>
      <c r="HSO79" s="4"/>
      <c r="HSP79" s="4"/>
      <c r="HSQ79" s="4"/>
      <c r="HSR79" s="4"/>
      <c r="HSS79" s="4"/>
      <c r="HST79" s="4"/>
      <c r="HSU79" s="4"/>
      <c r="HSV79" s="4"/>
      <c r="HSW79" s="4"/>
      <c r="HSX79" s="4"/>
      <c r="HSY79" s="4"/>
      <c r="HSZ79" s="4"/>
      <c r="HTA79" s="4"/>
      <c r="HTB79" s="4"/>
      <c r="HTC79" s="4"/>
      <c r="HTD79" s="4"/>
      <c r="HTE79" s="4"/>
      <c r="HTF79" s="4"/>
      <c r="HTG79" s="4"/>
      <c r="HTH79" s="4"/>
      <c r="HTI79" s="4"/>
      <c r="HTJ79" s="4"/>
      <c r="HTK79" s="4"/>
      <c r="HTL79" s="4"/>
      <c r="HTM79" s="4"/>
      <c r="HTN79" s="4"/>
      <c r="HTO79" s="4"/>
      <c r="HTP79" s="4"/>
      <c r="HTQ79" s="4"/>
      <c r="HTR79" s="4"/>
      <c r="HTS79" s="4"/>
      <c r="HTT79" s="4"/>
      <c r="HTU79" s="4"/>
      <c r="HTV79" s="4"/>
      <c r="HTW79" s="4"/>
      <c r="HTX79" s="4"/>
      <c r="HTY79" s="4"/>
      <c r="HTZ79" s="4"/>
      <c r="HUA79" s="4"/>
      <c r="HUB79" s="4"/>
      <c r="HUC79" s="4"/>
      <c r="HUD79" s="4"/>
      <c r="HUE79" s="4"/>
      <c r="HUF79" s="4"/>
      <c r="HUG79" s="4"/>
      <c r="HUH79" s="4"/>
      <c r="HUI79" s="4"/>
      <c r="HUJ79" s="4"/>
      <c r="HUK79" s="4"/>
      <c r="HUL79" s="4"/>
      <c r="HUM79" s="4"/>
      <c r="HUN79" s="4"/>
      <c r="HUO79" s="4"/>
      <c r="HUP79" s="4"/>
      <c r="HUQ79" s="4"/>
      <c r="HUR79" s="4"/>
      <c r="HUS79" s="4"/>
      <c r="HUT79" s="4"/>
      <c r="HUU79" s="4"/>
      <c r="HUV79" s="4"/>
      <c r="HUW79" s="4"/>
      <c r="HUX79" s="4"/>
      <c r="HUY79" s="4"/>
      <c r="HUZ79" s="4"/>
      <c r="HVA79" s="4"/>
      <c r="HVB79" s="4"/>
      <c r="HVC79" s="4"/>
      <c r="HVD79" s="4"/>
      <c r="HVE79" s="4"/>
      <c r="HVF79" s="4"/>
      <c r="HVG79" s="4"/>
      <c r="HVH79" s="4"/>
      <c r="HVI79" s="4"/>
      <c r="HVJ79" s="4"/>
      <c r="HVK79" s="4"/>
      <c r="HVL79" s="4"/>
      <c r="HVM79" s="4"/>
      <c r="HVN79" s="4"/>
      <c r="HVO79" s="4"/>
      <c r="HVP79" s="4"/>
      <c r="HVQ79" s="4"/>
      <c r="HVR79" s="4"/>
      <c r="HVS79" s="4"/>
      <c r="HVT79" s="4"/>
      <c r="HVU79" s="4"/>
      <c r="HVV79" s="4"/>
      <c r="HVW79" s="4"/>
      <c r="HVX79" s="4"/>
      <c r="HVY79" s="4"/>
      <c r="HVZ79" s="4"/>
      <c r="HWA79" s="4"/>
      <c r="HWB79" s="4"/>
      <c r="HWC79" s="4"/>
      <c r="HWD79" s="4"/>
      <c r="HWE79" s="4"/>
      <c r="HWF79" s="4"/>
      <c r="HWG79" s="4"/>
      <c r="HWH79" s="4"/>
      <c r="HWI79" s="4"/>
      <c r="HWJ79" s="4"/>
      <c r="HWK79" s="4"/>
      <c r="HWL79" s="4"/>
      <c r="HWM79" s="4"/>
      <c r="HWN79" s="4"/>
      <c r="HWO79" s="4"/>
      <c r="HWP79" s="4"/>
      <c r="HWQ79" s="4"/>
      <c r="HWR79" s="4"/>
      <c r="HWS79" s="4"/>
      <c r="HWT79" s="4"/>
      <c r="HWU79" s="4"/>
      <c r="HWV79" s="4"/>
      <c r="HWW79" s="4"/>
      <c r="HWX79" s="4"/>
      <c r="HWY79" s="4"/>
      <c r="HWZ79" s="4"/>
      <c r="HXA79" s="4"/>
      <c r="HXB79" s="4"/>
      <c r="HXC79" s="4"/>
      <c r="HXD79" s="4"/>
      <c r="HXE79" s="4"/>
      <c r="HXF79" s="4"/>
      <c r="HXG79" s="4"/>
      <c r="HXH79" s="4"/>
      <c r="HXI79" s="4"/>
      <c r="HXJ79" s="4"/>
      <c r="HXK79" s="4"/>
      <c r="HXL79" s="4"/>
      <c r="HXM79" s="4"/>
      <c r="HXN79" s="4"/>
      <c r="HXO79" s="4"/>
      <c r="HXP79" s="4"/>
      <c r="HXQ79" s="4"/>
      <c r="HXR79" s="4"/>
      <c r="HXS79" s="4"/>
      <c r="HXT79" s="4"/>
      <c r="HXU79" s="4"/>
      <c r="HXV79" s="4"/>
      <c r="HXW79" s="4"/>
      <c r="HXX79" s="4"/>
      <c r="HXY79" s="4"/>
      <c r="HXZ79" s="4"/>
      <c r="HYA79" s="4"/>
      <c r="HYB79" s="4"/>
      <c r="HYC79" s="4"/>
      <c r="HYD79" s="4"/>
      <c r="HYE79" s="4"/>
      <c r="HYF79" s="4"/>
      <c r="HYG79" s="4"/>
      <c r="HYH79" s="4"/>
      <c r="HYI79" s="4"/>
      <c r="HYJ79" s="4"/>
      <c r="HYK79" s="4"/>
      <c r="HYL79" s="4"/>
      <c r="HYM79" s="4"/>
      <c r="HYN79" s="4"/>
      <c r="HYO79" s="4"/>
      <c r="HYP79" s="4"/>
      <c r="HYQ79" s="4"/>
      <c r="HYR79" s="4"/>
      <c r="HYS79" s="4"/>
      <c r="HYT79" s="4"/>
      <c r="HYU79" s="4"/>
      <c r="HYV79" s="4"/>
      <c r="HYW79" s="4"/>
      <c r="HYX79" s="4"/>
      <c r="HYY79" s="4"/>
      <c r="HYZ79" s="4"/>
      <c r="HZA79" s="4"/>
      <c r="HZB79" s="4"/>
      <c r="HZC79" s="4"/>
      <c r="HZD79" s="4"/>
      <c r="HZE79" s="4"/>
      <c r="HZF79" s="4"/>
      <c r="HZG79" s="4"/>
      <c r="HZH79" s="4"/>
      <c r="HZI79" s="4"/>
      <c r="HZJ79" s="4"/>
      <c r="HZK79" s="4"/>
      <c r="HZL79" s="4"/>
      <c r="HZM79" s="4"/>
      <c r="HZN79" s="4"/>
      <c r="HZO79" s="4"/>
      <c r="HZP79" s="4"/>
      <c r="HZQ79" s="4"/>
      <c r="HZR79" s="4"/>
      <c r="HZS79" s="4"/>
      <c r="HZT79" s="4"/>
      <c r="HZU79" s="4"/>
      <c r="HZV79" s="4"/>
      <c r="HZW79" s="4"/>
      <c r="HZX79" s="4"/>
      <c r="HZY79" s="4"/>
      <c r="HZZ79" s="4"/>
      <c r="IAA79" s="4"/>
      <c r="IAB79" s="4"/>
      <c r="IAC79" s="4"/>
      <c r="IAD79" s="4"/>
      <c r="IAE79" s="4"/>
      <c r="IAF79" s="4"/>
      <c r="IAG79" s="4"/>
      <c r="IAH79" s="4"/>
      <c r="IAI79" s="4"/>
      <c r="IAJ79" s="4"/>
      <c r="IAK79" s="4"/>
      <c r="IAL79" s="4"/>
      <c r="IAM79" s="4"/>
      <c r="IAN79" s="4"/>
      <c r="IAO79" s="4"/>
      <c r="IAP79" s="4"/>
      <c r="IAQ79" s="4"/>
      <c r="IAR79" s="4"/>
      <c r="IAS79" s="4"/>
      <c r="IAT79" s="4"/>
      <c r="IAU79" s="4"/>
      <c r="IAV79" s="4"/>
      <c r="IAW79" s="4"/>
      <c r="IAX79" s="4"/>
      <c r="IAY79" s="4"/>
      <c r="IAZ79" s="4"/>
      <c r="IBA79" s="4"/>
      <c r="IBB79" s="4"/>
      <c r="IBC79" s="4"/>
      <c r="IBD79" s="4"/>
      <c r="IBE79" s="4"/>
      <c r="IBF79" s="4"/>
      <c r="IBG79" s="4"/>
      <c r="IBH79" s="4"/>
      <c r="IBI79" s="4"/>
      <c r="IBJ79" s="4"/>
      <c r="IBK79" s="4"/>
      <c r="IBL79" s="4"/>
      <c r="IBM79" s="4"/>
      <c r="IBN79" s="4"/>
      <c r="IBO79" s="4"/>
      <c r="IBP79" s="4"/>
      <c r="IBQ79" s="4"/>
      <c r="IBR79" s="4"/>
      <c r="IBS79" s="4"/>
      <c r="IBT79" s="4"/>
      <c r="IBU79" s="4"/>
      <c r="IBV79" s="4"/>
      <c r="IBW79" s="4"/>
      <c r="IBX79" s="4"/>
      <c r="IBY79" s="4"/>
      <c r="IBZ79" s="4"/>
      <c r="ICA79" s="4"/>
      <c r="ICB79" s="4"/>
      <c r="ICC79" s="4"/>
      <c r="ICD79" s="4"/>
      <c r="ICE79" s="4"/>
      <c r="ICF79" s="4"/>
      <c r="ICG79" s="4"/>
      <c r="ICH79" s="4"/>
      <c r="ICI79" s="4"/>
      <c r="ICJ79" s="4"/>
      <c r="ICK79" s="4"/>
      <c r="ICL79" s="4"/>
      <c r="ICM79" s="4"/>
      <c r="ICN79" s="4"/>
      <c r="ICO79" s="4"/>
      <c r="ICP79" s="4"/>
      <c r="ICQ79" s="4"/>
      <c r="ICR79" s="4"/>
      <c r="ICS79" s="4"/>
      <c r="ICT79" s="4"/>
      <c r="ICU79" s="4"/>
      <c r="ICV79" s="4"/>
      <c r="ICW79" s="4"/>
      <c r="ICX79" s="4"/>
      <c r="ICY79" s="4"/>
      <c r="ICZ79" s="4"/>
      <c r="IDA79" s="4"/>
      <c r="IDB79" s="4"/>
      <c r="IDC79" s="4"/>
      <c r="IDD79" s="4"/>
      <c r="IDE79" s="4"/>
      <c r="IDF79" s="4"/>
      <c r="IDG79" s="4"/>
      <c r="IDH79" s="4"/>
      <c r="IDI79" s="4"/>
      <c r="IDJ79" s="4"/>
      <c r="IDK79" s="4"/>
      <c r="IDL79" s="4"/>
      <c r="IDM79" s="4"/>
      <c r="IDN79" s="4"/>
      <c r="IDO79" s="4"/>
      <c r="IDP79" s="4"/>
      <c r="IDQ79" s="4"/>
      <c r="IDR79" s="4"/>
      <c r="IDS79" s="4"/>
      <c r="IDT79" s="4"/>
      <c r="IDU79" s="4"/>
      <c r="IDV79" s="4"/>
      <c r="IDW79" s="4"/>
      <c r="IDX79" s="4"/>
      <c r="IDY79" s="4"/>
      <c r="IDZ79" s="4"/>
      <c r="IEA79" s="4"/>
      <c r="IEB79" s="4"/>
      <c r="IEC79" s="4"/>
      <c r="IED79" s="4"/>
      <c r="IEE79" s="4"/>
      <c r="IEF79" s="4"/>
      <c r="IEG79" s="4"/>
      <c r="IEH79" s="4"/>
      <c r="IEI79" s="4"/>
      <c r="IEJ79" s="4"/>
      <c r="IEK79" s="4"/>
      <c r="IEL79" s="4"/>
      <c r="IEM79" s="4"/>
      <c r="IEN79" s="4"/>
      <c r="IEO79" s="4"/>
      <c r="IEP79" s="4"/>
      <c r="IEQ79" s="4"/>
      <c r="IER79" s="4"/>
      <c r="IES79" s="4"/>
      <c r="IET79" s="4"/>
      <c r="IEU79" s="4"/>
      <c r="IEV79" s="4"/>
      <c r="IEW79" s="4"/>
      <c r="IEX79" s="4"/>
      <c r="IEY79" s="4"/>
      <c r="IEZ79" s="4"/>
      <c r="IFA79" s="4"/>
      <c r="IFB79" s="4"/>
      <c r="IFC79" s="4"/>
      <c r="IFD79" s="4"/>
      <c r="IFE79" s="4"/>
      <c r="IFF79" s="4"/>
      <c r="IFG79" s="4"/>
      <c r="IFH79" s="4"/>
      <c r="IFI79" s="4"/>
      <c r="IFJ79" s="4"/>
      <c r="IFK79" s="4"/>
      <c r="IFL79" s="4"/>
      <c r="IFM79" s="4"/>
      <c r="IFN79" s="4"/>
      <c r="IFO79" s="4"/>
      <c r="IFP79" s="4"/>
      <c r="IFQ79" s="4"/>
      <c r="IFR79" s="4"/>
      <c r="IFS79" s="4"/>
      <c r="IFT79" s="4"/>
      <c r="IFU79" s="4"/>
      <c r="IFV79" s="4"/>
      <c r="IFW79" s="4"/>
      <c r="IFX79" s="4"/>
      <c r="IFY79" s="4"/>
      <c r="IFZ79" s="4"/>
      <c r="IGA79" s="4"/>
      <c r="IGB79" s="4"/>
      <c r="IGC79" s="4"/>
      <c r="IGD79" s="4"/>
      <c r="IGE79" s="4"/>
      <c r="IGF79" s="4"/>
      <c r="IGG79" s="4"/>
      <c r="IGH79" s="4"/>
      <c r="IGI79" s="4"/>
      <c r="IGJ79" s="4"/>
      <c r="IGK79" s="4"/>
      <c r="IGL79" s="4"/>
      <c r="IGM79" s="4"/>
      <c r="IGN79" s="4"/>
      <c r="IGO79" s="4"/>
      <c r="IGP79" s="4"/>
      <c r="IGQ79" s="4"/>
      <c r="IGR79" s="4"/>
      <c r="IGS79" s="4"/>
      <c r="IGT79" s="4"/>
      <c r="IGU79" s="4"/>
      <c r="IGV79" s="4"/>
      <c r="IGW79" s="4"/>
      <c r="IGX79" s="4"/>
      <c r="IGY79" s="4"/>
      <c r="IGZ79" s="4"/>
      <c r="IHA79" s="4"/>
      <c r="IHB79" s="4"/>
      <c r="IHC79" s="4"/>
      <c r="IHD79" s="4"/>
      <c r="IHE79" s="4"/>
      <c r="IHF79" s="4"/>
      <c r="IHG79" s="4"/>
      <c r="IHH79" s="4"/>
      <c r="IHI79" s="4"/>
      <c r="IHJ79" s="4"/>
      <c r="IHK79" s="4"/>
      <c r="IHL79" s="4"/>
      <c r="IHM79" s="4"/>
      <c r="IHN79" s="4"/>
      <c r="IHO79" s="4"/>
      <c r="IHP79" s="4"/>
      <c r="IHQ79" s="4"/>
      <c r="IHR79" s="4"/>
      <c r="IHS79" s="4"/>
      <c r="IHT79" s="4"/>
      <c r="IHU79" s="4"/>
      <c r="IHV79" s="4"/>
      <c r="IHW79" s="4"/>
      <c r="IHX79" s="4"/>
      <c r="IHY79" s="4"/>
      <c r="IHZ79" s="4"/>
      <c r="IIA79" s="4"/>
      <c r="IIB79" s="4"/>
      <c r="IIC79" s="4"/>
      <c r="IID79" s="4"/>
      <c r="IIE79" s="4"/>
      <c r="IIF79" s="4"/>
      <c r="IIG79" s="4"/>
      <c r="IIH79" s="4"/>
      <c r="III79" s="4"/>
      <c r="IIJ79" s="4"/>
      <c r="IIK79" s="4"/>
      <c r="IIL79" s="4"/>
      <c r="IIM79" s="4"/>
      <c r="IIN79" s="4"/>
      <c r="IIO79" s="4"/>
      <c r="IIP79" s="4"/>
      <c r="IIQ79" s="4"/>
      <c r="IIR79" s="4"/>
      <c r="IIS79" s="4"/>
      <c r="IIT79" s="4"/>
      <c r="IIU79" s="4"/>
      <c r="IIV79" s="4"/>
      <c r="IIW79" s="4"/>
      <c r="IIX79" s="4"/>
      <c r="IIY79" s="4"/>
      <c r="IIZ79" s="4"/>
      <c r="IJA79" s="4"/>
      <c r="IJB79" s="4"/>
      <c r="IJC79" s="4"/>
      <c r="IJD79" s="4"/>
      <c r="IJE79" s="4"/>
      <c r="IJF79" s="4"/>
      <c r="IJG79" s="4"/>
      <c r="IJH79" s="4"/>
      <c r="IJI79" s="4"/>
      <c r="IJJ79" s="4"/>
      <c r="IJK79" s="4"/>
      <c r="IJL79" s="4"/>
      <c r="IJM79" s="4"/>
      <c r="IJN79" s="4"/>
      <c r="IJO79" s="4"/>
      <c r="IJP79" s="4"/>
      <c r="IJQ79" s="4"/>
      <c r="IJR79" s="4"/>
      <c r="IJS79" s="4"/>
      <c r="IJT79" s="4"/>
      <c r="IJU79" s="4"/>
      <c r="IJV79" s="4"/>
      <c r="IJW79" s="4"/>
      <c r="IJX79" s="4"/>
      <c r="IJY79" s="4"/>
      <c r="IJZ79" s="4"/>
      <c r="IKA79" s="4"/>
      <c r="IKB79" s="4"/>
      <c r="IKC79" s="4"/>
      <c r="IKD79" s="4"/>
      <c r="IKE79" s="4"/>
      <c r="IKF79" s="4"/>
      <c r="IKG79" s="4"/>
      <c r="IKH79" s="4"/>
      <c r="IKI79" s="4"/>
      <c r="IKJ79" s="4"/>
      <c r="IKK79" s="4"/>
      <c r="IKL79" s="4"/>
      <c r="IKM79" s="4"/>
      <c r="IKN79" s="4"/>
      <c r="IKO79" s="4"/>
      <c r="IKP79" s="4"/>
      <c r="IKQ79" s="4"/>
      <c r="IKR79" s="4"/>
      <c r="IKS79" s="4"/>
      <c r="IKT79" s="4"/>
      <c r="IKU79" s="4"/>
      <c r="IKV79" s="4"/>
      <c r="IKW79" s="4"/>
      <c r="IKX79" s="4"/>
      <c r="IKY79" s="4"/>
      <c r="IKZ79" s="4"/>
      <c r="ILA79" s="4"/>
      <c r="ILB79" s="4"/>
      <c r="ILC79" s="4"/>
      <c r="ILD79" s="4"/>
      <c r="ILE79" s="4"/>
      <c r="ILF79" s="4"/>
      <c r="ILG79" s="4"/>
      <c r="ILH79" s="4"/>
      <c r="ILI79" s="4"/>
      <c r="ILJ79" s="4"/>
      <c r="ILK79" s="4"/>
      <c r="ILL79" s="4"/>
      <c r="ILM79" s="4"/>
      <c r="ILN79" s="4"/>
      <c r="ILO79" s="4"/>
      <c r="ILP79" s="4"/>
      <c r="ILQ79" s="4"/>
      <c r="ILR79" s="4"/>
      <c r="ILS79" s="4"/>
      <c r="ILT79" s="4"/>
      <c r="ILU79" s="4"/>
      <c r="ILV79" s="4"/>
      <c r="ILW79" s="4"/>
      <c r="ILX79" s="4"/>
      <c r="ILY79" s="4"/>
      <c r="ILZ79" s="4"/>
      <c r="IMA79" s="4"/>
      <c r="IMB79" s="4"/>
      <c r="IMC79" s="4"/>
      <c r="IMD79" s="4"/>
      <c r="IME79" s="4"/>
      <c r="IMF79" s="4"/>
      <c r="IMG79" s="4"/>
      <c r="IMH79" s="4"/>
      <c r="IMI79" s="4"/>
      <c r="IMJ79" s="4"/>
      <c r="IMK79" s="4"/>
      <c r="IML79" s="4"/>
      <c r="IMM79" s="4"/>
      <c r="IMN79" s="4"/>
      <c r="IMO79" s="4"/>
      <c r="IMP79" s="4"/>
      <c r="IMQ79" s="4"/>
      <c r="IMR79" s="4"/>
      <c r="IMS79" s="4"/>
      <c r="IMT79" s="4"/>
      <c r="IMU79" s="4"/>
      <c r="IMV79" s="4"/>
      <c r="IMW79" s="4"/>
      <c r="IMX79" s="4"/>
      <c r="IMY79" s="4"/>
      <c r="IMZ79" s="4"/>
      <c r="INA79" s="4"/>
      <c r="INB79" s="4"/>
      <c r="INC79" s="4"/>
      <c r="IND79" s="4"/>
      <c r="INE79" s="4"/>
      <c r="INF79" s="4"/>
      <c r="ING79" s="4"/>
      <c r="INH79" s="4"/>
      <c r="INI79" s="4"/>
      <c r="INJ79" s="4"/>
      <c r="INK79" s="4"/>
      <c r="INL79" s="4"/>
      <c r="INM79" s="4"/>
      <c r="INN79" s="4"/>
      <c r="INO79" s="4"/>
      <c r="INP79" s="4"/>
      <c r="INQ79" s="4"/>
      <c r="INR79" s="4"/>
      <c r="INS79" s="4"/>
      <c r="INT79" s="4"/>
      <c r="INU79" s="4"/>
      <c r="INV79" s="4"/>
      <c r="INW79" s="4"/>
      <c r="INX79" s="4"/>
      <c r="INY79" s="4"/>
      <c r="INZ79" s="4"/>
      <c r="IOA79" s="4"/>
      <c r="IOB79" s="4"/>
      <c r="IOC79" s="4"/>
      <c r="IOD79" s="4"/>
      <c r="IOE79" s="4"/>
      <c r="IOF79" s="4"/>
      <c r="IOG79" s="4"/>
      <c r="IOH79" s="4"/>
      <c r="IOI79" s="4"/>
      <c r="IOJ79" s="4"/>
      <c r="IOK79" s="4"/>
      <c r="IOL79" s="4"/>
      <c r="IOM79" s="4"/>
      <c r="ION79" s="4"/>
      <c r="IOO79" s="4"/>
      <c r="IOP79" s="4"/>
      <c r="IOQ79" s="4"/>
      <c r="IOR79" s="4"/>
      <c r="IOS79" s="4"/>
      <c r="IOT79" s="4"/>
      <c r="IOU79" s="4"/>
      <c r="IOV79" s="4"/>
      <c r="IOW79" s="4"/>
      <c r="IOX79" s="4"/>
      <c r="IOY79" s="4"/>
      <c r="IOZ79" s="4"/>
      <c r="IPA79" s="4"/>
      <c r="IPB79" s="4"/>
      <c r="IPC79" s="4"/>
      <c r="IPD79" s="4"/>
      <c r="IPE79" s="4"/>
      <c r="IPF79" s="4"/>
      <c r="IPG79" s="4"/>
      <c r="IPH79" s="4"/>
      <c r="IPI79" s="4"/>
      <c r="IPJ79" s="4"/>
      <c r="IPK79" s="4"/>
      <c r="IPL79" s="4"/>
      <c r="IPM79" s="4"/>
      <c r="IPN79" s="4"/>
      <c r="IPO79" s="4"/>
      <c r="IPP79" s="4"/>
      <c r="IPQ79" s="4"/>
      <c r="IPR79" s="4"/>
      <c r="IPS79" s="4"/>
      <c r="IPT79" s="4"/>
      <c r="IPU79" s="4"/>
      <c r="IPV79" s="4"/>
      <c r="IPW79" s="4"/>
      <c r="IPX79" s="4"/>
      <c r="IPY79" s="4"/>
      <c r="IPZ79" s="4"/>
      <c r="IQA79" s="4"/>
      <c r="IQB79" s="4"/>
      <c r="IQC79" s="4"/>
      <c r="IQD79" s="4"/>
      <c r="IQE79" s="4"/>
      <c r="IQF79" s="4"/>
      <c r="IQG79" s="4"/>
      <c r="IQH79" s="4"/>
      <c r="IQI79" s="4"/>
      <c r="IQJ79" s="4"/>
      <c r="IQK79" s="4"/>
      <c r="IQL79" s="4"/>
      <c r="IQM79" s="4"/>
      <c r="IQN79" s="4"/>
      <c r="IQO79" s="4"/>
      <c r="IQP79" s="4"/>
      <c r="IQQ79" s="4"/>
      <c r="IQR79" s="4"/>
      <c r="IQS79" s="4"/>
      <c r="IQT79" s="4"/>
      <c r="IQU79" s="4"/>
      <c r="IQV79" s="4"/>
      <c r="IQW79" s="4"/>
      <c r="IQX79" s="4"/>
      <c r="IQY79" s="4"/>
      <c r="IQZ79" s="4"/>
      <c r="IRA79" s="4"/>
      <c r="IRB79" s="4"/>
      <c r="IRC79" s="4"/>
      <c r="IRD79" s="4"/>
      <c r="IRE79" s="4"/>
      <c r="IRF79" s="4"/>
      <c r="IRG79" s="4"/>
      <c r="IRH79" s="4"/>
      <c r="IRI79" s="4"/>
      <c r="IRJ79" s="4"/>
      <c r="IRK79" s="4"/>
      <c r="IRL79" s="4"/>
      <c r="IRM79" s="4"/>
      <c r="IRN79" s="4"/>
      <c r="IRO79" s="4"/>
      <c r="IRP79" s="4"/>
      <c r="IRQ79" s="4"/>
      <c r="IRR79" s="4"/>
      <c r="IRS79" s="4"/>
      <c r="IRT79" s="4"/>
      <c r="IRU79" s="4"/>
      <c r="IRV79" s="4"/>
      <c r="IRW79" s="4"/>
      <c r="IRX79" s="4"/>
      <c r="IRY79" s="4"/>
      <c r="IRZ79" s="4"/>
      <c r="ISA79" s="4"/>
      <c r="ISB79" s="4"/>
      <c r="ISC79" s="4"/>
      <c r="ISD79" s="4"/>
      <c r="ISE79" s="4"/>
      <c r="ISF79" s="4"/>
      <c r="ISG79" s="4"/>
      <c r="ISH79" s="4"/>
      <c r="ISI79" s="4"/>
      <c r="ISJ79" s="4"/>
      <c r="ISK79" s="4"/>
      <c r="ISL79" s="4"/>
      <c r="ISM79" s="4"/>
      <c r="ISN79" s="4"/>
      <c r="ISO79" s="4"/>
      <c r="ISP79" s="4"/>
      <c r="ISQ79" s="4"/>
      <c r="ISR79" s="4"/>
      <c r="ISS79" s="4"/>
      <c r="IST79" s="4"/>
      <c r="ISU79" s="4"/>
      <c r="ISV79" s="4"/>
      <c r="ISW79" s="4"/>
      <c r="ISX79" s="4"/>
      <c r="ISY79" s="4"/>
      <c r="ISZ79" s="4"/>
      <c r="ITA79" s="4"/>
      <c r="ITB79" s="4"/>
      <c r="ITC79" s="4"/>
      <c r="ITD79" s="4"/>
      <c r="ITE79" s="4"/>
      <c r="ITF79" s="4"/>
      <c r="ITG79" s="4"/>
      <c r="ITH79" s="4"/>
      <c r="ITI79" s="4"/>
      <c r="ITJ79" s="4"/>
      <c r="ITK79" s="4"/>
      <c r="ITL79" s="4"/>
      <c r="ITM79" s="4"/>
      <c r="ITN79" s="4"/>
      <c r="ITO79" s="4"/>
      <c r="ITP79" s="4"/>
      <c r="ITQ79" s="4"/>
      <c r="ITR79" s="4"/>
      <c r="ITS79" s="4"/>
      <c r="ITT79" s="4"/>
      <c r="ITU79" s="4"/>
      <c r="ITV79" s="4"/>
      <c r="ITW79" s="4"/>
      <c r="ITX79" s="4"/>
      <c r="ITY79" s="4"/>
      <c r="ITZ79" s="4"/>
      <c r="IUA79" s="4"/>
      <c r="IUB79" s="4"/>
      <c r="IUC79" s="4"/>
      <c r="IUD79" s="4"/>
      <c r="IUE79" s="4"/>
      <c r="IUF79" s="4"/>
      <c r="IUG79" s="4"/>
      <c r="IUH79" s="4"/>
      <c r="IUI79" s="4"/>
      <c r="IUJ79" s="4"/>
      <c r="IUK79" s="4"/>
      <c r="IUL79" s="4"/>
      <c r="IUM79" s="4"/>
      <c r="IUN79" s="4"/>
      <c r="IUO79" s="4"/>
      <c r="IUP79" s="4"/>
      <c r="IUQ79" s="4"/>
      <c r="IUR79" s="4"/>
      <c r="IUS79" s="4"/>
      <c r="IUT79" s="4"/>
      <c r="IUU79" s="4"/>
      <c r="IUV79" s="4"/>
      <c r="IUW79" s="4"/>
      <c r="IUX79" s="4"/>
      <c r="IUY79" s="4"/>
      <c r="IUZ79" s="4"/>
      <c r="IVA79" s="4"/>
      <c r="IVB79" s="4"/>
      <c r="IVC79" s="4"/>
      <c r="IVD79" s="4"/>
      <c r="IVE79" s="4"/>
      <c r="IVF79" s="4"/>
      <c r="IVG79" s="4"/>
      <c r="IVH79" s="4"/>
      <c r="IVI79" s="4"/>
      <c r="IVJ79" s="4"/>
      <c r="IVK79" s="4"/>
      <c r="IVL79" s="4"/>
      <c r="IVM79" s="4"/>
      <c r="IVN79" s="4"/>
      <c r="IVO79" s="4"/>
      <c r="IVP79" s="4"/>
      <c r="IVQ79" s="4"/>
      <c r="IVR79" s="4"/>
      <c r="IVS79" s="4"/>
      <c r="IVT79" s="4"/>
      <c r="IVU79" s="4"/>
      <c r="IVV79" s="4"/>
      <c r="IVW79" s="4"/>
      <c r="IVX79" s="4"/>
      <c r="IVY79" s="4"/>
      <c r="IVZ79" s="4"/>
      <c r="IWA79" s="4"/>
      <c r="IWB79" s="4"/>
      <c r="IWC79" s="4"/>
      <c r="IWD79" s="4"/>
      <c r="IWE79" s="4"/>
      <c r="IWF79" s="4"/>
      <c r="IWG79" s="4"/>
      <c r="IWH79" s="4"/>
      <c r="IWI79" s="4"/>
      <c r="IWJ79" s="4"/>
      <c r="IWK79" s="4"/>
      <c r="IWL79" s="4"/>
      <c r="IWM79" s="4"/>
      <c r="IWN79" s="4"/>
      <c r="IWO79" s="4"/>
      <c r="IWP79" s="4"/>
      <c r="IWQ79" s="4"/>
      <c r="IWR79" s="4"/>
      <c r="IWS79" s="4"/>
      <c r="IWT79" s="4"/>
      <c r="IWU79" s="4"/>
      <c r="IWV79" s="4"/>
      <c r="IWW79" s="4"/>
      <c r="IWX79" s="4"/>
      <c r="IWY79" s="4"/>
      <c r="IWZ79" s="4"/>
      <c r="IXA79" s="4"/>
      <c r="IXB79" s="4"/>
      <c r="IXC79" s="4"/>
      <c r="IXD79" s="4"/>
      <c r="IXE79" s="4"/>
      <c r="IXF79" s="4"/>
      <c r="IXG79" s="4"/>
      <c r="IXH79" s="4"/>
      <c r="IXI79" s="4"/>
      <c r="IXJ79" s="4"/>
      <c r="IXK79" s="4"/>
      <c r="IXL79" s="4"/>
      <c r="IXM79" s="4"/>
      <c r="IXN79" s="4"/>
      <c r="IXO79" s="4"/>
      <c r="IXP79" s="4"/>
      <c r="IXQ79" s="4"/>
      <c r="IXR79" s="4"/>
      <c r="IXS79" s="4"/>
      <c r="IXT79" s="4"/>
      <c r="IXU79" s="4"/>
      <c r="IXV79" s="4"/>
      <c r="IXW79" s="4"/>
      <c r="IXX79" s="4"/>
      <c r="IXY79" s="4"/>
      <c r="IXZ79" s="4"/>
      <c r="IYA79" s="4"/>
      <c r="IYB79" s="4"/>
      <c r="IYC79" s="4"/>
      <c r="IYD79" s="4"/>
      <c r="IYE79" s="4"/>
      <c r="IYF79" s="4"/>
      <c r="IYG79" s="4"/>
      <c r="IYH79" s="4"/>
      <c r="IYI79" s="4"/>
      <c r="IYJ79" s="4"/>
      <c r="IYK79" s="4"/>
      <c r="IYL79" s="4"/>
      <c r="IYM79" s="4"/>
      <c r="IYN79" s="4"/>
      <c r="IYO79" s="4"/>
      <c r="IYP79" s="4"/>
      <c r="IYQ79" s="4"/>
      <c r="IYR79" s="4"/>
      <c r="IYS79" s="4"/>
      <c r="IYT79" s="4"/>
      <c r="IYU79" s="4"/>
      <c r="IYV79" s="4"/>
      <c r="IYW79" s="4"/>
      <c r="IYX79" s="4"/>
      <c r="IYY79" s="4"/>
      <c r="IYZ79" s="4"/>
      <c r="IZA79" s="4"/>
      <c r="IZB79" s="4"/>
      <c r="IZC79" s="4"/>
      <c r="IZD79" s="4"/>
      <c r="IZE79" s="4"/>
      <c r="IZF79" s="4"/>
      <c r="IZG79" s="4"/>
      <c r="IZH79" s="4"/>
      <c r="IZI79" s="4"/>
      <c r="IZJ79" s="4"/>
      <c r="IZK79" s="4"/>
      <c r="IZL79" s="4"/>
      <c r="IZM79" s="4"/>
      <c r="IZN79" s="4"/>
      <c r="IZO79" s="4"/>
      <c r="IZP79" s="4"/>
      <c r="IZQ79" s="4"/>
      <c r="IZR79" s="4"/>
      <c r="IZS79" s="4"/>
      <c r="IZT79" s="4"/>
      <c r="IZU79" s="4"/>
      <c r="IZV79" s="4"/>
      <c r="IZW79" s="4"/>
      <c r="IZX79" s="4"/>
      <c r="IZY79" s="4"/>
      <c r="IZZ79" s="4"/>
      <c r="JAA79" s="4"/>
      <c r="JAB79" s="4"/>
      <c r="JAC79" s="4"/>
      <c r="JAD79" s="4"/>
      <c r="JAE79" s="4"/>
      <c r="JAF79" s="4"/>
      <c r="JAG79" s="4"/>
      <c r="JAH79" s="4"/>
      <c r="JAI79" s="4"/>
      <c r="JAJ79" s="4"/>
      <c r="JAK79" s="4"/>
      <c r="JAL79" s="4"/>
      <c r="JAM79" s="4"/>
      <c r="JAN79" s="4"/>
      <c r="JAO79" s="4"/>
      <c r="JAP79" s="4"/>
      <c r="JAQ79" s="4"/>
      <c r="JAR79" s="4"/>
      <c r="JAS79" s="4"/>
      <c r="JAT79" s="4"/>
      <c r="JAU79" s="4"/>
      <c r="JAV79" s="4"/>
      <c r="JAW79" s="4"/>
      <c r="JAX79" s="4"/>
      <c r="JAY79" s="4"/>
      <c r="JAZ79" s="4"/>
      <c r="JBA79" s="4"/>
      <c r="JBB79" s="4"/>
      <c r="JBC79" s="4"/>
      <c r="JBD79" s="4"/>
      <c r="JBE79" s="4"/>
      <c r="JBF79" s="4"/>
      <c r="JBG79" s="4"/>
      <c r="JBH79" s="4"/>
      <c r="JBI79" s="4"/>
      <c r="JBJ79" s="4"/>
      <c r="JBK79" s="4"/>
      <c r="JBL79" s="4"/>
      <c r="JBM79" s="4"/>
      <c r="JBN79" s="4"/>
      <c r="JBO79" s="4"/>
      <c r="JBP79" s="4"/>
      <c r="JBQ79" s="4"/>
      <c r="JBR79" s="4"/>
      <c r="JBS79" s="4"/>
      <c r="JBT79" s="4"/>
      <c r="JBU79" s="4"/>
      <c r="JBV79" s="4"/>
      <c r="JBW79" s="4"/>
      <c r="JBX79" s="4"/>
      <c r="JBY79" s="4"/>
      <c r="JBZ79" s="4"/>
      <c r="JCA79" s="4"/>
      <c r="JCB79" s="4"/>
      <c r="JCC79" s="4"/>
      <c r="JCD79" s="4"/>
      <c r="JCE79" s="4"/>
      <c r="JCF79" s="4"/>
      <c r="JCG79" s="4"/>
      <c r="JCH79" s="4"/>
      <c r="JCI79" s="4"/>
      <c r="JCJ79" s="4"/>
      <c r="JCK79" s="4"/>
      <c r="JCL79" s="4"/>
      <c r="JCM79" s="4"/>
      <c r="JCN79" s="4"/>
      <c r="JCO79" s="4"/>
      <c r="JCP79" s="4"/>
      <c r="JCQ79" s="4"/>
      <c r="JCR79" s="4"/>
      <c r="JCS79" s="4"/>
      <c r="JCT79" s="4"/>
      <c r="JCU79" s="4"/>
      <c r="JCV79" s="4"/>
      <c r="JCW79" s="4"/>
      <c r="JCX79" s="4"/>
      <c r="JCY79" s="4"/>
      <c r="JCZ79" s="4"/>
      <c r="JDA79" s="4"/>
      <c r="JDB79" s="4"/>
      <c r="JDC79" s="4"/>
      <c r="JDD79" s="4"/>
      <c r="JDE79" s="4"/>
      <c r="JDF79" s="4"/>
      <c r="JDG79" s="4"/>
      <c r="JDH79" s="4"/>
      <c r="JDI79" s="4"/>
      <c r="JDJ79" s="4"/>
      <c r="JDK79" s="4"/>
      <c r="JDL79" s="4"/>
      <c r="JDM79" s="4"/>
      <c r="JDN79" s="4"/>
      <c r="JDO79" s="4"/>
      <c r="JDP79" s="4"/>
      <c r="JDQ79" s="4"/>
      <c r="JDR79" s="4"/>
      <c r="JDS79" s="4"/>
      <c r="JDT79" s="4"/>
      <c r="JDU79" s="4"/>
      <c r="JDV79" s="4"/>
      <c r="JDW79" s="4"/>
      <c r="JDX79" s="4"/>
      <c r="JDY79" s="4"/>
      <c r="JDZ79" s="4"/>
      <c r="JEA79" s="4"/>
      <c r="JEB79" s="4"/>
      <c r="JEC79" s="4"/>
      <c r="JED79" s="4"/>
      <c r="JEE79" s="4"/>
      <c r="JEF79" s="4"/>
      <c r="JEG79" s="4"/>
      <c r="JEH79" s="4"/>
      <c r="JEI79" s="4"/>
      <c r="JEJ79" s="4"/>
      <c r="JEK79" s="4"/>
      <c r="JEL79" s="4"/>
      <c r="JEM79" s="4"/>
      <c r="JEN79" s="4"/>
      <c r="JEO79" s="4"/>
      <c r="JEP79" s="4"/>
      <c r="JEQ79" s="4"/>
      <c r="JER79" s="4"/>
      <c r="JES79" s="4"/>
      <c r="JET79" s="4"/>
      <c r="JEU79" s="4"/>
      <c r="JEV79" s="4"/>
      <c r="JEW79" s="4"/>
      <c r="JEX79" s="4"/>
      <c r="JEY79" s="4"/>
      <c r="JEZ79" s="4"/>
      <c r="JFA79" s="4"/>
      <c r="JFB79" s="4"/>
      <c r="JFC79" s="4"/>
      <c r="JFD79" s="4"/>
      <c r="JFE79" s="4"/>
      <c r="JFF79" s="4"/>
      <c r="JFG79" s="4"/>
      <c r="JFH79" s="4"/>
      <c r="JFI79" s="4"/>
      <c r="JFJ79" s="4"/>
      <c r="JFK79" s="4"/>
      <c r="JFL79" s="4"/>
      <c r="JFM79" s="4"/>
      <c r="JFN79" s="4"/>
      <c r="JFO79" s="4"/>
      <c r="JFP79" s="4"/>
      <c r="JFQ79" s="4"/>
      <c r="JFR79" s="4"/>
      <c r="JFS79" s="4"/>
      <c r="JFT79" s="4"/>
      <c r="JFU79" s="4"/>
      <c r="JFV79" s="4"/>
      <c r="JFW79" s="4"/>
      <c r="JFX79" s="4"/>
      <c r="JFY79" s="4"/>
      <c r="JFZ79" s="4"/>
      <c r="JGA79" s="4"/>
      <c r="JGB79" s="4"/>
      <c r="JGC79" s="4"/>
      <c r="JGD79" s="4"/>
      <c r="JGE79" s="4"/>
      <c r="JGF79" s="4"/>
      <c r="JGG79" s="4"/>
      <c r="JGH79" s="4"/>
      <c r="JGI79" s="4"/>
      <c r="JGJ79" s="4"/>
      <c r="JGK79" s="4"/>
      <c r="JGL79" s="4"/>
      <c r="JGM79" s="4"/>
      <c r="JGN79" s="4"/>
      <c r="JGO79" s="4"/>
      <c r="JGP79" s="4"/>
      <c r="JGQ79" s="4"/>
      <c r="JGR79" s="4"/>
      <c r="JGS79" s="4"/>
      <c r="JGT79" s="4"/>
      <c r="JGU79" s="4"/>
      <c r="JGV79" s="4"/>
      <c r="JGW79" s="4"/>
      <c r="JGX79" s="4"/>
      <c r="JGY79" s="4"/>
      <c r="JGZ79" s="4"/>
      <c r="JHA79" s="4"/>
      <c r="JHB79" s="4"/>
      <c r="JHC79" s="4"/>
      <c r="JHD79" s="4"/>
      <c r="JHE79" s="4"/>
      <c r="JHF79" s="4"/>
      <c r="JHG79" s="4"/>
      <c r="JHH79" s="4"/>
      <c r="JHI79" s="4"/>
      <c r="JHJ79" s="4"/>
      <c r="JHK79" s="4"/>
      <c r="JHL79" s="4"/>
      <c r="JHM79" s="4"/>
      <c r="JHN79" s="4"/>
      <c r="JHO79" s="4"/>
      <c r="JHP79" s="4"/>
      <c r="JHQ79" s="4"/>
      <c r="JHR79" s="4"/>
      <c r="JHS79" s="4"/>
      <c r="JHT79" s="4"/>
      <c r="JHU79" s="4"/>
      <c r="JHV79" s="4"/>
      <c r="JHW79" s="4"/>
      <c r="JHX79" s="4"/>
      <c r="JHY79" s="4"/>
      <c r="JHZ79" s="4"/>
      <c r="JIA79" s="4"/>
      <c r="JIB79" s="4"/>
      <c r="JIC79" s="4"/>
      <c r="JID79" s="4"/>
      <c r="JIE79" s="4"/>
      <c r="JIF79" s="4"/>
      <c r="JIG79" s="4"/>
      <c r="JIH79" s="4"/>
      <c r="JII79" s="4"/>
      <c r="JIJ79" s="4"/>
      <c r="JIK79" s="4"/>
      <c r="JIL79" s="4"/>
      <c r="JIM79" s="4"/>
      <c r="JIN79" s="4"/>
      <c r="JIO79" s="4"/>
      <c r="JIP79" s="4"/>
      <c r="JIQ79" s="4"/>
      <c r="JIR79" s="4"/>
      <c r="JIS79" s="4"/>
      <c r="JIT79" s="4"/>
      <c r="JIU79" s="4"/>
      <c r="JIV79" s="4"/>
      <c r="JIW79" s="4"/>
      <c r="JIX79" s="4"/>
      <c r="JIY79" s="4"/>
      <c r="JIZ79" s="4"/>
      <c r="JJA79" s="4"/>
      <c r="JJB79" s="4"/>
      <c r="JJC79" s="4"/>
      <c r="JJD79" s="4"/>
      <c r="JJE79" s="4"/>
      <c r="JJF79" s="4"/>
      <c r="JJG79" s="4"/>
      <c r="JJH79" s="4"/>
      <c r="JJI79" s="4"/>
      <c r="JJJ79" s="4"/>
      <c r="JJK79" s="4"/>
      <c r="JJL79" s="4"/>
      <c r="JJM79" s="4"/>
      <c r="JJN79" s="4"/>
      <c r="JJO79" s="4"/>
      <c r="JJP79" s="4"/>
      <c r="JJQ79" s="4"/>
      <c r="JJR79" s="4"/>
      <c r="JJS79" s="4"/>
      <c r="JJT79" s="4"/>
      <c r="JJU79" s="4"/>
      <c r="JJV79" s="4"/>
      <c r="JJW79" s="4"/>
      <c r="JJX79" s="4"/>
      <c r="JJY79" s="4"/>
      <c r="JJZ79" s="4"/>
      <c r="JKA79" s="4"/>
      <c r="JKB79" s="4"/>
      <c r="JKC79" s="4"/>
      <c r="JKD79" s="4"/>
      <c r="JKE79" s="4"/>
      <c r="JKF79" s="4"/>
      <c r="JKG79" s="4"/>
      <c r="JKH79" s="4"/>
      <c r="JKI79" s="4"/>
      <c r="JKJ79" s="4"/>
      <c r="JKK79" s="4"/>
      <c r="JKL79" s="4"/>
      <c r="JKM79" s="4"/>
      <c r="JKN79" s="4"/>
      <c r="JKO79" s="4"/>
      <c r="JKP79" s="4"/>
      <c r="JKQ79" s="4"/>
      <c r="JKR79" s="4"/>
      <c r="JKS79" s="4"/>
      <c r="JKT79" s="4"/>
      <c r="JKU79" s="4"/>
      <c r="JKV79" s="4"/>
      <c r="JKW79" s="4"/>
      <c r="JKX79" s="4"/>
      <c r="JKY79" s="4"/>
      <c r="JKZ79" s="4"/>
      <c r="JLA79" s="4"/>
      <c r="JLB79" s="4"/>
      <c r="JLC79" s="4"/>
      <c r="JLD79" s="4"/>
      <c r="JLE79" s="4"/>
      <c r="JLF79" s="4"/>
      <c r="JLG79" s="4"/>
      <c r="JLH79" s="4"/>
      <c r="JLI79" s="4"/>
      <c r="JLJ79" s="4"/>
      <c r="JLK79" s="4"/>
      <c r="JLL79" s="4"/>
      <c r="JLM79" s="4"/>
      <c r="JLN79" s="4"/>
      <c r="JLO79" s="4"/>
      <c r="JLP79" s="4"/>
      <c r="JLQ79" s="4"/>
      <c r="JLR79" s="4"/>
      <c r="JLS79" s="4"/>
      <c r="JLT79" s="4"/>
      <c r="JLU79" s="4"/>
      <c r="JLV79" s="4"/>
      <c r="JLW79" s="4"/>
      <c r="JLX79" s="4"/>
      <c r="JLY79" s="4"/>
      <c r="JLZ79" s="4"/>
      <c r="JMA79" s="4"/>
      <c r="JMB79" s="4"/>
      <c r="JMC79" s="4"/>
      <c r="JMD79" s="4"/>
      <c r="JME79" s="4"/>
      <c r="JMF79" s="4"/>
      <c r="JMG79" s="4"/>
      <c r="JMH79" s="4"/>
      <c r="JMI79" s="4"/>
      <c r="JMJ79" s="4"/>
      <c r="JMK79" s="4"/>
      <c r="JML79" s="4"/>
      <c r="JMM79" s="4"/>
      <c r="JMN79" s="4"/>
      <c r="JMO79" s="4"/>
      <c r="JMP79" s="4"/>
      <c r="JMQ79" s="4"/>
      <c r="JMR79" s="4"/>
      <c r="JMS79" s="4"/>
      <c r="JMT79" s="4"/>
      <c r="JMU79" s="4"/>
      <c r="JMV79" s="4"/>
      <c r="JMW79" s="4"/>
      <c r="JMX79" s="4"/>
      <c r="JMY79" s="4"/>
      <c r="JMZ79" s="4"/>
      <c r="JNA79" s="4"/>
      <c r="JNB79" s="4"/>
      <c r="JNC79" s="4"/>
      <c r="JND79" s="4"/>
      <c r="JNE79" s="4"/>
      <c r="JNF79" s="4"/>
      <c r="JNG79" s="4"/>
      <c r="JNH79" s="4"/>
      <c r="JNI79" s="4"/>
      <c r="JNJ79" s="4"/>
      <c r="JNK79" s="4"/>
      <c r="JNL79" s="4"/>
      <c r="JNM79" s="4"/>
      <c r="JNN79" s="4"/>
      <c r="JNO79" s="4"/>
      <c r="JNP79" s="4"/>
      <c r="JNQ79" s="4"/>
      <c r="JNR79" s="4"/>
      <c r="JNS79" s="4"/>
      <c r="JNT79" s="4"/>
      <c r="JNU79" s="4"/>
      <c r="JNV79" s="4"/>
      <c r="JNW79" s="4"/>
      <c r="JNX79" s="4"/>
      <c r="JNY79" s="4"/>
      <c r="JNZ79" s="4"/>
      <c r="JOA79" s="4"/>
      <c r="JOB79" s="4"/>
      <c r="JOC79" s="4"/>
      <c r="JOD79" s="4"/>
      <c r="JOE79" s="4"/>
      <c r="JOF79" s="4"/>
      <c r="JOG79" s="4"/>
      <c r="JOH79" s="4"/>
      <c r="JOI79" s="4"/>
      <c r="JOJ79" s="4"/>
      <c r="JOK79" s="4"/>
      <c r="JOL79" s="4"/>
      <c r="JOM79" s="4"/>
      <c r="JON79" s="4"/>
      <c r="JOO79" s="4"/>
      <c r="JOP79" s="4"/>
      <c r="JOQ79" s="4"/>
      <c r="JOR79" s="4"/>
      <c r="JOS79" s="4"/>
      <c r="JOT79" s="4"/>
      <c r="JOU79" s="4"/>
      <c r="JOV79" s="4"/>
      <c r="JOW79" s="4"/>
      <c r="JOX79" s="4"/>
      <c r="JOY79" s="4"/>
      <c r="JOZ79" s="4"/>
      <c r="JPA79" s="4"/>
      <c r="JPB79" s="4"/>
      <c r="JPC79" s="4"/>
      <c r="JPD79" s="4"/>
      <c r="JPE79" s="4"/>
      <c r="JPF79" s="4"/>
      <c r="JPG79" s="4"/>
      <c r="JPH79" s="4"/>
      <c r="JPI79" s="4"/>
      <c r="JPJ79" s="4"/>
      <c r="JPK79" s="4"/>
      <c r="JPL79" s="4"/>
      <c r="JPM79" s="4"/>
      <c r="JPN79" s="4"/>
      <c r="JPO79" s="4"/>
      <c r="JPP79" s="4"/>
      <c r="JPQ79" s="4"/>
      <c r="JPR79" s="4"/>
      <c r="JPS79" s="4"/>
      <c r="JPT79" s="4"/>
      <c r="JPU79" s="4"/>
      <c r="JPV79" s="4"/>
      <c r="JPW79" s="4"/>
      <c r="JPX79" s="4"/>
      <c r="JPY79" s="4"/>
      <c r="JPZ79" s="4"/>
      <c r="JQA79" s="4"/>
      <c r="JQB79" s="4"/>
      <c r="JQC79" s="4"/>
      <c r="JQD79" s="4"/>
      <c r="JQE79" s="4"/>
      <c r="JQF79" s="4"/>
      <c r="JQG79" s="4"/>
      <c r="JQH79" s="4"/>
      <c r="JQI79" s="4"/>
      <c r="JQJ79" s="4"/>
      <c r="JQK79" s="4"/>
      <c r="JQL79" s="4"/>
      <c r="JQM79" s="4"/>
      <c r="JQN79" s="4"/>
      <c r="JQO79" s="4"/>
      <c r="JQP79" s="4"/>
      <c r="JQQ79" s="4"/>
      <c r="JQR79" s="4"/>
      <c r="JQS79" s="4"/>
      <c r="JQT79" s="4"/>
      <c r="JQU79" s="4"/>
      <c r="JQV79" s="4"/>
      <c r="JQW79" s="4"/>
      <c r="JQX79" s="4"/>
      <c r="JQY79" s="4"/>
      <c r="JQZ79" s="4"/>
      <c r="JRA79" s="4"/>
      <c r="JRB79" s="4"/>
      <c r="JRC79" s="4"/>
      <c r="JRD79" s="4"/>
      <c r="JRE79" s="4"/>
      <c r="JRF79" s="4"/>
      <c r="JRG79" s="4"/>
      <c r="JRH79" s="4"/>
      <c r="JRI79" s="4"/>
      <c r="JRJ79" s="4"/>
      <c r="JRK79" s="4"/>
      <c r="JRL79" s="4"/>
      <c r="JRM79" s="4"/>
      <c r="JRN79" s="4"/>
      <c r="JRO79" s="4"/>
      <c r="JRP79" s="4"/>
      <c r="JRQ79" s="4"/>
      <c r="JRR79" s="4"/>
      <c r="JRS79" s="4"/>
      <c r="JRT79" s="4"/>
      <c r="JRU79" s="4"/>
      <c r="JRV79" s="4"/>
      <c r="JRW79" s="4"/>
      <c r="JRX79" s="4"/>
      <c r="JRY79" s="4"/>
      <c r="JRZ79" s="4"/>
      <c r="JSA79" s="4"/>
      <c r="JSB79" s="4"/>
      <c r="JSC79" s="4"/>
      <c r="JSD79" s="4"/>
      <c r="JSE79" s="4"/>
      <c r="JSF79" s="4"/>
      <c r="JSG79" s="4"/>
      <c r="JSH79" s="4"/>
      <c r="JSI79" s="4"/>
      <c r="JSJ79" s="4"/>
      <c r="JSK79" s="4"/>
      <c r="JSL79" s="4"/>
      <c r="JSM79" s="4"/>
      <c r="JSN79" s="4"/>
      <c r="JSO79" s="4"/>
      <c r="JSP79" s="4"/>
      <c r="JSQ79" s="4"/>
      <c r="JSR79" s="4"/>
      <c r="JSS79" s="4"/>
      <c r="JST79" s="4"/>
      <c r="JSU79" s="4"/>
      <c r="JSV79" s="4"/>
      <c r="JSW79" s="4"/>
      <c r="JSX79" s="4"/>
      <c r="JSY79" s="4"/>
      <c r="JSZ79" s="4"/>
      <c r="JTA79" s="4"/>
      <c r="JTB79" s="4"/>
      <c r="JTC79" s="4"/>
      <c r="JTD79" s="4"/>
      <c r="JTE79" s="4"/>
      <c r="JTF79" s="4"/>
      <c r="JTG79" s="4"/>
      <c r="JTH79" s="4"/>
      <c r="JTI79" s="4"/>
      <c r="JTJ79" s="4"/>
      <c r="JTK79" s="4"/>
      <c r="JTL79" s="4"/>
      <c r="JTM79" s="4"/>
      <c r="JTN79" s="4"/>
      <c r="JTO79" s="4"/>
      <c r="JTP79" s="4"/>
      <c r="JTQ79" s="4"/>
      <c r="JTR79" s="4"/>
      <c r="JTS79" s="4"/>
      <c r="JTT79" s="4"/>
      <c r="JTU79" s="4"/>
      <c r="JTV79" s="4"/>
      <c r="JTW79" s="4"/>
      <c r="JTX79" s="4"/>
      <c r="JTY79" s="4"/>
      <c r="JTZ79" s="4"/>
      <c r="JUA79" s="4"/>
      <c r="JUB79" s="4"/>
      <c r="JUC79" s="4"/>
      <c r="JUD79" s="4"/>
      <c r="JUE79" s="4"/>
      <c r="JUF79" s="4"/>
      <c r="JUG79" s="4"/>
      <c r="JUH79" s="4"/>
      <c r="JUI79" s="4"/>
      <c r="JUJ79" s="4"/>
      <c r="JUK79" s="4"/>
      <c r="JUL79" s="4"/>
      <c r="JUM79" s="4"/>
      <c r="JUN79" s="4"/>
      <c r="JUO79" s="4"/>
      <c r="JUP79" s="4"/>
      <c r="JUQ79" s="4"/>
      <c r="JUR79" s="4"/>
      <c r="JUS79" s="4"/>
      <c r="JUT79" s="4"/>
      <c r="JUU79" s="4"/>
      <c r="JUV79" s="4"/>
      <c r="JUW79" s="4"/>
      <c r="JUX79" s="4"/>
      <c r="JUY79" s="4"/>
      <c r="JUZ79" s="4"/>
      <c r="JVA79" s="4"/>
      <c r="JVB79" s="4"/>
      <c r="JVC79" s="4"/>
      <c r="JVD79" s="4"/>
      <c r="JVE79" s="4"/>
      <c r="JVF79" s="4"/>
      <c r="JVG79" s="4"/>
      <c r="JVH79" s="4"/>
      <c r="JVI79" s="4"/>
      <c r="JVJ79" s="4"/>
      <c r="JVK79" s="4"/>
      <c r="JVL79" s="4"/>
      <c r="JVM79" s="4"/>
      <c r="JVN79" s="4"/>
      <c r="JVO79" s="4"/>
      <c r="JVP79" s="4"/>
      <c r="JVQ79" s="4"/>
      <c r="JVR79" s="4"/>
      <c r="JVS79" s="4"/>
      <c r="JVT79" s="4"/>
      <c r="JVU79" s="4"/>
      <c r="JVV79" s="4"/>
      <c r="JVW79" s="4"/>
      <c r="JVX79" s="4"/>
      <c r="JVY79" s="4"/>
      <c r="JVZ79" s="4"/>
      <c r="JWA79" s="4"/>
      <c r="JWB79" s="4"/>
      <c r="JWC79" s="4"/>
      <c r="JWD79" s="4"/>
      <c r="JWE79" s="4"/>
      <c r="JWF79" s="4"/>
      <c r="JWG79" s="4"/>
      <c r="JWH79" s="4"/>
      <c r="JWI79" s="4"/>
      <c r="JWJ79" s="4"/>
      <c r="JWK79" s="4"/>
      <c r="JWL79" s="4"/>
      <c r="JWM79" s="4"/>
      <c r="JWN79" s="4"/>
      <c r="JWO79" s="4"/>
      <c r="JWP79" s="4"/>
      <c r="JWQ79" s="4"/>
      <c r="JWR79" s="4"/>
      <c r="JWS79" s="4"/>
      <c r="JWT79" s="4"/>
      <c r="JWU79" s="4"/>
      <c r="JWV79" s="4"/>
      <c r="JWW79" s="4"/>
      <c r="JWX79" s="4"/>
      <c r="JWY79" s="4"/>
      <c r="JWZ79" s="4"/>
      <c r="JXA79" s="4"/>
      <c r="JXB79" s="4"/>
      <c r="JXC79" s="4"/>
      <c r="JXD79" s="4"/>
      <c r="JXE79" s="4"/>
      <c r="JXF79" s="4"/>
      <c r="JXG79" s="4"/>
      <c r="JXH79" s="4"/>
      <c r="JXI79" s="4"/>
      <c r="JXJ79" s="4"/>
      <c r="JXK79" s="4"/>
      <c r="JXL79" s="4"/>
      <c r="JXM79" s="4"/>
      <c r="JXN79" s="4"/>
      <c r="JXO79" s="4"/>
      <c r="JXP79" s="4"/>
      <c r="JXQ79" s="4"/>
      <c r="JXR79" s="4"/>
      <c r="JXS79" s="4"/>
      <c r="JXT79" s="4"/>
      <c r="JXU79" s="4"/>
      <c r="JXV79" s="4"/>
      <c r="JXW79" s="4"/>
      <c r="JXX79" s="4"/>
      <c r="JXY79" s="4"/>
      <c r="JXZ79" s="4"/>
      <c r="JYA79" s="4"/>
      <c r="JYB79" s="4"/>
      <c r="JYC79" s="4"/>
      <c r="JYD79" s="4"/>
      <c r="JYE79" s="4"/>
      <c r="JYF79" s="4"/>
      <c r="JYG79" s="4"/>
      <c r="JYH79" s="4"/>
      <c r="JYI79" s="4"/>
      <c r="JYJ79" s="4"/>
      <c r="JYK79" s="4"/>
      <c r="JYL79" s="4"/>
      <c r="JYM79" s="4"/>
      <c r="JYN79" s="4"/>
      <c r="JYO79" s="4"/>
      <c r="JYP79" s="4"/>
      <c r="JYQ79" s="4"/>
      <c r="JYR79" s="4"/>
      <c r="JYS79" s="4"/>
      <c r="JYT79" s="4"/>
      <c r="JYU79" s="4"/>
      <c r="JYV79" s="4"/>
      <c r="JYW79" s="4"/>
      <c r="JYX79" s="4"/>
      <c r="JYY79" s="4"/>
      <c r="JYZ79" s="4"/>
      <c r="JZA79" s="4"/>
      <c r="JZB79" s="4"/>
      <c r="JZC79" s="4"/>
      <c r="JZD79" s="4"/>
      <c r="JZE79" s="4"/>
      <c r="JZF79" s="4"/>
      <c r="JZG79" s="4"/>
      <c r="JZH79" s="4"/>
      <c r="JZI79" s="4"/>
      <c r="JZJ79" s="4"/>
      <c r="JZK79" s="4"/>
      <c r="JZL79" s="4"/>
      <c r="JZM79" s="4"/>
      <c r="JZN79" s="4"/>
      <c r="JZO79" s="4"/>
      <c r="JZP79" s="4"/>
      <c r="JZQ79" s="4"/>
      <c r="JZR79" s="4"/>
      <c r="JZS79" s="4"/>
      <c r="JZT79" s="4"/>
      <c r="JZU79" s="4"/>
      <c r="JZV79" s="4"/>
      <c r="JZW79" s="4"/>
      <c r="JZX79" s="4"/>
      <c r="JZY79" s="4"/>
      <c r="JZZ79" s="4"/>
      <c r="KAA79" s="4"/>
      <c r="KAB79" s="4"/>
      <c r="KAC79" s="4"/>
      <c r="KAD79" s="4"/>
      <c r="KAE79" s="4"/>
      <c r="KAF79" s="4"/>
      <c r="KAG79" s="4"/>
      <c r="KAH79" s="4"/>
      <c r="KAI79" s="4"/>
      <c r="KAJ79" s="4"/>
      <c r="KAK79" s="4"/>
      <c r="KAL79" s="4"/>
      <c r="KAM79" s="4"/>
      <c r="KAN79" s="4"/>
      <c r="KAO79" s="4"/>
      <c r="KAP79" s="4"/>
      <c r="KAQ79" s="4"/>
      <c r="KAR79" s="4"/>
      <c r="KAS79" s="4"/>
      <c r="KAT79" s="4"/>
      <c r="KAU79" s="4"/>
      <c r="KAV79" s="4"/>
      <c r="KAW79" s="4"/>
      <c r="KAX79" s="4"/>
      <c r="KAY79" s="4"/>
      <c r="KAZ79" s="4"/>
      <c r="KBA79" s="4"/>
      <c r="KBB79" s="4"/>
      <c r="KBC79" s="4"/>
      <c r="KBD79" s="4"/>
      <c r="KBE79" s="4"/>
      <c r="KBF79" s="4"/>
      <c r="KBG79" s="4"/>
      <c r="KBH79" s="4"/>
      <c r="KBI79" s="4"/>
      <c r="KBJ79" s="4"/>
      <c r="KBK79" s="4"/>
      <c r="KBL79" s="4"/>
      <c r="KBM79" s="4"/>
      <c r="KBN79" s="4"/>
      <c r="KBO79" s="4"/>
      <c r="KBP79" s="4"/>
      <c r="KBQ79" s="4"/>
      <c r="KBR79" s="4"/>
      <c r="KBS79" s="4"/>
      <c r="KBT79" s="4"/>
      <c r="KBU79" s="4"/>
      <c r="KBV79" s="4"/>
      <c r="KBW79" s="4"/>
      <c r="KBX79" s="4"/>
      <c r="KBY79" s="4"/>
      <c r="KBZ79" s="4"/>
      <c r="KCA79" s="4"/>
      <c r="KCB79" s="4"/>
      <c r="KCC79" s="4"/>
      <c r="KCD79" s="4"/>
      <c r="KCE79" s="4"/>
      <c r="KCF79" s="4"/>
      <c r="KCG79" s="4"/>
      <c r="KCH79" s="4"/>
      <c r="KCI79" s="4"/>
      <c r="KCJ79" s="4"/>
      <c r="KCK79" s="4"/>
      <c r="KCL79" s="4"/>
      <c r="KCM79" s="4"/>
      <c r="KCN79" s="4"/>
      <c r="KCO79" s="4"/>
      <c r="KCP79" s="4"/>
      <c r="KCQ79" s="4"/>
      <c r="KCR79" s="4"/>
      <c r="KCS79" s="4"/>
      <c r="KCT79" s="4"/>
      <c r="KCU79" s="4"/>
      <c r="KCV79" s="4"/>
      <c r="KCW79" s="4"/>
      <c r="KCX79" s="4"/>
      <c r="KCY79" s="4"/>
      <c r="KCZ79" s="4"/>
      <c r="KDA79" s="4"/>
      <c r="KDB79" s="4"/>
      <c r="KDC79" s="4"/>
      <c r="KDD79" s="4"/>
      <c r="KDE79" s="4"/>
      <c r="KDF79" s="4"/>
      <c r="KDG79" s="4"/>
      <c r="KDH79" s="4"/>
      <c r="KDI79" s="4"/>
      <c r="KDJ79" s="4"/>
      <c r="KDK79" s="4"/>
      <c r="KDL79" s="4"/>
      <c r="KDM79" s="4"/>
      <c r="KDN79" s="4"/>
      <c r="KDO79" s="4"/>
      <c r="KDP79" s="4"/>
      <c r="KDQ79" s="4"/>
      <c r="KDR79" s="4"/>
      <c r="KDS79" s="4"/>
      <c r="KDT79" s="4"/>
      <c r="KDU79" s="4"/>
      <c r="KDV79" s="4"/>
      <c r="KDW79" s="4"/>
      <c r="KDX79" s="4"/>
      <c r="KDY79" s="4"/>
      <c r="KDZ79" s="4"/>
      <c r="KEA79" s="4"/>
      <c r="KEB79" s="4"/>
      <c r="KEC79" s="4"/>
      <c r="KED79" s="4"/>
      <c r="KEE79" s="4"/>
      <c r="KEF79" s="4"/>
      <c r="KEG79" s="4"/>
      <c r="KEH79" s="4"/>
      <c r="KEI79" s="4"/>
      <c r="KEJ79" s="4"/>
      <c r="KEK79" s="4"/>
      <c r="KEL79" s="4"/>
      <c r="KEM79" s="4"/>
      <c r="KEN79" s="4"/>
      <c r="KEO79" s="4"/>
      <c r="KEP79" s="4"/>
      <c r="KEQ79" s="4"/>
      <c r="KER79" s="4"/>
      <c r="KES79" s="4"/>
      <c r="KET79" s="4"/>
      <c r="KEU79" s="4"/>
      <c r="KEV79" s="4"/>
      <c r="KEW79" s="4"/>
      <c r="KEX79" s="4"/>
      <c r="KEY79" s="4"/>
      <c r="KEZ79" s="4"/>
      <c r="KFA79" s="4"/>
      <c r="KFB79" s="4"/>
      <c r="KFC79" s="4"/>
      <c r="KFD79" s="4"/>
      <c r="KFE79" s="4"/>
      <c r="KFF79" s="4"/>
      <c r="KFG79" s="4"/>
      <c r="KFH79" s="4"/>
      <c r="KFI79" s="4"/>
      <c r="KFJ79" s="4"/>
      <c r="KFK79" s="4"/>
      <c r="KFL79" s="4"/>
      <c r="KFM79" s="4"/>
      <c r="KFN79" s="4"/>
      <c r="KFO79" s="4"/>
      <c r="KFP79" s="4"/>
      <c r="KFQ79" s="4"/>
      <c r="KFR79" s="4"/>
      <c r="KFS79" s="4"/>
      <c r="KFT79" s="4"/>
      <c r="KFU79" s="4"/>
      <c r="KFV79" s="4"/>
      <c r="KFW79" s="4"/>
      <c r="KFX79" s="4"/>
      <c r="KFY79" s="4"/>
      <c r="KFZ79" s="4"/>
      <c r="KGA79" s="4"/>
      <c r="KGB79" s="4"/>
      <c r="KGC79" s="4"/>
      <c r="KGD79" s="4"/>
      <c r="KGE79" s="4"/>
      <c r="KGF79" s="4"/>
      <c r="KGG79" s="4"/>
      <c r="KGH79" s="4"/>
      <c r="KGI79" s="4"/>
      <c r="KGJ79" s="4"/>
      <c r="KGK79" s="4"/>
      <c r="KGL79" s="4"/>
      <c r="KGM79" s="4"/>
      <c r="KGN79" s="4"/>
      <c r="KGO79" s="4"/>
      <c r="KGP79" s="4"/>
      <c r="KGQ79" s="4"/>
      <c r="KGR79" s="4"/>
      <c r="KGS79" s="4"/>
      <c r="KGT79" s="4"/>
      <c r="KGU79" s="4"/>
      <c r="KGV79" s="4"/>
      <c r="KGW79" s="4"/>
      <c r="KGX79" s="4"/>
      <c r="KGY79" s="4"/>
      <c r="KGZ79" s="4"/>
      <c r="KHA79" s="4"/>
      <c r="KHB79" s="4"/>
      <c r="KHC79" s="4"/>
      <c r="KHD79" s="4"/>
      <c r="KHE79" s="4"/>
      <c r="KHF79" s="4"/>
      <c r="KHG79" s="4"/>
      <c r="KHH79" s="4"/>
      <c r="KHI79" s="4"/>
      <c r="KHJ79" s="4"/>
      <c r="KHK79" s="4"/>
      <c r="KHL79" s="4"/>
      <c r="KHM79" s="4"/>
      <c r="KHN79" s="4"/>
      <c r="KHO79" s="4"/>
      <c r="KHP79" s="4"/>
      <c r="KHQ79" s="4"/>
      <c r="KHR79" s="4"/>
      <c r="KHS79" s="4"/>
      <c r="KHT79" s="4"/>
      <c r="KHU79" s="4"/>
      <c r="KHV79" s="4"/>
      <c r="KHW79" s="4"/>
      <c r="KHX79" s="4"/>
      <c r="KHY79" s="4"/>
      <c r="KHZ79" s="4"/>
      <c r="KIA79" s="4"/>
      <c r="KIB79" s="4"/>
      <c r="KIC79" s="4"/>
      <c r="KID79" s="4"/>
      <c r="KIE79" s="4"/>
      <c r="KIF79" s="4"/>
      <c r="KIG79" s="4"/>
      <c r="KIH79" s="4"/>
      <c r="KII79" s="4"/>
      <c r="KIJ79" s="4"/>
      <c r="KIK79" s="4"/>
      <c r="KIL79" s="4"/>
      <c r="KIM79" s="4"/>
      <c r="KIN79" s="4"/>
      <c r="KIO79" s="4"/>
      <c r="KIP79" s="4"/>
      <c r="KIQ79" s="4"/>
      <c r="KIR79" s="4"/>
      <c r="KIS79" s="4"/>
      <c r="KIT79" s="4"/>
      <c r="KIU79" s="4"/>
      <c r="KIV79" s="4"/>
      <c r="KIW79" s="4"/>
      <c r="KIX79" s="4"/>
      <c r="KIY79" s="4"/>
      <c r="KIZ79" s="4"/>
      <c r="KJA79" s="4"/>
      <c r="KJB79" s="4"/>
      <c r="KJC79" s="4"/>
      <c r="KJD79" s="4"/>
      <c r="KJE79" s="4"/>
      <c r="KJF79" s="4"/>
      <c r="KJG79" s="4"/>
      <c r="KJH79" s="4"/>
      <c r="KJI79" s="4"/>
      <c r="KJJ79" s="4"/>
      <c r="KJK79" s="4"/>
      <c r="KJL79" s="4"/>
      <c r="KJM79" s="4"/>
      <c r="KJN79" s="4"/>
      <c r="KJO79" s="4"/>
      <c r="KJP79" s="4"/>
      <c r="KJQ79" s="4"/>
      <c r="KJR79" s="4"/>
      <c r="KJS79" s="4"/>
      <c r="KJT79" s="4"/>
      <c r="KJU79" s="4"/>
      <c r="KJV79" s="4"/>
      <c r="KJW79" s="4"/>
      <c r="KJX79" s="4"/>
      <c r="KJY79" s="4"/>
      <c r="KJZ79" s="4"/>
      <c r="KKA79" s="4"/>
      <c r="KKB79" s="4"/>
      <c r="KKC79" s="4"/>
      <c r="KKD79" s="4"/>
      <c r="KKE79" s="4"/>
      <c r="KKF79" s="4"/>
      <c r="KKG79" s="4"/>
      <c r="KKH79" s="4"/>
      <c r="KKI79" s="4"/>
      <c r="KKJ79" s="4"/>
      <c r="KKK79" s="4"/>
      <c r="KKL79" s="4"/>
      <c r="KKM79" s="4"/>
      <c r="KKN79" s="4"/>
      <c r="KKO79" s="4"/>
      <c r="KKP79" s="4"/>
      <c r="KKQ79" s="4"/>
      <c r="KKR79" s="4"/>
      <c r="KKS79" s="4"/>
      <c r="KKT79" s="4"/>
      <c r="KKU79" s="4"/>
      <c r="KKV79" s="4"/>
      <c r="KKW79" s="4"/>
      <c r="KKX79" s="4"/>
      <c r="KKY79" s="4"/>
      <c r="KKZ79" s="4"/>
      <c r="KLA79" s="4"/>
      <c r="KLB79" s="4"/>
      <c r="KLC79" s="4"/>
      <c r="KLD79" s="4"/>
      <c r="KLE79" s="4"/>
      <c r="KLF79" s="4"/>
      <c r="KLG79" s="4"/>
      <c r="KLH79" s="4"/>
      <c r="KLI79" s="4"/>
      <c r="KLJ79" s="4"/>
      <c r="KLK79" s="4"/>
      <c r="KLL79" s="4"/>
      <c r="KLM79" s="4"/>
      <c r="KLN79" s="4"/>
      <c r="KLO79" s="4"/>
      <c r="KLP79" s="4"/>
      <c r="KLQ79" s="4"/>
      <c r="KLR79" s="4"/>
      <c r="KLS79" s="4"/>
      <c r="KLT79" s="4"/>
      <c r="KLU79" s="4"/>
      <c r="KLV79" s="4"/>
      <c r="KLW79" s="4"/>
      <c r="KLX79" s="4"/>
      <c r="KLY79" s="4"/>
      <c r="KLZ79" s="4"/>
      <c r="KMA79" s="4"/>
      <c r="KMB79" s="4"/>
      <c r="KMC79" s="4"/>
      <c r="KMD79" s="4"/>
      <c r="KME79" s="4"/>
      <c r="KMF79" s="4"/>
      <c r="KMG79" s="4"/>
      <c r="KMH79" s="4"/>
      <c r="KMI79" s="4"/>
      <c r="KMJ79" s="4"/>
      <c r="KMK79" s="4"/>
      <c r="KML79" s="4"/>
      <c r="KMM79" s="4"/>
      <c r="KMN79" s="4"/>
      <c r="KMO79" s="4"/>
      <c r="KMP79" s="4"/>
      <c r="KMQ79" s="4"/>
      <c r="KMR79" s="4"/>
      <c r="KMS79" s="4"/>
      <c r="KMT79" s="4"/>
      <c r="KMU79" s="4"/>
      <c r="KMV79" s="4"/>
      <c r="KMW79" s="4"/>
      <c r="KMX79" s="4"/>
      <c r="KMY79" s="4"/>
      <c r="KMZ79" s="4"/>
      <c r="KNA79" s="4"/>
      <c r="KNB79" s="4"/>
      <c r="KNC79" s="4"/>
      <c r="KND79" s="4"/>
      <c r="KNE79" s="4"/>
      <c r="KNF79" s="4"/>
      <c r="KNG79" s="4"/>
      <c r="KNH79" s="4"/>
      <c r="KNI79" s="4"/>
      <c r="KNJ79" s="4"/>
      <c r="KNK79" s="4"/>
      <c r="KNL79" s="4"/>
      <c r="KNM79" s="4"/>
      <c r="KNN79" s="4"/>
      <c r="KNO79" s="4"/>
      <c r="KNP79" s="4"/>
      <c r="KNQ79" s="4"/>
      <c r="KNR79" s="4"/>
      <c r="KNS79" s="4"/>
      <c r="KNT79" s="4"/>
      <c r="KNU79" s="4"/>
      <c r="KNV79" s="4"/>
      <c r="KNW79" s="4"/>
      <c r="KNX79" s="4"/>
      <c r="KNY79" s="4"/>
      <c r="KNZ79" s="4"/>
      <c r="KOA79" s="4"/>
      <c r="KOB79" s="4"/>
      <c r="KOC79" s="4"/>
      <c r="KOD79" s="4"/>
      <c r="KOE79" s="4"/>
      <c r="KOF79" s="4"/>
      <c r="KOG79" s="4"/>
      <c r="KOH79" s="4"/>
      <c r="KOI79" s="4"/>
      <c r="KOJ79" s="4"/>
      <c r="KOK79" s="4"/>
      <c r="KOL79" s="4"/>
      <c r="KOM79" s="4"/>
      <c r="KON79" s="4"/>
      <c r="KOO79" s="4"/>
      <c r="KOP79" s="4"/>
      <c r="KOQ79" s="4"/>
      <c r="KOR79" s="4"/>
      <c r="KOS79" s="4"/>
      <c r="KOT79" s="4"/>
      <c r="KOU79" s="4"/>
      <c r="KOV79" s="4"/>
      <c r="KOW79" s="4"/>
      <c r="KOX79" s="4"/>
      <c r="KOY79" s="4"/>
      <c r="KOZ79" s="4"/>
      <c r="KPA79" s="4"/>
      <c r="KPB79" s="4"/>
      <c r="KPC79" s="4"/>
      <c r="KPD79" s="4"/>
      <c r="KPE79" s="4"/>
      <c r="KPF79" s="4"/>
      <c r="KPG79" s="4"/>
      <c r="KPH79" s="4"/>
      <c r="KPI79" s="4"/>
      <c r="KPJ79" s="4"/>
      <c r="KPK79" s="4"/>
      <c r="KPL79" s="4"/>
      <c r="KPM79" s="4"/>
      <c r="KPN79" s="4"/>
      <c r="KPO79" s="4"/>
      <c r="KPP79" s="4"/>
      <c r="KPQ79" s="4"/>
      <c r="KPR79" s="4"/>
      <c r="KPS79" s="4"/>
      <c r="KPT79" s="4"/>
      <c r="KPU79" s="4"/>
      <c r="KPV79" s="4"/>
      <c r="KPW79" s="4"/>
      <c r="KPX79" s="4"/>
      <c r="KPY79" s="4"/>
      <c r="KPZ79" s="4"/>
      <c r="KQA79" s="4"/>
      <c r="KQB79" s="4"/>
      <c r="KQC79" s="4"/>
      <c r="KQD79" s="4"/>
      <c r="KQE79" s="4"/>
      <c r="KQF79" s="4"/>
      <c r="KQG79" s="4"/>
      <c r="KQH79" s="4"/>
      <c r="KQI79" s="4"/>
      <c r="KQJ79" s="4"/>
      <c r="KQK79" s="4"/>
      <c r="KQL79" s="4"/>
      <c r="KQM79" s="4"/>
      <c r="KQN79" s="4"/>
      <c r="KQO79" s="4"/>
      <c r="KQP79" s="4"/>
      <c r="KQQ79" s="4"/>
      <c r="KQR79" s="4"/>
      <c r="KQS79" s="4"/>
      <c r="KQT79" s="4"/>
      <c r="KQU79" s="4"/>
      <c r="KQV79" s="4"/>
      <c r="KQW79" s="4"/>
      <c r="KQX79" s="4"/>
      <c r="KQY79" s="4"/>
      <c r="KQZ79" s="4"/>
      <c r="KRA79" s="4"/>
      <c r="KRB79" s="4"/>
      <c r="KRC79" s="4"/>
      <c r="KRD79" s="4"/>
      <c r="KRE79" s="4"/>
      <c r="KRF79" s="4"/>
      <c r="KRG79" s="4"/>
      <c r="KRH79" s="4"/>
      <c r="KRI79" s="4"/>
      <c r="KRJ79" s="4"/>
      <c r="KRK79" s="4"/>
      <c r="KRL79" s="4"/>
      <c r="KRM79" s="4"/>
      <c r="KRN79" s="4"/>
      <c r="KRO79" s="4"/>
      <c r="KRP79" s="4"/>
      <c r="KRQ79" s="4"/>
      <c r="KRR79" s="4"/>
      <c r="KRS79" s="4"/>
      <c r="KRT79" s="4"/>
      <c r="KRU79" s="4"/>
      <c r="KRV79" s="4"/>
      <c r="KRW79" s="4"/>
      <c r="KRX79" s="4"/>
      <c r="KRY79" s="4"/>
      <c r="KRZ79" s="4"/>
      <c r="KSA79" s="4"/>
      <c r="KSB79" s="4"/>
      <c r="KSC79" s="4"/>
      <c r="KSD79" s="4"/>
      <c r="KSE79" s="4"/>
      <c r="KSF79" s="4"/>
      <c r="KSG79" s="4"/>
      <c r="KSH79" s="4"/>
      <c r="KSI79" s="4"/>
      <c r="KSJ79" s="4"/>
      <c r="KSK79" s="4"/>
      <c r="KSL79" s="4"/>
      <c r="KSM79" s="4"/>
      <c r="KSN79" s="4"/>
      <c r="KSO79" s="4"/>
      <c r="KSP79" s="4"/>
      <c r="KSQ79" s="4"/>
      <c r="KSR79" s="4"/>
      <c r="KSS79" s="4"/>
      <c r="KST79" s="4"/>
      <c r="KSU79" s="4"/>
      <c r="KSV79" s="4"/>
      <c r="KSW79" s="4"/>
      <c r="KSX79" s="4"/>
      <c r="KSY79" s="4"/>
      <c r="KSZ79" s="4"/>
      <c r="KTA79" s="4"/>
      <c r="KTB79" s="4"/>
      <c r="KTC79" s="4"/>
      <c r="KTD79" s="4"/>
      <c r="KTE79" s="4"/>
      <c r="KTF79" s="4"/>
      <c r="KTG79" s="4"/>
      <c r="KTH79" s="4"/>
      <c r="KTI79" s="4"/>
      <c r="KTJ79" s="4"/>
      <c r="KTK79" s="4"/>
      <c r="KTL79" s="4"/>
      <c r="KTM79" s="4"/>
      <c r="KTN79" s="4"/>
      <c r="KTO79" s="4"/>
      <c r="KTP79" s="4"/>
      <c r="KTQ79" s="4"/>
      <c r="KTR79" s="4"/>
      <c r="KTS79" s="4"/>
      <c r="KTT79" s="4"/>
      <c r="KTU79" s="4"/>
      <c r="KTV79" s="4"/>
      <c r="KTW79" s="4"/>
      <c r="KTX79" s="4"/>
      <c r="KTY79" s="4"/>
      <c r="KTZ79" s="4"/>
      <c r="KUA79" s="4"/>
      <c r="KUB79" s="4"/>
      <c r="KUC79" s="4"/>
      <c r="KUD79" s="4"/>
      <c r="KUE79" s="4"/>
      <c r="KUF79" s="4"/>
      <c r="KUG79" s="4"/>
      <c r="KUH79" s="4"/>
      <c r="KUI79" s="4"/>
      <c r="KUJ79" s="4"/>
      <c r="KUK79" s="4"/>
      <c r="KUL79" s="4"/>
      <c r="KUM79" s="4"/>
      <c r="KUN79" s="4"/>
      <c r="KUO79" s="4"/>
      <c r="KUP79" s="4"/>
      <c r="KUQ79" s="4"/>
      <c r="KUR79" s="4"/>
      <c r="KUS79" s="4"/>
      <c r="KUT79" s="4"/>
      <c r="KUU79" s="4"/>
      <c r="KUV79" s="4"/>
      <c r="KUW79" s="4"/>
      <c r="KUX79" s="4"/>
      <c r="KUY79" s="4"/>
      <c r="KUZ79" s="4"/>
      <c r="KVA79" s="4"/>
      <c r="KVB79" s="4"/>
      <c r="KVC79" s="4"/>
      <c r="KVD79" s="4"/>
      <c r="KVE79" s="4"/>
      <c r="KVF79" s="4"/>
      <c r="KVG79" s="4"/>
      <c r="KVH79" s="4"/>
      <c r="KVI79" s="4"/>
      <c r="KVJ79" s="4"/>
      <c r="KVK79" s="4"/>
      <c r="KVL79" s="4"/>
      <c r="KVM79" s="4"/>
      <c r="KVN79" s="4"/>
      <c r="KVO79" s="4"/>
      <c r="KVP79" s="4"/>
      <c r="KVQ79" s="4"/>
      <c r="KVR79" s="4"/>
      <c r="KVS79" s="4"/>
      <c r="KVT79" s="4"/>
      <c r="KVU79" s="4"/>
      <c r="KVV79" s="4"/>
      <c r="KVW79" s="4"/>
      <c r="KVX79" s="4"/>
      <c r="KVY79" s="4"/>
      <c r="KVZ79" s="4"/>
      <c r="KWA79" s="4"/>
      <c r="KWB79" s="4"/>
      <c r="KWC79" s="4"/>
      <c r="KWD79" s="4"/>
      <c r="KWE79" s="4"/>
      <c r="KWF79" s="4"/>
      <c r="KWG79" s="4"/>
      <c r="KWH79" s="4"/>
      <c r="KWI79" s="4"/>
      <c r="KWJ79" s="4"/>
      <c r="KWK79" s="4"/>
      <c r="KWL79" s="4"/>
      <c r="KWM79" s="4"/>
      <c r="KWN79" s="4"/>
      <c r="KWO79" s="4"/>
      <c r="KWP79" s="4"/>
      <c r="KWQ79" s="4"/>
      <c r="KWR79" s="4"/>
      <c r="KWS79" s="4"/>
      <c r="KWT79" s="4"/>
      <c r="KWU79" s="4"/>
      <c r="KWV79" s="4"/>
      <c r="KWW79" s="4"/>
      <c r="KWX79" s="4"/>
      <c r="KWY79" s="4"/>
      <c r="KWZ79" s="4"/>
      <c r="KXA79" s="4"/>
      <c r="KXB79" s="4"/>
      <c r="KXC79" s="4"/>
      <c r="KXD79" s="4"/>
      <c r="KXE79" s="4"/>
      <c r="KXF79" s="4"/>
      <c r="KXG79" s="4"/>
      <c r="KXH79" s="4"/>
      <c r="KXI79" s="4"/>
      <c r="KXJ79" s="4"/>
      <c r="KXK79" s="4"/>
      <c r="KXL79" s="4"/>
      <c r="KXM79" s="4"/>
      <c r="KXN79" s="4"/>
      <c r="KXO79" s="4"/>
      <c r="KXP79" s="4"/>
      <c r="KXQ79" s="4"/>
      <c r="KXR79" s="4"/>
      <c r="KXS79" s="4"/>
      <c r="KXT79" s="4"/>
      <c r="KXU79" s="4"/>
      <c r="KXV79" s="4"/>
      <c r="KXW79" s="4"/>
      <c r="KXX79" s="4"/>
      <c r="KXY79" s="4"/>
      <c r="KXZ79" s="4"/>
      <c r="KYA79" s="4"/>
      <c r="KYB79" s="4"/>
      <c r="KYC79" s="4"/>
      <c r="KYD79" s="4"/>
      <c r="KYE79" s="4"/>
      <c r="KYF79" s="4"/>
      <c r="KYG79" s="4"/>
      <c r="KYH79" s="4"/>
      <c r="KYI79" s="4"/>
      <c r="KYJ79" s="4"/>
      <c r="KYK79" s="4"/>
      <c r="KYL79" s="4"/>
      <c r="KYM79" s="4"/>
      <c r="KYN79" s="4"/>
      <c r="KYO79" s="4"/>
      <c r="KYP79" s="4"/>
      <c r="KYQ79" s="4"/>
      <c r="KYR79" s="4"/>
      <c r="KYS79" s="4"/>
      <c r="KYT79" s="4"/>
      <c r="KYU79" s="4"/>
      <c r="KYV79" s="4"/>
      <c r="KYW79" s="4"/>
      <c r="KYX79" s="4"/>
      <c r="KYY79" s="4"/>
      <c r="KYZ79" s="4"/>
      <c r="KZA79" s="4"/>
      <c r="KZB79" s="4"/>
      <c r="KZC79" s="4"/>
      <c r="KZD79" s="4"/>
      <c r="KZE79" s="4"/>
      <c r="KZF79" s="4"/>
      <c r="KZG79" s="4"/>
      <c r="KZH79" s="4"/>
      <c r="KZI79" s="4"/>
      <c r="KZJ79" s="4"/>
      <c r="KZK79" s="4"/>
      <c r="KZL79" s="4"/>
      <c r="KZM79" s="4"/>
      <c r="KZN79" s="4"/>
      <c r="KZO79" s="4"/>
      <c r="KZP79" s="4"/>
      <c r="KZQ79" s="4"/>
      <c r="KZR79" s="4"/>
      <c r="KZS79" s="4"/>
      <c r="KZT79" s="4"/>
      <c r="KZU79" s="4"/>
      <c r="KZV79" s="4"/>
      <c r="KZW79" s="4"/>
      <c r="KZX79" s="4"/>
      <c r="KZY79" s="4"/>
      <c r="KZZ79" s="4"/>
      <c r="LAA79" s="4"/>
      <c r="LAB79" s="4"/>
      <c r="LAC79" s="4"/>
      <c r="LAD79" s="4"/>
      <c r="LAE79" s="4"/>
      <c r="LAF79" s="4"/>
      <c r="LAG79" s="4"/>
      <c r="LAH79" s="4"/>
      <c r="LAI79" s="4"/>
      <c r="LAJ79" s="4"/>
      <c r="LAK79" s="4"/>
      <c r="LAL79" s="4"/>
      <c r="LAM79" s="4"/>
      <c r="LAN79" s="4"/>
      <c r="LAO79" s="4"/>
      <c r="LAP79" s="4"/>
      <c r="LAQ79" s="4"/>
      <c r="LAR79" s="4"/>
      <c r="LAS79" s="4"/>
      <c r="LAT79" s="4"/>
      <c r="LAU79" s="4"/>
      <c r="LAV79" s="4"/>
      <c r="LAW79" s="4"/>
      <c r="LAX79" s="4"/>
      <c r="LAY79" s="4"/>
      <c r="LAZ79" s="4"/>
      <c r="LBA79" s="4"/>
      <c r="LBB79" s="4"/>
      <c r="LBC79" s="4"/>
      <c r="LBD79" s="4"/>
      <c r="LBE79" s="4"/>
      <c r="LBF79" s="4"/>
      <c r="LBG79" s="4"/>
      <c r="LBH79" s="4"/>
      <c r="LBI79" s="4"/>
      <c r="LBJ79" s="4"/>
      <c r="LBK79" s="4"/>
      <c r="LBL79" s="4"/>
      <c r="LBM79" s="4"/>
      <c r="LBN79" s="4"/>
      <c r="LBO79" s="4"/>
      <c r="LBP79" s="4"/>
      <c r="LBQ79" s="4"/>
      <c r="LBR79" s="4"/>
      <c r="LBS79" s="4"/>
      <c r="LBT79" s="4"/>
      <c r="LBU79" s="4"/>
      <c r="LBV79" s="4"/>
      <c r="LBW79" s="4"/>
      <c r="LBX79" s="4"/>
      <c r="LBY79" s="4"/>
      <c r="LBZ79" s="4"/>
      <c r="LCA79" s="4"/>
      <c r="LCB79" s="4"/>
      <c r="LCC79" s="4"/>
      <c r="LCD79" s="4"/>
      <c r="LCE79" s="4"/>
      <c r="LCF79" s="4"/>
      <c r="LCG79" s="4"/>
      <c r="LCH79" s="4"/>
      <c r="LCI79" s="4"/>
      <c r="LCJ79" s="4"/>
      <c r="LCK79" s="4"/>
      <c r="LCL79" s="4"/>
      <c r="LCM79" s="4"/>
      <c r="LCN79" s="4"/>
      <c r="LCO79" s="4"/>
      <c r="LCP79" s="4"/>
      <c r="LCQ79" s="4"/>
      <c r="LCR79" s="4"/>
      <c r="LCS79" s="4"/>
      <c r="LCT79" s="4"/>
      <c r="LCU79" s="4"/>
      <c r="LCV79" s="4"/>
      <c r="LCW79" s="4"/>
      <c r="LCX79" s="4"/>
      <c r="LCY79" s="4"/>
      <c r="LCZ79" s="4"/>
      <c r="LDA79" s="4"/>
      <c r="LDB79" s="4"/>
      <c r="LDC79" s="4"/>
      <c r="LDD79" s="4"/>
      <c r="LDE79" s="4"/>
      <c r="LDF79" s="4"/>
      <c r="LDG79" s="4"/>
      <c r="LDH79" s="4"/>
      <c r="LDI79" s="4"/>
      <c r="LDJ79" s="4"/>
      <c r="LDK79" s="4"/>
      <c r="LDL79" s="4"/>
      <c r="LDM79" s="4"/>
      <c r="LDN79" s="4"/>
      <c r="LDO79" s="4"/>
      <c r="LDP79" s="4"/>
      <c r="LDQ79" s="4"/>
      <c r="LDR79" s="4"/>
      <c r="LDS79" s="4"/>
      <c r="LDT79" s="4"/>
      <c r="LDU79" s="4"/>
      <c r="LDV79" s="4"/>
      <c r="LDW79" s="4"/>
      <c r="LDX79" s="4"/>
      <c r="LDY79" s="4"/>
      <c r="LDZ79" s="4"/>
      <c r="LEA79" s="4"/>
      <c r="LEB79" s="4"/>
      <c r="LEC79" s="4"/>
      <c r="LED79" s="4"/>
      <c r="LEE79" s="4"/>
      <c r="LEF79" s="4"/>
      <c r="LEG79" s="4"/>
      <c r="LEH79" s="4"/>
      <c r="LEI79" s="4"/>
      <c r="LEJ79" s="4"/>
      <c r="LEK79" s="4"/>
      <c r="LEL79" s="4"/>
      <c r="LEM79" s="4"/>
      <c r="LEN79" s="4"/>
      <c r="LEO79" s="4"/>
      <c r="LEP79" s="4"/>
      <c r="LEQ79" s="4"/>
      <c r="LER79" s="4"/>
      <c r="LES79" s="4"/>
      <c r="LET79" s="4"/>
      <c r="LEU79" s="4"/>
      <c r="LEV79" s="4"/>
      <c r="LEW79" s="4"/>
      <c r="LEX79" s="4"/>
      <c r="LEY79" s="4"/>
      <c r="LEZ79" s="4"/>
      <c r="LFA79" s="4"/>
      <c r="LFB79" s="4"/>
      <c r="LFC79" s="4"/>
      <c r="LFD79" s="4"/>
      <c r="LFE79" s="4"/>
      <c r="LFF79" s="4"/>
      <c r="LFG79" s="4"/>
      <c r="LFH79" s="4"/>
      <c r="LFI79" s="4"/>
      <c r="LFJ79" s="4"/>
      <c r="LFK79" s="4"/>
      <c r="LFL79" s="4"/>
      <c r="LFM79" s="4"/>
      <c r="LFN79" s="4"/>
      <c r="LFO79" s="4"/>
      <c r="LFP79" s="4"/>
      <c r="LFQ79" s="4"/>
      <c r="LFR79" s="4"/>
      <c r="LFS79" s="4"/>
      <c r="LFT79" s="4"/>
      <c r="LFU79" s="4"/>
      <c r="LFV79" s="4"/>
      <c r="LFW79" s="4"/>
      <c r="LFX79" s="4"/>
      <c r="LFY79" s="4"/>
      <c r="LFZ79" s="4"/>
      <c r="LGA79" s="4"/>
      <c r="LGB79" s="4"/>
      <c r="LGC79" s="4"/>
      <c r="LGD79" s="4"/>
      <c r="LGE79" s="4"/>
      <c r="LGF79" s="4"/>
      <c r="LGG79" s="4"/>
      <c r="LGH79" s="4"/>
      <c r="LGI79" s="4"/>
      <c r="LGJ79" s="4"/>
      <c r="LGK79" s="4"/>
      <c r="LGL79" s="4"/>
      <c r="LGM79" s="4"/>
      <c r="LGN79" s="4"/>
      <c r="LGO79" s="4"/>
      <c r="LGP79" s="4"/>
      <c r="LGQ79" s="4"/>
      <c r="LGR79" s="4"/>
      <c r="LGS79" s="4"/>
      <c r="LGT79" s="4"/>
      <c r="LGU79" s="4"/>
      <c r="LGV79" s="4"/>
      <c r="LGW79" s="4"/>
      <c r="LGX79" s="4"/>
      <c r="LGY79" s="4"/>
      <c r="LGZ79" s="4"/>
      <c r="LHA79" s="4"/>
      <c r="LHB79" s="4"/>
      <c r="LHC79" s="4"/>
      <c r="LHD79" s="4"/>
      <c r="LHE79" s="4"/>
      <c r="LHF79" s="4"/>
      <c r="LHG79" s="4"/>
      <c r="LHH79" s="4"/>
      <c r="LHI79" s="4"/>
      <c r="LHJ79" s="4"/>
      <c r="LHK79" s="4"/>
      <c r="LHL79" s="4"/>
      <c r="LHM79" s="4"/>
      <c r="LHN79" s="4"/>
      <c r="LHO79" s="4"/>
      <c r="LHP79" s="4"/>
      <c r="LHQ79" s="4"/>
      <c r="LHR79" s="4"/>
      <c r="LHS79" s="4"/>
      <c r="LHT79" s="4"/>
      <c r="LHU79" s="4"/>
      <c r="LHV79" s="4"/>
      <c r="LHW79" s="4"/>
      <c r="LHX79" s="4"/>
      <c r="LHY79" s="4"/>
      <c r="LHZ79" s="4"/>
      <c r="LIA79" s="4"/>
      <c r="LIB79" s="4"/>
      <c r="LIC79" s="4"/>
      <c r="LID79" s="4"/>
      <c r="LIE79" s="4"/>
      <c r="LIF79" s="4"/>
      <c r="LIG79" s="4"/>
      <c r="LIH79" s="4"/>
      <c r="LII79" s="4"/>
      <c r="LIJ79" s="4"/>
      <c r="LIK79" s="4"/>
      <c r="LIL79" s="4"/>
      <c r="LIM79" s="4"/>
      <c r="LIN79" s="4"/>
      <c r="LIO79" s="4"/>
      <c r="LIP79" s="4"/>
      <c r="LIQ79" s="4"/>
      <c r="LIR79" s="4"/>
      <c r="LIS79" s="4"/>
      <c r="LIT79" s="4"/>
      <c r="LIU79" s="4"/>
      <c r="LIV79" s="4"/>
      <c r="LIW79" s="4"/>
      <c r="LIX79" s="4"/>
      <c r="LIY79" s="4"/>
      <c r="LIZ79" s="4"/>
      <c r="LJA79" s="4"/>
      <c r="LJB79" s="4"/>
      <c r="LJC79" s="4"/>
      <c r="LJD79" s="4"/>
      <c r="LJE79" s="4"/>
      <c r="LJF79" s="4"/>
      <c r="LJG79" s="4"/>
      <c r="LJH79" s="4"/>
      <c r="LJI79" s="4"/>
      <c r="LJJ79" s="4"/>
      <c r="LJK79" s="4"/>
      <c r="LJL79" s="4"/>
      <c r="LJM79" s="4"/>
      <c r="LJN79" s="4"/>
      <c r="LJO79" s="4"/>
      <c r="LJP79" s="4"/>
      <c r="LJQ79" s="4"/>
      <c r="LJR79" s="4"/>
      <c r="LJS79" s="4"/>
      <c r="LJT79" s="4"/>
      <c r="LJU79" s="4"/>
      <c r="LJV79" s="4"/>
      <c r="LJW79" s="4"/>
      <c r="LJX79" s="4"/>
      <c r="LJY79" s="4"/>
      <c r="LJZ79" s="4"/>
      <c r="LKA79" s="4"/>
      <c r="LKB79" s="4"/>
      <c r="LKC79" s="4"/>
      <c r="LKD79" s="4"/>
      <c r="LKE79" s="4"/>
      <c r="LKF79" s="4"/>
      <c r="LKG79" s="4"/>
      <c r="LKH79" s="4"/>
      <c r="LKI79" s="4"/>
      <c r="LKJ79" s="4"/>
      <c r="LKK79" s="4"/>
      <c r="LKL79" s="4"/>
      <c r="LKM79" s="4"/>
      <c r="LKN79" s="4"/>
      <c r="LKO79" s="4"/>
      <c r="LKP79" s="4"/>
      <c r="LKQ79" s="4"/>
      <c r="LKR79" s="4"/>
      <c r="LKS79" s="4"/>
      <c r="LKT79" s="4"/>
      <c r="LKU79" s="4"/>
      <c r="LKV79" s="4"/>
      <c r="LKW79" s="4"/>
      <c r="LKX79" s="4"/>
      <c r="LKY79" s="4"/>
      <c r="LKZ79" s="4"/>
      <c r="LLA79" s="4"/>
      <c r="LLB79" s="4"/>
      <c r="LLC79" s="4"/>
      <c r="LLD79" s="4"/>
      <c r="LLE79" s="4"/>
      <c r="LLF79" s="4"/>
      <c r="LLG79" s="4"/>
      <c r="LLH79" s="4"/>
      <c r="LLI79" s="4"/>
      <c r="LLJ79" s="4"/>
      <c r="LLK79" s="4"/>
      <c r="LLL79" s="4"/>
      <c r="LLM79" s="4"/>
      <c r="LLN79" s="4"/>
      <c r="LLO79" s="4"/>
      <c r="LLP79" s="4"/>
      <c r="LLQ79" s="4"/>
      <c r="LLR79" s="4"/>
      <c r="LLS79" s="4"/>
      <c r="LLT79" s="4"/>
      <c r="LLU79" s="4"/>
      <c r="LLV79" s="4"/>
      <c r="LLW79" s="4"/>
      <c r="LLX79" s="4"/>
      <c r="LLY79" s="4"/>
      <c r="LLZ79" s="4"/>
      <c r="LMA79" s="4"/>
      <c r="LMB79" s="4"/>
      <c r="LMC79" s="4"/>
      <c r="LMD79" s="4"/>
      <c r="LME79" s="4"/>
      <c r="LMF79" s="4"/>
      <c r="LMG79" s="4"/>
      <c r="LMH79" s="4"/>
      <c r="LMI79" s="4"/>
      <c r="LMJ79" s="4"/>
      <c r="LMK79" s="4"/>
      <c r="LML79" s="4"/>
      <c r="LMM79" s="4"/>
      <c r="LMN79" s="4"/>
      <c r="LMO79" s="4"/>
      <c r="LMP79" s="4"/>
      <c r="LMQ79" s="4"/>
      <c r="LMR79" s="4"/>
      <c r="LMS79" s="4"/>
      <c r="LMT79" s="4"/>
      <c r="LMU79" s="4"/>
      <c r="LMV79" s="4"/>
      <c r="LMW79" s="4"/>
      <c r="LMX79" s="4"/>
      <c r="LMY79" s="4"/>
      <c r="LMZ79" s="4"/>
      <c r="LNA79" s="4"/>
      <c r="LNB79" s="4"/>
      <c r="LNC79" s="4"/>
      <c r="LND79" s="4"/>
      <c r="LNE79" s="4"/>
      <c r="LNF79" s="4"/>
      <c r="LNG79" s="4"/>
      <c r="LNH79" s="4"/>
      <c r="LNI79" s="4"/>
      <c r="LNJ79" s="4"/>
      <c r="LNK79" s="4"/>
      <c r="LNL79" s="4"/>
      <c r="LNM79" s="4"/>
      <c r="LNN79" s="4"/>
      <c r="LNO79" s="4"/>
      <c r="LNP79" s="4"/>
      <c r="LNQ79" s="4"/>
      <c r="LNR79" s="4"/>
      <c r="LNS79" s="4"/>
      <c r="LNT79" s="4"/>
      <c r="LNU79" s="4"/>
      <c r="LNV79" s="4"/>
      <c r="LNW79" s="4"/>
      <c r="LNX79" s="4"/>
      <c r="LNY79" s="4"/>
      <c r="LNZ79" s="4"/>
      <c r="LOA79" s="4"/>
      <c r="LOB79" s="4"/>
      <c r="LOC79" s="4"/>
      <c r="LOD79" s="4"/>
      <c r="LOE79" s="4"/>
      <c r="LOF79" s="4"/>
      <c r="LOG79" s="4"/>
      <c r="LOH79" s="4"/>
      <c r="LOI79" s="4"/>
      <c r="LOJ79" s="4"/>
      <c r="LOK79" s="4"/>
      <c r="LOL79" s="4"/>
      <c r="LOM79" s="4"/>
      <c r="LON79" s="4"/>
      <c r="LOO79" s="4"/>
      <c r="LOP79" s="4"/>
      <c r="LOQ79" s="4"/>
      <c r="LOR79" s="4"/>
      <c r="LOS79" s="4"/>
      <c r="LOT79" s="4"/>
      <c r="LOU79" s="4"/>
      <c r="LOV79" s="4"/>
      <c r="LOW79" s="4"/>
      <c r="LOX79" s="4"/>
      <c r="LOY79" s="4"/>
      <c r="LOZ79" s="4"/>
      <c r="LPA79" s="4"/>
      <c r="LPB79" s="4"/>
      <c r="LPC79" s="4"/>
      <c r="LPD79" s="4"/>
      <c r="LPE79" s="4"/>
      <c r="LPF79" s="4"/>
      <c r="LPG79" s="4"/>
      <c r="LPH79" s="4"/>
      <c r="LPI79" s="4"/>
      <c r="LPJ79" s="4"/>
      <c r="LPK79" s="4"/>
      <c r="LPL79" s="4"/>
      <c r="LPM79" s="4"/>
      <c r="LPN79" s="4"/>
      <c r="LPO79" s="4"/>
      <c r="LPP79" s="4"/>
      <c r="LPQ79" s="4"/>
      <c r="LPR79" s="4"/>
      <c r="LPS79" s="4"/>
      <c r="LPT79" s="4"/>
      <c r="LPU79" s="4"/>
      <c r="LPV79" s="4"/>
      <c r="LPW79" s="4"/>
      <c r="LPX79" s="4"/>
      <c r="LPY79" s="4"/>
      <c r="LPZ79" s="4"/>
      <c r="LQA79" s="4"/>
      <c r="LQB79" s="4"/>
      <c r="LQC79" s="4"/>
      <c r="LQD79" s="4"/>
      <c r="LQE79" s="4"/>
      <c r="LQF79" s="4"/>
      <c r="LQG79" s="4"/>
      <c r="LQH79" s="4"/>
      <c r="LQI79" s="4"/>
      <c r="LQJ79" s="4"/>
      <c r="LQK79" s="4"/>
      <c r="LQL79" s="4"/>
      <c r="LQM79" s="4"/>
      <c r="LQN79" s="4"/>
      <c r="LQO79" s="4"/>
      <c r="LQP79" s="4"/>
      <c r="LQQ79" s="4"/>
      <c r="LQR79" s="4"/>
      <c r="LQS79" s="4"/>
      <c r="LQT79" s="4"/>
      <c r="LQU79" s="4"/>
      <c r="LQV79" s="4"/>
      <c r="LQW79" s="4"/>
      <c r="LQX79" s="4"/>
      <c r="LQY79" s="4"/>
      <c r="LQZ79" s="4"/>
      <c r="LRA79" s="4"/>
      <c r="LRB79" s="4"/>
      <c r="LRC79" s="4"/>
      <c r="LRD79" s="4"/>
      <c r="LRE79" s="4"/>
      <c r="LRF79" s="4"/>
      <c r="LRG79" s="4"/>
      <c r="LRH79" s="4"/>
      <c r="LRI79" s="4"/>
      <c r="LRJ79" s="4"/>
      <c r="LRK79" s="4"/>
      <c r="LRL79" s="4"/>
      <c r="LRM79" s="4"/>
      <c r="LRN79" s="4"/>
      <c r="LRO79" s="4"/>
      <c r="LRP79" s="4"/>
      <c r="LRQ79" s="4"/>
      <c r="LRR79" s="4"/>
      <c r="LRS79" s="4"/>
      <c r="LRT79" s="4"/>
      <c r="LRU79" s="4"/>
      <c r="LRV79" s="4"/>
      <c r="LRW79" s="4"/>
      <c r="LRX79" s="4"/>
      <c r="LRY79" s="4"/>
      <c r="LRZ79" s="4"/>
      <c r="LSA79" s="4"/>
      <c r="LSB79" s="4"/>
      <c r="LSC79" s="4"/>
      <c r="LSD79" s="4"/>
      <c r="LSE79" s="4"/>
      <c r="LSF79" s="4"/>
      <c r="LSG79" s="4"/>
      <c r="LSH79" s="4"/>
      <c r="LSI79" s="4"/>
      <c r="LSJ79" s="4"/>
      <c r="LSK79" s="4"/>
      <c r="LSL79" s="4"/>
      <c r="LSM79" s="4"/>
      <c r="LSN79" s="4"/>
      <c r="LSO79" s="4"/>
      <c r="LSP79" s="4"/>
      <c r="LSQ79" s="4"/>
      <c r="LSR79" s="4"/>
      <c r="LSS79" s="4"/>
      <c r="LST79" s="4"/>
      <c r="LSU79" s="4"/>
      <c r="LSV79" s="4"/>
      <c r="LSW79" s="4"/>
      <c r="LSX79" s="4"/>
      <c r="LSY79" s="4"/>
      <c r="LSZ79" s="4"/>
      <c r="LTA79" s="4"/>
      <c r="LTB79" s="4"/>
      <c r="LTC79" s="4"/>
      <c r="LTD79" s="4"/>
      <c r="LTE79" s="4"/>
      <c r="LTF79" s="4"/>
      <c r="LTG79" s="4"/>
      <c r="LTH79" s="4"/>
      <c r="LTI79" s="4"/>
      <c r="LTJ79" s="4"/>
      <c r="LTK79" s="4"/>
      <c r="LTL79" s="4"/>
      <c r="LTM79" s="4"/>
      <c r="LTN79" s="4"/>
      <c r="LTO79" s="4"/>
      <c r="LTP79" s="4"/>
      <c r="LTQ79" s="4"/>
      <c r="LTR79" s="4"/>
      <c r="LTS79" s="4"/>
      <c r="LTT79" s="4"/>
      <c r="LTU79" s="4"/>
      <c r="LTV79" s="4"/>
      <c r="LTW79" s="4"/>
      <c r="LTX79" s="4"/>
      <c r="LTY79" s="4"/>
      <c r="LTZ79" s="4"/>
      <c r="LUA79" s="4"/>
      <c r="LUB79" s="4"/>
      <c r="LUC79" s="4"/>
      <c r="LUD79" s="4"/>
      <c r="LUE79" s="4"/>
      <c r="LUF79" s="4"/>
      <c r="LUG79" s="4"/>
      <c r="LUH79" s="4"/>
      <c r="LUI79" s="4"/>
      <c r="LUJ79" s="4"/>
      <c r="LUK79" s="4"/>
      <c r="LUL79" s="4"/>
      <c r="LUM79" s="4"/>
      <c r="LUN79" s="4"/>
      <c r="LUO79" s="4"/>
      <c r="LUP79" s="4"/>
      <c r="LUQ79" s="4"/>
      <c r="LUR79" s="4"/>
      <c r="LUS79" s="4"/>
      <c r="LUT79" s="4"/>
      <c r="LUU79" s="4"/>
      <c r="LUV79" s="4"/>
      <c r="LUW79" s="4"/>
      <c r="LUX79" s="4"/>
      <c r="LUY79" s="4"/>
      <c r="LUZ79" s="4"/>
      <c r="LVA79" s="4"/>
      <c r="LVB79" s="4"/>
      <c r="LVC79" s="4"/>
      <c r="LVD79" s="4"/>
      <c r="LVE79" s="4"/>
      <c r="LVF79" s="4"/>
      <c r="LVG79" s="4"/>
      <c r="LVH79" s="4"/>
      <c r="LVI79" s="4"/>
      <c r="LVJ79" s="4"/>
      <c r="LVK79" s="4"/>
      <c r="LVL79" s="4"/>
      <c r="LVM79" s="4"/>
      <c r="LVN79" s="4"/>
      <c r="LVO79" s="4"/>
      <c r="LVP79" s="4"/>
      <c r="LVQ79" s="4"/>
      <c r="LVR79" s="4"/>
      <c r="LVS79" s="4"/>
      <c r="LVT79" s="4"/>
      <c r="LVU79" s="4"/>
      <c r="LVV79" s="4"/>
      <c r="LVW79" s="4"/>
      <c r="LVX79" s="4"/>
      <c r="LVY79" s="4"/>
      <c r="LVZ79" s="4"/>
      <c r="LWA79" s="4"/>
      <c r="LWB79" s="4"/>
      <c r="LWC79" s="4"/>
      <c r="LWD79" s="4"/>
      <c r="LWE79" s="4"/>
      <c r="LWF79" s="4"/>
      <c r="LWG79" s="4"/>
      <c r="LWH79" s="4"/>
      <c r="LWI79" s="4"/>
      <c r="LWJ79" s="4"/>
      <c r="LWK79" s="4"/>
      <c r="LWL79" s="4"/>
      <c r="LWM79" s="4"/>
      <c r="LWN79" s="4"/>
      <c r="LWO79" s="4"/>
      <c r="LWP79" s="4"/>
      <c r="LWQ79" s="4"/>
      <c r="LWR79" s="4"/>
      <c r="LWS79" s="4"/>
      <c r="LWT79" s="4"/>
      <c r="LWU79" s="4"/>
      <c r="LWV79" s="4"/>
      <c r="LWW79" s="4"/>
      <c r="LWX79" s="4"/>
      <c r="LWY79" s="4"/>
      <c r="LWZ79" s="4"/>
      <c r="LXA79" s="4"/>
      <c r="LXB79" s="4"/>
      <c r="LXC79" s="4"/>
      <c r="LXD79" s="4"/>
      <c r="LXE79" s="4"/>
      <c r="LXF79" s="4"/>
      <c r="LXG79" s="4"/>
      <c r="LXH79" s="4"/>
      <c r="LXI79" s="4"/>
      <c r="LXJ79" s="4"/>
      <c r="LXK79" s="4"/>
      <c r="LXL79" s="4"/>
      <c r="LXM79" s="4"/>
      <c r="LXN79" s="4"/>
      <c r="LXO79" s="4"/>
      <c r="LXP79" s="4"/>
      <c r="LXQ79" s="4"/>
      <c r="LXR79" s="4"/>
      <c r="LXS79" s="4"/>
      <c r="LXT79" s="4"/>
      <c r="LXU79" s="4"/>
      <c r="LXV79" s="4"/>
      <c r="LXW79" s="4"/>
      <c r="LXX79" s="4"/>
      <c r="LXY79" s="4"/>
      <c r="LXZ79" s="4"/>
      <c r="LYA79" s="4"/>
      <c r="LYB79" s="4"/>
      <c r="LYC79" s="4"/>
      <c r="LYD79" s="4"/>
      <c r="LYE79" s="4"/>
      <c r="LYF79" s="4"/>
      <c r="LYG79" s="4"/>
      <c r="LYH79" s="4"/>
      <c r="LYI79" s="4"/>
      <c r="LYJ79" s="4"/>
      <c r="LYK79" s="4"/>
      <c r="LYL79" s="4"/>
      <c r="LYM79" s="4"/>
      <c r="LYN79" s="4"/>
      <c r="LYO79" s="4"/>
      <c r="LYP79" s="4"/>
      <c r="LYQ79" s="4"/>
      <c r="LYR79" s="4"/>
      <c r="LYS79" s="4"/>
      <c r="LYT79" s="4"/>
      <c r="LYU79" s="4"/>
      <c r="LYV79" s="4"/>
      <c r="LYW79" s="4"/>
      <c r="LYX79" s="4"/>
      <c r="LYY79" s="4"/>
      <c r="LYZ79" s="4"/>
      <c r="LZA79" s="4"/>
      <c r="LZB79" s="4"/>
      <c r="LZC79" s="4"/>
      <c r="LZD79" s="4"/>
      <c r="LZE79" s="4"/>
      <c r="LZF79" s="4"/>
      <c r="LZG79" s="4"/>
      <c r="LZH79" s="4"/>
      <c r="LZI79" s="4"/>
      <c r="LZJ79" s="4"/>
      <c r="LZK79" s="4"/>
      <c r="LZL79" s="4"/>
      <c r="LZM79" s="4"/>
      <c r="LZN79" s="4"/>
      <c r="LZO79" s="4"/>
      <c r="LZP79" s="4"/>
      <c r="LZQ79" s="4"/>
      <c r="LZR79" s="4"/>
      <c r="LZS79" s="4"/>
      <c r="LZT79" s="4"/>
      <c r="LZU79" s="4"/>
      <c r="LZV79" s="4"/>
      <c r="LZW79" s="4"/>
      <c r="LZX79" s="4"/>
      <c r="LZY79" s="4"/>
      <c r="LZZ79" s="4"/>
      <c r="MAA79" s="4"/>
      <c r="MAB79" s="4"/>
      <c r="MAC79" s="4"/>
      <c r="MAD79" s="4"/>
      <c r="MAE79" s="4"/>
      <c r="MAF79" s="4"/>
      <c r="MAG79" s="4"/>
      <c r="MAH79" s="4"/>
      <c r="MAI79" s="4"/>
      <c r="MAJ79" s="4"/>
      <c r="MAK79" s="4"/>
      <c r="MAL79" s="4"/>
      <c r="MAM79" s="4"/>
      <c r="MAN79" s="4"/>
      <c r="MAO79" s="4"/>
      <c r="MAP79" s="4"/>
      <c r="MAQ79" s="4"/>
      <c r="MAR79" s="4"/>
      <c r="MAS79" s="4"/>
      <c r="MAT79" s="4"/>
      <c r="MAU79" s="4"/>
      <c r="MAV79" s="4"/>
      <c r="MAW79" s="4"/>
      <c r="MAX79" s="4"/>
      <c r="MAY79" s="4"/>
      <c r="MAZ79" s="4"/>
      <c r="MBA79" s="4"/>
      <c r="MBB79" s="4"/>
      <c r="MBC79" s="4"/>
      <c r="MBD79" s="4"/>
      <c r="MBE79" s="4"/>
      <c r="MBF79" s="4"/>
      <c r="MBG79" s="4"/>
      <c r="MBH79" s="4"/>
      <c r="MBI79" s="4"/>
      <c r="MBJ79" s="4"/>
      <c r="MBK79" s="4"/>
      <c r="MBL79" s="4"/>
      <c r="MBM79" s="4"/>
      <c r="MBN79" s="4"/>
      <c r="MBO79" s="4"/>
      <c r="MBP79" s="4"/>
      <c r="MBQ79" s="4"/>
      <c r="MBR79" s="4"/>
      <c r="MBS79" s="4"/>
      <c r="MBT79" s="4"/>
      <c r="MBU79" s="4"/>
      <c r="MBV79" s="4"/>
      <c r="MBW79" s="4"/>
      <c r="MBX79" s="4"/>
      <c r="MBY79" s="4"/>
      <c r="MBZ79" s="4"/>
      <c r="MCA79" s="4"/>
      <c r="MCB79" s="4"/>
      <c r="MCC79" s="4"/>
      <c r="MCD79" s="4"/>
      <c r="MCE79" s="4"/>
      <c r="MCF79" s="4"/>
      <c r="MCG79" s="4"/>
      <c r="MCH79" s="4"/>
      <c r="MCI79" s="4"/>
      <c r="MCJ79" s="4"/>
      <c r="MCK79" s="4"/>
      <c r="MCL79" s="4"/>
      <c r="MCM79" s="4"/>
      <c r="MCN79" s="4"/>
      <c r="MCO79" s="4"/>
      <c r="MCP79" s="4"/>
      <c r="MCQ79" s="4"/>
      <c r="MCR79" s="4"/>
      <c r="MCS79" s="4"/>
      <c r="MCT79" s="4"/>
      <c r="MCU79" s="4"/>
      <c r="MCV79" s="4"/>
      <c r="MCW79" s="4"/>
      <c r="MCX79" s="4"/>
      <c r="MCY79" s="4"/>
      <c r="MCZ79" s="4"/>
      <c r="MDA79" s="4"/>
      <c r="MDB79" s="4"/>
      <c r="MDC79" s="4"/>
      <c r="MDD79" s="4"/>
      <c r="MDE79" s="4"/>
      <c r="MDF79" s="4"/>
      <c r="MDG79" s="4"/>
      <c r="MDH79" s="4"/>
      <c r="MDI79" s="4"/>
      <c r="MDJ79" s="4"/>
      <c r="MDK79" s="4"/>
      <c r="MDL79" s="4"/>
      <c r="MDM79" s="4"/>
      <c r="MDN79" s="4"/>
      <c r="MDO79" s="4"/>
      <c r="MDP79" s="4"/>
      <c r="MDQ79" s="4"/>
      <c r="MDR79" s="4"/>
      <c r="MDS79" s="4"/>
      <c r="MDT79" s="4"/>
      <c r="MDU79" s="4"/>
      <c r="MDV79" s="4"/>
      <c r="MDW79" s="4"/>
      <c r="MDX79" s="4"/>
      <c r="MDY79" s="4"/>
      <c r="MDZ79" s="4"/>
      <c r="MEA79" s="4"/>
      <c r="MEB79" s="4"/>
      <c r="MEC79" s="4"/>
      <c r="MED79" s="4"/>
      <c r="MEE79" s="4"/>
      <c r="MEF79" s="4"/>
      <c r="MEG79" s="4"/>
      <c r="MEH79" s="4"/>
      <c r="MEI79" s="4"/>
      <c r="MEJ79" s="4"/>
      <c r="MEK79" s="4"/>
      <c r="MEL79" s="4"/>
      <c r="MEM79" s="4"/>
      <c r="MEN79" s="4"/>
      <c r="MEO79" s="4"/>
      <c r="MEP79" s="4"/>
      <c r="MEQ79" s="4"/>
      <c r="MER79" s="4"/>
      <c r="MES79" s="4"/>
      <c r="MET79" s="4"/>
      <c r="MEU79" s="4"/>
      <c r="MEV79" s="4"/>
      <c r="MEW79" s="4"/>
      <c r="MEX79" s="4"/>
      <c r="MEY79" s="4"/>
      <c r="MEZ79" s="4"/>
      <c r="MFA79" s="4"/>
      <c r="MFB79" s="4"/>
      <c r="MFC79" s="4"/>
      <c r="MFD79" s="4"/>
      <c r="MFE79" s="4"/>
      <c r="MFF79" s="4"/>
      <c r="MFG79" s="4"/>
      <c r="MFH79" s="4"/>
      <c r="MFI79" s="4"/>
      <c r="MFJ79" s="4"/>
      <c r="MFK79" s="4"/>
      <c r="MFL79" s="4"/>
      <c r="MFM79" s="4"/>
      <c r="MFN79" s="4"/>
      <c r="MFO79" s="4"/>
      <c r="MFP79" s="4"/>
      <c r="MFQ79" s="4"/>
      <c r="MFR79" s="4"/>
      <c r="MFS79" s="4"/>
      <c r="MFT79" s="4"/>
      <c r="MFU79" s="4"/>
      <c r="MFV79" s="4"/>
      <c r="MFW79" s="4"/>
      <c r="MFX79" s="4"/>
      <c r="MFY79" s="4"/>
      <c r="MFZ79" s="4"/>
      <c r="MGA79" s="4"/>
      <c r="MGB79" s="4"/>
      <c r="MGC79" s="4"/>
      <c r="MGD79" s="4"/>
      <c r="MGE79" s="4"/>
      <c r="MGF79" s="4"/>
      <c r="MGG79" s="4"/>
      <c r="MGH79" s="4"/>
      <c r="MGI79" s="4"/>
      <c r="MGJ79" s="4"/>
      <c r="MGK79" s="4"/>
      <c r="MGL79" s="4"/>
      <c r="MGM79" s="4"/>
      <c r="MGN79" s="4"/>
      <c r="MGO79" s="4"/>
      <c r="MGP79" s="4"/>
      <c r="MGQ79" s="4"/>
      <c r="MGR79" s="4"/>
      <c r="MGS79" s="4"/>
      <c r="MGT79" s="4"/>
      <c r="MGU79" s="4"/>
      <c r="MGV79" s="4"/>
      <c r="MGW79" s="4"/>
      <c r="MGX79" s="4"/>
      <c r="MGY79" s="4"/>
      <c r="MGZ79" s="4"/>
      <c r="MHA79" s="4"/>
      <c r="MHB79" s="4"/>
      <c r="MHC79" s="4"/>
      <c r="MHD79" s="4"/>
      <c r="MHE79" s="4"/>
      <c r="MHF79" s="4"/>
      <c r="MHG79" s="4"/>
      <c r="MHH79" s="4"/>
      <c r="MHI79" s="4"/>
      <c r="MHJ79" s="4"/>
      <c r="MHK79" s="4"/>
      <c r="MHL79" s="4"/>
      <c r="MHM79" s="4"/>
      <c r="MHN79" s="4"/>
      <c r="MHO79" s="4"/>
      <c r="MHP79" s="4"/>
      <c r="MHQ79" s="4"/>
      <c r="MHR79" s="4"/>
      <c r="MHS79" s="4"/>
      <c r="MHT79" s="4"/>
      <c r="MHU79" s="4"/>
      <c r="MHV79" s="4"/>
      <c r="MHW79" s="4"/>
      <c r="MHX79" s="4"/>
      <c r="MHY79" s="4"/>
      <c r="MHZ79" s="4"/>
      <c r="MIA79" s="4"/>
      <c r="MIB79" s="4"/>
      <c r="MIC79" s="4"/>
      <c r="MID79" s="4"/>
      <c r="MIE79" s="4"/>
      <c r="MIF79" s="4"/>
      <c r="MIG79" s="4"/>
      <c r="MIH79" s="4"/>
      <c r="MII79" s="4"/>
      <c r="MIJ79" s="4"/>
      <c r="MIK79" s="4"/>
      <c r="MIL79" s="4"/>
      <c r="MIM79" s="4"/>
      <c r="MIN79" s="4"/>
      <c r="MIO79" s="4"/>
      <c r="MIP79" s="4"/>
      <c r="MIQ79" s="4"/>
      <c r="MIR79" s="4"/>
      <c r="MIS79" s="4"/>
      <c r="MIT79" s="4"/>
      <c r="MIU79" s="4"/>
      <c r="MIV79" s="4"/>
      <c r="MIW79" s="4"/>
      <c r="MIX79" s="4"/>
      <c r="MIY79" s="4"/>
      <c r="MIZ79" s="4"/>
      <c r="MJA79" s="4"/>
      <c r="MJB79" s="4"/>
      <c r="MJC79" s="4"/>
      <c r="MJD79" s="4"/>
      <c r="MJE79" s="4"/>
      <c r="MJF79" s="4"/>
      <c r="MJG79" s="4"/>
      <c r="MJH79" s="4"/>
      <c r="MJI79" s="4"/>
      <c r="MJJ79" s="4"/>
      <c r="MJK79" s="4"/>
      <c r="MJL79" s="4"/>
      <c r="MJM79" s="4"/>
      <c r="MJN79" s="4"/>
      <c r="MJO79" s="4"/>
      <c r="MJP79" s="4"/>
      <c r="MJQ79" s="4"/>
      <c r="MJR79" s="4"/>
      <c r="MJS79" s="4"/>
      <c r="MJT79" s="4"/>
      <c r="MJU79" s="4"/>
      <c r="MJV79" s="4"/>
      <c r="MJW79" s="4"/>
      <c r="MJX79" s="4"/>
      <c r="MJY79" s="4"/>
      <c r="MJZ79" s="4"/>
      <c r="MKA79" s="4"/>
      <c r="MKB79" s="4"/>
      <c r="MKC79" s="4"/>
      <c r="MKD79" s="4"/>
      <c r="MKE79" s="4"/>
      <c r="MKF79" s="4"/>
      <c r="MKG79" s="4"/>
      <c r="MKH79" s="4"/>
      <c r="MKI79" s="4"/>
      <c r="MKJ79" s="4"/>
      <c r="MKK79" s="4"/>
      <c r="MKL79" s="4"/>
      <c r="MKM79" s="4"/>
      <c r="MKN79" s="4"/>
      <c r="MKO79" s="4"/>
      <c r="MKP79" s="4"/>
      <c r="MKQ79" s="4"/>
      <c r="MKR79" s="4"/>
      <c r="MKS79" s="4"/>
      <c r="MKT79" s="4"/>
      <c r="MKU79" s="4"/>
      <c r="MKV79" s="4"/>
      <c r="MKW79" s="4"/>
      <c r="MKX79" s="4"/>
      <c r="MKY79" s="4"/>
      <c r="MKZ79" s="4"/>
      <c r="MLA79" s="4"/>
      <c r="MLB79" s="4"/>
      <c r="MLC79" s="4"/>
      <c r="MLD79" s="4"/>
      <c r="MLE79" s="4"/>
      <c r="MLF79" s="4"/>
      <c r="MLG79" s="4"/>
      <c r="MLH79" s="4"/>
      <c r="MLI79" s="4"/>
      <c r="MLJ79" s="4"/>
      <c r="MLK79" s="4"/>
      <c r="MLL79" s="4"/>
      <c r="MLM79" s="4"/>
      <c r="MLN79" s="4"/>
      <c r="MLO79" s="4"/>
      <c r="MLP79" s="4"/>
      <c r="MLQ79" s="4"/>
      <c r="MLR79" s="4"/>
      <c r="MLS79" s="4"/>
      <c r="MLT79" s="4"/>
      <c r="MLU79" s="4"/>
      <c r="MLV79" s="4"/>
      <c r="MLW79" s="4"/>
      <c r="MLX79" s="4"/>
      <c r="MLY79" s="4"/>
      <c r="MLZ79" s="4"/>
      <c r="MMA79" s="4"/>
      <c r="MMB79" s="4"/>
      <c r="MMC79" s="4"/>
      <c r="MMD79" s="4"/>
      <c r="MME79" s="4"/>
      <c r="MMF79" s="4"/>
      <c r="MMG79" s="4"/>
      <c r="MMH79" s="4"/>
      <c r="MMI79" s="4"/>
      <c r="MMJ79" s="4"/>
      <c r="MMK79" s="4"/>
      <c r="MML79" s="4"/>
      <c r="MMM79" s="4"/>
      <c r="MMN79" s="4"/>
      <c r="MMO79" s="4"/>
      <c r="MMP79" s="4"/>
      <c r="MMQ79" s="4"/>
      <c r="MMR79" s="4"/>
      <c r="MMS79" s="4"/>
      <c r="MMT79" s="4"/>
      <c r="MMU79" s="4"/>
      <c r="MMV79" s="4"/>
      <c r="MMW79" s="4"/>
      <c r="MMX79" s="4"/>
      <c r="MMY79" s="4"/>
      <c r="MMZ79" s="4"/>
      <c r="MNA79" s="4"/>
      <c r="MNB79" s="4"/>
      <c r="MNC79" s="4"/>
      <c r="MND79" s="4"/>
      <c r="MNE79" s="4"/>
      <c r="MNF79" s="4"/>
      <c r="MNG79" s="4"/>
      <c r="MNH79" s="4"/>
      <c r="MNI79" s="4"/>
      <c r="MNJ79" s="4"/>
      <c r="MNK79" s="4"/>
      <c r="MNL79" s="4"/>
      <c r="MNM79" s="4"/>
      <c r="MNN79" s="4"/>
      <c r="MNO79" s="4"/>
      <c r="MNP79" s="4"/>
      <c r="MNQ79" s="4"/>
      <c r="MNR79" s="4"/>
      <c r="MNS79" s="4"/>
      <c r="MNT79" s="4"/>
      <c r="MNU79" s="4"/>
      <c r="MNV79" s="4"/>
      <c r="MNW79" s="4"/>
      <c r="MNX79" s="4"/>
      <c r="MNY79" s="4"/>
      <c r="MNZ79" s="4"/>
      <c r="MOA79" s="4"/>
      <c r="MOB79" s="4"/>
      <c r="MOC79" s="4"/>
      <c r="MOD79" s="4"/>
      <c r="MOE79" s="4"/>
      <c r="MOF79" s="4"/>
      <c r="MOG79" s="4"/>
      <c r="MOH79" s="4"/>
      <c r="MOI79" s="4"/>
      <c r="MOJ79" s="4"/>
      <c r="MOK79" s="4"/>
      <c r="MOL79" s="4"/>
      <c r="MOM79" s="4"/>
      <c r="MON79" s="4"/>
      <c r="MOO79" s="4"/>
      <c r="MOP79" s="4"/>
      <c r="MOQ79" s="4"/>
      <c r="MOR79" s="4"/>
      <c r="MOS79" s="4"/>
      <c r="MOT79" s="4"/>
      <c r="MOU79" s="4"/>
      <c r="MOV79" s="4"/>
      <c r="MOW79" s="4"/>
      <c r="MOX79" s="4"/>
      <c r="MOY79" s="4"/>
      <c r="MOZ79" s="4"/>
      <c r="MPA79" s="4"/>
      <c r="MPB79" s="4"/>
      <c r="MPC79" s="4"/>
      <c r="MPD79" s="4"/>
      <c r="MPE79" s="4"/>
      <c r="MPF79" s="4"/>
      <c r="MPG79" s="4"/>
      <c r="MPH79" s="4"/>
      <c r="MPI79" s="4"/>
      <c r="MPJ79" s="4"/>
      <c r="MPK79" s="4"/>
      <c r="MPL79" s="4"/>
      <c r="MPM79" s="4"/>
      <c r="MPN79" s="4"/>
      <c r="MPO79" s="4"/>
      <c r="MPP79" s="4"/>
      <c r="MPQ79" s="4"/>
      <c r="MPR79" s="4"/>
      <c r="MPS79" s="4"/>
      <c r="MPT79" s="4"/>
      <c r="MPU79" s="4"/>
      <c r="MPV79" s="4"/>
      <c r="MPW79" s="4"/>
      <c r="MPX79" s="4"/>
      <c r="MPY79" s="4"/>
      <c r="MPZ79" s="4"/>
      <c r="MQA79" s="4"/>
      <c r="MQB79" s="4"/>
      <c r="MQC79" s="4"/>
      <c r="MQD79" s="4"/>
      <c r="MQE79" s="4"/>
      <c r="MQF79" s="4"/>
      <c r="MQG79" s="4"/>
      <c r="MQH79" s="4"/>
      <c r="MQI79" s="4"/>
      <c r="MQJ79" s="4"/>
      <c r="MQK79" s="4"/>
      <c r="MQL79" s="4"/>
      <c r="MQM79" s="4"/>
      <c r="MQN79" s="4"/>
      <c r="MQO79" s="4"/>
      <c r="MQP79" s="4"/>
      <c r="MQQ79" s="4"/>
      <c r="MQR79" s="4"/>
      <c r="MQS79" s="4"/>
      <c r="MQT79" s="4"/>
      <c r="MQU79" s="4"/>
      <c r="MQV79" s="4"/>
      <c r="MQW79" s="4"/>
      <c r="MQX79" s="4"/>
      <c r="MQY79" s="4"/>
      <c r="MQZ79" s="4"/>
      <c r="MRA79" s="4"/>
      <c r="MRB79" s="4"/>
      <c r="MRC79" s="4"/>
      <c r="MRD79" s="4"/>
      <c r="MRE79" s="4"/>
      <c r="MRF79" s="4"/>
      <c r="MRG79" s="4"/>
      <c r="MRH79" s="4"/>
      <c r="MRI79" s="4"/>
      <c r="MRJ79" s="4"/>
      <c r="MRK79" s="4"/>
      <c r="MRL79" s="4"/>
      <c r="MRM79" s="4"/>
      <c r="MRN79" s="4"/>
      <c r="MRO79" s="4"/>
      <c r="MRP79" s="4"/>
      <c r="MRQ79" s="4"/>
      <c r="MRR79" s="4"/>
      <c r="MRS79" s="4"/>
      <c r="MRT79" s="4"/>
      <c r="MRU79" s="4"/>
      <c r="MRV79" s="4"/>
      <c r="MRW79" s="4"/>
      <c r="MRX79" s="4"/>
      <c r="MRY79" s="4"/>
      <c r="MRZ79" s="4"/>
      <c r="MSA79" s="4"/>
      <c r="MSB79" s="4"/>
      <c r="MSC79" s="4"/>
      <c r="MSD79" s="4"/>
      <c r="MSE79" s="4"/>
      <c r="MSF79" s="4"/>
      <c r="MSG79" s="4"/>
      <c r="MSH79" s="4"/>
      <c r="MSI79" s="4"/>
      <c r="MSJ79" s="4"/>
      <c r="MSK79" s="4"/>
      <c r="MSL79" s="4"/>
      <c r="MSM79" s="4"/>
      <c r="MSN79" s="4"/>
      <c r="MSO79" s="4"/>
      <c r="MSP79" s="4"/>
      <c r="MSQ79" s="4"/>
      <c r="MSR79" s="4"/>
      <c r="MSS79" s="4"/>
      <c r="MST79" s="4"/>
      <c r="MSU79" s="4"/>
      <c r="MSV79" s="4"/>
      <c r="MSW79" s="4"/>
      <c r="MSX79" s="4"/>
      <c r="MSY79" s="4"/>
      <c r="MSZ79" s="4"/>
      <c r="MTA79" s="4"/>
      <c r="MTB79" s="4"/>
      <c r="MTC79" s="4"/>
      <c r="MTD79" s="4"/>
      <c r="MTE79" s="4"/>
      <c r="MTF79" s="4"/>
      <c r="MTG79" s="4"/>
      <c r="MTH79" s="4"/>
      <c r="MTI79" s="4"/>
      <c r="MTJ79" s="4"/>
      <c r="MTK79" s="4"/>
      <c r="MTL79" s="4"/>
      <c r="MTM79" s="4"/>
      <c r="MTN79" s="4"/>
      <c r="MTO79" s="4"/>
      <c r="MTP79" s="4"/>
      <c r="MTQ79" s="4"/>
      <c r="MTR79" s="4"/>
      <c r="MTS79" s="4"/>
      <c r="MTT79" s="4"/>
      <c r="MTU79" s="4"/>
      <c r="MTV79" s="4"/>
      <c r="MTW79" s="4"/>
      <c r="MTX79" s="4"/>
      <c r="MTY79" s="4"/>
      <c r="MTZ79" s="4"/>
      <c r="MUA79" s="4"/>
      <c r="MUB79" s="4"/>
      <c r="MUC79" s="4"/>
      <c r="MUD79" s="4"/>
      <c r="MUE79" s="4"/>
      <c r="MUF79" s="4"/>
      <c r="MUG79" s="4"/>
      <c r="MUH79" s="4"/>
      <c r="MUI79" s="4"/>
      <c r="MUJ79" s="4"/>
      <c r="MUK79" s="4"/>
      <c r="MUL79" s="4"/>
      <c r="MUM79" s="4"/>
      <c r="MUN79" s="4"/>
      <c r="MUO79" s="4"/>
      <c r="MUP79" s="4"/>
      <c r="MUQ79" s="4"/>
      <c r="MUR79" s="4"/>
      <c r="MUS79" s="4"/>
      <c r="MUT79" s="4"/>
      <c r="MUU79" s="4"/>
      <c r="MUV79" s="4"/>
      <c r="MUW79" s="4"/>
      <c r="MUX79" s="4"/>
      <c r="MUY79" s="4"/>
      <c r="MUZ79" s="4"/>
      <c r="MVA79" s="4"/>
      <c r="MVB79" s="4"/>
      <c r="MVC79" s="4"/>
      <c r="MVD79" s="4"/>
      <c r="MVE79" s="4"/>
      <c r="MVF79" s="4"/>
      <c r="MVG79" s="4"/>
      <c r="MVH79" s="4"/>
      <c r="MVI79" s="4"/>
      <c r="MVJ79" s="4"/>
      <c r="MVK79" s="4"/>
      <c r="MVL79" s="4"/>
      <c r="MVM79" s="4"/>
      <c r="MVN79" s="4"/>
      <c r="MVO79" s="4"/>
      <c r="MVP79" s="4"/>
      <c r="MVQ79" s="4"/>
      <c r="MVR79" s="4"/>
      <c r="MVS79" s="4"/>
      <c r="MVT79" s="4"/>
      <c r="MVU79" s="4"/>
      <c r="MVV79" s="4"/>
      <c r="MVW79" s="4"/>
      <c r="MVX79" s="4"/>
      <c r="MVY79" s="4"/>
      <c r="MVZ79" s="4"/>
      <c r="MWA79" s="4"/>
      <c r="MWB79" s="4"/>
      <c r="MWC79" s="4"/>
      <c r="MWD79" s="4"/>
      <c r="MWE79" s="4"/>
      <c r="MWF79" s="4"/>
      <c r="MWG79" s="4"/>
      <c r="MWH79" s="4"/>
      <c r="MWI79" s="4"/>
      <c r="MWJ79" s="4"/>
      <c r="MWK79" s="4"/>
      <c r="MWL79" s="4"/>
      <c r="MWM79" s="4"/>
      <c r="MWN79" s="4"/>
      <c r="MWO79" s="4"/>
      <c r="MWP79" s="4"/>
      <c r="MWQ79" s="4"/>
      <c r="MWR79" s="4"/>
      <c r="MWS79" s="4"/>
      <c r="MWT79" s="4"/>
      <c r="MWU79" s="4"/>
      <c r="MWV79" s="4"/>
      <c r="MWW79" s="4"/>
      <c r="MWX79" s="4"/>
      <c r="MWY79" s="4"/>
      <c r="MWZ79" s="4"/>
      <c r="MXA79" s="4"/>
      <c r="MXB79" s="4"/>
      <c r="MXC79" s="4"/>
      <c r="MXD79" s="4"/>
      <c r="MXE79" s="4"/>
      <c r="MXF79" s="4"/>
      <c r="MXG79" s="4"/>
      <c r="MXH79" s="4"/>
      <c r="MXI79" s="4"/>
      <c r="MXJ79" s="4"/>
      <c r="MXK79" s="4"/>
      <c r="MXL79" s="4"/>
      <c r="MXM79" s="4"/>
      <c r="MXN79" s="4"/>
      <c r="MXO79" s="4"/>
      <c r="MXP79" s="4"/>
      <c r="MXQ79" s="4"/>
      <c r="MXR79" s="4"/>
      <c r="MXS79" s="4"/>
      <c r="MXT79" s="4"/>
      <c r="MXU79" s="4"/>
      <c r="MXV79" s="4"/>
      <c r="MXW79" s="4"/>
      <c r="MXX79" s="4"/>
      <c r="MXY79" s="4"/>
      <c r="MXZ79" s="4"/>
      <c r="MYA79" s="4"/>
      <c r="MYB79" s="4"/>
      <c r="MYC79" s="4"/>
      <c r="MYD79" s="4"/>
      <c r="MYE79" s="4"/>
      <c r="MYF79" s="4"/>
      <c r="MYG79" s="4"/>
      <c r="MYH79" s="4"/>
      <c r="MYI79" s="4"/>
      <c r="MYJ79" s="4"/>
      <c r="MYK79" s="4"/>
      <c r="MYL79" s="4"/>
      <c r="MYM79" s="4"/>
      <c r="MYN79" s="4"/>
      <c r="MYO79" s="4"/>
      <c r="MYP79" s="4"/>
      <c r="MYQ79" s="4"/>
      <c r="MYR79" s="4"/>
      <c r="MYS79" s="4"/>
      <c r="MYT79" s="4"/>
      <c r="MYU79" s="4"/>
      <c r="MYV79" s="4"/>
      <c r="MYW79" s="4"/>
      <c r="MYX79" s="4"/>
      <c r="MYY79" s="4"/>
      <c r="MYZ79" s="4"/>
      <c r="MZA79" s="4"/>
      <c r="MZB79" s="4"/>
      <c r="MZC79" s="4"/>
      <c r="MZD79" s="4"/>
      <c r="MZE79" s="4"/>
      <c r="MZF79" s="4"/>
      <c r="MZG79" s="4"/>
      <c r="MZH79" s="4"/>
      <c r="MZI79" s="4"/>
      <c r="MZJ79" s="4"/>
      <c r="MZK79" s="4"/>
      <c r="MZL79" s="4"/>
      <c r="MZM79" s="4"/>
      <c r="MZN79" s="4"/>
      <c r="MZO79" s="4"/>
      <c r="MZP79" s="4"/>
      <c r="MZQ79" s="4"/>
      <c r="MZR79" s="4"/>
      <c r="MZS79" s="4"/>
      <c r="MZT79" s="4"/>
      <c r="MZU79" s="4"/>
      <c r="MZV79" s="4"/>
      <c r="MZW79" s="4"/>
      <c r="MZX79" s="4"/>
      <c r="MZY79" s="4"/>
      <c r="MZZ79" s="4"/>
      <c r="NAA79" s="4"/>
      <c r="NAB79" s="4"/>
      <c r="NAC79" s="4"/>
      <c r="NAD79" s="4"/>
      <c r="NAE79" s="4"/>
      <c r="NAF79" s="4"/>
      <c r="NAG79" s="4"/>
      <c r="NAH79" s="4"/>
      <c r="NAI79" s="4"/>
      <c r="NAJ79" s="4"/>
      <c r="NAK79" s="4"/>
      <c r="NAL79" s="4"/>
      <c r="NAM79" s="4"/>
      <c r="NAN79" s="4"/>
      <c r="NAO79" s="4"/>
      <c r="NAP79" s="4"/>
      <c r="NAQ79" s="4"/>
      <c r="NAR79" s="4"/>
      <c r="NAS79" s="4"/>
      <c r="NAT79" s="4"/>
      <c r="NAU79" s="4"/>
      <c r="NAV79" s="4"/>
      <c r="NAW79" s="4"/>
      <c r="NAX79" s="4"/>
      <c r="NAY79" s="4"/>
      <c r="NAZ79" s="4"/>
      <c r="NBA79" s="4"/>
      <c r="NBB79" s="4"/>
      <c r="NBC79" s="4"/>
      <c r="NBD79" s="4"/>
      <c r="NBE79" s="4"/>
      <c r="NBF79" s="4"/>
      <c r="NBG79" s="4"/>
      <c r="NBH79" s="4"/>
      <c r="NBI79" s="4"/>
      <c r="NBJ79" s="4"/>
      <c r="NBK79" s="4"/>
      <c r="NBL79" s="4"/>
      <c r="NBM79" s="4"/>
      <c r="NBN79" s="4"/>
      <c r="NBO79" s="4"/>
      <c r="NBP79" s="4"/>
      <c r="NBQ79" s="4"/>
      <c r="NBR79" s="4"/>
      <c r="NBS79" s="4"/>
      <c r="NBT79" s="4"/>
      <c r="NBU79" s="4"/>
      <c r="NBV79" s="4"/>
      <c r="NBW79" s="4"/>
      <c r="NBX79" s="4"/>
      <c r="NBY79" s="4"/>
      <c r="NBZ79" s="4"/>
      <c r="NCA79" s="4"/>
      <c r="NCB79" s="4"/>
      <c r="NCC79" s="4"/>
      <c r="NCD79" s="4"/>
      <c r="NCE79" s="4"/>
      <c r="NCF79" s="4"/>
      <c r="NCG79" s="4"/>
      <c r="NCH79" s="4"/>
      <c r="NCI79" s="4"/>
      <c r="NCJ79" s="4"/>
      <c r="NCK79" s="4"/>
      <c r="NCL79" s="4"/>
      <c r="NCM79" s="4"/>
      <c r="NCN79" s="4"/>
      <c r="NCO79" s="4"/>
      <c r="NCP79" s="4"/>
      <c r="NCQ79" s="4"/>
      <c r="NCR79" s="4"/>
      <c r="NCS79" s="4"/>
      <c r="NCT79" s="4"/>
      <c r="NCU79" s="4"/>
      <c r="NCV79" s="4"/>
      <c r="NCW79" s="4"/>
      <c r="NCX79" s="4"/>
      <c r="NCY79" s="4"/>
      <c r="NCZ79" s="4"/>
      <c r="NDA79" s="4"/>
      <c r="NDB79" s="4"/>
      <c r="NDC79" s="4"/>
      <c r="NDD79" s="4"/>
      <c r="NDE79" s="4"/>
      <c r="NDF79" s="4"/>
      <c r="NDG79" s="4"/>
      <c r="NDH79" s="4"/>
      <c r="NDI79" s="4"/>
      <c r="NDJ79" s="4"/>
      <c r="NDK79" s="4"/>
      <c r="NDL79" s="4"/>
      <c r="NDM79" s="4"/>
      <c r="NDN79" s="4"/>
      <c r="NDO79" s="4"/>
      <c r="NDP79" s="4"/>
      <c r="NDQ79" s="4"/>
      <c r="NDR79" s="4"/>
      <c r="NDS79" s="4"/>
      <c r="NDT79" s="4"/>
      <c r="NDU79" s="4"/>
      <c r="NDV79" s="4"/>
      <c r="NDW79" s="4"/>
      <c r="NDX79" s="4"/>
      <c r="NDY79" s="4"/>
      <c r="NDZ79" s="4"/>
      <c r="NEA79" s="4"/>
      <c r="NEB79" s="4"/>
      <c r="NEC79" s="4"/>
      <c r="NED79" s="4"/>
      <c r="NEE79" s="4"/>
      <c r="NEF79" s="4"/>
      <c r="NEG79" s="4"/>
      <c r="NEH79" s="4"/>
      <c r="NEI79" s="4"/>
      <c r="NEJ79" s="4"/>
      <c r="NEK79" s="4"/>
      <c r="NEL79" s="4"/>
      <c r="NEM79" s="4"/>
      <c r="NEN79" s="4"/>
      <c r="NEO79" s="4"/>
      <c r="NEP79" s="4"/>
      <c r="NEQ79" s="4"/>
      <c r="NER79" s="4"/>
      <c r="NES79" s="4"/>
      <c r="NET79" s="4"/>
      <c r="NEU79" s="4"/>
      <c r="NEV79" s="4"/>
      <c r="NEW79" s="4"/>
      <c r="NEX79" s="4"/>
      <c r="NEY79" s="4"/>
      <c r="NEZ79" s="4"/>
      <c r="NFA79" s="4"/>
      <c r="NFB79" s="4"/>
      <c r="NFC79" s="4"/>
      <c r="NFD79" s="4"/>
      <c r="NFE79" s="4"/>
      <c r="NFF79" s="4"/>
      <c r="NFG79" s="4"/>
      <c r="NFH79" s="4"/>
      <c r="NFI79" s="4"/>
      <c r="NFJ79" s="4"/>
      <c r="NFK79" s="4"/>
      <c r="NFL79" s="4"/>
      <c r="NFM79" s="4"/>
      <c r="NFN79" s="4"/>
      <c r="NFO79" s="4"/>
      <c r="NFP79" s="4"/>
      <c r="NFQ79" s="4"/>
      <c r="NFR79" s="4"/>
      <c r="NFS79" s="4"/>
      <c r="NFT79" s="4"/>
      <c r="NFU79" s="4"/>
      <c r="NFV79" s="4"/>
      <c r="NFW79" s="4"/>
      <c r="NFX79" s="4"/>
      <c r="NFY79" s="4"/>
      <c r="NFZ79" s="4"/>
      <c r="NGA79" s="4"/>
      <c r="NGB79" s="4"/>
      <c r="NGC79" s="4"/>
      <c r="NGD79" s="4"/>
      <c r="NGE79" s="4"/>
      <c r="NGF79" s="4"/>
      <c r="NGG79" s="4"/>
      <c r="NGH79" s="4"/>
      <c r="NGI79" s="4"/>
      <c r="NGJ79" s="4"/>
      <c r="NGK79" s="4"/>
      <c r="NGL79" s="4"/>
      <c r="NGM79" s="4"/>
      <c r="NGN79" s="4"/>
      <c r="NGO79" s="4"/>
      <c r="NGP79" s="4"/>
      <c r="NGQ79" s="4"/>
      <c r="NGR79" s="4"/>
      <c r="NGS79" s="4"/>
      <c r="NGT79" s="4"/>
      <c r="NGU79" s="4"/>
      <c r="NGV79" s="4"/>
      <c r="NGW79" s="4"/>
      <c r="NGX79" s="4"/>
      <c r="NGY79" s="4"/>
      <c r="NGZ79" s="4"/>
      <c r="NHA79" s="4"/>
      <c r="NHB79" s="4"/>
      <c r="NHC79" s="4"/>
      <c r="NHD79" s="4"/>
      <c r="NHE79" s="4"/>
      <c r="NHF79" s="4"/>
      <c r="NHG79" s="4"/>
      <c r="NHH79" s="4"/>
      <c r="NHI79" s="4"/>
      <c r="NHJ79" s="4"/>
      <c r="NHK79" s="4"/>
      <c r="NHL79" s="4"/>
      <c r="NHM79" s="4"/>
      <c r="NHN79" s="4"/>
      <c r="NHO79" s="4"/>
      <c r="NHP79" s="4"/>
      <c r="NHQ79" s="4"/>
      <c r="NHR79" s="4"/>
      <c r="NHS79" s="4"/>
      <c r="NHT79" s="4"/>
      <c r="NHU79" s="4"/>
      <c r="NHV79" s="4"/>
      <c r="NHW79" s="4"/>
      <c r="NHX79" s="4"/>
      <c r="NHY79" s="4"/>
      <c r="NHZ79" s="4"/>
      <c r="NIA79" s="4"/>
      <c r="NIB79" s="4"/>
      <c r="NIC79" s="4"/>
      <c r="NID79" s="4"/>
      <c r="NIE79" s="4"/>
      <c r="NIF79" s="4"/>
      <c r="NIG79" s="4"/>
      <c r="NIH79" s="4"/>
      <c r="NII79" s="4"/>
      <c r="NIJ79" s="4"/>
      <c r="NIK79" s="4"/>
      <c r="NIL79" s="4"/>
      <c r="NIM79" s="4"/>
      <c r="NIN79" s="4"/>
      <c r="NIO79" s="4"/>
      <c r="NIP79" s="4"/>
      <c r="NIQ79" s="4"/>
      <c r="NIR79" s="4"/>
      <c r="NIS79" s="4"/>
      <c r="NIT79" s="4"/>
      <c r="NIU79" s="4"/>
      <c r="NIV79" s="4"/>
      <c r="NIW79" s="4"/>
      <c r="NIX79" s="4"/>
      <c r="NIY79" s="4"/>
      <c r="NIZ79" s="4"/>
      <c r="NJA79" s="4"/>
      <c r="NJB79" s="4"/>
      <c r="NJC79" s="4"/>
      <c r="NJD79" s="4"/>
      <c r="NJE79" s="4"/>
      <c r="NJF79" s="4"/>
      <c r="NJG79" s="4"/>
      <c r="NJH79" s="4"/>
      <c r="NJI79" s="4"/>
      <c r="NJJ79" s="4"/>
      <c r="NJK79" s="4"/>
      <c r="NJL79" s="4"/>
      <c r="NJM79" s="4"/>
      <c r="NJN79" s="4"/>
      <c r="NJO79" s="4"/>
      <c r="NJP79" s="4"/>
      <c r="NJQ79" s="4"/>
      <c r="NJR79" s="4"/>
      <c r="NJS79" s="4"/>
      <c r="NJT79" s="4"/>
      <c r="NJU79" s="4"/>
      <c r="NJV79" s="4"/>
      <c r="NJW79" s="4"/>
      <c r="NJX79" s="4"/>
      <c r="NJY79" s="4"/>
      <c r="NJZ79" s="4"/>
      <c r="NKA79" s="4"/>
      <c r="NKB79" s="4"/>
      <c r="NKC79" s="4"/>
      <c r="NKD79" s="4"/>
      <c r="NKE79" s="4"/>
      <c r="NKF79" s="4"/>
      <c r="NKG79" s="4"/>
      <c r="NKH79" s="4"/>
      <c r="NKI79" s="4"/>
      <c r="NKJ79" s="4"/>
      <c r="NKK79" s="4"/>
      <c r="NKL79" s="4"/>
      <c r="NKM79" s="4"/>
      <c r="NKN79" s="4"/>
      <c r="NKO79" s="4"/>
      <c r="NKP79" s="4"/>
      <c r="NKQ79" s="4"/>
      <c r="NKR79" s="4"/>
      <c r="NKS79" s="4"/>
      <c r="NKT79" s="4"/>
      <c r="NKU79" s="4"/>
      <c r="NKV79" s="4"/>
      <c r="NKW79" s="4"/>
      <c r="NKX79" s="4"/>
      <c r="NKY79" s="4"/>
      <c r="NKZ79" s="4"/>
      <c r="NLA79" s="4"/>
      <c r="NLB79" s="4"/>
      <c r="NLC79" s="4"/>
      <c r="NLD79" s="4"/>
      <c r="NLE79" s="4"/>
      <c r="NLF79" s="4"/>
      <c r="NLG79" s="4"/>
      <c r="NLH79" s="4"/>
      <c r="NLI79" s="4"/>
      <c r="NLJ79" s="4"/>
      <c r="NLK79" s="4"/>
      <c r="NLL79" s="4"/>
      <c r="NLM79" s="4"/>
      <c r="NLN79" s="4"/>
      <c r="NLO79" s="4"/>
      <c r="NLP79" s="4"/>
      <c r="NLQ79" s="4"/>
      <c r="NLR79" s="4"/>
      <c r="NLS79" s="4"/>
      <c r="NLT79" s="4"/>
      <c r="NLU79" s="4"/>
      <c r="NLV79" s="4"/>
      <c r="NLW79" s="4"/>
      <c r="NLX79" s="4"/>
      <c r="NLY79" s="4"/>
      <c r="NLZ79" s="4"/>
      <c r="NMA79" s="4"/>
      <c r="NMB79" s="4"/>
      <c r="NMC79" s="4"/>
      <c r="NMD79" s="4"/>
      <c r="NME79" s="4"/>
      <c r="NMF79" s="4"/>
      <c r="NMG79" s="4"/>
      <c r="NMH79" s="4"/>
      <c r="NMI79" s="4"/>
      <c r="NMJ79" s="4"/>
      <c r="NMK79" s="4"/>
      <c r="NML79" s="4"/>
      <c r="NMM79" s="4"/>
      <c r="NMN79" s="4"/>
      <c r="NMO79" s="4"/>
      <c r="NMP79" s="4"/>
      <c r="NMQ79" s="4"/>
      <c r="NMR79" s="4"/>
      <c r="NMS79" s="4"/>
      <c r="NMT79" s="4"/>
      <c r="NMU79" s="4"/>
      <c r="NMV79" s="4"/>
      <c r="NMW79" s="4"/>
      <c r="NMX79" s="4"/>
      <c r="NMY79" s="4"/>
      <c r="NMZ79" s="4"/>
      <c r="NNA79" s="4"/>
      <c r="NNB79" s="4"/>
      <c r="NNC79" s="4"/>
      <c r="NND79" s="4"/>
      <c r="NNE79" s="4"/>
      <c r="NNF79" s="4"/>
      <c r="NNG79" s="4"/>
      <c r="NNH79" s="4"/>
      <c r="NNI79" s="4"/>
      <c r="NNJ79" s="4"/>
      <c r="NNK79" s="4"/>
      <c r="NNL79" s="4"/>
      <c r="NNM79" s="4"/>
      <c r="NNN79" s="4"/>
      <c r="NNO79" s="4"/>
      <c r="NNP79" s="4"/>
      <c r="NNQ79" s="4"/>
      <c r="NNR79" s="4"/>
      <c r="NNS79" s="4"/>
      <c r="NNT79" s="4"/>
      <c r="NNU79" s="4"/>
      <c r="NNV79" s="4"/>
      <c r="NNW79" s="4"/>
      <c r="NNX79" s="4"/>
      <c r="NNY79" s="4"/>
      <c r="NNZ79" s="4"/>
      <c r="NOA79" s="4"/>
      <c r="NOB79" s="4"/>
      <c r="NOC79" s="4"/>
      <c r="NOD79" s="4"/>
      <c r="NOE79" s="4"/>
      <c r="NOF79" s="4"/>
      <c r="NOG79" s="4"/>
      <c r="NOH79" s="4"/>
      <c r="NOI79" s="4"/>
      <c r="NOJ79" s="4"/>
      <c r="NOK79" s="4"/>
      <c r="NOL79" s="4"/>
      <c r="NOM79" s="4"/>
      <c r="NON79" s="4"/>
      <c r="NOO79" s="4"/>
      <c r="NOP79" s="4"/>
      <c r="NOQ79" s="4"/>
      <c r="NOR79" s="4"/>
      <c r="NOS79" s="4"/>
      <c r="NOT79" s="4"/>
      <c r="NOU79" s="4"/>
      <c r="NOV79" s="4"/>
      <c r="NOW79" s="4"/>
      <c r="NOX79" s="4"/>
      <c r="NOY79" s="4"/>
      <c r="NOZ79" s="4"/>
      <c r="NPA79" s="4"/>
      <c r="NPB79" s="4"/>
      <c r="NPC79" s="4"/>
      <c r="NPD79" s="4"/>
      <c r="NPE79" s="4"/>
      <c r="NPF79" s="4"/>
      <c r="NPG79" s="4"/>
      <c r="NPH79" s="4"/>
      <c r="NPI79" s="4"/>
      <c r="NPJ79" s="4"/>
      <c r="NPK79" s="4"/>
      <c r="NPL79" s="4"/>
      <c r="NPM79" s="4"/>
      <c r="NPN79" s="4"/>
      <c r="NPO79" s="4"/>
      <c r="NPP79" s="4"/>
      <c r="NPQ79" s="4"/>
      <c r="NPR79" s="4"/>
      <c r="NPS79" s="4"/>
      <c r="NPT79" s="4"/>
      <c r="NPU79" s="4"/>
      <c r="NPV79" s="4"/>
      <c r="NPW79" s="4"/>
      <c r="NPX79" s="4"/>
      <c r="NPY79" s="4"/>
      <c r="NPZ79" s="4"/>
      <c r="NQA79" s="4"/>
      <c r="NQB79" s="4"/>
      <c r="NQC79" s="4"/>
      <c r="NQD79" s="4"/>
      <c r="NQE79" s="4"/>
      <c r="NQF79" s="4"/>
      <c r="NQG79" s="4"/>
      <c r="NQH79" s="4"/>
      <c r="NQI79" s="4"/>
      <c r="NQJ79" s="4"/>
      <c r="NQK79" s="4"/>
      <c r="NQL79" s="4"/>
      <c r="NQM79" s="4"/>
      <c r="NQN79" s="4"/>
      <c r="NQO79" s="4"/>
      <c r="NQP79" s="4"/>
      <c r="NQQ79" s="4"/>
      <c r="NQR79" s="4"/>
      <c r="NQS79" s="4"/>
      <c r="NQT79" s="4"/>
      <c r="NQU79" s="4"/>
      <c r="NQV79" s="4"/>
      <c r="NQW79" s="4"/>
      <c r="NQX79" s="4"/>
      <c r="NQY79" s="4"/>
      <c r="NQZ79" s="4"/>
      <c r="NRA79" s="4"/>
      <c r="NRB79" s="4"/>
      <c r="NRC79" s="4"/>
      <c r="NRD79" s="4"/>
      <c r="NRE79" s="4"/>
      <c r="NRF79" s="4"/>
      <c r="NRG79" s="4"/>
      <c r="NRH79" s="4"/>
      <c r="NRI79" s="4"/>
      <c r="NRJ79" s="4"/>
      <c r="NRK79" s="4"/>
      <c r="NRL79" s="4"/>
      <c r="NRM79" s="4"/>
      <c r="NRN79" s="4"/>
      <c r="NRO79" s="4"/>
      <c r="NRP79" s="4"/>
      <c r="NRQ79" s="4"/>
      <c r="NRR79" s="4"/>
      <c r="NRS79" s="4"/>
      <c r="NRT79" s="4"/>
      <c r="NRU79" s="4"/>
      <c r="NRV79" s="4"/>
      <c r="NRW79" s="4"/>
      <c r="NRX79" s="4"/>
      <c r="NRY79" s="4"/>
      <c r="NRZ79" s="4"/>
      <c r="NSA79" s="4"/>
      <c r="NSB79" s="4"/>
      <c r="NSC79" s="4"/>
      <c r="NSD79" s="4"/>
      <c r="NSE79" s="4"/>
      <c r="NSF79" s="4"/>
      <c r="NSG79" s="4"/>
      <c r="NSH79" s="4"/>
      <c r="NSI79" s="4"/>
      <c r="NSJ79" s="4"/>
      <c r="NSK79" s="4"/>
      <c r="NSL79" s="4"/>
      <c r="NSM79" s="4"/>
      <c r="NSN79" s="4"/>
      <c r="NSO79" s="4"/>
      <c r="NSP79" s="4"/>
      <c r="NSQ79" s="4"/>
      <c r="NSR79" s="4"/>
      <c r="NSS79" s="4"/>
      <c r="NST79" s="4"/>
      <c r="NSU79" s="4"/>
      <c r="NSV79" s="4"/>
      <c r="NSW79" s="4"/>
      <c r="NSX79" s="4"/>
      <c r="NSY79" s="4"/>
      <c r="NSZ79" s="4"/>
      <c r="NTA79" s="4"/>
      <c r="NTB79" s="4"/>
      <c r="NTC79" s="4"/>
      <c r="NTD79" s="4"/>
      <c r="NTE79" s="4"/>
      <c r="NTF79" s="4"/>
      <c r="NTG79" s="4"/>
      <c r="NTH79" s="4"/>
      <c r="NTI79" s="4"/>
      <c r="NTJ79" s="4"/>
      <c r="NTK79" s="4"/>
      <c r="NTL79" s="4"/>
      <c r="NTM79" s="4"/>
      <c r="NTN79" s="4"/>
      <c r="NTO79" s="4"/>
      <c r="NTP79" s="4"/>
      <c r="NTQ79" s="4"/>
      <c r="NTR79" s="4"/>
      <c r="NTS79" s="4"/>
      <c r="NTT79" s="4"/>
      <c r="NTU79" s="4"/>
      <c r="NTV79" s="4"/>
      <c r="NTW79" s="4"/>
      <c r="NTX79" s="4"/>
      <c r="NTY79" s="4"/>
      <c r="NTZ79" s="4"/>
      <c r="NUA79" s="4"/>
      <c r="NUB79" s="4"/>
      <c r="NUC79" s="4"/>
      <c r="NUD79" s="4"/>
      <c r="NUE79" s="4"/>
      <c r="NUF79" s="4"/>
      <c r="NUG79" s="4"/>
      <c r="NUH79" s="4"/>
      <c r="NUI79" s="4"/>
      <c r="NUJ79" s="4"/>
      <c r="NUK79" s="4"/>
      <c r="NUL79" s="4"/>
      <c r="NUM79" s="4"/>
      <c r="NUN79" s="4"/>
      <c r="NUO79" s="4"/>
      <c r="NUP79" s="4"/>
      <c r="NUQ79" s="4"/>
      <c r="NUR79" s="4"/>
      <c r="NUS79" s="4"/>
      <c r="NUT79" s="4"/>
      <c r="NUU79" s="4"/>
      <c r="NUV79" s="4"/>
      <c r="NUW79" s="4"/>
      <c r="NUX79" s="4"/>
      <c r="NUY79" s="4"/>
      <c r="NUZ79" s="4"/>
      <c r="NVA79" s="4"/>
      <c r="NVB79" s="4"/>
      <c r="NVC79" s="4"/>
      <c r="NVD79" s="4"/>
      <c r="NVE79" s="4"/>
      <c r="NVF79" s="4"/>
      <c r="NVG79" s="4"/>
      <c r="NVH79" s="4"/>
      <c r="NVI79" s="4"/>
      <c r="NVJ79" s="4"/>
      <c r="NVK79" s="4"/>
      <c r="NVL79" s="4"/>
      <c r="NVM79" s="4"/>
      <c r="NVN79" s="4"/>
      <c r="NVO79" s="4"/>
      <c r="NVP79" s="4"/>
      <c r="NVQ79" s="4"/>
      <c r="NVR79" s="4"/>
      <c r="NVS79" s="4"/>
      <c r="NVT79" s="4"/>
      <c r="NVU79" s="4"/>
      <c r="NVV79" s="4"/>
      <c r="NVW79" s="4"/>
      <c r="NVX79" s="4"/>
      <c r="NVY79" s="4"/>
      <c r="NVZ79" s="4"/>
      <c r="NWA79" s="4"/>
      <c r="NWB79" s="4"/>
      <c r="NWC79" s="4"/>
      <c r="NWD79" s="4"/>
      <c r="NWE79" s="4"/>
      <c r="NWF79" s="4"/>
      <c r="NWG79" s="4"/>
      <c r="NWH79" s="4"/>
      <c r="NWI79" s="4"/>
      <c r="NWJ79" s="4"/>
      <c r="NWK79" s="4"/>
      <c r="NWL79" s="4"/>
      <c r="NWM79" s="4"/>
      <c r="NWN79" s="4"/>
      <c r="NWO79" s="4"/>
      <c r="NWP79" s="4"/>
      <c r="NWQ79" s="4"/>
      <c r="NWR79" s="4"/>
      <c r="NWS79" s="4"/>
      <c r="NWT79" s="4"/>
      <c r="NWU79" s="4"/>
      <c r="NWV79" s="4"/>
      <c r="NWW79" s="4"/>
      <c r="NWX79" s="4"/>
      <c r="NWY79" s="4"/>
      <c r="NWZ79" s="4"/>
      <c r="NXA79" s="4"/>
      <c r="NXB79" s="4"/>
      <c r="NXC79" s="4"/>
      <c r="NXD79" s="4"/>
      <c r="NXE79" s="4"/>
      <c r="NXF79" s="4"/>
      <c r="NXG79" s="4"/>
      <c r="NXH79" s="4"/>
      <c r="NXI79" s="4"/>
      <c r="NXJ79" s="4"/>
      <c r="NXK79" s="4"/>
      <c r="NXL79" s="4"/>
      <c r="NXM79" s="4"/>
      <c r="NXN79" s="4"/>
      <c r="NXO79" s="4"/>
      <c r="NXP79" s="4"/>
      <c r="NXQ79" s="4"/>
      <c r="NXR79" s="4"/>
      <c r="NXS79" s="4"/>
      <c r="NXT79" s="4"/>
      <c r="NXU79" s="4"/>
      <c r="NXV79" s="4"/>
      <c r="NXW79" s="4"/>
      <c r="NXX79" s="4"/>
      <c r="NXY79" s="4"/>
      <c r="NXZ79" s="4"/>
      <c r="NYA79" s="4"/>
      <c r="NYB79" s="4"/>
      <c r="NYC79" s="4"/>
      <c r="NYD79" s="4"/>
      <c r="NYE79" s="4"/>
      <c r="NYF79" s="4"/>
      <c r="NYG79" s="4"/>
      <c r="NYH79" s="4"/>
      <c r="NYI79" s="4"/>
      <c r="NYJ79" s="4"/>
      <c r="NYK79" s="4"/>
      <c r="NYL79" s="4"/>
      <c r="NYM79" s="4"/>
      <c r="NYN79" s="4"/>
      <c r="NYO79" s="4"/>
      <c r="NYP79" s="4"/>
      <c r="NYQ79" s="4"/>
      <c r="NYR79" s="4"/>
      <c r="NYS79" s="4"/>
      <c r="NYT79" s="4"/>
      <c r="NYU79" s="4"/>
      <c r="NYV79" s="4"/>
      <c r="NYW79" s="4"/>
      <c r="NYX79" s="4"/>
      <c r="NYY79" s="4"/>
      <c r="NYZ79" s="4"/>
      <c r="NZA79" s="4"/>
      <c r="NZB79" s="4"/>
      <c r="NZC79" s="4"/>
      <c r="NZD79" s="4"/>
      <c r="NZE79" s="4"/>
      <c r="NZF79" s="4"/>
      <c r="NZG79" s="4"/>
      <c r="NZH79" s="4"/>
      <c r="NZI79" s="4"/>
      <c r="NZJ79" s="4"/>
      <c r="NZK79" s="4"/>
      <c r="NZL79" s="4"/>
      <c r="NZM79" s="4"/>
      <c r="NZN79" s="4"/>
      <c r="NZO79" s="4"/>
      <c r="NZP79" s="4"/>
      <c r="NZQ79" s="4"/>
      <c r="NZR79" s="4"/>
      <c r="NZS79" s="4"/>
      <c r="NZT79" s="4"/>
      <c r="NZU79" s="4"/>
      <c r="NZV79" s="4"/>
      <c r="NZW79" s="4"/>
      <c r="NZX79" s="4"/>
      <c r="NZY79" s="4"/>
      <c r="NZZ79" s="4"/>
      <c r="OAA79" s="4"/>
      <c r="OAB79" s="4"/>
      <c r="OAC79" s="4"/>
      <c r="OAD79" s="4"/>
      <c r="OAE79" s="4"/>
      <c r="OAF79" s="4"/>
      <c r="OAG79" s="4"/>
      <c r="OAH79" s="4"/>
      <c r="OAI79" s="4"/>
      <c r="OAJ79" s="4"/>
      <c r="OAK79" s="4"/>
      <c r="OAL79" s="4"/>
      <c r="OAM79" s="4"/>
      <c r="OAN79" s="4"/>
      <c r="OAO79" s="4"/>
      <c r="OAP79" s="4"/>
      <c r="OAQ79" s="4"/>
      <c r="OAR79" s="4"/>
      <c r="OAS79" s="4"/>
      <c r="OAT79" s="4"/>
      <c r="OAU79" s="4"/>
      <c r="OAV79" s="4"/>
      <c r="OAW79" s="4"/>
      <c r="OAX79" s="4"/>
      <c r="OAY79" s="4"/>
      <c r="OAZ79" s="4"/>
      <c r="OBA79" s="4"/>
      <c r="OBB79" s="4"/>
      <c r="OBC79" s="4"/>
      <c r="OBD79" s="4"/>
      <c r="OBE79" s="4"/>
      <c r="OBF79" s="4"/>
      <c r="OBG79" s="4"/>
      <c r="OBH79" s="4"/>
      <c r="OBI79" s="4"/>
      <c r="OBJ79" s="4"/>
      <c r="OBK79" s="4"/>
      <c r="OBL79" s="4"/>
      <c r="OBM79" s="4"/>
      <c r="OBN79" s="4"/>
      <c r="OBO79" s="4"/>
      <c r="OBP79" s="4"/>
      <c r="OBQ79" s="4"/>
      <c r="OBR79" s="4"/>
      <c r="OBS79" s="4"/>
      <c r="OBT79" s="4"/>
      <c r="OBU79" s="4"/>
      <c r="OBV79" s="4"/>
      <c r="OBW79" s="4"/>
      <c r="OBX79" s="4"/>
      <c r="OBY79" s="4"/>
      <c r="OBZ79" s="4"/>
      <c r="OCA79" s="4"/>
      <c r="OCB79" s="4"/>
      <c r="OCC79" s="4"/>
      <c r="OCD79" s="4"/>
      <c r="OCE79" s="4"/>
      <c r="OCF79" s="4"/>
      <c r="OCG79" s="4"/>
      <c r="OCH79" s="4"/>
      <c r="OCI79" s="4"/>
      <c r="OCJ79" s="4"/>
      <c r="OCK79" s="4"/>
      <c r="OCL79" s="4"/>
      <c r="OCM79" s="4"/>
      <c r="OCN79" s="4"/>
      <c r="OCO79" s="4"/>
      <c r="OCP79" s="4"/>
      <c r="OCQ79" s="4"/>
      <c r="OCR79" s="4"/>
      <c r="OCS79" s="4"/>
      <c r="OCT79" s="4"/>
      <c r="OCU79" s="4"/>
      <c r="OCV79" s="4"/>
      <c r="OCW79" s="4"/>
      <c r="OCX79" s="4"/>
      <c r="OCY79" s="4"/>
      <c r="OCZ79" s="4"/>
      <c r="ODA79" s="4"/>
      <c r="ODB79" s="4"/>
      <c r="ODC79" s="4"/>
      <c r="ODD79" s="4"/>
      <c r="ODE79" s="4"/>
      <c r="ODF79" s="4"/>
      <c r="ODG79" s="4"/>
      <c r="ODH79" s="4"/>
      <c r="ODI79" s="4"/>
      <c r="ODJ79" s="4"/>
      <c r="ODK79" s="4"/>
      <c r="ODL79" s="4"/>
      <c r="ODM79" s="4"/>
      <c r="ODN79" s="4"/>
      <c r="ODO79" s="4"/>
      <c r="ODP79" s="4"/>
      <c r="ODQ79" s="4"/>
      <c r="ODR79" s="4"/>
      <c r="ODS79" s="4"/>
      <c r="ODT79" s="4"/>
      <c r="ODU79" s="4"/>
      <c r="ODV79" s="4"/>
      <c r="ODW79" s="4"/>
      <c r="ODX79" s="4"/>
      <c r="ODY79" s="4"/>
      <c r="ODZ79" s="4"/>
      <c r="OEA79" s="4"/>
      <c r="OEB79" s="4"/>
      <c r="OEC79" s="4"/>
      <c r="OED79" s="4"/>
      <c r="OEE79" s="4"/>
      <c r="OEF79" s="4"/>
      <c r="OEG79" s="4"/>
      <c r="OEH79" s="4"/>
      <c r="OEI79" s="4"/>
      <c r="OEJ79" s="4"/>
      <c r="OEK79" s="4"/>
      <c r="OEL79" s="4"/>
      <c r="OEM79" s="4"/>
      <c r="OEN79" s="4"/>
      <c r="OEO79" s="4"/>
      <c r="OEP79" s="4"/>
      <c r="OEQ79" s="4"/>
      <c r="OER79" s="4"/>
      <c r="OES79" s="4"/>
      <c r="OET79" s="4"/>
      <c r="OEU79" s="4"/>
      <c r="OEV79" s="4"/>
      <c r="OEW79" s="4"/>
      <c r="OEX79" s="4"/>
      <c r="OEY79" s="4"/>
      <c r="OEZ79" s="4"/>
      <c r="OFA79" s="4"/>
      <c r="OFB79" s="4"/>
      <c r="OFC79" s="4"/>
      <c r="OFD79" s="4"/>
      <c r="OFE79" s="4"/>
      <c r="OFF79" s="4"/>
      <c r="OFG79" s="4"/>
      <c r="OFH79" s="4"/>
      <c r="OFI79" s="4"/>
      <c r="OFJ79" s="4"/>
      <c r="OFK79" s="4"/>
      <c r="OFL79" s="4"/>
      <c r="OFM79" s="4"/>
      <c r="OFN79" s="4"/>
      <c r="OFO79" s="4"/>
      <c r="OFP79" s="4"/>
      <c r="OFQ79" s="4"/>
      <c r="OFR79" s="4"/>
      <c r="OFS79" s="4"/>
      <c r="OFT79" s="4"/>
      <c r="OFU79" s="4"/>
      <c r="OFV79" s="4"/>
      <c r="OFW79" s="4"/>
      <c r="OFX79" s="4"/>
      <c r="OFY79" s="4"/>
      <c r="OFZ79" s="4"/>
      <c r="OGA79" s="4"/>
      <c r="OGB79" s="4"/>
      <c r="OGC79" s="4"/>
      <c r="OGD79" s="4"/>
      <c r="OGE79" s="4"/>
      <c r="OGF79" s="4"/>
      <c r="OGG79" s="4"/>
      <c r="OGH79" s="4"/>
      <c r="OGI79" s="4"/>
      <c r="OGJ79" s="4"/>
      <c r="OGK79" s="4"/>
      <c r="OGL79" s="4"/>
      <c r="OGM79" s="4"/>
      <c r="OGN79" s="4"/>
      <c r="OGO79" s="4"/>
      <c r="OGP79" s="4"/>
      <c r="OGQ79" s="4"/>
      <c r="OGR79" s="4"/>
      <c r="OGS79" s="4"/>
      <c r="OGT79" s="4"/>
      <c r="OGU79" s="4"/>
      <c r="OGV79" s="4"/>
      <c r="OGW79" s="4"/>
      <c r="OGX79" s="4"/>
      <c r="OGY79" s="4"/>
      <c r="OGZ79" s="4"/>
      <c r="OHA79" s="4"/>
      <c r="OHB79" s="4"/>
      <c r="OHC79" s="4"/>
      <c r="OHD79" s="4"/>
      <c r="OHE79" s="4"/>
      <c r="OHF79" s="4"/>
      <c r="OHG79" s="4"/>
      <c r="OHH79" s="4"/>
      <c r="OHI79" s="4"/>
      <c r="OHJ79" s="4"/>
      <c r="OHK79" s="4"/>
      <c r="OHL79" s="4"/>
      <c r="OHM79" s="4"/>
      <c r="OHN79" s="4"/>
      <c r="OHO79" s="4"/>
      <c r="OHP79" s="4"/>
      <c r="OHQ79" s="4"/>
      <c r="OHR79" s="4"/>
      <c r="OHS79" s="4"/>
      <c r="OHT79" s="4"/>
      <c r="OHU79" s="4"/>
      <c r="OHV79" s="4"/>
      <c r="OHW79" s="4"/>
      <c r="OHX79" s="4"/>
      <c r="OHY79" s="4"/>
      <c r="OHZ79" s="4"/>
      <c r="OIA79" s="4"/>
      <c r="OIB79" s="4"/>
      <c r="OIC79" s="4"/>
      <c r="OID79" s="4"/>
      <c r="OIE79" s="4"/>
      <c r="OIF79" s="4"/>
      <c r="OIG79" s="4"/>
      <c r="OIH79" s="4"/>
      <c r="OII79" s="4"/>
      <c r="OIJ79" s="4"/>
      <c r="OIK79" s="4"/>
      <c r="OIL79" s="4"/>
      <c r="OIM79" s="4"/>
      <c r="OIN79" s="4"/>
      <c r="OIO79" s="4"/>
      <c r="OIP79" s="4"/>
      <c r="OIQ79" s="4"/>
      <c r="OIR79" s="4"/>
      <c r="OIS79" s="4"/>
      <c r="OIT79" s="4"/>
      <c r="OIU79" s="4"/>
      <c r="OIV79" s="4"/>
      <c r="OIW79" s="4"/>
      <c r="OIX79" s="4"/>
      <c r="OIY79" s="4"/>
      <c r="OIZ79" s="4"/>
      <c r="OJA79" s="4"/>
      <c r="OJB79" s="4"/>
      <c r="OJC79" s="4"/>
      <c r="OJD79" s="4"/>
      <c r="OJE79" s="4"/>
      <c r="OJF79" s="4"/>
      <c r="OJG79" s="4"/>
      <c r="OJH79" s="4"/>
      <c r="OJI79" s="4"/>
      <c r="OJJ79" s="4"/>
      <c r="OJK79" s="4"/>
      <c r="OJL79" s="4"/>
      <c r="OJM79" s="4"/>
      <c r="OJN79" s="4"/>
      <c r="OJO79" s="4"/>
      <c r="OJP79" s="4"/>
      <c r="OJQ79" s="4"/>
      <c r="OJR79" s="4"/>
      <c r="OJS79" s="4"/>
      <c r="OJT79" s="4"/>
      <c r="OJU79" s="4"/>
      <c r="OJV79" s="4"/>
      <c r="OJW79" s="4"/>
      <c r="OJX79" s="4"/>
      <c r="OJY79" s="4"/>
      <c r="OJZ79" s="4"/>
      <c r="OKA79" s="4"/>
      <c r="OKB79" s="4"/>
      <c r="OKC79" s="4"/>
      <c r="OKD79" s="4"/>
      <c r="OKE79" s="4"/>
      <c r="OKF79" s="4"/>
      <c r="OKG79" s="4"/>
      <c r="OKH79" s="4"/>
      <c r="OKI79" s="4"/>
      <c r="OKJ79" s="4"/>
      <c r="OKK79" s="4"/>
      <c r="OKL79" s="4"/>
      <c r="OKM79" s="4"/>
      <c r="OKN79" s="4"/>
      <c r="OKO79" s="4"/>
      <c r="OKP79" s="4"/>
      <c r="OKQ79" s="4"/>
      <c r="OKR79" s="4"/>
      <c r="OKS79" s="4"/>
      <c r="OKT79" s="4"/>
      <c r="OKU79" s="4"/>
      <c r="OKV79" s="4"/>
      <c r="OKW79" s="4"/>
      <c r="OKX79" s="4"/>
      <c r="OKY79" s="4"/>
      <c r="OKZ79" s="4"/>
      <c r="OLA79" s="4"/>
      <c r="OLB79" s="4"/>
      <c r="OLC79" s="4"/>
      <c r="OLD79" s="4"/>
      <c r="OLE79" s="4"/>
      <c r="OLF79" s="4"/>
      <c r="OLG79" s="4"/>
      <c r="OLH79" s="4"/>
      <c r="OLI79" s="4"/>
      <c r="OLJ79" s="4"/>
      <c r="OLK79" s="4"/>
      <c r="OLL79" s="4"/>
      <c r="OLM79" s="4"/>
      <c r="OLN79" s="4"/>
      <c r="OLO79" s="4"/>
      <c r="OLP79" s="4"/>
      <c r="OLQ79" s="4"/>
      <c r="OLR79" s="4"/>
      <c r="OLS79" s="4"/>
      <c r="OLT79" s="4"/>
      <c r="OLU79" s="4"/>
      <c r="OLV79" s="4"/>
      <c r="OLW79" s="4"/>
      <c r="OLX79" s="4"/>
      <c r="OLY79" s="4"/>
      <c r="OLZ79" s="4"/>
      <c r="OMA79" s="4"/>
      <c r="OMB79" s="4"/>
      <c r="OMC79" s="4"/>
      <c r="OMD79" s="4"/>
      <c r="OME79" s="4"/>
      <c r="OMF79" s="4"/>
      <c r="OMG79" s="4"/>
      <c r="OMH79" s="4"/>
      <c r="OMI79" s="4"/>
      <c r="OMJ79" s="4"/>
      <c r="OMK79" s="4"/>
      <c r="OML79" s="4"/>
      <c r="OMM79" s="4"/>
      <c r="OMN79" s="4"/>
      <c r="OMO79" s="4"/>
      <c r="OMP79" s="4"/>
      <c r="OMQ79" s="4"/>
      <c r="OMR79" s="4"/>
      <c r="OMS79" s="4"/>
      <c r="OMT79" s="4"/>
      <c r="OMU79" s="4"/>
      <c r="OMV79" s="4"/>
      <c r="OMW79" s="4"/>
      <c r="OMX79" s="4"/>
      <c r="OMY79" s="4"/>
      <c r="OMZ79" s="4"/>
      <c r="ONA79" s="4"/>
      <c r="ONB79" s="4"/>
      <c r="ONC79" s="4"/>
      <c r="OND79" s="4"/>
      <c r="ONE79" s="4"/>
      <c r="ONF79" s="4"/>
      <c r="ONG79" s="4"/>
      <c r="ONH79" s="4"/>
      <c r="ONI79" s="4"/>
      <c r="ONJ79" s="4"/>
      <c r="ONK79" s="4"/>
      <c r="ONL79" s="4"/>
      <c r="ONM79" s="4"/>
      <c r="ONN79" s="4"/>
      <c r="ONO79" s="4"/>
      <c r="ONP79" s="4"/>
      <c r="ONQ79" s="4"/>
      <c r="ONR79" s="4"/>
      <c r="ONS79" s="4"/>
      <c r="ONT79" s="4"/>
      <c r="ONU79" s="4"/>
      <c r="ONV79" s="4"/>
      <c r="ONW79" s="4"/>
      <c r="ONX79" s="4"/>
      <c r="ONY79" s="4"/>
      <c r="ONZ79" s="4"/>
      <c r="OOA79" s="4"/>
      <c r="OOB79" s="4"/>
      <c r="OOC79" s="4"/>
      <c r="OOD79" s="4"/>
      <c r="OOE79" s="4"/>
      <c r="OOF79" s="4"/>
      <c r="OOG79" s="4"/>
      <c r="OOH79" s="4"/>
      <c r="OOI79" s="4"/>
      <c r="OOJ79" s="4"/>
      <c r="OOK79" s="4"/>
      <c r="OOL79" s="4"/>
      <c r="OOM79" s="4"/>
      <c r="OON79" s="4"/>
      <c r="OOO79" s="4"/>
      <c r="OOP79" s="4"/>
      <c r="OOQ79" s="4"/>
      <c r="OOR79" s="4"/>
      <c r="OOS79" s="4"/>
      <c r="OOT79" s="4"/>
      <c r="OOU79" s="4"/>
      <c r="OOV79" s="4"/>
      <c r="OOW79" s="4"/>
      <c r="OOX79" s="4"/>
      <c r="OOY79" s="4"/>
      <c r="OOZ79" s="4"/>
      <c r="OPA79" s="4"/>
      <c r="OPB79" s="4"/>
      <c r="OPC79" s="4"/>
      <c r="OPD79" s="4"/>
      <c r="OPE79" s="4"/>
      <c r="OPF79" s="4"/>
      <c r="OPG79" s="4"/>
      <c r="OPH79" s="4"/>
      <c r="OPI79" s="4"/>
      <c r="OPJ79" s="4"/>
      <c r="OPK79" s="4"/>
      <c r="OPL79" s="4"/>
      <c r="OPM79" s="4"/>
      <c r="OPN79" s="4"/>
      <c r="OPO79" s="4"/>
      <c r="OPP79" s="4"/>
      <c r="OPQ79" s="4"/>
      <c r="OPR79" s="4"/>
      <c r="OPS79" s="4"/>
      <c r="OPT79" s="4"/>
      <c r="OPU79" s="4"/>
      <c r="OPV79" s="4"/>
      <c r="OPW79" s="4"/>
      <c r="OPX79" s="4"/>
      <c r="OPY79" s="4"/>
      <c r="OPZ79" s="4"/>
      <c r="OQA79" s="4"/>
      <c r="OQB79" s="4"/>
      <c r="OQC79" s="4"/>
      <c r="OQD79" s="4"/>
      <c r="OQE79" s="4"/>
      <c r="OQF79" s="4"/>
      <c r="OQG79" s="4"/>
      <c r="OQH79" s="4"/>
      <c r="OQI79" s="4"/>
      <c r="OQJ79" s="4"/>
      <c r="OQK79" s="4"/>
      <c r="OQL79" s="4"/>
      <c r="OQM79" s="4"/>
      <c r="OQN79" s="4"/>
      <c r="OQO79" s="4"/>
      <c r="OQP79" s="4"/>
      <c r="OQQ79" s="4"/>
      <c r="OQR79" s="4"/>
      <c r="OQS79" s="4"/>
      <c r="OQT79" s="4"/>
      <c r="OQU79" s="4"/>
      <c r="OQV79" s="4"/>
      <c r="OQW79" s="4"/>
      <c r="OQX79" s="4"/>
      <c r="OQY79" s="4"/>
      <c r="OQZ79" s="4"/>
      <c r="ORA79" s="4"/>
      <c r="ORB79" s="4"/>
      <c r="ORC79" s="4"/>
      <c r="ORD79" s="4"/>
      <c r="ORE79" s="4"/>
      <c r="ORF79" s="4"/>
      <c r="ORG79" s="4"/>
      <c r="ORH79" s="4"/>
      <c r="ORI79" s="4"/>
      <c r="ORJ79" s="4"/>
      <c r="ORK79" s="4"/>
      <c r="ORL79" s="4"/>
      <c r="ORM79" s="4"/>
      <c r="ORN79" s="4"/>
      <c r="ORO79" s="4"/>
      <c r="ORP79" s="4"/>
      <c r="ORQ79" s="4"/>
      <c r="ORR79" s="4"/>
      <c r="ORS79" s="4"/>
      <c r="ORT79" s="4"/>
      <c r="ORU79" s="4"/>
      <c r="ORV79" s="4"/>
      <c r="ORW79" s="4"/>
      <c r="ORX79" s="4"/>
      <c r="ORY79" s="4"/>
      <c r="ORZ79" s="4"/>
      <c r="OSA79" s="4"/>
      <c r="OSB79" s="4"/>
      <c r="OSC79" s="4"/>
      <c r="OSD79" s="4"/>
      <c r="OSE79" s="4"/>
      <c r="OSF79" s="4"/>
      <c r="OSG79" s="4"/>
      <c r="OSH79" s="4"/>
      <c r="OSI79" s="4"/>
      <c r="OSJ79" s="4"/>
      <c r="OSK79" s="4"/>
      <c r="OSL79" s="4"/>
      <c r="OSM79" s="4"/>
      <c r="OSN79" s="4"/>
      <c r="OSO79" s="4"/>
      <c r="OSP79" s="4"/>
      <c r="OSQ79" s="4"/>
      <c r="OSR79" s="4"/>
      <c r="OSS79" s="4"/>
      <c r="OST79" s="4"/>
      <c r="OSU79" s="4"/>
      <c r="OSV79" s="4"/>
      <c r="OSW79" s="4"/>
      <c r="OSX79" s="4"/>
      <c r="OSY79" s="4"/>
      <c r="OSZ79" s="4"/>
      <c r="OTA79" s="4"/>
      <c r="OTB79" s="4"/>
      <c r="OTC79" s="4"/>
      <c r="OTD79" s="4"/>
      <c r="OTE79" s="4"/>
      <c r="OTF79" s="4"/>
      <c r="OTG79" s="4"/>
      <c r="OTH79" s="4"/>
      <c r="OTI79" s="4"/>
      <c r="OTJ79" s="4"/>
      <c r="OTK79" s="4"/>
      <c r="OTL79" s="4"/>
      <c r="OTM79" s="4"/>
      <c r="OTN79" s="4"/>
      <c r="OTO79" s="4"/>
      <c r="OTP79" s="4"/>
      <c r="OTQ79" s="4"/>
      <c r="OTR79" s="4"/>
      <c r="OTS79" s="4"/>
      <c r="OTT79" s="4"/>
      <c r="OTU79" s="4"/>
      <c r="OTV79" s="4"/>
      <c r="OTW79" s="4"/>
      <c r="OTX79" s="4"/>
      <c r="OTY79" s="4"/>
      <c r="OTZ79" s="4"/>
      <c r="OUA79" s="4"/>
      <c r="OUB79" s="4"/>
      <c r="OUC79" s="4"/>
      <c r="OUD79" s="4"/>
      <c r="OUE79" s="4"/>
      <c r="OUF79" s="4"/>
      <c r="OUG79" s="4"/>
      <c r="OUH79" s="4"/>
      <c r="OUI79" s="4"/>
      <c r="OUJ79" s="4"/>
      <c r="OUK79" s="4"/>
      <c r="OUL79" s="4"/>
      <c r="OUM79" s="4"/>
      <c r="OUN79" s="4"/>
      <c r="OUO79" s="4"/>
      <c r="OUP79" s="4"/>
      <c r="OUQ79" s="4"/>
      <c r="OUR79" s="4"/>
      <c r="OUS79" s="4"/>
      <c r="OUT79" s="4"/>
      <c r="OUU79" s="4"/>
      <c r="OUV79" s="4"/>
      <c r="OUW79" s="4"/>
      <c r="OUX79" s="4"/>
      <c r="OUY79" s="4"/>
      <c r="OUZ79" s="4"/>
      <c r="OVA79" s="4"/>
      <c r="OVB79" s="4"/>
      <c r="OVC79" s="4"/>
      <c r="OVD79" s="4"/>
      <c r="OVE79" s="4"/>
      <c r="OVF79" s="4"/>
      <c r="OVG79" s="4"/>
      <c r="OVH79" s="4"/>
      <c r="OVI79" s="4"/>
      <c r="OVJ79" s="4"/>
      <c r="OVK79" s="4"/>
      <c r="OVL79" s="4"/>
      <c r="OVM79" s="4"/>
      <c r="OVN79" s="4"/>
      <c r="OVO79" s="4"/>
      <c r="OVP79" s="4"/>
      <c r="OVQ79" s="4"/>
      <c r="OVR79" s="4"/>
      <c r="OVS79" s="4"/>
      <c r="OVT79" s="4"/>
      <c r="OVU79" s="4"/>
      <c r="OVV79" s="4"/>
      <c r="OVW79" s="4"/>
      <c r="OVX79" s="4"/>
      <c r="OVY79" s="4"/>
      <c r="OVZ79" s="4"/>
      <c r="OWA79" s="4"/>
      <c r="OWB79" s="4"/>
      <c r="OWC79" s="4"/>
      <c r="OWD79" s="4"/>
      <c r="OWE79" s="4"/>
      <c r="OWF79" s="4"/>
      <c r="OWG79" s="4"/>
      <c r="OWH79" s="4"/>
      <c r="OWI79" s="4"/>
      <c r="OWJ79" s="4"/>
      <c r="OWK79" s="4"/>
      <c r="OWL79" s="4"/>
      <c r="OWM79" s="4"/>
      <c r="OWN79" s="4"/>
      <c r="OWO79" s="4"/>
      <c r="OWP79" s="4"/>
      <c r="OWQ79" s="4"/>
      <c r="OWR79" s="4"/>
      <c r="OWS79" s="4"/>
      <c r="OWT79" s="4"/>
      <c r="OWU79" s="4"/>
      <c r="OWV79" s="4"/>
      <c r="OWW79" s="4"/>
      <c r="OWX79" s="4"/>
      <c r="OWY79" s="4"/>
      <c r="OWZ79" s="4"/>
      <c r="OXA79" s="4"/>
      <c r="OXB79" s="4"/>
      <c r="OXC79" s="4"/>
      <c r="OXD79" s="4"/>
      <c r="OXE79" s="4"/>
      <c r="OXF79" s="4"/>
      <c r="OXG79" s="4"/>
      <c r="OXH79" s="4"/>
      <c r="OXI79" s="4"/>
      <c r="OXJ79" s="4"/>
      <c r="OXK79" s="4"/>
      <c r="OXL79" s="4"/>
      <c r="OXM79" s="4"/>
      <c r="OXN79" s="4"/>
      <c r="OXO79" s="4"/>
      <c r="OXP79" s="4"/>
      <c r="OXQ79" s="4"/>
      <c r="OXR79" s="4"/>
      <c r="OXS79" s="4"/>
      <c r="OXT79" s="4"/>
      <c r="OXU79" s="4"/>
      <c r="OXV79" s="4"/>
      <c r="OXW79" s="4"/>
      <c r="OXX79" s="4"/>
      <c r="OXY79" s="4"/>
      <c r="OXZ79" s="4"/>
      <c r="OYA79" s="4"/>
      <c r="OYB79" s="4"/>
      <c r="OYC79" s="4"/>
      <c r="OYD79" s="4"/>
      <c r="OYE79" s="4"/>
      <c r="OYF79" s="4"/>
      <c r="OYG79" s="4"/>
      <c r="OYH79" s="4"/>
      <c r="OYI79" s="4"/>
      <c r="OYJ79" s="4"/>
      <c r="OYK79" s="4"/>
      <c r="OYL79" s="4"/>
      <c r="OYM79" s="4"/>
      <c r="OYN79" s="4"/>
      <c r="OYO79" s="4"/>
      <c r="OYP79" s="4"/>
      <c r="OYQ79" s="4"/>
      <c r="OYR79" s="4"/>
      <c r="OYS79" s="4"/>
      <c r="OYT79" s="4"/>
      <c r="OYU79" s="4"/>
      <c r="OYV79" s="4"/>
      <c r="OYW79" s="4"/>
      <c r="OYX79" s="4"/>
      <c r="OYY79" s="4"/>
      <c r="OYZ79" s="4"/>
      <c r="OZA79" s="4"/>
      <c r="OZB79" s="4"/>
      <c r="OZC79" s="4"/>
      <c r="OZD79" s="4"/>
      <c r="OZE79" s="4"/>
      <c r="OZF79" s="4"/>
      <c r="OZG79" s="4"/>
      <c r="OZH79" s="4"/>
      <c r="OZI79" s="4"/>
      <c r="OZJ79" s="4"/>
      <c r="OZK79" s="4"/>
      <c r="OZL79" s="4"/>
      <c r="OZM79" s="4"/>
      <c r="OZN79" s="4"/>
      <c r="OZO79" s="4"/>
      <c r="OZP79" s="4"/>
      <c r="OZQ79" s="4"/>
      <c r="OZR79" s="4"/>
      <c r="OZS79" s="4"/>
      <c r="OZT79" s="4"/>
      <c r="OZU79" s="4"/>
      <c r="OZV79" s="4"/>
      <c r="OZW79" s="4"/>
      <c r="OZX79" s="4"/>
      <c r="OZY79" s="4"/>
      <c r="OZZ79" s="4"/>
      <c r="PAA79" s="4"/>
      <c r="PAB79" s="4"/>
      <c r="PAC79" s="4"/>
      <c r="PAD79" s="4"/>
      <c r="PAE79" s="4"/>
      <c r="PAF79" s="4"/>
      <c r="PAG79" s="4"/>
      <c r="PAH79" s="4"/>
      <c r="PAI79" s="4"/>
      <c r="PAJ79" s="4"/>
      <c r="PAK79" s="4"/>
      <c r="PAL79" s="4"/>
      <c r="PAM79" s="4"/>
      <c r="PAN79" s="4"/>
      <c r="PAO79" s="4"/>
      <c r="PAP79" s="4"/>
      <c r="PAQ79" s="4"/>
      <c r="PAR79" s="4"/>
      <c r="PAS79" s="4"/>
      <c r="PAT79" s="4"/>
      <c r="PAU79" s="4"/>
      <c r="PAV79" s="4"/>
      <c r="PAW79" s="4"/>
      <c r="PAX79" s="4"/>
      <c r="PAY79" s="4"/>
      <c r="PAZ79" s="4"/>
      <c r="PBA79" s="4"/>
      <c r="PBB79" s="4"/>
      <c r="PBC79" s="4"/>
      <c r="PBD79" s="4"/>
      <c r="PBE79" s="4"/>
      <c r="PBF79" s="4"/>
      <c r="PBG79" s="4"/>
      <c r="PBH79" s="4"/>
      <c r="PBI79" s="4"/>
      <c r="PBJ79" s="4"/>
      <c r="PBK79" s="4"/>
      <c r="PBL79" s="4"/>
      <c r="PBM79" s="4"/>
      <c r="PBN79" s="4"/>
      <c r="PBO79" s="4"/>
      <c r="PBP79" s="4"/>
      <c r="PBQ79" s="4"/>
      <c r="PBR79" s="4"/>
      <c r="PBS79" s="4"/>
      <c r="PBT79" s="4"/>
      <c r="PBU79" s="4"/>
      <c r="PBV79" s="4"/>
      <c r="PBW79" s="4"/>
      <c r="PBX79" s="4"/>
      <c r="PBY79" s="4"/>
      <c r="PBZ79" s="4"/>
      <c r="PCA79" s="4"/>
      <c r="PCB79" s="4"/>
      <c r="PCC79" s="4"/>
      <c r="PCD79" s="4"/>
      <c r="PCE79" s="4"/>
      <c r="PCF79" s="4"/>
      <c r="PCG79" s="4"/>
      <c r="PCH79" s="4"/>
      <c r="PCI79" s="4"/>
      <c r="PCJ79" s="4"/>
      <c r="PCK79" s="4"/>
      <c r="PCL79" s="4"/>
      <c r="PCM79" s="4"/>
      <c r="PCN79" s="4"/>
      <c r="PCO79" s="4"/>
      <c r="PCP79" s="4"/>
      <c r="PCQ79" s="4"/>
      <c r="PCR79" s="4"/>
      <c r="PCS79" s="4"/>
      <c r="PCT79" s="4"/>
      <c r="PCU79" s="4"/>
      <c r="PCV79" s="4"/>
      <c r="PCW79" s="4"/>
      <c r="PCX79" s="4"/>
      <c r="PCY79" s="4"/>
      <c r="PCZ79" s="4"/>
      <c r="PDA79" s="4"/>
      <c r="PDB79" s="4"/>
      <c r="PDC79" s="4"/>
      <c r="PDD79" s="4"/>
      <c r="PDE79" s="4"/>
      <c r="PDF79" s="4"/>
      <c r="PDG79" s="4"/>
      <c r="PDH79" s="4"/>
      <c r="PDI79" s="4"/>
      <c r="PDJ79" s="4"/>
      <c r="PDK79" s="4"/>
      <c r="PDL79" s="4"/>
      <c r="PDM79" s="4"/>
      <c r="PDN79" s="4"/>
      <c r="PDO79" s="4"/>
      <c r="PDP79" s="4"/>
      <c r="PDQ79" s="4"/>
      <c r="PDR79" s="4"/>
      <c r="PDS79" s="4"/>
      <c r="PDT79" s="4"/>
      <c r="PDU79" s="4"/>
      <c r="PDV79" s="4"/>
      <c r="PDW79" s="4"/>
      <c r="PDX79" s="4"/>
      <c r="PDY79" s="4"/>
      <c r="PDZ79" s="4"/>
      <c r="PEA79" s="4"/>
      <c r="PEB79" s="4"/>
      <c r="PEC79" s="4"/>
      <c r="PED79" s="4"/>
      <c r="PEE79" s="4"/>
      <c r="PEF79" s="4"/>
      <c r="PEG79" s="4"/>
      <c r="PEH79" s="4"/>
      <c r="PEI79" s="4"/>
      <c r="PEJ79" s="4"/>
      <c r="PEK79" s="4"/>
      <c r="PEL79" s="4"/>
      <c r="PEM79" s="4"/>
      <c r="PEN79" s="4"/>
      <c r="PEO79" s="4"/>
      <c r="PEP79" s="4"/>
      <c r="PEQ79" s="4"/>
      <c r="PER79" s="4"/>
      <c r="PES79" s="4"/>
      <c r="PET79" s="4"/>
      <c r="PEU79" s="4"/>
      <c r="PEV79" s="4"/>
      <c r="PEW79" s="4"/>
      <c r="PEX79" s="4"/>
      <c r="PEY79" s="4"/>
      <c r="PEZ79" s="4"/>
      <c r="PFA79" s="4"/>
      <c r="PFB79" s="4"/>
      <c r="PFC79" s="4"/>
      <c r="PFD79" s="4"/>
      <c r="PFE79" s="4"/>
      <c r="PFF79" s="4"/>
      <c r="PFG79" s="4"/>
      <c r="PFH79" s="4"/>
      <c r="PFI79" s="4"/>
      <c r="PFJ79" s="4"/>
      <c r="PFK79" s="4"/>
      <c r="PFL79" s="4"/>
      <c r="PFM79" s="4"/>
      <c r="PFN79" s="4"/>
      <c r="PFO79" s="4"/>
      <c r="PFP79" s="4"/>
      <c r="PFQ79" s="4"/>
      <c r="PFR79" s="4"/>
      <c r="PFS79" s="4"/>
      <c r="PFT79" s="4"/>
      <c r="PFU79" s="4"/>
      <c r="PFV79" s="4"/>
      <c r="PFW79" s="4"/>
      <c r="PFX79" s="4"/>
      <c r="PFY79" s="4"/>
      <c r="PFZ79" s="4"/>
      <c r="PGA79" s="4"/>
      <c r="PGB79" s="4"/>
      <c r="PGC79" s="4"/>
      <c r="PGD79" s="4"/>
      <c r="PGE79" s="4"/>
      <c r="PGF79" s="4"/>
      <c r="PGG79" s="4"/>
      <c r="PGH79" s="4"/>
      <c r="PGI79" s="4"/>
      <c r="PGJ79" s="4"/>
      <c r="PGK79" s="4"/>
      <c r="PGL79" s="4"/>
      <c r="PGM79" s="4"/>
      <c r="PGN79" s="4"/>
      <c r="PGO79" s="4"/>
      <c r="PGP79" s="4"/>
      <c r="PGQ79" s="4"/>
      <c r="PGR79" s="4"/>
      <c r="PGS79" s="4"/>
      <c r="PGT79" s="4"/>
      <c r="PGU79" s="4"/>
      <c r="PGV79" s="4"/>
      <c r="PGW79" s="4"/>
      <c r="PGX79" s="4"/>
      <c r="PGY79" s="4"/>
      <c r="PGZ79" s="4"/>
      <c r="PHA79" s="4"/>
      <c r="PHB79" s="4"/>
      <c r="PHC79" s="4"/>
      <c r="PHD79" s="4"/>
      <c r="PHE79" s="4"/>
      <c r="PHF79" s="4"/>
      <c r="PHG79" s="4"/>
      <c r="PHH79" s="4"/>
      <c r="PHI79" s="4"/>
      <c r="PHJ79" s="4"/>
      <c r="PHK79" s="4"/>
      <c r="PHL79" s="4"/>
      <c r="PHM79" s="4"/>
      <c r="PHN79" s="4"/>
      <c r="PHO79" s="4"/>
      <c r="PHP79" s="4"/>
      <c r="PHQ79" s="4"/>
      <c r="PHR79" s="4"/>
      <c r="PHS79" s="4"/>
      <c r="PHT79" s="4"/>
      <c r="PHU79" s="4"/>
      <c r="PHV79" s="4"/>
      <c r="PHW79" s="4"/>
      <c r="PHX79" s="4"/>
      <c r="PHY79" s="4"/>
      <c r="PHZ79" s="4"/>
      <c r="PIA79" s="4"/>
      <c r="PIB79" s="4"/>
      <c r="PIC79" s="4"/>
      <c r="PID79" s="4"/>
      <c r="PIE79" s="4"/>
      <c r="PIF79" s="4"/>
      <c r="PIG79" s="4"/>
      <c r="PIH79" s="4"/>
      <c r="PII79" s="4"/>
      <c r="PIJ79" s="4"/>
      <c r="PIK79" s="4"/>
      <c r="PIL79" s="4"/>
      <c r="PIM79" s="4"/>
      <c r="PIN79" s="4"/>
      <c r="PIO79" s="4"/>
      <c r="PIP79" s="4"/>
      <c r="PIQ79" s="4"/>
      <c r="PIR79" s="4"/>
      <c r="PIS79" s="4"/>
      <c r="PIT79" s="4"/>
      <c r="PIU79" s="4"/>
      <c r="PIV79" s="4"/>
      <c r="PIW79" s="4"/>
      <c r="PIX79" s="4"/>
      <c r="PIY79" s="4"/>
      <c r="PIZ79" s="4"/>
      <c r="PJA79" s="4"/>
      <c r="PJB79" s="4"/>
      <c r="PJC79" s="4"/>
      <c r="PJD79" s="4"/>
      <c r="PJE79" s="4"/>
      <c r="PJF79" s="4"/>
      <c r="PJG79" s="4"/>
      <c r="PJH79" s="4"/>
      <c r="PJI79" s="4"/>
      <c r="PJJ79" s="4"/>
      <c r="PJK79" s="4"/>
      <c r="PJL79" s="4"/>
      <c r="PJM79" s="4"/>
      <c r="PJN79" s="4"/>
      <c r="PJO79" s="4"/>
      <c r="PJP79" s="4"/>
      <c r="PJQ79" s="4"/>
      <c r="PJR79" s="4"/>
      <c r="PJS79" s="4"/>
      <c r="PJT79" s="4"/>
      <c r="PJU79" s="4"/>
      <c r="PJV79" s="4"/>
      <c r="PJW79" s="4"/>
      <c r="PJX79" s="4"/>
      <c r="PJY79" s="4"/>
      <c r="PJZ79" s="4"/>
      <c r="PKA79" s="4"/>
      <c r="PKB79" s="4"/>
      <c r="PKC79" s="4"/>
      <c r="PKD79" s="4"/>
      <c r="PKE79" s="4"/>
      <c r="PKF79" s="4"/>
      <c r="PKG79" s="4"/>
      <c r="PKH79" s="4"/>
      <c r="PKI79" s="4"/>
      <c r="PKJ79" s="4"/>
      <c r="PKK79" s="4"/>
      <c r="PKL79" s="4"/>
      <c r="PKM79" s="4"/>
      <c r="PKN79" s="4"/>
      <c r="PKO79" s="4"/>
      <c r="PKP79" s="4"/>
      <c r="PKQ79" s="4"/>
      <c r="PKR79" s="4"/>
      <c r="PKS79" s="4"/>
      <c r="PKT79" s="4"/>
      <c r="PKU79" s="4"/>
      <c r="PKV79" s="4"/>
      <c r="PKW79" s="4"/>
      <c r="PKX79" s="4"/>
      <c r="PKY79" s="4"/>
      <c r="PKZ79" s="4"/>
      <c r="PLA79" s="4"/>
      <c r="PLB79" s="4"/>
      <c r="PLC79" s="4"/>
      <c r="PLD79" s="4"/>
      <c r="PLE79" s="4"/>
      <c r="PLF79" s="4"/>
      <c r="PLG79" s="4"/>
      <c r="PLH79" s="4"/>
      <c r="PLI79" s="4"/>
      <c r="PLJ79" s="4"/>
      <c r="PLK79" s="4"/>
      <c r="PLL79" s="4"/>
      <c r="PLM79" s="4"/>
      <c r="PLN79" s="4"/>
      <c r="PLO79" s="4"/>
      <c r="PLP79" s="4"/>
      <c r="PLQ79" s="4"/>
      <c r="PLR79" s="4"/>
      <c r="PLS79" s="4"/>
      <c r="PLT79" s="4"/>
      <c r="PLU79" s="4"/>
      <c r="PLV79" s="4"/>
      <c r="PLW79" s="4"/>
      <c r="PLX79" s="4"/>
      <c r="PLY79" s="4"/>
      <c r="PLZ79" s="4"/>
      <c r="PMA79" s="4"/>
      <c r="PMB79" s="4"/>
      <c r="PMC79" s="4"/>
      <c r="PMD79" s="4"/>
      <c r="PME79" s="4"/>
      <c r="PMF79" s="4"/>
      <c r="PMG79" s="4"/>
      <c r="PMH79" s="4"/>
      <c r="PMI79" s="4"/>
      <c r="PMJ79" s="4"/>
      <c r="PMK79" s="4"/>
      <c r="PML79" s="4"/>
      <c r="PMM79" s="4"/>
      <c r="PMN79" s="4"/>
      <c r="PMO79" s="4"/>
      <c r="PMP79" s="4"/>
      <c r="PMQ79" s="4"/>
      <c r="PMR79" s="4"/>
      <c r="PMS79" s="4"/>
      <c r="PMT79" s="4"/>
      <c r="PMU79" s="4"/>
      <c r="PMV79" s="4"/>
      <c r="PMW79" s="4"/>
      <c r="PMX79" s="4"/>
      <c r="PMY79" s="4"/>
      <c r="PMZ79" s="4"/>
      <c r="PNA79" s="4"/>
      <c r="PNB79" s="4"/>
      <c r="PNC79" s="4"/>
      <c r="PND79" s="4"/>
      <c r="PNE79" s="4"/>
      <c r="PNF79" s="4"/>
      <c r="PNG79" s="4"/>
      <c r="PNH79" s="4"/>
      <c r="PNI79" s="4"/>
      <c r="PNJ79" s="4"/>
      <c r="PNK79" s="4"/>
      <c r="PNL79" s="4"/>
      <c r="PNM79" s="4"/>
      <c r="PNN79" s="4"/>
      <c r="PNO79" s="4"/>
      <c r="PNP79" s="4"/>
      <c r="PNQ79" s="4"/>
      <c r="PNR79" s="4"/>
      <c r="PNS79" s="4"/>
      <c r="PNT79" s="4"/>
      <c r="PNU79" s="4"/>
      <c r="PNV79" s="4"/>
      <c r="PNW79" s="4"/>
      <c r="PNX79" s="4"/>
      <c r="PNY79" s="4"/>
      <c r="PNZ79" s="4"/>
      <c r="POA79" s="4"/>
      <c r="POB79" s="4"/>
      <c r="POC79" s="4"/>
      <c r="POD79" s="4"/>
      <c r="POE79" s="4"/>
      <c r="POF79" s="4"/>
      <c r="POG79" s="4"/>
      <c r="POH79" s="4"/>
      <c r="POI79" s="4"/>
      <c r="POJ79" s="4"/>
      <c r="POK79" s="4"/>
      <c r="POL79" s="4"/>
      <c r="POM79" s="4"/>
      <c r="PON79" s="4"/>
      <c r="POO79" s="4"/>
      <c r="POP79" s="4"/>
      <c r="POQ79" s="4"/>
      <c r="POR79" s="4"/>
      <c r="POS79" s="4"/>
      <c r="POT79" s="4"/>
      <c r="POU79" s="4"/>
      <c r="POV79" s="4"/>
      <c r="POW79" s="4"/>
      <c r="POX79" s="4"/>
      <c r="POY79" s="4"/>
      <c r="POZ79" s="4"/>
      <c r="PPA79" s="4"/>
      <c r="PPB79" s="4"/>
      <c r="PPC79" s="4"/>
      <c r="PPD79" s="4"/>
      <c r="PPE79" s="4"/>
      <c r="PPF79" s="4"/>
      <c r="PPG79" s="4"/>
      <c r="PPH79" s="4"/>
      <c r="PPI79" s="4"/>
      <c r="PPJ79" s="4"/>
      <c r="PPK79" s="4"/>
      <c r="PPL79" s="4"/>
      <c r="PPM79" s="4"/>
      <c r="PPN79" s="4"/>
      <c r="PPO79" s="4"/>
      <c r="PPP79" s="4"/>
      <c r="PPQ79" s="4"/>
      <c r="PPR79" s="4"/>
      <c r="PPS79" s="4"/>
      <c r="PPT79" s="4"/>
      <c r="PPU79" s="4"/>
      <c r="PPV79" s="4"/>
      <c r="PPW79" s="4"/>
      <c r="PPX79" s="4"/>
      <c r="PPY79" s="4"/>
      <c r="PPZ79" s="4"/>
      <c r="PQA79" s="4"/>
      <c r="PQB79" s="4"/>
      <c r="PQC79" s="4"/>
      <c r="PQD79" s="4"/>
      <c r="PQE79" s="4"/>
      <c r="PQF79" s="4"/>
      <c r="PQG79" s="4"/>
      <c r="PQH79" s="4"/>
      <c r="PQI79" s="4"/>
      <c r="PQJ79" s="4"/>
      <c r="PQK79" s="4"/>
      <c r="PQL79" s="4"/>
      <c r="PQM79" s="4"/>
      <c r="PQN79" s="4"/>
      <c r="PQO79" s="4"/>
      <c r="PQP79" s="4"/>
      <c r="PQQ79" s="4"/>
      <c r="PQR79" s="4"/>
      <c r="PQS79" s="4"/>
      <c r="PQT79" s="4"/>
      <c r="PQU79" s="4"/>
      <c r="PQV79" s="4"/>
      <c r="PQW79" s="4"/>
      <c r="PQX79" s="4"/>
      <c r="PQY79" s="4"/>
      <c r="PQZ79" s="4"/>
      <c r="PRA79" s="4"/>
      <c r="PRB79" s="4"/>
      <c r="PRC79" s="4"/>
      <c r="PRD79" s="4"/>
      <c r="PRE79" s="4"/>
      <c r="PRF79" s="4"/>
      <c r="PRG79" s="4"/>
      <c r="PRH79" s="4"/>
      <c r="PRI79" s="4"/>
      <c r="PRJ79" s="4"/>
      <c r="PRK79" s="4"/>
      <c r="PRL79" s="4"/>
      <c r="PRM79" s="4"/>
      <c r="PRN79" s="4"/>
      <c r="PRO79" s="4"/>
      <c r="PRP79" s="4"/>
      <c r="PRQ79" s="4"/>
      <c r="PRR79" s="4"/>
      <c r="PRS79" s="4"/>
      <c r="PRT79" s="4"/>
      <c r="PRU79" s="4"/>
      <c r="PRV79" s="4"/>
      <c r="PRW79" s="4"/>
      <c r="PRX79" s="4"/>
      <c r="PRY79" s="4"/>
      <c r="PRZ79" s="4"/>
      <c r="PSA79" s="4"/>
      <c r="PSB79" s="4"/>
      <c r="PSC79" s="4"/>
      <c r="PSD79" s="4"/>
      <c r="PSE79" s="4"/>
      <c r="PSF79" s="4"/>
      <c r="PSG79" s="4"/>
      <c r="PSH79" s="4"/>
      <c r="PSI79" s="4"/>
      <c r="PSJ79" s="4"/>
      <c r="PSK79" s="4"/>
      <c r="PSL79" s="4"/>
      <c r="PSM79" s="4"/>
      <c r="PSN79" s="4"/>
      <c r="PSO79" s="4"/>
      <c r="PSP79" s="4"/>
      <c r="PSQ79" s="4"/>
      <c r="PSR79" s="4"/>
      <c r="PSS79" s="4"/>
      <c r="PST79" s="4"/>
      <c r="PSU79" s="4"/>
      <c r="PSV79" s="4"/>
      <c r="PSW79" s="4"/>
      <c r="PSX79" s="4"/>
      <c r="PSY79" s="4"/>
      <c r="PSZ79" s="4"/>
      <c r="PTA79" s="4"/>
      <c r="PTB79" s="4"/>
      <c r="PTC79" s="4"/>
      <c r="PTD79" s="4"/>
      <c r="PTE79" s="4"/>
      <c r="PTF79" s="4"/>
      <c r="PTG79" s="4"/>
      <c r="PTH79" s="4"/>
      <c r="PTI79" s="4"/>
      <c r="PTJ79" s="4"/>
      <c r="PTK79" s="4"/>
      <c r="PTL79" s="4"/>
      <c r="PTM79" s="4"/>
      <c r="PTN79" s="4"/>
      <c r="PTO79" s="4"/>
      <c r="PTP79" s="4"/>
      <c r="PTQ79" s="4"/>
      <c r="PTR79" s="4"/>
      <c r="PTS79" s="4"/>
      <c r="PTT79" s="4"/>
      <c r="PTU79" s="4"/>
      <c r="PTV79" s="4"/>
      <c r="PTW79" s="4"/>
      <c r="PTX79" s="4"/>
      <c r="PTY79" s="4"/>
      <c r="PTZ79" s="4"/>
      <c r="PUA79" s="4"/>
      <c r="PUB79" s="4"/>
      <c r="PUC79" s="4"/>
      <c r="PUD79" s="4"/>
      <c r="PUE79" s="4"/>
      <c r="PUF79" s="4"/>
      <c r="PUG79" s="4"/>
      <c r="PUH79" s="4"/>
      <c r="PUI79" s="4"/>
      <c r="PUJ79" s="4"/>
      <c r="PUK79" s="4"/>
      <c r="PUL79" s="4"/>
      <c r="PUM79" s="4"/>
      <c r="PUN79" s="4"/>
      <c r="PUO79" s="4"/>
      <c r="PUP79" s="4"/>
      <c r="PUQ79" s="4"/>
      <c r="PUR79" s="4"/>
      <c r="PUS79" s="4"/>
      <c r="PUT79" s="4"/>
      <c r="PUU79" s="4"/>
      <c r="PUV79" s="4"/>
      <c r="PUW79" s="4"/>
      <c r="PUX79" s="4"/>
      <c r="PUY79" s="4"/>
      <c r="PUZ79" s="4"/>
      <c r="PVA79" s="4"/>
      <c r="PVB79" s="4"/>
      <c r="PVC79" s="4"/>
      <c r="PVD79" s="4"/>
      <c r="PVE79" s="4"/>
      <c r="PVF79" s="4"/>
      <c r="PVG79" s="4"/>
      <c r="PVH79" s="4"/>
      <c r="PVI79" s="4"/>
      <c r="PVJ79" s="4"/>
      <c r="PVK79" s="4"/>
      <c r="PVL79" s="4"/>
      <c r="PVM79" s="4"/>
      <c r="PVN79" s="4"/>
      <c r="PVO79" s="4"/>
      <c r="PVP79" s="4"/>
      <c r="PVQ79" s="4"/>
      <c r="PVR79" s="4"/>
      <c r="PVS79" s="4"/>
      <c r="PVT79" s="4"/>
      <c r="PVU79" s="4"/>
      <c r="PVV79" s="4"/>
      <c r="PVW79" s="4"/>
      <c r="PVX79" s="4"/>
      <c r="PVY79" s="4"/>
      <c r="PVZ79" s="4"/>
      <c r="PWA79" s="4"/>
      <c r="PWB79" s="4"/>
      <c r="PWC79" s="4"/>
      <c r="PWD79" s="4"/>
      <c r="PWE79" s="4"/>
      <c r="PWF79" s="4"/>
      <c r="PWG79" s="4"/>
      <c r="PWH79" s="4"/>
      <c r="PWI79" s="4"/>
      <c r="PWJ79" s="4"/>
      <c r="PWK79" s="4"/>
      <c r="PWL79" s="4"/>
      <c r="PWM79" s="4"/>
      <c r="PWN79" s="4"/>
      <c r="PWO79" s="4"/>
      <c r="PWP79" s="4"/>
      <c r="PWQ79" s="4"/>
      <c r="PWR79" s="4"/>
      <c r="PWS79" s="4"/>
      <c r="PWT79" s="4"/>
      <c r="PWU79" s="4"/>
      <c r="PWV79" s="4"/>
      <c r="PWW79" s="4"/>
      <c r="PWX79" s="4"/>
      <c r="PWY79" s="4"/>
      <c r="PWZ79" s="4"/>
      <c r="PXA79" s="4"/>
      <c r="PXB79" s="4"/>
      <c r="PXC79" s="4"/>
      <c r="PXD79" s="4"/>
      <c r="PXE79" s="4"/>
      <c r="PXF79" s="4"/>
      <c r="PXG79" s="4"/>
      <c r="PXH79" s="4"/>
      <c r="PXI79" s="4"/>
      <c r="PXJ79" s="4"/>
      <c r="PXK79" s="4"/>
      <c r="PXL79" s="4"/>
      <c r="PXM79" s="4"/>
      <c r="PXN79" s="4"/>
      <c r="PXO79" s="4"/>
      <c r="PXP79" s="4"/>
      <c r="PXQ79" s="4"/>
      <c r="PXR79" s="4"/>
      <c r="PXS79" s="4"/>
      <c r="PXT79" s="4"/>
      <c r="PXU79" s="4"/>
      <c r="PXV79" s="4"/>
      <c r="PXW79" s="4"/>
      <c r="PXX79" s="4"/>
      <c r="PXY79" s="4"/>
      <c r="PXZ79" s="4"/>
      <c r="PYA79" s="4"/>
      <c r="PYB79" s="4"/>
      <c r="PYC79" s="4"/>
      <c r="PYD79" s="4"/>
      <c r="PYE79" s="4"/>
      <c r="PYF79" s="4"/>
      <c r="PYG79" s="4"/>
      <c r="PYH79" s="4"/>
      <c r="PYI79" s="4"/>
      <c r="PYJ79" s="4"/>
      <c r="PYK79" s="4"/>
      <c r="PYL79" s="4"/>
      <c r="PYM79" s="4"/>
      <c r="PYN79" s="4"/>
      <c r="PYO79" s="4"/>
      <c r="PYP79" s="4"/>
      <c r="PYQ79" s="4"/>
      <c r="PYR79" s="4"/>
      <c r="PYS79" s="4"/>
      <c r="PYT79" s="4"/>
      <c r="PYU79" s="4"/>
      <c r="PYV79" s="4"/>
      <c r="PYW79" s="4"/>
      <c r="PYX79" s="4"/>
      <c r="PYY79" s="4"/>
      <c r="PYZ79" s="4"/>
      <c r="PZA79" s="4"/>
      <c r="PZB79" s="4"/>
      <c r="PZC79" s="4"/>
      <c r="PZD79" s="4"/>
      <c r="PZE79" s="4"/>
      <c r="PZF79" s="4"/>
      <c r="PZG79" s="4"/>
      <c r="PZH79" s="4"/>
      <c r="PZI79" s="4"/>
      <c r="PZJ79" s="4"/>
      <c r="PZK79" s="4"/>
      <c r="PZL79" s="4"/>
      <c r="PZM79" s="4"/>
      <c r="PZN79" s="4"/>
      <c r="PZO79" s="4"/>
      <c r="PZP79" s="4"/>
      <c r="PZQ79" s="4"/>
      <c r="PZR79" s="4"/>
      <c r="PZS79" s="4"/>
      <c r="PZT79" s="4"/>
      <c r="PZU79" s="4"/>
      <c r="PZV79" s="4"/>
      <c r="PZW79" s="4"/>
      <c r="PZX79" s="4"/>
      <c r="PZY79" s="4"/>
      <c r="PZZ79" s="4"/>
      <c r="QAA79" s="4"/>
      <c r="QAB79" s="4"/>
      <c r="QAC79" s="4"/>
      <c r="QAD79" s="4"/>
      <c r="QAE79" s="4"/>
      <c r="QAF79" s="4"/>
      <c r="QAG79" s="4"/>
      <c r="QAH79" s="4"/>
      <c r="QAI79" s="4"/>
      <c r="QAJ79" s="4"/>
      <c r="QAK79" s="4"/>
      <c r="QAL79" s="4"/>
      <c r="QAM79" s="4"/>
      <c r="QAN79" s="4"/>
      <c r="QAO79" s="4"/>
      <c r="QAP79" s="4"/>
      <c r="QAQ79" s="4"/>
      <c r="QAR79" s="4"/>
      <c r="QAS79" s="4"/>
      <c r="QAT79" s="4"/>
      <c r="QAU79" s="4"/>
      <c r="QAV79" s="4"/>
      <c r="QAW79" s="4"/>
      <c r="QAX79" s="4"/>
      <c r="QAY79" s="4"/>
      <c r="QAZ79" s="4"/>
      <c r="QBA79" s="4"/>
      <c r="QBB79" s="4"/>
      <c r="QBC79" s="4"/>
      <c r="QBD79" s="4"/>
      <c r="QBE79" s="4"/>
      <c r="QBF79" s="4"/>
      <c r="QBG79" s="4"/>
      <c r="QBH79" s="4"/>
      <c r="QBI79" s="4"/>
      <c r="QBJ79" s="4"/>
      <c r="QBK79" s="4"/>
      <c r="QBL79" s="4"/>
      <c r="QBM79" s="4"/>
      <c r="QBN79" s="4"/>
      <c r="QBO79" s="4"/>
      <c r="QBP79" s="4"/>
      <c r="QBQ79" s="4"/>
      <c r="QBR79" s="4"/>
      <c r="QBS79" s="4"/>
      <c r="QBT79" s="4"/>
      <c r="QBU79" s="4"/>
      <c r="QBV79" s="4"/>
      <c r="QBW79" s="4"/>
      <c r="QBX79" s="4"/>
      <c r="QBY79" s="4"/>
      <c r="QBZ79" s="4"/>
      <c r="QCA79" s="4"/>
      <c r="QCB79" s="4"/>
      <c r="QCC79" s="4"/>
      <c r="QCD79" s="4"/>
      <c r="QCE79" s="4"/>
      <c r="QCF79" s="4"/>
      <c r="QCG79" s="4"/>
      <c r="QCH79" s="4"/>
      <c r="QCI79" s="4"/>
      <c r="QCJ79" s="4"/>
      <c r="QCK79" s="4"/>
      <c r="QCL79" s="4"/>
      <c r="QCM79" s="4"/>
      <c r="QCN79" s="4"/>
      <c r="QCO79" s="4"/>
      <c r="QCP79" s="4"/>
      <c r="QCQ79" s="4"/>
      <c r="QCR79" s="4"/>
      <c r="QCS79" s="4"/>
      <c r="QCT79" s="4"/>
      <c r="QCU79" s="4"/>
      <c r="QCV79" s="4"/>
      <c r="QCW79" s="4"/>
      <c r="QCX79" s="4"/>
      <c r="QCY79" s="4"/>
      <c r="QCZ79" s="4"/>
      <c r="QDA79" s="4"/>
      <c r="QDB79" s="4"/>
      <c r="QDC79" s="4"/>
      <c r="QDD79" s="4"/>
      <c r="QDE79" s="4"/>
      <c r="QDF79" s="4"/>
      <c r="QDG79" s="4"/>
      <c r="QDH79" s="4"/>
      <c r="QDI79" s="4"/>
      <c r="QDJ79" s="4"/>
      <c r="QDK79" s="4"/>
      <c r="QDL79" s="4"/>
      <c r="QDM79" s="4"/>
      <c r="QDN79" s="4"/>
      <c r="QDO79" s="4"/>
      <c r="QDP79" s="4"/>
      <c r="QDQ79" s="4"/>
      <c r="QDR79" s="4"/>
      <c r="QDS79" s="4"/>
      <c r="QDT79" s="4"/>
      <c r="QDU79" s="4"/>
      <c r="QDV79" s="4"/>
      <c r="QDW79" s="4"/>
      <c r="QDX79" s="4"/>
      <c r="QDY79" s="4"/>
      <c r="QDZ79" s="4"/>
      <c r="QEA79" s="4"/>
      <c r="QEB79" s="4"/>
      <c r="QEC79" s="4"/>
      <c r="QED79" s="4"/>
      <c r="QEE79" s="4"/>
      <c r="QEF79" s="4"/>
      <c r="QEG79" s="4"/>
      <c r="QEH79" s="4"/>
      <c r="QEI79" s="4"/>
      <c r="QEJ79" s="4"/>
      <c r="QEK79" s="4"/>
      <c r="QEL79" s="4"/>
      <c r="QEM79" s="4"/>
      <c r="QEN79" s="4"/>
      <c r="QEO79" s="4"/>
      <c r="QEP79" s="4"/>
      <c r="QEQ79" s="4"/>
      <c r="QER79" s="4"/>
      <c r="QES79" s="4"/>
      <c r="QET79" s="4"/>
      <c r="QEU79" s="4"/>
      <c r="QEV79" s="4"/>
      <c r="QEW79" s="4"/>
      <c r="QEX79" s="4"/>
      <c r="QEY79" s="4"/>
      <c r="QEZ79" s="4"/>
      <c r="QFA79" s="4"/>
      <c r="QFB79" s="4"/>
      <c r="QFC79" s="4"/>
      <c r="QFD79" s="4"/>
      <c r="QFE79" s="4"/>
      <c r="QFF79" s="4"/>
      <c r="QFG79" s="4"/>
      <c r="QFH79" s="4"/>
      <c r="QFI79" s="4"/>
      <c r="QFJ79" s="4"/>
      <c r="QFK79" s="4"/>
      <c r="QFL79" s="4"/>
      <c r="QFM79" s="4"/>
      <c r="QFN79" s="4"/>
      <c r="QFO79" s="4"/>
      <c r="QFP79" s="4"/>
      <c r="QFQ79" s="4"/>
      <c r="QFR79" s="4"/>
      <c r="QFS79" s="4"/>
      <c r="QFT79" s="4"/>
      <c r="QFU79" s="4"/>
      <c r="QFV79" s="4"/>
      <c r="QFW79" s="4"/>
      <c r="QFX79" s="4"/>
      <c r="QFY79" s="4"/>
      <c r="QFZ79" s="4"/>
      <c r="QGA79" s="4"/>
      <c r="QGB79" s="4"/>
      <c r="QGC79" s="4"/>
      <c r="QGD79" s="4"/>
      <c r="QGE79" s="4"/>
      <c r="QGF79" s="4"/>
      <c r="QGG79" s="4"/>
      <c r="QGH79" s="4"/>
      <c r="QGI79" s="4"/>
      <c r="QGJ79" s="4"/>
      <c r="QGK79" s="4"/>
      <c r="QGL79" s="4"/>
      <c r="QGM79" s="4"/>
      <c r="QGN79" s="4"/>
      <c r="QGO79" s="4"/>
      <c r="QGP79" s="4"/>
      <c r="QGQ79" s="4"/>
      <c r="QGR79" s="4"/>
      <c r="QGS79" s="4"/>
      <c r="QGT79" s="4"/>
      <c r="QGU79" s="4"/>
      <c r="QGV79" s="4"/>
      <c r="QGW79" s="4"/>
      <c r="QGX79" s="4"/>
      <c r="QGY79" s="4"/>
      <c r="QGZ79" s="4"/>
      <c r="QHA79" s="4"/>
      <c r="QHB79" s="4"/>
      <c r="QHC79" s="4"/>
      <c r="QHD79" s="4"/>
      <c r="QHE79" s="4"/>
      <c r="QHF79" s="4"/>
      <c r="QHG79" s="4"/>
      <c r="QHH79" s="4"/>
      <c r="QHI79" s="4"/>
      <c r="QHJ79" s="4"/>
      <c r="QHK79" s="4"/>
      <c r="QHL79" s="4"/>
      <c r="QHM79" s="4"/>
      <c r="QHN79" s="4"/>
      <c r="QHO79" s="4"/>
      <c r="QHP79" s="4"/>
      <c r="QHQ79" s="4"/>
      <c r="QHR79" s="4"/>
      <c r="QHS79" s="4"/>
      <c r="QHT79" s="4"/>
      <c r="QHU79" s="4"/>
      <c r="QHV79" s="4"/>
      <c r="QHW79" s="4"/>
      <c r="QHX79" s="4"/>
      <c r="QHY79" s="4"/>
      <c r="QHZ79" s="4"/>
      <c r="QIA79" s="4"/>
      <c r="QIB79" s="4"/>
      <c r="QIC79" s="4"/>
      <c r="QID79" s="4"/>
      <c r="QIE79" s="4"/>
      <c r="QIF79" s="4"/>
      <c r="QIG79" s="4"/>
      <c r="QIH79" s="4"/>
      <c r="QII79" s="4"/>
      <c r="QIJ79" s="4"/>
      <c r="QIK79" s="4"/>
      <c r="QIL79" s="4"/>
      <c r="QIM79" s="4"/>
      <c r="QIN79" s="4"/>
      <c r="QIO79" s="4"/>
      <c r="QIP79" s="4"/>
      <c r="QIQ79" s="4"/>
      <c r="QIR79" s="4"/>
      <c r="QIS79" s="4"/>
      <c r="QIT79" s="4"/>
      <c r="QIU79" s="4"/>
      <c r="QIV79" s="4"/>
      <c r="QIW79" s="4"/>
      <c r="QIX79" s="4"/>
      <c r="QIY79" s="4"/>
      <c r="QIZ79" s="4"/>
      <c r="QJA79" s="4"/>
      <c r="QJB79" s="4"/>
      <c r="QJC79" s="4"/>
      <c r="QJD79" s="4"/>
      <c r="QJE79" s="4"/>
      <c r="QJF79" s="4"/>
      <c r="QJG79" s="4"/>
      <c r="QJH79" s="4"/>
      <c r="QJI79" s="4"/>
      <c r="QJJ79" s="4"/>
      <c r="QJK79" s="4"/>
      <c r="QJL79" s="4"/>
      <c r="QJM79" s="4"/>
      <c r="QJN79" s="4"/>
      <c r="QJO79" s="4"/>
      <c r="QJP79" s="4"/>
      <c r="QJQ79" s="4"/>
      <c r="QJR79" s="4"/>
      <c r="QJS79" s="4"/>
      <c r="QJT79" s="4"/>
      <c r="QJU79" s="4"/>
      <c r="QJV79" s="4"/>
      <c r="QJW79" s="4"/>
      <c r="QJX79" s="4"/>
      <c r="QJY79" s="4"/>
      <c r="QJZ79" s="4"/>
      <c r="QKA79" s="4"/>
      <c r="QKB79" s="4"/>
      <c r="QKC79" s="4"/>
      <c r="QKD79" s="4"/>
      <c r="QKE79" s="4"/>
      <c r="QKF79" s="4"/>
      <c r="QKG79" s="4"/>
      <c r="QKH79" s="4"/>
      <c r="QKI79" s="4"/>
      <c r="QKJ79" s="4"/>
      <c r="QKK79" s="4"/>
      <c r="QKL79" s="4"/>
      <c r="QKM79" s="4"/>
      <c r="QKN79" s="4"/>
      <c r="QKO79" s="4"/>
      <c r="QKP79" s="4"/>
      <c r="QKQ79" s="4"/>
      <c r="QKR79" s="4"/>
      <c r="QKS79" s="4"/>
      <c r="QKT79" s="4"/>
      <c r="QKU79" s="4"/>
      <c r="QKV79" s="4"/>
      <c r="QKW79" s="4"/>
      <c r="QKX79" s="4"/>
      <c r="QKY79" s="4"/>
      <c r="QKZ79" s="4"/>
      <c r="QLA79" s="4"/>
      <c r="QLB79" s="4"/>
      <c r="QLC79" s="4"/>
      <c r="QLD79" s="4"/>
      <c r="QLE79" s="4"/>
      <c r="QLF79" s="4"/>
      <c r="QLG79" s="4"/>
      <c r="QLH79" s="4"/>
      <c r="QLI79" s="4"/>
      <c r="QLJ79" s="4"/>
      <c r="QLK79" s="4"/>
      <c r="QLL79" s="4"/>
      <c r="QLM79" s="4"/>
      <c r="QLN79" s="4"/>
      <c r="QLO79" s="4"/>
      <c r="QLP79" s="4"/>
      <c r="QLQ79" s="4"/>
      <c r="QLR79" s="4"/>
      <c r="QLS79" s="4"/>
      <c r="QLT79" s="4"/>
      <c r="QLU79" s="4"/>
      <c r="QLV79" s="4"/>
      <c r="QLW79" s="4"/>
      <c r="QLX79" s="4"/>
      <c r="QLY79" s="4"/>
      <c r="QLZ79" s="4"/>
      <c r="QMA79" s="4"/>
      <c r="QMB79" s="4"/>
      <c r="QMC79" s="4"/>
      <c r="QMD79" s="4"/>
      <c r="QME79" s="4"/>
      <c r="QMF79" s="4"/>
      <c r="QMG79" s="4"/>
      <c r="QMH79" s="4"/>
      <c r="QMI79" s="4"/>
      <c r="QMJ79" s="4"/>
      <c r="QMK79" s="4"/>
      <c r="QML79" s="4"/>
      <c r="QMM79" s="4"/>
      <c r="QMN79" s="4"/>
      <c r="QMO79" s="4"/>
      <c r="QMP79" s="4"/>
      <c r="QMQ79" s="4"/>
      <c r="QMR79" s="4"/>
      <c r="QMS79" s="4"/>
      <c r="QMT79" s="4"/>
      <c r="QMU79" s="4"/>
      <c r="QMV79" s="4"/>
      <c r="QMW79" s="4"/>
      <c r="QMX79" s="4"/>
      <c r="QMY79" s="4"/>
      <c r="QMZ79" s="4"/>
      <c r="QNA79" s="4"/>
      <c r="QNB79" s="4"/>
      <c r="QNC79" s="4"/>
      <c r="QND79" s="4"/>
      <c r="QNE79" s="4"/>
      <c r="QNF79" s="4"/>
      <c r="QNG79" s="4"/>
      <c r="QNH79" s="4"/>
      <c r="QNI79" s="4"/>
      <c r="QNJ79" s="4"/>
      <c r="QNK79" s="4"/>
      <c r="QNL79" s="4"/>
      <c r="QNM79" s="4"/>
      <c r="QNN79" s="4"/>
      <c r="QNO79" s="4"/>
      <c r="QNP79" s="4"/>
      <c r="QNQ79" s="4"/>
      <c r="QNR79" s="4"/>
      <c r="QNS79" s="4"/>
      <c r="QNT79" s="4"/>
      <c r="QNU79" s="4"/>
      <c r="QNV79" s="4"/>
      <c r="QNW79" s="4"/>
      <c r="QNX79" s="4"/>
      <c r="QNY79" s="4"/>
      <c r="QNZ79" s="4"/>
      <c r="QOA79" s="4"/>
      <c r="QOB79" s="4"/>
      <c r="QOC79" s="4"/>
      <c r="QOD79" s="4"/>
      <c r="QOE79" s="4"/>
      <c r="QOF79" s="4"/>
      <c r="QOG79" s="4"/>
      <c r="QOH79" s="4"/>
      <c r="QOI79" s="4"/>
      <c r="QOJ79" s="4"/>
      <c r="QOK79" s="4"/>
      <c r="QOL79" s="4"/>
      <c r="QOM79" s="4"/>
      <c r="QON79" s="4"/>
      <c r="QOO79" s="4"/>
      <c r="QOP79" s="4"/>
      <c r="QOQ79" s="4"/>
      <c r="QOR79" s="4"/>
      <c r="QOS79" s="4"/>
      <c r="QOT79" s="4"/>
      <c r="QOU79" s="4"/>
      <c r="QOV79" s="4"/>
      <c r="QOW79" s="4"/>
      <c r="QOX79" s="4"/>
      <c r="QOY79" s="4"/>
      <c r="QOZ79" s="4"/>
      <c r="QPA79" s="4"/>
      <c r="QPB79" s="4"/>
      <c r="QPC79" s="4"/>
      <c r="QPD79" s="4"/>
      <c r="QPE79" s="4"/>
      <c r="QPF79" s="4"/>
      <c r="QPG79" s="4"/>
      <c r="QPH79" s="4"/>
      <c r="QPI79" s="4"/>
      <c r="QPJ79" s="4"/>
      <c r="QPK79" s="4"/>
      <c r="QPL79" s="4"/>
      <c r="QPM79" s="4"/>
      <c r="QPN79" s="4"/>
      <c r="QPO79" s="4"/>
      <c r="QPP79" s="4"/>
      <c r="QPQ79" s="4"/>
      <c r="QPR79" s="4"/>
      <c r="QPS79" s="4"/>
      <c r="QPT79" s="4"/>
      <c r="QPU79" s="4"/>
      <c r="QPV79" s="4"/>
      <c r="QPW79" s="4"/>
      <c r="QPX79" s="4"/>
      <c r="QPY79" s="4"/>
      <c r="QPZ79" s="4"/>
      <c r="QQA79" s="4"/>
      <c r="QQB79" s="4"/>
      <c r="QQC79" s="4"/>
      <c r="QQD79" s="4"/>
      <c r="QQE79" s="4"/>
      <c r="QQF79" s="4"/>
      <c r="QQG79" s="4"/>
      <c r="QQH79" s="4"/>
      <c r="QQI79" s="4"/>
      <c r="QQJ79" s="4"/>
      <c r="QQK79" s="4"/>
      <c r="QQL79" s="4"/>
      <c r="QQM79" s="4"/>
      <c r="QQN79" s="4"/>
      <c r="QQO79" s="4"/>
      <c r="QQP79" s="4"/>
      <c r="QQQ79" s="4"/>
      <c r="QQR79" s="4"/>
      <c r="QQS79" s="4"/>
      <c r="QQT79" s="4"/>
      <c r="QQU79" s="4"/>
      <c r="QQV79" s="4"/>
      <c r="QQW79" s="4"/>
      <c r="QQX79" s="4"/>
      <c r="QQY79" s="4"/>
      <c r="QQZ79" s="4"/>
      <c r="QRA79" s="4"/>
      <c r="QRB79" s="4"/>
      <c r="QRC79" s="4"/>
      <c r="QRD79" s="4"/>
      <c r="QRE79" s="4"/>
      <c r="QRF79" s="4"/>
      <c r="QRG79" s="4"/>
      <c r="QRH79" s="4"/>
      <c r="QRI79" s="4"/>
      <c r="QRJ79" s="4"/>
      <c r="QRK79" s="4"/>
      <c r="QRL79" s="4"/>
      <c r="QRM79" s="4"/>
      <c r="QRN79" s="4"/>
      <c r="QRO79" s="4"/>
      <c r="QRP79" s="4"/>
      <c r="QRQ79" s="4"/>
      <c r="QRR79" s="4"/>
      <c r="QRS79" s="4"/>
      <c r="QRT79" s="4"/>
      <c r="QRU79" s="4"/>
      <c r="QRV79" s="4"/>
      <c r="QRW79" s="4"/>
      <c r="QRX79" s="4"/>
      <c r="QRY79" s="4"/>
      <c r="QRZ79" s="4"/>
      <c r="QSA79" s="4"/>
      <c r="QSB79" s="4"/>
      <c r="QSC79" s="4"/>
      <c r="QSD79" s="4"/>
      <c r="QSE79" s="4"/>
      <c r="QSF79" s="4"/>
      <c r="QSG79" s="4"/>
      <c r="QSH79" s="4"/>
      <c r="QSI79" s="4"/>
      <c r="QSJ79" s="4"/>
      <c r="QSK79" s="4"/>
      <c r="QSL79" s="4"/>
      <c r="QSM79" s="4"/>
      <c r="QSN79" s="4"/>
      <c r="QSO79" s="4"/>
      <c r="QSP79" s="4"/>
      <c r="QSQ79" s="4"/>
      <c r="QSR79" s="4"/>
      <c r="QSS79" s="4"/>
      <c r="QST79" s="4"/>
      <c r="QSU79" s="4"/>
      <c r="QSV79" s="4"/>
      <c r="QSW79" s="4"/>
      <c r="QSX79" s="4"/>
      <c r="QSY79" s="4"/>
      <c r="QSZ79" s="4"/>
      <c r="QTA79" s="4"/>
      <c r="QTB79" s="4"/>
      <c r="QTC79" s="4"/>
      <c r="QTD79" s="4"/>
      <c r="QTE79" s="4"/>
      <c r="QTF79" s="4"/>
      <c r="QTG79" s="4"/>
      <c r="QTH79" s="4"/>
      <c r="QTI79" s="4"/>
      <c r="QTJ79" s="4"/>
      <c r="QTK79" s="4"/>
      <c r="QTL79" s="4"/>
      <c r="QTM79" s="4"/>
      <c r="QTN79" s="4"/>
      <c r="QTO79" s="4"/>
      <c r="QTP79" s="4"/>
      <c r="QTQ79" s="4"/>
      <c r="QTR79" s="4"/>
      <c r="QTS79" s="4"/>
      <c r="QTT79" s="4"/>
      <c r="QTU79" s="4"/>
      <c r="QTV79" s="4"/>
      <c r="QTW79" s="4"/>
      <c r="QTX79" s="4"/>
      <c r="QTY79" s="4"/>
      <c r="QTZ79" s="4"/>
      <c r="QUA79" s="4"/>
      <c r="QUB79" s="4"/>
      <c r="QUC79" s="4"/>
      <c r="QUD79" s="4"/>
      <c r="QUE79" s="4"/>
      <c r="QUF79" s="4"/>
      <c r="QUG79" s="4"/>
      <c r="QUH79" s="4"/>
      <c r="QUI79" s="4"/>
      <c r="QUJ79" s="4"/>
      <c r="QUK79" s="4"/>
      <c r="QUL79" s="4"/>
      <c r="QUM79" s="4"/>
      <c r="QUN79" s="4"/>
      <c r="QUO79" s="4"/>
      <c r="QUP79" s="4"/>
      <c r="QUQ79" s="4"/>
      <c r="QUR79" s="4"/>
      <c r="QUS79" s="4"/>
      <c r="QUT79" s="4"/>
      <c r="QUU79" s="4"/>
      <c r="QUV79" s="4"/>
      <c r="QUW79" s="4"/>
      <c r="QUX79" s="4"/>
      <c r="QUY79" s="4"/>
      <c r="QUZ79" s="4"/>
      <c r="QVA79" s="4"/>
      <c r="QVB79" s="4"/>
      <c r="QVC79" s="4"/>
      <c r="QVD79" s="4"/>
      <c r="QVE79" s="4"/>
      <c r="QVF79" s="4"/>
      <c r="QVG79" s="4"/>
      <c r="QVH79" s="4"/>
      <c r="QVI79" s="4"/>
      <c r="QVJ79" s="4"/>
      <c r="QVK79" s="4"/>
      <c r="QVL79" s="4"/>
      <c r="QVM79" s="4"/>
      <c r="QVN79" s="4"/>
      <c r="QVO79" s="4"/>
      <c r="QVP79" s="4"/>
      <c r="QVQ79" s="4"/>
      <c r="QVR79" s="4"/>
      <c r="QVS79" s="4"/>
      <c r="QVT79" s="4"/>
      <c r="QVU79" s="4"/>
      <c r="QVV79" s="4"/>
      <c r="QVW79" s="4"/>
      <c r="QVX79" s="4"/>
      <c r="QVY79" s="4"/>
      <c r="QVZ79" s="4"/>
      <c r="QWA79" s="4"/>
      <c r="QWB79" s="4"/>
      <c r="QWC79" s="4"/>
      <c r="QWD79" s="4"/>
      <c r="QWE79" s="4"/>
      <c r="QWF79" s="4"/>
      <c r="QWG79" s="4"/>
      <c r="QWH79" s="4"/>
      <c r="QWI79" s="4"/>
      <c r="QWJ79" s="4"/>
      <c r="QWK79" s="4"/>
      <c r="QWL79" s="4"/>
      <c r="QWM79" s="4"/>
      <c r="QWN79" s="4"/>
      <c r="QWO79" s="4"/>
      <c r="QWP79" s="4"/>
      <c r="QWQ79" s="4"/>
      <c r="QWR79" s="4"/>
      <c r="QWS79" s="4"/>
      <c r="QWT79" s="4"/>
      <c r="QWU79" s="4"/>
      <c r="QWV79" s="4"/>
      <c r="QWW79" s="4"/>
      <c r="QWX79" s="4"/>
      <c r="QWY79" s="4"/>
      <c r="QWZ79" s="4"/>
      <c r="QXA79" s="4"/>
      <c r="QXB79" s="4"/>
      <c r="QXC79" s="4"/>
      <c r="QXD79" s="4"/>
      <c r="QXE79" s="4"/>
      <c r="QXF79" s="4"/>
      <c r="QXG79" s="4"/>
      <c r="QXH79" s="4"/>
      <c r="QXI79" s="4"/>
      <c r="QXJ79" s="4"/>
      <c r="QXK79" s="4"/>
      <c r="QXL79" s="4"/>
      <c r="QXM79" s="4"/>
      <c r="QXN79" s="4"/>
      <c r="QXO79" s="4"/>
      <c r="QXP79" s="4"/>
      <c r="QXQ79" s="4"/>
      <c r="QXR79" s="4"/>
      <c r="QXS79" s="4"/>
      <c r="QXT79" s="4"/>
      <c r="QXU79" s="4"/>
      <c r="QXV79" s="4"/>
      <c r="QXW79" s="4"/>
      <c r="QXX79" s="4"/>
      <c r="QXY79" s="4"/>
      <c r="QXZ79" s="4"/>
      <c r="QYA79" s="4"/>
      <c r="QYB79" s="4"/>
      <c r="QYC79" s="4"/>
      <c r="QYD79" s="4"/>
      <c r="QYE79" s="4"/>
      <c r="QYF79" s="4"/>
      <c r="QYG79" s="4"/>
      <c r="QYH79" s="4"/>
      <c r="QYI79" s="4"/>
      <c r="QYJ79" s="4"/>
      <c r="QYK79" s="4"/>
      <c r="QYL79" s="4"/>
      <c r="QYM79" s="4"/>
      <c r="QYN79" s="4"/>
      <c r="QYO79" s="4"/>
      <c r="QYP79" s="4"/>
      <c r="QYQ79" s="4"/>
      <c r="QYR79" s="4"/>
      <c r="QYS79" s="4"/>
      <c r="QYT79" s="4"/>
      <c r="QYU79" s="4"/>
      <c r="QYV79" s="4"/>
      <c r="QYW79" s="4"/>
      <c r="QYX79" s="4"/>
      <c r="QYY79" s="4"/>
      <c r="QYZ79" s="4"/>
      <c r="QZA79" s="4"/>
      <c r="QZB79" s="4"/>
      <c r="QZC79" s="4"/>
      <c r="QZD79" s="4"/>
      <c r="QZE79" s="4"/>
      <c r="QZF79" s="4"/>
      <c r="QZG79" s="4"/>
      <c r="QZH79" s="4"/>
      <c r="QZI79" s="4"/>
      <c r="QZJ79" s="4"/>
      <c r="QZK79" s="4"/>
      <c r="QZL79" s="4"/>
      <c r="QZM79" s="4"/>
      <c r="QZN79" s="4"/>
      <c r="QZO79" s="4"/>
      <c r="QZP79" s="4"/>
      <c r="QZQ79" s="4"/>
      <c r="QZR79" s="4"/>
      <c r="QZS79" s="4"/>
      <c r="QZT79" s="4"/>
      <c r="QZU79" s="4"/>
      <c r="QZV79" s="4"/>
      <c r="QZW79" s="4"/>
      <c r="QZX79" s="4"/>
      <c r="QZY79" s="4"/>
      <c r="QZZ79" s="4"/>
      <c r="RAA79" s="4"/>
      <c r="RAB79" s="4"/>
      <c r="RAC79" s="4"/>
      <c r="RAD79" s="4"/>
      <c r="RAE79" s="4"/>
      <c r="RAF79" s="4"/>
      <c r="RAG79" s="4"/>
      <c r="RAH79" s="4"/>
      <c r="RAI79" s="4"/>
      <c r="RAJ79" s="4"/>
      <c r="RAK79" s="4"/>
      <c r="RAL79" s="4"/>
      <c r="RAM79" s="4"/>
      <c r="RAN79" s="4"/>
      <c r="RAO79" s="4"/>
      <c r="RAP79" s="4"/>
      <c r="RAQ79" s="4"/>
      <c r="RAR79" s="4"/>
      <c r="RAS79" s="4"/>
      <c r="RAT79" s="4"/>
      <c r="RAU79" s="4"/>
      <c r="RAV79" s="4"/>
      <c r="RAW79" s="4"/>
      <c r="RAX79" s="4"/>
      <c r="RAY79" s="4"/>
      <c r="RAZ79" s="4"/>
      <c r="RBA79" s="4"/>
      <c r="RBB79" s="4"/>
      <c r="RBC79" s="4"/>
      <c r="RBD79" s="4"/>
      <c r="RBE79" s="4"/>
      <c r="RBF79" s="4"/>
      <c r="RBG79" s="4"/>
      <c r="RBH79" s="4"/>
      <c r="RBI79" s="4"/>
      <c r="RBJ79" s="4"/>
      <c r="RBK79" s="4"/>
      <c r="RBL79" s="4"/>
      <c r="RBM79" s="4"/>
      <c r="RBN79" s="4"/>
      <c r="RBO79" s="4"/>
      <c r="RBP79" s="4"/>
      <c r="RBQ79" s="4"/>
      <c r="RBR79" s="4"/>
      <c r="RBS79" s="4"/>
      <c r="RBT79" s="4"/>
      <c r="RBU79" s="4"/>
      <c r="RBV79" s="4"/>
      <c r="RBW79" s="4"/>
      <c r="RBX79" s="4"/>
      <c r="RBY79" s="4"/>
      <c r="RBZ79" s="4"/>
      <c r="RCA79" s="4"/>
      <c r="RCB79" s="4"/>
      <c r="RCC79" s="4"/>
      <c r="RCD79" s="4"/>
      <c r="RCE79" s="4"/>
      <c r="RCF79" s="4"/>
      <c r="RCG79" s="4"/>
      <c r="RCH79" s="4"/>
      <c r="RCI79" s="4"/>
      <c r="RCJ79" s="4"/>
      <c r="RCK79" s="4"/>
      <c r="RCL79" s="4"/>
      <c r="RCM79" s="4"/>
      <c r="RCN79" s="4"/>
      <c r="RCO79" s="4"/>
      <c r="RCP79" s="4"/>
      <c r="RCQ79" s="4"/>
      <c r="RCR79" s="4"/>
      <c r="RCS79" s="4"/>
      <c r="RCT79" s="4"/>
      <c r="RCU79" s="4"/>
      <c r="RCV79" s="4"/>
      <c r="RCW79" s="4"/>
      <c r="RCX79" s="4"/>
      <c r="RCY79" s="4"/>
      <c r="RCZ79" s="4"/>
      <c r="RDA79" s="4"/>
      <c r="RDB79" s="4"/>
      <c r="RDC79" s="4"/>
      <c r="RDD79" s="4"/>
      <c r="RDE79" s="4"/>
      <c r="RDF79" s="4"/>
      <c r="RDG79" s="4"/>
      <c r="RDH79" s="4"/>
      <c r="RDI79" s="4"/>
      <c r="RDJ79" s="4"/>
      <c r="RDK79" s="4"/>
      <c r="RDL79" s="4"/>
      <c r="RDM79" s="4"/>
      <c r="RDN79" s="4"/>
      <c r="RDO79" s="4"/>
      <c r="RDP79" s="4"/>
      <c r="RDQ79" s="4"/>
      <c r="RDR79" s="4"/>
      <c r="RDS79" s="4"/>
      <c r="RDT79" s="4"/>
      <c r="RDU79" s="4"/>
      <c r="RDV79" s="4"/>
      <c r="RDW79" s="4"/>
      <c r="RDX79" s="4"/>
      <c r="RDY79" s="4"/>
      <c r="RDZ79" s="4"/>
      <c r="REA79" s="4"/>
      <c r="REB79" s="4"/>
      <c r="REC79" s="4"/>
      <c r="RED79" s="4"/>
      <c r="REE79" s="4"/>
      <c r="REF79" s="4"/>
      <c r="REG79" s="4"/>
      <c r="REH79" s="4"/>
      <c r="REI79" s="4"/>
      <c r="REJ79" s="4"/>
      <c r="REK79" s="4"/>
      <c r="REL79" s="4"/>
      <c r="REM79" s="4"/>
      <c r="REN79" s="4"/>
      <c r="REO79" s="4"/>
      <c r="REP79" s="4"/>
      <c r="REQ79" s="4"/>
      <c r="RER79" s="4"/>
      <c r="RES79" s="4"/>
      <c r="RET79" s="4"/>
      <c r="REU79" s="4"/>
      <c r="REV79" s="4"/>
      <c r="REW79" s="4"/>
      <c r="REX79" s="4"/>
      <c r="REY79" s="4"/>
      <c r="REZ79" s="4"/>
      <c r="RFA79" s="4"/>
      <c r="RFB79" s="4"/>
      <c r="RFC79" s="4"/>
      <c r="RFD79" s="4"/>
      <c r="RFE79" s="4"/>
      <c r="RFF79" s="4"/>
      <c r="RFG79" s="4"/>
      <c r="RFH79" s="4"/>
      <c r="RFI79" s="4"/>
      <c r="RFJ79" s="4"/>
      <c r="RFK79" s="4"/>
      <c r="RFL79" s="4"/>
      <c r="RFM79" s="4"/>
      <c r="RFN79" s="4"/>
      <c r="RFO79" s="4"/>
      <c r="RFP79" s="4"/>
      <c r="RFQ79" s="4"/>
      <c r="RFR79" s="4"/>
      <c r="RFS79" s="4"/>
      <c r="RFT79" s="4"/>
      <c r="RFU79" s="4"/>
      <c r="RFV79" s="4"/>
      <c r="RFW79" s="4"/>
      <c r="RFX79" s="4"/>
      <c r="RFY79" s="4"/>
      <c r="RFZ79" s="4"/>
      <c r="RGA79" s="4"/>
      <c r="RGB79" s="4"/>
      <c r="RGC79" s="4"/>
      <c r="RGD79" s="4"/>
      <c r="RGE79" s="4"/>
      <c r="RGF79" s="4"/>
      <c r="RGG79" s="4"/>
      <c r="RGH79" s="4"/>
      <c r="RGI79" s="4"/>
      <c r="RGJ79" s="4"/>
      <c r="RGK79" s="4"/>
      <c r="RGL79" s="4"/>
      <c r="RGM79" s="4"/>
      <c r="RGN79" s="4"/>
      <c r="RGO79" s="4"/>
      <c r="RGP79" s="4"/>
      <c r="RGQ79" s="4"/>
      <c r="RGR79" s="4"/>
      <c r="RGS79" s="4"/>
      <c r="RGT79" s="4"/>
      <c r="RGU79" s="4"/>
      <c r="RGV79" s="4"/>
      <c r="RGW79" s="4"/>
      <c r="RGX79" s="4"/>
      <c r="RGY79" s="4"/>
      <c r="RGZ79" s="4"/>
      <c r="RHA79" s="4"/>
      <c r="RHB79" s="4"/>
      <c r="RHC79" s="4"/>
      <c r="RHD79" s="4"/>
      <c r="RHE79" s="4"/>
      <c r="RHF79" s="4"/>
      <c r="RHG79" s="4"/>
      <c r="RHH79" s="4"/>
      <c r="RHI79" s="4"/>
      <c r="RHJ79" s="4"/>
      <c r="RHK79" s="4"/>
      <c r="RHL79" s="4"/>
      <c r="RHM79" s="4"/>
      <c r="RHN79" s="4"/>
      <c r="RHO79" s="4"/>
      <c r="RHP79" s="4"/>
      <c r="RHQ79" s="4"/>
      <c r="RHR79" s="4"/>
      <c r="RHS79" s="4"/>
      <c r="RHT79" s="4"/>
      <c r="RHU79" s="4"/>
      <c r="RHV79" s="4"/>
      <c r="RHW79" s="4"/>
      <c r="RHX79" s="4"/>
      <c r="RHY79" s="4"/>
      <c r="RHZ79" s="4"/>
      <c r="RIA79" s="4"/>
      <c r="RIB79" s="4"/>
      <c r="RIC79" s="4"/>
      <c r="RID79" s="4"/>
      <c r="RIE79" s="4"/>
      <c r="RIF79" s="4"/>
      <c r="RIG79" s="4"/>
      <c r="RIH79" s="4"/>
      <c r="RII79" s="4"/>
      <c r="RIJ79" s="4"/>
      <c r="RIK79" s="4"/>
      <c r="RIL79" s="4"/>
      <c r="RIM79" s="4"/>
      <c r="RIN79" s="4"/>
      <c r="RIO79" s="4"/>
      <c r="RIP79" s="4"/>
      <c r="RIQ79" s="4"/>
      <c r="RIR79" s="4"/>
      <c r="RIS79" s="4"/>
      <c r="RIT79" s="4"/>
      <c r="RIU79" s="4"/>
      <c r="RIV79" s="4"/>
      <c r="RIW79" s="4"/>
      <c r="RIX79" s="4"/>
      <c r="RIY79" s="4"/>
      <c r="RIZ79" s="4"/>
      <c r="RJA79" s="4"/>
      <c r="RJB79" s="4"/>
      <c r="RJC79" s="4"/>
      <c r="RJD79" s="4"/>
      <c r="RJE79" s="4"/>
      <c r="RJF79" s="4"/>
      <c r="RJG79" s="4"/>
      <c r="RJH79" s="4"/>
      <c r="RJI79" s="4"/>
      <c r="RJJ79" s="4"/>
      <c r="RJK79" s="4"/>
      <c r="RJL79" s="4"/>
      <c r="RJM79" s="4"/>
      <c r="RJN79" s="4"/>
      <c r="RJO79" s="4"/>
      <c r="RJP79" s="4"/>
      <c r="RJQ79" s="4"/>
      <c r="RJR79" s="4"/>
      <c r="RJS79" s="4"/>
      <c r="RJT79" s="4"/>
      <c r="RJU79" s="4"/>
      <c r="RJV79" s="4"/>
      <c r="RJW79" s="4"/>
      <c r="RJX79" s="4"/>
      <c r="RJY79" s="4"/>
      <c r="RJZ79" s="4"/>
      <c r="RKA79" s="4"/>
      <c r="RKB79" s="4"/>
      <c r="RKC79" s="4"/>
      <c r="RKD79" s="4"/>
      <c r="RKE79" s="4"/>
      <c r="RKF79" s="4"/>
      <c r="RKG79" s="4"/>
      <c r="RKH79" s="4"/>
      <c r="RKI79" s="4"/>
      <c r="RKJ79" s="4"/>
      <c r="RKK79" s="4"/>
      <c r="RKL79" s="4"/>
      <c r="RKM79" s="4"/>
      <c r="RKN79" s="4"/>
      <c r="RKO79" s="4"/>
      <c r="RKP79" s="4"/>
      <c r="RKQ79" s="4"/>
      <c r="RKR79" s="4"/>
      <c r="RKS79" s="4"/>
      <c r="RKT79" s="4"/>
      <c r="RKU79" s="4"/>
      <c r="RKV79" s="4"/>
      <c r="RKW79" s="4"/>
      <c r="RKX79" s="4"/>
      <c r="RKY79" s="4"/>
      <c r="RKZ79" s="4"/>
      <c r="RLA79" s="4"/>
      <c r="RLB79" s="4"/>
      <c r="RLC79" s="4"/>
      <c r="RLD79" s="4"/>
      <c r="RLE79" s="4"/>
      <c r="RLF79" s="4"/>
      <c r="RLG79" s="4"/>
      <c r="RLH79" s="4"/>
      <c r="RLI79" s="4"/>
      <c r="RLJ79" s="4"/>
      <c r="RLK79" s="4"/>
      <c r="RLL79" s="4"/>
      <c r="RLM79" s="4"/>
      <c r="RLN79" s="4"/>
      <c r="RLO79" s="4"/>
      <c r="RLP79" s="4"/>
      <c r="RLQ79" s="4"/>
      <c r="RLR79" s="4"/>
      <c r="RLS79" s="4"/>
      <c r="RLT79" s="4"/>
      <c r="RLU79" s="4"/>
      <c r="RLV79" s="4"/>
      <c r="RLW79" s="4"/>
      <c r="RLX79" s="4"/>
      <c r="RLY79" s="4"/>
      <c r="RLZ79" s="4"/>
      <c r="RMA79" s="4"/>
      <c r="RMB79" s="4"/>
      <c r="RMC79" s="4"/>
      <c r="RMD79" s="4"/>
      <c r="RME79" s="4"/>
      <c r="RMF79" s="4"/>
      <c r="RMG79" s="4"/>
      <c r="RMH79" s="4"/>
      <c r="RMI79" s="4"/>
      <c r="RMJ79" s="4"/>
      <c r="RMK79" s="4"/>
      <c r="RML79" s="4"/>
      <c r="RMM79" s="4"/>
      <c r="RMN79" s="4"/>
      <c r="RMO79" s="4"/>
      <c r="RMP79" s="4"/>
      <c r="RMQ79" s="4"/>
      <c r="RMR79" s="4"/>
      <c r="RMS79" s="4"/>
      <c r="RMT79" s="4"/>
      <c r="RMU79" s="4"/>
      <c r="RMV79" s="4"/>
      <c r="RMW79" s="4"/>
      <c r="RMX79" s="4"/>
      <c r="RMY79" s="4"/>
      <c r="RMZ79" s="4"/>
      <c r="RNA79" s="4"/>
      <c r="RNB79" s="4"/>
      <c r="RNC79" s="4"/>
      <c r="RND79" s="4"/>
      <c r="RNE79" s="4"/>
      <c r="RNF79" s="4"/>
      <c r="RNG79" s="4"/>
      <c r="RNH79" s="4"/>
      <c r="RNI79" s="4"/>
      <c r="RNJ79" s="4"/>
      <c r="RNK79" s="4"/>
      <c r="RNL79" s="4"/>
      <c r="RNM79" s="4"/>
      <c r="RNN79" s="4"/>
      <c r="RNO79" s="4"/>
      <c r="RNP79" s="4"/>
      <c r="RNQ79" s="4"/>
      <c r="RNR79" s="4"/>
      <c r="RNS79" s="4"/>
      <c r="RNT79" s="4"/>
      <c r="RNU79" s="4"/>
      <c r="RNV79" s="4"/>
      <c r="RNW79" s="4"/>
      <c r="RNX79" s="4"/>
      <c r="RNY79" s="4"/>
      <c r="RNZ79" s="4"/>
      <c r="ROA79" s="4"/>
      <c r="ROB79" s="4"/>
      <c r="ROC79" s="4"/>
      <c r="ROD79" s="4"/>
      <c r="ROE79" s="4"/>
      <c r="ROF79" s="4"/>
      <c r="ROG79" s="4"/>
      <c r="ROH79" s="4"/>
      <c r="ROI79" s="4"/>
      <c r="ROJ79" s="4"/>
      <c r="ROK79" s="4"/>
      <c r="ROL79" s="4"/>
      <c r="ROM79" s="4"/>
      <c r="RON79" s="4"/>
      <c r="ROO79" s="4"/>
      <c r="ROP79" s="4"/>
      <c r="ROQ79" s="4"/>
      <c r="ROR79" s="4"/>
      <c r="ROS79" s="4"/>
      <c r="ROT79" s="4"/>
      <c r="ROU79" s="4"/>
      <c r="ROV79" s="4"/>
      <c r="ROW79" s="4"/>
      <c r="ROX79" s="4"/>
      <c r="ROY79" s="4"/>
      <c r="ROZ79" s="4"/>
      <c r="RPA79" s="4"/>
      <c r="RPB79" s="4"/>
      <c r="RPC79" s="4"/>
      <c r="RPD79" s="4"/>
      <c r="RPE79" s="4"/>
      <c r="RPF79" s="4"/>
      <c r="RPG79" s="4"/>
      <c r="RPH79" s="4"/>
      <c r="RPI79" s="4"/>
      <c r="RPJ79" s="4"/>
      <c r="RPK79" s="4"/>
      <c r="RPL79" s="4"/>
      <c r="RPM79" s="4"/>
      <c r="RPN79" s="4"/>
      <c r="RPO79" s="4"/>
      <c r="RPP79" s="4"/>
      <c r="RPQ79" s="4"/>
      <c r="RPR79" s="4"/>
      <c r="RPS79" s="4"/>
      <c r="RPT79" s="4"/>
      <c r="RPU79" s="4"/>
      <c r="RPV79" s="4"/>
      <c r="RPW79" s="4"/>
      <c r="RPX79" s="4"/>
      <c r="RPY79" s="4"/>
      <c r="RPZ79" s="4"/>
      <c r="RQA79" s="4"/>
      <c r="RQB79" s="4"/>
      <c r="RQC79" s="4"/>
      <c r="RQD79" s="4"/>
      <c r="RQE79" s="4"/>
      <c r="RQF79" s="4"/>
      <c r="RQG79" s="4"/>
      <c r="RQH79" s="4"/>
      <c r="RQI79" s="4"/>
      <c r="RQJ79" s="4"/>
      <c r="RQK79" s="4"/>
      <c r="RQL79" s="4"/>
      <c r="RQM79" s="4"/>
      <c r="RQN79" s="4"/>
      <c r="RQO79" s="4"/>
      <c r="RQP79" s="4"/>
      <c r="RQQ79" s="4"/>
      <c r="RQR79" s="4"/>
      <c r="RQS79" s="4"/>
      <c r="RQT79" s="4"/>
      <c r="RQU79" s="4"/>
      <c r="RQV79" s="4"/>
      <c r="RQW79" s="4"/>
      <c r="RQX79" s="4"/>
      <c r="RQY79" s="4"/>
      <c r="RQZ79" s="4"/>
      <c r="RRA79" s="4"/>
      <c r="RRB79" s="4"/>
      <c r="RRC79" s="4"/>
      <c r="RRD79" s="4"/>
      <c r="RRE79" s="4"/>
      <c r="RRF79" s="4"/>
      <c r="RRG79" s="4"/>
      <c r="RRH79" s="4"/>
      <c r="RRI79" s="4"/>
      <c r="RRJ79" s="4"/>
      <c r="RRK79" s="4"/>
      <c r="RRL79" s="4"/>
      <c r="RRM79" s="4"/>
      <c r="RRN79" s="4"/>
      <c r="RRO79" s="4"/>
      <c r="RRP79" s="4"/>
      <c r="RRQ79" s="4"/>
      <c r="RRR79" s="4"/>
      <c r="RRS79" s="4"/>
      <c r="RRT79" s="4"/>
      <c r="RRU79" s="4"/>
      <c r="RRV79" s="4"/>
      <c r="RRW79" s="4"/>
      <c r="RRX79" s="4"/>
      <c r="RRY79" s="4"/>
      <c r="RRZ79" s="4"/>
      <c r="RSA79" s="4"/>
      <c r="RSB79" s="4"/>
      <c r="RSC79" s="4"/>
      <c r="RSD79" s="4"/>
      <c r="RSE79" s="4"/>
      <c r="RSF79" s="4"/>
      <c r="RSG79" s="4"/>
      <c r="RSH79" s="4"/>
      <c r="RSI79" s="4"/>
      <c r="RSJ79" s="4"/>
      <c r="RSK79" s="4"/>
      <c r="RSL79" s="4"/>
      <c r="RSM79" s="4"/>
      <c r="RSN79" s="4"/>
      <c r="RSO79" s="4"/>
      <c r="RSP79" s="4"/>
      <c r="RSQ79" s="4"/>
      <c r="RSR79" s="4"/>
      <c r="RSS79" s="4"/>
      <c r="RST79" s="4"/>
      <c r="RSU79" s="4"/>
      <c r="RSV79" s="4"/>
      <c r="RSW79" s="4"/>
      <c r="RSX79" s="4"/>
      <c r="RSY79" s="4"/>
      <c r="RSZ79" s="4"/>
      <c r="RTA79" s="4"/>
      <c r="RTB79" s="4"/>
      <c r="RTC79" s="4"/>
      <c r="RTD79" s="4"/>
      <c r="RTE79" s="4"/>
      <c r="RTF79" s="4"/>
      <c r="RTG79" s="4"/>
      <c r="RTH79" s="4"/>
      <c r="RTI79" s="4"/>
      <c r="RTJ79" s="4"/>
      <c r="RTK79" s="4"/>
      <c r="RTL79" s="4"/>
      <c r="RTM79" s="4"/>
      <c r="RTN79" s="4"/>
      <c r="RTO79" s="4"/>
      <c r="RTP79" s="4"/>
      <c r="RTQ79" s="4"/>
      <c r="RTR79" s="4"/>
      <c r="RTS79" s="4"/>
      <c r="RTT79" s="4"/>
      <c r="RTU79" s="4"/>
      <c r="RTV79" s="4"/>
      <c r="RTW79" s="4"/>
      <c r="RTX79" s="4"/>
      <c r="RTY79" s="4"/>
      <c r="RTZ79" s="4"/>
      <c r="RUA79" s="4"/>
      <c r="RUB79" s="4"/>
      <c r="RUC79" s="4"/>
      <c r="RUD79" s="4"/>
      <c r="RUE79" s="4"/>
      <c r="RUF79" s="4"/>
      <c r="RUG79" s="4"/>
      <c r="RUH79" s="4"/>
      <c r="RUI79" s="4"/>
      <c r="RUJ79" s="4"/>
      <c r="RUK79" s="4"/>
      <c r="RUL79" s="4"/>
      <c r="RUM79" s="4"/>
      <c r="RUN79" s="4"/>
      <c r="RUO79" s="4"/>
      <c r="RUP79" s="4"/>
      <c r="RUQ79" s="4"/>
      <c r="RUR79" s="4"/>
      <c r="RUS79" s="4"/>
      <c r="RUT79" s="4"/>
      <c r="RUU79" s="4"/>
      <c r="RUV79" s="4"/>
      <c r="RUW79" s="4"/>
      <c r="RUX79" s="4"/>
      <c r="RUY79" s="4"/>
      <c r="RUZ79" s="4"/>
      <c r="RVA79" s="4"/>
      <c r="RVB79" s="4"/>
      <c r="RVC79" s="4"/>
      <c r="RVD79" s="4"/>
      <c r="RVE79" s="4"/>
      <c r="RVF79" s="4"/>
      <c r="RVG79" s="4"/>
      <c r="RVH79" s="4"/>
      <c r="RVI79" s="4"/>
      <c r="RVJ79" s="4"/>
      <c r="RVK79" s="4"/>
      <c r="RVL79" s="4"/>
      <c r="RVM79" s="4"/>
      <c r="RVN79" s="4"/>
      <c r="RVO79" s="4"/>
      <c r="RVP79" s="4"/>
      <c r="RVQ79" s="4"/>
      <c r="RVR79" s="4"/>
      <c r="RVS79" s="4"/>
      <c r="RVT79" s="4"/>
      <c r="RVU79" s="4"/>
      <c r="RVV79" s="4"/>
      <c r="RVW79" s="4"/>
      <c r="RVX79" s="4"/>
      <c r="RVY79" s="4"/>
      <c r="RVZ79" s="4"/>
      <c r="RWA79" s="4"/>
      <c r="RWB79" s="4"/>
      <c r="RWC79" s="4"/>
      <c r="RWD79" s="4"/>
      <c r="RWE79" s="4"/>
      <c r="RWF79" s="4"/>
      <c r="RWG79" s="4"/>
      <c r="RWH79" s="4"/>
      <c r="RWI79" s="4"/>
      <c r="RWJ79" s="4"/>
      <c r="RWK79" s="4"/>
      <c r="RWL79" s="4"/>
      <c r="RWM79" s="4"/>
      <c r="RWN79" s="4"/>
      <c r="RWO79" s="4"/>
      <c r="RWP79" s="4"/>
      <c r="RWQ79" s="4"/>
      <c r="RWR79" s="4"/>
      <c r="RWS79" s="4"/>
      <c r="RWT79" s="4"/>
      <c r="RWU79" s="4"/>
      <c r="RWV79" s="4"/>
      <c r="RWW79" s="4"/>
      <c r="RWX79" s="4"/>
      <c r="RWY79" s="4"/>
      <c r="RWZ79" s="4"/>
      <c r="RXA79" s="4"/>
      <c r="RXB79" s="4"/>
      <c r="RXC79" s="4"/>
      <c r="RXD79" s="4"/>
      <c r="RXE79" s="4"/>
      <c r="RXF79" s="4"/>
      <c r="RXG79" s="4"/>
      <c r="RXH79" s="4"/>
      <c r="RXI79" s="4"/>
      <c r="RXJ79" s="4"/>
      <c r="RXK79" s="4"/>
      <c r="RXL79" s="4"/>
      <c r="RXM79" s="4"/>
      <c r="RXN79" s="4"/>
      <c r="RXO79" s="4"/>
      <c r="RXP79" s="4"/>
      <c r="RXQ79" s="4"/>
      <c r="RXR79" s="4"/>
      <c r="RXS79" s="4"/>
      <c r="RXT79" s="4"/>
      <c r="RXU79" s="4"/>
      <c r="RXV79" s="4"/>
      <c r="RXW79" s="4"/>
      <c r="RXX79" s="4"/>
      <c r="RXY79" s="4"/>
      <c r="RXZ79" s="4"/>
      <c r="RYA79" s="4"/>
      <c r="RYB79" s="4"/>
      <c r="RYC79" s="4"/>
      <c r="RYD79" s="4"/>
      <c r="RYE79" s="4"/>
      <c r="RYF79" s="4"/>
      <c r="RYG79" s="4"/>
      <c r="RYH79" s="4"/>
      <c r="RYI79" s="4"/>
      <c r="RYJ79" s="4"/>
      <c r="RYK79" s="4"/>
      <c r="RYL79" s="4"/>
      <c r="RYM79" s="4"/>
      <c r="RYN79" s="4"/>
      <c r="RYO79" s="4"/>
      <c r="RYP79" s="4"/>
      <c r="RYQ79" s="4"/>
      <c r="RYR79" s="4"/>
      <c r="RYS79" s="4"/>
      <c r="RYT79" s="4"/>
      <c r="RYU79" s="4"/>
      <c r="RYV79" s="4"/>
      <c r="RYW79" s="4"/>
      <c r="RYX79" s="4"/>
      <c r="RYY79" s="4"/>
      <c r="RYZ79" s="4"/>
      <c r="RZA79" s="4"/>
      <c r="RZB79" s="4"/>
      <c r="RZC79" s="4"/>
      <c r="RZD79" s="4"/>
      <c r="RZE79" s="4"/>
      <c r="RZF79" s="4"/>
      <c r="RZG79" s="4"/>
      <c r="RZH79" s="4"/>
      <c r="RZI79" s="4"/>
      <c r="RZJ79" s="4"/>
      <c r="RZK79" s="4"/>
      <c r="RZL79" s="4"/>
      <c r="RZM79" s="4"/>
      <c r="RZN79" s="4"/>
      <c r="RZO79" s="4"/>
      <c r="RZP79" s="4"/>
      <c r="RZQ79" s="4"/>
      <c r="RZR79" s="4"/>
      <c r="RZS79" s="4"/>
      <c r="RZT79" s="4"/>
      <c r="RZU79" s="4"/>
      <c r="RZV79" s="4"/>
      <c r="RZW79" s="4"/>
      <c r="RZX79" s="4"/>
      <c r="RZY79" s="4"/>
      <c r="RZZ79" s="4"/>
      <c r="SAA79" s="4"/>
      <c r="SAB79" s="4"/>
      <c r="SAC79" s="4"/>
      <c r="SAD79" s="4"/>
      <c r="SAE79" s="4"/>
      <c r="SAF79" s="4"/>
      <c r="SAG79" s="4"/>
      <c r="SAH79" s="4"/>
      <c r="SAI79" s="4"/>
      <c r="SAJ79" s="4"/>
      <c r="SAK79" s="4"/>
      <c r="SAL79" s="4"/>
      <c r="SAM79" s="4"/>
      <c r="SAN79" s="4"/>
      <c r="SAO79" s="4"/>
      <c r="SAP79" s="4"/>
      <c r="SAQ79" s="4"/>
      <c r="SAR79" s="4"/>
      <c r="SAS79" s="4"/>
      <c r="SAT79" s="4"/>
      <c r="SAU79" s="4"/>
      <c r="SAV79" s="4"/>
      <c r="SAW79" s="4"/>
      <c r="SAX79" s="4"/>
      <c r="SAY79" s="4"/>
      <c r="SAZ79" s="4"/>
      <c r="SBA79" s="4"/>
      <c r="SBB79" s="4"/>
      <c r="SBC79" s="4"/>
      <c r="SBD79" s="4"/>
      <c r="SBE79" s="4"/>
      <c r="SBF79" s="4"/>
      <c r="SBG79" s="4"/>
      <c r="SBH79" s="4"/>
      <c r="SBI79" s="4"/>
      <c r="SBJ79" s="4"/>
      <c r="SBK79" s="4"/>
      <c r="SBL79" s="4"/>
      <c r="SBM79" s="4"/>
      <c r="SBN79" s="4"/>
      <c r="SBO79" s="4"/>
      <c r="SBP79" s="4"/>
      <c r="SBQ79" s="4"/>
      <c r="SBR79" s="4"/>
      <c r="SBS79" s="4"/>
      <c r="SBT79" s="4"/>
      <c r="SBU79" s="4"/>
      <c r="SBV79" s="4"/>
      <c r="SBW79" s="4"/>
      <c r="SBX79" s="4"/>
      <c r="SBY79" s="4"/>
      <c r="SBZ79" s="4"/>
      <c r="SCA79" s="4"/>
      <c r="SCB79" s="4"/>
      <c r="SCC79" s="4"/>
      <c r="SCD79" s="4"/>
      <c r="SCE79" s="4"/>
      <c r="SCF79" s="4"/>
      <c r="SCG79" s="4"/>
      <c r="SCH79" s="4"/>
      <c r="SCI79" s="4"/>
      <c r="SCJ79" s="4"/>
      <c r="SCK79" s="4"/>
      <c r="SCL79" s="4"/>
      <c r="SCM79" s="4"/>
      <c r="SCN79" s="4"/>
      <c r="SCO79" s="4"/>
      <c r="SCP79" s="4"/>
      <c r="SCQ79" s="4"/>
      <c r="SCR79" s="4"/>
      <c r="SCS79" s="4"/>
      <c r="SCT79" s="4"/>
      <c r="SCU79" s="4"/>
      <c r="SCV79" s="4"/>
      <c r="SCW79" s="4"/>
      <c r="SCX79" s="4"/>
      <c r="SCY79" s="4"/>
      <c r="SCZ79" s="4"/>
      <c r="SDA79" s="4"/>
      <c r="SDB79" s="4"/>
      <c r="SDC79" s="4"/>
      <c r="SDD79" s="4"/>
      <c r="SDE79" s="4"/>
      <c r="SDF79" s="4"/>
      <c r="SDG79" s="4"/>
      <c r="SDH79" s="4"/>
      <c r="SDI79" s="4"/>
      <c r="SDJ79" s="4"/>
      <c r="SDK79" s="4"/>
      <c r="SDL79" s="4"/>
      <c r="SDM79" s="4"/>
      <c r="SDN79" s="4"/>
      <c r="SDO79" s="4"/>
      <c r="SDP79" s="4"/>
      <c r="SDQ79" s="4"/>
      <c r="SDR79" s="4"/>
      <c r="SDS79" s="4"/>
      <c r="SDT79" s="4"/>
      <c r="SDU79" s="4"/>
      <c r="SDV79" s="4"/>
      <c r="SDW79" s="4"/>
      <c r="SDX79" s="4"/>
      <c r="SDY79" s="4"/>
      <c r="SDZ79" s="4"/>
      <c r="SEA79" s="4"/>
      <c r="SEB79" s="4"/>
      <c r="SEC79" s="4"/>
      <c r="SED79" s="4"/>
      <c r="SEE79" s="4"/>
      <c r="SEF79" s="4"/>
      <c r="SEG79" s="4"/>
      <c r="SEH79" s="4"/>
      <c r="SEI79" s="4"/>
      <c r="SEJ79" s="4"/>
      <c r="SEK79" s="4"/>
      <c r="SEL79" s="4"/>
      <c r="SEM79" s="4"/>
      <c r="SEN79" s="4"/>
      <c r="SEO79" s="4"/>
      <c r="SEP79" s="4"/>
      <c r="SEQ79" s="4"/>
      <c r="SER79" s="4"/>
      <c r="SES79" s="4"/>
      <c r="SET79" s="4"/>
      <c r="SEU79" s="4"/>
      <c r="SEV79" s="4"/>
      <c r="SEW79" s="4"/>
      <c r="SEX79" s="4"/>
      <c r="SEY79" s="4"/>
      <c r="SEZ79" s="4"/>
      <c r="SFA79" s="4"/>
      <c r="SFB79" s="4"/>
      <c r="SFC79" s="4"/>
      <c r="SFD79" s="4"/>
      <c r="SFE79" s="4"/>
      <c r="SFF79" s="4"/>
      <c r="SFG79" s="4"/>
      <c r="SFH79" s="4"/>
      <c r="SFI79" s="4"/>
      <c r="SFJ79" s="4"/>
      <c r="SFK79" s="4"/>
      <c r="SFL79" s="4"/>
      <c r="SFM79" s="4"/>
      <c r="SFN79" s="4"/>
      <c r="SFO79" s="4"/>
      <c r="SFP79" s="4"/>
      <c r="SFQ79" s="4"/>
      <c r="SFR79" s="4"/>
      <c r="SFS79" s="4"/>
      <c r="SFT79" s="4"/>
      <c r="SFU79" s="4"/>
      <c r="SFV79" s="4"/>
      <c r="SFW79" s="4"/>
      <c r="SFX79" s="4"/>
      <c r="SFY79" s="4"/>
      <c r="SFZ79" s="4"/>
      <c r="SGA79" s="4"/>
      <c r="SGB79" s="4"/>
      <c r="SGC79" s="4"/>
      <c r="SGD79" s="4"/>
      <c r="SGE79" s="4"/>
      <c r="SGF79" s="4"/>
      <c r="SGG79" s="4"/>
      <c r="SGH79" s="4"/>
      <c r="SGI79" s="4"/>
      <c r="SGJ79" s="4"/>
      <c r="SGK79" s="4"/>
      <c r="SGL79" s="4"/>
      <c r="SGM79" s="4"/>
      <c r="SGN79" s="4"/>
      <c r="SGO79" s="4"/>
      <c r="SGP79" s="4"/>
      <c r="SGQ79" s="4"/>
      <c r="SGR79" s="4"/>
      <c r="SGS79" s="4"/>
      <c r="SGT79" s="4"/>
      <c r="SGU79" s="4"/>
      <c r="SGV79" s="4"/>
      <c r="SGW79" s="4"/>
      <c r="SGX79" s="4"/>
      <c r="SGY79" s="4"/>
      <c r="SGZ79" s="4"/>
      <c r="SHA79" s="4"/>
      <c r="SHB79" s="4"/>
      <c r="SHC79" s="4"/>
      <c r="SHD79" s="4"/>
      <c r="SHE79" s="4"/>
      <c r="SHF79" s="4"/>
      <c r="SHG79" s="4"/>
      <c r="SHH79" s="4"/>
      <c r="SHI79" s="4"/>
      <c r="SHJ79" s="4"/>
      <c r="SHK79" s="4"/>
      <c r="SHL79" s="4"/>
      <c r="SHM79" s="4"/>
      <c r="SHN79" s="4"/>
      <c r="SHO79" s="4"/>
      <c r="SHP79" s="4"/>
      <c r="SHQ79" s="4"/>
      <c r="SHR79" s="4"/>
      <c r="SHS79" s="4"/>
      <c r="SHT79" s="4"/>
      <c r="SHU79" s="4"/>
      <c r="SHV79" s="4"/>
      <c r="SHW79" s="4"/>
      <c r="SHX79" s="4"/>
      <c r="SHY79" s="4"/>
      <c r="SHZ79" s="4"/>
      <c r="SIA79" s="4"/>
      <c r="SIB79" s="4"/>
      <c r="SIC79" s="4"/>
      <c r="SID79" s="4"/>
      <c r="SIE79" s="4"/>
      <c r="SIF79" s="4"/>
      <c r="SIG79" s="4"/>
      <c r="SIH79" s="4"/>
      <c r="SII79" s="4"/>
      <c r="SIJ79" s="4"/>
      <c r="SIK79" s="4"/>
      <c r="SIL79" s="4"/>
      <c r="SIM79" s="4"/>
      <c r="SIN79" s="4"/>
      <c r="SIO79" s="4"/>
      <c r="SIP79" s="4"/>
      <c r="SIQ79" s="4"/>
      <c r="SIR79" s="4"/>
      <c r="SIS79" s="4"/>
      <c r="SIT79" s="4"/>
      <c r="SIU79" s="4"/>
      <c r="SIV79" s="4"/>
      <c r="SIW79" s="4"/>
      <c r="SIX79" s="4"/>
      <c r="SIY79" s="4"/>
      <c r="SIZ79" s="4"/>
      <c r="SJA79" s="4"/>
      <c r="SJB79" s="4"/>
      <c r="SJC79" s="4"/>
      <c r="SJD79" s="4"/>
      <c r="SJE79" s="4"/>
      <c r="SJF79" s="4"/>
      <c r="SJG79" s="4"/>
      <c r="SJH79" s="4"/>
      <c r="SJI79" s="4"/>
      <c r="SJJ79" s="4"/>
      <c r="SJK79" s="4"/>
      <c r="SJL79" s="4"/>
      <c r="SJM79" s="4"/>
      <c r="SJN79" s="4"/>
      <c r="SJO79" s="4"/>
      <c r="SJP79" s="4"/>
      <c r="SJQ79" s="4"/>
      <c r="SJR79" s="4"/>
      <c r="SJS79" s="4"/>
      <c r="SJT79" s="4"/>
      <c r="SJU79" s="4"/>
      <c r="SJV79" s="4"/>
      <c r="SJW79" s="4"/>
      <c r="SJX79" s="4"/>
      <c r="SJY79" s="4"/>
      <c r="SJZ79" s="4"/>
      <c r="SKA79" s="4"/>
      <c r="SKB79" s="4"/>
      <c r="SKC79" s="4"/>
      <c r="SKD79" s="4"/>
      <c r="SKE79" s="4"/>
      <c r="SKF79" s="4"/>
      <c r="SKG79" s="4"/>
      <c r="SKH79" s="4"/>
      <c r="SKI79" s="4"/>
      <c r="SKJ79" s="4"/>
      <c r="SKK79" s="4"/>
      <c r="SKL79" s="4"/>
      <c r="SKM79" s="4"/>
      <c r="SKN79" s="4"/>
      <c r="SKO79" s="4"/>
      <c r="SKP79" s="4"/>
      <c r="SKQ79" s="4"/>
      <c r="SKR79" s="4"/>
      <c r="SKS79" s="4"/>
      <c r="SKT79" s="4"/>
      <c r="SKU79" s="4"/>
      <c r="SKV79" s="4"/>
      <c r="SKW79" s="4"/>
      <c r="SKX79" s="4"/>
      <c r="SKY79" s="4"/>
      <c r="SKZ79" s="4"/>
      <c r="SLA79" s="4"/>
      <c r="SLB79" s="4"/>
      <c r="SLC79" s="4"/>
      <c r="SLD79" s="4"/>
      <c r="SLE79" s="4"/>
      <c r="SLF79" s="4"/>
      <c r="SLG79" s="4"/>
      <c r="SLH79" s="4"/>
      <c r="SLI79" s="4"/>
      <c r="SLJ79" s="4"/>
      <c r="SLK79" s="4"/>
      <c r="SLL79" s="4"/>
      <c r="SLM79" s="4"/>
      <c r="SLN79" s="4"/>
      <c r="SLO79" s="4"/>
      <c r="SLP79" s="4"/>
      <c r="SLQ79" s="4"/>
      <c r="SLR79" s="4"/>
      <c r="SLS79" s="4"/>
      <c r="SLT79" s="4"/>
      <c r="SLU79" s="4"/>
      <c r="SLV79" s="4"/>
      <c r="SLW79" s="4"/>
      <c r="SLX79" s="4"/>
      <c r="SLY79" s="4"/>
      <c r="SLZ79" s="4"/>
      <c r="SMA79" s="4"/>
      <c r="SMB79" s="4"/>
      <c r="SMC79" s="4"/>
      <c r="SMD79" s="4"/>
      <c r="SME79" s="4"/>
      <c r="SMF79" s="4"/>
      <c r="SMG79" s="4"/>
      <c r="SMH79" s="4"/>
      <c r="SMI79" s="4"/>
      <c r="SMJ79" s="4"/>
      <c r="SMK79" s="4"/>
      <c r="SML79" s="4"/>
      <c r="SMM79" s="4"/>
      <c r="SMN79" s="4"/>
      <c r="SMO79" s="4"/>
      <c r="SMP79" s="4"/>
      <c r="SMQ79" s="4"/>
      <c r="SMR79" s="4"/>
      <c r="SMS79" s="4"/>
      <c r="SMT79" s="4"/>
      <c r="SMU79" s="4"/>
      <c r="SMV79" s="4"/>
      <c r="SMW79" s="4"/>
      <c r="SMX79" s="4"/>
      <c r="SMY79" s="4"/>
      <c r="SMZ79" s="4"/>
      <c r="SNA79" s="4"/>
      <c r="SNB79" s="4"/>
      <c r="SNC79" s="4"/>
      <c r="SND79" s="4"/>
      <c r="SNE79" s="4"/>
      <c r="SNF79" s="4"/>
      <c r="SNG79" s="4"/>
      <c r="SNH79" s="4"/>
      <c r="SNI79" s="4"/>
      <c r="SNJ79" s="4"/>
      <c r="SNK79" s="4"/>
      <c r="SNL79" s="4"/>
      <c r="SNM79" s="4"/>
      <c r="SNN79" s="4"/>
      <c r="SNO79" s="4"/>
      <c r="SNP79" s="4"/>
      <c r="SNQ79" s="4"/>
      <c r="SNR79" s="4"/>
      <c r="SNS79" s="4"/>
      <c r="SNT79" s="4"/>
      <c r="SNU79" s="4"/>
      <c r="SNV79" s="4"/>
      <c r="SNW79" s="4"/>
      <c r="SNX79" s="4"/>
      <c r="SNY79" s="4"/>
      <c r="SNZ79" s="4"/>
      <c r="SOA79" s="4"/>
      <c r="SOB79" s="4"/>
      <c r="SOC79" s="4"/>
      <c r="SOD79" s="4"/>
      <c r="SOE79" s="4"/>
      <c r="SOF79" s="4"/>
      <c r="SOG79" s="4"/>
      <c r="SOH79" s="4"/>
      <c r="SOI79" s="4"/>
      <c r="SOJ79" s="4"/>
      <c r="SOK79" s="4"/>
      <c r="SOL79" s="4"/>
      <c r="SOM79" s="4"/>
      <c r="SON79" s="4"/>
      <c r="SOO79" s="4"/>
      <c r="SOP79" s="4"/>
      <c r="SOQ79" s="4"/>
      <c r="SOR79" s="4"/>
      <c r="SOS79" s="4"/>
      <c r="SOT79" s="4"/>
      <c r="SOU79" s="4"/>
      <c r="SOV79" s="4"/>
      <c r="SOW79" s="4"/>
      <c r="SOX79" s="4"/>
      <c r="SOY79" s="4"/>
      <c r="SOZ79" s="4"/>
      <c r="SPA79" s="4"/>
      <c r="SPB79" s="4"/>
      <c r="SPC79" s="4"/>
      <c r="SPD79" s="4"/>
      <c r="SPE79" s="4"/>
      <c r="SPF79" s="4"/>
      <c r="SPG79" s="4"/>
      <c r="SPH79" s="4"/>
      <c r="SPI79" s="4"/>
      <c r="SPJ79" s="4"/>
      <c r="SPK79" s="4"/>
      <c r="SPL79" s="4"/>
      <c r="SPM79" s="4"/>
      <c r="SPN79" s="4"/>
      <c r="SPO79" s="4"/>
      <c r="SPP79" s="4"/>
      <c r="SPQ79" s="4"/>
      <c r="SPR79" s="4"/>
      <c r="SPS79" s="4"/>
      <c r="SPT79" s="4"/>
      <c r="SPU79" s="4"/>
      <c r="SPV79" s="4"/>
      <c r="SPW79" s="4"/>
      <c r="SPX79" s="4"/>
      <c r="SPY79" s="4"/>
      <c r="SPZ79" s="4"/>
      <c r="SQA79" s="4"/>
      <c r="SQB79" s="4"/>
      <c r="SQC79" s="4"/>
      <c r="SQD79" s="4"/>
      <c r="SQE79" s="4"/>
      <c r="SQF79" s="4"/>
      <c r="SQG79" s="4"/>
      <c r="SQH79" s="4"/>
      <c r="SQI79" s="4"/>
      <c r="SQJ79" s="4"/>
      <c r="SQK79" s="4"/>
      <c r="SQL79" s="4"/>
      <c r="SQM79" s="4"/>
      <c r="SQN79" s="4"/>
      <c r="SQO79" s="4"/>
      <c r="SQP79" s="4"/>
      <c r="SQQ79" s="4"/>
      <c r="SQR79" s="4"/>
      <c r="SQS79" s="4"/>
      <c r="SQT79" s="4"/>
      <c r="SQU79" s="4"/>
      <c r="SQV79" s="4"/>
      <c r="SQW79" s="4"/>
      <c r="SQX79" s="4"/>
      <c r="SQY79" s="4"/>
      <c r="SQZ79" s="4"/>
      <c r="SRA79" s="4"/>
      <c r="SRB79" s="4"/>
      <c r="SRC79" s="4"/>
      <c r="SRD79" s="4"/>
      <c r="SRE79" s="4"/>
      <c r="SRF79" s="4"/>
      <c r="SRG79" s="4"/>
      <c r="SRH79" s="4"/>
      <c r="SRI79" s="4"/>
      <c r="SRJ79" s="4"/>
      <c r="SRK79" s="4"/>
      <c r="SRL79" s="4"/>
      <c r="SRM79" s="4"/>
      <c r="SRN79" s="4"/>
      <c r="SRO79" s="4"/>
      <c r="SRP79" s="4"/>
      <c r="SRQ79" s="4"/>
      <c r="SRR79" s="4"/>
      <c r="SRS79" s="4"/>
      <c r="SRT79" s="4"/>
      <c r="SRU79" s="4"/>
      <c r="SRV79" s="4"/>
      <c r="SRW79" s="4"/>
      <c r="SRX79" s="4"/>
      <c r="SRY79" s="4"/>
      <c r="SRZ79" s="4"/>
      <c r="SSA79" s="4"/>
      <c r="SSB79" s="4"/>
      <c r="SSC79" s="4"/>
      <c r="SSD79" s="4"/>
      <c r="SSE79" s="4"/>
      <c r="SSF79" s="4"/>
      <c r="SSG79" s="4"/>
      <c r="SSH79" s="4"/>
      <c r="SSI79" s="4"/>
      <c r="SSJ79" s="4"/>
      <c r="SSK79" s="4"/>
      <c r="SSL79" s="4"/>
      <c r="SSM79" s="4"/>
      <c r="SSN79" s="4"/>
      <c r="SSO79" s="4"/>
      <c r="SSP79" s="4"/>
      <c r="SSQ79" s="4"/>
      <c r="SSR79" s="4"/>
      <c r="SSS79" s="4"/>
      <c r="SST79" s="4"/>
      <c r="SSU79" s="4"/>
      <c r="SSV79" s="4"/>
      <c r="SSW79" s="4"/>
      <c r="SSX79" s="4"/>
      <c r="SSY79" s="4"/>
      <c r="SSZ79" s="4"/>
      <c r="STA79" s="4"/>
      <c r="STB79" s="4"/>
      <c r="STC79" s="4"/>
      <c r="STD79" s="4"/>
      <c r="STE79" s="4"/>
      <c r="STF79" s="4"/>
      <c r="STG79" s="4"/>
      <c r="STH79" s="4"/>
      <c r="STI79" s="4"/>
      <c r="STJ79" s="4"/>
      <c r="STK79" s="4"/>
      <c r="STL79" s="4"/>
      <c r="STM79" s="4"/>
      <c r="STN79" s="4"/>
      <c r="STO79" s="4"/>
      <c r="STP79" s="4"/>
      <c r="STQ79" s="4"/>
      <c r="STR79" s="4"/>
      <c r="STS79" s="4"/>
      <c r="STT79" s="4"/>
      <c r="STU79" s="4"/>
      <c r="STV79" s="4"/>
      <c r="STW79" s="4"/>
      <c r="STX79" s="4"/>
      <c r="STY79" s="4"/>
      <c r="STZ79" s="4"/>
      <c r="SUA79" s="4"/>
      <c r="SUB79" s="4"/>
      <c r="SUC79" s="4"/>
      <c r="SUD79" s="4"/>
      <c r="SUE79" s="4"/>
      <c r="SUF79" s="4"/>
      <c r="SUG79" s="4"/>
      <c r="SUH79" s="4"/>
      <c r="SUI79" s="4"/>
      <c r="SUJ79" s="4"/>
      <c r="SUK79" s="4"/>
      <c r="SUL79" s="4"/>
      <c r="SUM79" s="4"/>
      <c r="SUN79" s="4"/>
      <c r="SUO79" s="4"/>
      <c r="SUP79" s="4"/>
      <c r="SUQ79" s="4"/>
      <c r="SUR79" s="4"/>
      <c r="SUS79" s="4"/>
      <c r="SUT79" s="4"/>
      <c r="SUU79" s="4"/>
      <c r="SUV79" s="4"/>
      <c r="SUW79" s="4"/>
      <c r="SUX79" s="4"/>
      <c r="SUY79" s="4"/>
      <c r="SUZ79" s="4"/>
      <c r="SVA79" s="4"/>
      <c r="SVB79" s="4"/>
      <c r="SVC79" s="4"/>
      <c r="SVD79" s="4"/>
      <c r="SVE79" s="4"/>
      <c r="SVF79" s="4"/>
      <c r="SVG79" s="4"/>
      <c r="SVH79" s="4"/>
      <c r="SVI79" s="4"/>
      <c r="SVJ79" s="4"/>
      <c r="SVK79" s="4"/>
      <c r="SVL79" s="4"/>
      <c r="SVM79" s="4"/>
      <c r="SVN79" s="4"/>
      <c r="SVO79" s="4"/>
      <c r="SVP79" s="4"/>
      <c r="SVQ79" s="4"/>
      <c r="SVR79" s="4"/>
      <c r="SVS79" s="4"/>
      <c r="SVT79" s="4"/>
      <c r="SVU79" s="4"/>
      <c r="SVV79" s="4"/>
      <c r="SVW79" s="4"/>
      <c r="SVX79" s="4"/>
      <c r="SVY79" s="4"/>
      <c r="SVZ79" s="4"/>
      <c r="SWA79" s="4"/>
      <c r="SWB79" s="4"/>
      <c r="SWC79" s="4"/>
      <c r="SWD79" s="4"/>
      <c r="SWE79" s="4"/>
      <c r="SWF79" s="4"/>
      <c r="SWG79" s="4"/>
      <c r="SWH79" s="4"/>
      <c r="SWI79" s="4"/>
      <c r="SWJ79" s="4"/>
      <c r="SWK79" s="4"/>
      <c r="SWL79" s="4"/>
      <c r="SWM79" s="4"/>
      <c r="SWN79" s="4"/>
      <c r="SWO79" s="4"/>
      <c r="SWP79" s="4"/>
      <c r="SWQ79" s="4"/>
      <c r="SWR79" s="4"/>
      <c r="SWS79" s="4"/>
      <c r="SWT79" s="4"/>
      <c r="SWU79" s="4"/>
      <c r="SWV79" s="4"/>
      <c r="SWW79" s="4"/>
      <c r="SWX79" s="4"/>
      <c r="SWY79" s="4"/>
      <c r="SWZ79" s="4"/>
      <c r="SXA79" s="4"/>
      <c r="SXB79" s="4"/>
      <c r="SXC79" s="4"/>
      <c r="SXD79" s="4"/>
      <c r="SXE79" s="4"/>
      <c r="SXF79" s="4"/>
      <c r="SXG79" s="4"/>
      <c r="SXH79" s="4"/>
      <c r="SXI79" s="4"/>
      <c r="SXJ79" s="4"/>
      <c r="SXK79" s="4"/>
      <c r="SXL79" s="4"/>
      <c r="SXM79" s="4"/>
      <c r="SXN79" s="4"/>
      <c r="SXO79" s="4"/>
      <c r="SXP79" s="4"/>
      <c r="SXQ79" s="4"/>
      <c r="SXR79" s="4"/>
      <c r="SXS79" s="4"/>
      <c r="SXT79" s="4"/>
      <c r="SXU79" s="4"/>
      <c r="SXV79" s="4"/>
      <c r="SXW79" s="4"/>
      <c r="SXX79" s="4"/>
      <c r="SXY79" s="4"/>
      <c r="SXZ79" s="4"/>
      <c r="SYA79" s="4"/>
      <c r="SYB79" s="4"/>
      <c r="SYC79" s="4"/>
      <c r="SYD79" s="4"/>
      <c r="SYE79" s="4"/>
      <c r="SYF79" s="4"/>
      <c r="SYG79" s="4"/>
      <c r="SYH79" s="4"/>
      <c r="SYI79" s="4"/>
      <c r="SYJ79" s="4"/>
      <c r="SYK79" s="4"/>
      <c r="SYL79" s="4"/>
      <c r="SYM79" s="4"/>
      <c r="SYN79" s="4"/>
      <c r="SYO79" s="4"/>
      <c r="SYP79" s="4"/>
      <c r="SYQ79" s="4"/>
      <c r="SYR79" s="4"/>
      <c r="SYS79" s="4"/>
      <c r="SYT79" s="4"/>
      <c r="SYU79" s="4"/>
      <c r="SYV79" s="4"/>
      <c r="SYW79" s="4"/>
      <c r="SYX79" s="4"/>
      <c r="SYY79" s="4"/>
      <c r="SYZ79" s="4"/>
      <c r="SZA79" s="4"/>
      <c r="SZB79" s="4"/>
      <c r="SZC79" s="4"/>
      <c r="SZD79" s="4"/>
      <c r="SZE79" s="4"/>
      <c r="SZF79" s="4"/>
      <c r="SZG79" s="4"/>
      <c r="SZH79" s="4"/>
      <c r="SZI79" s="4"/>
      <c r="SZJ79" s="4"/>
      <c r="SZK79" s="4"/>
      <c r="SZL79" s="4"/>
      <c r="SZM79" s="4"/>
      <c r="SZN79" s="4"/>
      <c r="SZO79" s="4"/>
      <c r="SZP79" s="4"/>
      <c r="SZQ79" s="4"/>
      <c r="SZR79" s="4"/>
      <c r="SZS79" s="4"/>
      <c r="SZT79" s="4"/>
      <c r="SZU79" s="4"/>
      <c r="SZV79" s="4"/>
      <c r="SZW79" s="4"/>
      <c r="SZX79" s="4"/>
      <c r="SZY79" s="4"/>
      <c r="SZZ79" s="4"/>
      <c r="TAA79" s="4"/>
      <c r="TAB79" s="4"/>
      <c r="TAC79" s="4"/>
      <c r="TAD79" s="4"/>
      <c r="TAE79" s="4"/>
      <c r="TAF79" s="4"/>
      <c r="TAG79" s="4"/>
      <c r="TAH79" s="4"/>
      <c r="TAI79" s="4"/>
      <c r="TAJ79" s="4"/>
      <c r="TAK79" s="4"/>
      <c r="TAL79" s="4"/>
      <c r="TAM79" s="4"/>
      <c r="TAN79" s="4"/>
      <c r="TAO79" s="4"/>
      <c r="TAP79" s="4"/>
      <c r="TAQ79" s="4"/>
      <c r="TAR79" s="4"/>
      <c r="TAS79" s="4"/>
      <c r="TAT79" s="4"/>
      <c r="TAU79" s="4"/>
      <c r="TAV79" s="4"/>
      <c r="TAW79" s="4"/>
      <c r="TAX79" s="4"/>
      <c r="TAY79" s="4"/>
      <c r="TAZ79" s="4"/>
      <c r="TBA79" s="4"/>
      <c r="TBB79" s="4"/>
      <c r="TBC79" s="4"/>
      <c r="TBD79" s="4"/>
      <c r="TBE79" s="4"/>
      <c r="TBF79" s="4"/>
      <c r="TBG79" s="4"/>
      <c r="TBH79" s="4"/>
      <c r="TBI79" s="4"/>
      <c r="TBJ79" s="4"/>
      <c r="TBK79" s="4"/>
      <c r="TBL79" s="4"/>
      <c r="TBM79" s="4"/>
      <c r="TBN79" s="4"/>
      <c r="TBO79" s="4"/>
      <c r="TBP79" s="4"/>
      <c r="TBQ79" s="4"/>
      <c r="TBR79" s="4"/>
      <c r="TBS79" s="4"/>
      <c r="TBT79" s="4"/>
      <c r="TBU79" s="4"/>
      <c r="TBV79" s="4"/>
      <c r="TBW79" s="4"/>
      <c r="TBX79" s="4"/>
      <c r="TBY79" s="4"/>
      <c r="TBZ79" s="4"/>
      <c r="TCA79" s="4"/>
      <c r="TCB79" s="4"/>
      <c r="TCC79" s="4"/>
      <c r="TCD79" s="4"/>
      <c r="TCE79" s="4"/>
      <c r="TCF79" s="4"/>
      <c r="TCG79" s="4"/>
      <c r="TCH79" s="4"/>
      <c r="TCI79" s="4"/>
      <c r="TCJ79" s="4"/>
      <c r="TCK79" s="4"/>
      <c r="TCL79" s="4"/>
      <c r="TCM79" s="4"/>
      <c r="TCN79" s="4"/>
      <c r="TCO79" s="4"/>
      <c r="TCP79" s="4"/>
      <c r="TCQ79" s="4"/>
      <c r="TCR79" s="4"/>
      <c r="TCS79" s="4"/>
      <c r="TCT79" s="4"/>
      <c r="TCU79" s="4"/>
      <c r="TCV79" s="4"/>
      <c r="TCW79" s="4"/>
      <c r="TCX79" s="4"/>
      <c r="TCY79" s="4"/>
      <c r="TCZ79" s="4"/>
      <c r="TDA79" s="4"/>
      <c r="TDB79" s="4"/>
      <c r="TDC79" s="4"/>
      <c r="TDD79" s="4"/>
      <c r="TDE79" s="4"/>
      <c r="TDF79" s="4"/>
      <c r="TDG79" s="4"/>
      <c r="TDH79" s="4"/>
      <c r="TDI79" s="4"/>
      <c r="TDJ79" s="4"/>
      <c r="TDK79" s="4"/>
      <c r="TDL79" s="4"/>
      <c r="TDM79" s="4"/>
      <c r="TDN79" s="4"/>
      <c r="TDO79" s="4"/>
      <c r="TDP79" s="4"/>
      <c r="TDQ79" s="4"/>
      <c r="TDR79" s="4"/>
      <c r="TDS79" s="4"/>
      <c r="TDT79" s="4"/>
      <c r="TDU79" s="4"/>
      <c r="TDV79" s="4"/>
      <c r="TDW79" s="4"/>
      <c r="TDX79" s="4"/>
      <c r="TDY79" s="4"/>
      <c r="TDZ79" s="4"/>
      <c r="TEA79" s="4"/>
      <c r="TEB79" s="4"/>
      <c r="TEC79" s="4"/>
      <c r="TED79" s="4"/>
      <c r="TEE79" s="4"/>
      <c r="TEF79" s="4"/>
      <c r="TEG79" s="4"/>
      <c r="TEH79" s="4"/>
      <c r="TEI79" s="4"/>
      <c r="TEJ79" s="4"/>
      <c r="TEK79" s="4"/>
      <c r="TEL79" s="4"/>
      <c r="TEM79" s="4"/>
      <c r="TEN79" s="4"/>
      <c r="TEO79" s="4"/>
      <c r="TEP79" s="4"/>
      <c r="TEQ79" s="4"/>
      <c r="TER79" s="4"/>
      <c r="TES79" s="4"/>
      <c r="TET79" s="4"/>
      <c r="TEU79" s="4"/>
      <c r="TEV79" s="4"/>
      <c r="TEW79" s="4"/>
      <c r="TEX79" s="4"/>
      <c r="TEY79" s="4"/>
      <c r="TEZ79" s="4"/>
      <c r="TFA79" s="4"/>
      <c r="TFB79" s="4"/>
      <c r="TFC79" s="4"/>
      <c r="TFD79" s="4"/>
      <c r="TFE79" s="4"/>
      <c r="TFF79" s="4"/>
      <c r="TFG79" s="4"/>
      <c r="TFH79" s="4"/>
      <c r="TFI79" s="4"/>
      <c r="TFJ79" s="4"/>
      <c r="TFK79" s="4"/>
      <c r="TFL79" s="4"/>
      <c r="TFM79" s="4"/>
      <c r="TFN79" s="4"/>
      <c r="TFO79" s="4"/>
      <c r="TFP79" s="4"/>
      <c r="TFQ79" s="4"/>
      <c r="TFR79" s="4"/>
      <c r="TFS79" s="4"/>
      <c r="TFT79" s="4"/>
      <c r="TFU79" s="4"/>
      <c r="TFV79" s="4"/>
      <c r="TFW79" s="4"/>
      <c r="TFX79" s="4"/>
      <c r="TFY79" s="4"/>
      <c r="TFZ79" s="4"/>
      <c r="TGA79" s="4"/>
      <c r="TGB79" s="4"/>
      <c r="TGC79" s="4"/>
      <c r="TGD79" s="4"/>
      <c r="TGE79" s="4"/>
      <c r="TGF79" s="4"/>
      <c r="TGG79" s="4"/>
      <c r="TGH79" s="4"/>
      <c r="TGI79" s="4"/>
      <c r="TGJ79" s="4"/>
      <c r="TGK79" s="4"/>
      <c r="TGL79" s="4"/>
      <c r="TGM79" s="4"/>
      <c r="TGN79" s="4"/>
      <c r="TGO79" s="4"/>
      <c r="TGP79" s="4"/>
      <c r="TGQ79" s="4"/>
      <c r="TGR79" s="4"/>
      <c r="TGS79" s="4"/>
      <c r="TGT79" s="4"/>
      <c r="TGU79" s="4"/>
      <c r="TGV79" s="4"/>
      <c r="TGW79" s="4"/>
      <c r="TGX79" s="4"/>
      <c r="TGY79" s="4"/>
      <c r="TGZ79" s="4"/>
      <c r="THA79" s="4"/>
      <c r="THB79" s="4"/>
      <c r="THC79" s="4"/>
      <c r="THD79" s="4"/>
      <c r="THE79" s="4"/>
      <c r="THF79" s="4"/>
      <c r="THG79" s="4"/>
      <c r="THH79" s="4"/>
      <c r="THI79" s="4"/>
      <c r="THJ79" s="4"/>
      <c r="THK79" s="4"/>
      <c r="THL79" s="4"/>
      <c r="THM79" s="4"/>
      <c r="THN79" s="4"/>
      <c r="THO79" s="4"/>
      <c r="THP79" s="4"/>
      <c r="THQ79" s="4"/>
      <c r="THR79" s="4"/>
      <c r="THS79" s="4"/>
      <c r="THT79" s="4"/>
      <c r="THU79" s="4"/>
      <c r="THV79" s="4"/>
      <c r="THW79" s="4"/>
      <c r="THX79" s="4"/>
      <c r="THY79" s="4"/>
      <c r="THZ79" s="4"/>
      <c r="TIA79" s="4"/>
      <c r="TIB79" s="4"/>
      <c r="TIC79" s="4"/>
      <c r="TID79" s="4"/>
      <c r="TIE79" s="4"/>
      <c r="TIF79" s="4"/>
      <c r="TIG79" s="4"/>
      <c r="TIH79" s="4"/>
      <c r="TII79" s="4"/>
      <c r="TIJ79" s="4"/>
      <c r="TIK79" s="4"/>
      <c r="TIL79" s="4"/>
      <c r="TIM79" s="4"/>
      <c r="TIN79" s="4"/>
      <c r="TIO79" s="4"/>
      <c r="TIP79" s="4"/>
      <c r="TIQ79" s="4"/>
      <c r="TIR79" s="4"/>
      <c r="TIS79" s="4"/>
      <c r="TIT79" s="4"/>
      <c r="TIU79" s="4"/>
      <c r="TIV79" s="4"/>
      <c r="TIW79" s="4"/>
      <c r="TIX79" s="4"/>
      <c r="TIY79" s="4"/>
      <c r="TIZ79" s="4"/>
      <c r="TJA79" s="4"/>
      <c r="TJB79" s="4"/>
      <c r="TJC79" s="4"/>
      <c r="TJD79" s="4"/>
      <c r="TJE79" s="4"/>
      <c r="TJF79" s="4"/>
      <c r="TJG79" s="4"/>
      <c r="TJH79" s="4"/>
      <c r="TJI79" s="4"/>
      <c r="TJJ79" s="4"/>
      <c r="TJK79" s="4"/>
      <c r="TJL79" s="4"/>
      <c r="TJM79" s="4"/>
      <c r="TJN79" s="4"/>
      <c r="TJO79" s="4"/>
      <c r="TJP79" s="4"/>
      <c r="TJQ79" s="4"/>
      <c r="TJR79" s="4"/>
      <c r="TJS79" s="4"/>
      <c r="TJT79" s="4"/>
      <c r="TJU79" s="4"/>
      <c r="TJV79" s="4"/>
      <c r="TJW79" s="4"/>
      <c r="TJX79" s="4"/>
      <c r="TJY79" s="4"/>
      <c r="TJZ79" s="4"/>
      <c r="TKA79" s="4"/>
      <c r="TKB79" s="4"/>
      <c r="TKC79" s="4"/>
      <c r="TKD79" s="4"/>
      <c r="TKE79" s="4"/>
      <c r="TKF79" s="4"/>
      <c r="TKG79" s="4"/>
      <c r="TKH79" s="4"/>
      <c r="TKI79" s="4"/>
      <c r="TKJ79" s="4"/>
      <c r="TKK79" s="4"/>
      <c r="TKL79" s="4"/>
      <c r="TKM79" s="4"/>
      <c r="TKN79" s="4"/>
      <c r="TKO79" s="4"/>
      <c r="TKP79" s="4"/>
      <c r="TKQ79" s="4"/>
      <c r="TKR79" s="4"/>
      <c r="TKS79" s="4"/>
      <c r="TKT79" s="4"/>
      <c r="TKU79" s="4"/>
      <c r="TKV79" s="4"/>
      <c r="TKW79" s="4"/>
      <c r="TKX79" s="4"/>
      <c r="TKY79" s="4"/>
      <c r="TKZ79" s="4"/>
      <c r="TLA79" s="4"/>
      <c r="TLB79" s="4"/>
      <c r="TLC79" s="4"/>
      <c r="TLD79" s="4"/>
      <c r="TLE79" s="4"/>
      <c r="TLF79" s="4"/>
      <c r="TLG79" s="4"/>
      <c r="TLH79" s="4"/>
      <c r="TLI79" s="4"/>
      <c r="TLJ79" s="4"/>
      <c r="TLK79" s="4"/>
      <c r="TLL79" s="4"/>
      <c r="TLM79" s="4"/>
      <c r="TLN79" s="4"/>
      <c r="TLO79" s="4"/>
      <c r="TLP79" s="4"/>
      <c r="TLQ79" s="4"/>
      <c r="TLR79" s="4"/>
      <c r="TLS79" s="4"/>
      <c r="TLT79" s="4"/>
      <c r="TLU79" s="4"/>
      <c r="TLV79" s="4"/>
      <c r="TLW79" s="4"/>
      <c r="TLX79" s="4"/>
      <c r="TLY79" s="4"/>
      <c r="TLZ79" s="4"/>
      <c r="TMA79" s="4"/>
      <c r="TMB79" s="4"/>
      <c r="TMC79" s="4"/>
      <c r="TMD79" s="4"/>
      <c r="TME79" s="4"/>
      <c r="TMF79" s="4"/>
      <c r="TMG79" s="4"/>
      <c r="TMH79" s="4"/>
      <c r="TMI79" s="4"/>
      <c r="TMJ79" s="4"/>
      <c r="TMK79" s="4"/>
      <c r="TML79" s="4"/>
      <c r="TMM79" s="4"/>
      <c r="TMN79" s="4"/>
      <c r="TMO79" s="4"/>
      <c r="TMP79" s="4"/>
      <c r="TMQ79" s="4"/>
      <c r="TMR79" s="4"/>
      <c r="TMS79" s="4"/>
      <c r="TMT79" s="4"/>
      <c r="TMU79" s="4"/>
      <c r="TMV79" s="4"/>
      <c r="TMW79" s="4"/>
      <c r="TMX79" s="4"/>
      <c r="TMY79" s="4"/>
      <c r="TMZ79" s="4"/>
      <c r="TNA79" s="4"/>
      <c r="TNB79" s="4"/>
      <c r="TNC79" s="4"/>
      <c r="TND79" s="4"/>
      <c r="TNE79" s="4"/>
      <c r="TNF79" s="4"/>
      <c r="TNG79" s="4"/>
      <c r="TNH79" s="4"/>
      <c r="TNI79" s="4"/>
      <c r="TNJ79" s="4"/>
      <c r="TNK79" s="4"/>
      <c r="TNL79" s="4"/>
      <c r="TNM79" s="4"/>
      <c r="TNN79" s="4"/>
      <c r="TNO79" s="4"/>
      <c r="TNP79" s="4"/>
      <c r="TNQ79" s="4"/>
      <c r="TNR79" s="4"/>
      <c r="TNS79" s="4"/>
      <c r="TNT79" s="4"/>
      <c r="TNU79" s="4"/>
      <c r="TNV79" s="4"/>
      <c r="TNW79" s="4"/>
      <c r="TNX79" s="4"/>
      <c r="TNY79" s="4"/>
      <c r="TNZ79" s="4"/>
      <c r="TOA79" s="4"/>
      <c r="TOB79" s="4"/>
      <c r="TOC79" s="4"/>
      <c r="TOD79" s="4"/>
      <c r="TOE79" s="4"/>
      <c r="TOF79" s="4"/>
      <c r="TOG79" s="4"/>
      <c r="TOH79" s="4"/>
      <c r="TOI79" s="4"/>
      <c r="TOJ79" s="4"/>
      <c r="TOK79" s="4"/>
      <c r="TOL79" s="4"/>
      <c r="TOM79" s="4"/>
      <c r="TON79" s="4"/>
      <c r="TOO79" s="4"/>
      <c r="TOP79" s="4"/>
      <c r="TOQ79" s="4"/>
      <c r="TOR79" s="4"/>
      <c r="TOS79" s="4"/>
      <c r="TOT79" s="4"/>
      <c r="TOU79" s="4"/>
      <c r="TOV79" s="4"/>
      <c r="TOW79" s="4"/>
      <c r="TOX79" s="4"/>
      <c r="TOY79" s="4"/>
      <c r="TOZ79" s="4"/>
      <c r="TPA79" s="4"/>
      <c r="TPB79" s="4"/>
      <c r="TPC79" s="4"/>
      <c r="TPD79" s="4"/>
      <c r="TPE79" s="4"/>
      <c r="TPF79" s="4"/>
      <c r="TPG79" s="4"/>
      <c r="TPH79" s="4"/>
      <c r="TPI79" s="4"/>
      <c r="TPJ79" s="4"/>
      <c r="TPK79" s="4"/>
      <c r="TPL79" s="4"/>
      <c r="TPM79" s="4"/>
      <c r="TPN79" s="4"/>
      <c r="TPO79" s="4"/>
      <c r="TPP79" s="4"/>
      <c r="TPQ79" s="4"/>
      <c r="TPR79" s="4"/>
      <c r="TPS79" s="4"/>
      <c r="TPT79" s="4"/>
      <c r="TPU79" s="4"/>
      <c r="TPV79" s="4"/>
      <c r="TPW79" s="4"/>
      <c r="TPX79" s="4"/>
      <c r="TPY79" s="4"/>
      <c r="TPZ79" s="4"/>
      <c r="TQA79" s="4"/>
      <c r="TQB79" s="4"/>
      <c r="TQC79" s="4"/>
      <c r="TQD79" s="4"/>
      <c r="TQE79" s="4"/>
      <c r="TQF79" s="4"/>
      <c r="TQG79" s="4"/>
      <c r="TQH79" s="4"/>
      <c r="TQI79" s="4"/>
      <c r="TQJ79" s="4"/>
      <c r="TQK79" s="4"/>
      <c r="TQL79" s="4"/>
      <c r="TQM79" s="4"/>
      <c r="TQN79" s="4"/>
      <c r="TQO79" s="4"/>
      <c r="TQP79" s="4"/>
      <c r="TQQ79" s="4"/>
      <c r="TQR79" s="4"/>
      <c r="TQS79" s="4"/>
      <c r="TQT79" s="4"/>
      <c r="TQU79" s="4"/>
      <c r="TQV79" s="4"/>
      <c r="TQW79" s="4"/>
      <c r="TQX79" s="4"/>
      <c r="TQY79" s="4"/>
      <c r="TQZ79" s="4"/>
      <c r="TRA79" s="4"/>
      <c r="TRB79" s="4"/>
      <c r="TRC79" s="4"/>
      <c r="TRD79" s="4"/>
      <c r="TRE79" s="4"/>
      <c r="TRF79" s="4"/>
      <c r="TRG79" s="4"/>
      <c r="TRH79" s="4"/>
      <c r="TRI79" s="4"/>
      <c r="TRJ79" s="4"/>
      <c r="TRK79" s="4"/>
      <c r="TRL79" s="4"/>
      <c r="TRM79" s="4"/>
      <c r="TRN79" s="4"/>
      <c r="TRO79" s="4"/>
      <c r="TRP79" s="4"/>
      <c r="TRQ79" s="4"/>
      <c r="TRR79" s="4"/>
      <c r="TRS79" s="4"/>
      <c r="TRT79" s="4"/>
      <c r="TRU79" s="4"/>
      <c r="TRV79" s="4"/>
      <c r="TRW79" s="4"/>
      <c r="TRX79" s="4"/>
      <c r="TRY79" s="4"/>
      <c r="TRZ79" s="4"/>
      <c r="TSA79" s="4"/>
      <c r="TSB79" s="4"/>
      <c r="TSC79" s="4"/>
      <c r="TSD79" s="4"/>
      <c r="TSE79" s="4"/>
      <c r="TSF79" s="4"/>
      <c r="TSG79" s="4"/>
      <c r="TSH79" s="4"/>
      <c r="TSI79" s="4"/>
      <c r="TSJ79" s="4"/>
      <c r="TSK79" s="4"/>
      <c r="TSL79" s="4"/>
      <c r="TSM79" s="4"/>
      <c r="TSN79" s="4"/>
      <c r="TSO79" s="4"/>
      <c r="TSP79" s="4"/>
      <c r="TSQ79" s="4"/>
      <c r="TSR79" s="4"/>
      <c r="TSS79" s="4"/>
      <c r="TST79" s="4"/>
      <c r="TSU79" s="4"/>
      <c r="TSV79" s="4"/>
      <c r="TSW79" s="4"/>
      <c r="TSX79" s="4"/>
      <c r="TSY79" s="4"/>
      <c r="TSZ79" s="4"/>
      <c r="TTA79" s="4"/>
      <c r="TTB79" s="4"/>
      <c r="TTC79" s="4"/>
      <c r="TTD79" s="4"/>
      <c r="TTE79" s="4"/>
      <c r="TTF79" s="4"/>
      <c r="TTG79" s="4"/>
      <c r="TTH79" s="4"/>
      <c r="TTI79" s="4"/>
      <c r="TTJ79" s="4"/>
      <c r="TTK79" s="4"/>
      <c r="TTL79" s="4"/>
      <c r="TTM79" s="4"/>
      <c r="TTN79" s="4"/>
      <c r="TTO79" s="4"/>
      <c r="TTP79" s="4"/>
      <c r="TTQ79" s="4"/>
      <c r="TTR79" s="4"/>
      <c r="TTS79" s="4"/>
      <c r="TTT79" s="4"/>
      <c r="TTU79" s="4"/>
      <c r="TTV79" s="4"/>
      <c r="TTW79" s="4"/>
      <c r="TTX79" s="4"/>
      <c r="TTY79" s="4"/>
      <c r="TTZ79" s="4"/>
      <c r="TUA79" s="4"/>
      <c r="TUB79" s="4"/>
      <c r="TUC79" s="4"/>
      <c r="TUD79" s="4"/>
      <c r="TUE79" s="4"/>
      <c r="TUF79" s="4"/>
      <c r="TUG79" s="4"/>
      <c r="TUH79" s="4"/>
      <c r="TUI79" s="4"/>
      <c r="TUJ79" s="4"/>
      <c r="TUK79" s="4"/>
      <c r="TUL79" s="4"/>
      <c r="TUM79" s="4"/>
      <c r="TUN79" s="4"/>
      <c r="TUO79" s="4"/>
      <c r="TUP79" s="4"/>
      <c r="TUQ79" s="4"/>
      <c r="TUR79" s="4"/>
      <c r="TUS79" s="4"/>
      <c r="TUT79" s="4"/>
      <c r="TUU79" s="4"/>
      <c r="TUV79" s="4"/>
      <c r="TUW79" s="4"/>
      <c r="TUX79" s="4"/>
      <c r="TUY79" s="4"/>
      <c r="TUZ79" s="4"/>
      <c r="TVA79" s="4"/>
      <c r="TVB79" s="4"/>
      <c r="TVC79" s="4"/>
      <c r="TVD79" s="4"/>
      <c r="TVE79" s="4"/>
      <c r="TVF79" s="4"/>
      <c r="TVG79" s="4"/>
      <c r="TVH79" s="4"/>
      <c r="TVI79" s="4"/>
      <c r="TVJ79" s="4"/>
      <c r="TVK79" s="4"/>
      <c r="TVL79" s="4"/>
      <c r="TVM79" s="4"/>
      <c r="TVN79" s="4"/>
      <c r="TVO79" s="4"/>
      <c r="TVP79" s="4"/>
      <c r="TVQ79" s="4"/>
      <c r="TVR79" s="4"/>
      <c r="TVS79" s="4"/>
      <c r="TVT79" s="4"/>
      <c r="TVU79" s="4"/>
      <c r="TVV79" s="4"/>
      <c r="TVW79" s="4"/>
      <c r="TVX79" s="4"/>
      <c r="TVY79" s="4"/>
      <c r="TVZ79" s="4"/>
      <c r="TWA79" s="4"/>
      <c r="TWB79" s="4"/>
      <c r="TWC79" s="4"/>
      <c r="TWD79" s="4"/>
      <c r="TWE79" s="4"/>
      <c r="TWF79" s="4"/>
      <c r="TWG79" s="4"/>
      <c r="TWH79" s="4"/>
      <c r="TWI79" s="4"/>
      <c r="TWJ79" s="4"/>
      <c r="TWK79" s="4"/>
      <c r="TWL79" s="4"/>
      <c r="TWM79" s="4"/>
      <c r="TWN79" s="4"/>
      <c r="TWO79" s="4"/>
      <c r="TWP79" s="4"/>
      <c r="TWQ79" s="4"/>
      <c r="TWR79" s="4"/>
      <c r="TWS79" s="4"/>
      <c r="TWT79" s="4"/>
      <c r="TWU79" s="4"/>
      <c r="TWV79" s="4"/>
      <c r="TWW79" s="4"/>
      <c r="TWX79" s="4"/>
      <c r="TWY79" s="4"/>
      <c r="TWZ79" s="4"/>
      <c r="TXA79" s="4"/>
      <c r="TXB79" s="4"/>
      <c r="TXC79" s="4"/>
      <c r="TXD79" s="4"/>
      <c r="TXE79" s="4"/>
      <c r="TXF79" s="4"/>
      <c r="TXG79" s="4"/>
      <c r="TXH79" s="4"/>
      <c r="TXI79" s="4"/>
      <c r="TXJ79" s="4"/>
      <c r="TXK79" s="4"/>
      <c r="TXL79" s="4"/>
      <c r="TXM79" s="4"/>
      <c r="TXN79" s="4"/>
      <c r="TXO79" s="4"/>
      <c r="TXP79" s="4"/>
      <c r="TXQ79" s="4"/>
      <c r="TXR79" s="4"/>
      <c r="TXS79" s="4"/>
      <c r="TXT79" s="4"/>
      <c r="TXU79" s="4"/>
      <c r="TXV79" s="4"/>
      <c r="TXW79" s="4"/>
      <c r="TXX79" s="4"/>
      <c r="TXY79" s="4"/>
      <c r="TXZ79" s="4"/>
      <c r="TYA79" s="4"/>
      <c r="TYB79" s="4"/>
      <c r="TYC79" s="4"/>
      <c r="TYD79" s="4"/>
      <c r="TYE79" s="4"/>
      <c r="TYF79" s="4"/>
      <c r="TYG79" s="4"/>
      <c r="TYH79" s="4"/>
      <c r="TYI79" s="4"/>
      <c r="TYJ79" s="4"/>
      <c r="TYK79" s="4"/>
      <c r="TYL79" s="4"/>
      <c r="TYM79" s="4"/>
      <c r="TYN79" s="4"/>
      <c r="TYO79" s="4"/>
      <c r="TYP79" s="4"/>
      <c r="TYQ79" s="4"/>
      <c r="TYR79" s="4"/>
      <c r="TYS79" s="4"/>
      <c r="TYT79" s="4"/>
      <c r="TYU79" s="4"/>
      <c r="TYV79" s="4"/>
      <c r="TYW79" s="4"/>
      <c r="TYX79" s="4"/>
      <c r="TYY79" s="4"/>
      <c r="TYZ79" s="4"/>
      <c r="TZA79" s="4"/>
      <c r="TZB79" s="4"/>
      <c r="TZC79" s="4"/>
      <c r="TZD79" s="4"/>
      <c r="TZE79" s="4"/>
      <c r="TZF79" s="4"/>
      <c r="TZG79" s="4"/>
      <c r="TZH79" s="4"/>
      <c r="TZI79" s="4"/>
      <c r="TZJ79" s="4"/>
      <c r="TZK79" s="4"/>
      <c r="TZL79" s="4"/>
      <c r="TZM79" s="4"/>
      <c r="TZN79" s="4"/>
      <c r="TZO79" s="4"/>
      <c r="TZP79" s="4"/>
      <c r="TZQ79" s="4"/>
      <c r="TZR79" s="4"/>
      <c r="TZS79" s="4"/>
      <c r="TZT79" s="4"/>
      <c r="TZU79" s="4"/>
      <c r="TZV79" s="4"/>
      <c r="TZW79" s="4"/>
      <c r="TZX79" s="4"/>
      <c r="TZY79" s="4"/>
      <c r="TZZ79" s="4"/>
      <c r="UAA79" s="4"/>
      <c r="UAB79" s="4"/>
      <c r="UAC79" s="4"/>
      <c r="UAD79" s="4"/>
      <c r="UAE79" s="4"/>
      <c r="UAF79" s="4"/>
      <c r="UAG79" s="4"/>
      <c r="UAH79" s="4"/>
      <c r="UAI79" s="4"/>
      <c r="UAJ79" s="4"/>
      <c r="UAK79" s="4"/>
      <c r="UAL79" s="4"/>
      <c r="UAM79" s="4"/>
      <c r="UAN79" s="4"/>
      <c r="UAO79" s="4"/>
      <c r="UAP79" s="4"/>
      <c r="UAQ79" s="4"/>
      <c r="UAR79" s="4"/>
      <c r="UAS79" s="4"/>
      <c r="UAT79" s="4"/>
      <c r="UAU79" s="4"/>
      <c r="UAV79" s="4"/>
      <c r="UAW79" s="4"/>
      <c r="UAX79" s="4"/>
      <c r="UAY79" s="4"/>
      <c r="UAZ79" s="4"/>
      <c r="UBA79" s="4"/>
      <c r="UBB79" s="4"/>
      <c r="UBC79" s="4"/>
      <c r="UBD79" s="4"/>
      <c r="UBE79" s="4"/>
      <c r="UBF79" s="4"/>
      <c r="UBG79" s="4"/>
      <c r="UBH79" s="4"/>
      <c r="UBI79" s="4"/>
      <c r="UBJ79" s="4"/>
      <c r="UBK79" s="4"/>
      <c r="UBL79" s="4"/>
      <c r="UBM79" s="4"/>
      <c r="UBN79" s="4"/>
      <c r="UBO79" s="4"/>
      <c r="UBP79" s="4"/>
      <c r="UBQ79" s="4"/>
      <c r="UBR79" s="4"/>
      <c r="UBS79" s="4"/>
      <c r="UBT79" s="4"/>
      <c r="UBU79" s="4"/>
      <c r="UBV79" s="4"/>
      <c r="UBW79" s="4"/>
      <c r="UBX79" s="4"/>
      <c r="UBY79" s="4"/>
      <c r="UBZ79" s="4"/>
      <c r="UCA79" s="4"/>
      <c r="UCB79" s="4"/>
      <c r="UCC79" s="4"/>
      <c r="UCD79" s="4"/>
      <c r="UCE79" s="4"/>
      <c r="UCF79" s="4"/>
      <c r="UCG79" s="4"/>
      <c r="UCH79" s="4"/>
      <c r="UCI79" s="4"/>
      <c r="UCJ79" s="4"/>
      <c r="UCK79" s="4"/>
      <c r="UCL79" s="4"/>
      <c r="UCM79" s="4"/>
      <c r="UCN79" s="4"/>
      <c r="UCO79" s="4"/>
      <c r="UCP79" s="4"/>
      <c r="UCQ79" s="4"/>
      <c r="UCR79" s="4"/>
      <c r="UCS79" s="4"/>
      <c r="UCT79" s="4"/>
      <c r="UCU79" s="4"/>
      <c r="UCV79" s="4"/>
      <c r="UCW79" s="4"/>
      <c r="UCX79" s="4"/>
      <c r="UCY79" s="4"/>
      <c r="UCZ79" s="4"/>
      <c r="UDA79" s="4"/>
      <c r="UDB79" s="4"/>
      <c r="UDC79" s="4"/>
      <c r="UDD79" s="4"/>
      <c r="UDE79" s="4"/>
      <c r="UDF79" s="4"/>
      <c r="UDG79" s="4"/>
      <c r="UDH79" s="4"/>
      <c r="UDI79" s="4"/>
      <c r="UDJ79" s="4"/>
      <c r="UDK79" s="4"/>
      <c r="UDL79" s="4"/>
      <c r="UDM79" s="4"/>
      <c r="UDN79" s="4"/>
      <c r="UDO79" s="4"/>
      <c r="UDP79" s="4"/>
      <c r="UDQ79" s="4"/>
      <c r="UDR79" s="4"/>
      <c r="UDS79" s="4"/>
      <c r="UDT79" s="4"/>
      <c r="UDU79" s="4"/>
      <c r="UDV79" s="4"/>
      <c r="UDW79" s="4"/>
      <c r="UDX79" s="4"/>
      <c r="UDY79" s="4"/>
      <c r="UDZ79" s="4"/>
      <c r="UEA79" s="4"/>
      <c r="UEB79" s="4"/>
      <c r="UEC79" s="4"/>
      <c r="UED79" s="4"/>
      <c r="UEE79" s="4"/>
      <c r="UEF79" s="4"/>
      <c r="UEG79" s="4"/>
      <c r="UEH79" s="4"/>
      <c r="UEI79" s="4"/>
      <c r="UEJ79" s="4"/>
      <c r="UEK79" s="4"/>
      <c r="UEL79" s="4"/>
      <c r="UEM79" s="4"/>
      <c r="UEN79" s="4"/>
      <c r="UEO79" s="4"/>
      <c r="UEP79" s="4"/>
      <c r="UEQ79" s="4"/>
      <c r="UER79" s="4"/>
      <c r="UES79" s="4"/>
      <c r="UET79" s="4"/>
      <c r="UEU79" s="4"/>
      <c r="UEV79" s="4"/>
      <c r="UEW79" s="4"/>
      <c r="UEX79" s="4"/>
      <c r="UEY79" s="4"/>
      <c r="UEZ79" s="4"/>
      <c r="UFA79" s="4"/>
      <c r="UFB79" s="4"/>
      <c r="UFC79" s="4"/>
      <c r="UFD79" s="4"/>
      <c r="UFE79" s="4"/>
      <c r="UFF79" s="4"/>
      <c r="UFG79" s="4"/>
      <c r="UFH79" s="4"/>
      <c r="UFI79" s="4"/>
      <c r="UFJ79" s="4"/>
      <c r="UFK79" s="4"/>
      <c r="UFL79" s="4"/>
      <c r="UFM79" s="4"/>
      <c r="UFN79" s="4"/>
      <c r="UFO79" s="4"/>
      <c r="UFP79" s="4"/>
      <c r="UFQ79" s="4"/>
      <c r="UFR79" s="4"/>
      <c r="UFS79" s="4"/>
      <c r="UFT79" s="4"/>
      <c r="UFU79" s="4"/>
      <c r="UFV79" s="4"/>
      <c r="UFW79" s="4"/>
      <c r="UFX79" s="4"/>
      <c r="UFY79" s="4"/>
      <c r="UFZ79" s="4"/>
      <c r="UGA79" s="4"/>
      <c r="UGB79" s="4"/>
      <c r="UGC79" s="4"/>
      <c r="UGD79" s="4"/>
      <c r="UGE79" s="4"/>
      <c r="UGF79" s="4"/>
      <c r="UGG79" s="4"/>
      <c r="UGH79" s="4"/>
      <c r="UGI79" s="4"/>
      <c r="UGJ79" s="4"/>
      <c r="UGK79" s="4"/>
      <c r="UGL79" s="4"/>
      <c r="UGM79" s="4"/>
      <c r="UGN79" s="4"/>
      <c r="UGO79" s="4"/>
      <c r="UGP79" s="4"/>
      <c r="UGQ79" s="4"/>
      <c r="UGR79" s="4"/>
      <c r="UGS79" s="4"/>
      <c r="UGT79" s="4"/>
      <c r="UGU79" s="4"/>
      <c r="UGV79" s="4"/>
      <c r="UGW79" s="4"/>
      <c r="UGX79" s="4"/>
      <c r="UGY79" s="4"/>
      <c r="UGZ79" s="4"/>
      <c r="UHA79" s="4"/>
      <c r="UHB79" s="4"/>
      <c r="UHC79" s="4"/>
      <c r="UHD79" s="4"/>
      <c r="UHE79" s="4"/>
      <c r="UHF79" s="4"/>
      <c r="UHG79" s="4"/>
      <c r="UHH79" s="4"/>
      <c r="UHI79" s="4"/>
      <c r="UHJ79" s="4"/>
      <c r="UHK79" s="4"/>
      <c r="UHL79" s="4"/>
      <c r="UHM79" s="4"/>
      <c r="UHN79" s="4"/>
      <c r="UHO79" s="4"/>
      <c r="UHP79" s="4"/>
      <c r="UHQ79" s="4"/>
      <c r="UHR79" s="4"/>
      <c r="UHS79" s="4"/>
      <c r="UHT79" s="4"/>
      <c r="UHU79" s="4"/>
      <c r="UHV79" s="4"/>
      <c r="UHW79" s="4"/>
      <c r="UHX79" s="4"/>
      <c r="UHY79" s="4"/>
      <c r="UHZ79" s="4"/>
      <c r="UIA79" s="4"/>
      <c r="UIB79" s="4"/>
      <c r="UIC79" s="4"/>
      <c r="UID79" s="4"/>
      <c r="UIE79" s="4"/>
      <c r="UIF79" s="4"/>
      <c r="UIG79" s="4"/>
      <c r="UIH79" s="4"/>
      <c r="UII79" s="4"/>
      <c r="UIJ79" s="4"/>
      <c r="UIK79" s="4"/>
      <c r="UIL79" s="4"/>
      <c r="UIM79" s="4"/>
      <c r="UIN79" s="4"/>
      <c r="UIO79" s="4"/>
      <c r="UIP79" s="4"/>
      <c r="UIQ79" s="4"/>
      <c r="UIR79" s="4"/>
      <c r="UIS79" s="4"/>
      <c r="UIT79" s="4"/>
      <c r="UIU79" s="4"/>
      <c r="UIV79" s="4"/>
      <c r="UIW79" s="4"/>
      <c r="UIX79" s="4"/>
      <c r="UIY79" s="4"/>
      <c r="UIZ79" s="4"/>
      <c r="UJA79" s="4"/>
      <c r="UJB79" s="4"/>
      <c r="UJC79" s="4"/>
      <c r="UJD79" s="4"/>
      <c r="UJE79" s="4"/>
      <c r="UJF79" s="4"/>
      <c r="UJG79" s="4"/>
      <c r="UJH79" s="4"/>
      <c r="UJI79" s="4"/>
      <c r="UJJ79" s="4"/>
      <c r="UJK79" s="4"/>
      <c r="UJL79" s="4"/>
      <c r="UJM79" s="4"/>
      <c r="UJN79" s="4"/>
      <c r="UJO79" s="4"/>
      <c r="UJP79" s="4"/>
      <c r="UJQ79" s="4"/>
      <c r="UJR79" s="4"/>
      <c r="UJS79" s="4"/>
      <c r="UJT79" s="4"/>
      <c r="UJU79" s="4"/>
      <c r="UJV79" s="4"/>
      <c r="UJW79" s="4"/>
      <c r="UJX79" s="4"/>
      <c r="UJY79" s="4"/>
      <c r="UJZ79" s="4"/>
      <c r="UKA79" s="4"/>
      <c r="UKB79" s="4"/>
      <c r="UKC79" s="4"/>
      <c r="UKD79" s="4"/>
      <c r="UKE79" s="4"/>
      <c r="UKF79" s="4"/>
      <c r="UKG79" s="4"/>
      <c r="UKH79" s="4"/>
      <c r="UKI79" s="4"/>
      <c r="UKJ79" s="4"/>
      <c r="UKK79" s="4"/>
      <c r="UKL79" s="4"/>
      <c r="UKM79" s="4"/>
      <c r="UKN79" s="4"/>
      <c r="UKO79" s="4"/>
      <c r="UKP79" s="4"/>
      <c r="UKQ79" s="4"/>
      <c r="UKR79" s="4"/>
      <c r="UKS79" s="4"/>
      <c r="UKT79" s="4"/>
      <c r="UKU79" s="4"/>
      <c r="UKV79" s="4"/>
      <c r="UKW79" s="4"/>
      <c r="UKX79" s="4"/>
      <c r="UKY79" s="4"/>
      <c r="UKZ79" s="4"/>
      <c r="ULA79" s="4"/>
      <c r="ULB79" s="4"/>
      <c r="ULC79" s="4"/>
      <c r="ULD79" s="4"/>
      <c r="ULE79" s="4"/>
      <c r="ULF79" s="4"/>
      <c r="ULG79" s="4"/>
      <c r="ULH79" s="4"/>
      <c r="ULI79" s="4"/>
      <c r="ULJ79" s="4"/>
      <c r="ULK79" s="4"/>
      <c r="ULL79" s="4"/>
      <c r="ULM79" s="4"/>
      <c r="ULN79" s="4"/>
      <c r="ULO79" s="4"/>
      <c r="ULP79" s="4"/>
      <c r="ULQ79" s="4"/>
      <c r="ULR79" s="4"/>
      <c r="ULS79" s="4"/>
      <c r="ULT79" s="4"/>
      <c r="ULU79" s="4"/>
      <c r="ULV79" s="4"/>
      <c r="ULW79" s="4"/>
      <c r="ULX79" s="4"/>
      <c r="ULY79" s="4"/>
      <c r="ULZ79" s="4"/>
      <c r="UMA79" s="4"/>
      <c r="UMB79" s="4"/>
      <c r="UMC79" s="4"/>
      <c r="UMD79" s="4"/>
      <c r="UME79" s="4"/>
      <c r="UMF79" s="4"/>
      <c r="UMG79" s="4"/>
      <c r="UMH79" s="4"/>
      <c r="UMI79" s="4"/>
      <c r="UMJ79" s="4"/>
      <c r="UMK79" s="4"/>
      <c r="UML79" s="4"/>
      <c r="UMM79" s="4"/>
      <c r="UMN79" s="4"/>
      <c r="UMO79" s="4"/>
      <c r="UMP79" s="4"/>
      <c r="UMQ79" s="4"/>
      <c r="UMR79" s="4"/>
      <c r="UMS79" s="4"/>
      <c r="UMT79" s="4"/>
      <c r="UMU79" s="4"/>
      <c r="UMV79" s="4"/>
      <c r="UMW79" s="4"/>
      <c r="UMX79" s="4"/>
      <c r="UMY79" s="4"/>
      <c r="UMZ79" s="4"/>
      <c r="UNA79" s="4"/>
      <c r="UNB79" s="4"/>
      <c r="UNC79" s="4"/>
      <c r="UND79" s="4"/>
      <c r="UNE79" s="4"/>
      <c r="UNF79" s="4"/>
      <c r="UNG79" s="4"/>
      <c r="UNH79" s="4"/>
      <c r="UNI79" s="4"/>
      <c r="UNJ79" s="4"/>
      <c r="UNK79" s="4"/>
      <c r="UNL79" s="4"/>
      <c r="UNM79" s="4"/>
      <c r="UNN79" s="4"/>
      <c r="UNO79" s="4"/>
      <c r="UNP79" s="4"/>
      <c r="UNQ79" s="4"/>
      <c r="UNR79" s="4"/>
      <c r="UNS79" s="4"/>
      <c r="UNT79" s="4"/>
      <c r="UNU79" s="4"/>
      <c r="UNV79" s="4"/>
      <c r="UNW79" s="4"/>
      <c r="UNX79" s="4"/>
      <c r="UNY79" s="4"/>
      <c r="UNZ79" s="4"/>
      <c r="UOA79" s="4"/>
      <c r="UOB79" s="4"/>
      <c r="UOC79" s="4"/>
      <c r="UOD79" s="4"/>
      <c r="UOE79" s="4"/>
      <c r="UOF79" s="4"/>
      <c r="UOG79" s="4"/>
      <c r="UOH79" s="4"/>
      <c r="UOI79" s="4"/>
      <c r="UOJ79" s="4"/>
      <c r="UOK79" s="4"/>
      <c r="UOL79" s="4"/>
      <c r="UOM79" s="4"/>
      <c r="UON79" s="4"/>
      <c r="UOO79" s="4"/>
      <c r="UOP79" s="4"/>
      <c r="UOQ79" s="4"/>
      <c r="UOR79" s="4"/>
      <c r="UOS79" s="4"/>
      <c r="UOT79" s="4"/>
      <c r="UOU79" s="4"/>
      <c r="UOV79" s="4"/>
      <c r="UOW79" s="4"/>
      <c r="UOX79" s="4"/>
      <c r="UOY79" s="4"/>
      <c r="UOZ79" s="4"/>
      <c r="UPA79" s="4"/>
      <c r="UPB79" s="4"/>
      <c r="UPC79" s="4"/>
      <c r="UPD79" s="4"/>
      <c r="UPE79" s="4"/>
      <c r="UPF79" s="4"/>
      <c r="UPG79" s="4"/>
      <c r="UPH79" s="4"/>
      <c r="UPI79" s="4"/>
      <c r="UPJ79" s="4"/>
      <c r="UPK79" s="4"/>
      <c r="UPL79" s="4"/>
      <c r="UPM79" s="4"/>
      <c r="UPN79" s="4"/>
      <c r="UPO79" s="4"/>
      <c r="UPP79" s="4"/>
      <c r="UPQ79" s="4"/>
      <c r="UPR79" s="4"/>
      <c r="UPS79" s="4"/>
      <c r="UPT79" s="4"/>
      <c r="UPU79" s="4"/>
      <c r="UPV79" s="4"/>
      <c r="UPW79" s="4"/>
      <c r="UPX79" s="4"/>
      <c r="UPY79" s="4"/>
      <c r="UPZ79" s="4"/>
      <c r="UQA79" s="4"/>
      <c r="UQB79" s="4"/>
      <c r="UQC79" s="4"/>
      <c r="UQD79" s="4"/>
      <c r="UQE79" s="4"/>
      <c r="UQF79" s="4"/>
      <c r="UQG79" s="4"/>
      <c r="UQH79" s="4"/>
      <c r="UQI79" s="4"/>
      <c r="UQJ79" s="4"/>
      <c r="UQK79" s="4"/>
      <c r="UQL79" s="4"/>
      <c r="UQM79" s="4"/>
      <c r="UQN79" s="4"/>
      <c r="UQO79" s="4"/>
      <c r="UQP79" s="4"/>
      <c r="UQQ79" s="4"/>
      <c r="UQR79" s="4"/>
      <c r="UQS79" s="4"/>
      <c r="UQT79" s="4"/>
      <c r="UQU79" s="4"/>
      <c r="UQV79" s="4"/>
      <c r="UQW79" s="4"/>
      <c r="UQX79" s="4"/>
      <c r="UQY79" s="4"/>
      <c r="UQZ79" s="4"/>
      <c r="URA79" s="4"/>
      <c r="URB79" s="4"/>
      <c r="URC79" s="4"/>
      <c r="URD79" s="4"/>
      <c r="URE79" s="4"/>
      <c r="URF79" s="4"/>
      <c r="URG79" s="4"/>
      <c r="URH79" s="4"/>
      <c r="URI79" s="4"/>
      <c r="URJ79" s="4"/>
      <c r="URK79" s="4"/>
      <c r="URL79" s="4"/>
      <c r="URM79" s="4"/>
      <c r="URN79" s="4"/>
      <c r="URO79" s="4"/>
      <c r="URP79" s="4"/>
      <c r="URQ79" s="4"/>
      <c r="URR79" s="4"/>
      <c r="URS79" s="4"/>
      <c r="URT79" s="4"/>
      <c r="URU79" s="4"/>
      <c r="URV79" s="4"/>
      <c r="URW79" s="4"/>
      <c r="URX79" s="4"/>
      <c r="URY79" s="4"/>
      <c r="URZ79" s="4"/>
      <c r="USA79" s="4"/>
      <c r="USB79" s="4"/>
      <c r="USC79" s="4"/>
      <c r="USD79" s="4"/>
      <c r="USE79" s="4"/>
      <c r="USF79" s="4"/>
      <c r="USG79" s="4"/>
      <c r="USH79" s="4"/>
      <c r="USI79" s="4"/>
      <c r="USJ79" s="4"/>
      <c r="USK79" s="4"/>
      <c r="USL79" s="4"/>
      <c r="USM79" s="4"/>
      <c r="USN79" s="4"/>
      <c r="USO79" s="4"/>
      <c r="USP79" s="4"/>
      <c r="USQ79" s="4"/>
      <c r="USR79" s="4"/>
      <c r="USS79" s="4"/>
      <c r="UST79" s="4"/>
      <c r="USU79" s="4"/>
      <c r="USV79" s="4"/>
      <c r="USW79" s="4"/>
      <c r="USX79" s="4"/>
      <c r="USY79" s="4"/>
      <c r="USZ79" s="4"/>
      <c r="UTA79" s="4"/>
      <c r="UTB79" s="4"/>
      <c r="UTC79" s="4"/>
      <c r="UTD79" s="4"/>
      <c r="UTE79" s="4"/>
      <c r="UTF79" s="4"/>
      <c r="UTG79" s="4"/>
      <c r="UTH79" s="4"/>
      <c r="UTI79" s="4"/>
      <c r="UTJ79" s="4"/>
      <c r="UTK79" s="4"/>
      <c r="UTL79" s="4"/>
      <c r="UTM79" s="4"/>
      <c r="UTN79" s="4"/>
      <c r="UTO79" s="4"/>
      <c r="UTP79" s="4"/>
      <c r="UTQ79" s="4"/>
      <c r="UTR79" s="4"/>
      <c r="UTS79" s="4"/>
      <c r="UTT79" s="4"/>
      <c r="UTU79" s="4"/>
      <c r="UTV79" s="4"/>
      <c r="UTW79" s="4"/>
      <c r="UTX79" s="4"/>
      <c r="UTY79" s="4"/>
      <c r="UTZ79" s="4"/>
      <c r="UUA79" s="4"/>
      <c r="UUB79" s="4"/>
      <c r="UUC79" s="4"/>
      <c r="UUD79" s="4"/>
      <c r="UUE79" s="4"/>
      <c r="UUF79" s="4"/>
      <c r="UUG79" s="4"/>
      <c r="UUH79" s="4"/>
      <c r="UUI79" s="4"/>
      <c r="UUJ79" s="4"/>
      <c r="UUK79" s="4"/>
      <c r="UUL79" s="4"/>
      <c r="UUM79" s="4"/>
      <c r="UUN79" s="4"/>
      <c r="UUO79" s="4"/>
      <c r="UUP79" s="4"/>
      <c r="UUQ79" s="4"/>
      <c r="UUR79" s="4"/>
      <c r="UUS79" s="4"/>
      <c r="UUT79" s="4"/>
      <c r="UUU79" s="4"/>
      <c r="UUV79" s="4"/>
      <c r="UUW79" s="4"/>
      <c r="UUX79" s="4"/>
      <c r="UUY79" s="4"/>
      <c r="UUZ79" s="4"/>
      <c r="UVA79" s="4"/>
      <c r="UVB79" s="4"/>
      <c r="UVC79" s="4"/>
      <c r="UVD79" s="4"/>
      <c r="UVE79" s="4"/>
      <c r="UVF79" s="4"/>
      <c r="UVG79" s="4"/>
      <c r="UVH79" s="4"/>
      <c r="UVI79" s="4"/>
      <c r="UVJ79" s="4"/>
      <c r="UVK79" s="4"/>
      <c r="UVL79" s="4"/>
      <c r="UVM79" s="4"/>
      <c r="UVN79" s="4"/>
      <c r="UVO79" s="4"/>
      <c r="UVP79" s="4"/>
      <c r="UVQ79" s="4"/>
      <c r="UVR79" s="4"/>
      <c r="UVS79" s="4"/>
      <c r="UVT79" s="4"/>
      <c r="UVU79" s="4"/>
      <c r="UVV79" s="4"/>
      <c r="UVW79" s="4"/>
      <c r="UVX79" s="4"/>
      <c r="UVY79" s="4"/>
      <c r="UVZ79" s="4"/>
      <c r="UWA79" s="4"/>
      <c r="UWB79" s="4"/>
      <c r="UWC79" s="4"/>
      <c r="UWD79" s="4"/>
      <c r="UWE79" s="4"/>
      <c r="UWF79" s="4"/>
      <c r="UWG79" s="4"/>
      <c r="UWH79" s="4"/>
      <c r="UWI79" s="4"/>
      <c r="UWJ79" s="4"/>
      <c r="UWK79" s="4"/>
      <c r="UWL79" s="4"/>
      <c r="UWM79" s="4"/>
      <c r="UWN79" s="4"/>
      <c r="UWO79" s="4"/>
      <c r="UWP79" s="4"/>
      <c r="UWQ79" s="4"/>
      <c r="UWR79" s="4"/>
      <c r="UWS79" s="4"/>
      <c r="UWT79" s="4"/>
      <c r="UWU79" s="4"/>
      <c r="UWV79" s="4"/>
      <c r="UWW79" s="4"/>
      <c r="UWX79" s="4"/>
      <c r="UWY79" s="4"/>
      <c r="UWZ79" s="4"/>
      <c r="UXA79" s="4"/>
      <c r="UXB79" s="4"/>
      <c r="UXC79" s="4"/>
      <c r="UXD79" s="4"/>
      <c r="UXE79" s="4"/>
      <c r="UXF79" s="4"/>
      <c r="UXG79" s="4"/>
      <c r="UXH79" s="4"/>
      <c r="UXI79" s="4"/>
      <c r="UXJ79" s="4"/>
      <c r="UXK79" s="4"/>
      <c r="UXL79" s="4"/>
      <c r="UXM79" s="4"/>
      <c r="UXN79" s="4"/>
      <c r="UXO79" s="4"/>
      <c r="UXP79" s="4"/>
      <c r="UXQ79" s="4"/>
      <c r="UXR79" s="4"/>
      <c r="UXS79" s="4"/>
      <c r="UXT79" s="4"/>
      <c r="UXU79" s="4"/>
      <c r="UXV79" s="4"/>
      <c r="UXW79" s="4"/>
      <c r="UXX79" s="4"/>
      <c r="UXY79" s="4"/>
      <c r="UXZ79" s="4"/>
      <c r="UYA79" s="4"/>
      <c r="UYB79" s="4"/>
      <c r="UYC79" s="4"/>
      <c r="UYD79" s="4"/>
      <c r="UYE79" s="4"/>
      <c r="UYF79" s="4"/>
      <c r="UYG79" s="4"/>
      <c r="UYH79" s="4"/>
      <c r="UYI79" s="4"/>
      <c r="UYJ79" s="4"/>
      <c r="UYK79" s="4"/>
      <c r="UYL79" s="4"/>
      <c r="UYM79" s="4"/>
      <c r="UYN79" s="4"/>
      <c r="UYO79" s="4"/>
      <c r="UYP79" s="4"/>
      <c r="UYQ79" s="4"/>
      <c r="UYR79" s="4"/>
      <c r="UYS79" s="4"/>
      <c r="UYT79" s="4"/>
      <c r="UYU79" s="4"/>
      <c r="UYV79" s="4"/>
      <c r="UYW79" s="4"/>
      <c r="UYX79" s="4"/>
      <c r="UYY79" s="4"/>
      <c r="UYZ79" s="4"/>
      <c r="UZA79" s="4"/>
      <c r="UZB79" s="4"/>
      <c r="UZC79" s="4"/>
      <c r="UZD79" s="4"/>
      <c r="UZE79" s="4"/>
      <c r="UZF79" s="4"/>
      <c r="UZG79" s="4"/>
      <c r="UZH79" s="4"/>
      <c r="UZI79" s="4"/>
      <c r="UZJ79" s="4"/>
      <c r="UZK79" s="4"/>
      <c r="UZL79" s="4"/>
      <c r="UZM79" s="4"/>
      <c r="UZN79" s="4"/>
      <c r="UZO79" s="4"/>
      <c r="UZP79" s="4"/>
      <c r="UZQ79" s="4"/>
      <c r="UZR79" s="4"/>
      <c r="UZS79" s="4"/>
      <c r="UZT79" s="4"/>
      <c r="UZU79" s="4"/>
      <c r="UZV79" s="4"/>
      <c r="UZW79" s="4"/>
      <c r="UZX79" s="4"/>
      <c r="UZY79" s="4"/>
      <c r="UZZ79" s="4"/>
      <c r="VAA79" s="4"/>
      <c r="VAB79" s="4"/>
      <c r="VAC79" s="4"/>
      <c r="VAD79" s="4"/>
      <c r="VAE79" s="4"/>
      <c r="VAF79" s="4"/>
      <c r="VAG79" s="4"/>
      <c r="VAH79" s="4"/>
      <c r="VAI79" s="4"/>
      <c r="VAJ79" s="4"/>
      <c r="VAK79" s="4"/>
      <c r="VAL79" s="4"/>
      <c r="VAM79" s="4"/>
      <c r="VAN79" s="4"/>
      <c r="VAO79" s="4"/>
      <c r="VAP79" s="4"/>
      <c r="VAQ79" s="4"/>
      <c r="VAR79" s="4"/>
      <c r="VAS79" s="4"/>
      <c r="VAT79" s="4"/>
      <c r="VAU79" s="4"/>
      <c r="VAV79" s="4"/>
      <c r="VAW79" s="4"/>
      <c r="VAX79" s="4"/>
      <c r="VAY79" s="4"/>
      <c r="VAZ79" s="4"/>
      <c r="VBA79" s="4"/>
      <c r="VBB79" s="4"/>
      <c r="VBC79" s="4"/>
      <c r="VBD79" s="4"/>
      <c r="VBE79" s="4"/>
      <c r="VBF79" s="4"/>
      <c r="VBG79" s="4"/>
      <c r="VBH79" s="4"/>
      <c r="VBI79" s="4"/>
      <c r="VBJ79" s="4"/>
      <c r="VBK79" s="4"/>
      <c r="VBL79" s="4"/>
      <c r="VBM79" s="4"/>
      <c r="VBN79" s="4"/>
      <c r="VBO79" s="4"/>
      <c r="VBP79" s="4"/>
      <c r="VBQ79" s="4"/>
      <c r="VBR79" s="4"/>
      <c r="VBS79" s="4"/>
      <c r="VBT79" s="4"/>
      <c r="VBU79" s="4"/>
      <c r="VBV79" s="4"/>
      <c r="VBW79" s="4"/>
      <c r="VBX79" s="4"/>
      <c r="VBY79" s="4"/>
      <c r="VBZ79" s="4"/>
      <c r="VCA79" s="4"/>
      <c r="VCB79" s="4"/>
      <c r="VCC79" s="4"/>
      <c r="VCD79" s="4"/>
      <c r="VCE79" s="4"/>
      <c r="VCF79" s="4"/>
      <c r="VCG79" s="4"/>
      <c r="VCH79" s="4"/>
      <c r="VCI79" s="4"/>
      <c r="VCJ79" s="4"/>
      <c r="VCK79" s="4"/>
      <c r="VCL79" s="4"/>
      <c r="VCM79" s="4"/>
      <c r="VCN79" s="4"/>
      <c r="VCO79" s="4"/>
      <c r="VCP79" s="4"/>
      <c r="VCQ79" s="4"/>
      <c r="VCR79" s="4"/>
      <c r="VCS79" s="4"/>
      <c r="VCT79" s="4"/>
      <c r="VCU79" s="4"/>
      <c r="VCV79" s="4"/>
      <c r="VCW79" s="4"/>
      <c r="VCX79" s="4"/>
      <c r="VCY79" s="4"/>
      <c r="VCZ79" s="4"/>
      <c r="VDA79" s="4"/>
      <c r="VDB79" s="4"/>
      <c r="VDC79" s="4"/>
      <c r="VDD79" s="4"/>
      <c r="VDE79" s="4"/>
      <c r="VDF79" s="4"/>
      <c r="VDG79" s="4"/>
      <c r="VDH79" s="4"/>
      <c r="VDI79" s="4"/>
      <c r="VDJ79" s="4"/>
      <c r="VDK79" s="4"/>
      <c r="VDL79" s="4"/>
      <c r="VDM79" s="4"/>
      <c r="VDN79" s="4"/>
      <c r="VDO79" s="4"/>
      <c r="VDP79" s="4"/>
      <c r="VDQ79" s="4"/>
      <c r="VDR79" s="4"/>
      <c r="VDS79" s="4"/>
      <c r="VDT79" s="4"/>
      <c r="VDU79" s="4"/>
      <c r="VDV79" s="4"/>
      <c r="VDW79" s="4"/>
      <c r="VDX79" s="4"/>
      <c r="VDY79" s="4"/>
      <c r="VDZ79" s="4"/>
      <c r="VEA79" s="4"/>
      <c r="VEB79" s="4"/>
      <c r="VEC79" s="4"/>
      <c r="VED79" s="4"/>
      <c r="VEE79" s="4"/>
      <c r="VEF79" s="4"/>
      <c r="VEG79" s="4"/>
      <c r="VEH79" s="4"/>
      <c r="VEI79" s="4"/>
      <c r="VEJ79" s="4"/>
      <c r="VEK79" s="4"/>
      <c r="VEL79" s="4"/>
      <c r="VEM79" s="4"/>
      <c r="VEN79" s="4"/>
      <c r="VEO79" s="4"/>
      <c r="VEP79" s="4"/>
      <c r="VEQ79" s="4"/>
      <c r="VER79" s="4"/>
      <c r="VES79" s="4"/>
      <c r="VET79" s="4"/>
      <c r="VEU79" s="4"/>
      <c r="VEV79" s="4"/>
      <c r="VEW79" s="4"/>
      <c r="VEX79" s="4"/>
      <c r="VEY79" s="4"/>
      <c r="VEZ79" s="4"/>
      <c r="VFA79" s="4"/>
      <c r="VFB79" s="4"/>
      <c r="VFC79" s="4"/>
      <c r="VFD79" s="4"/>
      <c r="VFE79" s="4"/>
      <c r="VFF79" s="4"/>
      <c r="VFG79" s="4"/>
      <c r="VFH79" s="4"/>
      <c r="VFI79" s="4"/>
      <c r="VFJ79" s="4"/>
      <c r="VFK79" s="4"/>
      <c r="VFL79" s="4"/>
      <c r="VFM79" s="4"/>
      <c r="VFN79" s="4"/>
      <c r="VFO79" s="4"/>
      <c r="VFP79" s="4"/>
      <c r="VFQ79" s="4"/>
      <c r="VFR79" s="4"/>
      <c r="VFS79" s="4"/>
      <c r="VFT79" s="4"/>
      <c r="VFU79" s="4"/>
      <c r="VFV79" s="4"/>
      <c r="VFW79" s="4"/>
      <c r="VFX79" s="4"/>
      <c r="VFY79" s="4"/>
      <c r="VFZ79" s="4"/>
      <c r="VGA79" s="4"/>
      <c r="VGB79" s="4"/>
      <c r="VGC79" s="4"/>
      <c r="VGD79" s="4"/>
      <c r="VGE79" s="4"/>
      <c r="VGF79" s="4"/>
      <c r="VGG79" s="4"/>
      <c r="VGH79" s="4"/>
      <c r="VGI79" s="4"/>
      <c r="VGJ79" s="4"/>
      <c r="VGK79" s="4"/>
      <c r="VGL79" s="4"/>
      <c r="VGM79" s="4"/>
      <c r="VGN79" s="4"/>
      <c r="VGO79" s="4"/>
      <c r="VGP79" s="4"/>
      <c r="VGQ79" s="4"/>
      <c r="VGR79" s="4"/>
      <c r="VGS79" s="4"/>
      <c r="VGT79" s="4"/>
      <c r="VGU79" s="4"/>
      <c r="VGV79" s="4"/>
      <c r="VGW79" s="4"/>
      <c r="VGX79" s="4"/>
      <c r="VGY79" s="4"/>
      <c r="VGZ79" s="4"/>
      <c r="VHA79" s="4"/>
      <c r="VHB79" s="4"/>
      <c r="VHC79" s="4"/>
      <c r="VHD79" s="4"/>
      <c r="VHE79" s="4"/>
      <c r="VHF79" s="4"/>
      <c r="VHG79" s="4"/>
      <c r="VHH79" s="4"/>
      <c r="VHI79" s="4"/>
      <c r="VHJ79" s="4"/>
      <c r="VHK79" s="4"/>
      <c r="VHL79" s="4"/>
      <c r="VHM79" s="4"/>
      <c r="VHN79" s="4"/>
      <c r="VHO79" s="4"/>
      <c r="VHP79" s="4"/>
      <c r="VHQ79" s="4"/>
      <c r="VHR79" s="4"/>
      <c r="VHS79" s="4"/>
      <c r="VHT79" s="4"/>
      <c r="VHU79" s="4"/>
      <c r="VHV79" s="4"/>
      <c r="VHW79" s="4"/>
      <c r="VHX79" s="4"/>
      <c r="VHY79" s="4"/>
      <c r="VHZ79" s="4"/>
      <c r="VIA79" s="4"/>
      <c r="VIB79" s="4"/>
      <c r="VIC79" s="4"/>
      <c r="VID79" s="4"/>
      <c r="VIE79" s="4"/>
      <c r="VIF79" s="4"/>
      <c r="VIG79" s="4"/>
      <c r="VIH79" s="4"/>
      <c r="VII79" s="4"/>
      <c r="VIJ79" s="4"/>
      <c r="VIK79" s="4"/>
      <c r="VIL79" s="4"/>
      <c r="VIM79" s="4"/>
      <c r="VIN79" s="4"/>
      <c r="VIO79" s="4"/>
      <c r="VIP79" s="4"/>
      <c r="VIQ79" s="4"/>
      <c r="VIR79" s="4"/>
      <c r="VIS79" s="4"/>
      <c r="VIT79" s="4"/>
      <c r="VIU79" s="4"/>
      <c r="VIV79" s="4"/>
      <c r="VIW79" s="4"/>
      <c r="VIX79" s="4"/>
      <c r="VIY79" s="4"/>
      <c r="VIZ79" s="4"/>
      <c r="VJA79" s="4"/>
      <c r="VJB79" s="4"/>
      <c r="VJC79" s="4"/>
      <c r="VJD79" s="4"/>
      <c r="VJE79" s="4"/>
      <c r="VJF79" s="4"/>
      <c r="VJG79" s="4"/>
      <c r="VJH79" s="4"/>
      <c r="VJI79" s="4"/>
      <c r="VJJ79" s="4"/>
      <c r="VJK79" s="4"/>
      <c r="VJL79" s="4"/>
      <c r="VJM79" s="4"/>
      <c r="VJN79" s="4"/>
      <c r="VJO79" s="4"/>
      <c r="VJP79" s="4"/>
      <c r="VJQ79" s="4"/>
      <c r="VJR79" s="4"/>
      <c r="VJS79" s="4"/>
      <c r="VJT79" s="4"/>
      <c r="VJU79" s="4"/>
      <c r="VJV79" s="4"/>
      <c r="VJW79" s="4"/>
      <c r="VJX79" s="4"/>
      <c r="VJY79" s="4"/>
      <c r="VJZ79" s="4"/>
      <c r="VKA79" s="4"/>
      <c r="VKB79" s="4"/>
      <c r="VKC79" s="4"/>
      <c r="VKD79" s="4"/>
      <c r="VKE79" s="4"/>
      <c r="VKF79" s="4"/>
      <c r="VKG79" s="4"/>
      <c r="VKH79" s="4"/>
      <c r="VKI79" s="4"/>
      <c r="VKJ79" s="4"/>
      <c r="VKK79" s="4"/>
      <c r="VKL79" s="4"/>
      <c r="VKM79" s="4"/>
      <c r="VKN79" s="4"/>
      <c r="VKO79" s="4"/>
      <c r="VKP79" s="4"/>
      <c r="VKQ79" s="4"/>
      <c r="VKR79" s="4"/>
      <c r="VKS79" s="4"/>
      <c r="VKT79" s="4"/>
      <c r="VKU79" s="4"/>
      <c r="VKV79" s="4"/>
      <c r="VKW79" s="4"/>
      <c r="VKX79" s="4"/>
      <c r="VKY79" s="4"/>
      <c r="VKZ79" s="4"/>
      <c r="VLA79" s="4"/>
      <c r="VLB79" s="4"/>
      <c r="VLC79" s="4"/>
      <c r="VLD79" s="4"/>
      <c r="VLE79" s="4"/>
      <c r="VLF79" s="4"/>
      <c r="VLG79" s="4"/>
      <c r="VLH79" s="4"/>
      <c r="VLI79" s="4"/>
      <c r="VLJ79" s="4"/>
      <c r="VLK79" s="4"/>
      <c r="VLL79" s="4"/>
      <c r="VLM79" s="4"/>
      <c r="VLN79" s="4"/>
      <c r="VLO79" s="4"/>
      <c r="VLP79" s="4"/>
      <c r="VLQ79" s="4"/>
      <c r="VLR79" s="4"/>
      <c r="VLS79" s="4"/>
      <c r="VLT79" s="4"/>
      <c r="VLU79" s="4"/>
      <c r="VLV79" s="4"/>
      <c r="VLW79" s="4"/>
      <c r="VLX79" s="4"/>
      <c r="VLY79" s="4"/>
      <c r="VLZ79" s="4"/>
      <c r="VMA79" s="4"/>
      <c r="VMB79" s="4"/>
      <c r="VMC79" s="4"/>
      <c r="VMD79" s="4"/>
      <c r="VME79" s="4"/>
      <c r="VMF79" s="4"/>
      <c r="VMG79" s="4"/>
      <c r="VMH79" s="4"/>
      <c r="VMI79" s="4"/>
      <c r="VMJ79" s="4"/>
      <c r="VMK79" s="4"/>
      <c r="VML79" s="4"/>
      <c r="VMM79" s="4"/>
      <c r="VMN79" s="4"/>
      <c r="VMO79" s="4"/>
      <c r="VMP79" s="4"/>
      <c r="VMQ79" s="4"/>
      <c r="VMR79" s="4"/>
      <c r="VMS79" s="4"/>
      <c r="VMT79" s="4"/>
      <c r="VMU79" s="4"/>
      <c r="VMV79" s="4"/>
      <c r="VMW79" s="4"/>
      <c r="VMX79" s="4"/>
      <c r="VMY79" s="4"/>
      <c r="VMZ79" s="4"/>
      <c r="VNA79" s="4"/>
      <c r="VNB79" s="4"/>
      <c r="VNC79" s="4"/>
      <c r="VND79" s="4"/>
      <c r="VNE79" s="4"/>
      <c r="VNF79" s="4"/>
      <c r="VNG79" s="4"/>
      <c r="VNH79" s="4"/>
      <c r="VNI79" s="4"/>
      <c r="VNJ79" s="4"/>
      <c r="VNK79" s="4"/>
      <c r="VNL79" s="4"/>
      <c r="VNM79" s="4"/>
      <c r="VNN79" s="4"/>
      <c r="VNO79" s="4"/>
      <c r="VNP79" s="4"/>
      <c r="VNQ79" s="4"/>
      <c r="VNR79" s="4"/>
      <c r="VNS79" s="4"/>
      <c r="VNT79" s="4"/>
      <c r="VNU79" s="4"/>
      <c r="VNV79" s="4"/>
      <c r="VNW79" s="4"/>
      <c r="VNX79" s="4"/>
      <c r="VNY79" s="4"/>
      <c r="VNZ79" s="4"/>
      <c r="VOA79" s="4"/>
      <c r="VOB79" s="4"/>
      <c r="VOC79" s="4"/>
      <c r="VOD79" s="4"/>
      <c r="VOE79" s="4"/>
      <c r="VOF79" s="4"/>
      <c r="VOG79" s="4"/>
      <c r="VOH79" s="4"/>
      <c r="VOI79" s="4"/>
      <c r="VOJ79" s="4"/>
      <c r="VOK79" s="4"/>
      <c r="VOL79" s="4"/>
      <c r="VOM79" s="4"/>
      <c r="VON79" s="4"/>
      <c r="VOO79" s="4"/>
      <c r="VOP79" s="4"/>
      <c r="VOQ79" s="4"/>
      <c r="VOR79" s="4"/>
      <c r="VOS79" s="4"/>
      <c r="VOT79" s="4"/>
      <c r="VOU79" s="4"/>
      <c r="VOV79" s="4"/>
      <c r="VOW79" s="4"/>
      <c r="VOX79" s="4"/>
      <c r="VOY79" s="4"/>
      <c r="VOZ79" s="4"/>
      <c r="VPA79" s="4"/>
      <c r="VPB79" s="4"/>
      <c r="VPC79" s="4"/>
      <c r="VPD79" s="4"/>
      <c r="VPE79" s="4"/>
      <c r="VPF79" s="4"/>
      <c r="VPG79" s="4"/>
      <c r="VPH79" s="4"/>
      <c r="VPI79" s="4"/>
      <c r="VPJ79" s="4"/>
      <c r="VPK79" s="4"/>
      <c r="VPL79" s="4"/>
      <c r="VPM79" s="4"/>
      <c r="VPN79" s="4"/>
      <c r="VPO79" s="4"/>
      <c r="VPP79" s="4"/>
      <c r="VPQ79" s="4"/>
      <c r="VPR79" s="4"/>
      <c r="VPS79" s="4"/>
      <c r="VPT79" s="4"/>
      <c r="VPU79" s="4"/>
      <c r="VPV79" s="4"/>
      <c r="VPW79" s="4"/>
      <c r="VPX79" s="4"/>
      <c r="VPY79" s="4"/>
      <c r="VPZ79" s="4"/>
      <c r="VQA79" s="4"/>
      <c r="VQB79" s="4"/>
      <c r="VQC79" s="4"/>
      <c r="VQD79" s="4"/>
      <c r="VQE79" s="4"/>
      <c r="VQF79" s="4"/>
      <c r="VQG79" s="4"/>
      <c r="VQH79" s="4"/>
      <c r="VQI79" s="4"/>
      <c r="VQJ79" s="4"/>
      <c r="VQK79" s="4"/>
      <c r="VQL79" s="4"/>
      <c r="VQM79" s="4"/>
      <c r="VQN79" s="4"/>
      <c r="VQO79" s="4"/>
      <c r="VQP79" s="4"/>
      <c r="VQQ79" s="4"/>
      <c r="VQR79" s="4"/>
      <c r="VQS79" s="4"/>
      <c r="VQT79" s="4"/>
      <c r="VQU79" s="4"/>
      <c r="VQV79" s="4"/>
      <c r="VQW79" s="4"/>
      <c r="VQX79" s="4"/>
      <c r="VQY79" s="4"/>
      <c r="VQZ79" s="4"/>
      <c r="VRA79" s="4"/>
      <c r="VRB79" s="4"/>
      <c r="VRC79" s="4"/>
      <c r="VRD79" s="4"/>
      <c r="VRE79" s="4"/>
      <c r="VRF79" s="4"/>
      <c r="VRG79" s="4"/>
      <c r="VRH79" s="4"/>
      <c r="VRI79" s="4"/>
      <c r="VRJ79" s="4"/>
      <c r="VRK79" s="4"/>
      <c r="VRL79" s="4"/>
      <c r="VRM79" s="4"/>
      <c r="VRN79" s="4"/>
      <c r="VRO79" s="4"/>
      <c r="VRP79" s="4"/>
      <c r="VRQ79" s="4"/>
      <c r="VRR79" s="4"/>
      <c r="VRS79" s="4"/>
      <c r="VRT79" s="4"/>
      <c r="VRU79" s="4"/>
      <c r="VRV79" s="4"/>
      <c r="VRW79" s="4"/>
      <c r="VRX79" s="4"/>
      <c r="VRY79" s="4"/>
      <c r="VRZ79" s="4"/>
      <c r="VSA79" s="4"/>
      <c r="VSB79" s="4"/>
      <c r="VSC79" s="4"/>
      <c r="VSD79" s="4"/>
      <c r="VSE79" s="4"/>
      <c r="VSF79" s="4"/>
      <c r="VSG79" s="4"/>
      <c r="VSH79" s="4"/>
      <c r="VSI79" s="4"/>
      <c r="VSJ79" s="4"/>
      <c r="VSK79" s="4"/>
      <c r="VSL79" s="4"/>
      <c r="VSM79" s="4"/>
      <c r="VSN79" s="4"/>
      <c r="VSO79" s="4"/>
      <c r="VSP79" s="4"/>
      <c r="VSQ79" s="4"/>
      <c r="VSR79" s="4"/>
      <c r="VSS79" s="4"/>
      <c r="VST79" s="4"/>
      <c r="VSU79" s="4"/>
      <c r="VSV79" s="4"/>
      <c r="VSW79" s="4"/>
      <c r="VSX79" s="4"/>
      <c r="VSY79" s="4"/>
      <c r="VSZ79" s="4"/>
      <c r="VTA79" s="4"/>
      <c r="VTB79" s="4"/>
      <c r="VTC79" s="4"/>
      <c r="VTD79" s="4"/>
      <c r="VTE79" s="4"/>
      <c r="VTF79" s="4"/>
      <c r="VTG79" s="4"/>
      <c r="VTH79" s="4"/>
      <c r="VTI79" s="4"/>
      <c r="VTJ79" s="4"/>
      <c r="VTK79" s="4"/>
      <c r="VTL79" s="4"/>
      <c r="VTM79" s="4"/>
      <c r="VTN79" s="4"/>
      <c r="VTO79" s="4"/>
      <c r="VTP79" s="4"/>
      <c r="VTQ79" s="4"/>
      <c r="VTR79" s="4"/>
      <c r="VTS79" s="4"/>
      <c r="VTT79" s="4"/>
      <c r="VTU79" s="4"/>
      <c r="VTV79" s="4"/>
      <c r="VTW79" s="4"/>
      <c r="VTX79" s="4"/>
      <c r="VTY79" s="4"/>
      <c r="VTZ79" s="4"/>
      <c r="VUA79" s="4"/>
      <c r="VUB79" s="4"/>
      <c r="VUC79" s="4"/>
      <c r="VUD79" s="4"/>
      <c r="VUE79" s="4"/>
      <c r="VUF79" s="4"/>
      <c r="VUG79" s="4"/>
      <c r="VUH79" s="4"/>
      <c r="VUI79" s="4"/>
      <c r="VUJ79" s="4"/>
      <c r="VUK79" s="4"/>
      <c r="VUL79" s="4"/>
      <c r="VUM79" s="4"/>
      <c r="VUN79" s="4"/>
      <c r="VUO79" s="4"/>
      <c r="VUP79" s="4"/>
      <c r="VUQ79" s="4"/>
      <c r="VUR79" s="4"/>
      <c r="VUS79" s="4"/>
      <c r="VUT79" s="4"/>
      <c r="VUU79" s="4"/>
      <c r="VUV79" s="4"/>
      <c r="VUW79" s="4"/>
      <c r="VUX79" s="4"/>
      <c r="VUY79" s="4"/>
      <c r="VUZ79" s="4"/>
      <c r="VVA79" s="4"/>
      <c r="VVB79" s="4"/>
      <c r="VVC79" s="4"/>
      <c r="VVD79" s="4"/>
      <c r="VVE79" s="4"/>
      <c r="VVF79" s="4"/>
      <c r="VVG79" s="4"/>
      <c r="VVH79" s="4"/>
      <c r="VVI79" s="4"/>
      <c r="VVJ79" s="4"/>
      <c r="VVK79" s="4"/>
      <c r="VVL79" s="4"/>
      <c r="VVM79" s="4"/>
      <c r="VVN79" s="4"/>
      <c r="VVO79" s="4"/>
      <c r="VVP79" s="4"/>
      <c r="VVQ79" s="4"/>
      <c r="VVR79" s="4"/>
      <c r="VVS79" s="4"/>
      <c r="VVT79" s="4"/>
      <c r="VVU79" s="4"/>
      <c r="VVV79" s="4"/>
      <c r="VVW79" s="4"/>
      <c r="VVX79" s="4"/>
      <c r="VVY79" s="4"/>
      <c r="VVZ79" s="4"/>
      <c r="VWA79" s="4"/>
      <c r="VWB79" s="4"/>
      <c r="VWC79" s="4"/>
      <c r="VWD79" s="4"/>
      <c r="VWE79" s="4"/>
      <c r="VWF79" s="4"/>
      <c r="VWG79" s="4"/>
      <c r="VWH79" s="4"/>
      <c r="VWI79" s="4"/>
      <c r="VWJ79" s="4"/>
      <c r="VWK79" s="4"/>
      <c r="VWL79" s="4"/>
      <c r="VWM79" s="4"/>
      <c r="VWN79" s="4"/>
      <c r="VWO79" s="4"/>
      <c r="VWP79" s="4"/>
      <c r="VWQ79" s="4"/>
      <c r="VWR79" s="4"/>
      <c r="VWS79" s="4"/>
      <c r="VWT79" s="4"/>
      <c r="VWU79" s="4"/>
      <c r="VWV79" s="4"/>
      <c r="VWW79" s="4"/>
      <c r="VWX79" s="4"/>
      <c r="VWY79" s="4"/>
      <c r="VWZ79" s="4"/>
      <c r="VXA79" s="4"/>
      <c r="VXB79" s="4"/>
      <c r="VXC79" s="4"/>
      <c r="VXD79" s="4"/>
      <c r="VXE79" s="4"/>
      <c r="VXF79" s="4"/>
      <c r="VXG79" s="4"/>
      <c r="VXH79" s="4"/>
      <c r="VXI79" s="4"/>
      <c r="VXJ79" s="4"/>
      <c r="VXK79" s="4"/>
      <c r="VXL79" s="4"/>
      <c r="VXM79" s="4"/>
      <c r="VXN79" s="4"/>
      <c r="VXO79" s="4"/>
      <c r="VXP79" s="4"/>
      <c r="VXQ79" s="4"/>
      <c r="VXR79" s="4"/>
      <c r="VXS79" s="4"/>
      <c r="VXT79" s="4"/>
      <c r="VXU79" s="4"/>
      <c r="VXV79" s="4"/>
      <c r="VXW79" s="4"/>
      <c r="VXX79" s="4"/>
      <c r="VXY79" s="4"/>
      <c r="VXZ79" s="4"/>
      <c r="VYA79" s="4"/>
      <c r="VYB79" s="4"/>
      <c r="VYC79" s="4"/>
      <c r="VYD79" s="4"/>
      <c r="VYE79" s="4"/>
      <c r="VYF79" s="4"/>
      <c r="VYG79" s="4"/>
      <c r="VYH79" s="4"/>
      <c r="VYI79" s="4"/>
      <c r="VYJ79" s="4"/>
      <c r="VYK79" s="4"/>
      <c r="VYL79" s="4"/>
      <c r="VYM79" s="4"/>
      <c r="VYN79" s="4"/>
      <c r="VYO79" s="4"/>
      <c r="VYP79" s="4"/>
      <c r="VYQ79" s="4"/>
      <c r="VYR79" s="4"/>
      <c r="VYS79" s="4"/>
      <c r="VYT79" s="4"/>
      <c r="VYU79" s="4"/>
      <c r="VYV79" s="4"/>
      <c r="VYW79" s="4"/>
      <c r="VYX79" s="4"/>
      <c r="VYY79" s="4"/>
      <c r="VYZ79" s="4"/>
      <c r="VZA79" s="4"/>
      <c r="VZB79" s="4"/>
      <c r="VZC79" s="4"/>
      <c r="VZD79" s="4"/>
      <c r="VZE79" s="4"/>
      <c r="VZF79" s="4"/>
      <c r="VZG79" s="4"/>
      <c r="VZH79" s="4"/>
      <c r="VZI79" s="4"/>
      <c r="VZJ79" s="4"/>
      <c r="VZK79" s="4"/>
      <c r="VZL79" s="4"/>
      <c r="VZM79" s="4"/>
      <c r="VZN79" s="4"/>
      <c r="VZO79" s="4"/>
      <c r="VZP79" s="4"/>
      <c r="VZQ79" s="4"/>
      <c r="VZR79" s="4"/>
      <c r="VZS79" s="4"/>
      <c r="VZT79" s="4"/>
      <c r="VZU79" s="4"/>
      <c r="VZV79" s="4"/>
      <c r="VZW79" s="4"/>
      <c r="VZX79" s="4"/>
      <c r="VZY79" s="4"/>
      <c r="VZZ79" s="4"/>
      <c r="WAA79" s="4"/>
      <c r="WAB79" s="4"/>
      <c r="WAC79" s="4"/>
      <c r="WAD79" s="4"/>
      <c r="WAE79" s="4"/>
      <c r="WAF79" s="4"/>
      <c r="WAG79" s="4"/>
      <c r="WAH79" s="4"/>
      <c r="WAI79" s="4"/>
      <c r="WAJ79" s="4"/>
      <c r="WAK79" s="4"/>
      <c r="WAL79" s="4"/>
      <c r="WAM79" s="4"/>
      <c r="WAN79" s="4"/>
      <c r="WAO79" s="4"/>
      <c r="WAP79" s="4"/>
      <c r="WAQ79" s="4"/>
      <c r="WAR79" s="4"/>
      <c r="WAS79" s="4"/>
      <c r="WAT79" s="4"/>
      <c r="WAU79" s="4"/>
      <c r="WAV79" s="4"/>
      <c r="WAW79" s="4"/>
      <c r="WAX79" s="4"/>
      <c r="WAY79" s="4"/>
      <c r="WAZ79" s="4"/>
      <c r="WBA79" s="4"/>
      <c r="WBB79" s="4"/>
      <c r="WBC79" s="4"/>
      <c r="WBD79" s="4"/>
      <c r="WBE79" s="4"/>
      <c r="WBF79" s="4"/>
      <c r="WBG79" s="4"/>
      <c r="WBH79" s="4"/>
      <c r="WBI79" s="4"/>
      <c r="WBJ79" s="4"/>
      <c r="WBK79" s="4"/>
      <c r="WBL79" s="4"/>
      <c r="WBM79" s="4"/>
      <c r="WBN79" s="4"/>
      <c r="WBO79" s="4"/>
      <c r="WBP79" s="4"/>
      <c r="WBQ79" s="4"/>
      <c r="WBR79" s="4"/>
      <c r="WBS79" s="4"/>
      <c r="WBT79" s="4"/>
      <c r="WBU79" s="4"/>
      <c r="WBV79" s="4"/>
      <c r="WBW79" s="4"/>
      <c r="WBX79" s="4"/>
      <c r="WBY79" s="4"/>
      <c r="WBZ79" s="4"/>
      <c r="WCA79" s="4"/>
      <c r="WCB79" s="4"/>
      <c r="WCC79" s="4"/>
      <c r="WCD79" s="4"/>
      <c r="WCE79" s="4"/>
      <c r="WCF79" s="4"/>
      <c r="WCG79" s="4"/>
      <c r="WCH79" s="4"/>
      <c r="WCI79" s="4"/>
      <c r="WCJ79" s="4"/>
      <c r="WCK79" s="4"/>
      <c r="WCL79" s="4"/>
      <c r="WCM79" s="4"/>
      <c r="WCN79" s="4"/>
      <c r="WCO79" s="4"/>
      <c r="WCP79" s="4"/>
      <c r="WCQ79" s="4"/>
      <c r="WCR79" s="4"/>
      <c r="WCS79" s="4"/>
      <c r="WCT79" s="4"/>
      <c r="WCU79" s="4"/>
      <c r="WCV79" s="4"/>
      <c r="WCW79" s="4"/>
      <c r="WCX79" s="4"/>
      <c r="WCY79" s="4"/>
      <c r="WCZ79" s="4"/>
      <c r="WDA79" s="4"/>
      <c r="WDB79" s="4"/>
      <c r="WDC79" s="4"/>
      <c r="WDD79" s="4"/>
      <c r="WDE79" s="4"/>
      <c r="WDF79" s="4"/>
      <c r="WDG79" s="4"/>
      <c r="WDH79" s="4"/>
      <c r="WDI79" s="4"/>
      <c r="WDJ79" s="4"/>
      <c r="WDK79" s="4"/>
      <c r="WDL79" s="4"/>
      <c r="WDM79" s="4"/>
      <c r="WDN79" s="4"/>
      <c r="WDO79" s="4"/>
      <c r="WDP79" s="4"/>
      <c r="WDQ79" s="4"/>
      <c r="WDR79" s="4"/>
      <c r="WDS79" s="4"/>
      <c r="WDT79" s="4"/>
      <c r="WDU79" s="4"/>
      <c r="WDV79" s="4"/>
      <c r="WDW79" s="4"/>
      <c r="WDX79" s="4"/>
      <c r="WDY79" s="4"/>
      <c r="WDZ79" s="4"/>
      <c r="WEA79" s="4"/>
      <c r="WEB79" s="4"/>
      <c r="WEC79" s="4"/>
      <c r="WED79" s="4"/>
      <c r="WEE79" s="4"/>
      <c r="WEF79" s="4"/>
      <c r="WEG79" s="4"/>
      <c r="WEH79" s="4"/>
      <c r="WEI79" s="4"/>
      <c r="WEJ79" s="4"/>
      <c r="WEK79" s="4"/>
      <c r="WEL79" s="4"/>
      <c r="WEM79" s="4"/>
      <c r="WEN79" s="4"/>
      <c r="WEO79" s="4"/>
      <c r="WEP79" s="4"/>
      <c r="WEQ79" s="4"/>
      <c r="WER79" s="4"/>
      <c r="WES79" s="4"/>
      <c r="WET79" s="4"/>
      <c r="WEU79" s="4"/>
      <c r="WEV79" s="4"/>
      <c r="WEW79" s="4"/>
      <c r="WEX79" s="4"/>
      <c r="WEY79" s="4"/>
      <c r="WEZ79" s="4"/>
      <c r="WFA79" s="4"/>
      <c r="WFB79" s="4"/>
      <c r="WFC79" s="4"/>
      <c r="WFD79" s="4"/>
      <c r="WFE79" s="4"/>
      <c r="WFF79" s="4"/>
      <c r="WFG79" s="4"/>
      <c r="WFH79" s="4"/>
      <c r="WFI79" s="4"/>
      <c r="WFJ79" s="4"/>
      <c r="WFK79" s="4"/>
      <c r="WFL79" s="4"/>
      <c r="WFM79" s="4"/>
      <c r="WFN79" s="4"/>
      <c r="WFO79" s="4"/>
      <c r="WFP79" s="4"/>
      <c r="WFQ79" s="4"/>
      <c r="WFR79" s="4"/>
      <c r="WFS79" s="4"/>
      <c r="WFT79" s="4"/>
      <c r="WFU79" s="4"/>
      <c r="WFV79" s="4"/>
      <c r="WFW79" s="4"/>
      <c r="WFX79" s="4"/>
      <c r="WFY79" s="4"/>
      <c r="WFZ79" s="4"/>
      <c r="WGA79" s="4"/>
      <c r="WGB79" s="4"/>
      <c r="WGC79" s="4"/>
      <c r="WGD79" s="4"/>
      <c r="WGE79" s="4"/>
      <c r="WGF79" s="4"/>
      <c r="WGG79" s="4"/>
      <c r="WGH79" s="4"/>
      <c r="WGI79" s="4"/>
      <c r="WGJ79" s="4"/>
      <c r="WGK79" s="4"/>
      <c r="WGL79" s="4"/>
      <c r="WGM79" s="4"/>
      <c r="WGN79" s="4"/>
      <c r="WGO79" s="4"/>
      <c r="WGP79" s="4"/>
      <c r="WGQ79" s="4"/>
      <c r="WGR79" s="4"/>
      <c r="WGS79" s="4"/>
      <c r="WGT79" s="4"/>
      <c r="WGU79" s="4"/>
      <c r="WGV79" s="4"/>
      <c r="WGW79" s="4"/>
      <c r="WGX79" s="4"/>
      <c r="WGY79" s="4"/>
      <c r="WGZ79" s="4"/>
      <c r="WHA79" s="4"/>
      <c r="WHB79" s="4"/>
      <c r="WHC79" s="4"/>
      <c r="WHD79" s="4"/>
      <c r="WHE79" s="4"/>
      <c r="WHF79" s="4"/>
      <c r="WHG79" s="4"/>
      <c r="WHH79" s="4"/>
      <c r="WHI79" s="4"/>
      <c r="WHJ79" s="4"/>
      <c r="WHK79" s="4"/>
      <c r="WHL79" s="4"/>
      <c r="WHM79" s="4"/>
      <c r="WHN79" s="4"/>
      <c r="WHO79" s="4"/>
      <c r="WHP79" s="4"/>
      <c r="WHQ79" s="4"/>
      <c r="WHR79" s="4"/>
      <c r="WHS79" s="4"/>
      <c r="WHT79" s="4"/>
      <c r="WHU79" s="4"/>
      <c r="WHV79" s="4"/>
      <c r="WHW79" s="4"/>
      <c r="WHX79" s="4"/>
      <c r="WHY79" s="4"/>
      <c r="WHZ79" s="4"/>
      <c r="WIA79" s="4"/>
      <c r="WIB79" s="4"/>
      <c r="WIC79" s="4"/>
      <c r="WID79" s="4"/>
      <c r="WIE79" s="4"/>
      <c r="WIF79" s="4"/>
      <c r="WIG79" s="4"/>
      <c r="WIH79" s="4"/>
      <c r="WII79" s="4"/>
      <c r="WIJ79" s="4"/>
      <c r="WIK79" s="4"/>
      <c r="WIL79" s="4"/>
      <c r="WIM79" s="4"/>
      <c r="WIN79" s="4"/>
      <c r="WIO79" s="4"/>
      <c r="WIP79" s="4"/>
      <c r="WIQ79" s="4"/>
      <c r="WIR79" s="4"/>
      <c r="WIS79" s="4"/>
      <c r="WIT79" s="4"/>
      <c r="WIU79" s="4"/>
      <c r="WIV79" s="4"/>
      <c r="WIW79" s="4"/>
      <c r="WIX79" s="4"/>
      <c r="WIY79" s="4"/>
      <c r="WIZ79" s="4"/>
      <c r="WJA79" s="4"/>
      <c r="WJB79" s="4"/>
      <c r="WJC79" s="4"/>
      <c r="WJD79" s="4"/>
      <c r="WJE79" s="4"/>
      <c r="WJF79" s="4"/>
      <c r="WJG79" s="4"/>
      <c r="WJH79" s="4"/>
      <c r="WJI79" s="4"/>
      <c r="WJJ79" s="4"/>
      <c r="WJK79" s="4"/>
      <c r="WJL79" s="4"/>
      <c r="WJM79" s="4"/>
      <c r="WJN79" s="4"/>
      <c r="WJO79" s="4"/>
      <c r="WJP79" s="4"/>
      <c r="WJQ79" s="4"/>
      <c r="WJR79" s="4"/>
      <c r="WJS79" s="4"/>
      <c r="WJT79" s="4"/>
      <c r="WJU79" s="4"/>
      <c r="WJV79" s="4"/>
      <c r="WJW79" s="4"/>
      <c r="WJX79" s="4"/>
      <c r="WJY79" s="4"/>
      <c r="WJZ79" s="4"/>
      <c r="WKA79" s="4"/>
      <c r="WKB79" s="4"/>
      <c r="WKC79" s="4"/>
      <c r="WKD79" s="4"/>
      <c r="WKE79" s="4"/>
      <c r="WKF79" s="4"/>
      <c r="WKG79" s="4"/>
      <c r="WKH79" s="4"/>
      <c r="WKI79" s="4"/>
      <c r="WKJ79" s="4"/>
      <c r="WKK79" s="4"/>
      <c r="WKL79" s="4"/>
      <c r="WKM79" s="4"/>
      <c r="WKN79" s="4"/>
      <c r="WKO79" s="4"/>
      <c r="WKP79" s="4"/>
      <c r="WKQ79" s="4"/>
      <c r="WKR79" s="4"/>
      <c r="WKS79" s="4"/>
      <c r="WKT79" s="4"/>
      <c r="WKU79" s="4"/>
      <c r="WKV79" s="4"/>
      <c r="WKW79" s="4"/>
      <c r="WKX79" s="4"/>
      <c r="WKY79" s="4"/>
      <c r="WKZ79" s="4"/>
      <c r="WLA79" s="4"/>
      <c r="WLB79" s="4"/>
      <c r="WLC79" s="4"/>
      <c r="WLD79" s="4"/>
      <c r="WLE79" s="4"/>
      <c r="WLF79" s="4"/>
      <c r="WLG79" s="4"/>
      <c r="WLH79" s="4"/>
      <c r="WLI79" s="4"/>
      <c r="WLJ79" s="4"/>
      <c r="WLK79" s="4"/>
      <c r="WLL79" s="4"/>
      <c r="WLM79" s="4"/>
      <c r="WLN79" s="4"/>
      <c r="WLO79" s="4"/>
      <c r="WLP79" s="4"/>
      <c r="WLQ79" s="4"/>
      <c r="WLR79" s="4"/>
      <c r="WLS79" s="4"/>
      <c r="WLT79" s="4"/>
      <c r="WLU79" s="4"/>
      <c r="WLV79" s="4"/>
      <c r="WLW79" s="4"/>
      <c r="WLX79" s="4"/>
      <c r="WLY79" s="4"/>
      <c r="WLZ79" s="4"/>
      <c r="WMA79" s="4"/>
      <c r="WMB79" s="4"/>
      <c r="WMC79" s="4"/>
      <c r="WMD79" s="4"/>
      <c r="WME79" s="4"/>
      <c r="WMF79" s="4"/>
      <c r="WMG79" s="4"/>
      <c r="WMH79" s="4"/>
      <c r="WMI79" s="4"/>
      <c r="WMJ79" s="4"/>
      <c r="WMK79" s="4"/>
      <c r="WML79" s="4"/>
      <c r="WMM79" s="4"/>
      <c r="WMN79" s="4"/>
      <c r="WMO79" s="4"/>
      <c r="WMP79" s="4"/>
      <c r="WMQ79" s="4"/>
      <c r="WMR79" s="4"/>
      <c r="WMS79" s="4"/>
      <c r="WMT79" s="4"/>
      <c r="WMU79" s="4"/>
      <c r="WMV79" s="4"/>
      <c r="WMW79" s="4"/>
      <c r="WMX79" s="4"/>
      <c r="WMY79" s="4"/>
      <c r="WMZ79" s="4"/>
      <c r="WNA79" s="4"/>
      <c r="WNB79" s="4"/>
      <c r="WNC79" s="4"/>
      <c r="WND79" s="4"/>
      <c r="WNE79" s="4"/>
      <c r="WNF79" s="4"/>
      <c r="WNG79" s="4"/>
      <c r="WNH79" s="4"/>
      <c r="WNI79" s="4"/>
      <c r="WNJ79" s="4"/>
      <c r="WNK79" s="4"/>
      <c r="WNL79" s="4"/>
      <c r="WNM79" s="4"/>
      <c r="WNN79" s="4"/>
      <c r="WNO79" s="4"/>
      <c r="WNP79" s="4"/>
      <c r="WNQ79" s="4"/>
      <c r="WNR79" s="4"/>
      <c r="WNS79" s="4"/>
      <c r="WNT79" s="4"/>
      <c r="WNU79" s="4"/>
      <c r="WNV79" s="4"/>
      <c r="WNW79" s="4"/>
      <c r="WNX79" s="4"/>
      <c r="WNY79" s="4"/>
      <c r="WNZ79" s="4"/>
      <c r="WOA79" s="4"/>
      <c r="WOB79" s="4"/>
      <c r="WOC79" s="4"/>
      <c r="WOD79" s="4"/>
      <c r="WOE79" s="4"/>
      <c r="WOF79" s="4"/>
      <c r="WOG79" s="4"/>
      <c r="WOH79" s="4"/>
      <c r="WOI79" s="4"/>
      <c r="WOJ79" s="4"/>
      <c r="WOK79" s="4"/>
      <c r="WOL79" s="4"/>
      <c r="WOM79" s="4"/>
      <c r="WON79" s="4"/>
      <c r="WOO79" s="4"/>
      <c r="WOP79" s="4"/>
      <c r="WOQ79" s="4"/>
      <c r="WOR79" s="4"/>
      <c r="WOS79" s="4"/>
      <c r="WOT79" s="4"/>
      <c r="WOU79" s="4"/>
      <c r="WOV79" s="4"/>
      <c r="WOW79" s="4"/>
      <c r="WOX79" s="4"/>
      <c r="WOY79" s="4"/>
      <c r="WOZ79" s="4"/>
      <c r="WPA79" s="4"/>
      <c r="WPB79" s="4"/>
      <c r="WPC79" s="4"/>
      <c r="WPD79" s="4"/>
      <c r="WPE79" s="4"/>
      <c r="WPF79" s="4"/>
      <c r="WPG79" s="4"/>
      <c r="WPH79" s="4"/>
      <c r="WPI79" s="4"/>
      <c r="WPJ79" s="4"/>
      <c r="WPK79" s="4"/>
      <c r="WPL79" s="4"/>
      <c r="WPM79" s="4"/>
      <c r="WPN79" s="4"/>
      <c r="WPO79" s="4"/>
      <c r="WPP79" s="4"/>
      <c r="WPQ79" s="4"/>
      <c r="WPR79" s="4"/>
      <c r="WPS79" s="4"/>
      <c r="WPT79" s="4"/>
      <c r="WPU79" s="4"/>
      <c r="WPV79" s="4"/>
      <c r="WPW79" s="4"/>
      <c r="WPX79" s="4"/>
      <c r="WPY79" s="4"/>
      <c r="WPZ79" s="4"/>
      <c r="WQA79" s="4"/>
      <c r="WQB79" s="4"/>
      <c r="WQC79" s="4"/>
      <c r="WQD79" s="4"/>
      <c r="WQE79" s="4"/>
      <c r="WQF79" s="4"/>
      <c r="WQG79" s="4"/>
      <c r="WQH79" s="4"/>
      <c r="WQI79" s="4"/>
      <c r="WQJ79" s="4"/>
      <c r="WQK79" s="4"/>
      <c r="WQL79" s="4"/>
      <c r="WQM79" s="4"/>
      <c r="WQN79" s="4"/>
      <c r="WQO79" s="4"/>
      <c r="WQP79" s="4"/>
      <c r="WQQ79" s="4"/>
      <c r="WQR79" s="4"/>
      <c r="WQS79" s="4"/>
      <c r="WQT79" s="4"/>
      <c r="WQU79" s="4"/>
      <c r="WQV79" s="4"/>
      <c r="WQW79" s="4"/>
      <c r="WQX79" s="4"/>
      <c r="WQY79" s="4"/>
      <c r="WQZ79" s="4"/>
      <c r="WRA79" s="4"/>
      <c r="WRB79" s="4"/>
      <c r="WRC79" s="4"/>
      <c r="WRD79" s="4"/>
      <c r="WRE79" s="4"/>
      <c r="WRF79" s="4"/>
      <c r="WRG79" s="4"/>
      <c r="WRH79" s="4"/>
      <c r="WRI79" s="4"/>
      <c r="WRJ79" s="4"/>
      <c r="WRK79" s="4"/>
      <c r="WRL79" s="4"/>
      <c r="WRM79" s="4"/>
      <c r="WRN79" s="4"/>
      <c r="WRO79" s="4"/>
      <c r="WRP79" s="4"/>
      <c r="WRQ79" s="4"/>
      <c r="WRR79" s="4"/>
      <c r="WRS79" s="4"/>
      <c r="WRT79" s="4"/>
      <c r="WRU79" s="4"/>
      <c r="WRV79" s="4"/>
      <c r="WRW79" s="4"/>
      <c r="WRX79" s="4"/>
      <c r="WRY79" s="4"/>
      <c r="WRZ79" s="4"/>
      <c r="WSA79" s="4"/>
      <c r="WSB79" s="4"/>
      <c r="WSC79" s="4"/>
      <c r="WSD79" s="4"/>
      <c r="WSE79" s="4"/>
      <c r="WSF79" s="4"/>
      <c r="WSG79" s="4"/>
      <c r="WSH79" s="4"/>
      <c r="WSI79" s="4"/>
      <c r="WSJ79" s="4"/>
      <c r="WSK79" s="4"/>
      <c r="WSL79" s="4"/>
      <c r="WSM79" s="4"/>
      <c r="WSN79" s="4"/>
      <c r="WSO79" s="4"/>
      <c r="WSP79" s="4"/>
      <c r="WSQ79" s="4"/>
      <c r="WSR79" s="4"/>
      <c r="WSS79" s="4"/>
      <c r="WST79" s="4"/>
      <c r="WSU79" s="4"/>
      <c r="WSV79" s="4"/>
      <c r="WSW79" s="4"/>
      <c r="WSX79" s="4"/>
      <c r="WSY79" s="4"/>
      <c r="WSZ79" s="4"/>
      <c r="WTA79" s="4"/>
      <c r="WTB79" s="4"/>
      <c r="WTC79" s="4"/>
      <c r="WTD79" s="4"/>
      <c r="WTE79" s="4"/>
      <c r="WTF79" s="4"/>
      <c r="WTG79" s="4"/>
      <c r="WTH79" s="4"/>
      <c r="WTI79" s="4"/>
      <c r="WTJ79" s="4"/>
      <c r="WTK79" s="4"/>
      <c r="WTL79" s="4"/>
      <c r="WTM79" s="4"/>
      <c r="WTN79" s="4"/>
      <c r="WTO79" s="4"/>
      <c r="WTP79" s="4"/>
      <c r="WTQ79" s="4"/>
      <c r="WTR79" s="4"/>
      <c r="WTS79" s="4"/>
      <c r="WTT79" s="4"/>
      <c r="WTU79" s="4"/>
      <c r="WTV79" s="4"/>
      <c r="WTW79" s="4"/>
      <c r="WTX79" s="4"/>
      <c r="WTY79" s="4"/>
      <c r="WTZ79" s="4"/>
      <c r="WUA79" s="4"/>
      <c r="WUB79" s="4"/>
      <c r="WUC79" s="4"/>
      <c r="WUD79" s="4"/>
      <c r="WUE79" s="4"/>
      <c r="WUF79" s="4"/>
      <c r="WUG79" s="4"/>
      <c r="WUH79" s="4"/>
      <c r="WUI79" s="4"/>
      <c r="WUJ79" s="4"/>
      <c r="WUK79" s="4"/>
      <c r="WUL79" s="4"/>
      <c r="WUM79" s="4"/>
      <c r="WUN79" s="4"/>
      <c r="WUO79" s="4"/>
      <c r="WUP79" s="4"/>
      <c r="WUQ79" s="4"/>
      <c r="WUR79" s="4"/>
      <c r="WUS79" s="4"/>
      <c r="WUT79" s="4"/>
      <c r="WUU79" s="4"/>
      <c r="WUV79" s="4"/>
      <c r="WUW79" s="4"/>
      <c r="WUX79" s="4"/>
      <c r="WUY79" s="4"/>
      <c r="WUZ79" s="4"/>
      <c r="WVA79" s="4"/>
      <c r="WVB79" s="4"/>
      <c r="WVC79" s="4"/>
      <c r="WVD79" s="4"/>
      <c r="WVE79" s="4"/>
      <c r="WVF79" s="4"/>
      <c r="WVG79" s="4"/>
      <c r="WVH79" s="4"/>
      <c r="WVI79" s="4"/>
      <c r="WVJ79" s="4"/>
      <c r="WVK79" s="4"/>
      <c r="WVL79" s="4"/>
      <c r="WVM79" s="4"/>
      <c r="WVN79" s="4"/>
      <c r="WVO79" s="4"/>
      <c r="WVP79" s="4"/>
      <c r="WVQ79" s="4"/>
      <c r="WVR79" s="4"/>
      <c r="WVS79" s="4"/>
      <c r="WVT79" s="4"/>
      <c r="WVU79" s="4"/>
      <c r="WVV79" s="4"/>
      <c r="WVW79" s="4"/>
      <c r="WVX79" s="4"/>
      <c r="WVY79" s="4"/>
      <c r="WVZ79" s="4"/>
      <c r="WWA79" s="4"/>
      <c r="WWB79" s="4"/>
      <c r="WWC79" s="4"/>
      <c r="WWD79" s="4"/>
      <c r="WWE79" s="4"/>
      <c r="WWF79" s="4"/>
      <c r="WWG79" s="4"/>
      <c r="WWH79" s="4"/>
      <c r="WWI79" s="4"/>
      <c r="WWJ79" s="4"/>
      <c r="WWK79" s="4"/>
      <c r="WWL79" s="4"/>
      <c r="WWM79" s="4"/>
      <c r="WWN79" s="4"/>
      <c r="WWO79" s="4"/>
      <c r="WWP79" s="4"/>
      <c r="WWQ79" s="4"/>
      <c r="WWR79" s="4"/>
      <c r="WWS79" s="4"/>
      <c r="WWT79" s="4"/>
      <c r="WWU79" s="4"/>
      <c r="WWV79" s="4"/>
      <c r="WWW79" s="4"/>
      <c r="WWX79" s="4"/>
      <c r="WWY79" s="4"/>
      <c r="WWZ79" s="4"/>
      <c r="WXA79" s="4"/>
      <c r="WXB79" s="4"/>
      <c r="WXC79" s="4"/>
      <c r="WXD79" s="4"/>
      <c r="WXE79" s="4"/>
      <c r="WXF79" s="4"/>
      <c r="WXG79" s="4"/>
      <c r="WXH79" s="4"/>
      <c r="WXI79" s="4"/>
      <c r="WXJ79" s="4"/>
      <c r="WXK79" s="4"/>
      <c r="WXL79" s="4"/>
      <c r="WXM79" s="4"/>
      <c r="WXN79" s="4"/>
      <c r="WXO79" s="4"/>
      <c r="WXP79" s="4"/>
      <c r="WXQ79" s="4"/>
      <c r="WXR79" s="4"/>
      <c r="WXS79" s="4"/>
      <c r="WXT79" s="4"/>
      <c r="WXU79" s="4"/>
      <c r="WXV79" s="4"/>
      <c r="WXW79" s="4"/>
      <c r="WXX79" s="4"/>
      <c r="WXY79" s="4"/>
      <c r="WXZ79" s="4"/>
      <c r="WYA79" s="4"/>
      <c r="WYB79" s="4"/>
      <c r="WYC79" s="4"/>
      <c r="WYD79" s="4"/>
      <c r="WYE79" s="4"/>
      <c r="WYF79" s="4"/>
      <c r="WYG79" s="4"/>
      <c r="WYH79" s="4"/>
      <c r="WYI79" s="4"/>
      <c r="WYJ79" s="4"/>
      <c r="WYK79" s="4"/>
      <c r="WYL79" s="4"/>
      <c r="WYM79" s="4"/>
      <c r="WYN79" s="4"/>
      <c r="WYO79" s="4"/>
      <c r="WYP79" s="4"/>
      <c r="WYQ79" s="4"/>
      <c r="WYR79" s="4"/>
      <c r="WYS79" s="4"/>
      <c r="WYT79" s="4"/>
      <c r="WYU79" s="4"/>
      <c r="WYV79" s="4"/>
      <c r="WYW79" s="4"/>
      <c r="WYX79" s="4"/>
      <c r="WYY79" s="4"/>
      <c r="WYZ79" s="4"/>
      <c r="WZA79" s="4"/>
      <c r="WZB79" s="4"/>
      <c r="WZC79" s="4"/>
      <c r="WZD79" s="4"/>
      <c r="WZE79" s="4"/>
      <c r="WZF79" s="4"/>
      <c r="WZG79" s="4"/>
      <c r="WZH79" s="4"/>
      <c r="WZI79" s="4"/>
      <c r="WZJ79" s="4"/>
      <c r="WZK79" s="4"/>
      <c r="WZL79" s="4"/>
      <c r="WZM79" s="4"/>
      <c r="WZN79" s="4"/>
      <c r="WZO79" s="4"/>
      <c r="WZP79" s="4"/>
      <c r="WZQ79" s="4"/>
      <c r="WZR79" s="4"/>
      <c r="WZS79" s="4"/>
      <c r="WZT79" s="4"/>
      <c r="WZU79" s="4"/>
      <c r="WZV79" s="4"/>
      <c r="WZW79" s="4"/>
      <c r="WZX79" s="4"/>
      <c r="WZY79" s="4"/>
      <c r="WZZ79" s="4"/>
      <c r="XAA79" s="4"/>
      <c r="XAB79" s="4"/>
      <c r="XAC79" s="4"/>
      <c r="XAD79" s="4"/>
      <c r="XAE79" s="4"/>
      <c r="XAF79" s="4"/>
      <c r="XAG79" s="4"/>
      <c r="XAH79" s="4"/>
      <c r="XAI79" s="4"/>
      <c r="XAJ79" s="4"/>
      <c r="XAK79" s="4"/>
      <c r="XAL79" s="4"/>
      <c r="XAM79" s="4"/>
      <c r="XAN79" s="4"/>
      <c r="XAO79" s="4"/>
      <c r="XAP79" s="4"/>
      <c r="XAQ79" s="4"/>
      <c r="XAR79" s="4"/>
      <c r="XAS79" s="4"/>
      <c r="XAT79" s="4"/>
      <c r="XAU79" s="4"/>
      <c r="XAV79" s="4"/>
      <c r="XAW79" s="4"/>
      <c r="XAX79" s="4"/>
      <c r="XAY79" s="4"/>
      <c r="XAZ79" s="4"/>
      <c r="XBA79" s="4"/>
      <c r="XBB79" s="4"/>
      <c r="XBC79" s="4"/>
      <c r="XBD79" s="4"/>
      <c r="XBE79" s="4"/>
      <c r="XBF79" s="4"/>
      <c r="XBG79" s="4"/>
      <c r="XBH79" s="4"/>
      <c r="XBI79" s="4"/>
      <c r="XBJ79" s="4"/>
      <c r="XBK79" s="4"/>
      <c r="XBL79" s="4"/>
      <c r="XBM79" s="4"/>
      <c r="XBN79" s="4"/>
      <c r="XBO79" s="4"/>
      <c r="XBP79" s="4"/>
      <c r="XBQ79" s="4"/>
      <c r="XBR79" s="4"/>
      <c r="XBS79" s="4"/>
      <c r="XBT79" s="4"/>
      <c r="XBU79" s="4"/>
      <c r="XBV79" s="4"/>
      <c r="XBW79" s="4"/>
      <c r="XBX79" s="4"/>
      <c r="XBY79" s="4"/>
      <c r="XBZ79" s="4"/>
      <c r="XCA79" s="4"/>
      <c r="XCB79" s="4"/>
      <c r="XCC79" s="4"/>
      <c r="XCD79" s="4"/>
      <c r="XCE79" s="4"/>
      <c r="XCF79" s="4"/>
      <c r="XCG79" s="4"/>
      <c r="XCH79" s="4"/>
      <c r="XCI79" s="4"/>
      <c r="XCJ79" s="4"/>
      <c r="XCK79" s="4"/>
      <c r="XCL79" s="4"/>
      <c r="XCM79" s="4"/>
      <c r="XCN79" s="4"/>
      <c r="XCO79" s="4"/>
      <c r="XCP79" s="4"/>
      <c r="XCQ79" s="4"/>
      <c r="XCR79" s="4"/>
      <c r="XCS79" s="4"/>
      <c r="XCT79" s="4"/>
      <c r="XCU79" s="4"/>
      <c r="XCV79" s="4"/>
      <c r="XCW79" s="4"/>
      <c r="XCX79" s="4"/>
      <c r="XCY79" s="4"/>
      <c r="XCZ79" s="4"/>
      <c r="XDA79" s="4"/>
      <c r="XDB79" s="4"/>
      <c r="XDC79" s="4"/>
      <c r="XDD79" s="4"/>
      <c r="XDE79" s="4"/>
      <c r="XDF79" s="4"/>
      <c r="XDG79" s="4"/>
      <c r="XDH79" s="4"/>
      <c r="XDI79" s="4"/>
      <c r="XDJ79" s="4"/>
      <c r="XDK79" s="4"/>
      <c r="XDL79" s="4"/>
      <c r="XDM79" s="4"/>
      <c r="XDN79" s="4"/>
      <c r="XDO79" s="4"/>
      <c r="XDP79" s="4"/>
      <c r="XDQ79" s="4"/>
      <c r="XDR79" s="4"/>
      <c r="XDS79" s="4"/>
      <c r="XDT79" s="4"/>
      <c r="XDU79" s="4"/>
      <c r="XDV79" s="4"/>
      <c r="XDW79" s="4"/>
      <c r="XDX79" s="4"/>
      <c r="XDY79" s="4"/>
      <c r="XDZ79" s="4"/>
      <c r="XEA79" s="4"/>
      <c r="XEB79" s="4"/>
      <c r="XEC79" s="4"/>
      <c r="XED79" s="4"/>
      <c r="XEE79" s="4"/>
      <c r="XEF79" s="4"/>
      <c r="XEG79" s="4"/>
      <c r="XEH79" s="4"/>
      <c r="XEI79" s="4"/>
      <c r="XEJ79" s="4"/>
      <c r="XEK79" s="4"/>
    </row>
    <row r="80" spans="1:16365" s="29" customFormat="1" ht="13.5" customHeight="1" x14ac:dyDescent="0.25">
      <c r="A80" s="483" t="s">
        <v>172</v>
      </c>
      <c r="B80" s="483" t="s">
        <v>193</v>
      </c>
      <c r="C80" s="483" t="s">
        <v>272</v>
      </c>
      <c r="D80" s="483" t="s">
        <v>281</v>
      </c>
      <c r="E80" s="483" t="s">
        <v>183</v>
      </c>
      <c r="F80" s="483" t="s">
        <v>177</v>
      </c>
      <c r="G80" s="483" t="s">
        <v>178</v>
      </c>
      <c r="H80" s="483" t="s">
        <v>286</v>
      </c>
      <c r="I80" s="484" t="s">
        <v>593</v>
      </c>
      <c r="J80" s="490"/>
      <c r="K80" s="490" t="s">
        <v>287</v>
      </c>
      <c r="L80" s="3"/>
      <c r="M80" s="205" t="s">
        <v>583</v>
      </c>
      <c r="N80" s="44">
        <f t="shared" si="2"/>
        <v>0</v>
      </c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  <c r="AMK80" s="4"/>
      <c r="AML80" s="4"/>
      <c r="AMM80" s="4"/>
      <c r="AMN80" s="4"/>
      <c r="AMO80" s="4"/>
      <c r="AMP80" s="4"/>
      <c r="AMQ80" s="4"/>
      <c r="AMR80" s="4"/>
      <c r="AMS80" s="4"/>
      <c r="AMT80" s="4"/>
      <c r="AMU80" s="4"/>
      <c r="AMV80" s="4"/>
      <c r="AMW80" s="4"/>
      <c r="AMX80" s="4"/>
      <c r="AMY80" s="4"/>
      <c r="AMZ80" s="4"/>
      <c r="ANA80" s="4"/>
      <c r="ANB80" s="4"/>
      <c r="ANC80" s="4"/>
      <c r="AND80" s="4"/>
      <c r="ANE80" s="4"/>
      <c r="ANF80" s="4"/>
      <c r="ANG80" s="4"/>
      <c r="ANH80" s="4"/>
      <c r="ANI80" s="4"/>
      <c r="ANJ80" s="4"/>
      <c r="ANK80" s="4"/>
      <c r="ANL80" s="4"/>
      <c r="ANM80" s="4"/>
      <c r="ANN80" s="4"/>
      <c r="ANO80" s="4"/>
      <c r="ANP80" s="4"/>
      <c r="ANQ80" s="4"/>
      <c r="ANR80" s="4"/>
      <c r="ANS80" s="4"/>
      <c r="ANT80" s="4"/>
      <c r="ANU80" s="4"/>
      <c r="ANV80" s="4"/>
      <c r="ANW80" s="4"/>
      <c r="ANX80" s="4"/>
      <c r="ANY80" s="4"/>
      <c r="ANZ80" s="4"/>
      <c r="AOA80" s="4"/>
      <c r="AOB80" s="4"/>
      <c r="AOC80" s="4"/>
      <c r="AOD80" s="4"/>
      <c r="AOE80" s="4"/>
      <c r="AOF80" s="4"/>
      <c r="AOG80" s="4"/>
      <c r="AOH80" s="4"/>
      <c r="AOI80" s="4"/>
      <c r="AOJ80" s="4"/>
      <c r="AOK80" s="4"/>
      <c r="AOL80" s="4"/>
      <c r="AOM80" s="4"/>
      <c r="AON80" s="4"/>
      <c r="AOO80" s="4"/>
      <c r="AOP80" s="4"/>
      <c r="AOQ80" s="4"/>
      <c r="AOR80" s="4"/>
      <c r="AOS80" s="4"/>
      <c r="AOT80" s="4"/>
      <c r="AOU80" s="4"/>
      <c r="AOV80" s="4"/>
      <c r="AOW80" s="4"/>
      <c r="AOX80" s="4"/>
      <c r="AOY80" s="4"/>
      <c r="AOZ80" s="4"/>
      <c r="APA80" s="4"/>
      <c r="APB80" s="4"/>
      <c r="APC80" s="4"/>
      <c r="APD80" s="4"/>
      <c r="APE80" s="4"/>
      <c r="APF80" s="4"/>
      <c r="APG80" s="4"/>
      <c r="APH80" s="4"/>
      <c r="API80" s="4"/>
      <c r="APJ80" s="4"/>
      <c r="APK80" s="4"/>
      <c r="APL80" s="4"/>
      <c r="APM80" s="4"/>
      <c r="APN80" s="4"/>
      <c r="APO80" s="4"/>
      <c r="APP80" s="4"/>
      <c r="APQ80" s="4"/>
      <c r="APR80" s="4"/>
      <c r="APS80" s="4"/>
      <c r="APT80" s="4"/>
      <c r="APU80" s="4"/>
      <c r="APV80" s="4"/>
      <c r="APW80" s="4"/>
      <c r="APX80" s="4"/>
      <c r="APY80" s="4"/>
      <c r="APZ80" s="4"/>
      <c r="AQA80" s="4"/>
      <c r="AQB80" s="4"/>
      <c r="AQC80" s="4"/>
      <c r="AQD80" s="4"/>
      <c r="AQE80" s="4"/>
      <c r="AQF80" s="4"/>
      <c r="AQG80" s="4"/>
      <c r="AQH80" s="4"/>
      <c r="AQI80" s="4"/>
      <c r="AQJ80" s="4"/>
      <c r="AQK80" s="4"/>
      <c r="AQL80" s="4"/>
      <c r="AQM80" s="4"/>
      <c r="AQN80" s="4"/>
      <c r="AQO80" s="4"/>
      <c r="AQP80" s="4"/>
      <c r="AQQ80" s="4"/>
      <c r="AQR80" s="4"/>
      <c r="AQS80" s="4"/>
      <c r="AQT80" s="4"/>
      <c r="AQU80" s="4"/>
      <c r="AQV80" s="4"/>
      <c r="AQW80" s="4"/>
      <c r="AQX80" s="4"/>
      <c r="AQY80" s="4"/>
      <c r="AQZ80" s="4"/>
      <c r="ARA80" s="4"/>
      <c r="ARB80" s="4"/>
      <c r="ARC80" s="4"/>
      <c r="ARD80" s="4"/>
      <c r="ARE80" s="4"/>
      <c r="ARF80" s="4"/>
      <c r="ARG80" s="4"/>
      <c r="ARH80" s="4"/>
      <c r="ARI80" s="4"/>
      <c r="ARJ80" s="4"/>
      <c r="ARK80" s="4"/>
      <c r="ARL80" s="4"/>
      <c r="ARM80" s="4"/>
      <c r="ARN80" s="4"/>
      <c r="ARO80" s="4"/>
      <c r="ARP80" s="4"/>
      <c r="ARQ80" s="4"/>
      <c r="ARR80" s="4"/>
      <c r="ARS80" s="4"/>
      <c r="ART80" s="4"/>
      <c r="ARU80" s="4"/>
      <c r="ARV80" s="4"/>
      <c r="ARW80" s="4"/>
      <c r="ARX80" s="4"/>
      <c r="ARY80" s="4"/>
      <c r="ARZ80" s="4"/>
      <c r="ASA80" s="4"/>
      <c r="ASB80" s="4"/>
      <c r="ASC80" s="4"/>
      <c r="ASD80" s="4"/>
      <c r="ASE80" s="4"/>
      <c r="ASF80" s="4"/>
      <c r="ASG80" s="4"/>
      <c r="ASH80" s="4"/>
      <c r="ASI80" s="4"/>
      <c r="ASJ80" s="4"/>
      <c r="ASK80" s="4"/>
      <c r="ASL80" s="4"/>
      <c r="ASM80" s="4"/>
      <c r="ASN80" s="4"/>
      <c r="ASO80" s="4"/>
      <c r="ASP80" s="4"/>
      <c r="ASQ80" s="4"/>
      <c r="ASR80" s="4"/>
      <c r="ASS80" s="4"/>
      <c r="AST80" s="4"/>
      <c r="ASU80" s="4"/>
      <c r="ASV80" s="4"/>
      <c r="ASW80" s="4"/>
      <c r="ASX80" s="4"/>
      <c r="ASY80" s="4"/>
      <c r="ASZ80" s="4"/>
      <c r="ATA80" s="4"/>
      <c r="ATB80" s="4"/>
      <c r="ATC80" s="4"/>
      <c r="ATD80" s="4"/>
      <c r="ATE80" s="4"/>
      <c r="ATF80" s="4"/>
      <c r="ATG80" s="4"/>
      <c r="ATH80" s="4"/>
      <c r="ATI80" s="4"/>
      <c r="ATJ80" s="4"/>
      <c r="ATK80" s="4"/>
      <c r="ATL80" s="4"/>
      <c r="ATM80" s="4"/>
      <c r="ATN80" s="4"/>
      <c r="ATO80" s="4"/>
      <c r="ATP80" s="4"/>
      <c r="ATQ80" s="4"/>
      <c r="ATR80" s="4"/>
      <c r="ATS80" s="4"/>
      <c r="ATT80" s="4"/>
      <c r="ATU80" s="4"/>
      <c r="ATV80" s="4"/>
      <c r="ATW80" s="4"/>
      <c r="ATX80" s="4"/>
      <c r="ATY80" s="4"/>
      <c r="ATZ80" s="4"/>
      <c r="AUA80" s="4"/>
      <c r="AUB80" s="4"/>
      <c r="AUC80" s="4"/>
      <c r="AUD80" s="4"/>
      <c r="AUE80" s="4"/>
      <c r="AUF80" s="4"/>
      <c r="AUG80" s="4"/>
      <c r="AUH80" s="4"/>
      <c r="AUI80" s="4"/>
      <c r="AUJ80" s="4"/>
      <c r="AUK80" s="4"/>
      <c r="AUL80" s="4"/>
      <c r="AUM80" s="4"/>
      <c r="AUN80" s="4"/>
      <c r="AUO80" s="4"/>
      <c r="AUP80" s="4"/>
      <c r="AUQ80" s="4"/>
      <c r="AUR80" s="4"/>
      <c r="AUS80" s="4"/>
      <c r="AUT80" s="4"/>
      <c r="AUU80" s="4"/>
      <c r="AUV80" s="4"/>
      <c r="AUW80" s="4"/>
      <c r="AUX80" s="4"/>
      <c r="AUY80" s="4"/>
      <c r="AUZ80" s="4"/>
      <c r="AVA80" s="4"/>
      <c r="AVB80" s="4"/>
      <c r="AVC80" s="4"/>
      <c r="AVD80" s="4"/>
      <c r="AVE80" s="4"/>
      <c r="AVF80" s="4"/>
      <c r="AVG80" s="4"/>
      <c r="AVH80" s="4"/>
      <c r="AVI80" s="4"/>
      <c r="AVJ80" s="4"/>
      <c r="AVK80" s="4"/>
      <c r="AVL80" s="4"/>
      <c r="AVM80" s="4"/>
      <c r="AVN80" s="4"/>
      <c r="AVO80" s="4"/>
      <c r="AVP80" s="4"/>
      <c r="AVQ80" s="4"/>
      <c r="AVR80" s="4"/>
      <c r="AVS80" s="4"/>
      <c r="AVT80" s="4"/>
      <c r="AVU80" s="4"/>
      <c r="AVV80" s="4"/>
      <c r="AVW80" s="4"/>
      <c r="AVX80" s="4"/>
      <c r="AVY80" s="4"/>
      <c r="AVZ80" s="4"/>
      <c r="AWA80" s="4"/>
      <c r="AWB80" s="4"/>
      <c r="AWC80" s="4"/>
      <c r="AWD80" s="4"/>
      <c r="AWE80" s="4"/>
      <c r="AWF80" s="4"/>
      <c r="AWG80" s="4"/>
      <c r="AWH80" s="4"/>
      <c r="AWI80" s="4"/>
      <c r="AWJ80" s="4"/>
      <c r="AWK80" s="4"/>
      <c r="AWL80" s="4"/>
      <c r="AWM80" s="4"/>
      <c r="AWN80" s="4"/>
      <c r="AWO80" s="4"/>
      <c r="AWP80" s="4"/>
      <c r="AWQ80" s="4"/>
      <c r="AWR80" s="4"/>
      <c r="AWS80" s="4"/>
      <c r="AWT80" s="4"/>
      <c r="AWU80" s="4"/>
      <c r="AWV80" s="4"/>
      <c r="AWW80" s="4"/>
      <c r="AWX80" s="4"/>
      <c r="AWY80" s="4"/>
      <c r="AWZ80" s="4"/>
      <c r="AXA80" s="4"/>
      <c r="AXB80" s="4"/>
      <c r="AXC80" s="4"/>
      <c r="AXD80" s="4"/>
      <c r="AXE80" s="4"/>
      <c r="AXF80" s="4"/>
      <c r="AXG80" s="4"/>
      <c r="AXH80" s="4"/>
      <c r="AXI80" s="4"/>
      <c r="AXJ80" s="4"/>
      <c r="AXK80" s="4"/>
      <c r="AXL80" s="4"/>
      <c r="AXM80" s="4"/>
      <c r="AXN80" s="4"/>
      <c r="AXO80" s="4"/>
      <c r="AXP80" s="4"/>
      <c r="AXQ80" s="4"/>
      <c r="AXR80" s="4"/>
      <c r="AXS80" s="4"/>
      <c r="AXT80" s="4"/>
      <c r="AXU80" s="4"/>
      <c r="AXV80" s="4"/>
      <c r="AXW80" s="4"/>
      <c r="AXX80" s="4"/>
      <c r="AXY80" s="4"/>
      <c r="AXZ80" s="4"/>
      <c r="AYA80" s="4"/>
      <c r="AYB80" s="4"/>
      <c r="AYC80" s="4"/>
      <c r="AYD80" s="4"/>
      <c r="AYE80" s="4"/>
      <c r="AYF80" s="4"/>
      <c r="AYG80" s="4"/>
      <c r="AYH80" s="4"/>
      <c r="AYI80" s="4"/>
      <c r="AYJ80" s="4"/>
      <c r="AYK80" s="4"/>
      <c r="AYL80" s="4"/>
      <c r="AYM80" s="4"/>
      <c r="AYN80" s="4"/>
      <c r="AYO80" s="4"/>
      <c r="AYP80" s="4"/>
      <c r="AYQ80" s="4"/>
      <c r="AYR80" s="4"/>
      <c r="AYS80" s="4"/>
      <c r="AYT80" s="4"/>
      <c r="AYU80" s="4"/>
      <c r="AYV80" s="4"/>
      <c r="AYW80" s="4"/>
      <c r="AYX80" s="4"/>
      <c r="AYY80" s="4"/>
      <c r="AYZ80" s="4"/>
      <c r="AZA80" s="4"/>
      <c r="AZB80" s="4"/>
      <c r="AZC80" s="4"/>
      <c r="AZD80" s="4"/>
      <c r="AZE80" s="4"/>
      <c r="AZF80" s="4"/>
      <c r="AZG80" s="4"/>
      <c r="AZH80" s="4"/>
      <c r="AZI80" s="4"/>
      <c r="AZJ80" s="4"/>
      <c r="AZK80" s="4"/>
      <c r="AZL80" s="4"/>
      <c r="AZM80" s="4"/>
      <c r="AZN80" s="4"/>
      <c r="AZO80" s="4"/>
      <c r="AZP80" s="4"/>
      <c r="AZQ80" s="4"/>
      <c r="AZR80" s="4"/>
      <c r="AZS80" s="4"/>
      <c r="AZT80" s="4"/>
      <c r="AZU80" s="4"/>
      <c r="AZV80" s="4"/>
      <c r="AZW80" s="4"/>
      <c r="AZX80" s="4"/>
      <c r="AZY80" s="4"/>
      <c r="AZZ80" s="4"/>
      <c r="BAA80" s="4"/>
      <c r="BAB80" s="4"/>
      <c r="BAC80" s="4"/>
      <c r="BAD80" s="4"/>
      <c r="BAE80" s="4"/>
      <c r="BAF80" s="4"/>
      <c r="BAG80" s="4"/>
      <c r="BAH80" s="4"/>
      <c r="BAI80" s="4"/>
      <c r="BAJ80" s="4"/>
      <c r="BAK80" s="4"/>
      <c r="BAL80" s="4"/>
      <c r="BAM80" s="4"/>
      <c r="BAN80" s="4"/>
      <c r="BAO80" s="4"/>
      <c r="BAP80" s="4"/>
      <c r="BAQ80" s="4"/>
      <c r="BAR80" s="4"/>
      <c r="BAS80" s="4"/>
      <c r="BAT80" s="4"/>
      <c r="BAU80" s="4"/>
      <c r="BAV80" s="4"/>
      <c r="BAW80" s="4"/>
      <c r="BAX80" s="4"/>
      <c r="BAY80" s="4"/>
      <c r="BAZ80" s="4"/>
      <c r="BBA80" s="4"/>
      <c r="BBB80" s="4"/>
      <c r="BBC80" s="4"/>
      <c r="BBD80" s="4"/>
      <c r="BBE80" s="4"/>
      <c r="BBF80" s="4"/>
      <c r="BBG80" s="4"/>
      <c r="BBH80" s="4"/>
      <c r="BBI80" s="4"/>
      <c r="BBJ80" s="4"/>
      <c r="BBK80" s="4"/>
      <c r="BBL80" s="4"/>
      <c r="BBM80" s="4"/>
      <c r="BBN80" s="4"/>
      <c r="BBO80" s="4"/>
      <c r="BBP80" s="4"/>
      <c r="BBQ80" s="4"/>
      <c r="BBR80" s="4"/>
      <c r="BBS80" s="4"/>
      <c r="BBT80" s="4"/>
      <c r="BBU80" s="4"/>
      <c r="BBV80" s="4"/>
      <c r="BBW80" s="4"/>
      <c r="BBX80" s="4"/>
      <c r="BBY80" s="4"/>
      <c r="BBZ80" s="4"/>
      <c r="BCA80" s="4"/>
      <c r="BCB80" s="4"/>
      <c r="BCC80" s="4"/>
      <c r="BCD80" s="4"/>
      <c r="BCE80" s="4"/>
      <c r="BCF80" s="4"/>
      <c r="BCG80" s="4"/>
      <c r="BCH80" s="4"/>
      <c r="BCI80" s="4"/>
      <c r="BCJ80" s="4"/>
      <c r="BCK80" s="4"/>
      <c r="BCL80" s="4"/>
      <c r="BCM80" s="4"/>
      <c r="BCN80" s="4"/>
      <c r="BCO80" s="4"/>
      <c r="BCP80" s="4"/>
      <c r="BCQ80" s="4"/>
      <c r="BCR80" s="4"/>
      <c r="BCS80" s="4"/>
      <c r="BCT80" s="4"/>
      <c r="BCU80" s="4"/>
      <c r="BCV80" s="4"/>
      <c r="BCW80" s="4"/>
      <c r="BCX80" s="4"/>
      <c r="BCY80" s="4"/>
      <c r="BCZ80" s="4"/>
      <c r="BDA80" s="4"/>
      <c r="BDB80" s="4"/>
      <c r="BDC80" s="4"/>
      <c r="BDD80" s="4"/>
      <c r="BDE80" s="4"/>
      <c r="BDF80" s="4"/>
      <c r="BDG80" s="4"/>
      <c r="BDH80" s="4"/>
      <c r="BDI80" s="4"/>
      <c r="BDJ80" s="4"/>
      <c r="BDK80" s="4"/>
      <c r="BDL80" s="4"/>
      <c r="BDM80" s="4"/>
      <c r="BDN80" s="4"/>
      <c r="BDO80" s="4"/>
      <c r="BDP80" s="4"/>
      <c r="BDQ80" s="4"/>
      <c r="BDR80" s="4"/>
      <c r="BDS80" s="4"/>
      <c r="BDT80" s="4"/>
      <c r="BDU80" s="4"/>
      <c r="BDV80" s="4"/>
      <c r="BDW80" s="4"/>
      <c r="BDX80" s="4"/>
      <c r="BDY80" s="4"/>
      <c r="BDZ80" s="4"/>
      <c r="BEA80" s="4"/>
      <c r="BEB80" s="4"/>
      <c r="BEC80" s="4"/>
      <c r="BED80" s="4"/>
      <c r="BEE80" s="4"/>
      <c r="BEF80" s="4"/>
      <c r="BEG80" s="4"/>
      <c r="BEH80" s="4"/>
      <c r="BEI80" s="4"/>
      <c r="BEJ80" s="4"/>
      <c r="BEK80" s="4"/>
      <c r="BEL80" s="4"/>
      <c r="BEM80" s="4"/>
      <c r="BEN80" s="4"/>
      <c r="BEO80" s="4"/>
      <c r="BEP80" s="4"/>
      <c r="BEQ80" s="4"/>
      <c r="BER80" s="4"/>
      <c r="BES80" s="4"/>
      <c r="BET80" s="4"/>
      <c r="BEU80" s="4"/>
      <c r="BEV80" s="4"/>
      <c r="BEW80" s="4"/>
      <c r="BEX80" s="4"/>
      <c r="BEY80" s="4"/>
      <c r="BEZ80" s="4"/>
      <c r="BFA80" s="4"/>
      <c r="BFB80" s="4"/>
      <c r="BFC80" s="4"/>
      <c r="BFD80" s="4"/>
      <c r="BFE80" s="4"/>
      <c r="BFF80" s="4"/>
      <c r="BFG80" s="4"/>
      <c r="BFH80" s="4"/>
      <c r="BFI80" s="4"/>
      <c r="BFJ80" s="4"/>
      <c r="BFK80" s="4"/>
      <c r="BFL80" s="4"/>
      <c r="BFM80" s="4"/>
      <c r="BFN80" s="4"/>
      <c r="BFO80" s="4"/>
      <c r="BFP80" s="4"/>
      <c r="BFQ80" s="4"/>
      <c r="BFR80" s="4"/>
      <c r="BFS80" s="4"/>
      <c r="BFT80" s="4"/>
      <c r="BFU80" s="4"/>
      <c r="BFV80" s="4"/>
      <c r="BFW80" s="4"/>
      <c r="BFX80" s="4"/>
      <c r="BFY80" s="4"/>
      <c r="BFZ80" s="4"/>
      <c r="BGA80" s="4"/>
      <c r="BGB80" s="4"/>
      <c r="BGC80" s="4"/>
      <c r="BGD80" s="4"/>
      <c r="BGE80" s="4"/>
      <c r="BGF80" s="4"/>
      <c r="BGG80" s="4"/>
      <c r="BGH80" s="4"/>
      <c r="BGI80" s="4"/>
      <c r="BGJ80" s="4"/>
      <c r="BGK80" s="4"/>
      <c r="BGL80" s="4"/>
      <c r="BGM80" s="4"/>
      <c r="BGN80" s="4"/>
      <c r="BGO80" s="4"/>
      <c r="BGP80" s="4"/>
      <c r="BGQ80" s="4"/>
      <c r="BGR80" s="4"/>
      <c r="BGS80" s="4"/>
      <c r="BGT80" s="4"/>
      <c r="BGU80" s="4"/>
      <c r="BGV80" s="4"/>
      <c r="BGW80" s="4"/>
      <c r="BGX80" s="4"/>
      <c r="BGY80" s="4"/>
      <c r="BGZ80" s="4"/>
      <c r="BHA80" s="4"/>
      <c r="BHB80" s="4"/>
      <c r="BHC80" s="4"/>
      <c r="BHD80" s="4"/>
      <c r="BHE80" s="4"/>
      <c r="BHF80" s="4"/>
      <c r="BHG80" s="4"/>
      <c r="BHH80" s="4"/>
      <c r="BHI80" s="4"/>
      <c r="BHJ80" s="4"/>
      <c r="BHK80" s="4"/>
      <c r="BHL80" s="4"/>
      <c r="BHM80" s="4"/>
      <c r="BHN80" s="4"/>
      <c r="BHO80" s="4"/>
      <c r="BHP80" s="4"/>
      <c r="BHQ80" s="4"/>
      <c r="BHR80" s="4"/>
      <c r="BHS80" s="4"/>
      <c r="BHT80" s="4"/>
      <c r="BHU80" s="4"/>
      <c r="BHV80" s="4"/>
      <c r="BHW80" s="4"/>
      <c r="BHX80" s="4"/>
      <c r="BHY80" s="4"/>
      <c r="BHZ80" s="4"/>
      <c r="BIA80" s="4"/>
      <c r="BIB80" s="4"/>
      <c r="BIC80" s="4"/>
      <c r="BID80" s="4"/>
      <c r="BIE80" s="4"/>
      <c r="BIF80" s="4"/>
      <c r="BIG80" s="4"/>
      <c r="BIH80" s="4"/>
      <c r="BII80" s="4"/>
      <c r="BIJ80" s="4"/>
      <c r="BIK80" s="4"/>
      <c r="BIL80" s="4"/>
      <c r="BIM80" s="4"/>
      <c r="BIN80" s="4"/>
      <c r="BIO80" s="4"/>
      <c r="BIP80" s="4"/>
      <c r="BIQ80" s="4"/>
      <c r="BIR80" s="4"/>
      <c r="BIS80" s="4"/>
      <c r="BIT80" s="4"/>
      <c r="BIU80" s="4"/>
      <c r="BIV80" s="4"/>
      <c r="BIW80" s="4"/>
      <c r="BIX80" s="4"/>
      <c r="BIY80" s="4"/>
      <c r="BIZ80" s="4"/>
      <c r="BJA80" s="4"/>
      <c r="BJB80" s="4"/>
      <c r="BJC80" s="4"/>
      <c r="BJD80" s="4"/>
      <c r="BJE80" s="4"/>
      <c r="BJF80" s="4"/>
      <c r="BJG80" s="4"/>
      <c r="BJH80" s="4"/>
      <c r="BJI80" s="4"/>
      <c r="BJJ80" s="4"/>
      <c r="BJK80" s="4"/>
      <c r="BJL80" s="4"/>
      <c r="BJM80" s="4"/>
      <c r="BJN80" s="4"/>
      <c r="BJO80" s="4"/>
      <c r="BJP80" s="4"/>
      <c r="BJQ80" s="4"/>
      <c r="BJR80" s="4"/>
      <c r="BJS80" s="4"/>
      <c r="BJT80" s="4"/>
      <c r="BJU80" s="4"/>
      <c r="BJV80" s="4"/>
      <c r="BJW80" s="4"/>
      <c r="BJX80" s="4"/>
      <c r="BJY80" s="4"/>
      <c r="BJZ80" s="4"/>
      <c r="BKA80" s="4"/>
      <c r="BKB80" s="4"/>
      <c r="BKC80" s="4"/>
      <c r="BKD80" s="4"/>
      <c r="BKE80" s="4"/>
      <c r="BKF80" s="4"/>
      <c r="BKG80" s="4"/>
      <c r="BKH80" s="4"/>
      <c r="BKI80" s="4"/>
      <c r="BKJ80" s="4"/>
      <c r="BKK80" s="4"/>
      <c r="BKL80" s="4"/>
      <c r="BKM80" s="4"/>
      <c r="BKN80" s="4"/>
      <c r="BKO80" s="4"/>
      <c r="BKP80" s="4"/>
      <c r="BKQ80" s="4"/>
      <c r="BKR80" s="4"/>
      <c r="BKS80" s="4"/>
      <c r="BKT80" s="4"/>
      <c r="BKU80" s="4"/>
      <c r="BKV80" s="4"/>
      <c r="BKW80" s="4"/>
      <c r="BKX80" s="4"/>
      <c r="BKY80" s="4"/>
      <c r="BKZ80" s="4"/>
      <c r="BLA80" s="4"/>
      <c r="BLB80" s="4"/>
      <c r="BLC80" s="4"/>
      <c r="BLD80" s="4"/>
      <c r="BLE80" s="4"/>
      <c r="BLF80" s="4"/>
      <c r="BLG80" s="4"/>
      <c r="BLH80" s="4"/>
      <c r="BLI80" s="4"/>
      <c r="BLJ80" s="4"/>
      <c r="BLK80" s="4"/>
      <c r="BLL80" s="4"/>
      <c r="BLM80" s="4"/>
      <c r="BLN80" s="4"/>
      <c r="BLO80" s="4"/>
      <c r="BLP80" s="4"/>
      <c r="BLQ80" s="4"/>
      <c r="BLR80" s="4"/>
      <c r="BLS80" s="4"/>
      <c r="BLT80" s="4"/>
      <c r="BLU80" s="4"/>
      <c r="BLV80" s="4"/>
      <c r="BLW80" s="4"/>
      <c r="BLX80" s="4"/>
      <c r="BLY80" s="4"/>
      <c r="BLZ80" s="4"/>
      <c r="BMA80" s="4"/>
      <c r="BMB80" s="4"/>
      <c r="BMC80" s="4"/>
      <c r="BMD80" s="4"/>
      <c r="BME80" s="4"/>
      <c r="BMF80" s="4"/>
      <c r="BMG80" s="4"/>
      <c r="BMH80" s="4"/>
      <c r="BMI80" s="4"/>
      <c r="BMJ80" s="4"/>
      <c r="BMK80" s="4"/>
      <c r="BML80" s="4"/>
      <c r="BMM80" s="4"/>
      <c r="BMN80" s="4"/>
      <c r="BMO80" s="4"/>
      <c r="BMP80" s="4"/>
      <c r="BMQ80" s="4"/>
      <c r="BMR80" s="4"/>
      <c r="BMS80" s="4"/>
      <c r="BMT80" s="4"/>
      <c r="BMU80" s="4"/>
      <c r="BMV80" s="4"/>
      <c r="BMW80" s="4"/>
      <c r="BMX80" s="4"/>
      <c r="BMY80" s="4"/>
      <c r="BMZ80" s="4"/>
      <c r="BNA80" s="4"/>
      <c r="BNB80" s="4"/>
      <c r="BNC80" s="4"/>
      <c r="BND80" s="4"/>
      <c r="BNE80" s="4"/>
      <c r="BNF80" s="4"/>
      <c r="BNG80" s="4"/>
      <c r="BNH80" s="4"/>
      <c r="BNI80" s="4"/>
      <c r="BNJ80" s="4"/>
      <c r="BNK80" s="4"/>
      <c r="BNL80" s="4"/>
      <c r="BNM80" s="4"/>
      <c r="BNN80" s="4"/>
      <c r="BNO80" s="4"/>
      <c r="BNP80" s="4"/>
      <c r="BNQ80" s="4"/>
      <c r="BNR80" s="4"/>
      <c r="BNS80" s="4"/>
      <c r="BNT80" s="4"/>
      <c r="BNU80" s="4"/>
      <c r="BNV80" s="4"/>
      <c r="BNW80" s="4"/>
      <c r="BNX80" s="4"/>
      <c r="BNY80" s="4"/>
      <c r="BNZ80" s="4"/>
      <c r="BOA80" s="4"/>
      <c r="BOB80" s="4"/>
      <c r="BOC80" s="4"/>
      <c r="BOD80" s="4"/>
      <c r="BOE80" s="4"/>
      <c r="BOF80" s="4"/>
      <c r="BOG80" s="4"/>
      <c r="BOH80" s="4"/>
      <c r="BOI80" s="4"/>
      <c r="BOJ80" s="4"/>
      <c r="BOK80" s="4"/>
      <c r="BOL80" s="4"/>
      <c r="BOM80" s="4"/>
      <c r="BON80" s="4"/>
      <c r="BOO80" s="4"/>
      <c r="BOP80" s="4"/>
      <c r="BOQ80" s="4"/>
      <c r="BOR80" s="4"/>
      <c r="BOS80" s="4"/>
      <c r="BOT80" s="4"/>
      <c r="BOU80" s="4"/>
      <c r="BOV80" s="4"/>
      <c r="BOW80" s="4"/>
      <c r="BOX80" s="4"/>
      <c r="BOY80" s="4"/>
      <c r="BOZ80" s="4"/>
      <c r="BPA80" s="4"/>
      <c r="BPB80" s="4"/>
      <c r="BPC80" s="4"/>
      <c r="BPD80" s="4"/>
      <c r="BPE80" s="4"/>
      <c r="BPF80" s="4"/>
      <c r="BPG80" s="4"/>
      <c r="BPH80" s="4"/>
      <c r="BPI80" s="4"/>
      <c r="BPJ80" s="4"/>
      <c r="BPK80" s="4"/>
      <c r="BPL80" s="4"/>
      <c r="BPM80" s="4"/>
      <c r="BPN80" s="4"/>
      <c r="BPO80" s="4"/>
      <c r="BPP80" s="4"/>
      <c r="BPQ80" s="4"/>
      <c r="BPR80" s="4"/>
      <c r="BPS80" s="4"/>
      <c r="BPT80" s="4"/>
      <c r="BPU80" s="4"/>
      <c r="BPV80" s="4"/>
      <c r="BPW80" s="4"/>
      <c r="BPX80" s="4"/>
      <c r="BPY80" s="4"/>
      <c r="BPZ80" s="4"/>
      <c r="BQA80" s="4"/>
      <c r="BQB80" s="4"/>
      <c r="BQC80" s="4"/>
      <c r="BQD80" s="4"/>
      <c r="BQE80" s="4"/>
      <c r="BQF80" s="4"/>
      <c r="BQG80" s="4"/>
      <c r="BQH80" s="4"/>
      <c r="BQI80" s="4"/>
      <c r="BQJ80" s="4"/>
      <c r="BQK80" s="4"/>
      <c r="BQL80" s="4"/>
      <c r="BQM80" s="4"/>
      <c r="BQN80" s="4"/>
      <c r="BQO80" s="4"/>
      <c r="BQP80" s="4"/>
      <c r="BQQ80" s="4"/>
      <c r="BQR80" s="4"/>
      <c r="BQS80" s="4"/>
      <c r="BQT80" s="4"/>
      <c r="BQU80" s="4"/>
      <c r="BQV80" s="4"/>
      <c r="BQW80" s="4"/>
      <c r="BQX80" s="4"/>
      <c r="BQY80" s="4"/>
      <c r="BQZ80" s="4"/>
      <c r="BRA80" s="4"/>
      <c r="BRB80" s="4"/>
      <c r="BRC80" s="4"/>
      <c r="BRD80" s="4"/>
      <c r="BRE80" s="4"/>
      <c r="BRF80" s="4"/>
      <c r="BRG80" s="4"/>
      <c r="BRH80" s="4"/>
      <c r="BRI80" s="4"/>
      <c r="BRJ80" s="4"/>
      <c r="BRK80" s="4"/>
      <c r="BRL80" s="4"/>
      <c r="BRM80" s="4"/>
      <c r="BRN80" s="4"/>
      <c r="BRO80" s="4"/>
      <c r="BRP80" s="4"/>
      <c r="BRQ80" s="4"/>
      <c r="BRR80" s="4"/>
      <c r="BRS80" s="4"/>
      <c r="BRT80" s="4"/>
      <c r="BRU80" s="4"/>
      <c r="BRV80" s="4"/>
      <c r="BRW80" s="4"/>
      <c r="BRX80" s="4"/>
      <c r="BRY80" s="4"/>
      <c r="BRZ80" s="4"/>
      <c r="BSA80" s="4"/>
      <c r="BSB80" s="4"/>
      <c r="BSC80" s="4"/>
      <c r="BSD80" s="4"/>
      <c r="BSE80" s="4"/>
      <c r="BSF80" s="4"/>
      <c r="BSG80" s="4"/>
      <c r="BSH80" s="4"/>
      <c r="BSI80" s="4"/>
      <c r="BSJ80" s="4"/>
      <c r="BSK80" s="4"/>
      <c r="BSL80" s="4"/>
      <c r="BSM80" s="4"/>
      <c r="BSN80" s="4"/>
      <c r="BSO80" s="4"/>
      <c r="BSP80" s="4"/>
      <c r="BSQ80" s="4"/>
      <c r="BSR80" s="4"/>
      <c r="BSS80" s="4"/>
      <c r="BST80" s="4"/>
      <c r="BSU80" s="4"/>
      <c r="BSV80" s="4"/>
      <c r="BSW80" s="4"/>
      <c r="BSX80" s="4"/>
      <c r="BSY80" s="4"/>
      <c r="BSZ80" s="4"/>
      <c r="BTA80" s="4"/>
      <c r="BTB80" s="4"/>
      <c r="BTC80" s="4"/>
      <c r="BTD80" s="4"/>
      <c r="BTE80" s="4"/>
      <c r="BTF80" s="4"/>
      <c r="BTG80" s="4"/>
      <c r="BTH80" s="4"/>
      <c r="BTI80" s="4"/>
      <c r="BTJ80" s="4"/>
      <c r="BTK80" s="4"/>
      <c r="BTL80" s="4"/>
      <c r="BTM80" s="4"/>
      <c r="BTN80" s="4"/>
      <c r="BTO80" s="4"/>
      <c r="BTP80" s="4"/>
      <c r="BTQ80" s="4"/>
      <c r="BTR80" s="4"/>
      <c r="BTS80" s="4"/>
      <c r="BTT80" s="4"/>
      <c r="BTU80" s="4"/>
      <c r="BTV80" s="4"/>
      <c r="BTW80" s="4"/>
      <c r="BTX80" s="4"/>
      <c r="BTY80" s="4"/>
      <c r="BTZ80" s="4"/>
      <c r="BUA80" s="4"/>
      <c r="BUB80" s="4"/>
      <c r="BUC80" s="4"/>
      <c r="BUD80" s="4"/>
      <c r="BUE80" s="4"/>
      <c r="BUF80" s="4"/>
      <c r="BUG80" s="4"/>
      <c r="BUH80" s="4"/>
      <c r="BUI80" s="4"/>
      <c r="BUJ80" s="4"/>
      <c r="BUK80" s="4"/>
      <c r="BUL80" s="4"/>
      <c r="BUM80" s="4"/>
      <c r="BUN80" s="4"/>
      <c r="BUO80" s="4"/>
      <c r="BUP80" s="4"/>
      <c r="BUQ80" s="4"/>
      <c r="BUR80" s="4"/>
      <c r="BUS80" s="4"/>
      <c r="BUT80" s="4"/>
      <c r="BUU80" s="4"/>
      <c r="BUV80" s="4"/>
      <c r="BUW80" s="4"/>
      <c r="BUX80" s="4"/>
      <c r="BUY80" s="4"/>
      <c r="BUZ80" s="4"/>
      <c r="BVA80" s="4"/>
      <c r="BVB80" s="4"/>
      <c r="BVC80" s="4"/>
      <c r="BVD80" s="4"/>
      <c r="BVE80" s="4"/>
      <c r="BVF80" s="4"/>
      <c r="BVG80" s="4"/>
      <c r="BVH80" s="4"/>
      <c r="BVI80" s="4"/>
      <c r="BVJ80" s="4"/>
      <c r="BVK80" s="4"/>
      <c r="BVL80" s="4"/>
      <c r="BVM80" s="4"/>
      <c r="BVN80" s="4"/>
      <c r="BVO80" s="4"/>
      <c r="BVP80" s="4"/>
      <c r="BVQ80" s="4"/>
      <c r="BVR80" s="4"/>
      <c r="BVS80" s="4"/>
      <c r="BVT80" s="4"/>
      <c r="BVU80" s="4"/>
      <c r="BVV80" s="4"/>
      <c r="BVW80" s="4"/>
      <c r="BVX80" s="4"/>
      <c r="BVY80" s="4"/>
      <c r="BVZ80" s="4"/>
      <c r="BWA80" s="4"/>
      <c r="BWB80" s="4"/>
      <c r="BWC80" s="4"/>
      <c r="BWD80" s="4"/>
      <c r="BWE80" s="4"/>
      <c r="BWF80" s="4"/>
      <c r="BWG80" s="4"/>
      <c r="BWH80" s="4"/>
      <c r="BWI80" s="4"/>
      <c r="BWJ80" s="4"/>
      <c r="BWK80" s="4"/>
      <c r="BWL80" s="4"/>
      <c r="BWM80" s="4"/>
      <c r="BWN80" s="4"/>
      <c r="BWO80" s="4"/>
      <c r="BWP80" s="4"/>
      <c r="BWQ80" s="4"/>
      <c r="BWR80" s="4"/>
      <c r="BWS80" s="4"/>
      <c r="BWT80" s="4"/>
      <c r="BWU80" s="4"/>
      <c r="BWV80" s="4"/>
      <c r="BWW80" s="4"/>
      <c r="BWX80" s="4"/>
      <c r="BWY80" s="4"/>
      <c r="BWZ80" s="4"/>
      <c r="BXA80" s="4"/>
      <c r="BXB80" s="4"/>
      <c r="BXC80" s="4"/>
      <c r="BXD80" s="4"/>
      <c r="BXE80" s="4"/>
      <c r="BXF80" s="4"/>
      <c r="BXG80" s="4"/>
      <c r="BXH80" s="4"/>
      <c r="BXI80" s="4"/>
      <c r="BXJ80" s="4"/>
      <c r="BXK80" s="4"/>
      <c r="BXL80" s="4"/>
      <c r="BXM80" s="4"/>
      <c r="BXN80" s="4"/>
      <c r="BXO80" s="4"/>
      <c r="BXP80" s="4"/>
      <c r="BXQ80" s="4"/>
      <c r="BXR80" s="4"/>
      <c r="BXS80" s="4"/>
      <c r="BXT80" s="4"/>
      <c r="BXU80" s="4"/>
      <c r="BXV80" s="4"/>
      <c r="BXW80" s="4"/>
      <c r="BXX80" s="4"/>
      <c r="BXY80" s="4"/>
      <c r="BXZ80" s="4"/>
      <c r="BYA80" s="4"/>
      <c r="BYB80" s="4"/>
      <c r="BYC80" s="4"/>
      <c r="BYD80" s="4"/>
      <c r="BYE80" s="4"/>
      <c r="BYF80" s="4"/>
      <c r="BYG80" s="4"/>
      <c r="BYH80" s="4"/>
      <c r="BYI80" s="4"/>
      <c r="BYJ80" s="4"/>
      <c r="BYK80" s="4"/>
      <c r="BYL80" s="4"/>
      <c r="BYM80" s="4"/>
      <c r="BYN80" s="4"/>
      <c r="BYO80" s="4"/>
      <c r="BYP80" s="4"/>
      <c r="BYQ80" s="4"/>
      <c r="BYR80" s="4"/>
      <c r="BYS80" s="4"/>
      <c r="BYT80" s="4"/>
      <c r="BYU80" s="4"/>
      <c r="BYV80" s="4"/>
      <c r="BYW80" s="4"/>
      <c r="BYX80" s="4"/>
      <c r="BYY80" s="4"/>
      <c r="BYZ80" s="4"/>
      <c r="BZA80" s="4"/>
      <c r="BZB80" s="4"/>
      <c r="BZC80" s="4"/>
      <c r="BZD80" s="4"/>
      <c r="BZE80" s="4"/>
      <c r="BZF80" s="4"/>
      <c r="BZG80" s="4"/>
      <c r="BZH80" s="4"/>
      <c r="BZI80" s="4"/>
      <c r="BZJ80" s="4"/>
      <c r="BZK80" s="4"/>
      <c r="BZL80" s="4"/>
      <c r="BZM80" s="4"/>
      <c r="BZN80" s="4"/>
      <c r="BZO80" s="4"/>
      <c r="BZP80" s="4"/>
      <c r="BZQ80" s="4"/>
      <c r="BZR80" s="4"/>
      <c r="BZS80" s="4"/>
      <c r="BZT80" s="4"/>
      <c r="BZU80" s="4"/>
      <c r="BZV80" s="4"/>
      <c r="BZW80" s="4"/>
      <c r="BZX80" s="4"/>
      <c r="BZY80" s="4"/>
      <c r="BZZ80" s="4"/>
      <c r="CAA80" s="4"/>
      <c r="CAB80" s="4"/>
      <c r="CAC80" s="4"/>
      <c r="CAD80" s="4"/>
      <c r="CAE80" s="4"/>
      <c r="CAF80" s="4"/>
      <c r="CAG80" s="4"/>
      <c r="CAH80" s="4"/>
      <c r="CAI80" s="4"/>
      <c r="CAJ80" s="4"/>
      <c r="CAK80" s="4"/>
      <c r="CAL80" s="4"/>
      <c r="CAM80" s="4"/>
      <c r="CAN80" s="4"/>
      <c r="CAO80" s="4"/>
      <c r="CAP80" s="4"/>
      <c r="CAQ80" s="4"/>
      <c r="CAR80" s="4"/>
      <c r="CAS80" s="4"/>
      <c r="CAT80" s="4"/>
      <c r="CAU80" s="4"/>
      <c r="CAV80" s="4"/>
      <c r="CAW80" s="4"/>
      <c r="CAX80" s="4"/>
      <c r="CAY80" s="4"/>
      <c r="CAZ80" s="4"/>
      <c r="CBA80" s="4"/>
      <c r="CBB80" s="4"/>
      <c r="CBC80" s="4"/>
      <c r="CBD80" s="4"/>
      <c r="CBE80" s="4"/>
      <c r="CBF80" s="4"/>
      <c r="CBG80" s="4"/>
      <c r="CBH80" s="4"/>
      <c r="CBI80" s="4"/>
      <c r="CBJ80" s="4"/>
      <c r="CBK80" s="4"/>
      <c r="CBL80" s="4"/>
      <c r="CBM80" s="4"/>
      <c r="CBN80" s="4"/>
      <c r="CBO80" s="4"/>
      <c r="CBP80" s="4"/>
      <c r="CBQ80" s="4"/>
      <c r="CBR80" s="4"/>
      <c r="CBS80" s="4"/>
      <c r="CBT80" s="4"/>
      <c r="CBU80" s="4"/>
      <c r="CBV80" s="4"/>
      <c r="CBW80" s="4"/>
      <c r="CBX80" s="4"/>
      <c r="CBY80" s="4"/>
      <c r="CBZ80" s="4"/>
      <c r="CCA80" s="4"/>
      <c r="CCB80" s="4"/>
      <c r="CCC80" s="4"/>
      <c r="CCD80" s="4"/>
      <c r="CCE80" s="4"/>
      <c r="CCF80" s="4"/>
      <c r="CCG80" s="4"/>
      <c r="CCH80" s="4"/>
      <c r="CCI80" s="4"/>
      <c r="CCJ80" s="4"/>
      <c r="CCK80" s="4"/>
      <c r="CCL80" s="4"/>
      <c r="CCM80" s="4"/>
      <c r="CCN80" s="4"/>
      <c r="CCO80" s="4"/>
      <c r="CCP80" s="4"/>
      <c r="CCQ80" s="4"/>
      <c r="CCR80" s="4"/>
      <c r="CCS80" s="4"/>
      <c r="CCT80" s="4"/>
      <c r="CCU80" s="4"/>
      <c r="CCV80" s="4"/>
      <c r="CCW80" s="4"/>
      <c r="CCX80" s="4"/>
      <c r="CCY80" s="4"/>
      <c r="CCZ80" s="4"/>
      <c r="CDA80" s="4"/>
      <c r="CDB80" s="4"/>
      <c r="CDC80" s="4"/>
      <c r="CDD80" s="4"/>
      <c r="CDE80" s="4"/>
      <c r="CDF80" s="4"/>
      <c r="CDG80" s="4"/>
      <c r="CDH80" s="4"/>
      <c r="CDI80" s="4"/>
      <c r="CDJ80" s="4"/>
      <c r="CDK80" s="4"/>
      <c r="CDL80" s="4"/>
      <c r="CDM80" s="4"/>
      <c r="CDN80" s="4"/>
      <c r="CDO80" s="4"/>
      <c r="CDP80" s="4"/>
      <c r="CDQ80" s="4"/>
      <c r="CDR80" s="4"/>
      <c r="CDS80" s="4"/>
      <c r="CDT80" s="4"/>
      <c r="CDU80" s="4"/>
      <c r="CDV80" s="4"/>
      <c r="CDW80" s="4"/>
      <c r="CDX80" s="4"/>
      <c r="CDY80" s="4"/>
      <c r="CDZ80" s="4"/>
      <c r="CEA80" s="4"/>
      <c r="CEB80" s="4"/>
      <c r="CEC80" s="4"/>
      <c r="CED80" s="4"/>
      <c r="CEE80" s="4"/>
      <c r="CEF80" s="4"/>
      <c r="CEG80" s="4"/>
      <c r="CEH80" s="4"/>
      <c r="CEI80" s="4"/>
      <c r="CEJ80" s="4"/>
      <c r="CEK80" s="4"/>
      <c r="CEL80" s="4"/>
      <c r="CEM80" s="4"/>
      <c r="CEN80" s="4"/>
      <c r="CEO80" s="4"/>
      <c r="CEP80" s="4"/>
      <c r="CEQ80" s="4"/>
      <c r="CER80" s="4"/>
      <c r="CES80" s="4"/>
      <c r="CET80" s="4"/>
      <c r="CEU80" s="4"/>
      <c r="CEV80" s="4"/>
      <c r="CEW80" s="4"/>
      <c r="CEX80" s="4"/>
      <c r="CEY80" s="4"/>
      <c r="CEZ80" s="4"/>
      <c r="CFA80" s="4"/>
      <c r="CFB80" s="4"/>
      <c r="CFC80" s="4"/>
      <c r="CFD80" s="4"/>
      <c r="CFE80" s="4"/>
      <c r="CFF80" s="4"/>
      <c r="CFG80" s="4"/>
      <c r="CFH80" s="4"/>
      <c r="CFI80" s="4"/>
      <c r="CFJ80" s="4"/>
      <c r="CFK80" s="4"/>
      <c r="CFL80" s="4"/>
      <c r="CFM80" s="4"/>
      <c r="CFN80" s="4"/>
      <c r="CFO80" s="4"/>
      <c r="CFP80" s="4"/>
      <c r="CFQ80" s="4"/>
      <c r="CFR80" s="4"/>
      <c r="CFS80" s="4"/>
      <c r="CFT80" s="4"/>
      <c r="CFU80" s="4"/>
      <c r="CFV80" s="4"/>
      <c r="CFW80" s="4"/>
      <c r="CFX80" s="4"/>
      <c r="CFY80" s="4"/>
      <c r="CFZ80" s="4"/>
      <c r="CGA80" s="4"/>
      <c r="CGB80" s="4"/>
      <c r="CGC80" s="4"/>
      <c r="CGD80" s="4"/>
      <c r="CGE80" s="4"/>
      <c r="CGF80" s="4"/>
      <c r="CGG80" s="4"/>
      <c r="CGH80" s="4"/>
      <c r="CGI80" s="4"/>
      <c r="CGJ80" s="4"/>
      <c r="CGK80" s="4"/>
      <c r="CGL80" s="4"/>
      <c r="CGM80" s="4"/>
      <c r="CGN80" s="4"/>
      <c r="CGO80" s="4"/>
      <c r="CGP80" s="4"/>
      <c r="CGQ80" s="4"/>
      <c r="CGR80" s="4"/>
      <c r="CGS80" s="4"/>
      <c r="CGT80" s="4"/>
      <c r="CGU80" s="4"/>
      <c r="CGV80" s="4"/>
      <c r="CGW80" s="4"/>
      <c r="CGX80" s="4"/>
      <c r="CGY80" s="4"/>
      <c r="CGZ80" s="4"/>
      <c r="CHA80" s="4"/>
      <c r="CHB80" s="4"/>
      <c r="CHC80" s="4"/>
      <c r="CHD80" s="4"/>
      <c r="CHE80" s="4"/>
      <c r="CHF80" s="4"/>
      <c r="CHG80" s="4"/>
      <c r="CHH80" s="4"/>
      <c r="CHI80" s="4"/>
      <c r="CHJ80" s="4"/>
      <c r="CHK80" s="4"/>
      <c r="CHL80" s="4"/>
      <c r="CHM80" s="4"/>
      <c r="CHN80" s="4"/>
      <c r="CHO80" s="4"/>
      <c r="CHP80" s="4"/>
      <c r="CHQ80" s="4"/>
      <c r="CHR80" s="4"/>
      <c r="CHS80" s="4"/>
      <c r="CHT80" s="4"/>
      <c r="CHU80" s="4"/>
      <c r="CHV80" s="4"/>
      <c r="CHW80" s="4"/>
      <c r="CHX80" s="4"/>
      <c r="CHY80" s="4"/>
      <c r="CHZ80" s="4"/>
      <c r="CIA80" s="4"/>
      <c r="CIB80" s="4"/>
      <c r="CIC80" s="4"/>
      <c r="CID80" s="4"/>
      <c r="CIE80" s="4"/>
      <c r="CIF80" s="4"/>
      <c r="CIG80" s="4"/>
      <c r="CIH80" s="4"/>
      <c r="CII80" s="4"/>
      <c r="CIJ80" s="4"/>
      <c r="CIK80" s="4"/>
      <c r="CIL80" s="4"/>
      <c r="CIM80" s="4"/>
      <c r="CIN80" s="4"/>
      <c r="CIO80" s="4"/>
      <c r="CIP80" s="4"/>
      <c r="CIQ80" s="4"/>
      <c r="CIR80" s="4"/>
      <c r="CIS80" s="4"/>
      <c r="CIT80" s="4"/>
      <c r="CIU80" s="4"/>
      <c r="CIV80" s="4"/>
      <c r="CIW80" s="4"/>
      <c r="CIX80" s="4"/>
      <c r="CIY80" s="4"/>
      <c r="CIZ80" s="4"/>
      <c r="CJA80" s="4"/>
      <c r="CJB80" s="4"/>
      <c r="CJC80" s="4"/>
      <c r="CJD80" s="4"/>
      <c r="CJE80" s="4"/>
      <c r="CJF80" s="4"/>
      <c r="CJG80" s="4"/>
      <c r="CJH80" s="4"/>
      <c r="CJI80" s="4"/>
      <c r="CJJ80" s="4"/>
      <c r="CJK80" s="4"/>
      <c r="CJL80" s="4"/>
      <c r="CJM80" s="4"/>
      <c r="CJN80" s="4"/>
      <c r="CJO80" s="4"/>
      <c r="CJP80" s="4"/>
      <c r="CJQ80" s="4"/>
      <c r="CJR80" s="4"/>
      <c r="CJS80" s="4"/>
      <c r="CJT80" s="4"/>
      <c r="CJU80" s="4"/>
      <c r="CJV80" s="4"/>
      <c r="CJW80" s="4"/>
      <c r="CJX80" s="4"/>
      <c r="CJY80" s="4"/>
      <c r="CJZ80" s="4"/>
      <c r="CKA80" s="4"/>
      <c r="CKB80" s="4"/>
      <c r="CKC80" s="4"/>
      <c r="CKD80" s="4"/>
      <c r="CKE80" s="4"/>
      <c r="CKF80" s="4"/>
      <c r="CKG80" s="4"/>
      <c r="CKH80" s="4"/>
      <c r="CKI80" s="4"/>
      <c r="CKJ80" s="4"/>
      <c r="CKK80" s="4"/>
      <c r="CKL80" s="4"/>
      <c r="CKM80" s="4"/>
      <c r="CKN80" s="4"/>
      <c r="CKO80" s="4"/>
      <c r="CKP80" s="4"/>
      <c r="CKQ80" s="4"/>
      <c r="CKR80" s="4"/>
      <c r="CKS80" s="4"/>
      <c r="CKT80" s="4"/>
      <c r="CKU80" s="4"/>
      <c r="CKV80" s="4"/>
      <c r="CKW80" s="4"/>
      <c r="CKX80" s="4"/>
      <c r="CKY80" s="4"/>
      <c r="CKZ80" s="4"/>
      <c r="CLA80" s="4"/>
      <c r="CLB80" s="4"/>
      <c r="CLC80" s="4"/>
      <c r="CLD80" s="4"/>
      <c r="CLE80" s="4"/>
      <c r="CLF80" s="4"/>
      <c r="CLG80" s="4"/>
      <c r="CLH80" s="4"/>
      <c r="CLI80" s="4"/>
      <c r="CLJ80" s="4"/>
      <c r="CLK80" s="4"/>
      <c r="CLL80" s="4"/>
      <c r="CLM80" s="4"/>
      <c r="CLN80" s="4"/>
      <c r="CLO80" s="4"/>
      <c r="CLP80" s="4"/>
      <c r="CLQ80" s="4"/>
      <c r="CLR80" s="4"/>
      <c r="CLS80" s="4"/>
      <c r="CLT80" s="4"/>
      <c r="CLU80" s="4"/>
      <c r="CLV80" s="4"/>
      <c r="CLW80" s="4"/>
      <c r="CLX80" s="4"/>
      <c r="CLY80" s="4"/>
      <c r="CLZ80" s="4"/>
      <c r="CMA80" s="4"/>
      <c r="CMB80" s="4"/>
      <c r="CMC80" s="4"/>
      <c r="CMD80" s="4"/>
      <c r="CME80" s="4"/>
      <c r="CMF80" s="4"/>
      <c r="CMG80" s="4"/>
      <c r="CMH80" s="4"/>
      <c r="CMI80" s="4"/>
      <c r="CMJ80" s="4"/>
      <c r="CMK80" s="4"/>
      <c r="CML80" s="4"/>
      <c r="CMM80" s="4"/>
      <c r="CMN80" s="4"/>
      <c r="CMO80" s="4"/>
      <c r="CMP80" s="4"/>
      <c r="CMQ80" s="4"/>
      <c r="CMR80" s="4"/>
      <c r="CMS80" s="4"/>
      <c r="CMT80" s="4"/>
      <c r="CMU80" s="4"/>
      <c r="CMV80" s="4"/>
      <c r="CMW80" s="4"/>
      <c r="CMX80" s="4"/>
      <c r="CMY80" s="4"/>
      <c r="CMZ80" s="4"/>
      <c r="CNA80" s="4"/>
      <c r="CNB80" s="4"/>
      <c r="CNC80" s="4"/>
      <c r="CND80" s="4"/>
      <c r="CNE80" s="4"/>
      <c r="CNF80" s="4"/>
      <c r="CNG80" s="4"/>
      <c r="CNH80" s="4"/>
      <c r="CNI80" s="4"/>
      <c r="CNJ80" s="4"/>
      <c r="CNK80" s="4"/>
      <c r="CNL80" s="4"/>
      <c r="CNM80" s="4"/>
      <c r="CNN80" s="4"/>
      <c r="CNO80" s="4"/>
      <c r="CNP80" s="4"/>
      <c r="CNQ80" s="4"/>
      <c r="CNR80" s="4"/>
      <c r="CNS80" s="4"/>
      <c r="CNT80" s="4"/>
      <c r="CNU80" s="4"/>
      <c r="CNV80" s="4"/>
      <c r="CNW80" s="4"/>
      <c r="CNX80" s="4"/>
      <c r="CNY80" s="4"/>
      <c r="CNZ80" s="4"/>
      <c r="COA80" s="4"/>
      <c r="COB80" s="4"/>
      <c r="COC80" s="4"/>
      <c r="COD80" s="4"/>
      <c r="COE80" s="4"/>
      <c r="COF80" s="4"/>
      <c r="COG80" s="4"/>
      <c r="COH80" s="4"/>
      <c r="COI80" s="4"/>
      <c r="COJ80" s="4"/>
      <c r="COK80" s="4"/>
      <c r="COL80" s="4"/>
      <c r="COM80" s="4"/>
      <c r="CON80" s="4"/>
      <c r="COO80" s="4"/>
      <c r="COP80" s="4"/>
      <c r="COQ80" s="4"/>
      <c r="COR80" s="4"/>
      <c r="COS80" s="4"/>
      <c r="COT80" s="4"/>
      <c r="COU80" s="4"/>
      <c r="COV80" s="4"/>
      <c r="COW80" s="4"/>
      <c r="COX80" s="4"/>
      <c r="COY80" s="4"/>
      <c r="COZ80" s="4"/>
      <c r="CPA80" s="4"/>
      <c r="CPB80" s="4"/>
      <c r="CPC80" s="4"/>
      <c r="CPD80" s="4"/>
      <c r="CPE80" s="4"/>
      <c r="CPF80" s="4"/>
      <c r="CPG80" s="4"/>
      <c r="CPH80" s="4"/>
      <c r="CPI80" s="4"/>
      <c r="CPJ80" s="4"/>
      <c r="CPK80" s="4"/>
      <c r="CPL80" s="4"/>
      <c r="CPM80" s="4"/>
      <c r="CPN80" s="4"/>
      <c r="CPO80" s="4"/>
      <c r="CPP80" s="4"/>
      <c r="CPQ80" s="4"/>
      <c r="CPR80" s="4"/>
      <c r="CPS80" s="4"/>
      <c r="CPT80" s="4"/>
      <c r="CPU80" s="4"/>
      <c r="CPV80" s="4"/>
      <c r="CPW80" s="4"/>
      <c r="CPX80" s="4"/>
      <c r="CPY80" s="4"/>
      <c r="CPZ80" s="4"/>
      <c r="CQA80" s="4"/>
      <c r="CQB80" s="4"/>
      <c r="CQC80" s="4"/>
      <c r="CQD80" s="4"/>
      <c r="CQE80" s="4"/>
      <c r="CQF80" s="4"/>
      <c r="CQG80" s="4"/>
      <c r="CQH80" s="4"/>
      <c r="CQI80" s="4"/>
      <c r="CQJ80" s="4"/>
      <c r="CQK80" s="4"/>
      <c r="CQL80" s="4"/>
      <c r="CQM80" s="4"/>
      <c r="CQN80" s="4"/>
      <c r="CQO80" s="4"/>
      <c r="CQP80" s="4"/>
      <c r="CQQ80" s="4"/>
      <c r="CQR80" s="4"/>
      <c r="CQS80" s="4"/>
      <c r="CQT80" s="4"/>
      <c r="CQU80" s="4"/>
      <c r="CQV80" s="4"/>
      <c r="CQW80" s="4"/>
      <c r="CQX80" s="4"/>
      <c r="CQY80" s="4"/>
      <c r="CQZ80" s="4"/>
      <c r="CRA80" s="4"/>
      <c r="CRB80" s="4"/>
      <c r="CRC80" s="4"/>
      <c r="CRD80" s="4"/>
      <c r="CRE80" s="4"/>
      <c r="CRF80" s="4"/>
      <c r="CRG80" s="4"/>
      <c r="CRH80" s="4"/>
      <c r="CRI80" s="4"/>
      <c r="CRJ80" s="4"/>
      <c r="CRK80" s="4"/>
      <c r="CRL80" s="4"/>
      <c r="CRM80" s="4"/>
      <c r="CRN80" s="4"/>
      <c r="CRO80" s="4"/>
      <c r="CRP80" s="4"/>
      <c r="CRQ80" s="4"/>
      <c r="CRR80" s="4"/>
      <c r="CRS80" s="4"/>
      <c r="CRT80" s="4"/>
      <c r="CRU80" s="4"/>
      <c r="CRV80" s="4"/>
      <c r="CRW80" s="4"/>
      <c r="CRX80" s="4"/>
      <c r="CRY80" s="4"/>
      <c r="CRZ80" s="4"/>
      <c r="CSA80" s="4"/>
      <c r="CSB80" s="4"/>
      <c r="CSC80" s="4"/>
      <c r="CSD80" s="4"/>
      <c r="CSE80" s="4"/>
      <c r="CSF80" s="4"/>
      <c r="CSG80" s="4"/>
      <c r="CSH80" s="4"/>
      <c r="CSI80" s="4"/>
      <c r="CSJ80" s="4"/>
      <c r="CSK80" s="4"/>
      <c r="CSL80" s="4"/>
      <c r="CSM80" s="4"/>
      <c r="CSN80" s="4"/>
      <c r="CSO80" s="4"/>
      <c r="CSP80" s="4"/>
      <c r="CSQ80" s="4"/>
      <c r="CSR80" s="4"/>
      <c r="CSS80" s="4"/>
      <c r="CST80" s="4"/>
      <c r="CSU80" s="4"/>
      <c r="CSV80" s="4"/>
      <c r="CSW80" s="4"/>
      <c r="CSX80" s="4"/>
      <c r="CSY80" s="4"/>
      <c r="CSZ80" s="4"/>
      <c r="CTA80" s="4"/>
      <c r="CTB80" s="4"/>
      <c r="CTC80" s="4"/>
      <c r="CTD80" s="4"/>
      <c r="CTE80" s="4"/>
      <c r="CTF80" s="4"/>
      <c r="CTG80" s="4"/>
      <c r="CTH80" s="4"/>
      <c r="CTI80" s="4"/>
      <c r="CTJ80" s="4"/>
      <c r="CTK80" s="4"/>
      <c r="CTL80" s="4"/>
      <c r="CTM80" s="4"/>
      <c r="CTN80" s="4"/>
      <c r="CTO80" s="4"/>
      <c r="CTP80" s="4"/>
      <c r="CTQ80" s="4"/>
      <c r="CTR80" s="4"/>
      <c r="CTS80" s="4"/>
      <c r="CTT80" s="4"/>
      <c r="CTU80" s="4"/>
      <c r="CTV80" s="4"/>
      <c r="CTW80" s="4"/>
      <c r="CTX80" s="4"/>
      <c r="CTY80" s="4"/>
      <c r="CTZ80" s="4"/>
      <c r="CUA80" s="4"/>
      <c r="CUB80" s="4"/>
      <c r="CUC80" s="4"/>
      <c r="CUD80" s="4"/>
      <c r="CUE80" s="4"/>
      <c r="CUF80" s="4"/>
      <c r="CUG80" s="4"/>
      <c r="CUH80" s="4"/>
      <c r="CUI80" s="4"/>
      <c r="CUJ80" s="4"/>
      <c r="CUK80" s="4"/>
      <c r="CUL80" s="4"/>
      <c r="CUM80" s="4"/>
      <c r="CUN80" s="4"/>
      <c r="CUO80" s="4"/>
      <c r="CUP80" s="4"/>
      <c r="CUQ80" s="4"/>
      <c r="CUR80" s="4"/>
      <c r="CUS80" s="4"/>
      <c r="CUT80" s="4"/>
      <c r="CUU80" s="4"/>
      <c r="CUV80" s="4"/>
      <c r="CUW80" s="4"/>
      <c r="CUX80" s="4"/>
      <c r="CUY80" s="4"/>
      <c r="CUZ80" s="4"/>
      <c r="CVA80" s="4"/>
      <c r="CVB80" s="4"/>
      <c r="CVC80" s="4"/>
      <c r="CVD80" s="4"/>
      <c r="CVE80" s="4"/>
      <c r="CVF80" s="4"/>
      <c r="CVG80" s="4"/>
      <c r="CVH80" s="4"/>
      <c r="CVI80" s="4"/>
      <c r="CVJ80" s="4"/>
      <c r="CVK80" s="4"/>
      <c r="CVL80" s="4"/>
      <c r="CVM80" s="4"/>
      <c r="CVN80" s="4"/>
      <c r="CVO80" s="4"/>
      <c r="CVP80" s="4"/>
      <c r="CVQ80" s="4"/>
      <c r="CVR80" s="4"/>
      <c r="CVS80" s="4"/>
      <c r="CVT80" s="4"/>
      <c r="CVU80" s="4"/>
      <c r="CVV80" s="4"/>
      <c r="CVW80" s="4"/>
      <c r="CVX80" s="4"/>
      <c r="CVY80" s="4"/>
      <c r="CVZ80" s="4"/>
      <c r="CWA80" s="4"/>
      <c r="CWB80" s="4"/>
      <c r="CWC80" s="4"/>
      <c r="CWD80" s="4"/>
      <c r="CWE80" s="4"/>
      <c r="CWF80" s="4"/>
      <c r="CWG80" s="4"/>
      <c r="CWH80" s="4"/>
      <c r="CWI80" s="4"/>
      <c r="CWJ80" s="4"/>
      <c r="CWK80" s="4"/>
      <c r="CWL80" s="4"/>
      <c r="CWM80" s="4"/>
      <c r="CWN80" s="4"/>
      <c r="CWO80" s="4"/>
      <c r="CWP80" s="4"/>
      <c r="CWQ80" s="4"/>
      <c r="CWR80" s="4"/>
      <c r="CWS80" s="4"/>
      <c r="CWT80" s="4"/>
      <c r="CWU80" s="4"/>
      <c r="CWV80" s="4"/>
      <c r="CWW80" s="4"/>
      <c r="CWX80" s="4"/>
      <c r="CWY80" s="4"/>
      <c r="CWZ80" s="4"/>
      <c r="CXA80" s="4"/>
      <c r="CXB80" s="4"/>
      <c r="CXC80" s="4"/>
      <c r="CXD80" s="4"/>
      <c r="CXE80" s="4"/>
      <c r="CXF80" s="4"/>
      <c r="CXG80" s="4"/>
      <c r="CXH80" s="4"/>
      <c r="CXI80" s="4"/>
      <c r="CXJ80" s="4"/>
      <c r="CXK80" s="4"/>
      <c r="CXL80" s="4"/>
      <c r="CXM80" s="4"/>
      <c r="CXN80" s="4"/>
      <c r="CXO80" s="4"/>
      <c r="CXP80" s="4"/>
      <c r="CXQ80" s="4"/>
      <c r="CXR80" s="4"/>
      <c r="CXS80" s="4"/>
      <c r="CXT80" s="4"/>
      <c r="CXU80" s="4"/>
      <c r="CXV80" s="4"/>
      <c r="CXW80" s="4"/>
      <c r="CXX80" s="4"/>
      <c r="CXY80" s="4"/>
      <c r="CXZ80" s="4"/>
      <c r="CYA80" s="4"/>
      <c r="CYB80" s="4"/>
      <c r="CYC80" s="4"/>
      <c r="CYD80" s="4"/>
      <c r="CYE80" s="4"/>
      <c r="CYF80" s="4"/>
      <c r="CYG80" s="4"/>
      <c r="CYH80" s="4"/>
      <c r="CYI80" s="4"/>
      <c r="CYJ80" s="4"/>
      <c r="CYK80" s="4"/>
      <c r="CYL80" s="4"/>
      <c r="CYM80" s="4"/>
      <c r="CYN80" s="4"/>
      <c r="CYO80" s="4"/>
      <c r="CYP80" s="4"/>
      <c r="CYQ80" s="4"/>
      <c r="CYR80" s="4"/>
      <c r="CYS80" s="4"/>
      <c r="CYT80" s="4"/>
      <c r="CYU80" s="4"/>
      <c r="CYV80" s="4"/>
      <c r="CYW80" s="4"/>
      <c r="CYX80" s="4"/>
      <c r="CYY80" s="4"/>
      <c r="CYZ80" s="4"/>
      <c r="CZA80" s="4"/>
      <c r="CZB80" s="4"/>
      <c r="CZC80" s="4"/>
      <c r="CZD80" s="4"/>
      <c r="CZE80" s="4"/>
      <c r="CZF80" s="4"/>
      <c r="CZG80" s="4"/>
      <c r="CZH80" s="4"/>
      <c r="CZI80" s="4"/>
      <c r="CZJ80" s="4"/>
      <c r="CZK80" s="4"/>
      <c r="CZL80" s="4"/>
      <c r="CZM80" s="4"/>
      <c r="CZN80" s="4"/>
      <c r="CZO80" s="4"/>
      <c r="CZP80" s="4"/>
      <c r="CZQ80" s="4"/>
      <c r="CZR80" s="4"/>
      <c r="CZS80" s="4"/>
      <c r="CZT80" s="4"/>
      <c r="CZU80" s="4"/>
      <c r="CZV80" s="4"/>
      <c r="CZW80" s="4"/>
      <c r="CZX80" s="4"/>
      <c r="CZY80" s="4"/>
      <c r="CZZ80" s="4"/>
      <c r="DAA80" s="4"/>
      <c r="DAB80" s="4"/>
      <c r="DAC80" s="4"/>
      <c r="DAD80" s="4"/>
      <c r="DAE80" s="4"/>
      <c r="DAF80" s="4"/>
      <c r="DAG80" s="4"/>
      <c r="DAH80" s="4"/>
      <c r="DAI80" s="4"/>
      <c r="DAJ80" s="4"/>
      <c r="DAK80" s="4"/>
      <c r="DAL80" s="4"/>
      <c r="DAM80" s="4"/>
      <c r="DAN80" s="4"/>
      <c r="DAO80" s="4"/>
      <c r="DAP80" s="4"/>
      <c r="DAQ80" s="4"/>
      <c r="DAR80" s="4"/>
      <c r="DAS80" s="4"/>
      <c r="DAT80" s="4"/>
      <c r="DAU80" s="4"/>
      <c r="DAV80" s="4"/>
      <c r="DAW80" s="4"/>
      <c r="DAX80" s="4"/>
      <c r="DAY80" s="4"/>
      <c r="DAZ80" s="4"/>
      <c r="DBA80" s="4"/>
      <c r="DBB80" s="4"/>
      <c r="DBC80" s="4"/>
      <c r="DBD80" s="4"/>
      <c r="DBE80" s="4"/>
      <c r="DBF80" s="4"/>
      <c r="DBG80" s="4"/>
      <c r="DBH80" s="4"/>
      <c r="DBI80" s="4"/>
      <c r="DBJ80" s="4"/>
      <c r="DBK80" s="4"/>
      <c r="DBL80" s="4"/>
      <c r="DBM80" s="4"/>
      <c r="DBN80" s="4"/>
      <c r="DBO80" s="4"/>
      <c r="DBP80" s="4"/>
      <c r="DBQ80" s="4"/>
      <c r="DBR80" s="4"/>
      <c r="DBS80" s="4"/>
      <c r="DBT80" s="4"/>
      <c r="DBU80" s="4"/>
      <c r="DBV80" s="4"/>
      <c r="DBW80" s="4"/>
      <c r="DBX80" s="4"/>
      <c r="DBY80" s="4"/>
      <c r="DBZ80" s="4"/>
      <c r="DCA80" s="4"/>
      <c r="DCB80" s="4"/>
      <c r="DCC80" s="4"/>
      <c r="DCD80" s="4"/>
      <c r="DCE80" s="4"/>
      <c r="DCF80" s="4"/>
      <c r="DCG80" s="4"/>
      <c r="DCH80" s="4"/>
      <c r="DCI80" s="4"/>
      <c r="DCJ80" s="4"/>
      <c r="DCK80" s="4"/>
      <c r="DCL80" s="4"/>
      <c r="DCM80" s="4"/>
      <c r="DCN80" s="4"/>
      <c r="DCO80" s="4"/>
      <c r="DCP80" s="4"/>
      <c r="DCQ80" s="4"/>
      <c r="DCR80" s="4"/>
      <c r="DCS80" s="4"/>
      <c r="DCT80" s="4"/>
      <c r="DCU80" s="4"/>
      <c r="DCV80" s="4"/>
      <c r="DCW80" s="4"/>
      <c r="DCX80" s="4"/>
      <c r="DCY80" s="4"/>
      <c r="DCZ80" s="4"/>
      <c r="DDA80" s="4"/>
      <c r="DDB80" s="4"/>
      <c r="DDC80" s="4"/>
      <c r="DDD80" s="4"/>
      <c r="DDE80" s="4"/>
      <c r="DDF80" s="4"/>
      <c r="DDG80" s="4"/>
      <c r="DDH80" s="4"/>
      <c r="DDI80" s="4"/>
      <c r="DDJ80" s="4"/>
      <c r="DDK80" s="4"/>
      <c r="DDL80" s="4"/>
      <c r="DDM80" s="4"/>
      <c r="DDN80" s="4"/>
      <c r="DDO80" s="4"/>
      <c r="DDP80" s="4"/>
      <c r="DDQ80" s="4"/>
      <c r="DDR80" s="4"/>
      <c r="DDS80" s="4"/>
      <c r="DDT80" s="4"/>
      <c r="DDU80" s="4"/>
      <c r="DDV80" s="4"/>
      <c r="DDW80" s="4"/>
      <c r="DDX80" s="4"/>
      <c r="DDY80" s="4"/>
      <c r="DDZ80" s="4"/>
      <c r="DEA80" s="4"/>
      <c r="DEB80" s="4"/>
      <c r="DEC80" s="4"/>
      <c r="DED80" s="4"/>
      <c r="DEE80" s="4"/>
      <c r="DEF80" s="4"/>
      <c r="DEG80" s="4"/>
      <c r="DEH80" s="4"/>
      <c r="DEI80" s="4"/>
      <c r="DEJ80" s="4"/>
      <c r="DEK80" s="4"/>
      <c r="DEL80" s="4"/>
      <c r="DEM80" s="4"/>
      <c r="DEN80" s="4"/>
      <c r="DEO80" s="4"/>
      <c r="DEP80" s="4"/>
      <c r="DEQ80" s="4"/>
      <c r="DER80" s="4"/>
      <c r="DES80" s="4"/>
      <c r="DET80" s="4"/>
      <c r="DEU80" s="4"/>
      <c r="DEV80" s="4"/>
      <c r="DEW80" s="4"/>
      <c r="DEX80" s="4"/>
      <c r="DEY80" s="4"/>
      <c r="DEZ80" s="4"/>
      <c r="DFA80" s="4"/>
      <c r="DFB80" s="4"/>
      <c r="DFC80" s="4"/>
      <c r="DFD80" s="4"/>
      <c r="DFE80" s="4"/>
      <c r="DFF80" s="4"/>
      <c r="DFG80" s="4"/>
      <c r="DFH80" s="4"/>
      <c r="DFI80" s="4"/>
      <c r="DFJ80" s="4"/>
      <c r="DFK80" s="4"/>
      <c r="DFL80" s="4"/>
      <c r="DFM80" s="4"/>
      <c r="DFN80" s="4"/>
      <c r="DFO80" s="4"/>
      <c r="DFP80" s="4"/>
      <c r="DFQ80" s="4"/>
      <c r="DFR80" s="4"/>
      <c r="DFS80" s="4"/>
      <c r="DFT80" s="4"/>
      <c r="DFU80" s="4"/>
      <c r="DFV80" s="4"/>
      <c r="DFW80" s="4"/>
      <c r="DFX80" s="4"/>
      <c r="DFY80" s="4"/>
      <c r="DFZ80" s="4"/>
      <c r="DGA80" s="4"/>
      <c r="DGB80" s="4"/>
      <c r="DGC80" s="4"/>
      <c r="DGD80" s="4"/>
      <c r="DGE80" s="4"/>
      <c r="DGF80" s="4"/>
      <c r="DGG80" s="4"/>
      <c r="DGH80" s="4"/>
      <c r="DGI80" s="4"/>
      <c r="DGJ80" s="4"/>
      <c r="DGK80" s="4"/>
      <c r="DGL80" s="4"/>
      <c r="DGM80" s="4"/>
      <c r="DGN80" s="4"/>
      <c r="DGO80" s="4"/>
      <c r="DGP80" s="4"/>
      <c r="DGQ80" s="4"/>
      <c r="DGR80" s="4"/>
      <c r="DGS80" s="4"/>
      <c r="DGT80" s="4"/>
      <c r="DGU80" s="4"/>
      <c r="DGV80" s="4"/>
      <c r="DGW80" s="4"/>
      <c r="DGX80" s="4"/>
      <c r="DGY80" s="4"/>
      <c r="DGZ80" s="4"/>
      <c r="DHA80" s="4"/>
      <c r="DHB80" s="4"/>
      <c r="DHC80" s="4"/>
      <c r="DHD80" s="4"/>
      <c r="DHE80" s="4"/>
      <c r="DHF80" s="4"/>
      <c r="DHG80" s="4"/>
      <c r="DHH80" s="4"/>
      <c r="DHI80" s="4"/>
      <c r="DHJ80" s="4"/>
      <c r="DHK80" s="4"/>
      <c r="DHL80" s="4"/>
      <c r="DHM80" s="4"/>
      <c r="DHN80" s="4"/>
      <c r="DHO80" s="4"/>
      <c r="DHP80" s="4"/>
      <c r="DHQ80" s="4"/>
      <c r="DHR80" s="4"/>
      <c r="DHS80" s="4"/>
      <c r="DHT80" s="4"/>
      <c r="DHU80" s="4"/>
      <c r="DHV80" s="4"/>
      <c r="DHW80" s="4"/>
      <c r="DHX80" s="4"/>
      <c r="DHY80" s="4"/>
      <c r="DHZ80" s="4"/>
      <c r="DIA80" s="4"/>
      <c r="DIB80" s="4"/>
      <c r="DIC80" s="4"/>
      <c r="DID80" s="4"/>
      <c r="DIE80" s="4"/>
      <c r="DIF80" s="4"/>
      <c r="DIG80" s="4"/>
      <c r="DIH80" s="4"/>
      <c r="DII80" s="4"/>
      <c r="DIJ80" s="4"/>
      <c r="DIK80" s="4"/>
      <c r="DIL80" s="4"/>
      <c r="DIM80" s="4"/>
      <c r="DIN80" s="4"/>
      <c r="DIO80" s="4"/>
      <c r="DIP80" s="4"/>
      <c r="DIQ80" s="4"/>
      <c r="DIR80" s="4"/>
      <c r="DIS80" s="4"/>
      <c r="DIT80" s="4"/>
      <c r="DIU80" s="4"/>
      <c r="DIV80" s="4"/>
      <c r="DIW80" s="4"/>
      <c r="DIX80" s="4"/>
      <c r="DIY80" s="4"/>
      <c r="DIZ80" s="4"/>
      <c r="DJA80" s="4"/>
      <c r="DJB80" s="4"/>
      <c r="DJC80" s="4"/>
      <c r="DJD80" s="4"/>
      <c r="DJE80" s="4"/>
      <c r="DJF80" s="4"/>
      <c r="DJG80" s="4"/>
      <c r="DJH80" s="4"/>
      <c r="DJI80" s="4"/>
      <c r="DJJ80" s="4"/>
      <c r="DJK80" s="4"/>
      <c r="DJL80" s="4"/>
      <c r="DJM80" s="4"/>
      <c r="DJN80" s="4"/>
      <c r="DJO80" s="4"/>
      <c r="DJP80" s="4"/>
      <c r="DJQ80" s="4"/>
      <c r="DJR80" s="4"/>
      <c r="DJS80" s="4"/>
      <c r="DJT80" s="4"/>
      <c r="DJU80" s="4"/>
      <c r="DJV80" s="4"/>
      <c r="DJW80" s="4"/>
      <c r="DJX80" s="4"/>
      <c r="DJY80" s="4"/>
      <c r="DJZ80" s="4"/>
      <c r="DKA80" s="4"/>
      <c r="DKB80" s="4"/>
      <c r="DKC80" s="4"/>
      <c r="DKD80" s="4"/>
      <c r="DKE80" s="4"/>
      <c r="DKF80" s="4"/>
      <c r="DKG80" s="4"/>
      <c r="DKH80" s="4"/>
      <c r="DKI80" s="4"/>
      <c r="DKJ80" s="4"/>
      <c r="DKK80" s="4"/>
      <c r="DKL80" s="4"/>
      <c r="DKM80" s="4"/>
      <c r="DKN80" s="4"/>
      <c r="DKO80" s="4"/>
      <c r="DKP80" s="4"/>
      <c r="DKQ80" s="4"/>
      <c r="DKR80" s="4"/>
      <c r="DKS80" s="4"/>
      <c r="DKT80" s="4"/>
      <c r="DKU80" s="4"/>
      <c r="DKV80" s="4"/>
      <c r="DKW80" s="4"/>
      <c r="DKX80" s="4"/>
      <c r="DKY80" s="4"/>
      <c r="DKZ80" s="4"/>
      <c r="DLA80" s="4"/>
      <c r="DLB80" s="4"/>
      <c r="DLC80" s="4"/>
      <c r="DLD80" s="4"/>
      <c r="DLE80" s="4"/>
      <c r="DLF80" s="4"/>
      <c r="DLG80" s="4"/>
      <c r="DLH80" s="4"/>
      <c r="DLI80" s="4"/>
      <c r="DLJ80" s="4"/>
      <c r="DLK80" s="4"/>
      <c r="DLL80" s="4"/>
      <c r="DLM80" s="4"/>
      <c r="DLN80" s="4"/>
      <c r="DLO80" s="4"/>
      <c r="DLP80" s="4"/>
      <c r="DLQ80" s="4"/>
      <c r="DLR80" s="4"/>
      <c r="DLS80" s="4"/>
      <c r="DLT80" s="4"/>
      <c r="DLU80" s="4"/>
      <c r="DLV80" s="4"/>
      <c r="DLW80" s="4"/>
      <c r="DLX80" s="4"/>
      <c r="DLY80" s="4"/>
      <c r="DLZ80" s="4"/>
      <c r="DMA80" s="4"/>
      <c r="DMB80" s="4"/>
      <c r="DMC80" s="4"/>
      <c r="DMD80" s="4"/>
      <c r="DME80" s="4"/>
      <c r="DMF80" s="4"/>
      <c r="DMG80" s="4"/>
      <c r="DMH80" s="4"/>
      <c r="DMI80" s="4"/>
      <c r="DMJ80" s="4"/>
      <c r="DMK80" s="4"/>
      <c r="DML80" s="4"/>
      <c r="DMM80" s="4"/>
      <c r="DMN80" s="4"/>
      <c r="DMO80" s="4"/>
      <c r="DMP80" s="4"/>
      <c r="DMQ80" s="4"/>
      <c r="DMR80" s="4"/>
      <c r="DMS80" s="4"/>
      <c r="DMT80" s="4"/>
      <c r="DMU80" s="4"/>
      <c r="DMV80" s="4"/>
      <c r="DMW80" s="4"/>
      <c r="DMX80" s="4"/>
      <c r="DMY80" s="4"/>
      <c r="DMZ80" s="4"/>
      <c r="DNA80" s="4"/>
      <c r="DNB80" s="4"/>
      <c r="DNC80" s="4"/>
      <c r="DND80" s="4"/>
      <c r="DNE80" s="4"/>
      <c r="DNF80" s="4"/>
      <c r="DNG80" s="4"/>
      <c r="DNH80" s="4"/>
      <c r="DNI80" s="4"/>
      <c r="DNJ80" s="4"/>
      <c r="DNK80" s="4"/>
      <c r="DNL80" s="4"/>
      <c r="DNM80" s="4"/>
      <c r="DNN80" s="4"/>
      <c r="DNO80" s="4"/>
      <c r="DNP80" s="4"/>
      <c r="DNQ80" s="4"/>
      <c r="DNR80" s="4"/>
      <c r="DNS80" s="4"/>
      <c r="DNT80" s="4"/>
      <c r="DNU80" s="4"/>
      <c r="DNV80" s="4"/>
      <c r="DNW80" s="4"/>
      <c r="DNX80" s="4"/>
      <c r="DNY80" s="4"/>
      <c r="DNZ80" s="4"/>
      <c r="DOA80" s="4"/>
      <c r="DOB80" s="4"/>
      <c r="DOC80" s="4"/>
      <c r="DOD80" s="4"/>
      <c r="DOE80" s="4"/>
      <c r="DOF80" s="4"/>
      <c r="DOG80" s="4"/>
      <c r="DOH80" s="4"/>
      <c r="DOI80" s="4"/>
      <c r="DOJ80" s="4"/>
      <c r="DOK80" s="4"/>
      <c r="DOL80" s="4"/>
      <c r="DOM80" s="4"/>
      <c r="DON80" s="4"/>
      <c r="DOO80" s="4"/>
      <c r="DOP80" s="4"/>
      <c r="DOQ80" s="4"/>
      <c r="DOR80" s="4"/>
      <c r="DOS80" s="4"/>
      <c r="DOT80" s="4"/>
      <c r="DOU80" s="4"/>
      <c r="DOV80" s="4"/>
      <c r="DOW80" s="4"/>
      <c r="DOX80" s="4"/>
      <c r="DOY80" s="4"/>
      <c r="DOZ80" s="4"/>
      <c r="DPA80" s="4"/>
      <c r="DPB80" s="4"/>
      <c r="DPC80" s="4"/>
      <c r="DPD80" s="4"/>
      <c r="DPE80" s="4"/>
      <c r="DPF80" s="4"/>
      <c r="DPG80" s="4"/>
      <c r="DPH80" s="4"/>
      <c r="DPI80" s="4"/>
      <c r="DPJ80" s="4"/>
      <c r="DPK80" s="4"/>
      <c r="DPL80" s="4"/>
      <c r="DPM80" s="4"/>
      <c r="DPN80" s="4"/>
      <c r="DPO80" s="4"/>
      <c r="DPP80" s="4"/>
      <c r="DPQ80" s="4"/>
      <c r="DPR80" s="4"/>
      <c r="DPS80" s="4"/>
      <c r="DPT80" s="4"/>
      <c r="DPU80" s="4"/>
      <c r="DPV80" s="4"/>
      <c r="DPW80" s="4"/>
      <c r="DPX80" s="4"/>
      <c r="DPY80" s="4"/>
      <c r="DPZ80" s="4"/>
      <c r="DQA80" s="4"/>
      <c r="DQB80" s="4"/>
      <c r="DQC80" s="4"/>
      <c r="DQD80" s="4"/>
      <c r="DQE80" s="4"/>
      <c r="DQF80" s="4"/>
      <c r="DQG80" s="4"/>
      <c r="DQH80" s="4"/>
      <c r="DQI80" s="4"/>
      <c r="DQJ80" s="4"/>
      <c r="DQK80" s="4"/>
      <c r="DQL80" s="4"/>
      <c r="DQM80" s="4"/>
      <c r="DQN80" s="4"/>
      <c r="DQO80" s="4"/>
      <c r="DQP80" s="4"/>
      <c r="DQQ80" s="4"/>
      <c r="DQR80" s="4"/>
      <c r="DQS80" s="4"/>
      <c r="DQT80" s="4"/>
      <c r="DQU80" s="4"/>
      <c r="DQV80" s="4"/>
      <c r="DQW80" s="4"/>
      <c r="DQX80" s="4"/>
      <c r="DQY80" s="4"/>
      <c r="DQZ80" s="4"/>
      <c r="DRA80" s="4"/>
      <c r="DRB80" s="4"/>
      <c r="DRC80" s="4"/>
      <c r="DRD80" s="4"/>
      <c r="DRE80" s="4"/>
      <c r="DRF80" s="4"/>
      <c r="DRG80" s="4"/>
      <c r="DRH80" s="4"/>
      <c r="DRI80" s="4"/>
      <c r="DRJ80" s="4"/>
      <c r="DRK80" s="4"/>
      <c r="DRL80" s="4"/>
      <c r="DRM80" s="4"/>
      <c r="DRN80" s="4"/>
      <c r="DRO80" s="4"/>
      <c r="DRP80" s="4"/>
      <c r="DRQ80" s="4"/>
      <c r="DRR80" s="4"/>
      <c r="DRS80" s="4"/>
      <c r="DRT80" s="4"/>
      <c r="DRU80" s="4"/>
      <c r="DRV80" s="4"/>
      <c r="DRW80" s="4"/>
      <c r="DRX80" s="4"/>
      <c r="DRY80" s="4"/>
      <c r="DRZ80" s="4"/>
      <c r="DSA80" s="4"/>
      <c r="DSB80" s="4"/>
      <c r="DSC80" s="4"/>
      <c r="DSD80" s="4"/>
      <c r="DSE80" s="4"/>
      <c r="DSF80" s="4"/>
      <c r="DSG80" s="4"/>
      <c r="DSH80" s="4"/>
      <c r="DSI80" s="4"/>
      <c r="DSJ80" s="4"/>
      <c r="DSK80" s="4"/>
      <c r="DSL80" s="4"/>
      <c r="DSM80" s="4"/>
      <c r="DSN80" s="4"/>
      <c r="DSO80" s="4"/>
      <c r="DSP80" s="4"/>
      <c r="DSQ80" s="4"/>
      <c r="DSR80" s="4"/>
      <c r="DSS80" s="4"/>
      <c r="DST80" s="4"/>
      <c r="DSU80" s="4"/>
      <c r="DSV80" s="4"/>
      <c r="DSW80" s="4"/>
      <c r="DSX80" s="4"/>
      <c r="DSY80" s="4"/>
      <c r="DSZ80" s="4"/>
      <c r="DTA80" s="4"/>
      <c r="DTB80" s="4"/>
      <c r="DTC80" s="4"/>
      <c r="DTD80" s="4"/>
      <c r="DTE80" s="4"/>
      <c r="DTF80" s="4"/>
      <c r="DTG80" s="4"/>
      <c r="DTH80" s="4"/>
      <c r="DTI80" s="4"/>
      <c r="DTJ80" s="4"/>
      <c r="DTK80" s="4"/>
      <c r="DTL80" s="4"/>
      <c r="DTM80" s="4"/>
      <c r="DTN80" s="4"/>
      <c r="DTO80" s="4"/>
      <c r="DTP80" s="4"/>
      <c r="DTQ80" s="4"/>
      <c r="DTR80" s="4"/>
      <c r="DTS80" s="4"/>
      <c r="DTT80" s="4"/>
      <c r="DTU80" s="4"/>
      <c r="DTV80" s="4"/>
      <c r="DTW80" s="4"/>
      <c r="DTX80" s="4"/>
      <c r="DTY80" s="4"/>
      <c r="DTZ80" s="4"/>
      <c r="DUA80" s="4"/>
      <c r="DUB80" s="4"/>
      <c r="DUC80" s="4"/>
      <c r="DUD80" s="4"/>
      <c r="DUE80" s="4"/>
      <c r="DUF80" s="4"/>
      <c r="DUG80" s="4"/>
      <c r="DUH80" s="4"/>
      <c r="DUI80" s="4"/>
      <c r="DUJ80" s="4"/>
      <c r="DUK80" s="4"/>
      <c r="DUL80" s="4"/>
      <c r="DUM80" s="4"/>
      <c r="DUN80" s="4"/>
      <c r="DUO80" s="4"/>
      <c r="DUP80" s="4"/>
      <c r="DUQ80" s="4"/>
      <c r="DUR80" s="4"/>
      <c r="DUS80" s="4"/>
      <c r="DUT80" s="4"/>
      <c r="DUU80" s="4"/>
      <c r="DUV80" s="4"/>
      <c r="DUW80" s="4"/>
      <c r="DUX80" s="4"/>
      <c r="DUY80" s="4"/>
      <c r="DUZ80" s="4"/>
      <c r="DVA80" s="4"/>
      <c r="DVB80" s="4"/>
      <c r="DVC80" s="4"/>
      <c r="DVD80" s="4"/>
      <c r="DVE80" s="4"/>
      <c r="DVF80" s="4"/>
      <c r="DVG80" s="4"/>
      <c r="DVH80" s="4"/>
      <c r="DVI80" s="4"/>
      <c r="DVJ80" s="4"/>
      <c r="DVK80" s="4"/>
      <c r="DVL80" s="4"/>
      <c r="DVM80" s="4"/>
      <c r="DVN80" s="4"/>
      <c r="DVO80" s="4"/>
      <c r="DVP80" s="4"/>
      <c r="DVQ80" s="4"/>
      <c r="DVR80" s="4"/>
      <c r="DVS80" s="4"/>
      <c r="DVT80" s="4"/>
      <c r="DVU80" s="4"/>
      <c r="DVV80" s="4"/>
      <c r="DVW80" s="4"/>
      <c r="DVX80" s="4"/>
      <c r="DVY80" s="4"/>
      <c r="DVZ80" s="4"/>
      <c r="DWA80" s="4"/>
      <c r="DWB80" s="4"/>
      <c r="DWC80" s="4"/>
      <c r="DWD80" s="4"/>
      <c r="DWE80" s="4"/>
      <c r="DWF80" s="4"/>
      <c r="DWG80" s="4"/>
      <c r="DWH80" s="4"/>
      <c r="DWI80" s="4"/>
      <c r="DWJ80" s="4"/>
      <c r="DWK80" s="4"/>
      <c r="DWL80" s="4"/>
      <c r="DWM80" s="4"/>
      <c r="DWN80" s="4"/>
      <c r="DWO80" s="4"/>
      <c r="DWP80" s="4"/>
      <c r="DWQ80" s="4"/>
      <c r="DWR80" s="4"/>
      <c r="DWS80" s="4"/>
      <c r="DWT80" s="4"/>
      <c r="DWU80" s="4"/>
      <c r="DWV80" s="4"/>
      <c r="DWW80" s="4"/>
      <c r="DWX80" s="4"/>
      <c r="DWY80" s="4"/>
      <c r="DWZ80" s="4"/>
      <c r="DXA80" s="4"/>
      <c r="DXB80" s="4"/>
      <c r="DXC80" s="4"/>
      <c r="DXD80" s="4"/>
      <c r="DXE80" s="4"/>
      <c r="DXF80" s="4"/>
      <c r="DXG80" s="4"/>
      <c r="DXH80" s="4"/>
      <c r="DXI80" s="4"/>
      <c r="DXJ80" s="4"/>
      <c r="DXK80" s="4"/>
      <c r="DXL80" s="4"/>
      <c r="DXM80" s="4"/>
      <c r="DXN80" s="4"/>
      <c r="DXO80" s="4"/>
      <c r="DXP80" s="4"/>
      <c r="DXQ80" s="4"/>
      <c r="DXR80" s="4"/>
      <c r="DXS80" s="4"/>
      <c r="DXT80" s="4"/>
      <c r="DXU80" s="4"/>
      <c r="DXV80" s="4"/>
      <c r="DXW80" s="4"/>
      <c r="DXX80" s="4"/>
      <c r="DXY80" s="4"/>
      <c r="DXZ80" s="4"/>
      <c r="DYA80" s="4"/>
      <c r="DYB80" s="4"/>
      <c r="DYC80" s="4"/>
      <c r="DYD80" s="4"/>
      <c r="DYE80" s="4"/>
      <c r="DYF80" s="4"/>
      <c r="DYG80" s="4"/>
      <c r="DYH80" s="4"/>
      <c r="DYI80" s="4"/>
      <c r="DYJ80" s="4"/>
      <c r="DYK80" s="4"/>
      <c r="DYL80" s="4"/>
      <c r="DYM80" s="4"/>
      <c r="DYN80" s="4"/>
      <c r="DYO80" s="4"/>
      <c r="DYP80" s="4"/>
      <c r="DYQ80" s="4"/>
      <c r="DYR80" s="4"/>
      <c r="DYS80" s="4"/>
      <c r="DYT80" s="4"/>
      <c r="DYU80" s="4"/>
      <c r="DYV80" s="4"/>
      <c r="DYW80" s="4"/>
      <c r="DYX80" s="4"/>
      <c r="DYY80" s="4"/>
      <c r="DYZ80" s="4"/>
      <c r="DZA80" s="4"/>
      <c r="DZB80" s="4"/>
      <c r="DZC80" s="4"/>
      <c r="DZD80" s="4"/>
      <c r="DZE80" s="4"/>
      <c r="DZF80" s="4"/>
      <c r="DZG80" s="4"/>
      <c r="DZH80" s="4"/>
      <c r="DZI80" s="4"/>
      <c r="DZJ80" s="4"/>
      <c r="DZK80" s="4"/>
      <c r="DZL80" s="4"/>
      <c r="DZM80" s="4"/>
      <c r="DZN80" s="4"/>
      <c r="DZO80" s="4"/>
      <c r="DZP80" s="4"/>
      <c r="DZQ80" s="4"/>
      <c r="DZR80" s="4"/>
      <c r="DZS80" s="4"/>
      <c r="DZT80" s="4"/>
      <c r="DZU80" s="4"/>
      <c r="DZV80" s="4"/>
      <c r="DZW80" s="4"/>
      <c r="DZX80" s="4"/>
      <c r="DZY80" s="4"/>
      <c r="DZZ80" s="4"/>
      <c r="EAA80" s="4"/>
      <c r="EAB80" s="4"/>
      <c r="EAC80" s="4"/>
      <c r="EAD80" s="4"/>
      <c r="EAE80" s="4"/>
      <c r="EAF80" s="4"/>
      <c r="EAG80" s="4"/>
      <c r="EAH80" s="4"/>
      <c r="EAI80" s="4"/>
      <c r="EAJ80" s="4"/>
      <c r="EAK80" s="4"/>
      <c r="EAL80" s="4"/>
      <c r="EAM80" s="4"/>
      <c r="EAN80" s="4"/>
      <c r="EAO80" s="4"/>
      <c r="EAP80" s="4"/>
      <c r="EAQ80" s="4"/>
      <c r="EAR80" s="4"/>
      <c r="EAS80" s="4"/>
      <c r="EAT80" s="4"/>
      <c r="EAU80" s="4"/>
      <c r="EAV80" s="4"/>
      <c r="EAW80" s="4"/>
      <c r="EAX80" s="4"/>
      <c r="EAY80" s="4"/>
      <c r="EAZ80" s="4"/>
      <c r="EBA80" s="4"/>
      <c r="EBB80" s="4"/>
      <c r="EBC80" s="4"/>
      <c r="EBD80" s="4"/>
      <c r="EBE80" s="4"/>
      <c r="EBF80" s="4"/>
      <c r="EBG80" s="4"/>
      <c r="EBH80" s="4"/>
      <c r="EBI80" s="4"/>
      <c r="EBJ80" s="4"/>
      <c r="EBK80" s="4"/>
      <c r="EBL80" s="4"/>
      <c r="EBM80" s="4"/>
      <c r="EBN80" s="4"/>
      <c r="EBO80" s="4"/>
      <c r="EBP80" s="4"/>
      <c r="EBQ80" s="4"/>
      <c r="EBR80" s="4"/>
      <c r="EBS80" s="4"/>
      <c r="EBT80" s="4"/>
      <c r="EBU80" s="4"/>
      <c r="EBV80" s="4"/>
      <c r="EBW80" s="4"/>
      <c r="EBX80" s="4"/>
      <c r="EBY80" s="4"/>
      <c r="EBZ80" s="4"/>
      <c r="ECA80" s="4"/>
      <c r="ECB80" s="4"/>
      <c r="ECC80" s="4"/>
      <c r="ECD80" s="4"/>
      <c r="ECE80" s="4"/>
      <c r="ECF80" s="4"/>
      <c r="ECG80" s="4"/>
      <c r="ECH80" s="4"/>
      <c r="ECI80" s="4"/>
      <c r="ECJ80" s="4"/>
      <c r="ECK80" s="4"/>
      <c r="ECL80" s="4"/>
      <c r="ECM80" s="4"/>
      <c r="ECN80" s="4"/>
      <c r="ECO80" s="4"/>
      <c r="ECP80" s="4"/>
      <c r="ECQ80" s="4"/>
      <c r="ECR80" s="4"/>
      <c r="ECS80" s="4"/>
      <c r="ECT80" s="4"/>
      <c r="ECU80" s="4"/>
      <c r="ECV80" s="4"/>
      <c r="ECW80" s="4"/>
      <c r="ECX80" s="4"/>
      <c r="ECY80" s="4"/>
      <c r="ECZ80" s="4"/>
      <c r="EDA80" s="4"/>
      <c r="EDB80" s="4"/>
      <c r="EDC80" s="4"/>
      <c r="EDD80" s="4"/>
      <c r="EDE80" s="4"/>
      <c r="EDF80" s="4"/>
      <c r="EDG80" s="4"/>
      <c r="EDH80" s="4"/>
      <c r="EDI80" s="4"/>
      <c r="EDJ80" s="4"/>
      <c r="EDK80" s="4"/>
      <c r="EDL80" s="4"/>
      <c r="EDM80" s="4"/>
      <c r="EDN80" s="4"/>
      <c r="EDO80" s="4"/>
      <c r="EDP80" s="4"/>
      <c r="EDQ80" s="4"/>
      <c r="EDR80" s="4"/>
      <c r="EDS80" s="4"/>
      <c r="EDT80" s="4"/>
      <c r="EDU80" s="4"/>
      <c r="EDV80" s="4"/>
      <c r="EDW80" s="4"/>
      <c r="EDX80" s="4"/>
      <c r="EDY80" s="4"/>
      <c r="EDZ80" s="4"/>
      <c r="EEA80" s="4"/>
      <c r="EEB80" s="4"/>
      <c r="EEC80" s="4"/>
      <c r="EED80" s="4"/>
      <c r="EEE80" s="4"/>
      <c r="EEF80" s="4"/>
      <c r="EEG80" s="4"/>
      <c r="EEH80" s="4"/>
      <c r="EEI80" s="4"/>
      <c r="EEJ80" s="4"/>
      <c r="EEK80" s="4"/>
      <c r="EEL80" s="4"/>
      <c r="EEM80" s="4"/>
      <c r="EEN80" s="4"/>
      <c r="EEO80" s="4"/>
      <c r="EEP80" s="4"/>
      <c r="EEQ80" s="4"/>
      <c r="EER80" s="4"/>
      <c r="EES80" s="4"/>
      <c r="EET80" s="4"/>
      <c r="EEU80" s="4"/>
      <c r="EEV80" s="4"/>
      <c r="EEW80" s="4"/>
      <c r="EEX80" s="4"/>
      <c r="EEY80" s="4"/>
      <c r="EEZ80" s="4"/>
      <c r="EFA80" s="4"/>
      <c r="EFB80" s="4"/>
      <c r="EFC80" s="4"/>
      <c r="EFD80" s="4"/>
      <c r="EFE80" s="4"/>
      <c r="EFF80" s="4"/>
      <c r="EFG80" s="4"/>
      <c r="EFH80" s="4"/>
      <c r="EFI80" s="4"/>
      <c r="EFJ80" s="4"/>
      <c r="EFK80" s="4"/>
      <c r="EFL80" s="4"/>
      <c r="EFM80" s="4"/>
      <c r="EFN80" s="4"/>
      <c r="EFO80" s="4"/>
      <c r="EFP80" s="4"/>
      <c r="EFQ80" s="4"/>
      <c r="EFR80" s="4"/>
      <c r="EFS80" s="4"/>
      <c r="EFT80" s="4"/>
      <c r="EFU80" s="4"/>
      <c r="EFV80" s="4"/>
      <c r="EFW80" s="4"/>
      <c r="EFX80" s="4"/>
      <c r="EFY80" s="4"/>
      <c r="EFZ80" s="4"/>
      <c r="EGA80" s="4"/>
      <c r="EGB80" s="4"/>
      <c r="EGC80" s="4"/>
      <c r="EGD80" s="4"/>
      <c r="EGE80" s="4"/>
      <c r="EGF80" s="4"/>
      <c r="EGG80" s="4"/>
      <c r="EGH80" s="4"/>
      <c r="EGI80" s="4"/>
      <c r="EGJ80" s="4"/>
      <c r="EGK80" s="4"/>
      <c r="EGL80" s="4"/>
      <c r="EGM80" s="4"/>
      <c r="EGN80" s="4"/>
      <c r="EGO80" s="4"/>
      <c r="EGP80" s="4"/>
      <c r="EGQ80" s="4"/>
      <c r="EGR80" s="4"/>
      <c r="EGS80" s="4"/>
      <c r="EGT80" s="4"/>
      <c r="EGU80" s="4"/>
      <c r="EGV80" s="4"/>
      <c r="EGW80" s="4"/>
      <c r="EGX80" s="4"/>
      <c r="EGY80" s="4"/>
      <c r="EGZ80" s="4"/>
      <c r="EHA80" s="4"/>
      <c r="EHB80" s="4"/>
      <c r="EHC80" s="4"/>
      <c r="EHD80" s="4"/>
      <c r="EHE80" s="4"/>
      <c r="EHF80" s="4"/>
      <c r="EHG80" s="4"/>
      <c r="EHH80" s="4"/>
      <c r="EHI80" s="4"/>
      <c r="EHJ80" s="4"/>
      <c r="EHK80" s="4"/>
      <c r="EHL80" s="4"/>
      <c r="EHM80" s="4"/>
      <c r="EHN80" s="4"/>
      <c r="EHO80" s="4"/>
      <c r="EHP80" s="4"/>
      <c r="EHQ80" s="4"/>
      <c r="EHR80" s="4"/>
      <c r="EHS80" s="4"/>
      <c r="EHT80" s="4"/>
      <c r="EHU80" s="4"/>
      <c r="EHV80" s="4"/>
      <c r="EHW80" s="4"/>
      <c r="EHX80" s="4"/>
      <c r="EHY80" s="4"/>
      <c r="EHZ80" s="4"/>
      <c r="EIA80" s="4"/>
      <c r="EIB80" s="4"/>
      <c r="EIC80" s="4"/>
      <c r="EID80" s="4"/>
      <c r="EIE80" s="4"/>
      <c r="EIF80" s="4"/>
      <c r="EIG80" s="4"/>
      <c r="EIH80" s="4"/>
      <c r="EII80" s="4"/>
      <c r="EIJ80" s="4"/>
      <c r="EIK80" s="4"/>
      <c r="EIL80" s="4"/>
      <c r="EIM80" s="4"/>
      <c r="EIN80" s="4"/>
      <c r="EIO80" s="4"/>
      <c r="EIP80" s="4"/>
      <c r="EIQ80" s="4"/>
      <c r="EIR80" s="4"/>
      <c r="EIS80" s="4"/>
      <c r="EIT80" s="4"/>
      <c r="EIU80" s="4"/>
      <c r="EIV80" s="4"/>
      <c r="EIW80" s="4"/>
      <c r="EIX80" s="4"/>
      <c r="EIY80" s="4"/>
      <c r="EIZ80" s="4"/>
      <c r="EJA80" s="4"/>
      <c r="EJB80" s="4"/>
      <c r="EJC80" s="4"/>
      <c r="EJD80" s="4"/>
      <c r="EJE80" s="4"/>
      <c r="EJF80" s="4"/>
      <c r="EJG80" s="4"/>
      <c r="EJH80" s="4"/>
      <c r="EJI80" s="4"/>
      <c r="EJJ80" s="4"/>
      <c r="EJK80" s="4"/>
      <c r="EJL80" s="4"/>
      <c r="EJM80" s="4"/>
      <c r="EJN80" s="4"/>
      <c r="EJO80" s="4"/>
      <c r="EJP80" s="4"/>
      <c r="EJQ80" s="4"/>
      <c r="EJR80" s="4"/>
      <c r="EJS80" s="4"/>
      <c r="EJT80" s="4"/>
      <c r="EJU80" s="4"/>
      <c r="EJV80" s="4"/>
      <c r="EJW80" s="4"/>
      <c r="EJX80" s="4"/>
      <c r="EJY80" s="4"/>
      <c r="EJZ80" s="4"/>
      <c r="EKA80" s="4"/>
      <c r="EKB80" s="4"/>
      <c r="EKC80" s="4"/>
      <c r="EKD80" s="4"/>
      <c r="EKE80" s="4"/>
      <c r="EKF80" s="4"/>
      <c r="EKG80" s="4"/>
      <c r="EKH80" s="4"/>
      <c r="EKI80" s="4"/>
      <c r="EKJ80" s="4"/>
      <c r="EKK80" s="4"/>
      <c r="EKL80" s="4"/>
      <c r="EKM80" s="4"/>
      <c r="EKN80" s="4"/>
      <c r="EKO80" s="4"/>
      <c r="EKP80" s="4"/>
      <c r="EKQ80" s="4"/>
      <c r="EKR80" s="4"/>
      <c r="EKS80" s="4"/>
      <c r="EKT80" s="4"/>
      <c r="EKU80" s="4"/>
      <c r="EKV80" s="4"/>
      <c r="EKW80" s="4"/>
      <c r="EKX80" s="4"/>
      <c r="EKY80" s="4"/>
      <c r="EKZ80" s="4"/>
      <c r="ELA80" s="4"/>
      <c r="ELB80" s="4"/>
      <c r="ELC80" s="4"/>
      <c r="ELD80" s="4"/>
      <c r="ELE80" s="4"/>
      <c r="ELF80" s="4"/>
      <c r="ELG80" s="4"/>
      <c r="ELH80" s="4"/>
      <c r="ELI80" s="4"/>
      <c r="ELJ80" s="4"/>
      <c r="ELK80" s="4"/>
      <c r="ELL80" s="4"/>
      <c r="ELM80" s="4"/>
      <c r="ELN80" s="4"/>
      <c r="ELO80" s="4"/>
      <c r="ELP80" s="4"/>
      <c r="ELQ80" s="4"/>
      <c r="ELR80" s="4"/>
      <c r="ELS80" s="4"/>
      <c r="ELT80" s="4"/>
      <c r="ELU80" s="4"/>
      <c r="ELV80" s="4"/>
      <c r="ELW80" s="4"/>
      <c r="ELX80" s="4"/>
      <c r="ELY80" s="4"/>
      <c r="ELZ80" s="4"/>
      <c r="EMA80" s="4"/>
      <c r="EMB80" s="4"/>
      <c r="EMC80" s="4"/>
      <c r="EMD80" s="4"/>
      <c r="EME80" s="4"/>
      <c r="EMF80" s="4"/>
      <c r="EMG80" s="4"/>
      <c r="EMH80" s="4"/>
      <c r="EMI80" s="4"/>
      <c r="EMJ80" s="4"/>
      <c r="EMK80" s="4"/>
      <c r="EML80" s="4"/>
      <c r="EMM80" s="4"/>
      <c r="EMN80" s="4"/>
      <c r="EMO80" s="4"/>
      <c r="EMP80" s="4"/>
      <c r="EMQ80" s="4"/>
      <c r="EMR80" s="4"/>
      <c r="EMS80" s="4"/>
      <c r="EMT80" s="4"/>
      <c r="EMU80" s="4"/>
      <c r="EMV80" s="4"/>
      <c r="EMW80" s="4"/>
      <c r="EMX80" s="4"/>
      <c r="EMY80" s="4"/>
      <c r="EMZ80" s="4"/>
      <c r="ENA80" s="4"/>
      <c r="ENB80" s="4"/>
      <c r="ENC80" s="4"/>
      <c r="END80" s="4"/>
      <c r="ENE80" s="4"/>
      <c r="ENF80" s="4"/>
      <c r="ENG80" s="4"/>
      <c r="ENH80" s="4"/>
      <c r="ENI80" s="4"/>
      <c r="ENJ80" s="4"/>
      <c r="ENK80" s="4"/>
      <c r="ENL80" s="4"/>
      <c r="ENM80" s="4"/>
      <c r="ENN80" s="4"/>
      <c r="ENO80" s="4"/>
      <c r="ENP80" s="4"/>
      <c r="ENQ80" s="4"/>
      <c r="ENR80" s="4"/>
      <c r="ENS80" s="4"/>
      <c r="ENT80" s="4"/>
      <c r="ENU80" s="4"/>
      <c r="ENV80" s="4"/>
      <c r="ENW80" s="4"/>
      <c r="ENX80" s="4"/>
      <c r="ENY80" s="4"/>
      <c r="ENZ80" s="4"/>
      <c r="EOA80" s="4"/>
      <c r="EOB80" s="4"/>
      <c r="EOC80" s="4"/>
      <c r="EOD80" s="4"/>
      <c r="EOE80" s="4"/>
      <c r="EOF80" s="4"/>
      <c r="EOG80" s="4"/>
      <c r="EOH80" s="4"/>
      <c r="EOI80" s="4"/>
      <c r="EOJ80" s="4"/>
      <c r="EOK80" s="4"/>
      <c r="EOL80" s="4"/>
      <c r="EOM80" s="4"/>
      <c r="EON80" s="4"/>
      <c r="EOO80" s="4"/>
      <c r="EOP80" s="4"/>
      <c r="EOQ80" s="4"/>
      <c r="EOR80" s="4"/>
      <c r="EOS80" s="4"/>
      <c r="EOT80" s="4"/>
      <c r="EOU80" s="4"/>
      <c r="EOV80" s="4"/>
      <c r="EOW80" s="4"/>
      <c r="EOX80" s="4"/>
      <c r="EOY80" s="4"/>
      <c r="EOZ80" s="4"/>
      <c r="EPA80" s="4"/>
      <c r="EPB80" s="4"/>
      <c r="EPC80" s="4"/>
      <c r="EPD80" s="4"/>
      <c r="EPE80" s="4"/>
      <c r="EPF80" s="4"/>
      <c r="EPG80" s="4"/>
      <c r="EPH80" s="4"/>
      <c r="EPI80" s="4"/>
      <c r="EPJ80" s="4"/>
      <c r="EPK80" s="4"/>
      <c r="EPL80" s="4"/>
      <c r="EPM80" s="4"/>
      <c r="EPN80" s="4"/>
      <c r="EPO80" s="4"/>
      <c r="EPP80" s="4"/>
      <c r="EPQ80" s="4"/>
      <c r="EPR80" s="4"/>
      <c r="EPS80" s="4"/>
      <c r="EPT80" s="4"/>
      <c r="EPU80" s="4"/>
      <c r="EPV80" s="4"/>
      <c r="EPW80" s="4"/>
      <c r="EPX80" s="4"/>
      <c r="EPY80" s="4"/>
      <c r="EPZ80" s="4"/>
      <c r="EQA80" s="4"/>
      <c r="EQB80" s="4"/>
      <c r="EQC80" s="4"/>
      <c r="EQD80" s="4"/>
      <c r="EQE80" s="4"/>
      <c r="EQF80" s="4"/>
      <c r="EQG80" s="4"/>
      <c r="EQH80" s="4"/>
      <c r="EQI80" s="4"/>
      <c r="EQJ80" s="4"/>
      <c r="EQK80" s="4"/>
      <c r="EQL80" s="4"/>
      <c r="EQM80" s="4"/>
      <c r="EQN80" s="4"/>
      <c r="EQO80" s="4"/>
      <c r="EQP80" s="4"/>
      <c r="EQQ80" s="4"/>
      <c r="EQR80" s="4"/>
      <c r="EQS80" s="4"/>
      <c r="EQT80" s="4"/>
      <c r="EQU80" s="4"/>
      <c r="EQV80" s="4"/>
      <c r="EQW80" s="4"/>
      <c r="EQX80" s="4"/>
      <c r="EQY80" s="4"/>
      <c r="EQZ80" s="4"/>
      <c r="ERA80" s="4"/>
      <c r="ERB80" s="4"/>
      <c r="ERC80" s="4"/>
      <c r="ERD80" s="4"/>
      <c r="ERE80" s="4"/>
      <c r="ERF80" s="4"/>
      <c r="ERG80" s="4"/>
      <c r="ERH80" s="4"/>
      <c r="ERI80" s="4"/>
      <c r="ERJ80" s="4"/>
      <c r="ERK80" s="4"/>
      <c r="ERL80" s="4"/>
      <c r="ERM80" s="4"/>
      <c r="ERN80" s="4"/>
      <c r="ERO80" s="4"/>
      <c r="ERP80" s="4"/>
      <c r="ERQ80" s="4"/>
      <c r="ERR80" s="4"/>
      <c r="ERS80" s="4"/>
      <c r="ERT80" s="4"/>
      <c r="ERU80" s="4"/>
      <c r="ERV80" s="4"/>
      <c r="ERW80" s="4"/>
      <c r="ERX80" s="4"/>
      <c r="ERY80" s="4"/>
      <c r="ERZ80" s="4"/>
      <c r="ESA80" s="4"/>
      <c r="ESB80" s="4"/>
      <c r="ESC80" s="4"/>
      <c r="ESD80" s="4"/>
      <c r="ESE80" s="4"/>
      <c r="ESF80" s="4"/>
      <c r="ESG80" s="4"/>
      <c r="ESH80" s="4"/>
      <c r="ESI80" s="4"/>
      <c r="ESJ80" s="4"/>
      <c r="ESK80" s="4"/>
      <c r="ESL80" s="4"/>
      <c r="ESM80" s="4"/>
      <c r="ESN80" s="4"/>
      <c r="ESO80" s="4"/>
      <c r="ESP80" s="4"/>
      <c r="ESQ80" s="4"/>
      <c r="ESR80" s="4"/>
      <c r="ESS80" s="4"/>
      <c r="EST80" s="4"/>
      <c r="ESU80" s="4"/>
      <c r="ESV80" s="4"/>
      <c r="ESW80" s="4"/>
      <c r="ESX80" s="4"/>
      <c r="ESY80" s="4"/>
      <c r="ESZ80" s="4"/>
      <c r="ETA80" s="4"/>
      <c r="ETB80" s="4"/>
      <c r="ETC80" s="4"/>
      <c r="ETD80" s="4"/>
      <c r="ETE80" s="4"/>
      <c r="ETF80" s="4"/>
      <c r="ETG80" s="4"/>
      <c r="ETH80" s="4"/>
      <c r="ETI80" s="4"/>
      <c r="ETJ80" s="4"/>
      <c r="ETK80" s="4"/>
      <c r="ETL80" s="4"/>
      <c r="ETM80" s="4"/>
      <c r="ETN80" s="4"/>
      <c r="ETO80" s="4"/>
      <c r="ETP80" s="4"/>
      <c r="ETQ80" s="4"/>
      <c r="ETR80" s="4"/>
      <c r="ETS80" s="4"/>
      <c r="ETT80" s="4"/>
      <c r="ETU80" s="4"/>
      <c r="ETV80" s="4"/>
      <c r="ETW80" s="4"/>
      <c r="ETX80" s="4"/>
      <c r="ETY80" s="4"/>
      <c r="ETZ80" s="4"/>
      <c r="EUA80" s="4"/>
      <c r="EUB80" s="4"/>
      <c r="EUC80" s="4"/>
      <c r="EUD80" s="4"/>
      <c r="EUE80" s="4"/>
      <c r="EUF80" s="4"/>
      <c r="EUG80" s="4"/>
      <c r="EUH80" s="4"/>
      <c r="EUI80" s="4"/>
      <c r="EUJ80" s="4"/>
      <c r="EUK80" s="4"/>
      <c r="EUL80" s="4"/>
      <c r="EUM80" s="4"/>
      <c r="EUN80" s="4"/>
      <c r="EUO80" s="4"/>
      <c r="EUP80" s="4"/>
      <c r="EUQ80" s="4"/>
      <c r="EUR80" s="4"/>
      <c r="EUS80" s="4"/>
      <c r="EUT80" s="4"/>
      <c r="EUU80" s="4"/>
      <c r="EUV80" s="4"/>
      <c r="EUW80" s="4"/>
      <c r="EUX80" s="4"/>
      <c r="EUY80" s="4"/>
      <c r="EUZ80" s="4"/>
      <c r="EVA80" s="4"/>
      <c r="EVB80" s="4"/>
      <c r="EVC80" s="4"/>
      <c r="EVD80" s="4"/>
      <c r="EVE80" s="4"/>
      <c r="EVF80" s="4"/>
      <c r="EVG80" s="4"/>
      <c r="EVH80" s="4"/>
      <c r="EVI80" s="4"/>
      <c r="EVJ80" s="4"/>
      <c r="EVK80" s="4"/>
      <c r="EVL80" s="4"/>
      <c r="EVM80" s="4"/>
      <c r="EVN80" s="4"/>
      <c r="EVO80" s="4"/>
      <c r="EVP80" s="4"/>
      <c r="EVQ80" s="4"/>
      <c r="EVR80" s="4"/>
      <c r="EVS80" s="4"/>
      <c r="EVT80" s="4"/>
      <c r="EVU80" s="4"/>
      <c r="EVV80" s="4"/>
      <c r="EVW80" s="4"/>
      <c r="EVX80" s="4"/>
      <c r="EVY80" s="4"/>
      <c r="EVZ80" s="4"/>
      <c r="EWA80" s="4"/>
      <c r="EWB80" s="4"/>
      <c r="EWC80" s="4"/>
      <c r="EWD80" s="4"/>
      <c r="EWE80" s="4"/>
      <c r="EWF80" s="4"/>
      <c r="EWG80" s="4"/>
      <c r="EWH80" s="4"/>
      <c r="EWI80" s="4"/>
      <c r="EWJ80" s="4"/>
      <c r="EWK80" s="4"/>
      <c r="EWL80" s="4"/>
      <c r="EWM80" s="4"/>
      <c r="EWN80" s="4"/>
      <c r="EWO80" s="4"/>
      <c r="EWP80" s="4"/>
      <c r="EWQ80" s="4"/>
      <c r="EWR80" s="4"/>
      <c r="EWS80" s="4"/>
      <c r="EWT80" s="4"/>
      <c r="EWU80" s="4"/>
      <c r="EWV80" s="4"/>
      <c r="EWW80" s="4"/>
      <c r="EWX80" s="4"/>
      <c r="EWY80" s="4"/>
      <c r="EWZ80" s="4"/>
      <c r="EXA80" s="4"/>
      <c r="EXB80" s="4"/>
      <c r="EXC80" s="4"/>
      <c r="EXD80" s="4"/>
      <c r="EXE80" s="4"/>
      <c r="EXF80" s="4"/>
      <c r="EXG80" s="4"/>
      <c r="EXH80" s="4"/>
      <c r="EXI80" s="4"/>
      <c r="EXJ80" s="4"/>
      <c r="EXK80" s="4"/>
      <c r="EXL80" s="4"/>
      <c r="EXM80" s="4"/>
      <c r="EXN80" s="4"/>
      <c r="EXO80" s="4"/>
      <c r="EXP80" s="4"/>
      <c r="EXQ80" s="4"/>
      <c r="EXR80" s="4"/>
      <c r="EXS80" s="4"/>
      <c r="EXT80" s="4"/>
      <c r="EXU80" s="4"/>
      <c r="EXV80" s="4"/>
      <c r="EXW80" s="4"/>
      <c r="EXX80" s="4"/>
      <c r="EXY80" s="4"/>
      <c r="EXZ80" s="4"/>
      <c r="EYA80" s="4"/>
      <c r="EYB80" s="4"/>
      <c r="EYC80" s="4"/>
      <c r="EYD80" s="4"/>
      <c r="EYE80" s="4"/>
      <c r="EYF80" s="4"/>
      <c r="EYG80" s="4"/>
      <c r="EYH80" s="4"/>
      <c r="EYI80" s="4"/>
      <c r="EYJ80" s="4"/>
      <c r="EYK80" s="4"/>
      <c r="EYL80" s="4"/>
      <c r="EYM80" s="4"/>
      <c r="EYN80" s="4"/>
      <c r="EYO80" s="4"/>
      <c r="EYP80" s="4"/>
      <c r="EYQ80" s="4"/>
      <c r="EYR80" s="4"/>
      <c r="EYS80" s="4"/>
      <c r="EYT80" s="4"/>
      <c r="EYU80" s="4"/>
      <c r="EYV80" s="4"/>
      <c r="EYW80" s="4"/>
      <c r="EYX80" s="4"/>
      <c r="EYY80" s="4"/>
      <c r="EYZ80" s="4"/>
      <c r="EZA80" s="4"/>
      <c r="EZB80" s="4"/>
      <c r="EZC80" s="4"/>
      <c r="EZD80" s="4"/>
      <c r="EZE80" s="4"/>
      <c r="EZF80" s="4"/>
      <c r="EZG80" s="4"/>
      <c r="EZH80" s="4"/>
      <c r="EZI80" s="4"/>
      <c r="EZJ80" s="4"/>
      <c r="EZK80" s="4"/>
      <c r="EZL80" s="4"/>
      <c r="EZM80" s="4"/>
      <c r="EZN80" s="4"/>
      <c r="EZO80" s="4"/>
      <c r="EZP80" s="4"/>
      <c r="EZQ80" s="4"/>
      <c r="EZR80" s="4"/>
      <c r="EZS80" s="4"/>
      <c r="EZT80" s="4"/>
      <c r="EZU80" s="4"/>
      <c r="EZV80" s="4"/>
      <c r="EZW80" s="4"/>
      <c r="EZX80" s="4"/>
      <c r="EZY80" s="4"/>
      <c r="EZZ80" s="4"/>
      <c r="FAA80" s="4"/>
      <c r="FAB80" s="4"/>
      <c r="FAC80" s="4"/>
      <c r="FAD80" s="4"/>
      <c r="FAE80" s="4"/>
      <c r="FAF80" s="4"/>
      <c r="FAG80" s="4"/>
      <c r="FAH80" s="4"/>
      <c r="FAI80" s="4"/>
      <c r="FAJ80" s="4"/>
      <c r="FAK80" s="4"/>
      <c r="FAL80" s="4"/>
      <c r="FAM80" s="4"/>
      <c r="FAN80" s="4"/>
      <c r="FAO80" s="4"/>
      <c r="FAP80" s="4"/>
      <c r="FAQ80" s="4"/>
      <c r="FAR80" s="4"/>
      <c r="FAS80" s="4"/>
      <c r="FAT80" s="4"/>
      <c r="FAU80" s="4"/>
      <c r="FAV80" s="4"/>
      <c r="FAW80" s="4"/>
      <c r="FAX80" s="4"/>
      <c r="FAY80" s="4"/>
      <c r="FAZ80" s="4"/>
      <c r="FBA80" s="4"/>
      <c r="FBB80" s="4"/>
      <c r="FBC80" s="4"/>
      <c r="FBD80" s="4"/>
      <c r="FBE80" s="4"/>
      <c r="FBF80" s="4"/>
      <c r="FBG80" s="4"/>
      <c r="FBH80" s="4"/>
      <c r="FBI80" s="4"/>
      <c r="FBJ80" s="4"/>
      <c r="FBK80" s="4"/>
      <c r="FBL80" s="4"/>
      <c r="FBM80" s="4"/>
      <c r="FBN80" s="4"/>
      <c r="FBO80" s="4"/>
      <c r="FBP80" s="4"/>
      <c r="FBQ80" s="4"/>
      <c r="FBR80" s="4"/>
      <c r="FBS80" s="4"/>
      <c r="FBT80" s="4"/>
      <c r="FBU80" s="4"/>
      <c r="FBV80" s="4"/>
      <c r="FBW80" s="4"/>
      <c r="FBX80" s="4"/>
      <c r="FBY80" s="4"/>
      <c r="FBZ80" s="4"/>
      <c r="FCA80" s="4"/>
      <c r="FCB80" s="4"/>
      <c r="FCC80" s="4"/>
      <c r="FCD80" s="4"/>
      <c r="FCE80" s="4"/>
      <c r="FCF80" s="4"/>
      <c r="FCG80" s="4"/>
      <c r="FCH80" s="4"/>
      <c r="FCI80" s="4"/>
      <c r="FCJ80" s="4"/>
      <c r="FCK80" s="4"/>
      <c r="FCL80" s="4"/>
      <c r="FCM80" s="4"/>
      <c r="FCN80" s="4"/>
      <c r="FCO80" s="4"/>
      <c r="FCP80" s="4"/>
      <c r="FCQ80" s="4"/>
      <c r="FCR80" s="4"/>
      <c r="FCS80" s="4"/>
      <c r="FCT80" s="4"/>
      <c r="FCU80" s="4"/>
      <c r="FCV80" s="4"/>
      <c r="FCW80" s="4"/>
      <c r="FCX80" s="4"/>
      <c r="FCY80" s="4"/>
      <c r="FCZ80" s="4"/>
      <c r="FDA80" s="4"/>
      <c r="FDB80" s="4"/>
      <c r="FDC80" s="4"/>
      <c r="FDD80" s="4"/>
      <c r="FDE80" s="4"/>
      <c r="FDF80" s="4"/>
      <c r="FDG80" s="4"/>
      <c r="FDH80" s="4"/>
      <c r="FDI80" s="4"/>
      <c r="FDJ80" s="4"/>
      <c r="FDK80" s="4"/>
      <c r="FDL80" s="4"/>
      <c r="FDM80" s="4"/>
      <c r="FDN80" s="4"/>
      <c r="FDO80" s="4"/>
      <c r="FDP80" s="4"/>
      <c r="FDQ80" s="4"/>
      <c r="FDR80" s="4"/>
      <c r="FDS80" s="4"/>
      <c r="FDT80" s="4"/>
      <c r="FDU80" s="4"/>
      <c r="FDV80" s="4"/>
      <c r="FDW80" s="4"/>
      <c r="FDX80" s="4"/>
      <c r="FDY80" s="4"/>
      <c r="FDZ80" s="4"/>
      <c r="FEA80" s="4"/>
      <c r="FEB80" s="4"/>
      <c r="FEC80" s="4"/>
      <c r="FED80" s="4"/>
      <c r="FEE80" s="4"/>
      <c r="FEF80" s="4"/>
      <c r="FEG80" s="4"/>
      <c r="FEH80" s="4"/>
      <c r="FEI80" s="4"/>
      <c r="FEJ80" s="4"/>
      <c r="FEK80" s="4"/>
      <c r="FEL80" s="4"/>
      <c r="FEM80" s="4"/>
      <c r="FEN80" s="4"/>
      <c r="FEO80" s="4"/>
      <c r="FEP80" s="4"/>
      <c r="FEQ80" s="4"/>
      <c r="FER80" s="4"/>
      <c r="FES80" s="4"/>
      <c r="FET80" s="4"/>
      <c r="FEU80" s="4"/>
      <c r="FEV80" s="4"/>
      <c r="FEW80" s="4"/>
      <c r="FEX80" s="4"/>
      <c r="FEY80" s="4"/>
      <c r="FEZ80" s="4"/>
      <c r="FFA80" s="4"/>
      <c r="FFB80" s="4"/>
      <c r="FFC80" s="4"/>
      <c r="FFD80" s="4"/>
      <c r="FFE80" s="4"/>
      <c r="FFF80" s="4"/>
      <c r="FFG80" s="4"/>
      <c r="FFH80" s="4"/>
      <c r="FFI80" s="4"/>
      <c r="FFJ80" s="4"/>
      <c r="FFK80" s="4"/>
      <c r="FFL80" s="4"/>
      <c r="FFM80" s="4"/>
      <c r="FFN80" s="4"/>
      <c r="FFO80" s="4"/>
      <c r="FFP80" s="4"/>
      <c r="FFQ80" s="4"/>
      <c r="FFR80" s="4"/>
      <c r="FFS80" s="4"/>
      <c r="FFT80" s="4"/>
      <c r="FFU80" s="4"/>
      <c r="FFV80" s="4"/>
      <c r="FFW80" s="4"/>
      <c r="FFX80" s="4"/>
      <c r="FFY80" s="4"/>
      <c r="FFZ80" s="4"/>
      <c r="FGA80" s="4"/>
      <c r="FGB80" s="4"/>
      <c r="FGC80" s="4"/>
      <c r="FGD80" s="4"/>
      <c r="FGE80" s="4"/>
      <c r="FGF80" s="4"/>
      <c r="FGG80" s="4"/>
      <c r="FGH80" s="4"/>
      <c r="FGI80" s="4"/>
      <c r="FGJ80" s="4"/>
      <c r="FGK80" s="4"/>
      <c r="FGL80" s="4"/>
      <c r="FGM80" s="4"/>
      <c r="FGN80" s="4"/>
      <c r="FGO80" s="4"/>
      <c r="FGP80" s="4"/>
      <c r="FGQ80" s="4"/>
      <c r="FGR80" s="4"/>
      <c r="FGS80" s="4"/>
      <c r="FGT80" s="4"/>
      <c r="FGU80" s="4"/>
      <c r="FGV80" s="4"/>
      <c r="FGW80" s="4"/>
      <c r="FGX80" s="4"/>
      <c r="FGY80" s="4"/>
      <c r="FGZ80" s="4"/>
      <c r="FHA80" s="4"/>
      <c r="FHB80" s="4"/>
      <c r="FHC80" s="4"/>
      <c r="FHD80" s="4"/>
      <c r="FHE80" s="4"/>
      <c r="FHF80" s="4"/>
      <c r="FHG80" s="4"/>
      <c r="FHH80" s="4"/>
      <c r="FHI80" s="4"/>
      <c r="FHJ80" s="4"/>
      <c r="FHK80" s="4"/>
      <c r="FHL80" s="4"/>
      <c r="FHM80" s="4"/>
      <c r="FHN80" s="4"/>
      <c r="FHO80" s="4"/>
      <c r="FHP80" s="4"/>
      <c r="FHQ80" s="4"/>
      <c r="FHR80" s="4"/>
      <c r="FHS80" s="4"/>
      <c r="FHT80" s="4"/>
      <c r="FHU80" s="4"/>
      <c r="FHV80" s="4"/>
      <c r="FHW80" s="4"/>
      <c r="FHX80" s="4"/>
      <c r="FHY80" s="4"/>
      <c r="FHZ80" s="4"/>
      <c r="FIA80" s="4"/>
      <c r="FIB80" s="4"/>
      <c r="FIC80" s="4"/>
      <c r="FID80" s="4"/>
      <c r="FIE80" s="4"/>
      <c r="FIF80" s="4"/>
      <c r="FIG80" s="4"/>
      <c r="FIH80" s="4"/>
      <c r="FII80" s="4"/>
      <c r="FIJ80" s="4"/>
      <c r="FIK80" s="4"/>
      <c r="FIL80" s="4"/>
      <c r="FIM80" s="4"/>
      <c r="FIN80" s="4"/>
      <c r="FIO80" s="4"/>
      <c r="FIP80" s="4"/>
      <c r="FIQ80" s="4"/>
      <c r="FIR80" s="4"/>
      <c r="FIS80" s="4"/>
      <c r="FIT80" s="4"/>
      <c r="FIU80" s="4"/>
      <c r="FIV80" s="4"/>
      <c r="FIW80" s="4"/>
      <c r="FIX80" s="4"/>
      <c r="FIY80" s="4"/>
      <c r="FIZ80" s="4"/>
      <c r="FJA80" s="4"/>
      <c r="FJB80" s="4"/>
      <c r="FJC80" s="4"/>
      <c r="FJD80" s="4"/>
      <c r="FJE80" s="4"/>
      <c r="FJF80" s="4"/>
      <c r="FJG80" s="4"/>
      <c r="FJH80" s="4"/>
      <c r="FJI80" s="4"/>
      <c r="FJJ80" s="4"/>
      <c r="FJK80" s="4"/>
      <c r="FJL80" s="4"/>
      <c r="FJM80" s="4"/>
      <c r="FJN80" s="4"/>
      <c r="FJO80" s="4"/>
      <c r="FJP80" s="4"/>
      <c r="FJQ80" s="4"/>
      <c r="FJR80" s="4"/>
      <c r="FJS80" s="4"/>
      <c r="FJT80" s="4"/>
      <c r="FJU80" s="4"/>
      <c r="FJV80" s="4"/>
      <c r="FJW80" s="4"/>
      <c r="FJX80" s="4"/>
      <c r="FJY80" s="4"/>
      <c r="FJZ80" s="4"/>
      <c r="FKA80" s="4"/>
      <c r="FKB80" s="4"/>
      <c r="FKC80" s="4"/>
      <c r="FKD80" s="4"/>
      <c r="FKE80" s="4"/>
      <c r="FKF80" s="4"/>
      <c r="FKG80" s="4"/>
      <c r="FKH80" s="4"/>
      <c r="FKI80" s="4"/>
      <c r="FKJ80" s="4"/>
      <c r="FKK80" s="4"/>
      <c r="FKL80" s="4"/>
      <c r="FKM80" s="4"/>
      <c r="FKN80" s="4"/>
      <c r="FKO80" s="4"/>
      <c r="FKP80" s="4"/>
      <c r="FKQ80" s="4"/>
      <c r="FKR80" s="4"/>
      <c r="FKS80" s="4"/>
      <c r="FKT80" s="4"/>
      <c r="FKU80" s="4"/>
      <c r="FKV80" s="4"/>
      <c r="FKW80" s="4"/>
      <c r="FKX80" s="4"/>
      <c r="FKY80" s="4"/>
      <c r="FKZ80" s="4"/>
      <c r="FLA80" s="4"/>
      <c r="FLB80" s="4"/>
      <c r="FLC80" s="4"/>
      <c r="FLD80" s="4"/>
      <c r="FLE80" s="4"/>
      <c r="FLF80" s="4"/>
      <c r="FLG80" s="4"/>
      <c r="FLH80" s="4"/>
      <c r="FLI80" s="4"/>
      <c r="FLJ80" s="4"/>
      <c r="FLK80" s="4"/>
      <c r="FLL80" s="4"/>
      <c r="FLM80" s="4"/>
      <c r="FLN80" s="4"/>
      <c r="FLO80" s="4"/>
      <c r="FLP80" s="4"/>
      <c r="FLQ80" s="4"/>
      <c r="FLR80" s="4"/>
      <c r="FLS80" s="4"/>
      <c r="FLT80" s="4"/>
      <c r="FLU80" s="4"/>
      <c r="FLV80" s="4"/>
      <c r="FLW80" s="4"/>
      <c r="FLX80" s="4"/>
      <c r="FLY80" s="4"/>
      <c r="FLZ80" s="4"/>
      <c r="FMA80" s="4"/>
      <c r="FMB80" s="4"/>
      <c r="FMC80" s="4"/>
      <c r="FMD80" s="4"/>
      <c r="FME80" s="4"/>
      <c r="FMF80" s="4"/>
      <c r="FMG80" s="4"/>
      <c r="FMH80" s="4"/>
      <c r="FMI80" s="4"/>
      <c r="FMJ80" s="4"/>
      <c r="FMK80" s="4"/>
      <c r="FML80" s="4"/>
      <c r="FMM80" s="4"/>
      <c r="FMN80" s="4"/>
      <c r="FMO80" s="4"/>
      <c r="FMP80" s="4"/>
      <c r="FMQ80" s="4"/>
      <c r="FMR80" s="4"/>
      <c r="FMS80" s="4"/>
      <c r="FMT80" s="4"/>
      <c r="FMU80" s="4"/>
      <c r="FMV80" s="4"/>
      <c r="FMW80" s="4"/>
      <c r="FMX80" s="4"/>
      <c r="FMY80" s="4"/>
      <c r="FMZ80" s="4"/>
      <c r="FNA80" s="4"/>
      <c r="FNB80" s="4"/>
      <c r="FNC80" s="4"/>
      <c r="FND80" s="4"/>
      <c r="FNE80" s="4"/>
      <c r="FNF80" s="4"/>
      <c r="FNG80" s="4"/>
      <c r="FNH80" s="4"/>
      <c r="FNI80" s="4"/>
      <c r="FNJ80" s="4"/>
      <c r="FNK80" s="4"/>
      <c r="FNL80" s="4"/>
      <c r="FNM80" s="4"/>
      <c r="FNN80" s="4"/>
      <c r="FNO80" s="4"/>
      <c r="FNP80" s="4"/>
      <c r="FNQ80" s="4"/>
      <c r="FNR80" s="4"/>
      <c r="FNS80" s="4"/>
      <c r="FNT80" s="4"/>
      <c r="FNU80" s="4"/>
      <c r="FNV80" s="4"/>
      <c r="FNW80" s="4"/>
      <c r="FNX80" s="4"/>
      <c r="FNY80" s="4"/>
      <c r="FNZ80" s="4"/>
      <c r="FOA80" s="4"/>
      <c r="FOB80" s="4"/>
      <c r="FOC80" s="4"/>
      <c r="FOD80" s="4"/>
      <c r="FOE80" s="4"/>
      <c r="FOF80" s="4"/>
      <c r="FOG80" s="4"/>
      <c r="FOH80" s="4"/>
      <c r="FOI80" s="4"/>
      <c r="FOJ80" s="4"/>
      <c r="FOK80" s="4"/>
      <c r="FOL80" s="4"/>
      <c r="FOM80" s="4"/>
      <c r="FON80" s="4"/>
      <c r="FOO80" s="4"/>
      <c r="FOP80" s="4"/>
      <c r="FOQ80" s="4"/>
      <c r="FOR80" s="4"/>
      <c r="FOS80" s="4"/>
      <c r="FOT80" s="4"/>
      <c r="FOU80" s="4"/>
      <c r="FOV80" s="4"/>
      <c r="FOW80" s="4"/>
      <c r="FOX80" s="4"/>
      <c r="FOY80" s="4"/>
      <c r="FOZ80" s="4"/>
      <c r="FPA80" s="4"/>
      <c r="FPB80" s="4"/>
      <c r="FPC80" s="4"/>
      <c r="FPD80" s="4"/>
      <c r="FPE80" s="4"/>
      <c r="FPF80" s="4"/>
      <c r="FPG80" s="4"/>
      <c r="FPH80" s="4"/>
      <c r="FPI80" s="4"/>
      <c r="FPJ80" s="4"/>
      <c r="FPK80" s="4"/>
      <c r="FPL80" s="4"/>
      <c r="FPM80" s="4"/>
      <c r="FPN80" s="4"/>
      <c r="FPO80" s="4"/>
      <c r="FPP80" s="4"/>
      <c r="FPQ80" s="4"/>
      <c r="FPR80" s="4"/>
      <c r="FPS80" s="4"/>
      <c r="FPT80" s="4"/>
      <c r="FPU80" s="4"/>
      <c r="FPV80" s="4"/>
      <c r="FPW80" s="4"/>
      <c r="FPX80" s="4"/>
      <c r="FPY80" s="4"/>
      <c r="FPZ80" s="4"/>
      <c r="FQA80" s="4"/>
      <c r="FQB80" s="4"/>
      <c r="FQC80" s="4"/>
      <c r="FQD80" s="4"/>
      <c r="FQE80" s="4"/>
      <c r="FQF80" s="4"/>
      <c r="FQG80" s="4"/>
      <c r="FQH80" s="4"/>
      <c r="FQI80" s="4"/>
      <c r="FQJ80" s="4"/>
      <c r="FQK80" s="4"/>
      <c r="FQL80" s="4"/>
      <c r="FQM80" s="4"/>
      <c r="FQN80" s="4"/>
      <c r="FQO80" s="4"/>
      <c r="FQP80" s="4"/>
      <c r="FQQ80" s="4"/>
      <c r="FQR80" s="4"/>
      <c r="FQS80" s="4"/>
      <c r="FQT80" s="4"/>
      <c r="FQU80" s="4"/>
      <c r="FQV80" s="4"/>
      <c r="FQW80" s="4"/>
      <c r="FQX80" s="4"/>
      <c r="FQY80" s="4"/>
      <c r="FQZ80" s="4"/>
      <c r="FRA80" s="4"/>
      <c r="FRB80" s="4"/>
      <c r="FRC80" s="4"/>
      <c r="FRD80" s="4"/>
      <c r="FRE80" s="4"/>
      <c r="FRF80" s="4"/>
      <c r="FRG80" s="4"/>
      <c r="FRH80" s="4"/>
      <c r="FRI80" s="4"/>
      <c r="FRJ80" s="4"/>
      <c r="FRK80" s="4"/>
      <c r="FRL80" s="4"/>
      <c r="FRM80" s="4"/>
      <c r="FRN80" s="4"/>
      <c r="FRO80" s="4"/>
      <c r="FRP80" s="4"/>
      <c r="FRQ80" s="4"/>
      <c r="FRR80" s="4"/>
      <c r="FRS80" s="4"/>
      <c r="FRT80" s="4"/>
      <c r="FRU80" s="4"/>
      <c r="FRV80" s="4"/>
      <c r="FRW80" s="4"/>
      <c r="FRX80" s="4"/>
      <c r="FRY80" s="4"/>
      <c r="FRZ80" s="4"/>
      <c r="FSA80" s="4"/>
      <c r="FSB80" s="4"/>
      <c r="FSC80" s="4"/>
      <c r="FSD80" s="4"/>
      <c r="FSE80" s="4"/>
      <c r="FSF80" s="4"/>
      <c r="FSG80" s="4"/>
      <c r="FSH80" s="4"/>
      <c r="FSI80" s="4"/>
      <c r="FSJ80" s="4"/>
      <c r="FSK80" s="4"/>
      <c r="FSL80" s="4"/>
      <c r="FSM80" s="4"/>
      <c r="FSN80" s="4"/>
      <c r="FSO80" s="4"/>
      <c r="FSP80" s="4"/>
      <c r="FSQ80" s="4"/>
      <c r="FSR80" s="4"/>
      <c r="FSS80" s="4"/>
      <c r="FST80" s="4"/>
      <c r="FSU80" s="4"/>
      <c r="FSV80" s="4"/>
      <c r="FSW80" s="4"/>
      <c r="FSX80" s="4"/>
      <c r="FSY80" s="4"/>
      <c r="FSZ80" s="4"/>
      <c r="FTA80" s="4"/>
      <c r="FTB80" s="4"/>
      <c r="FTC80" s="4"/>
      <c r="FTD80" s="4"/>
      <c r="FTE80" s="4"/>
      <c r="FTF80" s="4"/>
      <c r="FTG80" s="4"/>
      <c r="FTH80" s="4"/>
      <c r="FTI80" s="4"/>
      <c r="FTJ80" s="4"/>
      <c r="FTK80" s="4"/>
      <c r="FTL80" s="4"/>
      <c r="FTM80" s="4"/>
      <c r="FTN80" s="4"/>
      <c r="FTO80" s="4"/>
      <c r="FTP80" s="4"/>
      <c r="FTQ80" s="4"/>
      <c r="FTR80" s="4"/>
      <c r="FTS80" s="4"/>
      <c r="FTT80" s="4"/>
      <c r="FTU80" s="4"/>
      <c r="FTV80" s="4"/>
      <c r="FTW80" s="4"/>
      <c r="FTX80" s="4"/>
      <c r="FTY80" s="4"/>
      <c r="FTZ80" s="4"/>
      <c r="FUA80" s="4"/>
      <c r="FUB80" s="4"/>
      <c r="FUC80" s="4"/>
      <c r="FUD80" s="4"/>
      <c r="FUE80" s="4"/>
      <c r="FUF80" s="4"/>
      <c r="FUG80" s="4"/>
      <c r="FUH80" s="4"/>
      <c r="FUI80" s="4"/>
      <c r="FUJ80" s="4"/>
      <c r="FUK80" s="4"/>
      <c r="FUL80" s="4"/>
      <c r="FUM80" s="4"/>
      <c r="FUN80" s="4"/>
      <c r="FUO80" s="4"/>
      <c r="FUP80" s="4"/>
      <c r="FUQ80" s="4"/>
      <c r="FUR80" s="4"/>
      <c r="FUS80" s="4"/>
      <c r="FUT80" s="4"/>
      <c r="FUU80" s="4"/>
      <c r="FUV80" s="4"/>
      <c r="FUW80" s="4"/>
      <c r="FUX80" s="4"/>
      <c r="FUY80" s="4"/>
      <c r="FUZ80" s="4"/>
      <c r="FVA80" s="4"/>
      <c r="FVB80" s="4"/>
      <c r="FVC80" s="4"/>
      <c r="FVD80" s="4"/>
      <c r="FVE80" s="4"/>
      <c r="FVF80" s="4"/>
      <c r="FVG80" s="4"/>
      <c r="FVH80" s="4"/>
      <c r="FVI80" s="4"/>
      <c r="FVJ80" s="4"/>
      <c r="FVK80" s="4"/>
      <c r="FVL80" s="4"/>
      <c r="FVM80" s="4"/>
      <c r="FVN80" s="4"/>
      <c r="FVO80" s="4"/>
      <c r="FVP80" s="4"/>
      <c r="FVQ80" s="4"/>
      <c r="FVR80" s="4"/>
      <c r="FVS80" s="4"/>
      <c r="FVT80" s="4"/>
      <c r="FVU80" s="4"/>
      <c r="FVV80" s="4"/>
      <c r="FVW80" s="4"/>
      <c r="FVX80" s="4"/>
      <c r="FVY80" s="4"/>
      <c r="FVZ80" s="4"/>
      <c r="FWA80" s="4"/>
      <c r="FWB80" s="4"/>
      <c r="FWC80" s="4"/>
      <c r="FWD80" s="4"/>
      <c r="FWE80" s="4"/>
      <c r="FWF80" s="4"/>
      <c r="FWG80" s="4"/>
      <c r="FWH80" s="4"/>
      <c r="FWI80" s="4"/>
      <c r="FWJ80" s="4"/>
      <c r="FWK80" s="4"/>
      <c r="FWL80" s="4"/>
      <c r="FWM80" s="4"/>
      <c r="FWN80" s="4"/>
      <c r="FWO80" s="4"/>
      <c r="FWP80" s="4"/>
      <c r="FWQ80" s="4"/>
      <c r="FWR80" s="4"/>
      <c r="FWS80" s="4"/>
      <c r="FWT80" s="4"/>
      <c r="FWU80" s="4"/>
      <c r="FWV80" s="4"/>
      <c r="FWW80" s="4"/>
      <c r="FWX80" s="4"/>
      <c r="FWY80" s="4"/>
      <c r="FWZ80" s="4"/>
      <c r="FXA80" s="4"/>
      <c r="FXB80" s="4"/>
      <c r="FXC80" s="4"/>
      <c r="FXD80" s="4"/>
      <c r="FXE80" s="4"/>
      <c r="FXF80" s="4"/>
      <c r="FXG80" s="4"/>
      <c r="FXH80" s="4"/>
      <c r="FXI80" s="4"/>
      <c r="FXJ80" s="4"/>
      <c r="FXK80" s="4"/>
      <c r="FXL80" s="4"/>
      <c r="FXM80" s="4"/>
      <c r="FXN80" s="4"/>
      <c r="FXO80" s="4"/>
      <c r="FXP80" s="4"/>
      <c r="FXQ80" s="4"/>
      <c r="FXR80" s="4"/>
      <c r="FXS80" s="4"/>
      <c r="FXT80" s="4"/>
      <c r="FXU80" s="4"/>
      <c r="FXV80" s="4"/>
      <c r="FXW80" s="4"/>
      <c r="FXX80" s="4"/>
      <c r="FXY80" s="4"/>
      <c r="FXZ80" s="4"/>
      <c r="FYA80" s="4"/>
      <c r="FYB80" s="4"/>
      <c r="FYC80" s="4"/>
      <c r="FYD80" s="4"/>
      <c r="FYE80" s="4"/>
      <c r="FYF80" s="4"/>
      <c r="FYG80" s="4"/>
      <c r="FYH80" s="4"/>
      <c r="FYI80" s="4"/>
      <c r="FYJ80" s="4"/>
      <c r="FYK80" s="4"/>
      <c r="FYL80" s="4"/>
      <c r="FYM80" s="4"/>
      <c r="FYN80" s="4"/>
      <c r="FYO80" s="4"/>
      <c r="FYP80" s="4"/>
      <c r="FYQ80" s="4"/>
      <c r="FYR80" s="4"/>
      <c r="FYS80" s="4"/>
      <c r="FYT80" s="4"/>
      <c r="FYU80" s="4"/>
      <c r="FYV80" s="4"/>
      <c r="FYW80" s="4"/>
      <c r="FYX80" s="4"/>
      <c r="FYY80" s="4"/>
      <c r="FYZ80" s="4"/>
      <c r="FZA80" s="4"/>
      <c r="FZB80" s="4"/>
      <c r="FZC80" s="4"/>
      <c r="FZD80" s="4"/>
      <c r="FZE80" s="4"/>
      <c r="FZF80" s="4"/>
      <c r="FZG80" s="4"/>
      <c r="FZH80" s="4"/>
      <c r="FZI80" s="4"/>
      <c r="FZJ80" s="4"/>
      <c r="FZK80" s="4"/>
      <c r="FZL80" s="4"/>
      <c r="FZM80" s="4"/>
      <c r="FZN80" s="4"/>
      <c r="FZO80" s="4"/>
      <c r="FZP80" s="4"/>
      <c r="FZQ80" s="4"/>
      <c r="FZR80" s="4"/>
      <c r="FZS80" s="4"/>
      <c r="FZT80" s="4"/>
      <c r="FZU80" s="4"/>
      <c r="FZV80" s="4"/>
      <c r="FZW80" s="4"/>
      <c r="FZX80" s="4"/>
      <c r="FZY80" s="4"/>
      <c r="FZZ80" s="4"/>
      <c r="GAA80" s="4"/>
      <c r="GAB80" s="4"/>
      <c r="GAC80" s="4"/>
      <c r="GAD80" s="4"/>
      <c r="GAE80" s="4"/>
      <c r="GAF80" s="4"/>
      <c r="GAG80" s="4"/>
      <c r="GAH80" s="4"/>
      <c r="GAI80" s="4"/>
      <c r="GAJ80" s="4"/>
      <c r="GAK80" s="4"/>
      <c r="GAL80" s="4"/>
      <c r="GAM80" s="4"/>
      <c r="GAN80" s="4"/>
      <c r="GAO80" s="4"/>
      <c r="GAP80" s="4"/>
      <c r="GAQ80" s="4"/>
      <c r="GAR80" s="4"/>
      <c r="GAS80" s="4"/>
      <c r="GAT80" s="4"/>
      <c r="GAU80" s="4"/>
      <c r="GAV80" s="4"/>
      <c r="GAW80" s="4"/>
      <c r="GAX80" s="4"/>
      <c r="GAY80" s="4"/>
      <c r="GAZ80" s="4"/>
      <c r="GBA80" s="4"/>
      <c r="GBB80" s="4"/>
      <c r="GBC80" s="4"/>
      <c r="GBD80" s="4"/>
      <c r="GBE80" s="4"/>
      <c r="GBF80" s="4"/>
      <c r="GBG80" s="4"/>
      <c r="GBH80" s="4"/>
      <c r="GBI80" s="4"/>
      <c r="GBJ80" s="4"/>
      <c r="GBK80" s="4"/>
      <c r="GBL80" s="4"/>
      <c r="GBM80" s="4"/>
      <c r="GBN80" s="4"/>
      <c r="GBO80" s="4"/>
      <c r="GBP80" s="4"/>
      <c r="GBQ80" s="4"/>
      <c r="GBR80" s="4"/>
      <c r="GBS80" s="4"/>
      <c r="GBT80" s="4"/>
      <c r="GBU80" s="4"/>
      <c r="GBV80" s="4"/>
      <c r="GBW80" s="4"/>
      <c r="GBX80" s="4"/>
      <c r="GBY80" s="4"/>
      <c r="GBZ80" s="4"/>
      <c r="GCA80" s="4"/>
      <c r="GCB80" s="4"/>
      <c r="GCC80" s="4"/>
      <c r="GCD80" s="4"/>
      <c r="GCE80" s="4"/>
      <c r="GCF80" s="4"/>
      <c r="GCG80" s="4"/>
      <c r="GCH80" s="4"/>
      <c r="GCI80" s="4"/>
      <c r="GCJ80" s="4"/>
      <c r="GCK80" s="4"/>
      <c r="GCL80" s="4"/>
      <c r="GCM80" s="4"/>
      <c r="GCN80" s="4"/>
      <c r="GCO80" s="4"/>
      <c r="GCP80" s="4"/>
      <c r="GCQ80" s="4"/>
      <c r="GCR80" s="4"/>
      <c r="GCS80" s="4"/>
      <c r="GCT80" s="4"/>
      <c r="GCU80" s="4"/>
      <c r="GCV80" s="4"/>
      <c r="GCW80" s="4"/>
      <c r="GCX80" s="4"/>
      <c r="GCY80" s="4"/>
      <c r="GCZ80" s="4"/>
      <c r="GDA80" s="4"/>
      <c r="GDB80" s="4"/>
      <c r="GDC80" s="4"/>
      <c r="GDD80" s="4"/>
      <c r="GDE80" s="4"/>
      <c r="GDF80" s="4"/>
      <c r="GDG80" s="4"/>
      <c r="GDH80" s="4"/>
      <c r="GDI80" s="4"/>
      <c r="GDJ80" s="4"/>
      <c r="GDK80" s="4"/>
      <c r="GDL80" s="4"/>
      <c r="GDM80" s="4"/>
      <c r="GDN80" s="4"/>
      <c r="GDO80" s="4"/>
      <c r="GDP80" s="4"/>
      <c r="GDQ80" s="4"/>
      <c r="GDR80" s="4"/>
      <c r="GDS80" s="4"/>
      <c r="GDT80" s="4"/>
      <c r="GDU80" s="4"/>
      <c r="GDV80" s="4"/>
      <c r="GDW80" s="4"/>
      <c r="GDX80" s="4"/>
      <c r="GDY80" s="4"/>
      <c r="GDZ80" s="4"/>
      <c r="GEA80" s="4"/>
      <c r="GEB80" s="4"/>
      <c r="GEC80" s="4"/>
      <c r="GED80" s="4"/>
      <c r="GEE80" s="4"/>
      <c r="GEF80" s="4"/>
      <c r="GEG80" s="4"/>
      <c r="GEH80" s="4"/>
      <c r="GEI80" s="4"/>
      <c r="GEJ80" s="4"/>
      <c r="GEK80" s="4"/>
      <c r="GEL80" s="4"/>
      <c r="GEM80" s="4"/>
      <c r="GEN80" s="4"/>
      <c r="GEO80" s="4"/>
      <c r="GEP80" s="4"/>
      <c r="GEQ80" s="4"/>
      <c r="GER80" s="4"/>
      <c r="GES80" s="4"/>
      <c r="GET80" s="4"/>
      <c r="GEU80" s="4"/>
      <c r="GEV80" s="4"/>
      <c r="GEW80" s="4"/>
      <c r="GEX80" s="4"/>
      <c r="GEY80" s="4"/>
      <c r="GEZ80" s="4"/>
      <c r="GFA80" s="4"/>
      <c r="GFB80" s="4"/>
      <c r="GFC80" s="4"/>
      <c r="GFD80" s="4"/>
      <c r="GFE80" s="4"/>
      <c r="GFF80" s="4"/>
      <c r="GFG80" s="4"/>
      <c r="GFH80" s="4"/>
      <c r="GFI80" s="4"/>
      <c r="GFJ80" s="4"/>
      <c r="GFK80" s="4"/>
      <c r="GFL80" s="4"/>
      <c r="GFM80" s="4"/>
      <c r="GFN80" s="4"/>
      <c r="GFO80" s="4"/>
      <c r="GFP80" s="4"/>
      <c r="GFQ80" s="4"/>
      <c r="GFR80" s="4"/>
      <c r="GFS80" s="4"/>
      <c r="GFT80" s="4"/>
      <c r="GFU80" s="4"/>
      <c r="GFV80" s="4"/>
      <c r="GFW80" s="4"/>
      <c r="GFX80" s="4"/>
      <c r="GFY80" s="4"/>
      <c r="GFZ80" s="4"/>
      <c r="GGA80" s="4"/>
      <c r="GGB80" s="4"/>
      <c r="GGC80" s="4"/>
      <c r="GGD80" s="4"/>
      <c r="GGE80" s="4"/>
      <c r="GGF80" s="4"/>
      <c r="GGG80" s="4"/>
      <c r="GGH80" s="4"/>
      <c r="GGI80" s="4"/>
      <c r="GGJ80" s="4"/>
      <c r="GGK80" s="4"/>
      <c r="GGL80" s="4"/>
      <c r="GGM80" s="4"/>
      <c r="GGN80" s="4"/>
      <c r="GGO80" s="4"/>
      <c r="GGP80" s="4"/>
      <c r="GGQ80" s="4"/>
      <c r="GGR80" s="4"/>
      <c r="GGS80" s="4"/>
      <c r="GGT80" s="4"/>
      <c r="GGU80" s="4"/>
      <c r="GGV80" s="4"/>
      <c r="GGW80" s="4"/>
      <c r="GGX80" s="4"/>
      <c r="GGY80" s="4"/>
      <c r="GGZ80" s="4"/>
      <c r="GHA80" s="4"/>
      <c r="GHB80" s="4"/>
      <c r="GHC80" s="4"/>
      <c r="GHD80" s="4"/>
      <c r="GHE80" s="4"/>
      <c r="GHF80" s="4"/>
      <c r="GHG80" s="4"/>
      <c r="GHH80" s="4"/>
      <c r="GHI80" s="4"/>
      <c r="GHJ80" s="4"/>
      <c r="GHK80" s="4"/>
      <c r="GHL80" s="4"/>
      <c r="GHM80" s="4"/>
      <c r="GHN80" s="4"/>
      <c r="GHO80" s="4"/>
      <c r="GHP80" s="4"/>
      <c r="GHQ80" s="4"/>
      <c r="GHR80" s="4"/>
      <c r="GHS80" s="4"/>
      <c r="GHT80" s="4"/>
      <c r="GHU80" s="4"/>
      <c r="GHV80" s="4"/>
      <c r="GHW80" s="4"/>
      <c r="GHX80" s="4"/>
      <c r="GHY80" s="4"/>
      <c r="GHZ80" s="4"/>
      <c r="GIA80" s="4"/>
      <c r="GIB80" s="4"/>
      <c r="GIC80" s="4"/>
      <c r="GID80" s="4"/>
      <c r="GIE80" s="4"/>
      <c r="GIF80" s="4"/>
      <c r="GIG80" s="4"/>
      <c r="GIH80" s="4"/>
      <c r="GII80" s="4"/>
      <c r="GIJ80" s="4"/>
      <c r="GIK80" s="4"/>
      <c r="GIL80" s="4"/>
      <c r="GIM80" s="4"/>
      <c r="GIN80" s="4"/>
      <c r="GIO80" s="4"/>
      <c r="GIP80" s="4"/>
      <c r="GIQ80" s="4"/>
      <c r="GIR80" s="4"/>
      <c r="GIS80" s="4"/>
      <c r="GIT80" s="4"/>
      <c r="GIU80" s="4"/>
      <c r="GIV80" s="4"/>
      <c r="GIW80" s="4"/>
      <c r="GIX80" s="4"/>
      <c r="GIY80" s="4"/>
      <c r="GIZ80" s="4"/>
      <c r="GJA80" s="4"/>
      <c r="GJB80" s="4"/>
      <c r="GJC80" s="4"/>
      <c r="GJD80" s="4"/>
      <c r="GJE80" s="4"/>
      <c r="GJF80" s="4"/>
      <c r="GJG80" s="4"/>
      <c r="GJH80" s="4"/>
      <c r="GJI80" s="4"/>
      <c r="GJJ80" s="4"/>
      <c r="GJK80" s="4"/>
      <c r="GJL80" s="4"/>
      <c r="GJM80" s="4"/>
      <c r="GJN80" s="4"/>
      <c r="GJO80" s="4"/>
      <c r="GJP80" s="4"/>
      <c r="GJQ80" s="4"/>
      <c r="GJR80" s="4"/>
      <c r="GJS80" s="4"/>
      <c r="GJT80" s="4"/>
      <c r="GJU80" s="4"/>
      <c r="GJV80" s="4"/>
      <c r="GJW80" s="4"/>
      <c r="GJX80" s="4"/>
      <c r="GJY80" s="4"/>
      <c r="GJZ80" s="4"/>
      <c r="GKA80" s="4"/>
      <c r="GKB80" s="4"/>
      <c r="GKC80" s="4"/>
      <c r="GKD80" s="4"/>
      <c r="GKE80" s="4"/>
      <c r="GKF80" s="4"/>
      <c r="GKG80" s="4"/>
      <c r="GKH80" s="4"/>
      <c r="GKI80" s="4"/>
      <c r="GKJ80" s="4"/>
      <c r="GKK80" s="4"/>
      <c r="GKL80" s="4"/>
      <c r="GKM80" s="4"/>
      <c r="GKN80" s="4"/>
      <c r="GKO80" s="4"/>
      <c r="GKP80" s="4"/>
      <c r="GKQ80" s="4"/>
      <c r="GKR80" s="4"/>
      <c r="GKS80" s="4"/>
      <c r="GKT80" s="4"/>
      <c r="GKU80" s="4"/>
      <c r="GKV80" s="4"/>
      <c r="GKW80" s="4"/>
      <c r="GKX80" s="4"/>
      <c r="GKY80" s="4"/>
      <c r="GKZ80" s="4"/>
      <c r="GLA80" s="4"/>
      <c r="GLB80" s="4"/>
      <c r="GLC80" s="4"/>
      <c r="GLD80" s="4"/>
      <c r="GLE80" s="4"/>
      <c r="GLF80" s="4"/>
      <c r="GLG80" s="4"/>
      <c r="GLH80" s="4"/>
      <c r="GLI80" s="4"/>
      <c r="GLJ80" s="4"/>
      <c r="GLK80" s="4"/>
      <c r="GLL80" s="4"/>
      <c r="GLM80" s="4"/>
      <c r="GLN80" s="4"/>
      <c r="GLO80" s="4"/>
      <c r="GLP80" s="4"/>
      <c r="GLQ80" s="4"/>
      <c r="GLR80" s="4"/>
      <c r="GLS80" s="4"/>
      <c r="GLT80" s="4"/>
      <c r="GLU80" s="4"/>
      <c r="GLV80" s="4"/>
      <c r="GLW80" s="4"/>
      <c r="GLX80" s="4"/>
      <c r="GLY80" s="4"/>
      <c r="GLZ80" s="4"/>
      <c r="GMA80" s="4"/>
      <c r="GMB80" s="4"/>
      <c r="GMC80" s="4"/>
      <c r="GMD80" s="4"/>
      <c r="GME80" s="4"/>
      <c r="GMF80" s="4"/>
      <c r="GMG80" s="4"/>
      <c r="GMH80" s="4"/>
      <c r="GMI80" s="4"/>
      <c r="GMJ80" s="4"/>
      <c r="GMK80" s="4"/>
      <c r="GML80" s="4"/>
      <c r="GMM80" s="4"/>
      <c r="GMN80" s="4"/>
      <c r="GMO80" s="4"/>
      <c r="GMP80" s="4"/>
      <c r="GMQ80" s="4"/>
      <c r="GMR80" s="4"/>
      <c r="GMS80" s="4"/>
      <c r="GMT80" s="4"/>
      <c r="GMU80" s="4"/>
      <c r="GMV80" s="4"/>
      <c r="GMW80" s="4"/>
      <c r="GMX80" s="4"/>
      <c r="GMY80" s="4"/>
      <c r="GMZ80" s="4"/>
      <c r="GNA80" s="4"/>
      <c r="GNB80" s="4"/>
      <c r="GNC80" s="4"/>
      <c r="GND80" s="4"/>
      <c r="GNE80" s="4"/>
      <c r="GNF80" s="4"/>
      <c r="GNG80" s="4"/>
      <c r="GNH80" s="4"/>
      <c r="GNI80" s="4"/>
      <c r="GNJ80" s="4"/>
      <c r="GNK80" s="4"/>
      <c r="GNL80" s="4"/>
      <c r="GNM80" s="4"/>
      <c r="GNN80" s="4"/>
      <c r="GNO80" s="4"/>
      <c r="GNP80" s="4"/>
      <c r="GNQ80" s="4"/>
      <c r="GNR80" s="4"/>
      <c r="GNS80" s="4"/>
      <c r="GNT80" s="4"/>
      <c r="GNU80" s="4"/>
      <c r="GNV80" s="4"/>
      <c r="GNW80" s="4"/>
      <c r="GNX80" s="4"/>
      <c r="GNY80" s="4"/>
      <c r="GNZ80" s="4"/>
      <c r="GOA80" s="4"/>
      <c r="GOB80" s="4"/>
      <c r="GOC80" s="4"/>
      <c r="GOD80" s="4"/>
      <c r="GOE80" s="4"/>
      <c r="GOF80" s="4"/>
      <c r="GOG80" s="4"/>
      <c r="GOH80" s="4"/>
      <c r="GOI80" s="4"/>
      <c r="GOJ80" s="4"/>
      <c r="GOK80" s="4"/>
      <c r="GOL80" s="4"/>
      <c r="GOM80" s="4"/>
      <c r="GON80" s="4"/>
      <c r="GOO80" s="4"/>
      <c r="GOP80" s="4"/>
      <c r="GOQ80" s="4"/>
      <c r="GOR80" s="4"/>
      <c r="GOS80" s="4"/>
      <c r="GOT80" s="4"/>
      <c r="GOU80" s="4"/>
      <c r="GOV80" s="4"/>
      <c r="GOW80" s="4"/>
      <c r="GOX80" s="4"/>
      <c r="GOY80" s="4"/>
      <c r="GOZ80" s="4"/>
      <c r="GPA80" s="4"/>
      <c r="GPB80" s="4"/>
      <c r="GPC80" s="4"/>
      <c r="GPD80" s="4"/>
      <c r="GPE80" s="4"/>
      <c r="GPF80" s="4"/>
      <c r="GPG80" s="4"/>
      <c r="GPH80" s="4"/>
      <c r="GPI80" s="4"/>
      <c r="GPJ80" s="4"/>
      <c r="GPK80" s="4"/>
      <c r="GPL80" s="4"/>
      <c r="GPM80" s="4"/>
      <c r="GPN80" s="4"/>
      <c r="GPO80" s="4"/>
      <c r="GPP80" s="4"/>
      <c r="GPQ80" s="4"/>
      <c r="GPR80" s="4"/>
      <c r="GPS80" s="4"/>
      <c r="GPT80" s="4"/>
      <c r="GPU80" s="4"/>
      <c r="GPV80" s="4"/>
      <c r="GPW80" s="4"/>
      <c r="GPX80" s="4"/>
      <c r="GPY80" s="4"/>
      <c r="GPZ80" s="4"/>
      <c r="GQA80" s="4"/>
      <c r="GQB80" s="4"/>
      <c r="GQC80" s="4"/>
      <c r="GQD80" s="4"/>
      <c r="GQE80" s="4"/>
      <c r="GQF80" s="4"/>
      <c r="GQG80" s="4"/>
      <c r="GQH80" s="4"/>
      <c r="GQI80" s="4"/>
      <c r="GQJ80" s="4"/>
      <c r="GQK80" s="4"/>
      <c r="GQL80" s="4"/>
      <c r="GQM80" s="4"/>
      <c r="GQN80" s="4"/>
      <c r="GQO80" s="4"/>
      <c r="GQP80" s="4"/>
      <c r="GQQ80" s="4"/>
      <c r="GQR80" s="4"/>
      <c r="GQS80" s="4"/>
      <c r="GQT80" s="4"/>
      <c r="GQU80" s="4"/>
      <c r="GQV80" s="4"/>
      <c r="GQW80" s="4"/>
      <c r="GQX80" s="4"/>
      <c r="GQY80" s="4"/>
      <c r="GQZ80" s="4"/>
      <c r="GRA80" s="4"/>
      <c r="GRB80" s="4"/>
      <c r="GRC80" s="4"/>
      <c r="GRD80" s="4"/>
      <c r="GRE80" s="4"/>
      <c r="GRF80" s="4"/>
      <c r="GRG80" s="4"/>
      <c r="GRH80" s="4"/>
      <c r="GRI80" s="4"/>
      <c r="GRJ80" s="4"/>
      <c r="GRK80" s="4"/>
      <c r="GRL80" s="4"/>
      <c r="GRM80" s="4"/>
      <c r="GRN80" s="4"/>
      <c r="GRO80" s="4"/>
      <c r="GRP80" s="4"/>
      <c r="GRQ80" s="4"/>
      <c r="GRR80" s="4"/>
      <c r="GRS80" s="4"/>
      <c r="GRT80" s="4"/>
      <c r="GRU80" s="4"/>
      <c r="GRV80" s="4"/>
      <c r="GRW80" s="4"/>
      <c r="GRX80" s="4"/>
      <c r="GRY80" s="4"/>
      <c r="GRZ80" s="4"/>
      <c r="GSA80" s="4"/>
      <c r="GSB80" s="4"/>
      <c r="GSC80" s="4"/>
      <c r="GSD80" s="4"/>
      <c r="GSE80" s="4"/>
      <c r="GSF80" s="4"/>
      <c r="GSG80" s="4"/>
      <c r="GSH80" s="4"/>
      <c r="GSI80" s="4"/>
      <c r="GSJ80" s="4"/>
      <c r="GSK80" s="4"/>
      <c r="GSL80" s="4"/>
      <c r="GSM80" s="4"/>
      <c r="GSN80" s="4"/>
      <c r="GSO80" s="4"/>
      <c r="GSP80" s="4"/>
      <c r="GSQ80" s="4"/>
      <c r="GSR80" s="4"/>
      <c r="GSS80" s="4"/>
      <c r="GST80" s="4"/>
      <c r="GSU80" s="4"/>
      <c r="GSV80" s="4"/>
      <c r="GSW80" s="4"/>
      <c r="GSX80" s="4"/>
      <c r="GSY80" s="4"/>
      <c r="GSZ80" s="4"/>
      <c r="GTA80" s="4"/>
      <c r="GTB80" s="4"/>
      <c r="GTC80" s="4"/>
      <c r="GTD80" s="4"/>
      <c r="GTE80" s="4"/>
      <c r="GTF80" s="4"/>
      <c r="GTG80" s="4"/>
      <c r="GTH80" s="4"/>
      <c r="GTI80" s="4"/>
      <c r="GTJ80" s="4"/>
      <c r="GTK80" s="4"/>
      <c r="GTL80" s="4"/>
      <c r="GTM80" s="4"/>
      <c r="GTN80" s="4"/>
      <c r="GTO80" s="4"/>
      <c r="GTP80" s="4"/>
      <c r="GTQ80" s="4"/>
      <c r="GTR80" s="4"/>
      <c r="GTS80" s="4"/>
      <c r="GTT80" s="4"/>
      <c r="GTU80" s="4"/>
      <c r="GTV80" s="4"/>
      <c r="GTW80" s="4"/>
      <c r="GTX80" s="4"/>
      <c r="GTY80" s="4"/>
      <c r="GTZ80" s="4"/>
      <c r="GUA80" s="4"/>
      <c r="GUB80" s="4"/>
      <c r="GUC80" s="4"/>
      <c r="GUD80" s="4"/>
      <c r="GUE80" s="4"/>
      <c r="GUF80" s="4"/>
      <c r="GUG80" s="4"/>
      <c r="GUH80" s="4"/>
      <c r="GUI80" s="4"/>
      <c r="GUJ80" s="4"/>
      <c r="GUK80" s="4"/>
      <c r="GUL80" s="4"/>
      <c r="GUM80" s="4"/>
      <c r="GUN80" s="4"/>
      <c r="GUO80" s="4"/>
      <c r="GUP80" s="4"/>
      <c r="GUQ80" s="4"/>
      <c r="GUR80" s="4"/>
      <c r="GUS80" s="4"/>
      <c r="GUT80" s="4"/>
      <c r="GUU80" s="4"/>
      <c r="GUV80" s="4"/>
      <c r="GUW80" s="4"/>
      <c r="GUX80" s="4"/>
      <c r="GUY80" s="4"/>
      <c r="GUZ80" s="4"/>
      <c r="GVA80" s="4"/>
      <c r="GVB80" s="4"/>
      <c r="GVC80" s="4"/>
      <c r="GVD80" s="4"/>
      <c r="GVE80" s="4"/>
      <c r="GVF80" s="4"/>
      <c r="GVG80" s="4"/>
      <c r="GVH80" s="4"/>
      <c r="GVI80" s="4"/>
      <c r="GVJ80" s="4"/>
      <c r="GVK80" s="4"/>
      <c r="GVL80" s="4"/>
      <c r="GVM80" s="4"/>
      <c r="GVN80" s="4"/>
      <c r="GVO80" s="4"/>
      <c r="GVP80" s="4"/>
      <c r="GVQ80" s="4"/>
      <c r="GVR80" s="4"/>
      <c r="GVS80" s="4"/>
      <c r="GVT80" s="4"/>
      <c r="GVU80" s="4"/>
      <c r="GVV80" s="4"/>
      <c r="GVW80" s="4"/>
      <c r="GVX80" s="4"/>
      <c r="GVY80" s="4"/>
      <c r="GVZ80" s="4"/>
      <c r="GWA80" s="4"/>
      <c r="GWB80" s="4"/>
      <c r="GWC80" s="4"/>
      <c r="GWD80" s="4"/>
      <c r="GWE80" s="4"/>
      <c r="GWF80" s="4"/>
      <c r="GWG80" s="4"/>
      <c r="GWH80" s="4"/>
      <c r="GWI80" s="4"/>
      <c r="GWJ80" s="4"/>
      <c r="GWK80" s="4"/>
      <c r="GWL80" s="4"/>
      <c r="GWM80" s="4"/>
      <c r="GWN80" s="4"/>
      <c r="GWO80" s="4"/>
      <c r="GWP80" s="4"/>
      <c r="GWQ80" s="4"/>
      <c r="GWR80" s="4"/>
      <c r="GWS80" s="4"/>
      <c r="GWT80" s="4"/>
      <c r="GWU80" s="4"/>
      <c r="GWV80" s="4"/>
      <c r="GWW80" s="4"/>
      <c r="GWX80" s="4"/>
      <c r="GWY80" s="4"/>
      <c r="GWZ80" s="4"/>
      <c r="GXA80" s="4"/>
      <c r="GXB80" s="4"/>
      <c r="GXC80" s="4"/>
      <c r="GXD80" s="4"/>
      <c r="GXE80" s="4"/>
      <c r="GXF80" s="4"/>
      <c r="GXG80" s="4"/>
      <c r="GXH80" s="4"/>
      <c r="GXI80" s="4"/>
      <c r="GXJ80" s="4"/>
      <c r="GXK80" s="4"/>
      <c r="GXL80" s="4"/>
      <c r="GXM80" s="4"/>
      <c r="GXN80" s="4"/>
      <c r="GXO80" s="4"/>
      <c r="GXP80" s="4"/>
      <c r="GXQ80" s="4"/>
      <c r="GXR80" s="4"/>
      <c r="GXS80" s="4"/>
      <c r="GXT80" s="4"/>
      <c r="GXU80" s="4"/>
      <c r="GXV80" s="4"/>
      <c r="GXW80" s="4"/>
      <c r="GXX80" s="4"/>
      <c r="GXY80" s="4"/>
      <c r="GXZ80" s="4"/>
      <c r="GYA80" s="4"/>
      <c r="GYB80" s="4"/>
      <c r="GYC80" s="4"/>
      <c r="GYD80" s="4"/>
      <c r="GYE80" s="4"/>
      <c r="GYF80" s="4"/>
      <c r="GYG80" s="4"/>
      <c r="GYH80" s="4"/>
      <c r="GYI80" s="4"/>
      <c r="GYJ80" s="4"/>
      <c r="GYK80" s="4"/>
      <c r="GYL80" s="4"/>
      <c r="GYM80" s="4"/>
      <c r="GYN80" s="4"/>
      <c r="GYO80" s="4"/>
      <c r="GYP80" s="4"/>
      <c r="GYQ80" s="4"/>
      <c r="GYR80" s="4"/>
      <c r="GYS80" s="4"/>
      <c r="GYT80" s="4"/>
      <c r="GYU80" s="4"/>
      <c r="GYV80" s="4"/>
      <c r="GYW80" s="4"/>
      <c r="GYX80" s="4"/>
      <c r="GYY80" s="4"/>
      <c r="GYZ80" s="4"/>
      <c r="GZA80" s="4"/>
      <c r="GZB80" s="4"/>
      <c r="GZC80" s="4"/>
      <c r="GZD80" s="4"/>
      <c r="GZE80" s="4"/>
      <c r="GZF80" s="4"/>
      <c r="GZG80" s="4"/>
      <c r="GZH80" s="4"/>
      <c r="GZI80" s="4"/>
      <c r="GZJ80" s="4"/>
      <c r="GZK80" s="4"/>
      <c r="GZL80" s="4"/>
      <c r="GZM80" s="4"/>
      <c r="GZN80" s="4"/>
      <c r="GZO80" s="4"/>
      <c r="GZP80" s="4"/>
      <c r="GZQ80" s="4"/>
      <c r="GZR80" s="4"/>
      <c r="GZS80" s="4"/>
      <c r="GZT80" s="4"/>
      <c r="GZU80" s="4"/>
      <c r="GZV80" s="4"/>
      <c r="GZW80" s="4"/>
      <c r="GZX80" s="4"/>
      <c r="GZY80" s="4"/>
      <c r="GZZ80" s="4"/>
      <c r="HAA80" s="4"/>
      <c r="HAB80" s="4"/>
      <c r="HAC80" s="4"/>
      <c r="HAD80" s="4"/>
      <c r="HAE80" s="4"/>
      <c r="HAF80" s="4"/>
      <c r="HAG80" s="4"/>
      <c r="HAH80" s="4"/>
      <c r="HAI80" s="4"/>
      <c r="HAJ80" s="4"/>
      <c r="HAK80" s="4"/>
      <c r="HAL80" s="4"/>
      <c r="HAM80" s="4"/>
      <c r="HAN80" s="4"/>
      <c r="HAO80" s="4"/>
      <c r="HAP80" s="4"/>
      <c r="HAQ80" s="4"/>
      <c r="HAR80" s="4"/>
      <c r="HAS80" s="4"/>
      <c r="HAT80" s="4"/>
      <c r="HAU80" s="4"/>
      <c r="HAV80" s="4"/>
      <c r="HAW80" s="4"/>
      <c r="HAX80" s="4"/>
      <c r="HAY80" s="4"/>
      <c r="HAZ80" s="4"/>
      <c r="HBA80" s="4"/>
      <c r="HBB80" s="4"/>
      <c r="HBC80" s="4"/>
      <c r="HBD80" s="4"/>
      <c r="HBE80" s="4"/>
      <c r="HBF80" s="4"/>
      <c r="HBG80" s="4"/>
      <c r="HBH80" s="4"/>
      <c r="HBI80" s="4"/>
      <c r="HBJ80" s="4"/>
      <c r="HBK80" s="4"/>
      <c r="HBL80" s="4"/>
      <c r="HBM80" s="4"/>
      <c r="HBN80" s="4"/>
      <c r="HBO80" s="4"/>
      <c r="HBP80" s="4"/>
      <c r="HBQ80" s="4"/>
      <c r="HBR80" s="4"/>
      <c r="HBS80" s="4"/>
      <c r="HBT80" s="4"/>
      <c r="HBU80" s="4"/>
      <c r="HBV80" s="4"/>
      <c r="HBW80" s="4"/>
      <c r="HBX80" s="4"/>
      <c r="HBY80" s="4"/>
      <c r="HBZ80" s="4"/>
      <c r="HCA80" s="4"/>
      <c r="HCB80" s="4"/>
      <c r="HCC80" s="4"/>
      <c r="HCD80" s="4"/>
      <c r="HCE80" s="4"/>
      <c r="HCF80" s="4"/>
      <c r="HCG80" s="4"/>
      <c r="HCH80" s="4"/>
      <c r="HCI80" s="4"/>
      <c r="HCJ80" s="4"/>
      <c r="HCK80" s="4"/>
      <c r="HCL80" s="4"/>
      <c r="HCM80" s="4"/>
      <c r="HCN80" s="4"/>
      <c r="HCO80" s="4"/>
      <c r="HCP80" s="4"/>
      <c r="HCQ80" s="4"/>
      <c r="HCR80" s="4"/>
      <c r="HCS80" s="4"/>
      <c r="HCT80" s="4"/>
      <c r="HCU80" s="4"/>
      <c r="HCV80" s="4"/>
      <c r="HCW80" s="4"/>
      <c r="HCX80" s="4"/>
      <c r="HCY80" s="4"/>
      <c r="HCZ80" s="4"/>
      <c r="HDA80" s="4"/>
      <c r="HDB80" s="4"/>
      <c r="HDC80" s="4"/>
      <c r="HDD80" s="4"/>
      <c r="HDE80" s="4"/>
      <c r="HDF80" s="4"/>
      <c r="HDG80" s="4"/>
      <c r="HDH80" s="4"/>
      <c r="HDI80" s="4"/>
      <c r="HDJ80" s="4"/>
      <c r="HDK80" s="4"/>
      <c r="HDL80" s="4"/>
      <c r="HDM80" s="4"/>
      <c r="HDN80" s="4"/>
      <c r="HDO80" s="4"/>
      <c r="HDP80" s="4"/>
      <c r="HDQ80" s="4"/>
      <c r="HDR80" s="4"/>
      <c r="HDS80" s="4"/>
      <c r="HDT80" s="4"/>
      <c r="HDU80" s="4"/>
      <c r="HDV80" s="4"/>
      <c r="HDW80" s="4"/>
      <c r="HDX80" s="4"/>
      <c r="HDY80" s="4"/>
      <c r="HDZ80" s="4"/>
      <c r="HEA80" s="4"/>
      <c r="HEB80" s="4"/>
      <c r="HEC80" s="4"/>
      <c r="HED80" s="4"/>
      <c r="HEE80" s="4"/>
      <c r="HEF80" s="4"/>
      <c r="HEG80" s="4"/>
      <c r="HEH80" s="4"/>
      <c r="HEI80" s="4"/>
      <c r="HEJ80" s="4"/>
      <c r="HEK80" s="4"/>
      <c r="HEL80" s="4"/>
      <c r="HEM80" s="4"/>
      <c r="HEN80" s="4"/>
      <c r="HEO80" s="4"/>
      <c r="HEP80" s="4"/>
      <c r="HEQ80" s="4"/>
      <c r="HER80" s="4"/>
      <c r="HES80" s="4"/>
      <c r="HET80" s="4"/>
      <c r="HEU80" s="4"/>
      <c r="HEV80" s="4"/>
      <c r="HEW80" s="4"/>
      <c r="HEX80" s="4"/>
      <c r="HEY80" s="4"/>
      <c r="HEZ80" s="4"/>
      <c r="HFA80" s="4"/>
      <c r="HFB80" s="4"/>
      <c r="HFC80" s="4"/>
      <c r="HFD80" s="4"/>
      <c r="HFE80" s="4"/>
      <c r="HFF80" s="4"/>
      <c r="HFG80" s="4"/>
      <c r="HFH80" s="4"/>
      <c r="HFI80" s="4"/>
      <c r="HFJ80" s="4"/>
      <c r="HFK80" s="4"/>
      <c r="HFL80" s="4"/>
      <c r="HFM80" s="4"/>
      <c r="HFN80" s="4"/>
      <c r="HFO80" s="4"/>
      <c r="HFP80" s="4"/>
      <c r="HFQ80" s="4"/>
      <c r="HFR80" s="4"/>
      <c r="HFS80" s="4"/>
      <c r="HFT80" s="4"/>
      <c r="HFU80" s="4"/>
      <c r="HFV80" s="4"/>
      <c r="HFW80" s="4"/>
      <c r="HFX80" s="4"/>
      <c r="HFY80" s="4"/>
      <c r="HFZ80" s="4"/>
      <c r="HGA80" s="4"/>
      <c r="HGB80" s="4"/>
      <c r="HGC80" s="4"/>
      <c r="HGD80" s="4"/>
      <c r="HGE80" s="4"/>
      <c r="HGF80" s="4"/>
      <c r="HGG80" s="4"/>
      <c r="HGH80" s="4"/>
      <c r="HGI80" s="4"/>
      <c r="HGJ80" s="4"/>
      <c r="HGK80" s="4"/>
      <c r="HGL80" s="4"/>
      <c r="HGM80" s="4"/>
      <c r="HGN80" s="4"/>
      <c r="HGO80" s="4"/>
      <c r="HGP80" s="4"/>
      <c r="HGQ80" s="4"/>
      <c r="HGR80" s="4"/>
      <c r="HGS80" s="4"/>
      <c r="HGT80" s="4"/>
      <c r="HGU80" s="4"/>
      <c r="HGV80" s="4"/>
      <c r="HGW80" s="4"/>
      <c r="HGX80" s="4"/>
      <c r="HGY80" s="4"/>
      <c r="HGZ80" s="4"/>
      <c r="HHA80" s="4"/>
      <c r="HHB80" s="4"/>
      <c r="HHC80" s="4"/>
      <c r="HHD80" s="4"/>
      <c r="HHE80" s="4"/>
      <c r="HHF80" s="4"/>
      <c r="HHG80" s="4"/>
      <c r="HHH80" s="4"/>
      <c r="HHI80" s="4"/>
      <c r="HHJ80" s="4"/>
      <c r="HHK80" s="4"/>
      <c r="HHL80" s="4"/>
      <c r="HHM80" s="4"/>
      <c r="HHN80" s="4"/>
      <c r="HHO80" s="4"/>
      <c r="HHP80" s="4"/>
      <c r="HHQ80" s="4"/>
      <c r="HHR80" s="4"/>
      <c r="HHS80" s="4"/>
      <c r="HHT80" s="4"/>
      <c r="HHU80" s="4"/>
      <c r="HHV80" s="4"/>
      <c r="HHW80" s="4"/>
      <c r="HHX80" s="4"/>
      <c r="HHY80" s="4"/>
      <c r="HHZ80" s="4"/>
      <c r="HIA80" s="4"/>
      <c r="HIB80" s="4"/>
      <c r="HIC80" s="4"/>
      <c r="HID80" s="4"/>
      <c r="HIE80" s="4"/>
      <c r="HIF80" s="4"/>
      <c r="HIG80" s="4"/>
      <c r="HIH80" s="4"/>
      <c r="HII80" s="4"/>
      <c r="HIJ80" s="4"/>
      <c r="HIK80" s="4"/>
      <c r="HIL80" s="4"/>
      <c r="HIM80" s="4"/>
      <c r="HIN80" s="4"/>
      <c r="HIO80" s="4"/>
      <c r="HIP80" s="4"/>
      <c r="HIQ80" s="4"/>
      <c r="HIR80" s="4"/>
      <c r="HIS80" s="4"/>
      <c r="HIT80" s="4"/>
      <c r="HIU80" s="4"/>
      <c r="HIV80" s="4"/>
      <c r="HIW80" s="4"/>
      <c r="HIX80" s="4"/>
      <c r="HIY80" s="4"/>
      <c r="HIZ80" s="4"/>
      <c r="HJA80" s="4"/>
      <c r="HJB80" s="4"/>
      <c r="HJC80" s="4"/>
      <c r="HJD80" s="4"/>
      <c r="HJE80" s="4"/>
      <c r="HJF80" s="4"/>
      <c r="HJG80" s="4"/>
      <c r="HJH80" s="4"/>
      <c r="HJI80" s="4"/>
      <c r="HJJ80" s="4"/>
      <c r="HJK80" s="4"/>
      <c r="HJL80" s="4"/>
      <c r="HJM80" s="4"/>
      <c r="HJN80" s="4"/>
      <c r="HJO80" s="4"/>
      <c r="HJP80" s="4"/>
      <c r="HJQ80" s="4"/>
      <c r="HJR80" s="4"/>
      <c r="HJS80" s="4"/>
      <c r="HJT80" s="4"/>
      <c r="HJU80" s="4"/>
      <c r="HJV80" s="4"/>
      <c r="HJW80" s="4"/>
      <c r="HJX80" s="4"/>
      <c r="HJY80" s="4"/>
      <c r="HJZ80" s="4"/>
      <c r="HKA80" s="4"/>
      <c r="HKB80" s="4"/>
      <c r="HKC80" s="4"/>
      <c r="HKD80" s="4"/>
      <c r="HKE80" s="4"/>
      <c r="HKF80" s="4"/>
      <c r="HKG80" s="4"/>
      <c r="HKH80" s="4"/>
      <c r="HKI80" s="4"/>
      <c r="HKJ80" s="4"/>
      <c r="HKK80" s="4"/>
      <c r="HKL80" s="4"/>
      <c r="HKM80" s="4"/>
      <c r="HKN80" s="4"/>
      <c r="HKO80" s="4"/>
      <c r="HKP80" s="4"/>
      <c r="HKQ80" s="4"/>
      <c r="HKR80" s="4"/>
      <c r="HKS80" s="4"/>
      <c r="HKT80" s="4"/>
      <c r="HKU80" s="4"/>
      <c r="HKV80" s="4"/>
      <c r="HKW80" s="4"/>
      <c r="HKX80" s="4"/>
      <c r="HKY80" s="4"/>
      <c r="HKZ80" s="4"/>
      <c r="HLA80" s="4"/>
      <c r="HLB80" s="4"/>
      <c r="HLC80" s="4"/>
      <c r="HLD80" s="4"/>
      <c r="HLE80" s="4"/>
      <c r="HLF80" s="4"/>
      <c r="HLG80" s="4"/>
      <c r="HLH80" s="4"/>
      <c r="HLI80" s="4"/>
      <c r="HLJ80" s="4"/>
      <c r="HLK80" s="4"/>
      <c r="HLL80" s="4"/>
      <c r="HLM80" s="4"/>
      <c r="HLN80" s="4"/>
      <c r="HLO80" s="4"/>
      <c r="HLP80" s="4"/>
      <c r="HLQ80" s="4"/>
      <c r="HLR80" s="4"/>
      <c r="HLS80" s="4"/>
      <c r="HLT80" s="4"/>
      <c r="HLU80" s="4"/>
      <c r="HLV80" s="4"/>
      <c r="HLW80" s="4"/>
      <c r="HLX80" s="4"/>
      <c r="HLY80" s="4"/>
      <c r="HLZ80" s="4"/>
      <c r="HMA80" s="4"/>
      <c r="HMB80" s="4"/>
      <c r="HMC80" s="4"/>
      <c r="HMD80" s="4"/>
      <c r="HME80" s="4"/>
      <c r="HMF80" s="4"/>
      <c r="HMG80" s="4"/>
      <c r="HMH80" s="4"/>
      <c r="HMI80" s="4"/>
      <c r="HMJ80" s="4"/>
      <c r="HMK80" s="4"/>
      <c r="HML80" s="4"/>
      <c r="HMM80" s="4"/>
      <c r="HMN80" s="4"/>
      <c r="HMO80" s="4"/>
      <c r="HMP80" s="4"/>
      <c r="HMQ80" s="4"/>
      <c r="HMR80" s="4"/>
      <c r="HMS80" s="4"/>
      <c r="HMT80" s="4"/>
      <c r="HMU80" s="4"/>
      <c r="HMV80" s="4"/>
      <c r="HMW80" s="4"/>
      <c r="HMX80" s="4"/>
      <c r="HMY80" s="4"/>
      <c r="HMZ80" s="4"/>
      <c r="HNA80" s="4"/>
      <c r="HNB80" s="4"/>
      <c r="HNC80" s="4"/>
      <c r="HND80" s="4"/>
      <c r="HNE80" s="4"/>
      <c r="HNF80" s="4"/>
      <c r="HNG80" s="4"/>
      <c r="HNH80" s="4"/>
      <c r="HNI80" s="4"/>
      <c r="HNJ80" s="4"/>
      <c r="HNK80" s="4"/>
      <c r="HNL80" s="4"/>
      <c r="HNM80" s="4"/>
      <c r="HNN80" s="4"/>
      <c r="HNO80" s="4"/>
      <c r="HNP80" s="4"/>
      <c r="HNQ80" s="4"/>
      <c r="HNR80" s="4"/>
      <c r="HNS80" s="4"/>
      <c r="HNT80" s="4"/>
      <c r="HNU80" s="4"/>
      <c r="HNV80" s="4"/>
      <c r="HNW80" s="4"/>
      <c r="HNX80" s="4"/>
      <c r="HNY80" s="4"/>
      <c r="HNZ80" s="4"/>
      <c r="HOA80" s="4"/>
      <c r="HOB80" s="4"/>
      <c r="HOC80" s="4"/>
      <c r="HOD80" s="4"/>
      <c r="HOE80" s="4"/>
      <c r="HOF80" s="4"/>
      <c r="HOG80" s="4"/>
      <c r="HOH80" s="4"/>
      <c r="HOI80" s="4"/>
      <c r="HOJ80" s="4"/>
      <c r="HOK80" s="4"/>
      <c r="HOL80" s="4"/>
      <c r="HOM80" s="4"/>
      <c r="HON80" s="4"/>
      <c r="HOO80" s="4"/>
      <c r="HOP80" s="4"/>
      <c r="HOQ80" s="4"/>
      <c r="HOR80" s="4"/>
      <c r="HOS80" s="4"/>
      <c r="HOT80" s="4"/>
      <c r="HOU80" s="4"/>
      <c r="HOV80" s="4"/>
      <c r="HOW80" s="4"/>
      <c r="HOX80" s="4"/>
      <c r="HOY80" s="4"/>
      <c r="HOZ80" s="4"/>
      <c r="HPA80" s="4"/>
      <c r="HPB80" s="4"/>
      <c r="HPC80" s="4"/>
      <c r="HPD80" s="4"/>
      <c r="HPE80" s="4"/>
      <c r="HPF80" s="4"/>
      <c r="HPG80" s="4"/>
      <c r="HPH80" s="4"/>
      <c r="HPI80" s="4"/>
      <c r="HPJ80" s="4"/>
      <c r="HPK80" s="4"/>
      <c r="HPL80" s="4"/>
      <c r="HPM80" s="4"/>
      <c r="HPN80" s="4"/>
      <c r="HPO80" s="4"/>
      <c r="HPP80" s="4"/>
      <c r="HPQ80" s="4"/>
      <c r="HPR80" s="4"/>
      <c r="HPS80" s="4"/>
      <c r="HPT80" s="4"/>
      <c r="HPU80" s="4"/>
      <c r="HPV80" s="4"/>
      <c r="HPW80" s="4"/>
      <c r="HPX80" s="4"/>
      <c r="HPY80" s="4"/>
      <c r="HPZ80" s="4"/>
      <c r="HQA80" s="4"/>
      <c r="HQB80" s="4"/>
      <c r="HQC80" s="4"/>
      <c r="HQD80" s="4"/>
      <c r="HQE80" s="4"/>
      <c r="HQF80" s="4"/>
      <c r="HQG80" s="4"/>
      <c r="HQH80" s="4"/>
      <c r="HQI80" s="4"/>
      <c r="HQJ80" s="4"/>
      <c r="HQK80" s="4"/>
      <c r="HQL80" s="4"/>
      <c r="HQM80" s="4"/>
      <c r="HQN80" s="4"/>
      <c r="HQO80" s="4"/>
      <c r="HQP80" s="4"/>
      <c r="HQQ80" s="4"/>
      <c r="HQR80" s="4"/>
      <c r="HQS80" s="4"/>
      <c r="HQT80" s="4"/>
      <c r="HQU80" s="4"/>
      <c r="HQV80" s="4"/>
      <c r="HQW80" s="4"/>
      <c r="HQX80" s="4"/>
      <c r="HQY80" s="4"/>
      <c r="HQZ80" s="4"/>
      <c r="HRA80" s="4"/>
      <c r="HRB80" s="4"/>
      <c r="HRC80" s="4"/>
      <c r="HRD80" s="4"/>
      <c r="HRE80" s="4"/>
      <c r="HRF80" s="4"/>
      <c r="HRG80" s="4"/>
      <c r="HRH80" s="4"/>
      <c r="HRI80" s="4"/>
      <c r="HRJ80" s="4"/>
      <c r="HRK80" s="4"/>
      <c r="HRL80" s="4"/>
      <c r="HRM80" s="4"/>
      <c r="HRN80" s="4"/>
      <c r="HRO80" s="4"/>
      <c r="HRP80" s="4"/>
      <c r="HRQ80" s="4"/>
      <c r="HRR80" s="4"/>
      <c r="HRS80" s="4"/>
      <c r="HRT80" s="4"/>
      <c r="HRU80" s="4"/>
      <c r="HRV80" s="4"/>
      <c r="HRW80" s="4"/>
      <c r="HRX80" s="4"/>
      <c r="HRY80" s="4"/>
      <c r="HRZ80" s="4"/>
      <c r="HSA80" s="4"/>
      <c r="HSB80" s="4"/>
      <c r="HSC80" s="4"/>
      <c r="HSD80" s="4"/>
      <c r="HSE80" s="4"/>
      <c r="HSF80" s="4"/>
      <c r="HSG80" s="4"/>
      <c r="HSH80" s="4"/>
      <c r="HSI80" s="4"/>
      <c r="HSJ80" s="4"/>
      <c r="HSK80" s="4"/>
      <c r="HSL80" s="4"/>
      <c r="HSM80" s="4"/>
      <c r="HSN80" s="4"/>
      <c r="HSO80" s="4"/>
      <c r="HSP80" s="4"/>
      <c r="HSQ80" s="4"/>
      <c r="HSR80" s="4"/>
      <c r="HSS80" s="4"/>
      <c r="HST80" s="4"/>
      <c r="HSU80" s="4"/>
      <c r="HSV80" s="4"/>
      <c r="HSW80" s="4"/>
      <c r="HSX80" s="4"/>
      <c r="HSY80" s="4"/>
      <c r="HSZ80" s="4"/>
      <c r="HTA80" s="4"/>
      <c r="HTB80" s="4"/>
      <c r="HTC80" s="4"/>
      <c r="HTD80" s="4"/>
      <c r="HTE80" s="4"/>
      <c r="HTF80" s="4"/>
      <c r="HTG80" s="4"/>
      <c r="HTH80" s="4"/>
      <c r="HTI80" s="4"/>
      <c r="HTJ80" s="4"/>
      <c r="HTK80" s="4"/>
      <c r="HTL80" s="4"/>
      <c r="HTM80" s="4"/>
      <c r="HTN80" s="4"/>
      <c r="HTO80" s="4"/>
      <c r="HTP80" s="4"/>
      <c r="HTQ80" s="4"/>
      <c r="HTR80" s="4"/>
      <c r="HTS80" s="4"/>
      <c r="HTT80" s="4"/>
      <c r="HTU80" s="4"/>
      <c r="HTV80" s="4"/>
      <c r="HTW80" s="4"/>
      <c r="HTX80" s="4"/>
      <c r="HTY80" s="4"/>
      <c r="HTZ80" s="4"/>
      <c r="HUA80" s="4"/>
      <c r="HUB80" s="4"/>
      <c r="HUC80" s="4"/>
      <c r="HUD80" s="4"/>
      <c r="HUE80" s="4"/>
      <c r="HUF80" s="4"/>
      <c r="HUG80" s="4"/>
      <c r="HUH80" s="4"/>
      <c r="HUI80" s="4"/>
      <c r="HUJ80" s="4"/>
      <c r="HUK80" s="4"/>
      <c r="HUL80" s="4"/>
      <c r="HUM80" s="4"/>
      <c r="HUN80" s="4"/>
      <c r="HUO80" s="4"/>
      <c r="HUP80" s="4"/>
      <c r="HUQ80" s="4"/>
      <c r="HUR80" s="4"/>
      <c r="HUS80" s="4"/>
      <c r="HUT80" s="4"/>
      <c r="HUU80" s="4"/>
      <c r="HUV80" s="4"/>
      <c r="HUW80" s="4"/>
      <c r="HUX80" s="4"/>
      <c r="HUY80" s="4"/>
      <c r="HUZ80" s="4"/>
      <c r="HVA80" s="4"/>
      <c r="HVB80" s="4"/>
      <c r="HVC80" s="4"/>
      <c r="HVD80" s="4"/>
      <c r="HVE80" s="4"/>
      <c r="HVF80" s="4"/>
      <c r="HVG80" s="4"/>
      <c r="HVH80" s="4"/>
      <c r="HVI80" s="4"/>
      <c r="HVJ80" s="4"/>
      <c r="HVK80" s="4"/>
      <c r="HVL80" s="4"/>
      <c r="HVM80" s="4"/>
      <c r="HVN80" s="4"/>
      <c r="HVO80" s="4"/>
      <c r="HVP80" s="4"/>
      <c r="HVQ80" s="4"/>
      <c r="HVR80" s="4"/>
      <c r="HVS80" s="4"/>
      <c r="HVT80" s="4"/>
      <c r="HVU80" s="4"/>
      <c r="HVV80" s="4"/>
      <c r="HVW80" s="4"/>
      <c r="HVX80" s="4"/>
      <c r="HVY80" s="4"/>
      <c r="HVZ80" s="4"/>
      <c r="HWA80" s="4"/>
      <c r="HWB80" s="4"/>
      <c r="HWC80" s="4"/>
      <c r="HWD80" s="4"/>
      <c r="HWE80" s="4"/>
      <c r="HWF80" s="4"/>
      <c r="HWG80" s="4"/>
      <c r="HWH80" s="4"/>
      <c r="HWI80" s="4"/>
      <c r="HWJ80" s="4"/>
      <c r="HWK80" s="4"/>
      <c r="HWL80" s="4"/>
      <c r="HWM80" s="4"/>
      <c r="HWN80" s="4"/>
      <c r="HWO80" s="4"/>
      <c r="HWP80" s="4"/>
      <c r="HWQ80" s="4"/>
      <c r="HWR80" s="4"/>
      <c r="HWS80" s="4"/>
      <c r="HWT80" s="4"/>
      <c r="HWU80" s="4"/>
      <c r="HWV80" s="4"/>
      <c r="HWW80" s="4"/>
      <c r="HWX80" s="4"/>
      <c r="HWY80" s="4"/>
      <c r="HWZ80" s="4"/>
      <c r="HXA80" s="4"/>
      <c r="HXB80" s="4"/>
      <c r="HXC80" s="4"/>
      <c r="HXD80" s="4"/>
      <c r="HXE80" s="4"/>
      <c r="HXF80" s="4"/>
      <c r="HXG80" s="4"/>
      <c r="HXH80" s="4"/>
      <c r="HXI80" s="4"/>
      <c r="HXJ80" s="4"/>
      <c r="HXK80" s="4"/>
      <c r="HXL80" s="4"/>
      <c r="HXM80" s="4"/>
      <c r="HXN80" s="4"/>
      <c r="HXO80" s="4"/>
      <c r="HXP80" s="4"/>
      <c r="HXQ80" s="4"/>
      <c r="HXR80" s="4"/>
      <c r="HXS80" s="4"/>
      <c r="HXT80" s="4"/>
      <c r="HXU80" s="4"/>
      <c r="HXV80" s="4"/>
      <c r="HXW80" s="4"/>
      <c r="HXX80" s="4"/>
      <c r="HXY80" s="4"/>
      <c r="HXZ80" s="4"/>
      <c r="HYA80" s="4"/>
      <c r="HYB80" s="4"/>
      <c r="HYC80" s="4"/>
      <c r="HYD80" s="4"/>
      <c r="HYE80" s="4"/>
      <c r="HYF80" s="4"/>
      <c r="HYG80" s="4"/>
      <c r="HYH80" s="4"/>
      <c r="HYI80" s="4"/>
      <c r="HYJ80" s="4"/>
      <c r="HYK80" s="4"/>
      <c r="HYL80" s="4"/>
      <c r="HYM80" s="4"/>
      <c r="HYN80" s="4"/>
      <c r="HYO80" s="4"/>
      <c r="HYP80" s="4"/>
      <c r="HYQ80" s="4"/>
      <c r="HYR80" s="4"/>
      <c r="HYS80" s="4"/>
      <c r="HYT80" s="4"/>
      <c r="HYU80" s="4"/>
      <c r="HYV80" s="4"/>
      <c r="HYW80" s="4"/>
      <c r="HYX80" s="4"/>
      <c r="HYY80" s="4"/>
      <c r="HYZ80" s="4"/>
      <c r="HZA80" s="4"/>
      <c r="HZB80" s="4"/>
      <c r="HZC80" s="4"/>
      <c r="HZD80" s="4"/>
      <c r="HZE80" s="4"/>
      <c r="HZF80" s="4"/>
      <c r="HZG80" s="4"/>
      <c r="HZH80" s="4"/>
      <c r="HZI80" s="4"/>
      <c r="HZJ80" s="4"/>
      <c r="HZK80" s="4"/>
      <c r="HZL80" s="4"/>
      <c r="HZM80" s="4"/>
      <c r="HZN80" s="4"/>
      <c r="HZO80" s="4"/>
      <c r="HZP80" s="4"/>
      <c r="HZQ80" s="4"/>
      <c r="HZR80" s="4"/>
      <c r="HZS80" s="4"/>
      <c r="HZT80" s="4"/>
      <c r="HZU80" s="4"/>
      <c r="HZV80" s="4"/>
      <c r="HZW80" s="4"/>
      <c r="HZX80" s="4"/>
      <c r="HZY80" s="4"/>
      <c r="HZZ80" s="4"/>
      <c r="IAA80" s="4"/>
      <c r="IAB80" s="4"/>
      <c r="IAC80" s="4"/>
      <c r="IAD80" s="4"/>
      <c r="IAE80" s="4"/>
      <c r="IAF80" s="4"/>
      <c r="IAG80" s="4"/>
      <c r="IAH80" s="4"/>
      <c r="IAI80" s="4"/>
      <c r="IAJ80" s="4"/>
      <c r="IAK80" s="4"/>
      <c r="IAL80" s="4"/>
      <c r="IAM80" s="4"/>
      <c r="IAN80" s="4"/>
      <c r="IAO80" s="4"/>
      <c r="IAP80" s="4"/>
      <c r="IAQ80" s="4"/>
      <c r="IAR80" s="4"/>
      <c r="IAS80" s="4"/>
      <c r="IAT80" s="4"/>
      <c r="IAU80" s="4"/>
      <c r="IAV80" s="4"/>
      <c r="IAW80" s="4"/>
      <c r="IAX80" s="4"/>
      <c r="IAY80" s="4"/>
      <c r="IAZ80" s="4"/>
      <c r="IBA80" s="4"/>
      <c r="IBB80" s="4"/>
      <c r="IBC80" s="4"/>
      <c r="IBD80" s="4"/>
      <c r="IBE80" s="4"/>
      <c r="IBF80" s="4"/>
      <c r="IBG80" s="4"/>
      <c r="IBH80" s="4"/>
      <c r="IBI80" s="4"/>
      <c r="IBJ80" s="4"/>
      <c r="IBK80" s="4"/>
      <c r="IBL80" s="4"/>
      <c r="IBM80" s="4"/>
      <c r="IBN80" s="4"/>
      <c r="IBO80" s="4"/>
      <c r="IBP80" s="4"/>
      <c r="IBQ80" s="4"/>
      <c r="IBR80" s="4"/>
      <c r="IBS80" s="4"/>
      <c r="IBT80" s="4"/>
      <c r="IBU80" s="4"/>
      <c r="IBV80" s="4"/>
      <c r="IBW80" s="4"/>
      <c r="IBX80" s="4"/>
      <c r="IBY80" s="4"/>
      <c r="IBZ80" s="4"/>
      <c r="ICA80" s="4"/>
      <c r="ICB80" s="4"/>
      <c r="ICC80" s="4"/>
      <c r="ICD80" s="4"/>
      <c r="ICE80" s="4"/>
      <c r="ICF80" s="4"/>
      <c r="ICG80" s="4"/>
      <c r="ICH80" s="4"/>
      <c r="ICI80" s="4"/>
      <c r="ICJ80" s="4"/>
      <c r="ICK80" s="4"/>
      <c r="ICL80" s="4"/>
      <c r="ICM80" s="4"/>
      <c r="ICN80" s="4"/>
      <c r="ICO80" s="4"/>
      <c r="ICP80" s="4"/>
      <c r="ICQ80" s="4"/>
      <c r="ICR80" s="4"/>
      <c r="ICS80" s="4"/>
      <c r="ICT80" s="4"/>
      <c r="ICU80" s="4"/>
      <c r="ICV80" s="4"/>
      <c r="ICW80" s="4"/>
      <c r="ICX80" s="4"/>
      <c r="ICY80" s="4"/>
      <c r="ICZ80" s="4"/>
      <c r="IDA80" s="4"/>
      <c r="IDB80" s="4"/>
      <c r="IDC80" s="4"/>
      <c r="IDD80" s="4"/>
      <c r="IDE80" s="4"/>
      <c r="IDF80" s="4"/>
      <c r="IDG80" s="4"/>
      <c r="IDH80" s="4"/>
      <c r="IDI80" s="4"/>
      <c r="IDJ80" s="4"/>
      <c r="IDK80" s="4"/>
      <c r="IDL80" s="4"/>
      <c r="IDM80" s="4"/>
      <c r="IDN80" s="4"/>
      <c r="IDO80" s="4"/>
      <c r="IDP80" s="4"/>
      <c r="IDQ80" s="4"/>
      <c r="IDR80" s="4"/>
      <c r="IDS80" s="4"/>
      <c r="IDT80" s="4"/>
      <c r="IDU80" s="4"/>
      <c r="IDV80" s="4"/>
      <c r="IDW80" s="4"/>
      <c r="IDX80" s="4"/>
      <c r="IDY80" s="4"/>
      <c r="IDZ80" s="4"/>
      <c r="IEA80" s="4"/>
      <c r="IEB80" s="4"/>
      <c r="IEC80" s="4"/>
      <c r="IED80" s="4"/>
      <c r="IEE80" s="4"/>
      <c r="IEF80" s="4"/>
      <c r="IEG80" s="4"/>
      <c r="IEH80" s="4"/>
      <c r="IEI80" s="4"/>
      <c r="IEJ80" s="4"/>
      <c r="IEK80" s="4"/>
      <c r="IEL80" s="4"/>
      <c r="IEM80" s="4"/>
      <c r="IEN80" s="4"/>
      <c r="IEO80" s="4"/>
      <c r="IEP80" s="4"/>
      <c r="IEQ80" s="4"/>
      <c r="IER80" s="4"/>
      <c r="IES80" s="4"/>
      <c r="IET80" s="4"/>
      <c r="IEU80" s="4"/>
      <c r="IEV80" s="4"/>
      <c r="IEW80" s="4"/>
      <c r="IEX80" s="4"/>
      <c r="IEY80" s="4"/>
      <c r="IEZ80" s="4"/>
      <c r="IFA80" s="4"/>
      <c r="IFB80" s="4"/>
      <c r="IFC80" s="4"/>
      <c r="IFD80" s="4"/>
      <c r="IFE80" s="4"/>
      <c r="IFF80" s="4"/>
      <c r="IFG80" s="4"/>
      <c r="IFH80" s="4"/>
      <c r="IFI80" s="4"/>
      <c r="IFJ80" s="4"/>
      <c r="IFK80" s="4"/>
      <c r="IFL80" s="4"/>
      <c r="IFM80" s="4"/>
      <c r="IFN80" s="4"/>
      <c r="IFO80" s="4"/>
      <c r="IFP80" s="4"/>
      <c r="IFQ80" s="4"/>
      <c r="IFR80" s="4"/>
      <c r="IFS80" s="4"/>
      <c r="IFT80" s="4"/>
      <c r="IFU80" s="4"/>
      <c r="IFV80" s="4"/>
      <c r="IFW80" s="4"/>
      <c r="IFX80" s="4"/>
      <c r="IFY80" s="4"/>
      <c r="IFZ80" s="4"/>
      <c r="IGA80" s="4"/>
      <c r="IGB80" s="4"/>
      <c r="IGC80" s="4"/>
      <c r="IGD80" s="4"/>
      <c r="IGE80" s="4"/>
      <c r="IGF80" s="4"/>
      <c r="IGG80" s="4"/>
      <c r="IGH80" s="4"/>
      <c r="IGI80" s="4"/>
      <c r="IGJ80" s="4"/>
      <c r="IGK80" s="4"/>
      <c r="IGL80" s="4"/>
      <c r="IGM80" s="4"/>
      <c r="IGN80" s="4"/>
      <c r="IGO80" s="4"/>
      <c r="IGP80" s="4"/>
      <c r="IGQ80" s="4"/>
      <c r="IGR80" s="4"/>
      <c r="IGS80" s="4"/>
      <c r="IGT80" s="4"/>
      <c r="IGU80" s="4"/>
      <c r="IGV80" s="4"/>
      <c r="IGW80" s="4"/>
      <c r="IGX80" s="4"/>
      <c r="IGY80" s="4"/>
      <c r="IGZ80" s="4"/>
      <c r="IHA80" s="4"/>
      <c r="IHB80" s="4"/>
      <c r="IHC80" s="4"/>
      <c r="IHD80" s="4"/>
      <c r="IHE80" s="4"/>
      <c r="IHF80" s="4"/>
      <c r="IHG80" s="4"/>
      <c r="IHH80" s="4"/>
      <c r="IHI80" s="4"/>
      <c r="IHJ80" s="4"/>
      <c r="IHK80" s="4"/>
      <c r="IHL80" s="4"/>
      <c r="IHM80" s="4"/>
      <c r="IHN80" s="4"/>
      <c r="IHO80" s="4"/>
      <c r="IHP80" s="4"/>
      <c r="IHQ80" s="4"/>
      <c r="IHR80" s="4"/>
      <c r="IHS80" s="4"/>
      <c r="IHT80" s="4"/>
      <c r="IHU80" s="4"/>
      <c r="IHV80" s="4"/>
      <c r="IHW80" s="4"/>
      <c r="IHX80" s="4"/>
      <c r="IHY80" s="4"/>
      <c r="IHZ80" s="4"/>
      <c r="IIA80" s="4"/>
      <c r="IIB80" s="4"/>
      <c r="IIC80" s="4"/>
      <c r="IID80" s="4"/>
      <c r="IIE80" s="4"/>
      <c r="IIF80" s="4"/>
      <c r="IIG80" s="4"/>
      <c r="IIH80" s="4"/>
      <c r="III80" s="4"/>
      <c r="IIJ80" s="4"/>
      <c r="IIK80" s="4"/>
      <c r="IIL80" s="4"/>
      <c r="IIM80" s="4"/>
      <c r="IIN80" s="4"/>
      <c r="IIO80" s="4"/>
      <c r="IIP80" s="4"/>
      <c r="IIQ80" s="4"/>
      <c r="IIR80" s="4"/>
      <c r="IIS80" s="4"/>
      <c r="IIT80" s="4"/>
      <c r="IIU80" s="4"/>
      <c r="IIV80" s="4"/>
      <c r="IIW80" s="4"/>
      <c r="IIX80" s="4"/>
      <c r="IIY80" s="4"/>
      <c r="IIZ80" s="4"/>
      <c r="IJA80" s="4"/>
      <c r="IJB80" s="4"/>
      <c r="IJC80" s="4"/>
      <c r="IJD80" s="4"/>
      <c r="IJE80" s="4"/>
      <c r="IJF80" s="4"/>
      <c r="IJG80" s="4"/>
      <c r="IJH80" s="4"/>
      <c r="IJI80" s="4"/>
      <c r="IJJ80" s="4"/>
      <c r="IJK80" s="4"/>
      <c r="IJL80" s="4"/>
      <c r="IJM80" s="4"/>
      <c r="IJN80" s="4"/>
      <c r="IJO80" s="4"/>
      <c r="IJP80" s="4"/>
      <c r="IJQ80" s="4"/>
      <c r="IJR80" s="4"/>
      <c r="IJS80" s="4"/>
      <c r="IJT80" s="4"/>
      <c r="IJU80" s="4"/>
      <c r="IJV80" s="4"/>
      <c r="IJW80" s="4"/>
      <c r="IJX80" s="4"/>
      <c r="IJY80" s="4"/>
      <c r="IJZ80" s="4"/>
      <c r="IKA80" s="4"/>
      <c r="IKB80" s="4"/>
      <c r="IKC80" s="4"/>
      <c r="IKD80" s="4"/>
      <c r="IKE80" s="4"/>
      <c r="IKF80" s="4"/>
      <c r="IKG80" s="4"/>
      <c r="IKH80" s="4"/>
      <c r="IKI80" s="4"/>
      <c r="IKJ80" s="4"/>
      <c r="IKK80" s="4"/>
      <c r="IKL80" s="4"/>
      <c r="IKM80" s="4"/>
      <c r="IKN80" s="4"/>
      <c r="IKO80" s="4"/>
      <c r="IKP80" s="4"/>
      <c r="IKQ80" s="4"/>
      <c r="IKR80" s="4"/>
      <c r="IKS80" s="4"/>
      <c r="IKT80" s="4"/>
      <c r="IKU80" s="4"/>
      <c r="IKV80" s="4"/>
      <c r="IKW80" s="4"/>
      <c r="IKX80" s="4"/>
      <c r="IKY80" s="4"/>
      <c r="IKZ80" s="4"/>
      <c r="ILA80" s="4"/>
      <c r="ILB80" s="4"/>
      <c r="ILC80" s="4"/>
      <c r="ILD80" s="4"/>
      <c r="ILE80" s="4"/>
      <c r="ILF80" s="4"/>
      <c r="ILG80" s="4"/>
      <c r="ILH80" s="4"/>
      <c r="ILI80" s="4"/>
      <c r="ILJ80" s="4"/>
      <c r="ILK80" s="4"/>
      <c r="ILL80" s="4"/>
      <c r="ILM80" s="4"/>
      <c r="ILN80" s="4"/>
      <c r="ILO80" s="4"/>
      <c r="ILP80" s="4"/>
      <c r="ILQ80" s="4"/>
      <c r="ILR80" s="4"/>
      <c r="ILS80" s="4"/>
      <c r="ILT80" s="4"/>
      <c r="ILU80" s="4"/>
      <c r="ILV80" s="4"/>
      <c r="ILW80" s="4"/>
      <c r="ILX80" s="4"/>
      <c r="ILY80" s="4"/>
      <c r="ILZ80" s="4"/>
      <c r="IMA80" s="4"/>
      <c r="IMB80" s="4"/>
      <c r="IMC80" s="4"/>
      <c r="IMD80" s="4"/>
      <c r="IME80" s="4"/>
      <c r="IMF80" s="4"/>
      <c r="IMG80" s="4"/>
      <c r="IMH80" s="4"/>
      <c r="IMI80" s="4"/>
      <c r="IMJ80" s="4"/>
      <c r="IMK80" s="4"/>
      <c r="IML80" s="4"/>
      <c r="IMM80" s="4"/>
      <c r="IMN80" s="4"/>
      <c r="IMO80" s="4"/>
      <c r="IMP80" s="4"/>
      <c r="IMQ80" s="4"/>
      <c r="IMR80" s="4"/>
      <c r="IMS80" s="4"/>
      <c r="IMT80" s="4"/>
      <c r="IMU80" s="4"/>
      <c r="IMV80" s="4"/>
      <c r="IMW80" s="4"/>
      <c r="IMX80" s="4"/>
      <c r="IMY80" s="4"/>
      <c r="IMZ80" s="4"/>
      <c r="INA80" s="4"/>
      <c r="INB80" s="4"/>
      <c r="INC80" s="4"/>
      <c r="IND80" s="4"/>
      <c r="INE80" s="4"/>
      <c r="INF80" s="4"/>
      <c r="ING80" s="4"/>
      <c r="INH80" s="4"/>
      <c r="INI80" s="4"/>
      <c r="INJ80" s="4"/>
      <c r="INK80" s="4"/>
      <c r="INL80" s="4"/>
      <c r="INM80" s="4"/>
      <c r="INN80" s="4"/>
      <c r="INO80" s="4"/>
      <c r="INP80" s="4"/>
      <c r="INQ80" s="4"/>
      <c r="INR80" s="4"/>
      <c r="INS80" s="4"/>
      <c r="INT80" s="4"/>
      <c r="INU80" s="4"/>
      <c r="INV80" s="4"/>
      <c r="INW80" s="4"/>
      <c r="INX80" s="4"/>
      <c r="INY80" s="4"/>
      <c r="INZ80" s="4"/>
      <c r="IOA80" s="4"/>
      <c r="IOB80" s="4"/>
      <c r="IOC80" s="4"/>
      <c r="IOD80" s="4"/>
      <c r="IOE80" s="4"/>
      <c r="IOF80" s="4"/>
      <c r="IOG80" s="4"/>
      <c r="IOH80" s="4"/>
      <c r="IOI80" s="4"/>
      <c r="IOJ80" s="4"/>
      <c r="IOK80" s="4"/>
      <c r="IOL80" s="4"/>
      <c r="IOM80" s="4"/>
      <c r="ION80" s="4"/>
      <c r="IOO80" s="4"/>
      <c r="IOP80" s="4"/>
      <c r="IOQ80" s="4"/>
      <c r="IOR80" s="4"/>
      <c r="IOS80" s="4"/>
      <c r="IOT80" s="4"/>
      <c r="IOU80" s="4"/>
      <c r="IOV80" s="4"/>
      <c r="IOW80" s="4"/>
      <c r="IOX80" s="4"/>
      <c r="IOY80" s="4"/>
      <c r="IOZ80" s="4"/>
      <c r="IPA80" s="4"/>
      <c r="IPB80" s="4"/>
      <c r="IPC80" s="4"/>
      <c r="IPD80" s="4"/>
      <c r="IPE80" s="4"/>
      <c r="IPF80" s="4"/>
      <c r="IPG80" s="4"/>
      <c r="IPH80" s="4"/>
      <c r="IPI80" s="4"/>
      <c r="IPJ80" s="4"/>
      <c r="IPK80" s="4"/>
      <c r="IPL80" s="4"/>
      <c r="IPM80" s="4"/>
      <c r="IPN80" s="4"/>
      <c r="IPO80" s="4"/>
      <c r="IPP80" s="4"/>
      <c r="IPQ80" s="4"/>
      <c r="IPR80" s="4"/>
      <c r="IPS80" s="4"/>
      <c r="IPT80" s="4"/>
      <c r="IPU80" s="4"/>
      <c r="IPV80" s="4"/>
      <c r="IPW80" s="4"/>
      <c r="IPX80" s="4"/>
      <c r="IPY80" s="4"/>
      <c r="IPZ80" s="4"/>
      <c r="IQA80" s="4"/>
      <c r="IQB80" s="4"/>
      <c r="IQC80" s="4"/>
      <c r="IQD80" s="4"/>
      <c r="IQE80" s="4"/>
      <c r="IQF80" s="4"/>
      <c r="IQG80" s="4"/>
      <c r="IQH80" s="4"/>
      <c r="IQI80" s="4"/>
      <c r="IQJ80" s="4"/>
      <c r="IQK80" s="4"/>
      <c r="IQL80" s="4"/>
      <c r="IQM80" s="4"/>
      <c r="IQN80" s="4"/>
      <c r="IQO80" s="4"/>
      <c r="IQP80" s="4"/>
      <c r="IQQ80" s="4"/>
      <c r="IQR80" s="4"/>
      <c r="IQS80" s="4"/>
      <c r="IQT80" s="4"/>
      <c r="IQU80" s="4"/>
      <c r="IQV80" s="4"/>
      <c r="IQW80" s="4"/>
      <c r="IQX80" s="4"/>
      <c r="IQY80" s="4"/>
      <c r="IQZ80" s="4"/>
      <c r="IRA80" s="4"/>
      <c r="IRB80" s="4"/>
      <c r="IRC80" s="4"/>
      <c r="IRD80" s="4"/>
      <c r="IRE80" s="4"/>
      <c r="IRF80" s="4"/>
      <c r="IRG80" s="4"/>
      <c r="IRH80" s="4"/>
      <c r="IRI80" s="4"/>
      <c r="IRJ80" s="4"/>
      <c r="IRK80" s="4"/>
      <c r="IRL80" s="4"/>
      <c r="IRM80" s="4"/>
      <c r="IRN80" s="4"/>
      <c r="IRO80" s="4"/>
      <c r="IRP80" s="4"/>
      <c r="IRQ80" s="4"/>
      <c r="IRR80" s="4"/>
      <c r="IRS80" s="4"/>
      <c r="IRT80" s="4"/>
      <c r="IRU80" s="4"/>
      <c r="IRV80" s="4"/>
      <c r="IRW80" s="4"/>
      <c r="IRX80" s="4"/>
      <c r="IRY80" s="4"/>
      <c r="IRZ80" s="4"/>
      <c r="ISA80" s="4"/>
      <c r="ISB80" s="4"/>
      <c r="ISC80" s="4"/>
      <c r="ISD80" s="4"/>
      <c r="ISE80" s="4"/>
      <c r="ISF80" s="4"/>
      <c r="ISG80" s="4"/>
      <c r="ISH80" s="4"/>
      <c r="ISI80" s="4"/>
      <c r="ISJ80" s="4"/>
      <c r="ISK80" s="4"/>
      <c r="ISL80" s="4"/>
      <c r="ISM80" s="4"/>
      <c r="ISN80" s="4"/>
      <c r="ISO80" s="4"/>
      <c r="ISP80" s="4"/>
      <c r="ISQ80" s="4"/>
      <c r="ISR80" s="4"/>
      <c r="ISS80" s="4"/>
      <c r="IST80" s="4"/>
      <c r="ISU80" s="4"/>
      <c r="ISV80" s="4"/>
      <c r="ISW80" s="4"/>
      <c r="ISX80" s="4"/>
      <c r="ISY80" s="4"/>
      <c r="ISZ80" s="4"/>
      <c r="ITA80" s="4"/>
      <c r="ITB80" s="4"/>
      <c r="ITC80" s="4"/>
      <c r="ITD80" s="4"/>
      <c r="ITE80" s="4"/>
      <c r="ITF80" s="4"/>
      <c r="ITG80" s="4"/>
      <c r="ITH80" s="4"/>
      <c r="ITI80" s="4"/>
      <c r="ITJ80" s="4"/>
      <c r="ITK80" s="4"/>
      <c r="ITL80" s="4"/>
      <c r="ITM80" s="4"/>
      <c r="ITN80" s="4"/>
      <c r="ITO80" s="4"/>
      <c r="ITP80" s="4"/>
      <c r="ITQ80" s="4"/>
      <c r="ITR80" s="4"/>
      <c r="ITS80" s="4"/>
      <c r="ITT80" s="4"/>
      <c r="ITU80" s="4"/>
      <c r="ITV80" s="4"/>
      <c r="ITW80" s="4"/>
      <c r="ITX80" s="4"/>
      <c r="ITY80" s="4"/>
      <c r="ITZ80" s="4"/>
      <c r="IUA80" s="4"/>
      <c r="IUB80" s="4"/>
      <c r="IUC80" s="4"/>
      <c r="IUD80" s="4"/>
      <c r="IUE80" s="4"/>
      <c r="IUF80" s="4"/>
      <c r="IUG80" s="4"/>
      <c r="IUH80" s="4"/>
      <c r="IUI80" s="4"/>
      <c r="IUJ80" s="4"/>
      <c r="IUK80" s="4"/>
      <c r="IUL80" s="4"/>
      <c r="IUM80" s="4"/>
      <c r="IUN80" s="4"/>
      <c r="IUO80" s="4"/>
      <c r="IUP80" s="4"/>
      <c r="IUQ80" s="4"/>
      <c r="IUR80" s="4"/>
      <c r="IUS80" s="4"/>
      <c r="IUT80" s="4"/>
      <c r="IUU80" s="4"/>
      <c r="IUV80" s="4"/>
      <c r="IUW80" s="4"/>
      <c r="IUX80" s="4"/>
      <c r="IUY80" s="4"/>
      <c r="IUZ80" s="4"/>
      <c r="IVA80" s="4"/>
      <c r="IVB80" s="4"/>
      <c r="IVC80" s="4"/>
      <c r="IVD80" s="4"/>
      <c r="IVE80" s="4"/>
      <c r="IVF80" s="4"/>
      <c r="IVG80" s="4"/>
      <c r="IVH80" s="4"/>
      <c r="IVI80" s="4"/>
      <c r="IVJ80" s="4"/>
      <c r="IVK80" s="4"/>
      <c r="IVL80" s="4"/>
      <c r="IVM80" s="4"/>
      <c r="IVN80" s="4"/>
      <c r="IVO80" s="4"/>
      <c r="IVP80" s="4"/>
      <c r="IVQ80" s="4"/>
      <c r="IVR80" s="4"/>
      <c r="IVS80" s="4"/>
      <c r="IVT80" s="4"/>
      <c r="IVU80" s="4"/>
      <c r="IVV80" s="4"/>
      <c r="IVW80" s="4"/>
      <c r="IVX80" s="4"/>
      <c r="IVY80" s="4"/>
      <c r="IVZ80" s="4"/>
      <c r="IWA80" s="4"/>
      <c r="IWB80" s="4"/>
      <c r="IWC80" s="4"/>
      <c r="IWD80" s="4"/>
      <c r="IWE80" s="4"/>
      <c r="IWF80" s="4"/>
      <c r="IWG80" s="4"/>
      <c r="IWH80" s="4"/>
      <c r="IWI80" s="4"/>
      <c r="IWJ80" s="4"/>
      <c r="IWK80" s="4"/>
      <c r="IWL80" s="4"/>
      <c r="IWM80" s="4"/>
      <c r="IWN80" s="4"/>
      <c r="IWO80" s="4"/>
      <c r="IWP80" s="4"/>
      <c r="IWQ80" s="4"/>
      <c r="IWR80" s="4"/>
      <c r="IWS80" s="4"/>
      <c r="IWT80" s="4"/>
      <c r="IWU80" s="4"/>
      <c r="IWV80" s="4"/>
      <c r="IWW80" s="4"/>
      <c r="IWX80" s="4"/>
      <c r="IWY80" s="4"/>
      <c r="IWZ80" s="4"/>
      <c r="IXA80" s="4"/>
      <c r="IXB80" s="4"/>
      <c r="IXC80" s="4"/>
      <c r="IXD80" s="4"/>
      <c r="IXE80" s="4"/>
      <c r="IXF80" s="4"/>
      <c r="IXG80" s="4"/>
      <c r="IXH80" s="4"/>
      <c r="IXI80" s="4"/>
      <c r="IXJ80" s="4"/>
      <c r="IXK80" s="4"/>
      <c r="IXL80" s="4"/>
      <c r="IXM80" s="4"/>
      <c r="IXN80" s="4"/>
      <c r="IXO80" s="4"/>
      <c r="IXP80" s="4"/>
      <c r="IXQ80" s="4"/>
      <c r="IXR80" s="4"/>
      <c r="IXS80" s="4"/>
      <c r="IXT80" s="4"/>
      <c r="IXU80" s="4"/>
      <c r="IXV80" s="4"/>
      <c r="IXW80" s="4"/>
      <c r="IXX80" s="4"/>
      <c r="IXY80" s="4"/>
      <c r="IXZ80" s="4"/>
      <c r="IYA80" s="4"/>
      <c r="IYB80" s="4"/>
      <c r="IYC80" s="4"/>
      <c r="IYD80" s="4"/>
      <c r="IYE80" s="4"/>
      <c r="IYF80" s="4"/>
      <c r="IYG80" s="4"/>
      <c r="IYH80" s="4"/>
      <c r="IYI80" s="4"/>
      <c r="IYJ80" s="4"/>
      <c r="IYK80" s="4"/>
      <c r="IYL80" s="4"/>
      <c r="IYM80" s="4"/>
      <c r="IYN80" s="4"/>
      <c r="IYO80" s="4"/>
      <c r="IYP80" s="4"/>
      <c r="IYQ80" s="4"/>
      <c r="IYR80" s="4"/>
      <c r="IYS80" s="4"/>
      <c r="IYT80" s="4"/>
      <c r="IYU80" s="4"/>
      <c r="IYV80" s="4"/>
      <c r="IYW80" s="4"/>
      <c r="IYX80" s="4"/>
      <c r="IYY80" s="4"/>
      <c r="IYZ80" s="4"/>
      <c r="IZA80" s="4"/>
      <c r="IZB80" s="4"/>
      <c r="IZC80" s="4"/>
      <c r="IZD80" s="4"/>
      <c r="IZE80" s="4"/>
      <c r="IZF80" s="4"/>
      <c r="IZG80" s="4"/>
      <c r="IZH80" s="4"/>
      <c r="IZI80" s="4"/>
      <c r="IZJ80" s="4"/>
      <c r="IZK80" s="4"/>
      <c r="IZL80" s="4"/>
      <c r="IZM80" s="4"/>
      <c r="IZN80" s="4"/>
      <c r="IZO80" s="4"/>
      <c r="IZP80" s="4"/>
      <c r="IZQ80" s="4"/>
      <c r="IZR80" s="4"/>
      <c r="IZS80" s="4"/>
      <c r="IZT80" s="4"/>
      <c r="IZU80" s="4"/>
      <c r="IZV80" s="4"/>
      <c r="IZW80" s="4"/>
      <c r="IZX80" s="4"/>
      <c r="IZY80" s="4"/>
      <c r="IZZ80" s="4"/>
      <c r="JAA80" s="4"/>
      <c r="JAB80" s="4"/>
      <c r="JAC80" s="4"/>
      <c r="JAD80" s="4"/>
      <c r="JAE80" s="4"/>
      <c r="JAF80" s="4"/>
      <c r="JAG80" s="4"/>
      <c r="JAH80" s="4"/>
      <c r="JAI80" s="4"/>
      <c r="JAJ80" s="4"/>
      <c r="JAK80" s="4"/>
      <c r="JAL80" s="4"/>
      <c r="JAM80" s="4"/>
      <c r="JAN80" s="4"/>
      <c r="JAO80" s="4"/>
      <c r="JAP80" s="4"/>
      <c r="JAQ80" s="4"/>
      <c r="JAR80" s="4"/>
      <c r="JAS80" s="4"/>
      <c r="JAT80" s="4"/>
      <c r="JAU80" s="4"/>
      <c r="JAV80" s="4"/>
      <c r="JAW80" s="4"/>
      <c r="JAX80" s="4"/>
      <c r="JAY80" s="4"/>
      <c r="JAZ80" s="4"/>
      <c r="JBA80" s="4"/>
      <c r="JBB80" s="4"/>
      <c r="JBC80" s="4"/>
      <c r="JBD80" s="4"/>
      <c r="JBE80" s="4"/>
      <c r="JBF80" s="4"/>
      <c r="JBG80" s="4"/>
      <c r="JBH80" s="4"/>
      <c r="JBI80" s="4"/>
      <c r="JBJ80" s="4"/>
      <c r="JBK80" s="4"/>
      <c r="JBL80" s="4"/>
      <c r="JBM80" s="4"/>
      <c r="JBN80" s="4"/>
      <c r="JBO80" s="4"/>
      <c r="JBP80" s="4"/>
      <c r="JBQ80" s="4"/>
      <c r="JBR80" s="4"/>
      <c r="JBS80" s="4"/>
      <c r="JBT80" s="4"/>
      <c r="JBU80" s="4"/>
      <c r="JBV80" s="4"/>
      <c r="JBW80" s="4"/>
      <c r="JBX80" s="4"/>
      <c r="JBY80" s="4"/>
      <c r="JBZ80" s="4"/>
      <c r="JCA80" s="4"/>
      <c r="JCB80" s="4"/>
      <c r="JCC80" s="4"/>
      <c r="JCD80" s="4"/>
      <c r="JCE80" s="4"/>
      <c r="JCF80" s="4"/>
      <c r="JCG80" s="4"/>
      <c r="JCH80" s="4"/>
      <c r="JCI80" s="4"/>
      <c r="JCJ80" s="4"/>
      <c r="JCK80" s="4"/>
      <c r="JCL80" s="4"/>
      <c r="JCM80" s="4"/>
      <c r="JCN80" s="4"/>
      <c r="JCO80" s="4"/>
      <c r="JCP80" s="4"/>
      <c r="JCQ80" s="4"/>
      <c r="JCR80" s="4"/>
      <c r="JCS80" s="4"/>
      <c r="JCT80" s="4"/>
      <c r="JCU80" s="4"/>
      <c r="JCV80" s="4"/>
      <c r="JCW80" s="4"/>
      <c r="JCX80" s="4"/>
      <c r="JCY80" s="4"/>
      <c r="JCZ80" s="4"/>
      <c r="JDA80" s="4"/>
      <c r="JDB80" s="4"/>
      <c r="JDC80" s="4"/>
      <c r="JDD80" s="4"/>
      <c r="JDE80" s="4"/>
      <c r="JDF80" s="4"/>
      <c r="JDG80" s="4"/>
      <c r="JDH80" s="4"/>
      <c r="JDI80" s="4"/>
      <c r="JDJ80" s="4"/>
      <c r="JDK80" s="4"/>
      <c r="JDL80" s="4"/>
      <c r="JDM80" s="4"/>
      <c r="JDN80" s="4"/>
      <c r="JDO80" s="4"/>
      <c r="JDP80" s="4"/>
      <c r="JDQ80" s="4"/>
      <c r="JDR80" s="4"/>
      <c r="JDS80" s="4"/>
      <c r="JDT80" s="4"/>
      <c r="JDU80" s="4"/>
      <c r="JDV80" s="4"/>
      <c r="JDW80" s="4"/>
      <c r="JDX80" s="4"/>
      <c r="JDY80" s="4"/>
      <c r="JDZ80" s="4"/>
      <c r="JEA80" s="4"/>
      <c r="JEB80" s="4"/>
      <c r="JEC80" s="4"/>
      <c r="JED80" s="4"/>
      <c r="JEE80" s="4"/>
      <c r="JEF80" s="4"/>
      <c r="JEG80" s="4"/>
      <c r="JEH80" s="4"/>
      <c r="JEI80" s="4"/>
      <c r="JEJ80" s="4"/>
      <c r="JEK80" s="4"/>
      <c r="JEL80" s="4"/>
      <c r="JEM80" s="4"/>
      <c r="JEN80" s="4"/>
      <c r="JEO80" s="4"/>
      <c r="JEP80" s="4"/>
      <c r="JEQ80" s="4"/>
      <c r="JER80" s="4"/>
      <c r="JES80" s="4"/>
      <c r="JET80" s="4"/>
      <c r="JEU80" s="4"/>
      <c r="JEV80" s="4"/>
      <c r="JEW80" s="4"/>
      <c r="JEX80" s="4"/>
      <c r="JEY80" s="4"/>
      <c r="JEZ80" s="4"/>
      <c r="JFA80" s="4"/>
      <c r="JFB80" s="4"/>
      <c r="JFC80" s="4"/>
      <c r="JFD80" s="4"/>
      <c r="JFE80" s="4"/>
      <c r="JFF80" s="4"/>
      <c r="JFG80" s="4"/>
      <c r="JFH80" s="4"/>
      <c r="JFI80" s="4"/>
      <c r="JFJ80" s="4"/>
      <c r="JFK80" s="4"/>
      <c r="JFL80" s="4"/>
      <c r="JFM80" s="4"/>
      <c r="JFN80" s="4"/>
      <c r="JFO80" s="4"/>
      <c r="JFP80" s="4"/>
      <c r="JFQ80" s="4"/>
      <c r="JFR80" s="4"/>
      <c r="JFS80" s="4"/>
      <c r="JFT80" s="4"/>
      <c r="JFU80" s="4"/>
      <c r="JFV80" s="4"/>
      <c r="JFW80" s="4"/>
      <c r="JFX80" s="4"/>
      <c r="JFY80" s="4"/>
      <c r="JFZ80" s="4"/>
      <c r="JGA80" s="4"/>
      <c r="JGB80" s="4"/>
      <c r="JGC80" s="4"/>
      <c r="JGD80" s="4"/>
      <c r="JGE80" s="4"/>
      <c r="JGF80" s="4"/>
      <c r="JGG80" s="4"/>
      <c r="JGH80" s="4"/>
      <c r="JGI80" s="4"/>
      <c r="JGJ80" s="4"/>
      <c r="JGK80" s="4"/>
      <c r="JGL80" s="4"/>
      <c r="JGM80" s="4"/>
      <c r="JGN80" s="4"/>
      <c r="JGO80" s="4"/>
      <c r="JGP80" s="4"/>
      <c r="JGQ80" s="4"/>
      <c r="JGR80" s="4"/>
      <c r="JGS80" s="4"/>
      <c r="JGT80" s="4"/>
      <c r="JGU80" s="4"/>
      <c r="JGV80" s="4"/>
      <c r="JGW80" s="4"/>
      <c r="JGX80" s="4"/>
      <c r="JGY80" s="4"/>
      <c r="JGZ80" s="4"/>
      <c r="JHA80" s="4"/>
      <c r="JHB80" s="4"/>
      <c r="JHC80" s="4"/>
      <c r="JHD80" s="4"/>
      <c r="JHE80" s="4"/>
      <c r="JHF80" s="4"/>
      <c r="JHG80" s="4"/>
      <c r="JHH80" s="4"/>
      <c r="JHI80" s="4"/>
      <c r="JHJ80" s="4"/>
      <c r="JHK80" s="4"/>
      <c r="JHL80" s="4"/>
      <c r="JHM80" s="4"/>
      <c r="JHN80" s="4"/>
      <c r="JHO80" s="4"/>
      <c r="JHP80" s="4"/>
      <c r="JHQ80" s="4"/>
      <c r="JHR80" s="4"/>
      <c r="JHS80" s="4"/>
      <c r="JHT80" s="4"/>
      <c r="JHU80" s="4"/>
      <c r="JHV80" s="4"/>
      <c r="JHW80" s="4"/>
      <c r="JHX80" s="4"/>
      <c r="JHY80" s="4"/>
      <c r="JHZ80" s="4"/>
      <c r="JIA80" s="4"/>
      <c r="JIB80" s="4"/>
      <c r="JIC80" s="4"/>
      <c r="JID80" s="4"/>
      <c r="JIE80" s="4"/>
      <c r="JIF80" s="4"/>
      <c r="JIG80" s="4"/>
      <c r="JIH80" s="4"/>
      <c r="JII80" s="4"/>
      <c r="JIJ80" s="4"/>
      <c r="JIK80" s="4"/>
      <c r="JIL80" s="4"/>
      <c r="JIM80" s="4"/>
      <c r="JIN80" s="4"/>
      <c r="JIO80" s="4"/>
      <c r="JIP80" s="4"/>
      <c r="JIQ80" s="4"/>
      <c r="JIR80" s="4"/>
      <c r="JIS80" s="4"/>
      <c r="JIT80" s="4"/>
      <c r="JIU80" s="4"/>
      <c r="JIV80" s="4"/>
      <c r="JIW80" s="4"/>
      <c r="JIX80" s="4"/>
      <c r="JIY80" s="4"/>
      <c r="JIZ80" s="4"/>
      <c r="JJA80" s="4"/>
      <c r="JJB80" s="4"/>
      <c r="JJC80" s="4"/>
      <c r="JJD80" s="4"/>
      <c r="JJE80" s="4"/>
      <c r="JJF80" s="4"/>
      <c r="JJG80" s="4"/>
      <c r="JJH80" s="4"/>
      <c r="JJI80" s="4"/>
      <c r="JJJ80" s="4"/>
      <c r="JJK80" s="4"/>
      <c r="JJL80" s="4"/>
      <c r="JJM80" s="4"/>
      <c r="JJN80" s="4"/>
      <c r="JJO80" s="4"/>
      <c r="JJP80" s="4"/>
      <c r="JJQ80" s="4"/>
      <c r="JJR80" s="4"/>
      <c r="JJS80" s="4"/>
      <c r="JJT80" s="4"/>
      <c r="JJU80" s="4"/>
      <c r="JJV80" s="4"/>
      <c r="JJW80" s="4"/>
      <c r="JJX80" s="4"/>
      <c r="JJY80" s="4"/>
      <c r="JJZ80" s="4"/>
      <c r="JKA80" s="4"/>
      <c r="JKB80" s="4"/>
      <c r="JKC80" s="4"/>
      <c r="JKD80" s="4"/>
      <c r="JKE80" s="4"/>
      <c r="JKF80" s="4"/>
      <c r="JKG80" s="4"/>
      <c r="JKH80" s="4"/>
      <c r="JKI80" s="4"/>
      <c r="JKJ80" s="4"/>
      <c r="JKK80" s="4"/>
      <c r="JKL80" s="4"/>
      <c r="JKM80" s="4"/>
      <c r="JKN80" s="4"/>
      <c r="JKO80" s="4"/>
      <c r="JKP80" s="4"/>
      <c r="JKQ80" s="4"/>
      <c r="JKR80" s="4"/>
      <c r="JKS80" s="4"/>
      <c r="JKT80" s="4"/>
      <c r="JKU80" s="4"/>
      <c r="JKV80" s="4"/>
      <c r="JKW80" s="4"/>
      <c r="JKX80" s="4"/>
      <c r="JKY80" s="4"/>
      <c r="JKZ80" s="4"/>
      <c r="JLA80" s="4"/>
      <c r="JLB80" s="4"/>
      <c r="JLC80" s="4"/>
      <c r="JLD80" s="4"/>
      <c r="JLE80" s="4"/>
      <c r="JLF80" s="4"/>
      <c r="JLG80" s="4"/>
      <c r="JLH80" s="4"/>
      <c r="JLI80" s="4"/>
      <c r="JLJ80" s="4"/>
      <c r="JLK80" s="4"/>
      <c r="JLL80" s="4"/>
      <c r="JLM80" s="4"/>
      <c r="JLN80" s="4"/>
      <c r="JLO80" s="4"/>
      <c r="JLP80" s="4"/>
      <c r="JLQ80" s="4"/>
      <c r="JLR80" s="4"/>
      <c r="JLS80" s="4"/>
      <c r="JLT80" s="4"/>
      <c r="JLU80" s="4"/>
      <c r="JLV80" s="4"/>
      <c r="JLW80" s="4"/>
      <c r="JLX80" s="4"/>
      <c r="JLY80" s="4"/>
      <c r="JLZ80" s="4"/>
      <c r="JMA80" s="4"/>
      <c r="JMB80" s="4"/>
      <c r="JMC80" s="4"/>
      <c r="JMD80" s="4"/>
      <c r="JME80" s="4"/>
      <c r="JMF80" s="4"/>
      <c r="JMG80" s="4"/>
      <c r="JMH80" s="4"/>
      <c r="JMI80" s="4"/>
      <c r="JMJ80" s="4"/>
      <c r="JMK80" s="4"/>
      <c r="JML80" s="4"/>
      <c r="JMM80" s="4"/>
      <c r="JMN80" s="4"/>
      <c r="JMO80" s="4"/>
      <c r="JMP80" s="4"/>
      <c r="JMQ80" s="4"/>
      <c r="JMR80" s="4"/>
      <c r="JMS80" s="4"/>
      <c r="JMT80" s="4"/>
      <c r="JMU80" s="4"/>
      <c r="JMV80" s="4"/>
      <c r="JMW80" s="4"/>
      <c r="JMX80" s="4"/>
      <c r="JMY80" s="4"/>
      <c r="JMZ80" s="4"/>
      <c r="JNA80" s="4"/>
      <c r="JNB80" s="4"/>
      <c r="JNC80" s="4"/>
      <c r="JND80" s="4"/>
      <c r="JNE80" s="4"/>
      <c r="JNF80" s="4"/>
      <c r="JNG80" s="4"/>
      <c r="JNH80" s="4"/>
      <c r="JNI80" s="4"/>
      <c r="JNJ80" s="4"/>
      <c r="JNK80" s="4"/>
      <c r="JNL80" s="4"/>
      <c r="JNM80" s="4"/>
      <c r="JNN80" s="4"/>
      <c r="JNO80" s="4"/>
      <c r="JNP80" s="4"/>
      <c r="JNQ80" s="4"/>
      <c r="JNR80" s="4"/>
      <c r="JNS80" s="4"/>
      <c r="JNT80" s="4"/>
      <c r="JNU80" s="4"/>
      <c r="JNV80" s="4"/>
      <c r="JNW80" s="4"/>
      <c r="JNX80" s="4"/>
      <c r="JNY80" s="4"/>
      <c r="JNZ80" s="4"/>
      <c r="JOA80" s="4"/>
      <c r="JOB80" s="4"/>
      <c r="JOC80" s="4"/>
      <c r="JOD80" s="4"/>
      <c r="JOE80" s="4"/>
      <c r="JOF80" s="4"/>
      <c r="JOG80" s="4"/>
      <c r="JOH80" s="4"/>
      <c r="JOI80" s="4"/>
      <c r="JOJ80" s="4"/>
      <c r="JOK80" s="4"/>
      <c r="JOL80" s="4"/>
      <c r="JOM80" s="4"/>
      <c r="JON80" s="4"/>
      <c r="JOO80" s="4"/>
      <c r="JOP80" s="4"/>
      <c r="JOQ80" s="4"/>
      <c r="JOR80" s="4"/>
      <c r="JOS80" s="4"/>
      <c r="JOT80" s="4"/>
      <c r="JOU80" s="4"/>
      <c r="JOV80" s="4"/>
      <c r="JOW80" s="4"/>
      <c r="JOX80" s="4"/>
      <c r="JOY80" s="4"/>
      <c r="JOZ80" s="4"/>
      <c r="JPA80" s="4"/>
      <c r="JPB80" s="4"/>
      <c r="JPC80" s="4"/>
      <c r="JPD80" s="4"/>
      <c r="JPE80" s="4"/>
      <c r="JPF80" s="4"/>
      <c r="JPG80" s="4"/>
      <c r="JPH80" s="4"/>
      <c r="JPI80" s="4"/>
      <c r="JPJ80" s="4"/>
      <c r="JPK80" s="4"/>
      <c r="JPL80" s="4"/>
      <c r="JPM80" s="4"/>
      <c r="JPN80" s="4"/>
      <c r="JPO80" s="4"/>
      <c r="JPP80" s="4"/>
      <c r="JPQ80" s="4"/>
      <c r="JPR80" s="4"/>
      <c r="JPS80" s="4"/>
      <c r="JPT80" s="4"/>
      <c r="JPU80" s="4"/>
      <c r="JPV80" s="4"/>
      <c r="JPW80" s="4"/>
      <c r="JPX80" s="4"/>
      <c r="JPY80" s="4"/>
      <c r="JPZ80" s="4"/>
      <c r="JQA80" s="4"/>
      <c r="JQB80" s="4"/>
      <c r="JQC80" s="4"/>
      <c r="JQD80" s="4"/>
      <c r="JQE80" s="4"/>
      <c r="JQF80" s="4"/>
      <c r="JQG80" s="4"/>
      <c r="JQH80" s="4"/>
      <c r="JQI80" s="4"/>
      <c r="JQJ80" s="4"/>
      <c r="JQK80" s="4"/>
      <c r="JQL80" s="4"/>
      <c r="JQM80" s="4"/>
      <c r="JQN80" s="4"/>
      <c r="JQO80" s="4"/>
      <c r="JQP80" s="4"/>
      <c r="JQQ80" s="4"/>
      <c r="JQR80" s="4"/>
      <c r="JQS80" s="4"/>
      <c r="JQT80" s="4"/>
      <c r="JQU80" s="4"/>
      <c r="JQV80" s="4"/>
      <c r="JQW80" s="4"/>
      <c r="JQX80" s="4"/>
      <c r="JQY80" s="4"/>
      <c r="JQZ80" s="4"/>
      <c r="JRA80" s="4"/>
      <c r="JRB80" s="4"/>
      <c r="JRC80" s="4"/>
      <c r="JRD80" s="4"/>
      <c r="JRE80" s="4"/>
      <c r="JRF80" s="4"/>
      <c r="JRG80" s="4"/>
      <c r="JRH80" s="4"/>
      <c r="JRI80" s="4"/>
      <c r="JRJ80" s="4"/>
      <c r="JRK80" s="4"/>
      <c r="JRL80" s="4"/>
      <c r="JRM80" s="4"/>
      <c r="JRN80" s="4"/>
      <c r="JRO80" s="4"/>
      <c r="JRP80" s="4"/>
      <c r="JRQ80" s="4"/>
      <c r="JRR80" s="4"/>
      <c r="JRS80" s="4"/>
      <c r="JRT80" s="4"/>
      <c r="JRU80" s="4"/>
      <c r="JRV80" s="4"/>
      <c r="JRW80" s="4"/>
      <c r="JRX80" s="4"/>
      <c r="JRY80" s="4"/>
      <c r="JRZ80" s="4"/>
      <c r="JSA80" s="4"/>
      <c r="JSB80" s="4"/>
      <c r="JSC80" s="4"/>
      <c r="JSD80" s="4"/>
      <c r="JSE80" s="4"/>
      <c r="JSF80" s="4"/>
      <c r="JSG80" s="4"/>
      <c r="JSH80" s="4"/>
      <c r="JSI80" s="4"/>
      <c r="JSJ80" s="4"/>
      <c r="JSK80" s="4"/>
      <c r="JSL80" s="4"/>
      <c r="JSM80" s="4"/>
      <c r="JSN80" s="4"/>
      <c r="JSO80" s="4"/>
      <c r="JSP80" s="4"/>
      <c r="JSQ80" s="4"/>
      <c r="JSR80" s="4"/>
      <c r="JSS80" s="4"/>
      <c r="JST80" s="4"/>
      <c r="JSU80" s="4"/>
      <c r="JSV80" s="4"/>
      <c r="JSW80" s="4"/>
      <c r="JSX80" s="4"/>
      <c r="JSY80" s="4"/>
      <c r="JSZ80" s="4"/>
      <c r="JTA80" s="4"/>
      <c r="JTB80" s="4"/>
      <c r="JTC80" s="4"/>
      <c r="JTD80" s="4"/>
      <c r="JTE80" s="4"/>
      <c r="JTF80" s="4"/>
      <c r="JTG80" s="4"/>
      <c r="JTH80" s="4"/>
      <c r="JTI80" s="4"/>
      <c r="JTJ80" s="4"/>
      <c r="JTK80" s="4"/>
      <c r="JTL80" s="4"/>
      <c r="JTM80" s="4"/>
      <c r="JTN80" s="4"/>
      <c r="JTO80" s="4"/>
      <c r="JTP80" s="4"/>
      <c r="JTQ80" s="4"/>
      <c r="JTR80" s="4"/>
      <c r="JTS80" s="4"/>
      <c r="JTT80" s="4"/>
      <c r="JTU80" s="4"/>
      <c r="JTV80" s="4"/>
      <c r="JTW80" s="4"/>
      <c r="JTX80" s="4"/>
      <c r="JTY80" s="4"/>
      <c r="JTZ80" s="4"/>
      <c r="JUA80" s="4"/>
      <c r="JUB80" s="4"/>
      <c r="JUC80" s="4"/>
      <c r="JUD80" s="4"/>
      <c r="JUE80" s="4"/>
      <c r="JUF80" s="4"/>
      <c r="JUG80" s="4"/>
      <c r="JUH80" s="4"/>
      <c r="JUI80" s="4"/>
      <c r="JUJ80" s="4"/>
      <c r="JUK80" s="4"/>
      <c r="JUL80" s="4"/>
      <c r="JUM80" s="4"/>
      <c r="JUN80" s="4"/>
      <c r="JUO80" s="4"/>
      <c r="JUP80" s="4"/>
      <c r="JUQ80" s="4"/>
      <c r="JUR80" s="4"/>
      <c r="JUS80" s="4"/>
      <c r="JUT80" s="4"/>
      <c r="JUU80" s="4"/>
      <c r="JUV80" s="4"/>
      <c r="JUW80" s="4"/>
      <c r="JUX80" s="4"/>
      <c r="JUY80" s="4"/>
      <c r="JUZ80" s="4"/>
      <c r="JVA80" s="4"/>
      <c r="JVB80" s="4"/>
      <c r="JVC80" s="4"/>
      <c r="JVD80" s="4"/>
      <c r="JVE80" s="4"/>
      <c r="JVF80" s="4"/>
      <c r="JVG80" s="4"/>
      <c r="JVH80" s="4"/>
      <c r="JVI80" s="4"/>
      <c r="JVJ80" s="4"/>
      <c r="JVK80" s="4"/>
      <c r="JVL80" s="4"/>
      <c r="JVM80" s="4"/>
      <c r="JVN80" s="4"/>
      <c r="JVO80" s="4"/>
      <c r="JVP80" s="4"/>
      <c r="JVQ80" s="4"/>
      <c r="JVR80" s="4"/>
      <c r="JVS80" s="4"/>
      <c r="JVT80" s="4"/>
      <c r="JVU80" s="4"/>
      <c r="JVV80" s="4"/>
      <c r="JVW80" s="4"/>
      <c r="JVX80" s="4"/>
      <c r="JVY80" s="4"/>
      <c r="JVZ80" s="4"/>
      <c r="JWA80" s="4"/>
      <c r="JWB80" s="4"/>
      <c r="JWC80" s="4"/>
      <c r="JWD80" s="4"/>
      <c r="JWE80" s="4"/>
      <c r="JWF80" s="4"/>
      <c r="JWG80" s="4"/>
      <c r="JWH80" s="4"/>
      <c r="JWI80" s="4"/>
      <c r="JWJ80" s="4"/>
      <c r="JWK80" s="4"/>
      <c r="JWL80" s="4"/>
      <c r="JWM80" s="4"/>
      <c r="JWN80" s="4"/>
      <c r="JWO80" s="4"/>
      <c r="JWP80" s="4"/>
      <c r="JWQ80" s="4"/>
      <c r="JWR80" s="4"/>
      <c r="JWS80" s="4"/>
      <c r="JWT80" s="4"/>
      <c r="JWU80" s="4"/>
      <c r="JWV80" s="4"/>
      <c r="JWW80" s="4"/>
      <c r="JWX80" s="4"/>
      <c r="JWY80" s="4"/>
      <c r="JWZ80" s="4"/>
      <c r="JXA80" s="4"/>
      <c r="JXB80" s="4"/>
      <c r="JXC80" s="4"/>
      <c r="JXD80" s="4"/>
      <c r="JXE80" s="4"/>
      <c r="JXF80" s="4"/>
      <c r="JXG80" s="4"/>
      <c r="JXH80" s="4"/>
      <c r="JXI80" s="4"/>
      <c r="JXJ80" s="4"/>
      <c r="JXK80" s="4"/>
      <c r="JXL80" s="4"/>
      <c r="JXM80" s="4"/>
      <c r="JXN80" s="4"/>
      <c r="JXO80" s="4"/>
      <c r="JXP80" s="4"/>
      <c r="JXQ80" s="4"/>
      <c r="JXR80" s="4"/>
      <c r="JXS80" s="4"/>
      <c r="JXT80" s="4"/>
      <c r="JXU80" s="4"/>
      <c r="JXV80" s="4"/>
      <c r="JXW80" s="4"/>
      <c r="JXX80" s="4"/>
      <c r="JXY80" s="4"/>
      <c r="JXZ80" s="4"/>
      <c r="JYA80" s="4"/>
      <c r="JYB80" s="4"/>
      <c r="JYC80" s="4"/>
      <c r="JYD80" s="4"/>
      <c r="JYE80" s="4"/>
      <c r="JYF80" s="4"/>
      <c r="JYG80" s="4"/>
      <c r="JYH80" s="4"/>
      <c r="JYI80" s="4"/>
      <c r="JYJ80" s="4"/>
      <c r="JYK80" s="4"/>
      <c r="JYL80" s="4"/>
      <c r="JYM80" s="4"/>
      <c r="JYN80" s="4"/>
      <c r="JYO80" s="4"/>
      <c r="JYP80" s="4"/>
      <c r="JYQ80" s="4"/>
      <c r="JYR80" s="4"/>
      <c r="JYS80" s="4"/>
      <c r="JYT80" s="4"/>
      <c r="JYU80" s="4"/>
      <c r="JYV80" s="4"/>
      <c r="JYW80" s="4"/>
      <c r="JYX80" s="4"/>
      <c r="JYY80" s="4"/>
      <c r="JYZ80" s="4"/>
      <c r="JZA80" s="4"/>
      <c r="JZB80" s="4"/>
      <c r="JZC80" s="4"/>
      <c r="JZD80" s="4"/>
      <c r="JZE80" s="4"/>
      <c r="JZF80" s="4"/>
      <c r="JZG80" s="4"/>
      <c r="JZH80" s="4"/>
      <c r="JZI80" s="4"/>
      <c r="JZJ80" s="4"/>
      <c r="JZK80" s="4"/>
      <c r="JZL80" s="4"/>
      <c r="JZM80" s="4"/>
      <c r="JZN80" s="4"/>
      <c r="JZO80" s="4"/>
      <c r="JZP80" s="4"/>
      <c r="JZQ80" s="4"/>
      <c r="JZR80" s="4"/>
      <c r="JZS80" s="4"/>
      <c r="JZT80" s="4"/>
      <c r="JZU80" s="4"/>
      <c r="JZV80" s="4"/>
      <c r="JZW80" s="4"/>
      <c r="JZX80" s="4"/>
      <c r="JZY80" s="4"/>
      <c r="JZZ80" s="4"/>
      <c r="KAA80" s="4"/>
      <c r="KAB80" s="4"/>
      <c r="KAC80" s="4"/>
      <c r="KAD80" s="4"/>
      <c r="KAE80" s="4"/>
      <c r="KAF80" s="4"/>
      <c r="KAG80" s="4"/>
      <c r="KAH80" s="4"/>
      <c r="KAI80" s="4"/>
      <c r="KAJ80" s="4"/>
      <c r="KAK80" s="4"/>
      <c r="KAL80" s="4"/>
      <c r="KAM80" s="4"/>
      <c r="KAN80" s="4"/>
      <c r="KAO80" s="4"/>
      <c r="KAP80" s="4"/>
      <c r="KAQ80" s="4"/>
      <c r="KAR80" s="4"/>
      <c r="KAS80" s="4"/>
      <c r="KAT80" s="4"/>
      <c r="KAU80" s="4"/>
      <c r="KAV80" s="4"/>
      <c r="KAW80" s="4"/>
      <c r="KAX80" s="4"/>
      <c r="KAY80" s="4"/>
      <c r="KAZ80" s="4"/>
      <c r="KBA80" s="4"/>
      <c r="KBB80" s="4"/>
      <c r="KBC80" s="4"/>
      <c r="KBD80" s="4"/>
      <c r="KBE80" s="4"/>
      <c r="KBF80" s="4"/>
      <c r="KBG80" s="4"/>
      <c r="KBH80" s="4"/>
      <c r="KBI80" s="4"/>
      <c r="KBJ80" s="4"/>
      <c r="KBK80" s="4"/>
      <c r="KBL80" s="4"/>
      <c r="KBM80" s="4"/>
      <c r="KBN80" s="4"/>
      <c r="KBO80" s="4"/>
      <c r="KBP80" s="4"/>
      <c r="KBQ80" s="4"/>
      <c r="KBR80" s="4"/>
      <c r="KBS80" s="4"/>
      <c r="KBT80" s="4"/>
      <c r="KBU80" s="4"/>
      <c r="KBV80" s="4"/>
      <c r="KBW80" s="4"/>
      <c r="KBX80" s="4"/>
      <c r="KBY80" s="4"/>
      <c r="KBZ80" s="4"/>
      <c r="KCA80" s="4"/>
      <c r="KCB80" s="4"/>
      <c r="KCC80" s="4"/>
      <c r="KCD80" s="4"/>
      <c r="KCE80" s="4"/>
      <c r="KCF80" s="4"/>
      <c r="KCG80" s="4"/>
      <c r="KCH80" s="4"/>
      <c r="KCI80" s="4"/>
      <c r="KCJ80" s="4"/>
      <c r="KCK80" s="4"/>
      <c r="KCL80" s="4"/>
      <c r="KCM80" s="4"/>
      <c r="KCN80" s="4"/>
      <c r="KCO80" s="4"/>
      <c r="KCP80" s="4"/>
      <c r="KCQ80" s="4"/>
      <c r="KCR80" s="4"/>
      <c r="KCS80" s="4"/>
      <c r="KCT80" s="4"/>
      <c r="KCU80" s="4"/>
      <c r="KCV80" s="4"/>
      <c r="KCW80" s="4"/>
      <c r="KCX80" s="4"/>
      <c r="KCY80" s="4"/>
      <c r="KCZ80" s="4"/>
      <c r="KDA80" s="4"/>
      <c r="KDB80" s="4"/>
      <c r="KDC80" s="4"/>
      <c r="KDD80" s="4"/>
      <c r="KDE80" s="4"/>
      <c r="KDF80" s="4"/>
      <c r="KDG80" s="4"/>
      <c r="KDH80" s="4"/>
      <c r="KDI80" s="4"/>
      <c r="KDJ80" s="4"/>
      <c r="KDK80" s="4"/>
      <c r="KDL80" s="4"/>
      <c r="KDM80" s="4"/>
      <c r="KDN80" s="4"/>
      <c r="KDO80" s="4"/>
      <c r="KDP80" s="4"/>
      <c r="KDQ80" s="4"/>
      <c r="KDR80" s="4"/>
      <c r="KDS80" s="4"/>
      <c r="KDT80" s="4"/>
      <c r="KDU80" s="4"/>
      <c r="KDV80" s="4"/>
      <c r="KDW80" s="4"/>
      <c r="KDX80" s="4"/>
      <c r="KDY80" s="4"/>
      <c r="KDZ80" s="4"/>
      <c r="KEA80" s="4"/>
      <c r="KEB80" s="4"/>
      <c r="KEC80" s="4"/>
      <c r="KED80" s="4"/>
      <c r="KEE80" s="4"/>
      <c r="KEF80" s="4"/>
      <c r="KEG80" s="4"/>
      <c r="KEH80" s="4"/>
      <c r="KEI80" s="4"/>
      <c r="KEJ80" s="4"/>
      <c r="KEK80" s="4"/>
      <c r="KEL80" s="4"/>
      <c r="KEM80" s="4"/>
      <c r="KEN80" s="4"/>
      <c r="KEO80" s="4"/>
      <c r="KEP80" s="4"/>
      <c r="KEQ80" s="4"/>
      <c r="KER80" s="4"/>
      <c r="KES80" s="4"/>
      <c r="KET80" s="4"/>
      <c r="KEU80" s="4"/>
      <c r="KEV80" s="4"/>
      <c r="KEW80" s="4"/>
      <c r="KEX80" s="4"/>
      <c r="KEY80" s="4"/>
      <c r="KEZ80" s="4"/>
      <c r="KFA80" s="4"/>
      <c r="KFB80" s="4"/>
      <c r="KFC80" s="4"/>
      <c r="KFD80" s="4"/>
      <c r="KFE80" s="4"/>
      <c r="KFF80" s="4"/>
      <c r="KFG80" s="4"/>
      <c r="KFH80" s="4"/>
      <c r="KFI80" s="4"/>
      <c r="KFJ80" s="4"/>
      <c r="KFK80" s="4"/>
      <c r="KFL80" s="4"/>
      <c r="KFM80" s="4"/>
      <c r="KFN80" s="4"/>
      <c r="KFO80" s="4"/>
      <c r="KFP80" s="4"/>
      <c r="KFQ80" s="4"/>
      <c r="KFR80" s="4"/>
      <c r="KFS80" s="4"/>
      <c r="KFT80" s="4"/>
      <c r="KFU80" s="4"/>
      <c r="KFV80" s="4"/>
      <c r="KFW80" s="4"/>
      <c r="KFX80" s="4"/>
      <c r="KFY80" s="4"/>
      <c r="KFZ80" s="4"/>
      <c r="KGA80" s="4"/>
      <c r="KGB80" s="4"/>
      <c r="KGC80" s="4"/>
      <c r="KGD80" s="4"/>
      <c r="KGE80" s="4"/>
      <c r="KGF80" s="4"/>
      <c r="KGG80" s="4"/>
      <c r="KGH80" s="4"/>
      <c r="KGI80" s="4"/>
      <c r="KGJ80" s="4"/>
      <c r="KGK80" s="4"/>
      <c r="KGL80" s="4"/>
      <c r="KGM80" s="4"/>
      <c r="KGN80" s="4"/>
      <c r="KGO80" s="4"/>
      <c r="KGP80" s="4"/>
      <c r="KGQ80" s="4"/>
      <c r="KGR80" s="4"/>
      <c r="KGS80" s="4"/>
      <c r="KGT80" s="4"/>
      <c r="KGU80" s="4"/>
      <c r="KGV80" s="4"/>
      <c r="KGW80" s="4"/>
      <c r="KGX80" s="4"/>
      <c r="KGY80" s="4"/>
      <c r="KGZ80" s="4"/>
      <c r="KHA80" s="4"/>
      <c r="KHB80" s="4"/>
      <c r="KHC80" s="4"/>
      <c r="KHD80" s="4"/>
      <c r="KHE80" s="4"/>
      <c r="KHF80" s="4"/>
      <c r="KHG80" s="4"/>
      <c r="KHH80" s="4"/>
      <c r="KHI80" s="4"/>
      <c r="KHJ80" s="4"/>
      <c r="KHK80" s="4"/>
      <c r="KHL80" s="4"/>
      <c r="KHM80" s="4"/>
      <c r="KHN80" s="4"/>
      <c r="KHO80" s="4"/>
      <c r="KHP80" s="4"/>
      <c r="KHQ80" s="4"/>
      <c r="KHR80" s="4"/>
      <c r="KHS80" s="4"/>
      <c r="KHT80" s="4"/>
      <c r="KHU80" s="4"/>
      <c r="KHV80" s="4"/>
      <c r="KHW80" s="4"/>
      <c r="KHX80" s="4"/>
      <c r="KHY80" s="4"/>
      <c r="KHZ80" s="4"/>
      <c r="KIA80" s="4"/>
      <c r="KIB80" s="4"/>
      <c r="KIC80" s="4"/>
      <c r="KID80" s="4"/>
      <c r="KIE80" s="4"/>
      <c r="KIF80" s="4"/>
      <c r="KIG80" s="4"/>
      <c r="KIH80" s="4"/>
      <c r="KII80" s="4"/>
      <c r="KIJ80" s="4"/>
      <c r="KIK80" s="4"/>
      <c r="KIL80" s="4"/>
      <c r="KIM80" s="4"/>
      <c r="KIN80" s="4"/>
      <c r="KIO80" s="4"/>
      <c r="KIP80" s="4"/>
      <c r="KIQ80" s="4"/>
      <c r="KIR80" s="4"/>
      <c r="KIS80" s="4"/>
      <c r="KIT80" s="4"/>
      <c r="KIU80" s="4"/>
      <c r="KIV80" s="4"/>
      <c r="KIW80" s="4"/>
      <c r="KIX80" s="4"/>
      <c r="KIY80" s="4"/>
      <c r="KIZ80" s="4"/>
      <c r="KJA80" s="4"/>
      <c r="KJB80" s="4"/>
      <c r="KJC80" s="4"/>
      <c r="KJD80" s="4"/>
      <c r="KJE80" s="4"/>
      <c r="KJF80" s="4"/>
      <c r="KJG80" s="4"/>
      <c r="KJH80" s="4"/>
      <c r="KJI80" s="4"/>
      <c r="KJJ80" s="4"/>
      <c r="KJK80" s="4"/>
      <c r="KJL80" s="4"/>
      <c r="KJM80" s="4"/>
      <c r="KJN80" s="4"/>
      <c r="KJO80" s="4"/>
      <c r="KJP80" s="4"/>
      <c r="KJQ80" s="4"/>
      <c r="KJR80" s="4"/>
      <c r="KJS80" s="4"/>
      <c r="KJT80" s="4"/>
      <c r="KJU80" s="4"/>
      <c r="KJV80" s="4"/>
      <c r="KJW80" s="4"/>
      <c r="KJX80" s="4"/>
      <c r="KJY80" s="4"/>
      <c r="KJZ80" s="4"/>
      <c r="KKA80" s="4"/>
      <c r="KKB80" s="4"/>
      <c r="KKC80" s="4"/>
      <c r="KKD80" s="4"/>
      <c r="KKE80" s="4"/>
      <c r="KKF80" s="4"/>
      <c r="KKG80" s="4"/>
      <c r="KKH80" s="4"/>
      <c r="KKI80" s="4"/>
      <c r="KKJ80" s="4"/>
      <c r="KKK80" s="4"/>
      <c r="KKL80" s="4"/>
      <c r="KKM80" s="4"/>
      <c r="KKN80" s="4"/>
      <c r="KKO80" s="4"/>
      <c r="KKP80" s="4"/>
      <c r="KKQ80" s="4"/>
      <c r="KKR80" s="4"/>
      <c r="KKS80" s="4"/>
      <c r="KKT80" s="4"/>
      <c r="KKU80" s="4"/>
      <c r="KKV80" s="4"/>
      <c r="KKW80" s="4"/>
      <c r="KKX80" s="4"/>
      <c r="KKY80" s="4"/>
      <c r="KKZ80" s="4"/>
      <c r="KLA80" s="4"/>
      <c r="KLB80" s="4"/>
      <c r="KLC80" s="4"/>
      <c r="KLD80" s="4"/>
      <c r="KLE80" s="4"/>
      <c r="KLF80" s="4"/>
      <c r="KLG80" s="4"/>
      <c r="KLH80" s="4"/>
      <c r="KLI80" s="4"/>
      <c r="KLJ80" s="4"/>
      <c r="KLK80" s="4"/>
      <c r="KLL80" s="4"/>
      <c r="KLM80" s="4"/>
      <c r="KLN80" s="4"/>
      <c r="KLO80" s="4"/>
      <c r="KLP80" s="4"/>
      <c r="KLQ80" s="4"/>
      <c r="KLR80" s="4"/>
      <c r="KLS80" s="4"/>
      <c r="KLT80" s="4"/>
      <c r="KLU80" s="4"/>
      <c r="KLV80" s="4"/>
      <c r="KLW80" s="4"/>
      <c r="KLX80" s="4"/>
      <c r="KLY80" s="4"/>
      <c r="KLZ80" s="4"/>
      <c r="KMA80" s="4"/>
      <c r="KMB80" s="4"/>
      <c r="KMC80" s="4"/>
      <c r="KMD80" s="4"/>
      <c r="KME80" s="4"/>
      <c r="KMF80" s="4"/>
      <c r="KMG80" s="4"/>
      <c r="KMH80" s="4"/>
      <c r="KMI80" s="4"/>
      <c r="KMJ80" s="4"/>
      <c r="KMK80" s="4"/>
      <c r="KML80" s="4"/>
      <c r="KMM80" s="4"/>
      <c r="KMN80" s="4"/>
      <c r="KMO80" s="4"/>
      <c r="KMP80" s="4"/>
      <c r="KMQ80" s="4"/>
      <c r="KMR80" s="4"/>
      <c r="KMS80" s="4"/>
      <c r="KMT80" s="4"/>
      <c r="KMU80" s="4"/>
      <c r="KMV80" s="4"/>
      <c r="KMW80" s="4"/>
      <c r="KMX80" s="4"/>
      <c r="KMY80" s="4"/>
      <c r="KMZ80" s="4"/>
      <c r="KNA80" s="4"/>
      <c r="KNB80" s="4"/>
      <c r="KNC80" s="4"/>
      <c r="KND80" s="4"/>
      <c r="KNE80" s="4"/>
      <c r="KNF80" s="4"/>
      <c r="KNG80" s="4"/>
      <c r="KNH80" s="4"/>
      <c r="KNI80" s="4"/>
      <c r="KNJ80" s="4"/>
      <c r="KNK80" s="4"/>
      <c r="KNL80" s="4"/>
      <c r="KNM80" s="4"/>
      <c r="KNN80" s="4"/>
      <c r="KNO80" s="4"/>
      <c r="KNP80" s="4"/>
      <c r="KNQ80" s="4"/>
      <c r="KNR80" s="4"/>
      <c r="KNS80" s="4"/>
      <c r="KNT80" s="4"/>
      <c r="KNU80" s="4"/>
      <c r="KNV80" s="4"/>
      <c r="KNW80" s="4"/>
      <c r="KNX80" s="4"/>
      <c r="KNY80" s="4"/>
      <c r="KNZ80" s="4"/>
      <c r="KOA80" s="4"/>
      <c r="KOB80" s="4"/>
      <c r="KOC80" s="4"/>
      <c r="KOD80" s="4"/>
      <c r="KOE80" s="4"/>
      <c r="KOF80" s="4"/>
      <c r="KOG80" s="4"/>
      <c r="KOH80" s="4"/>
      <c r="KOI80" s="4"/>
      <c r="KOJ80" s="4"/>
      <c r="KOK80" s="4"/>
      <c r="KOL80" s="4"/>
      <c r="KOM80" s="4"/>
      <c r="KON80" s="4"/>
      <c r="KOO80" s="4"/>
      <c r="KOP80" s="4"/>
      <c r="KOQ80" s="4"/>
      <c r="KOR80" s="4"/>
      <c r="KOS80" s="4"/>
      <c r="KOT80" s="4"/>
      <c r="KOU80" s="4"/>
      <c r="KOV80" s="4"/>
      <c r="KOW80" s="4"/>
      <c r="KOX80" s="4"/>
      <c r="KOY80" s="4"/>
      <c r="KOZ80" s="4"/>
      <c r="KPA80" s="4"/>
      <c r="KPB80" s="4"/>
      <c r="KPC80" s="4"/>
      <c r="KPD80" s="4"/>
      <c r="KPE80" s="4"/>
      <c r="KPF80" s="4"/>
      <c r="KPG80" s="4"/>
      <c r="KPH80" s="4"/>
      <c r="KPI80" s="4"/>
      <c r="KPJ80" s="4"/>
      <c r="KPK80" s="4"/>
      <c r="KPL80" s="4"/>
      <c r="KPM80" s="4"/>
      <c r="KPN80" s="4"/>
      <c r="KPO80" s="4"/>
      <c r="KPP80" s="4"/>
      <c r="KPQ80" s="4"/>
      <c r="KPR80" s="4"/>
      <c r="KPS80" s="4"/>
      <c r="KPT80" s="4"/>
      <c r="KPU80" s="4"/>
      <c r="KPV80" s="4"/>
      <c r="KPW80" s="4"/>
      <c r="KPX80" s="4"/>
      <c r="KPY80" s="4"/>
      <c r="KPZ80" s="4"/>
      <c r="KQA80" s="4"/>
      <c r="KQB80" s="4"/>
      <c r="KQC80" s="4"/>
      <c r="KQD80" s="4"/>
      <c r="KQE80" s="4"/>
      <c r="KQF80" s="4"/>
      <c r="KQG80" s="4"/>
      <c r="KQH80" s="4"/>
      <c r="KQI80" s="4"/>
      <c r="KQJ80" s="4"/>
      <c r="KQK80" s="4"/>
      <c r="KQL80" s="4"/>
      <c r="KQM80" s="4"/>
      <c r="KQN80" s="4"/>
      <c r="KQO80" s="4"/>
      <c r="KQP80" s="4"/>
      <c r="KQQ80" s="4"/>
      <c r="KQR80" s="4"/>
      <c r="KQS80" s="4"/>
      <c r="KQT80" s="4"/>
      <c r="KQU80" s="4"/>
      <c r="KQV80" s="4"/>
      <c r="KQW80" s="4"/>
      <c r="KQX80" s="4"/>
      <c r="KQY80" s="4"/>
      <c r="KQZ80" s="4"/>
      <c r="KRA80" s="4"/>
      <c r="KRB80" s="4"/>
      <c r="KRC80" s="4"/>
      <c r="KRD80" s="4"/>
      <c r="KRE80" s="4"/>
      <c r="KRF80" s="4"/>
      <c r="KRG80" s="4"/>
      <c r="KRH80" s="4"/>
      <c r="KRI80" s="4"/>
      <c r="KRJ80" s="4"/>
      <c r="KRK80" s="4"/>
      <c r="KRL80" s="4"/>
      <c r="KRM80" s="4"/>
      <c r="KRN80" s="4"/>
      <c r="KRO80" s="4"/>
      <c r="KRP80" s="4"/>
      <c r="KRQ80" s="4"/>
      <c r="KRR80" s="4"/>
      <c r="KRS80" s="4"/>
      <c r="KRT80" s="4"/>
      <c r="KRU80" s="4"/>
      <c r="KRV80" s="4"/>
      <c r="KRW80" s="4"/>
      <c r="KRX80" s="4"/>
      <c r="KRY80" s="4"/>
      <c r="KRZ80" s="4"/>
      <c r="KSA80" s="4"/>
      <c r="KSB80" s="4"/>
      <c r="KSC80" s="4"/>
      <c r="KSD80" s="4"/>
      <c r="KSE80" s="4"/>
      <c r="KSF80" s="4"/>
      <c r="KSG80" s="4"/>
      <c r="KSH80" s="4"/>
      <c r="KSI80" s="4"/>
      <c r="KSJ80" s="4"/>
      <c r="KSK80" s="4"/>
      <c r="KSL80" s="4"/>
      <c r="KSM80" s="4"/>
      <c r="KSN80" s="4"/>
      <c r="KSO80" s="4"/>
      <c r="KSP80" s="4"/>
      <c r="KSQ80" s="4"/>
      <c r="KSR80" s="4"/>
      <c r="KSS80" s="4"/>
      <c r="KST80" s="4"/>
      <c r="KSU80" s="4"/>
      <c r="KSV80" s="4"/>
      <c r="KSW80" s="4"/>
      <c r="KSX80" s="4"/>
      <c r="KSY80" s="4"/>
      <c r="KSZ80" s="4"/>
      <c r="KTA80" s="4"/>
      <c r="KTB80" s="4"/>
      <c r="KTC80" s="4"/>
      <c r="KTD80" s="4"/>
      <c r="KTE80" s="4"/>
      <c r="KTF80" s="4"/>
      <c r="KTG80" s="4"/>
      <c r="KTH80" s="4"/>
      <c r="KTI80" s="4"/>
      <c r="KTJ80" s="4"/>
      <c r="KTK80" s="4"/>
      <c r="KTL80" s="4"/>
      <c r="KTM80" s="4"/>
      <c r="KTN80" s="4"/>
      <c r="KTO80" s="4"/>
      <c r="KTP80" s="4"/>
      <c r="KTQ80" s="4"/>
      <c r="KTR80" s="4"/>
      <c r="KTS80" s="4"/>
      <c r="KTT80" s="4"/>
      <c r="KTU80" s="4"/>
      <c r="KTV80" s="4"/>
      <c r="KTW80" s="4"/>
      <c r="KTX80" s="4"/>
      <c r="KTY80" s="4"/>
      <c r="KTZ80" s="4"/>
      <c r="KUA80" s="4"/>
      <c r="KUB80" s="4"/>
      <c r="KUC80" s="4"/>
      <c r="KUD80" s="4"/>
      <c r="KUE80" s="4"/>
      <c r="KUF80" s="4"/>
      <c r="KUG80" s="4"/>
      <c r="KUH80" s="4"/>
      <c r="KUI80" s="4"/>
      <c r="KUJ80" s="4"/>
      <c r="KUK80" s="4"/>
      <c r="KUL80" s="4"/>
      <c r="KUM80" s="4"/>
      <c r="KUN80" s="4"/>
      <c r="KUO80" s="4"/>
      <c r="KUP80" s="4"/>
      <c r="KUQ80" s="4"/>
      <c r="KUR80" s="4"/>
      <c r="KUS80" s="4"/>
      <c r="KUT80" s="4"/>
      <c r="KUU80" s="4"/>
      <c r="KUV80" s="4"/>
      <c r="KUW80" s="4"/>
      <c r="KUX80" s="4"/>
      <c r="KUY80" s="4"/>
      <c r="KUZ80" s="4"/>
      <c r="KVA80" s="4"/>
      <c r="KVB80" s="4"/>
      <c r="KVC80" s="4"/>
      <c r="KVD80" s="4"/>
      <c r="KVE80" s="4"/>
      <c r="KVF80" s="4"/>
      <c r="KVG80" s="4"/>
      <c r="KVH80" s="4"/>
      <c r="KVI80" s="4"/>
      <c r="KVJ80" s="4"/>
      <c r="KVK80" s="4"/>
      <c r="KVL80" s="4"/>
      <c r="KVM80" s="4"/>
      <c r="KVN80" s="4"/>
      <c r="KVO80" s="4"/>
      <c r="KVP80" s="4"/>
      <c r="KVQ80" s="4"/>
      <c r="KVR80" s="4"/>
      <c r="KVS80" s="4"/>
      <c r="KVT80" s="4"/>
      <c r="KVU80" s="4"/>
      <c r="KVV80" s="4"/>
      <c r="KVW80" s="4"/>
      <c r="KVX80" s="4"/>
      <c r="KVY80" s="4"/>
      <c r="KVZ80" s="4"/>
      <c r="KWA80" s="4"/>
      <c r="KWB80" s="4"/>
      <c r="KWC80" s="4"/>
      <c r="KWD80" s="4"/>
      <c r="KWE80" s="4"/>
      <c r="KWF80" s="4"/>
      <c r="KWG80" s="4"/>
      <c r="KWH80" s="4"/>
      <c r="KWI80" s="4"/>
      <c r="KWJ80" s="4"/>
      <c r="KWK80" s="4"/>
      <c r="KWL80" s="4"/>
      <c r="KWM80" s="4"/>
      <c r="KWN80" s="4"/>
      <c r="KWO80" s="4"/>
      <c r="KWP80" s="4"/>
      <c r="KWQ80" s="4"/>
      <c r="KWR80" s="4"/>
      <c r="KWS80" s="4"/>
      <c r="KWT80" s="4"/>
      <c r="KWU80" s="4"/>
      <c r="KWV80" s="4"/>
      <c r="KWW80" s="4"/>
      <c r="KWX80" s="4"/>
      <c r="KWY80" s="4"/>
      <c r="KWZ80" s="4"/>
      <c r="KXA80" s="4"/>
      <c r="KXB80" s="4"/>
      <c r="KXC80" s="4"/>
      <c r="KXD80" s="4"/>
      <c r="KXE80" s="4"/>
      <c r="KXF80" s="4"/>
      <c r="KXG80" s="4"/>
      <c r="KXH80" s="4"/>
      <c r="KXI80" s="4"/>
      <c r="KXJ80" s="4"/>
      <c r="KXK80" s="4"/>
      <c r="KXL80" s="4"/>
      <c r="KXM80" s="4"/>
      <c r="KXN80" s="4"/>
      <c r="KXO80" s="4"/>
      <c r="KXP80" s="4"/>
      <c r="KXQ80" s="4"/>
      <c r="KXR80" s="4"/>
      <c r="KXS80" s="4"/>
      <c r="KXT80" s="4"/>
      <c r="KXU80" s="4"/>
      <c r="KXV80" s="4"/>
      <c r="KXW80" s="4"/>
      <c r="KXX80" s="4"/>
      <c r="KXY80" s="4"/>
      <c r="KXZ80" s="4"/>
      <c r="KYA80" s="4"/>
      <c r="KYB80" s="4"/>
      <c r="KYC80" s="4"/>
      <c r="KYD80" s="4"/>
      <c r="KYE80" s="4"/>
      <c r="KYF80" s="4"/>
      <c r="KYG80" s="4"/>
      <c r="KYH80" s="4"/>
      <c r="KYI80" s="4"/>
      <c r="KYJ80" s="4"/>
      <c r="KYK80" s="4"/>
      <c r="KYL80" s="4"/>
      <c r="KYM80" s="4"/>
      <c r="KYN80" s="4"/>
      <c r="KYO80" s="4"/>
      <c r="KYP80" s="4"/>
      <c r="KYQ80" s="4"/>
      <c r="KYR80" s="4"/>
      <c r="KYS80" s="4"/>
      <c r="KYT80" s="4"/>
      <c r="KYU80" s="4"/>
      <c r="KYV80" s="4"/>
      <c r="KYW80" s="4"/>
      <c r="KYX80" s="4"/>
      <c r="KYY80" s="4"/>
      <c r="KYZ80" s="4"/>
      <c r="KZA80" s="4"/>
      <c r="KZB80" s="4"/>
      <c r="KZC80" s="4"/>
      <c r="KZD80" s="4"/>
      <c r="KZE80" s="4"/>
      <c r="KZF80" s="4"/>
      <c r="KZG80" s="4"/>
      <c r="KZH80" s="4"/>
      <c r="KZI80" s="4"/>
      <c r="KZJ80" s="4"/>
      <c r="KZK80" s="4"/>
      <c r="KZL80" s="4"/>
      <c r="KZM80" s="4"/>
      <c r="KZN80" s="4"/>
      <c r="KZO80" s="4"/>
      <c r="KZP80" s="4"/>
      <c r="KZQ80" s="4"/>
      <c r="KZR80" s="4"/>
      <c r="KZS80" s="4"/>
      <c r="KZT80" s="4"/>
      <c r="KZU80" s="4"/>
      <c r="KZV80" s="4"/>
      <c r="KZW80" s="4"/>
      <c r="KZX80" s="4"/>
      <c r="KZY80" s="4"/>
      <c r="KZZ80" s="4"/>
      <c r="LAA80" s="4"/>
      <c r="LAB80" s="4"/>
      <c r="LAC80" s="4"/>
      <c r="LAD80" s="4"/>
      <c r="LAE80" s="4"/>
      <c r="LAF80" s="4"/>
      <c r="LAG80" s="4"/>
      <c r="LAH80" s="4"/>
      <c r="LAI80" s="4"/>
      <c r="LAJ80" s="4"/>
      <c r="LAK80" s="4"/>
      <c r="LAL80" s="4"/>
      <c r="LAM80" s="4"/>
      <c r="LAN80" s="4"/>
      <c r="LAO80" s="4"/>
      <c r="LAP80" s="4"/>
      <c r="LAQ80" s="4"/>
      <c r="LAR80" s="4"/>
      <c r="LAS80" s="4"/>
      <c r="LAT80" s="4"/>
      <c r="LAU80" s="4"/>
      <c r="LAV80" s="4"/>
      <c r="LAW80" s="4"/>
      <c r="LAX80" s="4"/>
      <c r="LAY80" s="4"/>
      <c r="LAZ80" s="4"/>
      <c r="LBA80" s="4"/>
      <c r="LBB80" s="4"/>
      <c r="LBC80" s="4"/>
      <c r="LBD80" s="4"/>
      <c r="LBE80" s="4"/>
      <c r="LBF80" s="4"/>
      <c r="LBG80" s="4"/>
      <c r="LBH80" s="4"/>
      <c r="LBI80" s="4"/>
      <c r="LBJ80" s="4"/>
      <c r="LBK80" s="4"/>
      <c r="LBL80" s="4"/>
      <c r="LBM80" s="4"/>
      <c r="LBN80" s="4"/>
      <c r="LBO80" s="4"/>
      <c r="LBP80" s="4"/>
      <c r="LBQ80" s="4"/>
      <c r="LBR80" s="4"/>
      <c r="LBS80" s="4"/>
      <c r="LBT80" s="4"/>
      <c r="LBU80" s="4"/>
      <c r="LBV80" s="4"/>
      <c r="LBW80" s="4"/>
      <c r="LBX80" s="4"/>
      <c r="LBY80" s="4"/>
      <c r="LBZ80" s="4"/>
      <c r="LCA80" s="4"/>
      <c r="LCB80" s="4"/>
      <c r="LCC80" s="4"/>
      <c r="LCD80" s="4"/>
      <c r="LCE80" s="4"/>
      <c r="LCF80" s="4"/>
      <c r="LCG80" s="4"/>
      <c r="LCH80" s="4"/>
      <c r="LCI80" s="4"/>
      <c r="LCJ80" s="4"/>
      <c r="LCK80" s="4"/>
      <c r="LCL80" s="4"/>
      <c r="LCM80" s="4"/>
      <c r="LCN80" s="4"/>
      <c r="LCO80" s="4"/>
      <c r="LCP80" s="4"/>
      <c r="LCQ80" s="4"/>
      <c r="LCR80" s="4"/>
      <c r="LCS80" s="4"/>
      <c r="LCT80" s="4"/>
      <c r="LCU80" s="4"/>
      <c r="LCV80" s="4"/>
      <c r="LCW80" s="4"/>
      <c r="LCX80" s="4"/>
      <c r="LCY80" s="4"/>
      <c r="LCZ80" s="4"/>
      <c r="LDA80" s="4"/>
      <c r="LDB80" s="4"/>
      <c r="LDC80" s="4"/>
      <c r="LDD80" s="4"/>
      <c r="LDE80" s="4"/>
      <c r="LDF80" s="4"/>
      <c r="LDG80" s="4"/>
      <c r="LDH80" s="4"/>
      <c r="LDI80" s="4"/>
      <c r="LDJ80" s="4"/>
      <c r="LDK80" s="4"/>
      <c r="LDL80" s="4"/>
      <c r="LDM80" s="4"/>
      <c r="LDN80" s="4"/>
      <c r="LDO80" s="4"/>
      <c r="LDP80" s="4"/>
      <c r="LDQ80" s="4"/>
      <c r="LDR80" s="4"/>
      <c r="LDS80" s="4"/>
      <c r="LDT80" s="4"/>
      <c r="LDU80" s="4"/>
      <c r="LDV80" s="4"/>
      <c r="LDW80" s="4"/>
      <c r="LDX80" s="4"/>
      <c r="LDY80" s="4"/>
      <c r="LDZ80" s="4"/>
      <c r="LEA80" s="4"/>
      <c r="LEB80" s="4"/>
      <c r="LEC80" s="4"/>
      <c r="LED80" s="4"/>
      <c r="LEE80" s="4"/>
      <c r="LEF80" s="4"/>
      <c r="LEG80" s="4"/>
      <c r="LEH80" s="4"/>
      <c r="LEI80" s="4"/>
      <c r="LEJ80" s="4"/>
      <c r="LEK80" s="4"/>
      <c r="LEL80" s="4"/>
      <c r="LEM80" s="4"/>
      <c r="LEN80" s="4"/>
      <c r="LEO80" s="4"/>
      <c r="LEP80" s="4"/>
      <c r="LEQ80" s="4"/>
      <c r="LER80" s="4"/>
      <c r="LES80" s="4"/>
      <c r="LET80" s="4"/>
      <c r="LEU80" s="4"/>
      <c r="LEV80" s="4"/>
      <c r="LEW80" s="4"/>
      <c r="LEX80" s="4"/>
      <c r="LEY80" s="4"/>
      <c r="LEZ80" s="4"/>
      <c r="LFA80" s="4"/>
      <c r="LFB80" s="4"/>
      <c r="LFC80" s="4"/>
      <c r="LFD80" s="4"/>
      <c r="LFE80" s="4"/>
      <c r="LFF80" s="4"/>
      <c r="LFG80" s="4"/>
      <c r="LFH80" s="4"/>
      <c r="LFI80" s="4"/>
      <c r="LFJ80" s="4"/>
      <c r="LFK80" s="4"/>
      <c r="LFL80" s="4"/>
      <c r="LFM80" s="4"/>
      <c r="LFN80" s="4"/>
      <c r="LFO80" s="4"/>
      <c r="LFP80" s="4"/>
      <c r="LFQ80" s="4"/>
      <c r="LFR80" s="4"/>
      <c r="LFS80" s="4"/>
      <c r="LFT80" s="4"/>
      <c r="LFU80" s="4"/>
      <c r="LFV80" s="4"/>
      <c r="LFW80" s="4"/>
      <c r="LFX80" s="4"/>
      <c r="LFY80" s="4"/>
      <c r="LFZ80" s="4"/>
      <c r="LGA80" s="4"/>
      <c r="LGB80" s="4"/>
      <c r="LGC80" s="4"/>
      <c r="LGD80" s="4"/>
      <c r="LGE80" s="4"/>
      <c r="LGF80" s="4"/>
      <c r="LGG80" s="4"/>
      <c r="LGH80" s="4"/>
      <c r="LGI80" s="4"/>
      <c r="LGJ80" s="4"/>
      <c r="LGK80" s="4"/>
      <c r="LGL80" s="4"/>
      <c r="LGM80" s="4"/>
      <c r="LGN80" s="4"/>
      <c r="LGO80" s="4"/>
      <c r="LGP80" s="4"/>
      <c r="LGQ80" s="4"/>
      <c r="LGR80" s="4"/>
      <c r="LGS80" s="4"/>
      <c r="LGT80" s="4"/>
      <c r="LGU80" s="4"/>
      <c r="LGV80" s="4"/>
      <c r="LGW80" s="4"/>
      <c r="LGX80" s="4"/>
      <c r="LGY80" s="4"/>
      <c r="LGZ80" s="4"/>
      <c r="LHA80" s="4"/>
      <c r="LHB80" s="4"/>
      <c r="LHC80" s="4"/>
      <c r="LHD80" s="4"/>
      <c r="LHE80" s="4"/>
      <c r="LHF80" s="4"/>
      <c r="LHG80" s="4"/>
      <c r="LHH80" s="4"/>
      <c r="LHI80" s="4"/>
      <c r="LHJ80" s="4"/>
      <c r="LHK80" s="4"/>
      <c r="LHL80" s="4"/>
      <c r="LHM80" s="4"/>
      <c r="LHN80" s="4"/>
      <c r="LHO80" s="4"/>
      <c r="LHP80" s="4"/>
      <c r="LHQ80" s="4"/>
      <c r="LHR80" s="4"/>
      <c r="LHS80" s="4"/>
      <c r="LHT80" s="4"/>
      <c r="LHU80" s="4"/>
      <c r="LHV80" s="4"/>
      <c r="LHW80" s="4"/>
      <c r="LHX80" s="4"/>
      <c r="LHY80" s="4"/>
      <c r="LHZ80" s="4"/>
      <c r="LIA80" s="4"/>
      <c r="LIB80" s="4"/>
      <c r="LIC80" s="4"/>
      <c r="LID80" s="4"/>
      <c r="LIE80" s="4"/>
      <c r="LIF80" s="4"/>
      <c r="LIG80" s="4"/>
      <c r="LIH80" s="4"/>
      <c r="LII80" s="4"/>
      <c r="LIJ80" s="4"/>
      <c r="LIK80" s="4"/>
      <c r="LIL80" s="4"/>
      <c r="LIM80" s="4"/>
      <c r="LIN80" s="4"/>
      <c r="LIO80" s="4"/>
      <c r="LIP80" s="4"/>
      <c r="LIQ80" s="4"/>
      <c r="LIR80" s="4"/>
      <c r="LIS80" s="4"/>
      <c r="LIT80" s="4"/>
      <c r="LIU80" s="4"/>
      <c r="LIV80" s="4"/>
      <c r="LIW80" s="4"/>
      <c r="LIX80" s="4"/>
      <c r="LIY80" s="4"/>
      <c r="LIZ80" s="4"/>
      <c r="LJA80" s="4"/>
      <c r="LJB80" s="4"/>
      <c r="LJC80" s="4"/>
      <c r="LJD80" s="4"/>
      <c r="LJE80" s="4"/>
      <c r="LJF80" s="4"/>
      <c r="LJG80" s="4"/>
      <c r="LJH80" s="4"/>
      <c r="LJI80" s="4"/>
      <c r="LJJ80" s="4"/>
      <c r="LJK80" s="4"/>
      <c r="LJL80" s="4"/>
      <c r="LJM80" s="4"/>
      <c r="LJN80" s="4"/>
      <c r="LJO80" s="4"/>
      <c r="LJP80" s="4"/>
      <c r="LJQ80" s="4"/>
      <c r="LJR80" s="4"/>
      <c r="LJS80" s="4"/>
      <c r="LJT80" s="4"/>
      <c r="LJU80" s="4"/>
      <c r="LJV80" s="4"/>
      <c r="LJW80" s="4"/>
      <c r="LJX80" s="4"/>
      <c r="LJY80" s="4"/>
      <c r="LJZ80" s="4"/>
      <c r="LKA80" s="4"/>
      <c r="LKB80" s="4"/>
      <c r="LKC80" s="4"/>
      <c r="LKD80" s="4"/>
      <c r="LKE80" s="4"/>
      <c r="LKF80" s="4"/>
      <c r="LKG80" s="4"/>
      <c r="LKH80" s="4"/>
      <c r="LKI80" s="4"/>
      <c r="LKJ80" s="4"/>
      <c r="LKK80" s="4"/>
      <c r="LKL80" s="4"/>
      <c r="LKM80" s="4"/>
      <c r="LKN80" s="4"/>
      <c r="LKO80" s="4"/>
      <c r="LKP80" s="4"/>
      <c r="LKQ80" s="4"/>
      <c r="LKR80" s="4"/>
      <c r="LKS80" s="4"/>
      <c r="LKT80" s="4"/>
      <c r="LKU80" s="4"/>
      <c r="LKV80" s="4"/>
      <c r="LKW80" s="4"/>
      <c r="LKX80" s="4"/>
      <c r="LKY80" s="4"/>
      <c r="LKZ80" s="4"/>
      <c r="LLA80" s="4"/>
      <c r="LLB80" s="4"/>
      <c r="LLC80" s="4"/>
      <c r="LLD80" s="4"/>
      <c r="LLE80" s="4"/>
      <c r="LLF80" s="4"/>
      <c r="LLG80" s="4"/>
      <c r="LLH80" s="4"/>
      <c r="LLI80" s="4"/>
      <c r="LLJ80" s="4"/>
      <c r="LLK80" s="4"/>
      <c r="LLL80" s="4"/>
      <c r="LLM80" s="4"/>
      <c r="LLN80" s="4"/>
      <c r="LLO80" s="4"/>
      <c r="LLP80" s="4"/>
      <c r="LLQ80" s="4"/>
      <c r="LLR80" s="4"/>
      <c r="LLS80" s="4"/>
      <c r="LLT80" s="4"/>
      <c r="LLU80" s="4"/>
      <c r="LLV80" s="4"/>
      <c r="LLW80" s="4"/>
      <c r="LLX80" s="4"/>
      <c r="LLY80" s="4"/>
      <c r="LLZ80" s="4"/>
      <c r="LMA80" s="4"/>
      <c r="LMB80" s="4"/>
      <c r="LMC80" s="4"/>
      <c r="LMD80" s="4"/>
      <c r="LME80" s="4"/>
      <c r="LMF80" s="4"/>
      <c r="LMG80" s="4"/>
      <c r="LMH80" s="4"/>
      <c r="LMI80" s="4"/>
      <c r="LMJ80" s="4"/>
      <c r="LMK80" s="4"/>
      <c r="LML80" s="4"/>
      <c r="LMM80" s="4"/>
      <c r="LMN80" s="4"/>
      <c r="LMO80" s="4"/>
      <c r="LMP80" s="4"/>
      <c r="LMQ80" s="4"/>
      <c r="LMR80" s="4"/>
      <c r="LMS80" s="4"/>
      <c r="LMT80" s="4"/>
      <c r="LMU80" s="4"/>
      <c r="LMV80" s="4"/>
      <c r="LMW80" s="4"/>
      <c r="LMX80" s="4"/>
      <c r="LMY80" s="4"/>
      <c r="LMZ80" s="4"/>
      <c r="LNA80" s="4"/>
      <c r="LNB80" s="4"/>
      <c r="LNC80" s="4"/>
      <c r="LND80" s="4"/>
      <c r="LNE80" s="4"/>
      <c r="LNF80" s="4"/>
      <c r="LNG80" s="4"/>
      <c r="LNH80" s="4"/>
      <c r="LNI80" s="4"/>
      <c r="LNJ80" s="4"/>
      <c r="LNK80" s="4"/>
      <c r="LNL80" s="4"/>
      <c r="LNM80" s="4"/>
      <c r="LNN80" s="4"/>
      <c r="LNO80" s="4"/>
      <c r="LNP80" s="4"/>
      <c r="LNQ80" s="4"/>
      <c r="LNR80" s="4"/>
      <c r="LNS80" s="4"/>
      <c r="LNT80" s="4"/>
      <c r="LNU80" s="4"/>
      <c r="LNV80" s="4"/>
      <c r="LNW80" s="4"/>
      <c r="LNX80" s="4"/>
      <c r="LNY80" s="4"/>
      <c r="LNZ80" s="4"/>
      <c r="LOA80" s="4"/>
      <c r="LOB80" s="4"/>
      <c r="LOC80" s="4"/>
      <c r="LOD80" s="4"/>
      <c r="LOE80" s="4"/>
      <c r="LOF80" s="4"/>
      <c r="LOG80" s="4"/>
      <c r="LOH80" s="4"/>
      <c r="LOI80" s="4"/>
      <c r="LOJ80" s="4"/>
      <c r="LOK80" s="4"/>
      <c r="LOL80" s="4"/>
      <c r="LOM80" s="4"/>
      <c r="LON80" s="4"/>
      <c r="LOO80" s="4"/>
      <c r="LOP80" s="4"/>
      <c r="LOQ80" s="4"/>
      <c r="LOR80" s="4"/>
      <c r="LOS80" s="4"/>
      <c r="LOT80" s="4"/>
      <c r="LOU80" s="4"/>
      <c r="LOV80" s="4"/>
      <c r="LOW80" s="4"/>
      <c r="LOX80" s="4"/>
      <c r="LOY80" s="4"/>
      <c r="LOZ80" s="4"/>
      <c r="LPA80" s="4"/>
      <c r="LPB80" s="4"/>
      <c r="LPC80" s="4"/>
      <c r="LPD80" s="4"/>
      <c r="LPE80" s="4"/>
      <c r="LPF80" s="4"/>
      <c r="LPG80" s="4"/>
      <c r="LPH80" s="4"/>
      <c r="LPI80" s="4"/>
      <c r="LPJ80" s="4"/>
      <c r="LPK80" s="4"/>
      <c r="LPL80" s="4"/>
      <c r="LPM80" s="4"/>
      <c r="LPN80" s="4"/>
      <c r="LPO80" s="4"/>
      <c r="LPP80" s="4"/>
      <c r="LPQ80" s="4"/>
      <c r="LPR80" s="4"/>
      <c r="LPS80" s="4"/>
      <c r="LPT80" s="4"/>
      <c r="LPU80" s="4"/>
      <c r="LPV80" s="4"/>
      <c r="LPW80" s="4"/>
      <c r="LPX80" s="4"/>
      <c r="LPY80" s="4"/>
      <c r="LPZ80" s="4"/>
      <c r="LQA80" s="4"/>
      <c r="LQB80" s="4"/>
      <c r="LQC80" s="4"/>
      <c r="LQD80" s="4"/>
      <c r="LQE80" s="4"/>
      <c r="LQF80" s="4"/>
      <c r="LQG80" s="4"/>
      <c r="LQH80" s="4"/>
      <c r="LQI80" s="4"/>
      <c r="LQJ80" s="4"/>
      <c r="LQK80" s="4"/>
      <c r="LQL80" s="4"/>
      <c r="LQM80" s="4"/>
      <c r="LQN80" s="4"/>
      <c r="LQO80" s="4"/>
      <c r="LQP80" s="4"/>
      <c r="LQQ80" s="4"/>
      <c r="LQR80" s="4"/>
      <c r="LQS80" s="4"/>
      <c r="LQT80" s="4"/>
      <c r="LQU80" s="4"/>
      <c r="LQV80" s="4"/>
      <c r="LQW80" s="4"/>
      <c r="LQX80" s="4"/>
      <c r="LQY80" s="4"/>
      <c r="LQZ80" s="4"/>
      <c r="LRA80" s="4"/>
      <c r="LRB80" s="4"/>
      <c r="LRC80" s="4"/>
      <c r="LRD80" s="4"/>
      <c r="LRE80" s="4"/>
      <c r="LRF80" s="4"/>
      <c r="LRG80" s="4"/>
      <c r="LRH80" s="4"/>
      <c r="LRI80" s="4"/>
      <c r="LRJ80" s="4"/>
      <c r="LRK80" s="4"/>
      <c r="LRL80" s="4"/>
      <c r="LRM80" s="4"/>
      <c r="LRN80" s="4"/>
      <c r="LRO80" s="4"/>
      <c r="LRP80" s="4"/>
      <c r="LRQ80" s="4"/>
      <c r="LRR80" s="4"/>
      <c r="LRS80" s="4"/>
      <c r="LRT80" s="4"/>
      <c r="LRU80" s="4"/>
      <c r="LRV80" s="4"/>
      <c r="LRW80" s="4"/>
      <c r="LRX80" s="4"/>
      <c r="LRY80" s="4"/>
      <c r="LRZ80" s="4"/>
      <c r="LSA80" s="4"/>
      <c r="LSB80" s="4"/>
      <c r="LSC80" s="4"/>
      <c r="LSD80" s="4"/>
      <c r="LSE80" s="4"/>
      <c r="LSF80" s="4"/>
      <c r="LSG80" s="4"/>
      <c r="LSH80" s="4"/>
      <c r="LSI80" s="4"/>
      <c r="LSJ80" s="4"/>
      <c r="LSK80" s="4"/>
      <c r="LSL80" s="4"/>
      <c r="LSM80" s="4"/>
      <c r="LSN80" s="4"/>
      <c r="LSO80" s="4"/>
      <c r="LSP80" s="4"/>
      <c r="LSQ80" s="4"/>
      <c r="LSR80" s="4"/>
      <c r="LSS80" s="4"/>
      <c r="LST80" s="4"/>
      <c r="LSU80" s="4"/>
      <c r="LSV80" s="4"/>
      <c r="LSW80" s="4"/>
      <c r="LSX80" s="4"/>
      <c r="LSY80" s="4"/>
      <c r="LSZ80" s="4"/>
      <c r="LTA80" s="4"/>
      <c r="LTB80" s="4"/>
      <c r="LTC80" s="4"/>
      <c r="LTD80" s="4"/>
      <c r="LTE80" s="4"/>
      <c r="LTF80" s="4"/>
      <c r="LTG80" s="4"/>
      <c r="LTH80" s="4"/>
      <c r="LTI80" s="4"/>
      <c r="LTJ80" s="4"/>
      <c r="LTK80" s="4"/>
      <c r="LTL80" s="4"/>
      <c r="LTM80" s="4"/>
      <c r="LTN80" s="4"/>
      <c r="LTO80" s="4"/>
      <c r="LTP80" s="4"/>
      <c r="LTQ80" s="4"/>
      <c r="LTR80" s="4"/>
      <c r="LTS80" s="4"/>
      <c r="LTT80" s="4"/>
      <c r="LTU80" s="4"/>
      <c r="LTV80" s="4"/>
      <c r="LTW80" s="4"/>
      <c r="LTX80" s="4"/>
      <c r="LTY80" s="4"/>
      <c r="LTZ80" s="4"/>
      <c r="LUA80" s="4"/>
      <c r="LUB80" s="4"/>
      <c r="LUC80" s="4"/>
      <c r="LUD80" s="4"/>
      <c r="LUE80" s="4"/>
      <c r="LUF80" s="4"/>
      <c r="LUG80" s="4"/>
      <c r="LUH80" s="4"/>
      <c r="LUI80" s="4"/>
      <c r="LUJ80" s="4"/>
      <c r="LUK80" s="4"/>
      <c r="LUL80" s="4"/>
      <c r="LUM80" s="4"/>
      <c r="LUN80" s="4"/>
      <c r="LUO80" s="4"/>
      <c r="LUP80" s="4"/>
      <c r="LUQ80" s="4"/>
      <c r="LUR80" s="4"/>
      <c r="LUS80" s="4"/>
      <c r="LUT80" s="4"/>
      <c r="LUU80" s="4"/>
      <c r="LUV80" s="4"/>
      <c r="LUW80" s="4"/>
      <c r="LUX80" s="4"/>
      <c r="LUY80" s="4"/>
      <c r="LUZ80" s="4"/>
      <c r="LVA80" s="4"/>
      <c r="LVB80" s="4"/>
      <c r="LVC80" s="4"/>
      <c r="LVD80" s="4"/>
      <c r="LVE80" s="4"/>
      <c r="LVF80" s="4"/>
      <c r="LVG80" s="4"/>
      <c r="LVH80" s="4"/>
      <c r="LVI80" s="4"/>
      <c r="LVJ80" s="4"/>
      <c r="LVK80" s="4"/>
      <c r="LVL80" s="4"/>
      <c r="LVM80" s="4"/>
      <c r="LVN80" s="4"/>
      <c r="LVO80" s="4"/>
      <c r="LVP80" s="4"/>
      <c r="LVQ80" s="4"/>
      <c r="LVR80" s="4"/>
      <c r="LVS80" s="4"/>
      <c r="LVT80" s="4"/>
      <c r="LVU80" s="4"/>
      <c r="LVV80" s="4"/>
      <c r="LVW80" s="4"/>
      <c r="LVX80" s="4"/>
      <c r="LVY80" s="4"/>
      <c r="LVZ80" s="4"/>
      <c r="LWA80" s="4"/>
      <c r="LWB80" s="4"/>
      <c r="LWC80" s="4"/>
      <c r="LWD80" s="4"/>
      <c r="LWE80" s="4"/>
      <c r="LWF80" s="4"/>
      <c r="LWG80" s="4"/>
      <c r="LWH80" s="4"/>
      <c r="LWI80" s="4"/>
      <c r="LWJ80" s="4"/>
      <c r="LWK80" s="4"/>
      <c r="LWL80" s="4"/>
      <c r="LWM80" s="4"/>
      <c r="LWN80" s="4"/>
      <c r="LWO80" s="4"/>
      <c r="LWP80" s="4"/>
      <c r="LWQ80" s="4"/>
      <c r="LWR80" s="4"/>
      <c r="LWS80" s="4"/>
      <c r="LWT80" s="4"/>
      <c r="LWU80" s="4"/>
      <c r="LWV80" s="4"/>
      <c r="LWW80" s="4"/>
      <c r="LWX80" s="4"/>
      <c r="LWY80" s="4"/>
      <c r="LWZ80" s="4"/>
      <c r="LXA80" s="4"/>
      <c r="LXB80" s="4"/>
      <c r="LXC80" s="4"/>
      <c r="LXD80" s="4"/>
      <c r="LXE80" s="4"/>
      <c r="LXF80" s="4"/>
      <c r="LXG80" s="4"/>
      <c r="LXH80" s="4"/>
      <c r="LXI80" s="4"/>
      <c r="LXJ80" s="4"/>
      <c r="LXK80" s="4"/>
      <c r="LXL80" s="4"/>
      <c r="LXM80" s="4"/>
      <c r="LXN80" s="4"/>
      <c r="LXO80" s="4"/>
      <c r="LXP80" s="4"/>
      <c r="LXQ80" s="4"/>
      <c r="LXR80" s="4"/>
      <c r="LXS80" s="4"/>
      <c r="LXT80" s="4"/>
      <c r="LXU80" s="4"/>
      <c r="LXV80" s="4"/>
      <c r="LXW80" s="4"/>
      <c r="LXX80" s="4"/>
      <c r="LXY80" s="4"/>
      <c r="LXZ80" s="4"/>
      <c r="LYA80" s="4"/>
      <c r="LYB80" s="4"/>
      <c r="LYC80" s="4"/>
      <c r="LYD80" s="4"/>
      <c r="LYE80" s="4"/>
      <c r="LYF80" s="4"/>
      <c r="LYG80" s="4"/>
      <c r="LYH80" s="4"/>
      <c r="LYI80" s="4"/>
      <c r="LYJ80" s="4"/>
      <c r="LYK80" s="4"/>
      <c r="LYL80" s="4"/>
      <c r="LYM80" s="4"/>
      <c r="LYN80" s="4"/>
      <c r="LYO80" s="4"/>
      <c r="LYP80" s="4"/>
      <c r="LYQ80" s="4"/>
      <c r="LYR80" s="4"/>
      <c r="LYS80" s="4"/>
      <c r="LYT80" s="4"/>
      <c r="LYU80" s="4"/>
      <c r="LYV80" s="4"/>
      <c r="LYW80" s="4"/>
      <c r="LYX80" s="4"/>
      <c r="LYY80" s="4"/>
      <c r="LYZ80" s="4"/>
      <c r="LZA80" s="4"/>
      <c r="LZB80" s="4"/>
      <c r="LZC80" s="4"/>
      <c r="LZD80" s="4"/>
      <c r="LZE80" s="4"/>
      <c r="LZF80" s="4"/>
      <c r="LZG80" s="4"/>
      <c r="LZH80" s="4"/>
      <c r="LZI80" s="4"/>
      <c r="LZJ80" s="4"/>
      <c r="LZK80" s="4"/>
      <c r="LZL80" s="4"/>
      <c r="LZM80" s="4"/>
      <c r="LZN80" s="4"/>
      <c r="LZO80" s="4"/>
      <c r="LZP80" s="4"/>
      <c r="LZQ80" s="4"/>
      <c r="LZR80" s="4"/>
      <c r="LZS80" s="4"/>
      <c r="LZT80" s="4"/>
      <c r="LZU80" s="4"/>
      <c r="LZV80" s="4"/>
      <c r="LZW80" s="4"/>
      <c r="LZX80" s="4"/>
      <c r="LZY80" s="4"/>
      <c r="LZZ80" s="4"/>
      <c r="MAA80" s="4"/>
      <c r="MAB80" s="4"/>
      <c r="MAC80" s="4"/>
      <c r="MAD80" s="4"/>
      <c r="MAE80" s="4"/>
      <c r="MAF80" s="4"/>
      <c r="MAG80" s="4"/>
      <c r="MAH80" s="4"/>
      <c r="MAI80" s="4"/>
      <c r="MAJ80" s="4"/>
      <c r="MAK80" s="4"/>
      <c r="MAL80" s="4"/>
      <c r="MAM80" s="4"/>
      <c r="MAN80" s="4"/>
      <c r="MAO80" s="4"/>
      <c r="MAP80" s="4"/>
      <c r="MAQ80" s="4"/>
      <c r="MAR80" s="4"/>
      <c r="MAS80" s="4"/>
      <c r="MAT80" s="4"/>
      <c r="MAU80" s="4"/>
      <c r="MAV80" s="4"/>
      <c r="MAW80" s="4"/>
      <c r="MAX80" s="4"/>
      <c r="MAY80" s="4"/>
      <c r="MAZ80" s="4"/>
      <c r="MBA80" s="4"/>
      <c r="MBB80" s="4"/>
      <c r="MBC80" s="4"/>
      <c r="MBD80" s="4"/>
      <c r="MBE80" s="4"/>
      <c r="MBF80" s="4"/>
      <c r="MBG80" s="4"/>
      <c r="MBH80" s="4"/>
      <c r="MBI80" s="4"/>
      <c r="MBJ80" s="4"/>
      <c r="MBK80" s="4"/>
      <c r="MBL80" s="4"/>
      <c r="MBM80" s="4"/>
      <c r="MBN80" s="4"/>
      <c r="MBO80" s="4"/>
      <c r="MBP80" s="4"/>
      <c r="MBQ80" s="4"/>
      <c r="MBR80" s="4"/>
      <c r="MBS80" s="4"/>
      <c r="MBT80" s="4"/>
      <c r="MBU80" s="4"/>
      <c r="MBV80" s="4"/>
      <c r="MBW80" s="4"/>
      <c r="MBX80" s="4"/>
      <c r="MBY80" s="4"/>
      <c r="MBZ80" s="4"/>
      <c r="MCA80" s="4"/>
      <c r="MCB80" s="4"/>
      <c r="MCC80" s="4"/>
      <c r="MCD80" s="4"/>
      <c r="MCE80" s="4"/>
      <c r="MCF80" s="4"/>
      <c r="MCG80" s="4"/>
      <c r="MCH80" s="4"/>
      <c r="MCI80" s="4"/>
      <c r="MCJ80" s="4"/>
      <c r="MCK80" s="4"/>
      <c r="MCL80" s="4"/>
      <c r="MCM80" s="4"/>
      <c r="MCN80" s="4"/>
      <c r="MCO80" s="4"/>
      <c r="MCP80" s="4"/>
      <c r="MCQ80" s="4"/>
      <c r="MCR80" s="4"/>
      <c r="MCS80" s="4"/>
      <c r="MCT80" s="4"/>
      <c r="MCU80" s="4"/>
      <c r="MCV80" s="4"/>
      <c r="MCW80" s="4"/>
      <c r="MCX80" s="4"/>
      <c r="MCY80" s="4"/>
      <c r="MCZ80" s="4"/>
      <c r="MDA80" s="4"/>
      <c r="MDB80" s="4"/>
      <c r="MDC80" s="4"/>
      <c r="MDD80" s="4"/>
      <c r="MDE80" s="4"/>
      <c r="MDF80" s="4"/>
      <c r="MDG80" s="4"/>
      <c r="MDH80" s="4"/>
      <c r="MDI80" s="4"/>
      <c r="MDJ80" s="4"/>
      <c r="MDK80" s="4"/>
      <c r="MDL80" s="4"/>
      <c r="MDM80" s="4"/>
      <c r="MDN80" s="4"/>
      <c r="MDO80" s="4"/>
      <c r="MDP80" s="4"/>
      <c r="MDQ80" s="4"/>
      <c r="MDR80" s="4"/>
      <c r="MDS80" s="4"/>
      <c r="MDT80" s="4"/>
      <c r="MDU80" s="4"/>
      <c r="MDV80" s="4"/>
      <c r="MDW80" s="4"/>
      <c r="MDX80" s="4"/>
      <c r="MDY80" s="4"/>
      <c r="MDZ80" s="4"/>
      <c r="MEA80" s="4"/>
      <c r="MEB80" s="4"/>
      <c r="MEC80" s="4"/>
      <c r="MED80" s="4"/>
      <c r="MEE80" s="4"/>
      <c r="MEF80" s="4"/>
      <c r="MEG80" s="4"/>
      <c r="MEH80" s="4"/>
      <c r="MEI80" s="4"/>
      <c r="MEJ80" s="4"/>
      <c r="MEK80" s="4"/>
      <c r="MEL80" s="4"/>
      <c r="MEM80" s="4"/>
      <c r="MEN80" s="4"/>
      <c r="MEO80" s="4"/>
      <c r="MEP80" s="4"/>
      <c r="MEQ80" s="4"/>
      <c r="MER80" s="4"/>
      <c r="MES80" s="4"/>
      <c r="MET80" s="4"/>
      <c r="MEU80" s="4"/>
      <c r="MEV80" s="4"/>
      <c r="MEW80" s="4"/>
      <c r="MEX80" s="4"/>
      <c r="MEY80" s="4"/>
      <c r="MEZ80" s="4"/>
      <c r="MFA80" s="4"/>
      <c r="MFB80" s="4"/>
      <c r="MFC80" s="4"/>
      <c r="MFD80" s="4"/>
      <c r="MFE80" s="4"/>
      <c r="MFF80" s="4"/>
      <c r="MFG80" s="4"/>
      <c r="MFH80" s="4"/>
      <c r="MFI80" s="4"/>
      <c r="MFJ80" s="4"/>
      <c r="MFK80" s="4"/>
      <c r="MFL80" s="4"/>
      <c r="MFM80" s="4"/>
      <c r="MFN80" s="4"/>
      <c r="MFO80" s="4"/>
      <c r="MFP80" s="4"/>
      <c r="MFQ80" s="4"/>
      <c r="MFR80" s="4"/>
      <c r="MFS80" s="4"/>
      <c r="MFT80" s="4"/>
      <c r="MFU80" s="4"/>
      <c r="MFV80" s="4"/>
      <c r="MFW80" s="4"/>
      <c r="MFX80" s="4"/>
      <c r="MFY80" s="4"/>
      <c r="MFZ80" s="4"/>
      <c r="MGA80" s="4"/>
      <c r="MGB80" s="4"/>
      <c r="MGC80" s="4"/>
      <c r="MGD80" s="4"/>
      <c r="MGE80" s="4"/>
      <c r="MGF80" s="4"/>
      <c r="MGG80" s="4"/>
      <c r="MGH80" s="4"/>
      <c r="MGI80" s="4"/>
      <c r="MGJ80" s="4"/>
      <c r="MGK80" s="4"/>
      <c r="MGL80" s="4"/>
      <c r="MGM80" s="4"/>
      <c r="MGN80" s="4"/>
      <c r="MGO80" s="4"/>
      <c r="MGP80" s="4"/>
      <c r="MGQ80" s="4"/>
      <c r="MGR80" s="4"/>
      <c r="MGS80" s="4"/>
      <c r="MGT80" s="4"/>
      <c r="MGU80" s="4"/>
      <c r="MGV80" s="4"/>
      <c r="MGW80" s="4"/>
      <c r="MGX80" s="4"/>
      <c r="MGY80" s="4"/>
      <c r="MGZ80" s="4"/>
      <c r="MHA80" s="4"/>
      <c r="MHB80" s="4"/>
      <c r="MHC80" s="4"/>
      <c r="MHD80" s="4"/>
      <c r="MHE80" s="4"/>
      <c r="MHF80" s="4"/>
      <c r="MHG80" s="4"/>
      <c r="MHH80" s="4"/>
      <c r="MHI80" s="4"/>
      <c r="MHJ80" s="4"/>
      <c r="MHK80" s="4"/>
      <c r="MHL80" s="4"/>
      <c r="MHM80" s="4"/>
      <c r="MHN80" s="4"/>
      <c r="MHO80" s="4"/>
      <c r="MHP80" s="4"/>
      <c r="MHQ80" s="4"/>
      <c r="MHR80" s="4"/>
      <c r="MHS80" s="4"/>
      <c r="MHT80" s="4"/>
      <c r="MHU80" s="4"/>
      <c r="MHV80" s="4"/>
      <c r="MHW80" s="4"/>
      <c r="MHX80" s="4"/>
      <c r="MHY80" s="4"/>
      <c r="MHZ80" s="4"/>
      <c r="MIA80" s="4"/>
      <c r="MIB80" s="4"/>
      <c r="MIC80" s="4"/>
      <c r="MID80" s="4"/>
      <c r="MIE80" s="4"/>
      <c r="MIF80" s="4"/>
      <c r="MIG80" s="4"/>
      <c r="MIH80" s="4"/>
      <c r="MII80" s="4"/>
      <c r="MIJ80" s="4"/>
      <c r="MIK80" s="4"/>
      <c r="MIL80" s="4"/>
      <c r="MIM80" s="4"/>
      <c r="MIN80" s="4"/>
      <c r="MIO80" s="4"/>
      <c r="MIP80" s="4"/>
      <c r="MIQ80" s="4"/>
      <c r="MIR80" s="4"/>
      <c r="MIS80" s="4"/>
      <c r="MIT80" s="4"/>
      <c r="MIU80" s="4"/>
      <c r="MIV80" s="4"/>
      <c r="MIW80" s="4"/>
      <c r="MIX80" s="4"/>
      <c r="MIY80" s="4"/>
      <c r="MIZ80" s="4"/>
      <c r="MJA80" s="4"/>
      <c r="MJB80" s="4"/>
      <c r="MJC80" s="4"/>
      <c r="MJD80" s="4"/>
      <c r="MJE80" s="4"/>
      <c r="MJF80" s="4"/>
      <c r="MJG80" s="4"/>
      <c r="MJH80" s="4"/>
      <c r="MJI80" s="4"/>
      <c r="MJJ80" s="4"/>
      <c r="MJK80" s="4"/>
      <c r="MJL80" s="4"/>
      <c r="MJM80" s="4"/>
      <c r="MJN80" s="4"/>
      <c r="MJO80" s="4"/>
      <c r="MJP80" s="4"/>
      <c r="MJQ80" s="4"/>
      <c r="MJR80" s="4"/>
      <c r="MJS80" s="4"/>
      <c r="MJT80" s="4"/>
      <c r="MJU80" s="4"/>
      <c r="MJV80" s="4"/>
      <c r="MJW80" s="4"/>
      <c r="MJX80" s="4"/>
      <c r="MJY80" s="4"/>
      <c r="MJZ80" s="4"/>
      <c r="MKA80" s="4"/>
      <c r="MKB80" s="4"/>
      <c r="MKC80" s="4"/>
      <c r="MKD80" s="4"/>
      <c r="MKE80" s="4"/>
      <c r="MKF80" s="4"/>
      <c r="MKG80" s="4"/>
      <c r="MKH80" s="4"/>
      <c r="MKI80" s="4"/>
      <c r="MKJ80" s="4"/>
      <c r="MKK80" s="4"/>
      <c r="MKL80" s="4"/>
      <c r="MKM80" s="4"/>
      <c r="MKN80" s="4"/>
      <c r="MKO80" s="4"/>
      <c r="MKP80" s="4"/>
      <c r="MKQ80" s="4"/>
      <c r="MKR80" s="4"/>
      <c r="MKS80" s="4"/>
      <c r="MKT80" s="4"/>
      <c r="MKU80" s="4"/>
      <c r="MKV80" s="4"/>
      <c r="MKW80" s="4"/>
      <c r="MKX80" s="4"/>
      <c r="MKY80" s="4"/>
      <c r="MKZ80" s="4"/>
      <c r="MLA80" s="4"/>
      <c r="MLB80" s="4"/>
      <c r="MLC80" s="4"/>
      <c r="MLD80" s="4"/>
      <c r="MLE80" s="4"/>
      <c r="MLF80" s="4"/>
      <c r="MLG80" s="4"/>
      <c r="MLH80" s="4"/>
      <c r="MLI80" s="4"/>
      <c r="MLJ80" s="4"/>
      <c r="MLK80" s="4"/>
      <c r="MLL80" s="4"/>
      <c r="MLM80" s="4"/>
      <c r="MLN80" s="4"/>
      <c r="MLO80" s="4"/>
      <c r="MLP80" s="4"/>
      <c r="MLQ80" s="4"/>
      <c r="MLR80" s="4"/>
      <c r="MLS80" s="4"/>
      <c r="MLT80" s="4"/>
      <c r="MLU80" s="4"/>
      <c r="MLV80" s="4"/>
      <c r="MLW80" s="4"/>
      <c r="MLX80" s="4"/>
      <c r="MLY80" s="4"/>
      <c r="MLZ80" s="4"/>
      <c r="MMA80" s="4"/>
      <c r="MMB80" s="4"/>
      <c r="MMC80" s="4"/>
      <c r="MMD80" s="4"/>
      <c r="MME80" s="4"/>
      <c r="MMF80" s="4"/>
      <c r="MMG80" s="4"/>
      <c r="MMH80" s="4"/>
      <c r="MMI80" s="4"/>
      <c r="MMJ80" s="4"/>
      <c r="MMK80" s="4"/>
      <c r="MML80" s="4"/>
      <c r="MMM80" s="4"/>
      <c r="MMN80" s="4"/>
      <c r="MMO80" s="4"/>
      <c r="MMP80" s="4"/>
      <c r="MMQ80" s="4"/>
      <c r="MMR80" s="4"/>
      <c r="MMS80" s="4"/>
      <c r="MMT80" s="4"/>
      <c r="MMU80" s="4"/>
      <c r="MMV80" s="4"/>
      <c r="MMW80" s="4"/>
      <c r="MMX80" s="4"/>
      <c r="MMY80" s="4"/>
      <c r="MMZ80" s="4"/>
      <c r="MNA80" s="4"/>
      <c r="MNB80" s="4"/>
      <c r="MNC80" s="4"/>
      <c r="MND80" s="4"/>
      <c r="MNE80" s="4"/>
      <c r="MNF80" s="4"/>
      <c r="MNG80" s="4"/>
      <c r="MNH80" s="4"/>
      <c r="MNI80" s="4"/>
      <c r="MNJ80" s="4"/>
      <c r="MNK80" s="4"/>
      <c r="MNL80" s="4"/>
      <c r="MNM80" s="4"/>
      <c r="MNN80" s="4"/>
      <c r="MNO80" s="4"/>
      <c r="MNP80" s="4"/>
      <c r="MNQ80" s="4"/>
      <c r="MNR80" s="4"/>
      <c r="MNS80" s="4"/>
      <c r="MNT80" s="4"/>
      <c r="MNU80" s="4"/>
      <c r="MNV80" s="4"/>
      <c r="MNW80" s="4"/>
      <c r="MNX80" s="4"/>
      <c r="MNY80" s="4"/>
      <c r="MNZ80" s="4"/>
      <c r="MOA80" s="4"/>
      <c r="MOB80" s="4"/>
      <c r="MOC80" s="4"/>
      <c r="MOD80" s="4"/>
      <c r="MOE80" s="4"/>
      <c r="MOF80" s="4"/>
      <c r="MOG80" s="4"/>
      <c r="MOH80" s="4"/>
      <c r="MOI80" s="4"/>
      <c r="MOJ80" s="4"/>
      <c r="MOK80" s="4"/>
      <c r="MOL80" s="4"/>
      <c r="MOM80" s="4"/>
      <c r="MON80" s="4"/>
      <c r="MOO80" s="4"/>
      <c r="MOP80" s="4"/>
      <c r="MOQ80" s="4"/>
      <c r="MOR80" s="4"/>
      <c r="MOS80" s="4"/>
      <c r="MOT80" s="4"/>
      <c r="MOU80" s="4"/>
      <c r="MOV80" s="4"/>
      <c r="MOW80" s="4"/>
      <c r="MOX80" s="4"/>
      <c r="MOY80" s="4"/>
      <c r="MOZ80" s="4"/>
      <c r="MPA80" s="4"/>
      <c r="MPB80" s="4"/>
      <c r="MPC80" s="4"/>
      <c r="MPD80" s="4"/>
      <c r="MPE80" s="4"/>
      <c r="MPF80" s="4"/>
      <c r="MPG80" s="4"/>
      <c r="MPH80" s="4"/>
      <c r="MPI80" s="4"/>
      <c r="MPJ80" s="4"/>
      <c r="MPK80" s="4"/>
      <c r="MPL80" s="4"/>
      <c r="MPM80" s="4"/>
      <c r="MPN80" s="4"/>
      <c r="MPO80" s="4"/>
      <c r="MPP80" s="4"/>
      <c r="MPQ80" s="4"/>
      <c r="MPR80" s="4"/>
      <c r="MPS80" s="4"/>
      <c r="MPT80" s="4"/>
      <c r="MPU80" s="4"/>
      <c r="MPV80" s="4"/>
      <c r="MPW80" s="4"/>
      <c r="MPX80" s="4"/>
      <c r="MPY80" s="4"/>
      <c r="MPZ80" s="4"/>
      <c r="MQA80" s="4"/>
      <c r="MQB80" s="4"/>
      <c r="MQC80" s="4"/>
      <c r="MQD80" s="4"/>
      <c r="MQE80" s="4"/>
      <c r="MQF80" s="4"/>
      <c r="MQG80" s="4"/>
      <c r="MQH80" s="4"/>
      <c r="MQI80" s="4"/>
      <c r="MQJ80" s="4"/>
      <c r="MQK80" s="4"/>
      <c r="MQL80" s="4"/>
      <c r="MQM80" s="4"/>
      <c r="MQN80" s="4"/>
      <c r="MQO80" s="4"/>
      <c r="MQP80" s="4"/>
      <c r="MQQ80" s="4"/>
      <c r="MQR80" s="4"/>
      <c r="MQS80" s="4"/>
      <c r="MQT80" s="4"/>
      <c r="MQU80" s="4"/>
      <c r="MQV80" s="4"/>
      <c r="MQW80" s="4"/>
      <c r="MQX80" s="4"/>
      <c r="MQY80" s="4"/>
      <c r="MQZ80" s="4"/>
      <c r="MRA80" s="4"/>
      <c r="MRB80" s="4"/>
      <c r="MRC80" s="4"/>
      <c r="MRD80" s="4"/>
      <c r="MRE80" s="4"/>
      <c r="MRF80" s="4"/>
      <c r="MRG80" s="4"/>
      <c r="MRH80" s="4"/>
      <c r="MRI80" s="4"/>
      <c r="MRJ80" s="4"/>
      <c r="MRK80" s="4"/>
      <c r="MRL80" s="4"/>
      <c r="MRM80" s="4"/>
      <c r="MRN80" s="4"/>
      <c r="MRO80" s="4"/>
      <c r="MRP80" s="4"/>
      <c r="MRQ80" s="4"/>
      <c r="MRR80" s="4"/>
      <c r="MRS80" s="4"/>
      <c r="MRT80" s="4"/>
      <c r="MRU80" s="4"/>
      <c r="MRV80" s="4"/>
      <c r="MRW80" s="4"/>
      <c r="MRX80" s="4"/>
      <c r="MRY80" s="4"/>
      <c r="MRZ80" s="4"/>
      <c r="MSA80" s="4"/>
      <c r="MSB80" s="4"/>
      <c r="MSC80" s="4"/>
      <c r="MSD80" s="4"/>
      <c r="MSE80" s="4"/>
      <c r="MSF80" s="4"/>
      <c r="MSG80" s="4"/>
      <c r="MSH80" s="4"/>
      <c r="MSI80" s="4"/>
      <c r="MSJ80" s="4"/>
      <c r="MSK80" s="4"/>
      <c r="MSL80" s="4"/>
      <c r="MSM80" s="4"/>
      <c r="MSN80" s="4"/>
      <c r="MSO80" s="4"/>
      <c r="MSP80" s="4"/>
      <c r="MSQ80" s="4"/>
      <c r="MSR80" s="4"/>
      <c r="MSS80" s="4"/>
      <c r="MST80" s="4"/>
      <c r="MSU80" s="4"/>
      <c r="MSV80" s="4"/>
      <c r="MSW80" s="4"/>
      <c r="MSX80" s="4"/>
      <c r="MSY80" s="4"/>
      <c r="MSZ80" s="4"/>
      <c r="MTA80" s="4"/>
      <c r="MTB80" s="4"/>
      <c r="MTC80" s="4"/>
      <c r="MTD80" s="4"/>
      <c r="MTE80" s="4"/>
      <c r="MTF80" s="4"/>
      <c r="MTG80" s="4"/>
      <c r="MTH80" s="4"/>
      <c r="MTI80" s="4"/>
      <c r="MTJ80" s="4"/>
      <c r="MTK80" s="4"/>
      <c r="MTL80" s="4"/>
      <c r="MTM80" s="4"/>
      <c r="MTN80" s="4"/>
      <c r="MTO80" s="4"/>
      <c r="MTP80" s="4"/>
      <c r="MTQ80" s="4"/>
      <c r="MTR80" s="4"/>
      <c r="MTS80" s="4"/>
      <c r="MTT80" s="4"/>
      <c r="MTU80" s="4"/>
      <c r="MTV80" s="4"/>
      <c r="MTW80" s="4"/>
      <c r="MTX80" s="4"/>
      <c r="MTY80" s="4"/>
      <c r="MTZ80" s="4"/>
      <c r="MUA80" s="4"/>
      <c r="MUB80" s="4"/>
      <c r="MUC80" s="4"/>
      <c r="MUD80" s="4"/>
      <c r="MUE80" s="4"/>
      <c r="MUF80" s="4"/>
      <c r="MUG80" s="4"/>
      <c r="MUH80" s="4"/>
      <c r="MUI80" s="4"/>
      <c r="MUJ80" s="4"/>
      <c r="MUK80" s="4"/>
      <c r="MUL80" s="4"/>
      <c r="MUM80" s="4"/>
      <c r="MUN80" s="4"/>
      <c r="MUO80" s="4"/>
      <c r="MUP80" s="4"/>
      <c r="MUQ80" s="4"/>
      <c r="MUR80" s="4"/>
      <c r="MUS80" s="4"/>
      <c r="MUT80" s="4"/>
      <c r="MUU80" s="4"/>
      <c r="MUV80" s="4"/>
      <c r="MUW80" s="4"/>
      <c r="MUX80" s="4"/>
      <c r="MUY80" s="4"/>
      <c r="MUZ80" s="4"/>
      <c r="MVA80" s="4"/>
      <c r="MVB80" s="4"/>
      <c r="MVC80" s="4"/>
      <c r="MVD80" s="4"/>
      <c r="MVE80" s="4"/>
      <c r="MVF80" s="4"/>
      <c r="MVG80" s="4"/>
      <c r="MVH80" s="4"/>
      <c r="MVI80" s="4"/>
      <c r="MVJ80" s="4"/>
      <c r="MVK80" s="4"/>
      <c r="MVL80" s="4"/>
      <c r="MVM80" s="4"/>
      <c r="MVN80" s="4"/>
      <c r="MVO80" s="4"/>
      <c r="MVP80" s="4"/>
      <c r="MVQ80" s="4"/>
      <c r="MVR80" s="4"/>
      <c r="MVS80" s="4"/>
      <c r="MVT80" s="4"/>
      <c r="MVU80" s="4"/>
      <c r="MVV80" s="4"/>
      <c r="MVW80" s="4"/>
      <c r="MVX80" s="4"/>
      <c r="MVY80" s="4"/>
      <c r="MVZ80" s="4"/>
      <c r="MWA80" s="4"/>
      <c r="MWB80" s="4"/>
      <c r="MWC80" s="4"/>
      <c r="MWD80" s="4"/>
      <c r="MWE80" s="4"/>
      <c r="MWF80" s="4"/>
      <c r="MWG80" s="4"/>
      <c r="MWH80" s="4"/>
      <c r="MWI80" s="4"/>
      <c r="MWJ80" s="4"/>
      <c r="MWK80" s="4"/>
      <c r="MWL80" s="4"/>
      <c r="MWM80" s="4"/>
      <c r="MWN80" s="4"/>
      <c r="MWO80" s="4"/>
      <c r="MWP80" s="4"/>
      <c r="MWQ80" s="4"/>
      <c r="MWR80" s="4"/>
      <c r="MWS80" s="4"/>
      <c r="MWT80" s="4"/>
      <c r="MWU80" s="4"/>
      <c r="MWV80" s="4"/>
      <c r="MWW80" s="4"/>
      <c r="MWX80" s="4"/>
      <c r="MWY80" s="4"/>
      <c r="MWZ80" s="4"/>
      <c r="MXA80" s="4"/>
      <c r="MXB80" s="4"/>
      <c r="MXC80" s="4"/>
      <c r="MXD80" s="4"/>
      <c r="MXE80" s="4"/>
      <c r="MXF80" s="4"/>
      <c r="MXG80" s="4"/>
      <c r="MXH80" s="4"/>
      <c r="MXI80" s="4"/>
      <c r="MXJ80" s="4"/>
      <c r="MXK80" s="4"/>
      <c r="MXL80" s="4"/>
      <c r="MXM80" s="4"/>
      <c r="MXN80" s="4"/>
      <c r="MXO80" s="4"/>
      <c r="MXP80" s="4"/>
      <c r="MXQ80" s="4"/>
      <c r="MXR80" s="4"/>
      <c r="MXS80" s="4"/>
      <c r="MXT80" s="4"/>
      <c r="MXU80" s="4"/>
      <c r="MXV80" s="4"/>
      <c r="MXW80" s="4"/>
      <c r="MXX80" s="4"/>
      <c r="MXY80" s="4"/>
      <c r="MXZ80" s="4"/>
      <c r="MYA80" s="4"/>
      <c r="MYB80" s="4"/>
      <c r="MYC80" s="4"/>
      <c r="MYD80" s="4"/>
      <c r="MYE80" s="4"/>
      <c r="MYF80" s="4"/>
      <c r="MYG80" s="4"/>
      <c r="MYH80" s="4"/>
      <c r="MYI80" s="4"/>
      <c r="MYJ80" s="4"/>
      <c r="MYK80" s="4"/>
      <c r="MYL80" s="4"/>
      <c r="MYM80" s="4"/>
      <c r="MYN80" s="4"/>
      <c r="MYO80" s="4"/>
      <c r="MYP80" s="4"/>
      <c r="MYQ80" s="4"/>
      <c r="MYR80" s="4"/>
      <c r="MYS80" s="4"/>
      <c r="MYT80" s="4"/>
      <c r="MYU80" s="4"/>
      <c r="MYV80" s="4"/>
      <c r="MYW80" s="4"/>
      <c r="MYX80" s="4"/>
      <c r="MYY80" s="4"/>
      <c r="MYZ80" s="4"/>
      <c r="MZA80" s="4"/>
      <c r="MZB80" s="4"/>
      <c r="MZC80" s="4"/>
      <c r="MZD80" s="4"/>
      <c r="MZE80" s="4"/>
      <c r="MZF80" s="4"/>
      <c r="MZG80" s="4"/>
      <c r="MZH80" s="4"/>
      <c r="MZI80" s="4"/>
      <c r="MZJ80" s="4"/>
      <c r="MZK80" s="4"/>
      <c r="MZL80" s="4"/>
      <c r="MZM80" s="4"/>
      <c r="MZN80" s="4"/>
      <c r="MZO80" s="4"/>
      <c r="MZP80" s="4"/>
      <c r="MZQ80" s="4"/>
      <c r="MZR80" s="4"/>
      <c r="MZS80" s="4"/>
      <c r="MZT80" s="4"/>
      <c r="MZU80" s="4"/>
      <c r="MZV80" s="4"/>
      <c r="MZW80" s="4"/>
      <c r="MZX80" s="4"/>
      <c r="MZY80" s="4"/>
      <c r="MZZ80" s="4"/>
      <c r="NAA80" s="4"/>
      <c r="NAB80" s="4"/>
      <c r="NAC80" s="4"/>
      <c r="NAD80" s="4"/>
      <c r="NAE80" s="4"/>
      <c r="NAF80" s="4"/>
      <c r="NAG80" s="4"/>
      <c r="NAH80" s="4"/>
      <c r="NAI80" s="4"/>
      <c r="NAJ80" s="4"/>
      <c r="NAK80" s="4"/>
      <c r="NAL80" s="4"/>
      <c r="NAM80" s="4"/>
      <c r="NAN80" s="4"/>
      <c r="NAO80" s="4"/>
      <c r="NAP80" s="4"/>
      <c r="NAQ80" s="4"/>
      <c r="NAR80" s="4"/>
      <c r="NAS80" s="4"/>
      <c r="NAT80" s="4"/>
      <c r="NAU80" s="4"/>
      <c r="NAV80" s="4"/>
      <c r="NAW80" s="4"/>
      <c r="NAX80" s="4"/>
      <c r="NAY80" s="4"/>
      <c r="NAZ80" s="4"/>
      <c r="NBA80" s="4"/>
      <c r="NBB80" s="4"/>
      <c r="NBC80" s="4"/>
      <c r="NBD80" s="4"/>
      <c r="NBE80" s="4"/>
      <c r="NBF80" s="4"/>
      <c r="NBG80" s="4"/>
      <c r="NBH80" s="4"/>
      <c r="NBI80" s="4"/>
      <c r="NBJ80" s="4"/>
      <c r="NBK80" s="4"/>
      <c r="NBL80" s="4"/>
      <c r="NBM80" s="4"/>
      <c r="NBN80" s="4"/>
      <c r="NBO80" s="4"/>
      <c r="NBP80" s="4"/>
      <c r="NBQ80" s="4"/>
      <c r="NBR80" s="4"/>
      <c r="NBS80" s="4"/>
      <c r="NBT80" s="4"/>
      <c r="NBU80" s="4"/>
      <c r="NBV80" s="4"/>
      <c r="NBW80" s="4"/>
      <c r="NBX80" s="4"/>
      <c r="NBY80" s="4"/>
      <c r="NBZ80" s="4"/>
      <c r="NCA80" s="4"/>
      <c r="NCB80" s="4"/>
      <c r="NCC80" s="4"/>
      <c r="NCD80" s="4"/>
      <c r="NCE80" s="4"/>
      <c r="NCF80" s="4"/>
      <c r="NCG80" s="4"/>
      <c r="NCH80" s="4"/>
      <c r="NCI80" s="4"/>
      <c r="NCJ80" s="4"/>
      <c r="NCK80" s="4"/>
      <c r="NCL80" s="4"/>
      <c r="NCM80" s="4"/>
      <c r="NCN80" s="4"/>
      <c r="NCO80" s="4"/>
      <c r="NCP80" s="4"/>
      <c r="NCQ80" s="4"/>
      <c r="NCR80" s="4"/>
      <c r="NCS80" s="4"/>
      <c r="NCT80" s="4"/>
      <c r="NCU80" s="4"/>
      <c r="NCV80" s="4"/>
      <c r="NCW80" s="4"/>
      <c r="NCX80" s="4"/>
      <c r="NCY80" s="4"/>
      <c r="NCZ80" s="4"/>
      <c r="NDA80" s="4"/>
      <c r="NDB80" s="4"/>
      <c r="NDC80" s="4"/>
      <c r="NDD80" s="4"/>
      <c r="NDE80" s="4"/>
      <c r="NDF80" s="4"/>
      <c r="NDG80" s="4"/>
      <c r="NDH80" s="4"/>
      <c r="NDI80" s="4"/>
      <c r="NDJ80" s="4"/>
      <c r="NDK80" s="4"/>
      <c r="NDL80" s="4"/>
      <c r="NDM80" s="4"/>
      <c r="NDN80" s="4"/>
      <c r="NDO80" s="4"/>
      <c r="NDP80" s="4"/>
      <c r="NDQ80" s="4"/>
      <c r="NDR80" s="4"/>
      <c r="NDS80" s="4"/>
      <c r="NDT80" s="4"/>
      <c r="NDU80" s="4"/>
      <c r="NDV80" s="4"/>
      <c r="NDW80" s="4"/>
      <c r="NDX80" s="4"/>
      <c r="NDY80" s="4"/>
      <c r="NDZ80" s="4"/>
      <c r="NEA80" s="4"/>
      <c r="NEB80" s="4"/>
      <c r="NEC80" s="4"/>
      <c r="NED80" s="4"/>
      <c r="NEE80" s="4"/>
      <c r="NEF80" s="4"/>
      <c r="NEG80" s="4"/>
      <c r="NEH80" s="4"/>
      <c r="NEI80" s="4"/>
      <c r="NEJ80" s="4"/>
      <c r="NEK80" s="4"/>
      <c r="NEL80" s="4"/>
      <c r="NEM80" s="4"/>
      <c r="NEN80" s="4"/>
      <c r="NEO80" s="4"/>
      <c r="NEP80" s="4"/>
      <c r="NEQ80" s="4"/>
      <c r="NER80" s="4"/>
      <c r="NES80" s="4"/>
      <c r="NET80" s="4"/>
      <c r="NEU80" s="4"/>
      <c r="NEV80" s="4"/>
      <c r="NEW80" s="4"/>
      <c r="NEX80" s="4"/>
      <c r="NEY80" s="4"/>
      <c r="NEZ80" s="4"/>
      <c r="NFA80" s="4"/>
      <c r="NFB80" s="4"/>
      <c r="NFC80" s="4"/>
      <c r="NFD80" s="4"/>
      <c r="NFE80" s="4"/>
      <c r="NFF80" s="4"/>
      <c r="NFG80" s="4"/>
      <c r="NFH80" s="4"/>
      <c r="NFI80" s="4"/>
      <c r="NFJ80" s="4"/>
      <c r="NFK80" s="4"/>
      <c r="NFL80" s="4"/>
      <c r="NFM80" s="4"/>
      <c r="NFN80" s="4"/>
      <c r="NFO80" s="4"/>
      <c r="NFP80" s="4"/>
      <c r="NFQ80" s="4"/>
      <c r="NFR80" s="4"/>
      <c r="NFS80" s="4"/>
      <c r="NFT80" s="4"/>
      <c r="NFU80" s="4"/>
      <c r="NFV80" s="4"/>
      <c r="NFW80" s="4"/>
      <c r="NFX80" s="4"/>
      <c r="NFY80" s="4"/>
      <c r="NFZ80" s="4"/>
      <c r="NGA80" s="4"/>
      <c r="NGB80" s="4"/>
      <c r="NGC80" s="4"/>
      <c r="NGD80" s="4"/>
      <c r="NGE80" s="4"/>
      <c r="NGF80" s="4"/>
      <c r="NGG80" s="4"/>
      <c r="NGH80" s="4"/>
      <c r="NGI80" s="4"/>
      <c r="NGJ80" s="4"/>
      <c r="NGK80" s="4"/>
      <c r="NGL80" s="4"/>
      <c r="NGM80" s="4"/>
      <c r="NGN80" s="4"/>
      <c r="NGO80" s="4"/>
      <c r="NGP80" s="4"/>
      <c r="NGQ80" s="4"/>
      <c r="NGR80" s="4"/>
      <c r="NGS80" s="4"/>
      <c r="NGT80" s="4"/>
      <c r="NGU80" s="4"/>
      <c r="NGV80" s="4"/>
      <c r="NGW80" s="4"/>
      <c r="NGX80" s="4"/>
      <c r="NGY80" s="4"/>
      <c r="NGZ80" s="4"/>
      <c r="NHA80" s="4"/>
      <c r="NHB80" s="4"/>
      <c r="NHC80" s="4"/>
      <c r="NHD80" s="4"/>
      <c r="NHE80" s="4"/>
      <c r="NHF80" s="4"/>
      <c r="NHG80" s="4"/>
      <c r="NHH80" s="4"/>
      <c r="NHI80" s="4"/>
      <c r="NHJ80" s="4"/>
      <c r="NHK80" s="4"/>
      <c r="NHL80" s="4"/>
      <c r="NHM80" s="4"/>
      <c r="NHN80" s="4"/>
      <c r="NHO80" s="4"/>
      <c r="NHP80" s="4"/>
      <c r="NHQ80" s="4"/>
      <c r="NHR80" s="4"/>
      <c r="NHS80" s="4"/>
      <c r="NHT80" s="4"/>
      <c r="NHU80" s="4"/>
      <c r="NHV80" s="4"/>
      <c r="NHW80" s="4"/>
      <c r="NHX80" s="4"/>
      <c r="NHY80" s="4"/>
      <c r="NHZ80" s="4"/>
      <c r="NIA80" s="4"/>
      <c r="NIB80" s="4"/>
      <c r="NIC80" s="4"/>
      <c r="NID80" s="4"/>
      <c r="NIE80" s="4"/>
      <c r="NIF80" s="4"/>
      <c r="NIG80" s="4"/>
      <c r="NIH80" s="4"/>
      <c r="NII80" s="4"/>
      <c r="NIJ80" s="4"/>
      <c r="NIK80" s="4"/>
      <c r="NIL80" s="4"/>
      <c r="NIM80" s="4"/>
      <c r="NIN80" s="4"/>
      <c r="NIO80" s="4"/>
      <c r="NIP80" s="4"/>
      <c r="NIQ80" s="4"/>
      <c r="NIR80" s="4"/>
      <c r="NIS80" s="4"/>
      <c r="NIT80" s="4"/>
      <c r="NIU80" s="4"/>
      <c r="NIV80" s="4"/>
      <c r="NIW80" s="4"/>
      <c r="NIX80" s="4"/>
      <c r="NIY80" s="4"/>
      <c r="NIZ80" s="4"/>
      <c r="NJA80" s="4"/>
      <c r="NJB80" s="4"/>
      <c r="NJC80" s="4"/>
      <c r="NJD80" s="4"/>
      <c r="NJE80" s="4"/>
      <c r="NJF80" s="4"/>
      <c r="NJG80" s="4"/>
      <c r="NJH80" s="4"/>
      <c r="NJI80" s="4"/>
      <c r="NJJ80" s="4"/>
      <c r="NJK80" s="4"/>
      <c r="NJL80" s="4"/>
      <c r="NJM80" s="4"/>
      <c r="NJN80" s="4"/>
      <c r="NJO80" s="4"/>
      <c r="NJP80" s="4"/>
      <c r="NJQ80" s="4"/>
      <c r="NJR80" s="4"/>
      <c r="NJS80" s="4"/>
      <c r="NJT80" s="4"/>
      <c r="NJU80" s="4"/>
      <c r="NJV80" s="4"/>
      <c r="NJW80" s="4"/>
      <c r="NJX80" s="4"/>
      <c r="NJY80" s="4"/>
      <c r="NJZ80" s="4"/>
      <c r="NKA80" s="4"/>
      <c r="NKB80" s="4"/>
      <c r="NKC80" s="4"/>
      <c r="NKD80" s="4"/>
      <c r="NKE80" s="4"/>
      <c r="NKF80" s="4"/>
      <c r="NKG80" s="4"/>
      <c r="NKH80" s="4"/>
      <c r="NKI80" s="4"/>
      <c r="NKJ80" s="4"/>
      <c r="NKK80" s="4"/>
      <c r="NKL80" s="4"/>
      <c r="NKM80" s="4"/>
      <c r="NKN80" s="4"/>
      <c r="NKO80" s="4"/>
      <c r="NKP80" s="4"/>
      <c r="NKQ80" s="4"/>
      <c r="NKR80" s="4"/>
      <c r="NKS80" s="4"/>
      <c r="NKT80" s="4"/>
      <c r="NKU80" s="4"/>
      <c r="NKV80" s="4"/>
      <c r="NKW80" s="4"/>
      <c r="NKX80" s="4"/>
      <c r="NKY80" s="4"/>
      <c r="NKZ80" s="4"/>
      <c r="NLA80" s="4"/>
      <c r="NLB80" s="4"/>
      <c r="NLC80" s="4"/>
      <c r="NLD80" s="4"/>
      <c r="NLE80" s="4"/>
      <c r="NLF80" s="4"/>
      <c r="NLG80" s="4"/>
      <c r="NLH80" s="4"/>
      <c r="NLI80" s="4"/>
      <c r="NLJ80" s="4"/>
      <c r="NLK80" s="4"/>
      <c r="NLL80" s="4"/>
      <c r="NLM80" s="4"/>
      <c r="NLN80" s="4"/>
      <c r="NLO80" s="4"/>
      <c r="NLP80" s="4"/>
      <c r="NLQ80" s="4"/>
      <c r="NLR80" s="4"/>
      <c r="NLS80" s="4"/>
      <c r="NLT80" s="4"/>
      <c r="NLU80" s="4"/>
      <c r="NLV80" s="4"/>
      <c r="NLW80" s="4"/>
      <c r="NLX80" s="4"/>
      <c r="NLY80" s="4"/>
      <c r="NLZ80" s="4"/>
      <c r="NMA80" s="4"/>
      <c r="NMB80" s="4"/>
      <c r="NMC80" s="4"/>
      <c r="NMD80" s="4"/>
      <c r="NME80" s="4"/>
      <c r="NMF80" s="4"/>
      <c r="NMG80" s="4"/>
      <c r="NMH80" s="4"/>
      <c r="NMI80" s="4"/>
      <c r="NMJ80" s="4"/>
      <c r="NMK80" s="4"/>
      <c r="NML80" s="4"/>
      <c r="NMM80" s="4"/>
      <c r="NMN80" s="4"/>
      <c r="NMO80" s="4"/>
      <c r="NMP80" s="4"/>
      <c r="NMQ80" s="4"/>
      <c r="NMR80" s="4"/>
      <c r="NMS80" s="4"/>
      <c r="NMT80" s="4"/>
      <c r="NMU80" s="4"/>
      <c r="NMV80" s="4"/>
      <c r="NMW80" s="4"/>
      <c r="NMX80" s="4"/>
      <c r="NMY80" s="4"/>
      <c r="NMZ80" s="4"/>
      <c r="NNA80" s="4"/>
      <c r="NNB80" s="4"/>
      <c r="NNC80" s="4"/>
      <c r="NND80" s="4"/>
      <c r="NNE80" s="4"/>
      <c r="NNF80" s="4"/>
      <c r="NNG80" s="4"/>
      <c r="NNH80" s="4"/>
      <c r="NNI80" s="4"/>
      <c r="NNJ80" s="4"/>
      <c r="NNK80" s="4"/>
      <c r="NNL80" s="4"/>
      <c r="NNM80" s="4"/>
      <c r="NNN80" s="4"/>
      <c r="NNO80" s="4"/>
      <c r="NNP80" s="4"/>
      <c r="NNQ80" s="4"/>
      <c r="NNR80" s="4"/>
      <c r="NNS80" s="4"/>
      <c r="NNT80" s="4"/>
      <c r="NNU80" s="4"/>
      <c r="NNV80" s="4"/>
      <c r="NNW80" s="4"/>
      <c r="NNX80" s="4"/>
      <c r="NNY80" s="4"/>
      <c r="NNZ80" s="4"/>
      <c r="NOA80" s="4"/>
      <c r="NOB80" s="4"/>
      <c r="NOC80" s="4"/>
      <c r="NOD80" s="4"/>
      <c r="NOE80" s="4"/>
      <c r="NOF80" s="4"/>
      <c r="NOG80" s="4"/>
      <c r="NOH80" s="4"/>
      <c r="NOI80" s="4"/>
      <c r="NOJ80" s="4"/>
      <c r="NOK80" s="4"/>
      <c r="NOL80" s="4"/>
      <c r="NOM80" s="4"/>
      <c r="NON80" s="4"/>
      <c r="NOO80" s="4"/>
      <c r="NOP80" s="4"/>
      <c r="NOQ80" s="4"/>
      <c r="NOR80" s="4"/>
      <c r="NOS80" s="4"/>
      <c r="NOT80" s="4"/>
      <c r="NOU80" s="4"/>
      <c r="NOV80" s="4"/>
      <c r="NOW80" s="4"/>
      <c r="NOX80" s="4"/>
      <c r="NOY80" s="4"/>
      <c r="NOZ80" s="4"/>
      <c r="NPA80" s="4"/>
      <c r="NPB80" s="4"/>
      <c r="NPC80" s="4"/>
      <c r="NPD80" s="4"/>
      <c r="NPE80" s="4"/>
      <c r="NPF80" s="4"/>
      <c r="NPG80" s="4"/>
      <c r="NPH80" s="4"/>
      <c r="NPI80" s="4"/>
      <c r="NPJ80" s="4"/>
      <c r="NPK80" s="4"/>
      <c r="NPL80" s="4"/>
      <c r="NPM80" s="4"/>
      <c r="NPN80" s="4"/>
      <c r="NPO80" s="4"/>
      <c r="NPP80" s="4"/>
      <c r="NPQ80" s="4"/>
      <c r="NPR80" s="4"/>
      <c r="NPS80" s="4"/>
      <c r="NPT80" s="4"/>
      <c r="NPU80" s="4"/>
      <c r="NPV80" s="4"/>
      <c r="NPW80" s="4"/>
      <c r="NPX80" s="4"/>
      <c r="NPY80" s="4"/>
      <c r="NPZ80" s="4"/>
      <c r="NQA80" s="4"/>
      <c r="NQB80" s="4"/>
      <c r="NQC80" s="4"/>
      <c r="NQD80" s="4"/>
      <c r="NQE80" s="4"/>
      <c r="NQF80" s="4"/>
      <c r="NQG80" s="4"/>
      <c r="NQH80" s="4"/>
      <c r="NQI80" s="4"/>
      <c r="NQJ80" s="4"/>
      <c r="NQK80" s="4"/>
      <c r="NQL80" s="4"/>
      <c r="NQM80" s="4"/>
      <c r="NQN80" s="4"/>
      <c r="NQO80" s="4"/>
      <c r="NQP80" s="4"/>
      <c r="NQQ80" s="4"/>
      <c r="NQR80" s="4"/>
      <c r="NQS80" s="4"/>
      <c r="NQT80" s="4"/>
      <c r="NQU80" s="4"/>
      <c r="NQV80" s="4"/>
      <c r="NQW80" s="4"/>
      <c r="NQX80" s="4"/>
      <c r="NQY80" s="4"/>
      <c r="NQZ80" s="4"/>
      <c r="NRA80" s="4"/>
      <c r="NRB80" s="4"/>
      <c r="NRC80" s="4"/>
      <c r="NRD80" s="4"/>
      <c r="NRE80" s="4"/>
      <c r="NRF80" s="4"/>
      <c r="NRG80" s="4"/>
      <c r="NRH80" s="4"/>
      <c r="NRI80" s="4"/>
      <c r="NRJ80" s="4"/>
      <c r="NRK80" s="4"/>
      <c r="NRL80" s="4"/>
      <c r="NRM80" s="4"/>
      <c r="NRN80" s="4"/>
      <c r="NRO80" s="4"/>
      <c r="NRP80" s="4"/>
      <c r="NRQ80" s="4"/>
      <c r="NRR80" s="4"/>
      <c r="NRS80" s="4"/>
      <c r="NRT80" s="4"/>
      <c r="NRU80" s="4"/>
      <c r="NRV80" s="4"/>
      <c r="NRW80" s="4"/>
      <c r="NRX80" s="4"/>
      <c r="NRY80" s="4"/>
      <c r="NRZ80" s="4"/>
      <c r="NSA80" s="4"/>
      <c r="NSB80" s="4"/>
      <c r="NSC80" s="4"/>
      <c r="NSD80" s="4"/>
      <c r="NSE80" s="4"/>
      <c r="NSF80" s="4"/>
      <c r="NSG80" s="4"/>
      <c r="NSH80" s="4"/>
      <c r="NSI80" s="4"/>
      <c r="NSJ80" s="4"/>
      <c r="NSK80" s="4"/>
      <c r="NSL80" s="4"/>
      <c r="NSM80" s="4"/>
      <c r="NSN80" s="4"/>
      <c r="NSO80" s="4"/>
      <c r="NSP80" s="4"/>
      <c r="NSQ80" s="4"/>
      <c r="NSR80" s="4"/>
      <c r="NSS80" s="4"/>
      <c r="NST80" s="4"/>
      <c r="NSU80" s="4"/>
      <c r="NSV80" s="4"/>
      <c r="NSW80" s="4"/>
      <c r="NSX80" s="4"/>
      <c r="NSY80" s="4"/>
      <c r="NSZ80" s="4"/>
      <c r="NTA80" s="4"/>
      <c r="NTB80" s="4"/>
      <c r="NTC80" s="4"/>
      <c r="NTD80" s="4"/>
      <c r="NTE80" s="4"/>
      <c r="NTF80" s="4"/>
      <c r="NTG80" s="4"/>
      <c r="NTH80" s="4"/>
      <c r="NTI80" s="4"/>
      <c r="NTJ80" s="4"/>
      <c r="NTK80" s="4"/>
      <c r="NTL80" s="4"/>
      <c r="NTM80" s="4"/>
      <c r="NTN80" s="4"/>
      <c r="NTO80" s="4"/>
      <c r="NTP80" s="4"/>
      <c r="NTQ80" s="4"/>
      <c r="NTR80" s="4"/>
      <c r="NTS80" s="4"/>
      <c r="NTT80" s="4"/>
      <c r="NTU80" s="4"/>
      <c r="NTV80" s="4"/>
      <c r="NTW80" s="4"/>
      <c r="NTX80" s="4"/>
      <c r="NTY80" s="4"/>
      <c r="NTZ80" s="4"/>
      <c r="NUA80" s="4"/>
      <c r="NUB80" s="4"/>
      <c r="NUC80" s="4"/>
      <c r="NUD80" s="4"/>
      <c r="NUE80" s="4"/>
      <c r="NUF80" s="4"/>
      <c r="NUG80" s="4"/>
      <c r="NUH80" s="4"/>
      <c r="NUI80" s="4"/>
      <c r="NUJ80" s="4"/>
      <c r="NUK80" s="4"/>
      <c r="NUL80" s="4"/>
      <c r="NUM80" s="4"/>
      <c r="NUN80" s="4"/>
      <c r="NUO80" s="4"/>
      <c r="NUP80" s="4"/>
      <c r="NUQ80" s="4"/>
      <c r="NUR80" s="4"/>
      <c r="NUS80" s="4"/>
      <c r="NUT80" s="4"/>
      <c r="NUU80" s="4"/>
      <c r="NUV80" s="4"/>
      <c r="NUW80" s="4"/>
      <c r="NUX80" s="4"/>
      <c r="NUY80" s="4"/>
      <c r="NUZ80" s="4"/>
      <c r="NVA80" s="4"/>
      <c r="NVB80" s="4"/>
      <c r="NVC80" s="4"/>
      <c r="NVD80" s="4"/>
      <c r="NVE80" s="4"/>
      <c r="NVF80" s="4"/>
      <c r="NVG80" s="4"/>
      <c r="NVH80" s="4"/>
      <c r="NVI80" s="4"/>
      <c r="NVJ80" s="4"/>
      <c r="NVK80" s="4"/>
      <c r="NVL80" s="4"/>
      <c r="NVM80" s="4"/>
      <c r="NVN80" s="4"/>
      <c r="NVO80" s="4"/>
      <c r="NVP80" s="4"/>
      <c r="NVQ80" s="4"/>
      <c r="NVR80" s="4"/>
      <c r="NVS80" s="4"/>
      <c r="NVT80" s="4"/>
      <c r="NVU80" s="4"/>
      <c r="NVV80" s="4"/>
      <c r="NVW80" s="4"/>
      <c r="NVX80" s="4"/>
      <c r="NVY80" s="4"/>
      <c r="NVZ80" s="4"/>
      <c r="NWA80" s="4"/>
      <c r="NWB80" s="4"/>
      <c r="NWC80" s="4"/>
      <c r="NWD80" s="4"/>
      <c r="NWE80" s="4"/>
      <c r="NWF80" s="4"/>
      <c r="NWG80" s="4"/>
      <c r="NWH80" s="4"/>
      <c r="NWI80" s="4"/>
      <c r="NWJ80" s="4"/>
      <c r="NWK80" s="4"/>
      <c r="NWL80" s="4"/>
      <c r="NWM80" s="4"/>
      <c r="NWN80" s="4"/>
      <c r="NWO80" s="4"/>
      <c r="NWP80" s="4"/>
      <c r="NWQ80" s="4"/>
      <c r="NWR80" s="4"/>
      <c r="NWS80" s="4"/>
      <c r="NWT80" s="4"/>
      <c r="NWU80" s="4"/>
      <c r="NWV80" s="4"/>
      <c r="NWW80" s="4"/>
      <c r="NWX80" s="4"/>
      <c r="NWY80" s="4"/>
      <c r="NWZ80" s="4"/>
      <c r="NXA80" s="4"/>
      <c r="NXB80" s="4"/>
      <c r="NXC80" s="4"/>
      <c r="NXD80" s="4"/>
      <c r="NXE80" s="4"/>
      <c r="NXF80" s="4"/>
      <c r="NXG80" s="4"/>
      <c r="NXH80" s="4"/>
      <c r="NXI80" s="4"/>
      <c r="NXJ80" s="4"/>
      <c r="NXK80" s="4"/>
      <c r="NXL80" s="4"/>
      <c r="NXM80" s="4"/>
      <c r="NXN80" s="4"/>
      <c r="NXO80" s="4"/>
      <c r="NXP80" s="4"/>
      <c r="NXQ80" s="4"/>
      <c r="NXR80" s="4"/>
      <c r="NXS80" s="4"/>
      <c r="NXT80" s="4"/>
      <c r="NXU80" s="4"/>
      <c r="NXV80" s="4"/>
      <c r="NXW80" s="4"/>
      <c r="NXX80" s="4"/>
      <c r="NXY80" s="4"/>
      <c r="NXZ80" s="4"/>
      <c r="NYA80" s="4"/>
      <c r="NYB80" s="4"/>
      <c r="NYC80" s="4"/>
      <c r="NYD80" s="4"/>
      <c r="NYE80" s="4"/>
      <c r="NYF80" s="4"/>
      <c r="NYG80" s="4"/>
      <c r="NYH80" s="4"/>
      <c r="NYI80" s="4"/>
      <c r="NYJ80" s="4"/>
      <c r="NYK80" s="4"/>
      <c r="NYL80" s="4"/>
      <c r="NYM80" s="4"/>
      <c r="NYN80" s="4"/>
      <c r="NYO80" s="4"/>
      <c r="NYP80" s="4"/>
      <c r="NYQ80" s="4"/>
      <c r="NYR80" s="4"/>
      <c r="NYS80" s="4"/>
      <c r="NYT80" s="4"/>
      <c r="NYU80" s="4"/>
      <c r="NYV80" s="4"/>
      <c r="NYW80" s="4"/>
      <c r="NYX80" s="4"/>
      <c r="NYY80" s="4"/>
      <c r="NYZ80" s="4"/>
      <c r="NZA80" s="4"/>
      <c r="NZB80" s="4"/>
      <c r="NZC80" s="4"/>
      <c r="NZD80" s="4"/>
      <c r="NZE80" s="4"/>
      <c r="NZF80" s="4"/>
      <c r="NZG80" s="4"/>
      <c r="NZH80" s="4"/>
      <c r="NZI80" s="4"/>
      <c r="NZJ80" s="4"/>
      <c r="NZK80" s="4"/>
      <c r="NZL80" s="4"/>
      <c r="NZM80" s="4"/>
      <c r="NZN80" s="4"/>
      <c r="NZO80" s="4"/>
      <c r="NZP80" s="4"/>
      <c r="NZQ80" s="4"/>
      <c r="NZR80" s="4"/>
      <c r="NZS80" s="4"/>
      <c r="NZT80" s="4"/>
      <c r="NZU80" s="4"/>
      <c r="NZV80" s="4"/>
      <c r="NZW80" s="4"/>
      <c r="NZX80" s="4"/>
      <c r="NZY80" s="4"/>
      <c r="NZZ80" s="4"/>
      <c r="OAA80" s="4"/>
      <c r="OAB80" s="4"/>
      <c r="OAC80" s="4"/>
      <c r="OAD80" s="4"/>
      <c r="OAE80" s="4"/>
      <c r="OAF80" s="4"/>
      <c r="OAG80" s="4"/>
      <c r="OAH80" s="4"/>
      <c r="OAI80" s="4"/>
      <c r="OAJ80" s="4"/>
      <c r="OAK80" s="4"/>
      <c r="OAL80" s="4"/>
      <c r="OAM80" s="4"/>
      <c r="OAN80" s="4"/>
      <c r="OAO80" s="4"/>
      <c r="OAP80" s="4"/>
      <c r="OAQ80" s="4"/>
      <c r="OAR80" s="4"/>
      <c r="OAS80" s="4"/>
      <c r="OAT80" s="4"/>
      <c r="OAU80" s="4"/>
      <c r="OAV80" s="4"/>
      <c r="OAW80" s="4"/>
      <c r="OAX80" s="4"/>
      <c r="OAY80" s="4"/>
      <c r="OAZ80" s="4"/>
      <c r="OBA80" s="4"/>
      <c r="OBB80" s="4"/>
      <c r="OBC80" s="4"/>
      <c r="OBD80" s="4"/>
      <c r="OBE80" s="4"/>
      <c r="OBF80" s="4"/>
      <c r="OBG80" s="4"/>
      <c r="OBH80" s="4"/>
      <c r="OBI80" s="4"/>
      <c r="OBJ80" s="4"/>
      <c r="OBK80" s="4"/>
      <c r="OBL80" s="4"/>
      <c r="OBM80" s="4"/>
      <c r="OBN80" s="4"/>
      <c r="OBO80" s="4"/>
      <c r="OBP80" s="4"/>
      <c r="OBQ80" s="4"/>
      <c r="OBR80" s="4"/>
      <c r="OBS80" s="4"/>
      <c r="OBT80" s="4"/>
      <c r="OBU80" s="4"/>
      <c r="OBV80" s="4"/>
      <c r="OBW80" s="4"/>
      <c r="OBX80" s="4"/>
      <c r="OBY80" s="4"/>
      <c r="OBZ80" s="4"/>
      <c r="OCA80" s="4"/>
      <c r="OCB80" s="4"/>
      <c r="OCC80" s="4"/>
      <c r="OCD80" s="4"/>
      <c r="OCE80" s="4"/>
      <c r="OCF80" s="4"/>
      <c r="OCG80" s="4"/>
      <c r="OCH80" s="4"/>
      <c r="OCI80" s="4"/>
      <c r="OCJ80" s="4"/>
      <c r="OCK80" s="4"/>
      <c r="OCL80" s="4"/>
      <c r="OCM80" s="4"/>
      <c r="OCN80" s="4"/>
      <c r="OCO80" s="4"/>
      <c r="OCP80" s="4"/>
      <c r="OCQ80" s="4"/>
      <c r="OCR80" s="4"/>
      <c r="OCS80" s="4"/>
      <c r="OCT80" s="4"/>
      <c r="OCU80" s="4"/>
      <c r="OCV80" s="4"/>
      <c r="OCW80" s="4"/>
      <c r="OCX80" s="4"/>
      <c r="OCY80" s="4"/>
      <c r="OCZ80" s="4"/>
      <c r="ODA80" s="4"/>
      <c r="ODB80" s="4"/>
      <c r="ODC80" s="4"/>
      <c r="ODD80" s="4"/>
      <c r="ODE80" s="4"/>
      <c r="ODF80" s="4"/>
      <c r="ODG80" s="4"/>
      <c r="ODH80" s="4"/>
      <c r="ODI80" s="4"/>
      <c r="ODJ80" s="4"/>
      <c r="ODK80" s="4"/>
      <c r="ODL80" s="4"/>
      <c r="ODM80" s="4"/>
      <c r="ODN80" s="4"/>
      <c r="ODO80" s="4"/>
      <c r="ODP80" s="4"/>
      <c r="ODQ80" s="4"/>
      <c r="ODR80" s="4"/>
      <c r="ODS80" s="4"/>
      <c r="ODT80" s="4"/>
      <c r="ODU80" s="4"/>
      <c r="ODV80" s="4"/>
      <c r="ODW80" s="4"/>
      <c r="ODX80" s="4"/>
      <c r="ODY80" s="4"/>
      <c r="ODZ80" s="4"/>
      <c r="OEA80" s="4"/>
      <c r="OEB80" s="4"/>
      <c r="OEC80" s="4"/>
      <c r="OED80" s="4"/>
      <c r="OEE80" s="4"/>
      <c r="OEF80" s="4"/>
      <c r="OEG80" s="4"/>
      <c r="OEH80" s="4"/>
      <c r="OEI80" s="4"/>
      <c r="OEJ80" s="4"/>
      <c r="OEK80" s="4"/>
      <c r="OEL80" s="4"/>
      <c r="OEM80" s="4"/>
      <c r="OEN80" s="4"/>
      <c r="OEO80" s="4"/>
      <c r="OEP80" s="4"/>
      <c r="OEQ80" s="4"/>
      <c r="OER80" s="4"/>
      <c r="OES80" s="4"/>
      <c r="OET80" s="4"/>
      <c r="OEU80" s="4"/>
      <c r="OEV80" s="4"/>
      <c r="OEW80" s="4"/>
      <c r="OEX80" s="4"/>
      <c r="OEY80" s="4"/>
      <c r="OEZ80" s="4"/>
      <c r="OFA80" s="4"/>
      <c r="OFB80" s="4"/>
      <c r="OFC80" s="4"/>
      <c r="OFD80" s="4"/>
      <c r="OFE80" s="4"/>
      <c r="OFF80" s="4"/>
      <c r="OFG80" s="4"/>
      <c r="OFH80" s="4"/>
      <c r="OFI80" s="4"/>
      <c r="OFJ80" s="4"/>
      <c r="OFK80" s="4"/>
      <c r="OFL80" s="4"/>
      <c r="OFM80" s="4"/>
      <c r="OFN80" s="4"/>
      <c r="OFO80" s="4"/>
      <c r="OFP80" s="4"/>
      <c r="OFQ80" s="4"/>
      <c r="OFR80" s="4"/>
      <c r="OFS80" s="4"/>
      <c r="OFT80" s="4"/>
      <c r="OFU80" s="4"/>
      <c r="OFV80" s="4"/>
      <c r="OFW80" s="4"/>
      <c r="OFX80" s="4"/>
      <c r="OFY80" s="4"/>
      <c r="OFZ80" s="4"/>
      <c r="OGA80" s="4"/>
      <c r="OGB80" s="4"/>
      <c r="OGC80" s="4"/>
      <c r="OGD80" s="4"/>
      <c r="OGE80" s="4"/>
      <c r="OGF80" s="4"/>
      <c r="OGG80" s="4"/>
      <c r="OGH80" s="4"/>
      <c r="OGI80" s="4"/>
      <c r="OGJ80" s="4"/>
      <c r="OGK80" s="4"/>
      <c r="OGL80" s="4"/>
      <c r="OGM80" s="4"/>
      <c r="OGN80" s="4"/>
      <c r="OGO80" s="4"/>
      <c r="OGP80" s="4"/>
      <c r="OGQ80" s="4"/>
      <c r="OGR80" s="4"/>
      <c r="OGS80" s="4"/>
      <c r="OGT80" s="4"/>
      <c r="OGU80" s="4"/>
      <c r="OGV80" s="4"/>
      <c r="OGW80" s="4"/>
      <c r="OGX80" s="4"/>
      <c r="OGY80" s="4"/>
      <c r="OGZ80" s="4"/>
      <c r="OHA80" s="4"/>
      <c r="OHB80" s="4"/>
      <c r="OHC80" s="4"/>
      <c r="OHD80" s="4"/>
      <c r="OHE80" s="4"/>
      <c r="OHF80" s="4"/>
      <c r="OHG80" s="4"/>
      <c r="OHH80" s="4"/>
      <c r="OHI80" s="4"/>
      <c r="OHJ80" s="4"/>
      <c r="OHK80" s="4"/>
      <c r="OHL80" s="4"/>
      <c r="OHM80" s="4"/>
      <c r="OHN80" s="4"/>
      <c r="OHO80" s="4"/>
      <c r="OHP80" s="4"/>
      <c r="OHQ80" s="4"/>
      <c r="OHR80" s="4"/>
      <c r="OHS80" s="4"/>
      <c r="OHT80" s="4"/>
      <c r="OHU80" s="4"/>
      <c r="OHV80" s="4"/>
      <c r="OHW80" s="4"/>
      <c r="OHX80" s="4"/>
      <c r="OHY80" s="4"/>
      <c r="OHZ80" s="4"/>
      <c r="OIA80" s="4"/>
      <c r="OIB80" s="4"/>
      <c r="OIC80" s="4"/>
      <c r="OID80" s="4"/>
      <c r="OIE80" s="4"/>
      <c r="OIF80" s="4"/>
      <c r="OIG80" s="4"/>
      <c r="OIH80" s="4"/>
      <c r="OII80" s="4"/>
      <c r="OIJ80" s="4"/>
      <c r="OIK80" s="4"/>
      <c r="OIL80" s="4"/>
      <c r="OIM80" s="4"/>
      <c r="OIN80" s="4"/>
      <c r="OIO80" s="4"/>
      <c r="OIP80" s="4"/>
      <c r="OIQ80" s="4"/>
      <c r="OIR80" s="4"/>
      <c r="OIS80" s="4"/>
      <c r="OIT80" s="4"/>
      <c r="OIU80" s="4"/>
      <c r="OIV80" s="4"/>
      <c r="OIW80" s="4"/>
      <c r="OIX80" s="4"/>
      <c r="OIY80" s="4"/>
      <c r="OIZ80" s="4"/>
      <c r="OJA80" s="4"/>
      <c r="OJB80" s="4"/>
      <c r="OJC80" s="4"/>
      <c r="OJD80" s="4"/>
      <c r="OJE80" s="4"/>
      <c r="OJF80" s="4"/>
      <c r="OJG80" s="4"/>
      <c r="OJH80" s="4"/>
      <c r="OJI80" s="4"/>
      <c r="OJJ80" s="4"/>
      <c r="OJK80" s="4"/>
      <c r="OJL80" s="4"/>
      <c r="OJM80" s="4"/>
      <c r="OJN80" s="4"/>
      <c r="OJO80" s="4"/>
      <c r="OJP80" s="4"/>
      <c r="OJQ80" s="4"/>
      <c r="OJR80" s="4"/>
      <c r="OJS80" s="4"/>
      <c r="OJT80" s="4"/>
      <c r="OJU80" s="4"/>
      <c r="OJV80" s="4"/>
      <c r="OJW80" s="4"/>
      <c r="OJX80" s="4"/>
      <c r="OJY80" s="4"/>
      <c r="OJZ80" s="4"/>
      <c r="OKA80" s="4"/>
      <c r="OKB80" s="4"/>
      <c r="OKC80" s="4"/>
      <c r="OKD80" s="4"/>
      <c r="OKE80" s="4"/>
      <c r="OKF80" s="4"/>
      <c r="OKG80" s="4"/>
      <c r="OKH80" s="4"/>
      <c r="OKI80" s="4"/>
      <c r="OKJ80" s="4"/>
      <c r="OKK80" s="4"/>
      <c r="OKL80" s="4"/>
      <c r="OKM80" s="4"/>
      <c r="OKN80" s="4"/>
      <c r="OKO80" s="4"/>
      <c r="OKP80" s="4"/>
      <c r="OKQ80" s="4"/>
      <c r="OKR80" s="4"/>
      <c r="OKS80" s="4"/>
      <c r="OKT80" s="4"/>
      <c r="OKU80" s="4"/>
      <c r="OKV80" s="4"/>
      <c r="OKW80" s="4"/>
      <c r="OKX80" s="4"/>
      <c r="OKY80" s="4"/>
      <c r="OKZ80" s="4"/>
      <c r="OLA80" s="4"/>
      <c r="OLB80" s="4"/>
      <c r="OLC80" s="4"/>
      <c r="OLD80" s="4"/>
      <c r="OLE80" s="4"/>
      <c r="OLF80" s="4"/>
      <c r="OLG80" s="4"/>
      <c r="OLH80" s="4"/>
      <c r="OLI80" s="4"/>
      <c r="OLJ80" s="4"/>
      <c r="OLK80" s="4"/>
      <c r="OLL80" s="4"/>
      <c r="OLM80" s="4"/>
      <c r="OLN80" s="4"/>
      <c r="OLO80" s="4"/>
      <c r="OLP80" s="4"/>
      <c r="OLQ80" s="4"/>
      <c r="OLR80" s="4"/>
      <c r="OLS80" s="4"/>
      <c r="OLT80" s="4"/>
      <c r="OLU80" s="4"/>
      <c r="OLV80" s="4"/>
      <c r="OLW80" s="4"/>
      <c r="OLX80" s="4"/>
      <c r="OLY80" s="4"/>
      <c r="OLZ80" s="4"/>
      <c r="OMA80" s="4"/>
      <c r="OMB80" s="4"/>
      <c r="OMC80" s="4"/>
      <c r="OMD80" s="4"/>
      <c r="OME80" s="4"/>
      <c r="OMF80" s="4"/>
      <c r="OMG80" s="4"/>
      <c r="OMH80" s="4"/>
      <c r="OMI80" s="4"/>
      <c r="OMJ80" s="4"/>
      <c r="OMK80" s="4"/>
      <c r="OML80" s="4"/>
      <c r="OMM80" s="4"/>
      <c r="OMN80" s="4"/>
      <c r="OMO80" s="4"/>
      <c r="OMP80" s="4"/>
      <c r="OMQ80" s="4"/>
      <c r="OMR80" s="4"/>
      <c r="OMS80" s="4"/>
      <c r="OMT80" s="4"/>
      <c r="OMU80" s="4"/>
      <c r="OMV80" s="4"/>
      <c r="OMW80" s="4"/>
      <c r="OMX80" s="4"/>
      <c r="OMY80" s="4"/>
      <c r="OMZ80" s="4"/>
      <c r="ONA80" s="4"/>
      <c r="ONB80" s="4"/>
      <c r="ONC80" s="4"/>
      <c r="OND80" s="4"/>
      <c r="ONE80" s="4"/>
      <c r="ONF80" s="4"/>
      <c r="ONG80" s="4"/>
      <c r="ONH80" s="4"/>
      <c r="ONI80" s="4"/>
      <c r="ONJ80" s="4"/>
      <c r="ONK80" s="4"/>
      <c r="ONL80" s="4"/>
      <c r="ONM80" s="4"/>
      <c r="ONN80" s="4"/>
      <c r="ONO80" s="4"/>
      <c r="ONP80" s="4"/>
      <c r="ONQ80" s="4"/>
      <c r="ONR80" s="4"/>
      <c r="ONS80" s="4"/>
      <c r="ONT80" s="4"/>
      <c r="ONU80" s="4"/>
      <c r="ONV80" s="4"/>
      <c r="ONW80" s="4"/>
      <c r="ONX80" s="4"/>
      <c r="ONY80" s="4"/>
      <c r="ONZ80" s="4"/>
      <c r="OOA80" s="4"/>
      <c r="OOB80" s="4"/>
      <c r="OOC80" s="4"/>
      <c r="OOD80" s="4"/>
      <c r="OOE80" s="4"/>
      <c r="OOF80" s="4"/>
      <c r="OOG80" s="4"/>
      <c r="OOH80" s="4"/>
      <c r="OOI80" s="4"/>
      <c r="OOJ80" s="4"/>
      <c r="OOK80" s="4"/>
      <c r="OOL80" s="4"/>
      <c r="OOM80" s="4"/>
      <c r="OON80" s="4"/>
      <c r="OOO80" s="4"/>
      <c r="OOP80" s="4"/>
      <c r="OOQ80" s="4"/>
      <c r="OOR80" s="4"/>
      <c r="OOS80" s="4"/>
      <c r="OOT80" s="4"/>
      <c r="OOU80" s="4"/>
      <c r="OOV80" s="4"/>
      <c r="OOW80" s="4"/>
      <c r="OOX80" s="4"/>
      <c r="OOY80" s="4"/>
      <c r="OOZ80" s="4"/>
      <c r="OPA80" s="4"/>
      <c r="OPB80" s="4"/>
      <c r="OPC80" s="4"/>
      <c r="OPD80" s="4"/>
      <c r="OPE80" s="4"/>
      <c r="OPF80" s="4"/>
      <c r="OPG80" s="4"/>
      <c r="OPH80" s="4"/>
      <c r="OPI80" s="4"/>
      <c r="OPJ80" s="4"/>
      <c r="OPK80" s="4"/>
      <c r="OPL80" s="4"/>
      <c r="OPM80" s="4"/>
      <c r="OPN80" s="4"/>
      <c r="OPO80" s="4"/>
      <c r="OPP80" s="4"/>
      <c r="OPQ80" s="4"/>
      <c r="OPR80" s="4"/>
      <c r="OPS80" s="4"/>
      <c r="OPT80" s="4"/>
      <c r="OPU80" s="4"/>
      <c r="OPV80" s="4"/>
      <c r="OPW80" s="4"/>
      <c r="OPX80" s="4"/>
      <c r="OPY80" s="4"/>
      <c r="OPZ80" s="4"/>
      <c r="OQA80" s="4"/>
      <c r="OQB80" s="4"/>
      <c r="OQC80" s="4"/>
      <c r="OQD80" s="4"/>
      <c r="OQE80" s="4"/>
      <c r="OQF80" s="4"/>
      <c r="OQG80" s="4"/>
      <c r="OQH80" s="4"/>
      <c r="OQI80" s="4"/>
      <c r="OQJ80" s="4"/>
      <c r="OQK80" s="4"/>
      <c r="OQL80" s="4"/>
      <c r="OQM80" s="4"/>
      <c r="OQN80" s="4"/>
      <c r="OQO80" s="4"/>
      <c r="OQP80" s="4"/>
      <c r="OQQ80" s="4"/>
      <c r="OQR80" s="4"/>
      <c r="OQS80" s="4"/>
      <c r="OQT80" s="4"/>
      <c r="OQU80" s="4"/>
      <c r="OQV80" s="4"/>
      <c r="OQW80" s="4"/>
      <c r="OQX80" s="4"/>
      <c r="OQY80" s="4"/>
      <c r="OQZ80" s="4"/>
      <c r="ORA80" s="4"/>
      <c r="ORB80" s="4"/>
      <c r="ORC80" s="4"/>
      <c r="ORD80" s="4"/>
      <c r="ORE80" s="4"/>
      <c r="ORF80" s="4"/>
      <c r="ORG80" s="4"/>
      <c r="ORH80" s="4"/>
      <c r="ORI80" s="4"/>
      <c r="ORJ80" s="4"/>
      <c r="ORK80" s="4"/>
      <c r="ORL80" s="4"/>
      <c r="ORM80" s="4"/>
      <c r="ORN80" s="4"/>
      <c r="ORO80" s="4"/>
      <c r="ORP80" s="4"/>
      <c r="ORQ80" s="4"/>
      <c r="ORR80" s="4"/>
      <c r="ORS80" s="4"/>
      <c r="ORT80" s="4"/>
      <c r="ORU80" s="4"/>
      <c r="ORV80" s="4"/>
      <c r="ORW80" s="4"/>
      <c r="ORX80" s="4"/>
      <c r="ORY80" s="4"/>
      <c r="ORZ80" s="4"/>
      <c r="OSA80" s="4"/>
      <c r="OSB80" s="4"/>
      <c r="OSC80" s="4"/>
      <c r="OSD80" s="4"/>
      <c r="OSE80" s="4"/>
      <c r="OSF80" s="4"/>
      <c r="OSG80" s="4"/>
      <c r="OSH80" s="4"/>
      <c r="OSI80" s="4"/>
      <c r="OSJ80" s="4"/>
      <c r="OSK80" s="4"/>
      <c r="OSL80" s="4"/>
      <c r="OSM80" s="4"/>
      <c r="OSN80" s="4"/>
      <c r="OSO80" s="4"/>
      <c r="OSP80" s="4"/>
      <c r="OSQ80" s="4"/>
      <c r="OSR80" s="4"/>
      <c r="OSS80" s="4"/>
      <c r="OST80" s="4"/>
      <c r="OSU80" s="4"/>
      <c r="OSV80" s="4"/>
      <c r="OSW80" s="4"/>
      <c r="OSX80" s="4"/>
      <c r="OSY80" s="4"/>
      <c r="OSZ80" s="4"/>
      <c r="OTA80" s="4"/>
      <c r="OTB80" s="4"/>
      <c r="OTC80" s="4"/>
      <c r="OTD80" s="4"/>
      <c r="OTE80" s="4"/>
      <c r="OTF80" s="4"/>
      <c r="OTG80" s="4"/>
      <c r="OTH80" s="4"/>
      <c r="OTI80" s="4"/>
      <c r="OTJ80" s="4"/>
      <c r="OTK80" s="4"/>
      <c r="OTL80" s="4"/>
      <c r="OTM80" s="4"/>
      <c r="OTN80" s="4"/>
      <c r="OTO80" s="4"/>
      <c r="OTP80" s="4"/>
      <c r="OTQ80" s="4"/>
      <c r="OTR80" s="4"/>
      <c r="OTS80" s="4"/>
      <c r="OTT80" s="4"/>
      <c r="OTU80" s="4"/>
      <c r="OTV80" s="4"/>
      <c r="OTW80" s="4"/>
      <c r="OTX80" s="4"/>
      <c r="OTY80" s="4"/>
      <c r="OTZ80" s="4"/>
      <c r="OUA80" s="4"/>
      <c r="OUB80" s="4"/>
      <c r="OUC80" s="4"/>
      <c r="OUD80" s="4"/>
      <c r="OUE80" s="4"/>
      <c r="OUF80" s="4"/>
      <c r="OUG80" s="4"/>
      <c r="OUH80" s="4"/>
      <c r="OUI80" s="4"/>
      <c r="OUJ80" s="4"/>
      <c r="OUK80" s="4"/>
      <c r="OUL80" s="4"/>
      <c r="OUM80" s="4"/>
      <c r="OUN80" s="4"/>
      <c r="OUO80" s="4"/>
      <c r="OUP80" s="4"/>
      <c r="OUQ80" s="4"/>
      <c r="OUR80" s="4"/>
      <c r="OUS80" s="4"/>
      <c r="OUT80" s="4"/>
      <c r="OUU80" s="4"/>
      <c r="OUV80" s="4"/>
      <c r="OUW80" s="4"/>
      <c r="OUX80" s="4"/>
      <c r="OUY80" s="4"/>
      <c r="OUZ80" s="4"/>
      <c r="OVA80" s="4"/>
      <c r="OVB80" s="4"/>
      <c r="OVC80" s="4"/>
      <c r="OVD80" s="4"/>
      <c r="OVE80" s="4"/>
      <c r="OVF80" s="4"/>
      <c r="OVG80" s="4"/>
      <c r="OVH80" s="4"/>
      <c r="OVI80" s="4"/>
      <c r="OVJ80" s="4"/>
      <c r="OVK80" s="4"/>
      <c r="OVL80" s="4"/>
      <c r="OVM80" s="4"/>
      <c r="OVN80" s="4"/>
      <c r="OVO80" s="4"/>
      <c r="OVP80" s="4"/>
      <c r="OVQ80" s="4"/>
      <c r="OVR80" s="4"/>
      <c r="OVS80" s="4"/>
      <c r="OVT80" s="4"/>
      <c r="OVU80" s="4"/>
      <c r="OVV80" s="4"/>
      <c r="OVW80" s="4"/>
      <c r="OVX80" s="4"/>
      <c r="OVY80" s="4"/>
      <c r="OVZ80" s="4"/>
      <c r="OWA80" s="4"/>
      <c r="OWB80" s="4"/>
      <c r="OWC80" s="4"/>
      <c r="OWD80" s="4"/>
      <c r="OWE80" s="4"/>
      <c r="OWF80" s="4"/>
      <c r="OWG80" s="4"/>
      <c r="OWH80" s="4"/>
      <c r="OWI80" s="4"/>
      <c r="OWJ80" s="4"/>
      <c r="OWK80" s="4"/>
      <c r="OWL80" s="4"/>
      <c r="OWM80" s="4"/>
      <c r="OWN80" s="4"/>
      <c r="OWO80" s="4"/>
      <c r="OWP80" s="4"/>
      <c r="OWQ80" s="4"/>
      <c r="OWR80" s="4"/>
      <c r="OWS80" s="4"/>
      <c r="OWT80" s="4"/>
      <c r="OWU80" s="4"/>
      <c r="OWV80" s="4"/>
      <c r="OWW80" s="4"/>
      <c r="OWX80" s="4"/>
      <c r="OWY80" s="4"/>
      <c r="OWZ80" s="4"/>
      <c r="OXA80" s="4"/>
      <c r="OXB80" s="4"/>
      <c r="OXC80" s="4"/>
      <c r="OXD80" s="4"/>
      <c r="OXE80" s="4"/>
      <c r="OXF80" s="4"/>
      <c r="OXG80" s="4"/>
      <c r="OXH80" s="4"/>
      <c r="OXI80" s="4"/>
      <c r="OXJ80" s="4"/>
      <c r="OXK80" s="4"/>
      <c r="OXL80" s="4"/>
      <c r="OXM80" s="4"/>
      <c r="OXN80" s="4"/>
      <c r="OXO80" s="4"/>
      <c r="OXP80" s="4"/>
      <c r="OXQ80" s="4"/>
      <c r="OXR80" s="4"/>
      <c r="OXS80" s="4"/>
      <c r="OXT80" s="4"/>
      <c r="OXU80" s="4"/>
      <c r="OXV80" s="4"/>
      <c r="OXW80" s="4"/>
      <c r="OXX80" s="4"/>
      <c r="OXY80" s="4"/>
      <c r="OXZ80" s="4"/>
      <c r="OYA80" s="4"/>
      <c r="OYB80" s="4"/>
      <c r="OYC80" s="4"/>
      <c r="OYD80" s="4"/>
      <c r="OYE80" s="4"/>
      <c r="OYF80" s="4"/>
      <c r="OYG80" s="4"/>
      <c r="OYH80" s="4"/>
      <c r="OYI80" s="4"/>
      <c r="OYJ80" s="4"/>
      <c r="OYK80" s="4"/>
      <c r="OYL80" s="4"/>
      <c r="OYM80" s="4"/>
      <c r="OYN80" s="4"/>
      <c r="OYO80" s="4"/>
      <c r="OYP80" s="4"/>
      <c r="OYQ80" s="4"/>
      <c r="OYR80" s="4"/>
      <c r="OYS80" s="4"/>
      <c r="OYT80" s="4"/>
      <c r="OYU80" s="4"/>
      <c r="OYV80" s="4"/>
      <c r="OYW80" s="4"/>
      <c r="OYX80" s="4"/>
      <c r="OYY80" s="4"/>
      <c r="OYZ80" s="4"/>
      <c r="OZA80" s="4"/>
      <c r="OZB80" s="4"/>
      <c r="OZC80" s="4"/>
      <c r="OZD80" s="4"/>
      <c r="OZE80" s="4"/>
      <c r="OZF80" s="4"/>
      <c r="OZG80" s="4"/>
      <c r="OZH80" s="4"/>
      <c r="OZI80" s="4"/>
      <c r="OZJ80" s="4"/>
      <c r="OZK80" s="4"/>
      <c r="OZL80" s="4"/>
      <c r="OZM80" s="4"/>
      <c r="OZN80" s="4"/>
      <c r="OZO80" s="4"/>
      <c r="OZP80" s="4"/>
      <c r="OZQ80" s="4"/>
      <c r="OZR80" s="4"/>
      <c r="OZS80" s="4"/>
      <c r="OZT80" s="4"/>
      <c r="OZU80" s="4"/>
      <c r="OZV80" s="4"/>
      <c r="OZW80" s="4"/>
      <c r="OZX80" s="4"/>
      <c r="OZY80" s="4"/>
      <c r="OZZ80" s="4"/>
      <c r="PAA80" s="4"/>
      <c r="PAB80" s="4"/>
      <c r="PAC80" s="4"/>
      <c r="PAD80" s="4"/>
      <c r="PAE80" s="4"/>
      <c r="PAF80" s="4"/>
      <c r="PAG80" s="4"/>
      <c r="PAH80" s="4"/>
      <c r="PAI80" s="4"/>
      <c r="PAJ80" s="4"/>
      <c r="PAK80" s="4"/>
      <c r="PAL80" s="4"/>
      <c r="PAM80" s="4"/>
      <c r="PAN80" s="4"/>
      <c r="PAO80" s="4"/>
      <c r="PAP80" s="4"/>
      <c r="PAQ80" s="4"/>
      <c r="PAR80" s="4"/>
      <c r="PAS80" s="4"/>
      <c r="PAT80" s="4"/>
      <c r="PAU80" s="4"/>
      <c r="PAV80" s="4"/>
      <c r="PAW80" s="4"/>
      <c r="PAX80" s="4"/>
      <c r="PAY80" s="4"/>
      <c r="PAZ80" s="4"/>
      <c r="PBA80" s="4"/>
      <c r="PBB80" s="4"/>
      <c r="PBC80" s="4"/>
      <c r="PBD80" s="4"/>
      <c r="PBE80" s="4"/>
      <c r="PBF80" s="4"/>
      <c r="PBG80" s="4"/>
      <c r="PBH80" s="4"/>
      <c r="PBI80" s="4"/>
      <c r="PBJ80" s="4"/>
      <c r="PBK80" s="4"/>
      <c r="PBL80" s="4"/>
      <c r="PBM80" s="4"/>
      <c r="PBN80" s="4"/>
      <c r="PBO80" s="4"/>
      <c r="PBP80" s="4"/>
      <c r="PBQ80" s="4"/>
      <c r="PBR80" s="4"/>
      <c r="PBS80" s="4"/>
      <c r="PBT80" s="4"/>
      <c r="PBU80" s="4"/>
      <c r="PBV80" s="4"/>
      <c r="PBW80" s="4"/>
      <c r="PBX80" s="4"/>
      <c r="PBY80" s="4"/>
      <c r="PBZ80" s="4"/>
      <c r="PCA80" s="4"/>
      <c r="PCB80" s="4"/>
      <c r="PCC80" s="4"/>
      <c r="PCD80" s="4"/>
      <c r="PCE80" s="4"/>
      <c r="PCF80" s="4"/>
      <c r="PCG80" s="4"/>
      <c r="PCH80" s="4"/>
      <c r="PCI80" s="4"/>
      <c r="PCJ80" s="4"/>
      <c r="PCK80" s="4"/>
      <c r="PCL80" s="4"/>
      <c r="PCM80" s="4"/>
      <c r="PCN80" s="4"/>
      <c r="PCO80" s="4"/>
      <c r="PCP80" s="4"/>
      <c r="PCQ80" s="4"/>
      <c r="PCR80" s="4"/>
      <c r="PCS80" s="4"/>
      <c r="PCT80" s="4"/>
      <c r="PCU80" s="4"/>
      <c r="PCV80" s="4"/>
      <c r="PCW80" s="4"/>
      <c r="PCX80" s="4"/>
      <c r="PCY80" s="4"/>
      <c r="PCZ80" s="4"/>
      <c r="PDA80" s="4"/>
      <c r="PDB80" s="4"/>
      <c r="PDC80" s="4"/>
      <c r="PDD80" s="4"/>
      <c r="PDE80" s="4"/>
      <c r="PDF80" s="4"/>
      <c r="PDG80" s="4"/>
      <c r="PDH80" s="4"/>
      <c r="PDI80" s="4"/>
      <c r="PDJ80" s="4"/>
      <c r="PDK80" s="4"/>
      <c r="PDL80" s="4"/>
      <c r="PDM80" s="4"/>
      <c r="PDN80" s="4"/>
      <c r="PDO80" s="4"/>
      <c r="PDP80" s="4"/>
      <c r="PDQ80" s="4"/>
      <c r="PDR80" s="4"/>
      <c r="PDS80" s="4"/>
      <c r="PDT80" s="4"/>
      <c r="PDU80" s="4"/>
      <c r="PDV80" s="4"/>
      <c r="PDW80" s="4"/>
      <c r="PDX80" s="4"/>
      <c r="PDY80" s="4"/>
      <c r="PDZ80" s="4"/>
      <c r="PEA80" s="4"/>
      <c r="PEB80" s="4"/>
      <c r="PEC80" s="4"/>
      <c r="PED80" s="4"/>
      <c r="PEE80" s="4"/>
      <c r="PEF80" s="4"/>
      <c r="PEG80" s="4"/>
      <c r="PEH80" s="4"/>
      <c r="PEI80" s="4"/>
      <c r="PEJ80" s="4"/>
      <c r="PEK80" s="4"/>
      <c r="PEL80" s="4"/>
      <c r="PEM80" s="4"/>
      <c r="PEN80" s="4"/>
      <c r="PEO80" s="4"/>
      <c r="PEP80" s="4"/>
      <c r="PEQ80" s="4"/>
      <c r="PER80" s="4"/>
      <c r="PES80" s="4"/>
      <c r="PET80" s="4"/>
      <c r="PEU80" s="4"/>
      <c r="PEV80" s="4"/>
      <c r="PEW80" s="4"/>
      <c r="PEX80" s="4"/>
      <c r="PEY80" s="4"/>
      <c r="PEZ80" s="4"/>
      <c r="PFA80" s="4"/>
      <c r="PFB80" s="4"/>
      <c r="PFC80" s="4"/>
      <c r="PFD80" s="4"/>
      <c r="PFE80" s="4"/>
      <c r="PFF80" s="4"/>
      <c r="PFG80" s="4"/>
      <c r="PFH80" s="4"/>
      <c r="PFI80" s="4"/>
      <c r="PFJ80" s="4"/>
      <c r="PFK80" s="4"/>
      <c r="PFL80" s="4"/>
      <c r="PFM80" s="4"/>
      <c r="PFN80" s="4"/>
      <c r="PFO80" s="4"/>
      <c r="PFP80" s="4"/>
      <c r="PFQ80" s="4"/>
      <c r="PFR80" s="4"/>
      <c r="PFS80" s="4"/>
      <c r="PFT80" s="4"/>
      <c r="PFU80" s="4"/>
      <c r="PFV80" s="4"/>
      <c r="PFW80" s="4"/>
      <c r="PFX80" s="4"/>
      <c r="PFY80" s="4"/>
      <c r="PFZ80" s="4"/>
      <c r="PGA80" s="4"/>
      <c r="PGB80" s="4"/>
      <c r="PGC80" s="4"/>
      <c r="PGD80" s="4"/>
      <c r="PGE80" s="4"/>
      <c r="PGF80" s="4"/>
      <c r="PGG80" s="4"/>
      <c r="PGH80" s="4"/>
      <c r="PGI80" s="4"/>
      <c r="PGJ80" s="4"/>
      <c r="PGK80" s="4"/>
      <c r="PGL80" s="4"/>
      <c r="PGM80" s="4"/>
      <c r="PGN80" s="4"/>
      <c r="PGO80" s="4"/>
      <c r="PGP80" s="4"/>
      <c r="PGQ80" s="4"/>
      <c r="PGR80" s="4"/>
      <c r="PGS80" s="4"/>
      <c r="PGT80" s="4"/>
      <c r="PGU80" s="4"/>
      <c r="PGV80" s="4"/>
      <c r="PGW80" s="4"/>
      <c r="PGX80" s="4"/>
      <c r="PGY80" s="4"/>
      <c r="PGZ80" s="4"/>
      <c r="PHA80" s="4"/>
      <c r="PHB80" s="4"/>
      <c r="PHC80" s="4"/>
      <c r="PHD80" s="4"/>
      <c r="PHE80" s="4"/>
      <c r="PHF80" s="4"/>
      <c r="PHG80" s="4"/>
      <c r="PHH80" s="4"/>
      <c r="PHI80" s="4"/>
      <c r="PHJ80" s="4"/>
      <c r="PHK80" s="4"/>
      <c r="PHL80" s="4"/>
      <c r="PHM80" s="4"/>
      <c r="PHN80" s="4"/>
      <c r="PHO80" s="4"/>
      <c r="PHP80" s="4"/>
      <c r="PHQ80" s="4"/>
      <c r="PHR80" s="4"/>
      <c r="PHS80" s="4"/>
      <c r="PHT80" s="4"/>
      <c r="PHU80" s="4"/>
      <c r="PHV80" s="4"/>
      <c r="PHW80" s="4"/>
      <c r="PHX80" s="4"/>
      <c r="PHY80" s="4"/>
      <c r="PHZ80" s="4"/>
      <c r="PIA80" s="4"/>
      <c r="PIB80" s="4"/>
      <c r="PIC80" s="4"/>
      <c r="PID80" s="4"/>
      <c r="PIE80" s="4"/>
      <c r="PIF80" s="4"/>
      <c r="PIG80" s="4"/>
      <c r="PIH80" s="4"/>
      <c r="PII80" s="4"/>
      <c r="PIJ80" s="4"/>
      <c r="PIK80" s="4"/>
      <c r="PIL80" s="4"/>
      <c r="PIM80" s="4"/>
      <c r="PIN80" s="4"/>
      <c r="PIO80" s="4"/>
      <c r="PIP80" s="4"/>
      <c r="PIQ80" s="4"/>
      <c r="PIR80" s="4"/>
      <c r="PIS80" s="4"/>
      <c r="PIT80" s="4"/>
      <c r="PIU80" s="4"/>
      <c r="PIV80" s="4"/>
      <c r="PIW80" s="4"/>
      <c r="PIX80" s="4"/>
      <c r="PIY80" s="4"/>
      <c r="PIZ80" s="4"/>
      <c r="PJA80" s="4"/>
      <c r="PJB80" s="4"/>
      <c r="PJC80" s="4"/>
      <c r="PJD80" s="4"/>
      <c r="PJE80" s="4"/>
      <c r="PJF80" s="4"/>
      <c r="PJG80" s="4"/>
      <c r="PJH80" s="4"/>
      <c r="PJI80" s="4"/>
      <c r="PJJ80" s="4"/>
      <c r="PJK80" s="4"/>
      <c r="PJL80" s="4"/>
      <c r="PJM80" s="4"/>
      <c r="PJN80" s="4"/>
      <c r="PJO80" s="4"/>
      <c r="PJP80" s="4"/>
      <c r="PJQ80" s="4"/>
      <c r="PJR80" s="4"/>
      <c r="PJS80" s="4"/>
      <c r="PJT80" s="4"/>
      <c r="PJU80" s="4"/>
      <c r="PJV80" s="4"/>
      <c r="PJW80" s="4"/>
      <c r="PJX80" s="4"/>
      <c r="PJY80" s="4"/>
      <c r="PJZ80" s="4"/>
      <c r="PKA80" s="4"/>
      <c r="PKB80" s="4"/>
      <c r="PKC80" s="4"/>
      <c r="PKD80" s="4"/>
      <c r="PKE80" s="4"/>
      <c r="PKF80" s="4"/>
      <c r="PKG80" s="4"/>
      <c r="PKH80" s="4"/>
      <c r="PKI80" s="4"/>
      <c r="PKJ80" s="4"/>
      <c r="PKK80" s="4"/>
      <c r="PKL80" s="4"/>
      <c r="PKM80" s="4"/>
      <c r="PKN80" s="4"/>
      <c r="PKO80" s="4"/>
      <c r="PKP80" s="4"/>
      <c r="PKQ80" s="4"/>
      <c r="PKR80" s="4"/>
      <c r="PKS80" s="4"/>
      <c r="PKT80" s="4"/>
      <c r="PKU80" s="4"/>
      <c r="PKV80" s="4"/>
      <c r="PKW80" s="4"/>
      <c r="PKX80" s="4"/>
      <c r="PKY80" s="4"/>
      <c r="PKZ80" s="4"/>
      <c r="PLA80" s="4"/>
      <c r="PLB80" s="4"/>
      <c r="PLC80" s="4"/>
      <c r="PLD80" s="4"/>
      <c r="PLE80" s="4"/>
      <c r="PLF80" s="4"/>
      <c r="PLG80" s="4"/>
      <c r="PLH80" s="4"/>
      <c r="PLI80" s="4"/>
      <c r="PLJ80" s="4"/>
      <c r="PLK80" s="4"/>
      <c r="PLL80" s="4"/>
      <c r="PLM80" s="4"/>
      <c r="PLN80" s="4"/>
      <c r="PLO80" s="4"/>
      <c r="PLP80" s="4"/>
      <c r="PLQ80" s="4"/>
      <c r="PLR80" s="4"/>
      <c r="PLS80" s="4"/>
      <c r="PLT80" s="4"/>
      <c r="PLU80" s="4"/>
      <c r="PLV80" s="4"/>
      <c r="PLW80" s="4"/>
      <c r="PLX80" s="4"/>
      <c r="PLY80" s="4"/>
      <c r="PLZ80" s="4"/>
      <c r="PMA80" s="4"/>
      <c r="PMB80" s="4"/>
      <c r="PMC80" s="4"/>
      <c r="PMD80" s="4"/>
      <c r="PME80" s="4"/>
      <c r="PMF80" s="4"/>
      <c r="PMG80" s="4"/>
      <c r="PMH80" s="4"/>
      <c r="PMI80" s="4"/>
      <c r="PMJ80" s="4"/>
      <c r="PMK80" s="4"/>
      <c r="PML80" s="4"/>
      <c r="PMM80" s="4"/>
      <c r="PMN80" s="4"/>
      <c r="PMO80" s="4"/>
      <c r="PMP80" s="4"/>
      <c r="PMQ80" s="4"/>
      <c r="PMR80" s="4"/>
      <c r="PMS80" s="4"/>
      <c r="PMT80" s="4"/>
      <c r="PMU80" s="4"/>
      <c r="PMV80" s="4"/>
      <c r="PMW80" s="4"/>
      <c r="PMX80" s="4"/>
      <c r="PMY80" s="4"/>
      <c r="PMZ80" s="4"/>
      <c r="PNA80" s="4"/>
      <c r="PNB80" s="4"/>
      <c r="PNC80" s="4"/>
      <c r="PND80" s="4"/>
      <c r="PNE80" s="4"/>
      <c r="PNF80" s="4"/>
      <c r="PNG80" s="4"/>
      <c r="PNH80" s="4"/>
      <c r="PNI80" s="4"/>
      <c r="PNJ80" s="4"/>
      <c r="PNK80" s="4"/>
      <c r="PNL80" s="4"/>
      <c r="PNM80" s="4"/>
      <c r="PNN80" s="4"/>
      <c r="PNO80" s="4"/>
      <c r="PNP80" s="4"/>
      <c r="PNQ80" s="4"/>
      <c r="PNR80" s="4"/>
      <c r="PNS80" s="4"/>
      <c r="PNT80" s="4"/>
      <c r="PNU80" s="4"/>
      <c r="PNV80" s="4"/>
      <c r="PNW80" s="4"/>
      <c r="PNX80" s="4"/>
      <c r="PNY80" s="4"/>
      <c r="PNZ80" s="4"/>
      <c r="POA80" s="4"/>
      <c r="POB80" s="4"/>
      <c r="POC80" s="4"/>
      <c r="POD80" s="4"/>
      <c r="POE80" s="4"/>
      <c r="POF80" s="4"/>
      <c r="POG80" s="4"/>
      <c r="POH80" s="4"/>
      <c r="POI80" s="4"/>
      <c r="POJ80" s="4"/>
      <c r="POK80" s="4"/>
      <c r="POL80" s="4"/>
      <c r="POM80" s="4"/>
      <c r="PON80" s="4"/>
      <c r="POO80" s="4"/>
      <c r="POP80" s="4"/>
      <c r="POQ80" s="4"/>
      <c r="POR80" s="4"/>
      <c r="POS80" s="4"/>
      <c r="POT80" s="4"/>
      <c r="POU80" s="4"/>
      <c r="POV80" s="4"/>
      <c r="POW80" s="4"/>
      <c r="POX80" s="4"/>
      <c r="POY80" s="4"/>
      <c r="POZ80" s="4"/>
      <c r="PPA80" s="4"/>
      <c r="PPB80" s="4"/>
      <c r="PPC80" s="4"/>
      <c r="PPD80" s="4"/>
      <c r="PPE80" s="4"/>
      <c r="PPF80" s="4"/>
      <c r="PPG80" s="4"/>
      <c r="PPH80" s="4"/>
      <c r="PPI80" s="4"/>
      <c r="PPJ80" s="4"/>
      <c r="PPK80" s="4"/>
      <c r="PPL80" s="4"/>
      <c r="PPM80" s="4"/>
      <c r="PPN80" s="4"/>
      <c r="PPO80" s="4"/>
      <c r="PPP80" s="4"/>
      <c r="PPQ80" s="4"/>
      <c r="PPR80" s="4"/>
      <c r="PPS80" s="4"/>
      <c r="PPT80" s="4"/>
      <c r="PPU80" s="4"/>
      <c r="PPV80" s="4"/>
      <c r="PPW80" s="4"/>
      <c r="PPX80" s="4"/>
      <c r="PPY80" s="4"/>
      <c r="PPZ80" s="4"/>
      <c r="PQA80" s="4"/>
      <c r="PQB80" s="4"/>
      <c r="PQC80" s="4"/>
      <c r="PQD80" s="4"/>
      <c r="PQE80" s="4"/>
      <c r="PQF80" s="4"/>
      <c r="PQG80" s="4"/>
      <c r="PQH80" s="4"/>
      <c r="PQI80" s="4"/>
      <c r="PQJ80" s="4"/>
      <c r="PQK80" s="4"/>
      <c r="PQL80" s="4"/>
      <c r="PQM80" s="4"/>
      <c r="PQN80" s="4"/>
      <c r="PQO80" s="4"/>
      <c r="PQP80" s="4"/>
      <c r="PQQ80" s="4"/>
      <c r="PQR80" s="4"/>
      <c r="PQS80" s="4"/>
      <c r="PQT80" s="4"/>
      <c r="PQU80" s="4"/>
      <c r="PQV80" s="4"/>
      <c r="PQW80" s="4"/>
      <c r="PQX80" s="4"/>
      <c r="PQY80" s="4"/>
      <c r="PQZ80" s="4"/>
      <c r="PRA80" s="4"/>
      <c r="PRB80" s="4"/>
      <c r="PRC80" s="4"/>
      <c r="PRD80" s="4"/>
      <c r="PRE80" s="4"/>
      <c r="PRF80" s="4"/>
      <c r="PRG80" s="4"/>
      <c r="PRH80" s="4"/>
      <c r="PRI80" s="4"/>
      <c r="PRJ80" s="4"/>
      <c r="PRK80" s="4"/>
      <c r="PRL80" s="4"/>
      <c r="PRM80" s="4"/>
      <c r="PRN80" s="4"/>
      <c r="PRO80" s="4"/>
      <c r="PRP80" s="4"/>
      <c r="PRQ80" s="4"/>
      <c r="PRR80" s="4"/>
      <c r="PRS80" s="4"/>
      <c r="PRT80" s="4"/>
      <c r="PRU80" s="4"/>
      <c r="PRV80" s="4"/>
      <c r="PRW80" s="4"/>
      <c r="PRX80" s="4"/>
      <c r="PRY80" s="4"/>
      <c r="PRZ80" s="4"/>
      <c r="PSA80" s="4"/>
      <c r="PSB80" s="4"/>
      <c r="PSC80" s="4"/>
      <c r="PSD80" s="4"/>
      <c r="PSE80" s="4"/>
      <c r="PSF80" s="4"/>
      <c r="PSG80" s="4"/>
      <c r="PSH80" s="4"/>
      <c r="PSI80" s="4"/>
      <c r="PSJ80" s="4"/>
      <c r="PSK80" s="4"/>
      <c r="PSL80" s="4"/>
      <c r="PSM80" s="4"/>
      <c r="PSN80" s="4"/>
      <c r="PSO80" s="4"/>
      <c r="PSP80" s="4"/>
      <c r="PSQ80" s="4"/>
      <c r="PSR80" s="4"/>
      <c r="PSS80" s="4"/>
      <c r="PST80" s="4"/>
      <c r="PSU80" s="4"/>
      <c r="PSV80" s="4"/>
      <c r="PSW80" s="4"/>
      <c r="PSX80" s="4"/>
      <c r="PSY80" s="4"/>
      <c r="PSZ80" s="4"/>
      <c r="PTA80" s="4"/>
      <c r="PTB80" s="4"/>
      <c r="PTC80" s="4"/>
      <c r="PTD80" s="4"/>
      <c r="PTE80" s="4"/>
      <c r="PTF80" s="4"/>
      <c r="PTG80" s="4"/>
      <c r="PTH80" s="4"/>
      <c r="PTI80" s="4"/>
      <c r="PTJ80" s="4"/>
      <c r="PTK80" s="4"/>
      <c r="PTL80" s="4"/>
      <c r="PTM80" s="4"/>
      <c r="PTN80" s="4"/>
      <c r="PTO80" s="4"/>
      <c r="PTP80" s="4"/>
      <c r="PTQ80" s="4"/>
      <c r="PTR80" s="4"/>
      <c r="PTS80" s="4"/>
      <c r="PTT80" s="4"/>
      <c r="PTU80" s="4"/>
      <c r="PTV80" s="4"/>
      <c r="PTW80" s="4"/>
      <c r="PTX80" s="4"/>
      <c r="PTY80" s="4"/>
      <c r="PTZ80" s="4"/>
      <c r="PUA80" s="4"/>
      <c r="PUB80" s="4"/>
      <c r="PUC80" s="4"/>
      <c r="PUD80" s="4"/>
      <c r="PUE80" s="4"/>
      <c r="PUF80" s="4"/>
      <c r="PUG80" s="4"/>
      <c r="PUH80" s="4"/>
      <c r="PUI80" s="4"/>
      <c r="PUJ80" s="4"/>
      <c r="PUK80" s="4"/>
      <c r="PUL80" s="4"/>
      <c r="PUM80" s="4"/>
      <c r="PUN80" s="4"/>
      <c r="PUO80" s="4"/>
      <c r="PUP80" s="4"/>
      <c r="PUQ80" s="4"/>
      <c r="PUR80" s="4"/>
      <c r="PUS80" s="4"/>
      <c r="PUT80" s="4"/>
      <c r="PUU80" s="4"/>
      <c r="PUV80" s="4"/>
      <c r="PUW80" s="4"/>
      <c r="PUX80" s="4"/>
      <c r="PUY80" s="4"/>
      <c r="PUZ80" s="4"/>
      <c r="PVA80" s="4"/>
      <c r="PVB80" s="4"/>
      <c r="PVC80" s="4"/>
      <c r="PVD80" s="4"/>
      <c r="PVE80" s="4"/>
      <c r="PVF80" s="4"/>
      <c r="PVG80" s="4"/>
      <c r="PVH80" s="4"/>
      <c r="PVI80" s="4"/>
      <c r="PVJ80" s="4"/>
      <c r="PVK80" s="4"/>
      <c r="PVL80" s="4"/>
      <c r="PVM80" s="4"/>
      <c r="PVN80" s="4"/>
      <c r="PVO80" s="4"/>
      <c r="PVP80" s="4"/>
      <c r="PVQ80" s="4"/>
      <c r="PVR80" s="4"/>
      <c r="PVS80" s="4"/>
      <c r="PVT80" s="4"/>
      <c r="PVU80" s="4"/>
      <c r="PVV80" s="4"/>
      <c r="PVW80" s="4"/>
      <c r="PVX80" s="4"/>
      <c r="PVY80" s="4"/>
      <c r="PVZ80" s="4"/>
      <c r="PWA80" s="4"/>
      <c r="PWB80" s="4"/>
      <c r="PWC80" s="4"/>
      <c r="PWD80" s="4"/>
      <c r="PWE80" s="4"/>
      <c r="PWF80" s="4"/>
      <c r="PWG80" s="4"/>
      <c r="PWH80" s="4"/>
      <c r="PWI80" s="4"/>
      <c r="PWJ80" s="4"/>
      <c r="PWK80" s="4"/>
      <c r="PWL80" s="4"/>
      <c r="PWM80" s="4"/>
      <c r="PWN80" s="4"/>
      <c r="PWO80" s="4"/>
      <c r="PWP80" s="4"/>
      <c r="PWQ80" s="4"/>
      <c r="PWR80" s="4"/>
      <c r="PWS80" s="4"/>
      <c r="PWT80" s="4"/>
      <c r="PWU80" s="4"/>
      <c r="PWV80" s="4"/>
      <c r="PWW80" s="4"/>
      <c r="PWX80" s="4"/>
      <c r="PWY80" s="4"/>
      <c r="PWZ80" s="4"/>
      <c r="PXA80" s="4"/>
      <c r="PXB80" s="4"/>
      <c r="PXC80" s="4"/>
      <c r="PXD80" s="4"/>
      <c r="PXE80" s="4"/>
      <c r="PXF80" s="4"/>
      <c r="PXG80" s="4"/>
      <c r="PXH80" s="4"/>
      <c r="PXI80" s="4"/>
      <c r="PXJ80" s="4"/>
      <c r="PXK80" s="4"/>
      <c r="PXL80" s="4"/>
      <c r="PXM80" s="4"/>
      <c r="PXN80" s="4"/>
      <c r="PXO80" s="4"/>
      <c r="PXP80" s="4"/>
      <c r="PXQ80" s="4"/>
      <c r="PXR80" s="4"/>
      <c r="PXS80" s="4"/>
      <c r="PXT80" s="4"/>
      <c r="PXU80" s="4"/>
      <c r="PXV80" s="4"/>
      <c r="PXW80" s="4"/>
      <c r="PXX80" s="4"/>
      <c r="PXY80" s="4"/>
      <c r="PXZ80" s="4"/>
      <c r="PYA80" s="4"/>
      <c r="PYB80" s="4"/>
      <c r="PYC80" s="4"/>
      <c r="PYD80" s="4"/>
      <c r="PYE80" s="4"/>
      <c r="PYF80" s="4"/>
      <c r="PYG80" s="4"/>
      <c r="PYH80" s="4"/>
      <c r="PYI80" s="4"/>
      <c r="PYJ80" s="4"/>
      <c r="PYK80" s="4"/>
      <c r="PYL80" s="4"/>
      <c r="PYM80" s="4"/>
      <c r="PYN80" s="4"/>
      <c r="PYO80" s="4"/>
      <c r="PYP80" s="4"/>
      <c r="PYQ80" s="4"/>
      <c r="PYR80" s="4"/>
      <c r="PYS80" s="4"/>
      <c r="PYT80" s="4"/>
      <c r="PYU80" s="4"/>
      <c r="PYV80" s="4"/>
      <c r="PYW80" s="4"/>
      <c r="PYX80" s="4"/>
      <c r="PYY80" s="4"/>
      <c r="PYZ80" s="4"/>
      <c r="PZA80" s="4"/>
      <c r="PZB80" s="4"/>
      <c r="PZC80" s="4"/>
      <c r="PZD80" s="4"/>
      <c r="PZE80" s="4"/>
      <c r="PZF80" s="4"/>
      <c r="PZG80" s="4"/>
      <c r="PZH80" s="4"/>
      <c r="PZI80" s="4"/>
      <c r="PZJ80" s="4"/>
      <c r="PZK80" s="4"/>
      <c r="PZL80" s="4"/>
      <c r="PZM80" s="4"/>
      <c r="PZN80" s="4"/>
      <c r="PZO80" s="4"/>
      <c r="PZP80" s="4"/>
      <c r="PZQ80" s="4"/>
      <c r="PZR80" s="4"/>
      <c r="PZS80" s="4"/>
      <c r="PZT80" s="4"/>
      <c r="PZU80" s="4"/>
      <c r="PZV80" s="4"/>
      <c r="PZW80" s="4"/>
      <c r="PZX80" s="4"/>
      <c r="PZY80" s="4"/>
      <c r="PZZ80" s="4"/>
      <c r="QAA80" s="4"/>
      <c r="QAB80" s="4"/>
      <c r="QAC80" s="4"/>
      <c r="QAD80" s="4"/>
      <c r="QAE80" s="4"/>
      <c r="QAF80" s="4"/>
      <c r="QAG80" s="4"/>
      <c r="QAH80" s="4"/>
      <c r="QAI80" s="4"/>
      <c r="QAJ80" s="4"/>
      <c r="QAK80" s="4"/>
      <c r="QAL80" s="4"/>
      <c r="QAM80" s="4"/>
      <c r="QAN80" s="4"/>
      <c r="QAO80" s="4"/>
      <c r="QAP80" s="4"/>
      <c r="QAQ80" s="4"/>
      <c r="QAR80" s="4"/>
      <c r="QAS80" s="4"/>
      <c r="QAT80" s="4"/>
      <c r="QAU80" s="4"/>
      <c r="QAV80" s="4"/>
      <c r="QAW80" s="4"/>
      <c r="QAX80" s="4"/>
      <c r="QAY80" s="4"/>
      <c r="QAZ80" s="4"/>
      <c r="QBA80" s="4"/>
      <c r="QBB80" s="4"/>
      <c r="QBC80" s="4"/>
      <c r="QBD80" s="4"/>
      <c r="QBE80" s="4"/>
      <c r="QBF80" s="4"/>
      <c r="QBG80" s="4"/>
      <c r="QBH80" s="4"/>
      <c r="QBI80" s="4"/>
      <c r="QBJ80" s="4"/>
      <c r="QBK80" s="4"/>
      <c r="QBL80" s="4"/>
      <c r="QBM80" s="4"/>
      <c r="QBN80" s="4"/>
      <c r="QBO80" s="4"/>
      <c r="QBP80" s="4"/>
      <c r="QBQ80" s="4"/>
      <c r="QBR80" s="4"/>
      <c r="QBS80" s="4"/>
      <c r="QBT80" s="4"/>
      <c r="QBU80" s="4"/>
      <c r="QBV80" s="4"/>
      <c r="QBW80" s="4"/>
      <c r="QBX80" s="4"/>
      <c r="QBY80" s="4"/>
      <c r="QBZ80" s="4"/>
      <c r="QCA80" s="4"/>
      <c r="QCB80" s="4"/>
      <c r="QCC80" s="4"/>
      <c r="QCD80" s="4"/>
      <c r="QCE80" s="4"/>
      <c r="QCF80" s="4"/>
      <c r="QCG80" s="4"/>
      <c r="QCH80" s="4"/>
      <c r="QCI80" s="4"/>
      <c r="QCJ80" s="4"/>
      <c r="QCK80" s="4"/>
      <c r="QCL80" s="4"/>
      <c r="QCM80" s="4"/>
      <c r="QCN80" s="4"/>
      <c r="QCO80" s="4"/>
      <c r="QCP80" s="4"/>
      <c r="QCQ80" s="4"/>
      <c r="QCR80" s="4"/>
      <c r="QCS80" s="4"/>
      <c r="QCT80" s="4"/>
      <c r="QCU80" s="4"/>
      <c r="QCV80" s="4"/>
      <c r="QCW80" s="4"/>
      <c r="QCX80" s="4"/>
      <c r="QCY80" s="4"/>
      <c r="QCZ80" s="4"/>
      <c r="QDA80" s="4"/>
      <c r="QDB80" s="4"/>
      <c r="QDC80" s="4"/>
      <c r="QDD80" s="4"/>
      <c r="QDE80" s="4"/>
      <c r="QDF80" s="4"/>
      <c r="QDG80" s="4"/>
      <c r="QDH80" s="4"/>
      <c r="QDI80" s="4"/>
      <c r="QDJ80" s="4"/>
      <c r="QDK80" s="4"/>
      <c r="QDL80" s="4"/>
      <c r="QDM80" s="4"/>
      <c r="QDN80" s="4"/>
      <c r="QDO80" s="4"/>
      <c r="QDP80" s="4"/>
      <c r="QDQ80" s="4"/>
      <c r="QDR80" s="4"/>
      <c r="QDS80" s="4"/>
      <c r="QDT80" s="4"/>
      <c r="QDU80" s="4"/>
      <c r="QDV80" s="4"/>
      <c r="QDW80" s="4"/>
      <c r="QDX80" s="4"/>
      <c r="QDY80" s="4"/>
      <c r="QDZ80" s="4"/>
      <c r="QEA80" s="4"/>
      <c r="QEB80" s="4"/>
      <c r="QEC80" s="4"/>
      <c r="QED80" s="4"/>
      <c r="QEE80" s="4"/>
      <c r="QEF80" s="4"/>
      <c r="QEG80" s="4"/>
      <c r="QEH80" s="4"/>
      <c r="QEI80" s="4"/>
      <c r="QEJ80" s="4"/>
      <c r="QEK80" s="4"/>
      <c r="QEL80" s="4"/>
      <c r="QEM80" s="4"/>
      <c r="QEN80" s="4"/>
      <c r="QEO80" s="4"/>
      <c r="QEP80" s="4"/>
      <c r="QEQ80" s="4"/>
      <c r="QER80" s="4"/>
      <c r="QES80" s="4"/>
      <c r="QET80" s="4"/>
      <c r="QEU80" s="4"/>
      <c r="QEV80" s="4"/>
      <c r="QEW80" s="4"/>
      <c r="QEX80" s="4"/>
      <c r="QEY80" s="4"/>
      <c r="QEZ80" s="4"/>
      <c r="QFA80" s="4"/>
      <c r="QFB80" s="4"/>
      <c r="QFC80" s="4"/>
      <c r="QFD80" s="4"/>
      <c r="QFE80" s="4"/>
      <c r="QFF80" s="4"/>
      <c r="QFG80" s="4"/>
      <c r="QFH80" s="4"/>
      <c r="QFI80" s="4"/>
      <c r="QFJ80" s="4"/>
      <c r="QFK80" s="4"/>
      <c r="QFL80" s="4"/>
      <c r="QFM80" s="4"/>
      <c r="QFN80" s="4"/>
      <c r="QFO80" s="4"/>
      <c r="QFP80" s="4"/>
      <c r="QFQ80" s="4"/>
      <c r="QFR80" s="4"/>
      <c r="QFS80" s="4"/>
      <c r="QFT80" s="4"/>
      <c r="QFU80" s="4"/>
      <c r="QFV80" s="4"/>
      <c r="QFW80" s="4"/>
      <c r="QFX80" s="4"/>
      <c r="QFY80" s="4"/>
      <c r="QFZ80" s="4"/>
      <c r="QGA80" s="4"/>
      <c r="QGB80" s="4"/>
      <c r="QGC80" s="4"/>
      <c r="QGD80" s="4"/>
      <c r="QGE80" s="4"/>
      <c r="QGF80" s="4"/>
      <c r="QGG80" s="4"/>
      <c r="QGH80" s="4"/>
      <c r="QGI80" s="4"/>
      <c r="QGJ80" s="4"/>
      <c r="QGK80" s="4"/>
      <c r="QGL80" s="4"/>
      <c r="QGM80" s="4"/>
      <c r="QGN80" s="4"/>
      <c r="QGO80" s="4"/>
      <c r="QGP80" s="4"/>
      <c r="QGQ80" s="4"/>
      <c r="QGR80" s="4"/>
      <c r="QGS80" s="4"/>
      <c r="QGT80" s="4"/>
      <c r="QGU80" s="4"/>
      <c r="QGV80" s="4"/>
      <c r="QGW80" s="4"/>
      <c r="QGX80" s="4"/>
      <c r="QGY80" s="4"/>
      <c r="QGZ80" s="4"/>
      <c r="QHA80" s="4"/>
      <c r="QHB80" s="4"/>
      <c r="QHC80" s="4"/>
      <c r="QHD80" s="4"/>
      <c r="QHE80" s="4"/>
      <c r="QHF80" s="4"/>
      <c r="QHG80" s="4"/>
      <c r="QHH80" s="4"/>
      <c r="QHI80" s="4"/>
      <c r="QHJ80" s="4"/>
      <c r="QHK80" s="4"/>
      <c r="QHL80" s="4"/>
      <c r="QHM80" s="4"/>
      <c r="QHN80" s="4"/>
      <c r="QHO80" s="4"/>
      <c r="QHP80" s="4"/>
      <c r="QHQ80" s="4"/>
      <c r="QHR80" s="4"/>
      <c r="QHS80" s="4"/>
      <c r="QHT80" s="4"/>
      <c r="QHU80" s="4"/>
      <c r="QHV80" s="4"/>
      <c r="QHW80" s="4"/>
      <c r="QHX80" s="4"/>
      <c r="QHY80" s="4"/>
      <c r="QHZ80" s="4"/>
      <c r="QIA80" s="4"/>
      <c r="QIB80" s="4"/>
      <c r="QIC80" s="4"/>
      <c r="QID80" s="4"/>
      <c r="QIE80" s="4"/>
      <c r="QIF80" s="4"/>
      <c r="QIG80" s="4"/>
      <c r="QIH80" s="4"/>
      <c r="QII80" s="4"/>
      <c r="QIJ80" s="4"/>
      <c r="QIK80" s="4"/>
      <c r="QIL80" s="4"/>
      <c r="QIM80" s="4"/>
      <c r="QIN80" s="4"/>
      <c r="QIO80" s="4"/>
      <c r="QIP80" s="4"/>
      <c r="QIQ80" s="4"/>
      <c r="QIR80" s="4"/>
      <c r="QIS80" s="4"/>
      <c r="QIT80" s="4"/>
      <c r="QIU80" s="4"/>
      <c r="QIV80" s="4"/>
      <c r="QIW80" s="4"/>
      <c r="QIX80" s="4"/>
      <c r="QIY80" s="4"/>
      <c r="QIZ80" s="4"/>
      <c r="QJA80" s="4"/>
      <c r="QJB80" s="4"/>
      <c r="QJC80" s="4"/>
      <c r="QJD80" s="4"/>
      <c r="QJE80" s="4"/>
      <c r="QJF80" s="4"/>
      <c r="QJG80" s="4"/>
      <c r="QJH80" s="4"/>
      <c r="QJI80" s="4"/>
      <c r="QJJ80" s="4"/>
      <c r="QJK80" s="4"/>
      <c r="QJL80" s="4"/>
      <c r="QJM80" s="4"/>
      <c r="QJN80" s="4"/>
      <c r="QJO80" s="4"/>
      <c r="QJP80" s="4"/>
      <c r="QJQ80" s="4"/>
      <c r="QJR80" s="4"/>
      <c r="QJS80" s="4"/>
      <c r="QJT80" s="4"/>
      <c r="QJU80" s="4"/>
      <c r="QJV80" s="4"/>
      <c r="QJW80" s="4"/>
      <c r="QJX80" s="4"/>
      <c r="QJY80" s="4"/>
      <c r="QJZ80" s="4"/>
      <c r="QKA80" s="4"/>
      <c r="QKB80" s="4"/>
      <c r="QKC80" s="4"/>
      <c r="QKD80" s="4"/>
      <c r="QKE80" s="4"/>
      <c r="QKF80" s="4"/>
      <c r="QKG80" s="4"/>
      <c r="QKH80" s="4"/>
      <c r="QKI80" s="4"/>
      <c r="QKJ80" s="4"/>
      <c r="QKK80" s="4"/>
      <c r="QKL80" s="4"/>
      <c r="QKM80" s="4"/>
      <c r="QKN80" s="4"/>
      <c r="QKO80" s="4"/>
      <c r="QKP80" s="4"/>
      <c r="QKQ80" s="4"/>
      <c r="QKR80" s="4"/>
      <c r="QKS80" s="4"/>
      <c r="QKT80" s="4"/>
      <c r="QKU80" s="4"/>
      <c r="QKV80" s="4"/>
      <c r="QKW80" s="4"/>
      <c r="QKX80" s="4"/>
      <c r="QKY80" s="4"/>
      <c r="QKZ80" s="4"/>
      <c r="QLA80" s="4"/>
      <c r="QLB80" s="4"/>
      <c r="QLC80" s="4"/>
      <c r="QLD80" s="4"/>
      <c r="QLE80" s="4"/>
      <c r="QLF80" s="4"/>
      <c r="QLG80" s="4"/>
      <c r="QLH80" s="4"/>
      <c r="QLI80" s="4"/>
      <c r="QLJ80" s="4"/>
      <c r="QLK80" s="4"/>
      <c r="QLL80" s="4"/>
      <c r="QLM80" s="4"/>
      <c r="QLN80" s="4"/>
      <c r="QLO80" s="4"/>
      <c r="QLP80" s="4"/>
      <c r="QLQ80" s="4"/>
      <c r="QLR80" s="4"/>
      <c r="QLS80" s="4"/>
      <c r="QLT80" s="4"/>
      <c r="QLU80" s="4"/>
      <c r="QLV80" s="4"/>
      <c r="QLW80" s="4"/>
      <c r="QLX80" s="4"/>
      <c r="QLY80" s="4"/>
      <c r="QLZ80" s="4"/>
      <c r="QMA80" s="4"/>
      <c r="QMB80" s="4"/>
      <c r="QMC80" s="4"/>
      <c r="QMD80" s="4"/>
      <c r="QME80" s="4"/>
      <c r="QMF80" s="4"/>
      <c r="QMG80" s="4"/>
      <c r="QMH80" s="4"/>
      <c r="QMI80" s="4"/>
      <c r="QMJ80" s="4"/>
      <c r="QMK80" s="4"/>
      <c r="QML80" s="4"/>
      <c r="QMM80" s="4"/>
      <c r="QMN80" s="4"/>
      <c r="QMO80" s="4"/>
      <c r="QMP80" s="4"/>
      <c r="QMQ80" s="4"/>
      <c r="QMR80" s="4"/>
      <c r="QMS80" s="4"/>
      <c r="QMT80" s="4"/>
      <c r="QMU80" s="4"/>
      <c r="QMV80" s="4"/>
      <c r="QMW80" s="4"/>
      <c r="QMX80" s="4"/>
      <c r="QMY80" s="4"/>
      <c r="QMZ80" s="4"/>
      <c r="QNA80" s="4"/>
      <c r="QNB80" s="4"/>
      <c r="QNC80" s="4"/>
      <c r="QND80" s="4"/>
      <c r="QNE80" s="4"/>
      <c r="QNF80" s="4"/>
      <c r="QNG80" s="4"/>
      <c r="QNH80" s="4"/>
      <c r="QNI80" s="4"/>
      <c r="QNJ80" s="4"/>
      <c r="QNK80" s="4"/>
      <c r="QNL80" s="4"/>
      <c r="QNM80" s="4"/>
      <c r="QNN80" s="4"/>
      <c r="QNO80" s="4"/>
      <c r="QNP80" s="4"/>
      <c r="QNQ80" s="4"/>
      <c r="QNR80" s="4"/>
      <c r="QNS80" s="4"/>
      <c r="QNT80" s="4"/>
      <c r="QNU80" s="4"/>
      <c r="QNV80" s="4"/>
      <c r="QNW80" s="4"/>
      <c r="QNX80" s="4"/>
      <c r="QNY80" s="4"/>
      <c r="QNZ80" s="4"/>
      <c r="QOA80" s="4"/>
      <c r="QOB80" s="4"/>
      <c r="QOC80" s="4"/>
      <c r="QOD80" s="4"/>
      <c r="QOE80" s="4"/>
      <c r="QOF80" s="4"/>
      <c r="QOG80" s="4"/>
      <c r="QOH80" s="4"/>
      <c r="QOI80" s="4"/>
      <c r="QOJ80" s="4"/>
      <c r="QOK80" s="4"/>
      <c r="QOL80" s="4"/>
      <c r="QOM80" s="4"/>
      <c r="QON80" s="4"/>
      <c r="QOO80" s="4"/>
      <c r="QOP80" s="4"/>
      <c r="QOQ80" s="4"/>
      <c r="QOR80" s="4"/>
      <c r="QOS80" s="4"/>
      <c r="QOT80" s="4"/>
      <c r="QOU80" s="4"/>
      <c r="QOV80" s="4"/>
      <c r="QOW80" s="4"/>
      <c r="QOX80" s="4"/>
      <c r="QOY80" s="4"/>
      <c r="QOZ80" s="4"/>
      <c r="QPA80" s="4"/>
      <c r="QPB80" s="4"/>
      <c r="QPC80" s="4"/>
      <c r="QPD80" s="4"/>
      <c r="QPE80" s="4"/>
      <c r="QPF80" s="4"/>
      <c r="QPG80" s="4"/>
      <c r="QPH80" s="4"/>
      <c r="QPI80" s="4"/>
      <c r="QPJ80" s="4"/>
      <c r="QPK80" s="4"/>
      <c r="QPL80" s="4"/>
      <c r="QPM80" s="4"/>
      <c r="QPN80" s="4"/>
      <c r="QPO80" s="4"/>
      <c r="QPP80" s="4"/>
      <c r="QPQ80" s="4"/>
      <c r="QPR80" s="4"/>
      <c r="QPS80" s="4"/>
      <c r="QPT80" s="4"/>
      <c r="QPU80" s="4"/>
      <c r="QPV80" s="4"/>
      <c r="QPW80" s="4"/>
      <c r="QPX80" s="4"/>
      <c r="QPY80" s="4"/>
      <c r="QPZ80" s="4"/>
      <c r="QQA80" s="4"/>
      <c r="QQB80" s="4"/>
      <c r="QQC80" s="4"/>
      <c r="QQD80" s="4"/>
      <c r="QQE80" s="4"/>
      <c r="QQF80" s="4"/>
      <c r="QQG80" s="4"/>
      <c r="QQH80" s="4"/>
      <c r="QQI80" s="4"/>
      <c r="QQJ80" s="4"/>
      <c r="QQK80" s="4"/>
      <c r="QQL80" s="4"/>
      <c r="QQM80" s="4"/>
      <c r="QQN80" s="4"/>
      <c r="QQO80" s="4"/>
      <c r="QQP80" s="4"/>
      <c r="QQQ80" s="4"/>
      <c r="QQR80" s="4"/>
      <c r="QQS80" s="4"/>
      <c r="QQT80" s="4"/>
      <c r="QQU80" s="4"/>
      <c r="QQV80" s="4"/>
      <c r="QQW80" s="4"/>
      <c r="QQX80" s="4"/>
      <c r="QQY80" s="4"/>
      <c r="QQZ80" s="4"/>
      <c r="QRA80" s="4"/>
      <c r="QRB80" s="4"/>
      <c r="QRC80" s="4"/>
      <c r="QRD80" s="4"/>
      <c r="QRE80" s="4"/>
      <c r="QRF80" s="4"/>
      <c r="QRG80" s="4"/>
      <c r="QRH80" s="4"/>
      <c r="QRI80" s="4"/>
      <c r="QRJ80" s="4"/>
      <c r="QRK80" s="4"/>
      <c r="QRL80" s="4"/>
      <c r="QRM80" s="4"/>
      <c r="QRN80" s="4"/>
      <c r="QRO80" s="4"/>
      <c r="QRP80" s="4"/>
      <c r="QRQ80" s="4"/>
      <c r="QRR80" s="4"/>
      <c r="QRS80" s="4"/>
      <c r="QRT80" s="4"/>
      <c r="QRU80" s="4"/>
      <c r="QRV80" s="4"/>
      <c r="QRW80" s="4"/>
      <c r="QRX80" s="4"/>
      <c r="QRY80" s="4"/>
      <c r="QRZ80" s="4"/>
      <c r="QSA80" s="4"/>
      <c r="QSB80" s="4"/>
      <c r="QSC80" s="4"/>
      <c r="QSD80" s="4"/>
      <c r="QSE80" s="4"/>
      <c r="QSF80" s="4"/>
      <c r="QSG80" s="4"/>
      <c r="QSH80" s="4"/>
      <c r="QSI80" s="4"/>
      <c r="QSJ80" s="4"/>
      <c r="QSK80" s="4"/>
      <c r="QSL80" s="4"/>
      <c r="QSM80" s="4"/>
      <c r="QSN80" s="4"/>
      <c r="QSO80" s="4"/>
      <c r="QSP80" s="4"/>
      <c r="QSQ80" s="4"/>
      <c r="QSR80" s="4"/>
      <c r="QSS80" s="4"/>
      <c r="QST80" s="4"/>
      <c r="QSU80" s="4"/>
      <c r="QSV80" s="4"/>
      <c r="QSW80" s="4"/>
      <c r="QSX80" s="4"/>
      <c r="QSY80" s="4"/>
      <c r="QSZ80" s="4"/>
      <c r="QTA80" s="4"/>
      <c r="QTB80" s="4"/>
      <c r="QTC80" s="4"/>
      <c r="QTD80" s="4"/>
      <c r="QTE80" s="4"/>
      <c r="QTF80" s="4"/>
      <c r="QTG80" s="4"/>
      <c r="QTH80" s="4"/>
      <c r="QTI80" s="4"/>
      <c r="QTJ80" s="4"/>
      <c r="QTK80" s="4"/>
      <c r="QTL80" s="4"/>
      <c r="QTM80" s="4"/>
      <c r="QTN80" s="4"/>
      <c r="QTO80" s="4"/>
      <c r="QTP80" s="4"/>
      <c r="QTQ80" s="4"/>
      <c r="QTR80" s="4"/>
      <c r="QTS80" s="4"/>
      <c r="QTT80" s="4"/>
      <c r="QTU80" s="4"/>
      <c r="QTV80" s="4"/>
      <c r="QTW80" s="4"/>
      <c r="QTX80" s="4"/>
      <c r="QTY80" s="4"/>
      <c r="QTZ80" s="4"/>
      <c r="QUA80" s="4"/>
      <c r="QUB80" s="4"/>
      <c r="QUC80" s="4"/>
      <c r="QUD80" s="4"/>
      <c r="QUE80" s="4"/>
      <c r="QUF80" s="4"/>
      <c r="QUG80" s="4"/>
      <c r="QUH80" s="4"/>
      <c r="QUI80" s="4"/>
      <c r="QUJ80" s="4"/>
      <c r="QUK80" s="4"/>
      <c r="QUL80" s="4"/>
      <c r="QUM80" s="4"/>
      <c r="QUN80" s="4"/>
      <c r="QUO80" s="4"/>
      <c r="QUP80" s="4"/>
      <c r="QUQ80" s="4"/>
      <c r="QUR80" s="4"/>
      <c r="QUS80" s="4"/>
      <c r="QUT80" s="4"/>
      <c r="QUU80" s="4"/>
      <c r="QUV80" s="4"/>
      <c r="QUW80" s="4"/>
      <c r="QUX80" s="4"/>
      <c r="QUY80" s="4"/>
      <c r="QUZ80" s="4"/>
      <c r="QVA80" s="4"/>
      <c r="QVB80" s="4"/>
      <c r="QVC80" s="4"/>
      <c r="QVD80" s="4"/>
      <c r="QVE80" s="4"/>
      <c r="QVF80" s="4"/>
      <c r="QVG80" s="4"/>
      <c r="QVH80" s="4"/>
      <c r="QVI80" s="4"/>
      <c r="QVJ80" s="4"/>
      <c r="QVK80" s="4"/>
      <c r="QVL80" s="4"/>
      <c r="QVM80" s="4"/>
      <c r="QVN80" s="4"/>
      <c r="QVO80" s="4"/>
      <c r="QVP80" s="4"/>
      <c r="QVQ80" s="4"/>
      <c r="QVR80" s="4"/>
      <c r="QVS80" s="4"/>
      <c r="QVT80" s="4"/>
      <c r="QVU80" s="4"/>
      <c r="QVV80" s="4"/>
      <c r="QVW80" s="4"/>
      <c r="QVX80" s="4"/>
      <c r="QVY80" s="4"/>
      <c r="QVZ80" s="4"/>
      <c r="QWA80" s="4"/>
      <c r="QWB80" s="4"/>
      <c r="QWC80" s="4"/>
      <c r="QWD80" s="4"/>
      <c r="QWE80" s="4"/>
      <c r="QWF80" s="4"/>
      <c r="QWG80" s="4"/>
      <c r="QWH80" s="4"/>
      <c r="QWI80" s="4"/>
      <c r="QWJ80" s="4"/>
      <c r="QWK80" s="4"/>
      <c r="QWL80" s="4"/>
      <c r="QWM80" s="4"/>
      <c r="QWN80" s="4"/>
      <c r="QWO80" s="4"/>
      <c r="QWP80" s="4"/>
      <c r="QWQ80" s="4"/>
      <c r="QWR80" s="4"/>
      <c r="QWS80" s="4"/>
      <c r="QWT80" s="4"/>
      <c r="QWU80" s="4"/>
      <c r="QWV80" s="4"/>
      <c r="QWW80" s="4"/>
      <c r="QWX80" s="4"/>
      <c r="QWY80" s="4"/>
      <c r="QWZ80" s="4"/>
      <c r="QXA80" s="4"/>
      <c r="QXB80" s="4"/>
      <c r="QXC80" s="4"/>
      <c r="QXD80" s="4"/>
      <c r="QXE80" s="4"/>
      <c r="QXF80" s="4"/>
      <c r="QXG80" s="4"/>
      <c r="QXH80" s="4"/>
      <c r="QXI80" s="4"/>
      <c r="QXJ80" s="4"/>
      <c r="QXK80" s="4"/>
      <c r="QXL80" s="4"/>
      <c r="QXM80" s="4"/>
      <c r="QXN80" s="4"/>
      <c r="QXO80" s="4"/>
      <c r="QXP80" s="4"/>
      <c r="QXQ80" s="4"/>
      <c r="QXR80" s="4"/>
      <c r="QXS80" s="4"/>
      <c r="QXT80" s="4"/>
      <c r="QXU80" s="4"/>
      <c r="QXV80" s="4"/>
      <c r="QXW80" s="4"/>
      <c r="QXX80" s="4"/>
      <c r="QXY80" s="4"/>
      <c r="QXZ80" s="4"/>
      <c r="QYA80" s="4"/>
      <c r="QYB80" s="4"/>
      <c r="QYC80" s="4"/>
      <c r="QYD80" s="4"/>
      <c r="QYE80" s="4"/>
      <c r="QYF80" s="4"/>
      <c r="QYG80" s="4"/>
      <c r="QYH80" s="4"/>
      <c r="QYI80" s="4"/>
      <c r="QYJ80" s="4"/>
      <c r="QYK80" s="4"/>
      <c r="QYL80" s="4"/>
      <c r="QYM80" s="4"/>
      <c r="QYN80" s="4"/>
      <c r="QYO80" s="4"/>
      <c r="QYP80" s="4"/>
      <c r="QYQ80" s="4"/>
      <c r="QYR80" s="4"/>
      <c r="QYS80" s="4"/>
      <c r="QYT80" s="4"/>
      <c r="QYU80" s="4"/>
      <c r="QYV80" s="4"/>
      <c r="QYW80" s="4"/>
      <c r="QYX80" s="4"/>
      <c r="QYY80" s="4"/>
      <c r="QYZ80" s="4"/>
      <c r="QZA80" s="4"/>
      <c r="QZB80" s="4"/>
      <c r="QZC80" s="4"/>
      <c r="QZD80" s="4"/>
      <c r="QZE80" s="4"/>
      <c r="QZF80" s="4"/>
      <c r="QZG80" s="4"/>
      <c r="QZH80" s="4"/>
      <c r="QZI80" s="4"/>
      <c r="QZJ80" s="4"/>
      <c r="QZK80" s="4"/>
      <c r="QZL80" s="4"/>
      <c r="QZM80" s="4"/>
      <c r="QZN80" s="4"/>
      <c r="QZO80" s="4"/>
      <c r="QZP80" s="4"/>
      <c r="QZQ80" s="4"/>
      <c r="QZR80" s="4"/>
      <c r="QZS80" s="4"/>
      <c r="QZT80" s="4"/>
      <c r="QZU80" s="4"/>
      <c r="QZV80" s="4"/>
      <c r="QZW80" s="4"/>
      <c r="QZX80" s="4"/>
      <c r="QZY80" s="4"/>
      <c r="QZZ80" s="4"/>
      <c r="RAA80" s="4"/>
      <c r="RAB80" s="4"/>
      <c r="RAC80" s="4"/>
      <c r="RAD80" s="4"/>
      <c r="RAE80" s="4"/>
      <c r="RAF80" s="4"/>
      <c r="RAG80" s="4"/>
      <c r="RAH80" s="4"/>
      <c r="RAI80" s="4"/>
      <c r="RAJ80" s="4"/>
      <c r="RAK80" s="4"/>
      <c r="RAL80" s="4"/>
      <c r="RAM80" s="4"/>
      <c r="RAN80" s="4"/>
      <c r="RAO80" s="4"/>
      <c r="RAP80" s="4"/>
      <c r="RAQ80" s="4"/>
      <c r="RAR80" s="4"/>
      <c r="RAS80" s="4"/>
      <c r="RAT80" s="4"/>
      <c r="RAU80" s="4"/>
      <c r="RAV80" s="4"/>
      <c r="RAW80" s="4"/>
      <c r="RAX80" s="4"/>
      <c r="RAY80" s="4"/>
      <c r="RAZ80" s="4"/>
      <c r="RBA80" s="4"/>
      <c r="RBB80" s="4"/>
      <c r="RBC80" s="4"/>
      <c r="RBD80" s="4"/>
      <c r="RBE80" s="4"/>
      <c r="RBF80" s="4"/>
      <c r="RBG80" s="4"/>
      <c r="RBH80" s="4"/>
      <c r="RBI80" s="4"/>
      <c r="RBJ80" s="4"/>
      <c r="RBK80" s="4"/>
      <c r="RBL80" s="4"/>
      <c r="RBM80" s="4"/>
      <c r="RBN80" s="4"/>
      <c r="RBO80" s="4"/>
      <c r="RBP80" s="4"/>
      <c r="RBQ80" s="4"/>
      <c r="RBR80" s="4"/>
      <c r="RBS80" s="4"/>
      <c r="RBT80" s="4"/>
      <c r="RBU80" s="4"/>
      <c r="RBV80" s="4"/>
      <c r="RBW80" s="4"/>
      <c r="RBX80" s="4"/>
      <c r="RBY80" s="4"/>
      <c r="RBZ80" s="4"/>
      <c r="RCA80" s="4"/>
      <c r="RCB80" s="4"/>
      <c r="RCC80" s="4"/>
      <c r="RCD80" s="4"/>
      <c r="RCE80" s="4"/>
      <c r="RCF80" s="4"/>
      <c r="RCG80" s="4"/>
      <c r="RCH80" s="4"/>
      <c r="RCI80" s="4"/>
      <c r="RCJ80" s="4"/>
      <c r="RCK80" s="4"/>
      <c r="RCL80" s="4"/>
      <c r="RCM80" s="4"/>
      <c r="RCN80" s="4"/>
      <c r="RCO80" s="4"/>
      <c r="RCP80" s="4"/>
      <c r="RCQ80" s="4"/>
      <c r="RCR80" s="4"/>
      <c r="RCS80" s="4"/>
      <c r="RCT80" s="4"/>
      <c r="RCU80" s="4"/>
      <c r="RCV80" s="4"/>
      <c r="RCW80" s="4"/>
      <c r="RCX80" s="4"/>
      <c r="RCY80" s="4"/>
      <c r="RCZ80" s="4"/>
      <c r="RDA80" s="4"/>
      <c r="RDB80" s="4"/>
      <c r="RDC80" s="4"/>
      <c r="RDD80" s="4"/>
      <c r="RDE80" s="4"/>
      <c r="RDF80" s="4"/>
      <c r="RDG80" s="4"/>
      <c r="RDH80" s="4"/>
      <c r="RDI80" s="4"/>
      <c r="RDJ80" s="4"/>
      <c r="RDK80" s="4"/>
      <c r="RDL80" s="4"/>
      <c r="RDM80" s="4"/>
      <c r="RDN80" s="4"/>
      <c r="RDO80" s="4"/>
      <c r="RDP80" s="4"/>
      <c r="RDQ80" s="4"/>
      <c r="RDR80" s="4"/>
      <c r="RDS80" s="4"/>
      <c r="RDT80" s="4"/>
      <c r="RDU80" s="4"/>
      <c r="RDV80" s="4"/>
      <c r="RDW80" s="4"/>
      <c r="RDX80" s="4"/>
      <c r="RDY80" s="4"/>
      <c r="RDZ80" s="4"/>
      <c r="REA80" s="4"/>
      <c r="REB80" s="4"/>
      <c r="REC80" s="4"/>
      <c r="RED80" s="4"/>
      <c r="REE80" s="4"/>
      <c r="REF80" s="4"/>
      <c r="REG80" s="4"/>
      <c r="REH80" s="4"/>
      <c r="REI80" s="4"/>
      <c r="REJ80" s="4"/>
      <c r="REK80" s="4"/>
      <c r="REL80" s="4"/>
      <c r="REM80" s="4"/>
      <c r="REN80" s="4"/>
      <c r="REO80" s="4"/>
      <c r="REP80" s="4"/>
      <c r="REQ80" s="4"/>
      <c r="RER80" s="4"/>
      <c r="RES80" s="4"/>
      <c r="RET80" s="4"/>
      <c r="REU80" s="4"/>
      <c r="REV80" s="4"/>
      <c r="REW80" s="4"/>
      <c r="REX80" s="4"/>
      <c r="REY80" s="4"/>
      <c r="REZ80" s="4"/>
      <c r="RFA80" s="4"/>
      <c r="RFB80" s="4"/>
      <c r="RFC80" s="4"/>
      <c r="RFD80" s="4"/>
      <c r="RFE80" s="4"/>
      <c r="RFF80" s="4"/>
      <c r="RFG80" s="4"/>
      <c r="RFH80" s="4"/>
      <c r="RFI80" s="4"/>
      <c r="RFJ80" s="4"/>
      <c r="RFK80" s="4"/>
      <c r="RFL80" s="4"/>
      <c r="RFM80" s="4"/>
      <c r="RFN80" s="4"/>
      <c r="RFO80" s="4"/>
      <c r="RFP80" s="4"/>
      <c r="RFQ80" s="4"/>
      <c r="RFR80" s="4"/>
      <c r="RFS80" s="4"/>
      <c r="RFT80" s="4"/>
      <c r="RFU80" s="4"/>
      <c r="RFV80" s="4"/>
      <c r="RFW80" s="4"/>
      <c r="RFX80" s="4"/>
      <c r="RFY80" s="4"/>
      <c r="RFZ80" s="4"/>
      <c r="RGA80" s="4"/>
      <c r="RGB80" s="4"/>
      <c r="RGC80" s="4"/>
      <c r="RGD80" s="4"/>
      <c r="RGE80" s="4"/>
      <c r="RGF80" s="4"/>
      <c r="RGG80" s="4"/>
      <c r="RGH80" s="4"/>
      <c r="RGI80" s="4"/>
      <c r="RGJ80" s="4"/>
      <c r="RGK80" s="4"/>
      <c r="RGL80" s="4"/>
      <c r="RGM80" s="4"/>
      <c r="RGN80" s="4"/>
      <c r="RGO80" s="4"/>
      <c r="RGP80" s="4"/>
      <c r="RGQ80" s="4"/>
      <c r="RGR80" s="4"/>
      <c r="RGS80" s="4"/>
      <c r="RGT80" s="4"/>
      <c r="RGU80" s="4"/>
      <c r="RGV80" s="4"/>
      <c r="RGW80" s="4"/>
      <c r="RGX80" s="4"/>
      <c r="RGY80" s="4"/>
      <c r="RGZ80" s="4"/>
      <c r="RHA80" s="4"/>
      <c r="RHB80" s="4"/>
      <c r="RHC80" s="4"/>
      <c r="RHD80" s="4"/>
      <c r="RHE80" s="4"/>
      <c r="RHF80" s="4"/>
      <c r="RHG80" s="4"/>
      <c r="RHH80" s="4"/>
      <c r="RHI80" s="4"/>
      <c r="RHJ80" s="4"/>
      <c r="RHK80" s="4"/>
      <c r="RHL80" s="4"/>
      <c r="RHM80" s="4"/>
      <c r="RHN80" s="4"/>
      <c r="RHO80" s="4"/>
      <c r="RHP80" s="4"/>
      <c r="RHQ80" s="4"/>
      <c r="RHR80" s="4"/>
      <c r="RHS80" s="4"/>
      <c r="RHT80" s="4"/>
      <c r="RHU80" s="4"/>
      <c r="RHV80" s="4"/>
      <c r="RHW80" s="4"/>
      <c r="RHX80" s="4"/>
      <c r="RHY80" s="4"/>
      <c r="RHZ80" s="4"/>
      <c r="RIA80" s="4"/>
      <c r="RIB80" s="4"/>
      <c r="RIC80" s="4"/>
      <c r="RID80" s="4"/>
      <c r="RIE80" s="4"/>
      <c r="RIF80" s="4"/>
      <c r="RIG80" s="4"/>
      <c r="RIH80" s="4"/>
      <c r="RII80" s="4"/>
      <c r="RIJ80" s="4"/>
      <c r="RIK80" s="4"/>
      <c r="RIL80" s="4"/>
      <c r="RIM80" s="4"/>
      <c r="RIN80" s="4"/>
      <c r="RIO80" s="4"/>
      <c r="RIP80" s="4"/>
      <c r="RIQ80" s="4"/>
      <c r="RIR80" s="4"/>
      <c r="RIS80" s="4"/>
      <c r="RIT80" s="4"/>
      <c r="RIU80" s="4"/>
      <c r="RIV80" s="4"/>
      <c r="RIW80" s="4"/>
      <c r="RIX80" s="4"/>
      <c r="RIY80" s="4"/>
      <c r="RIZ80" s="4"/>
      <c r="RJA80" s="4"/>
      <c r="RJB80" s="4"/>
      <c r="RJC80" s="4"/>
      <c r="RJD80" s="4"/>
      <c r="RJE80" s="4"/>
      <c r="RJF80" s="4"/>
      <c r="RJG80" s="4"/>
      <c r="RJH80" s="4"/>
      <c r="RJI80" s="4"/>
      <c r="RJJ80" s="4"/>
      <c r="RJK80" s="4"/>
      <c r="RJL80" s="4"/>
      <c r="RJM80" s="4"/>
      <c r="RJN80" s="4"/>
      <c r="RJO80" s="4"/>
      <c r="RJP80" s="4"/>
      <c r="RJQ80" s="4"/>
      <c r="RJR80" s="4"/>
      <c r="RJS80" s="4"/>
      <c r="RJT80" s="4"/>
      <c r="RJU80" s="4"/>
      <c r="RJV80" s="4"/>
      <c r="RJW80" s="4"/>
      <c r="RJX80" s="4"/>
      <c r="RJY80" s="4"/>
      <c r="RJZ80" s="4"/>
      <c r="RKA80" s="4"/>
      <c r="RKB80" s="4"/>
      <c r="RKC80" s="4"/>
      <c r="RKD80" s="4"/>
      <c r="RKE80" s="4"/>
      <c r="RKF80" s="4"/>
      <c r="RKG80" s="4"/>
      <c r="RKH80" s="4"/>
      <c r="RKI80" s="4"/>
      <c r="RKJ80" s="4"/>
      <c r="RKK80" s="4"/>
      <c r="RKL80" s="4"/>
      <c r="RKM80" s="4"/>
      <c r="RKN80" s="4"/>
      <c r="RKO80" s="4"/>
      <c r="RKP80" s="4"/>
      <c r="RKQ80" s="4"/>
      <c r="RKR80" s="4"/>
      <c r="RKS80" s="4"/>
      <c r="RKT80" s="4"/>
      <c r="RKU80" s="4"/>
      <c r="RKV80" s="4"/>
      <c r="RKW80" s="4"/>
      <c r="RKX80" s="4"/>
      <c r="RKY80" s="4"/>
      <c r="RKZ80" s="4"/>
      <c r="RLA80" s="4"/>
      <c r="RLB80" s="4"/>
      <c r="RLC80" s="4"/>
      <c r="RLD80" s="4"/>
      <c r="RLE80" s="4"/>
      <c r="RLF80" s="4"/>
      <c r="RLG80" s="4"/>
      <c r="RLH80" s="4"/>
      <c r="RLI80" s="4"/>
      <c r="RLJ80" s="4"/>
      <c r="RLK80" s="4"/>
      <c r="RLL80" s="4"/>
      <c r="RLM80" s="4"/>
      <c r="RLN80" s="4"/>
      <c r="RLO80" s="4"/>
      <c r="RLP80" s="4"/>
      <c r="RLQ80" s="4"/>
      <c r="RLR80" s="4"/>
      <c r="RLS80" s="4"/>
      <c r="RLT80" s="4"/>
      <c r="RLU80" s="4"/>
      <c r="RLV80" s="4"/>
      <c r="RLW80" s="4"/>
      <c r="RLX80" s="4"/>
      <c r="RLY80" s="4"/>
      <c r="RLZ80" s="4"/>
      <c r="RMA80" s="4"/>
      <c r="RMB80" s="4"/>
      <c r="RMC80" s="4"/>
      <c r="RMD80" s="4"/>
      <c r="RME80" s="4"/>
      <c r="RMF80" s="4"/>
      <c r="RMG80" s="4"/>
      <c r="RMH80" s="4"/>
      <c r="RMI80" s="4"/>
      <c r="RMJ80" s="4"/>
      <c r="RMK80" s="4"/>
      <c r="RML80" s="4"/>
      <c r="RMM80" s="4"/>
      <c r="RMN80" s="4"/>
      <c r="RMO80" s="4"/>
      <c r="RMP80" s="4"/>
      <c r="RMQ80" s="4"/>
      <c r="RMR80" s="4"/>
      <c r="RMS80" s="4"/>
      <c r="RMT80" s="4"/>
      <c r="RMU80" s="4"/>
      <c r="RMV80" s="4"/>
      <c r="RMW80" s="4"/>
      <c r="RMX80" s="4"/>
      <c r="RMY80" s="4"/>
      <c r="RMZ80" s="4"/>
      <c r="RNA80" s="4"/>
      <c r="RNB80" s="4"/>
      <c r="RNC80" s="4"/>
      <c r="RND80" s="4"/>
      <c r="RNE80" s="4"/>
      <c r="RNF80" s="4"/>
      <c r="RNG80" s="4"/>
      <c r="RNH80" s="4"/>
      <c r="RNI80" s="4"/>
      <c r="RNJ80" s="4"/>
      <c r="RNK80" s="4"/>
      <c r="RNL80" s="4"/>
      <c r="RNM80" s="4"/>
      <c r="RNN80" s="4"/>
      <c r="RNO80" s="4"/>
      <c r="RNP80" s="4"/>
      <c r="RNQ80" s="4"/>
      <c r="RNR80" s="4"/>
      <c r="RNS80" s="4"/>
      <c r="RNT80" s="4"/>
      <c r="RNU80" s="4"/>
      <c r="RNV80" s="4"/>
      <c r="RNW80" s="4"/>
      <c r="RNX80" s="4"/>
      <c r="RNY80" s="4"/>
      <c r="RNZ80" s="4"/>
      <c r="ROA80" s="4"/>
      <c r="ROB80" s="4"/>
      <c r="ROC80" s="4"/>
      <c r="ROD80" s="4"/>
      <c r="ROE80" s="4"/>
      <c r="ROF80" s="4"/>
      <c r="ROG80" s="4"/>
      <c r="ROH80" s="4"/>
      <c r="ROI80" s="4"/>
      <c r="ROJ80" s="4"/>
      <c r="ROK80" s="4"/>
      <c r="ROL80" s="4"/>
      <c r="ROM80" s="4"/>
      <c r="RON80" s="4"/>
      <c r="ROO80" s="4"/>
      <c r="ROP80" s="4"/>
      <c r="ROQ80" s="4"/>
      <c r="ROR80" s="4"/>
      <c r="ROS80" s="4"/>
      <c r="ROT80" s="4"/>
      <c r="ROU80" s="4"/>
      <c r="ROV80" s="4"/>
      <c r="ROW80" s="4"/>
      <c r="ROX80" s="4"/>
      <c r="ROY80" s="4"/>
      <c r="ROZ80" s="4"/>
      <c r="RPA80" s="4"/>
      <c r="RPB80" s="4"/>
      <c r="RPC80" s="4"/>
      <c r="RPD80" s="4"/>
      <c r="RPE80" s="4"/>
      <c r="RPF80" s="4"/>
      <c r="RPG80" s="4"/>
      <c r="RPH80" s="4"/>
      <c r="RPI80" s="4"/>
      <c r="RPJ80" s="4"/>
      <c r="RPK80" s="4"/>
      <c r="RPL80" s="4"/>
      <c r="RPM80" s="4"/>
      <c r="RPN80" s="4"/>
      <c r="RPO80" s="4"/>
      <c r="RPP80" s="4"/>
      <c r="RPQ80" s="4"/>
      <c r="RPR80" s="4"/>
      <c r="RPS80" s="4"/>
      <c r="RPT80" s="4"/>
      <c r="RPU80" s="4"/>
      <c r="RPV80" s="4"/>
      <c r="RPW80" s="4"/>
      <c r="RPX80" s="4"/>
      <c r="RPY80" s="4"/>
      <c r="RPZ80" s="4"/>
      <c r="RQA80" s="4"/>
      <c r="RQB80" s="4"/>
      <c r="RQC80" s="4"/>
      <c r="RQD80" s="4"/>
      <c r="RQE80" s="4"/>
      <c r="RQF80" s="4"/>
      <c r="RQG80" s="4"/>
      <c r="RQH80" s="4"/>
      <c r="RQI80" s="4"/>
      <c r="RQJ80" s="4"/>
      <c r="RQK80" s="4"/>
      <c r="RQL80" s="4"/>
      <c r="RQM80" s="4"/>
      <c r="RQN80" s="4"/>
      <c r="RQO80" s="4"/>
      <c r="RQP80" s="4"/>
      <c r="RQQ80" s="4"/>
      <c r="RQR80" s="4"/>
      <c r="RQS80" s="4"/>
      <c r="RQT80" s="4"/>
      <c r="RQU80" s="4"/>
      <c r="RQV80" s="4"/>
      <c r="RQW80" s="4"/>
      <c r="RQX80" s="4"/>
      <c r="RQY80" s="4"/>
      <c r="RQZ80" s="4"/>
      <c r="RRA80" s="4"/>
      <c r="RRB80" s="4"/>
      <c r="RRC80" s="4"/>
      <c r="RRD80" s="4"/>
      <c r="RRE80" s="4"/>
      <c r="RRF80" s="4"/>
      <c r="RRG80" s="4"/>
      <c r="RRH80" s="4"/>
      <c r="RRI80" s="4"/>
      <c r="RRJ80" s="4"/>
      <c r="RRK80" s="4"/>
      <c r="RRL80" s="4"/>
      <c r="RRM80" s="4"/>
      <c r="RRN80" s="4"/>
      <c r="RRO80" s="4"/>
      <c r="RRP80" s="4"/>
      <c r="RRQ80" s="4"/>
      <c r="RRR80" s="4"/>
      <c r="RRS80" s="4"/>
      <c r="RRT80" s="4"/>
      <c r="RRU80" s="4"/>
      <c r="RRV80" s="4"/>
      <c r="RRW80" s="4"/>
      <c r="RRX80" s="4"/>
      <c r="RRY80" s="4"/>
      <c r="RRZ80" s="4"/>
      <c r="RSA80" s="4"/>
      <c r="RSB80" s="4"/>
      <c r="RSC80" s="4"/>
      <c r="RSD80" s="4"/>
      <c r="RSE80" s="4"/>
      <c r="RSF80" s="4"/>
      <c r="RSG80" s="4"/>
      <c r="RSH80" s="4"/>
      <c r="RSI80" s="4"/>
      <c r="RSJ80" s="4"/>
      <c r="RSK80" s="4"/>
      <c r="RSL80" s="4"/>
      <c r="RSM80" s="4"/>
      <c r="RSN80" s="4"/>
      <c r="RSO80" s="4"/>
      <c r="RSP80" s="4"/>
      <c r="RSQ80" s="4"/>
      <c r="RSR80" s="4"/>
      <c r="RSS80" s="4"/>
      <c r="RST80" s="4"/>
      <c r="RSU80" s="4"/>
      <c r="RSV80" s="4"/>
      <c r="RSW80" s="4"/>
      <c r="RSX80" s="4"/>
      <c r="RSY80" s="4"/>
      <c r="RSZ80" s="4"/>
      <c r="RTA80" s="4"/>
      <c r="RTB80" s="4"/>
      <c r="RTC80" s="4"/>
      <c r="RTD80" s="4"/>
      <c r="RTE80" s="4"/>
      <c r="RTF80" s="4"/>
      <c r="RTG80" s="4"/>
      <c r="RTH80" s="4"/>
      <c r="RTI80" s="4"/>
      <c r="RTJ80" s="4"/>
      <c r="RTK80" s="4"/>
      <c r="RTL80" s="4"/>
      <c r="RTM80" s="4"/>
      <c r="RTN80" s="4"/>
      <c r="RTO80" s="4"/>
      <c r="RTP80" s="4"/>
      <c r="RTQ80" s="4"/>
      <c r="RTR80" s="4"/>
      <c r="RTS80" s="4"/>
      <c r="RTT80" s="4"/>
      <c r="RTU80" s="4"/>
      <c r="RTV80" s="4"/>
      <c r="RTW80" s="4"/>
      <c r="RTX80" s="4"/>
      <c r="RTY80" s="4"/>
      <c r="RTZ80" s="4"/>
      <c r="RUA80" s="4"/>
      <c r="RUB80" s="4"/>
      <c r="RUC80" s="4"/>
      <c r="RUD80" s="4"/>
      <c r="RUE80" s="4"/>
      <c r="RUF80" s="4"/>
      <c r="RUG80" s="4"/>
      <c r="RUH80" s="4"/>
      <c r="RUI80" s="4"/>
      <c r="RUJ80" s="4"/>
      <c r="RUK80" s="4"/>
      <c r="RUL80" s="4"/>
      <c r="RUM80" s="4"/>
      <c r="RUN80" s="4"/>
      <c r="RUO80" s="4"/>
      <c r="RUP80" s="4"/>
      <c r="RUQ80" s="4"/>
      <c r="RUR80" s="4"/>
      <c r="RUS80" s="4"/>
      <c r="RUT80" s="4"/>
      <c r="RUU80" s="4"/>
      <c r="RUV80" s="4"/>
      <c r="RUW80" s="4"/>
      <c r="RUX80" s="4"/>
      <c r="RUY80" s="4"/>
      <c r="RUZ80" s="4"/>
      <c r="RVA80" s="4"/>
      <c r="RVB80" s="4"/>
      <c r="RVC80" s="4"/>
      <c r="RVD80" s="4"/>
      <c r="RVE80" s="4"/>
      <c r="RVF80" s="4"/>
      <c r="RVG80" s="4"/>
      <c r="RVH80" s="4"/>
      <c r="RVI80" s="4"/>
      <c r="RVJ80" s="4"/>
      <c r="RVK80" s="4"/>
      <c r="RVL80" s="4"/>
      <c r="RVM80" s="4"/>
      <c r="RVN80" s="4"/>
      <c r="RVO80" s="4"/>
      <c r="RVP80" s="4"/>
      <c r="RVQ80" s="4"/>
      <c r="RVR80" s="4"/>
      <c r="RVS80" s="4"/>
      <c r="RVT80" s="4"/>
      <c r="RVU80" s="4"/>
      <c r="RVV80" s="4"/>
      <c r="RVW80" s="4"/>
      <c r="RVX80" s="4"/>
      <c r="RVY80" s="4"/>
      <c r="RVZ80" s="4"/>
      <c r="RWA80" s="4"/>
      <c r="RWB80" s="4"/>
      <c r="RWC80" s="4"/>
      <c r="RWD80" s="4"/>
      <c r="RWE80" s="4"/>
      <c r="RWF80" s="4"/>
      <c r="RWG80" s="4"/>
      <c r="RWH80" s="4"/>
      <c r="RWI80" s="4"/>
      <c r="RWJ80" s="4"/>
      <c r="RWK80" s="4"/>
      <c r="RWL80" s="4"/>
      <c r="RWM80" s="4"/>
      <c r="RWN80" s="4"/>
      <c r="RWO80" s="4"/>
      <c r="RWP80" s="4"/>
      <c r="RWQ80" s="4"/>
      <c r="RWR80" s="4"/>
      <c r="RWS80" s="4"/>
      <c r="RWT80" s="4"/>
      <c r="RWU80" s="4"/>
      <c r="RWV80" s="4"/>
      <c r="RWW80" s="4"/>
      <c r="RWX80" s="4"/>
      <c r="RWY80" s="4"/>
      <c r="RWZ80" s="4"/>
      <c r="RXA80" s="4"/>
      <c r="RXB80" s="4"/>
      <c r="RXC80" s="4"/>
      <c r="RXD80" s="4"/>
      <c r="RXE80" s="4"/>
      <c r="RXF80" s="4"/>
      <c r="RXG80" s="4"/>
      <c r="RXH80" s="4"/>
      <c r="RXI80" s="4"/>
      <c r="RXJ80" s="4"/>
      <c r="RXK80" s="4"/>
      <c r="RXL80" s="4"/>
      <c r="RXM80" s="4"/>
      <c r="RXN80" s="4"/>
      <c r="RXO80" s="4"/>
      <c r="RXP80" s="4"/>
      <c r="RXQ80" s="4"/>
      <c r="RXR80" s="4"/>
      <c r="RXS80" s="4"/>
      <c r="RXT80" s="4"/>
      <c r="RXU80" s="4"/>
      <c r="RXV80" s="4"/>
      <c r="RXW80" s="4"/>
      <c r="RXX80" s="4"/>
      <c r="RXY80" s="4"/>
      <c r="RXZ80" s="4"/>
      <c r="RYA80" s="4"/>
      <c r="RYB80" s="4"/>
      <c r="RYC80" s="4"/>
      <c r="RYD80" s="4"/>
      <c r="RYE80" s="4"/>
      <c r="RYF80" s="4"/>
      <c r="RYG80" s="4"/>
      <c r="RYH80" s="4"/>
      <c r="RYI80" s="4"/>
      <c r="RYJ80" s="4"/>
      <c r="RYK80" s="4"/>
      <c r="RYL80" s="4"/>
      <c r="RYM80" s="4"/>
      <c r="RYN80" s="4"/>
      <c r="RYO80" s="4"/>
      <c r="RYP80" s="4"/>
      <c r="RYQ80" s="4"/>
      <c r="RYR80" s="4"/>
      <c r="RYS80" s="4"/>
      <c r="RYT80" s="4"/>
      <c r="RYU80" s="4"/>
      <c r="RYV80" s="4"/>
      <c r="RYW80" s="4"/>
      <c r="RYX80" s="4"/>
      <c r="RYY80" s="4"/>
      <c r="RYZ80" s="4"/>
      <c r="RZA80" s="4"/>
      <c r="RZB80" s="4"/>
      <c r="RZC80" s="4"/>
      <c r="RZD80" s="4"/>
      <c r="RZE80" s="4"/>
      <c r="RZF80" s="4"/>
      <c r="RZG80" s="4"/>
      <c r="RZH80" s="4"/>
      <c r="RZI80" s="4"/>
      <c r="RZJ80" s="4"/>
      <c r="RZK80" s="4"/>
      <c r="RZL80" s="4"/>
      <c r="RZM80" s="4"/>
      <c r="RZN80" s="4"/>
      <c r="RZO80" s="4"/>
      <c r="RZP80" s="4"/>
      <c r="RZQ80" s="4"/>
      <c r="RZR80" s="4"/>
      <c r="RZS80" s="4"/>
      <c r="RZT80" s="4"/>
      <c r="RZU80" s="4"/>
      <c r="RZV80" s="4"/>
      <c r="RZW80" s="4"/>
      <c r="RZX80" s="4"/>
      <c r="RZY80" s="4"/>
      <c r="RZZ80" s="4"/>
      <c r="SAA80" s="4"/>
      <c r="SAB80" s="4"/>
      <c r="SAC80" s="4"/>
      <c r="SAD80" s="4"/>
      <c r="SAE80" s="4"/>
      <c r="SAF80" s="4"/>
      <c r="SAG80" s="4"/>
      <c r="SAH80" s="4"/>
      <c r="SAI80" s="4"/>
      <c r="SAJ80" s="4"/>
      <c r="SAK80" s="4"/>
      <c r="SAL80" s="4"/>
      <c r="SAM80" s="4"/>
      <c r="SAN80" s="4"/>
      <c r="SAO80" s="4"/>
      <c r="SAP80" s="4"/>
      <c r="SAQ80" s="4"/>
      <c r="SAR80" s="4"/>
      <c r="SAS80" s="4"/>
      <c r="SAT80" s="4"/>
      <c r="SAU80" s="4"/>
      <c r="SAV80" s="4"/>
      <c r="SAW80" s="4"/>
      <c r="SAX80" s="4"/>
      <c r="SAY80" s="4"/>
      <c r="SAZ80" s="4"/>
      <c r="SBA80" s="4"/>
      <c r="SBB80" s="4"/>
      <c r="SBC80" s="4"/>
      <c r="SBD80" s="4"/>
      <c r="SBE80" s="4"/>
      <c r="SBF80" s="4"/>
      <c r="SBG80" s="4"/>
      <c r="SBH80" s="4"/>
      <c r="SBI80" s="4"/>
      <c r="SBJ80" s="4"/>
      <c r="SBK80" s="4"/>
      <c r="SBL80" s="4"/>
      <c r="SBM80" s="4"/>
      <c r="SBN80" s="4"/>
      <c r="SBO80" s="4"/>
      <c r="SBP80" s="4"/>
      <c r="SBQ80" s="4"/>
      <c r="SBR80" s="4"/>
      <c r="SBS80" s="4"/>
      <c r="SBT80" s="4"/>
      <c r="SBU80" s="4"/>
      <c r="SBV80" s="4"/>
      <c r="SBW80" s="4"/>
      <c r="SBX80" s="4"/>
      <c r="SBY80" s="4"/>
      <c r="SBZ80" s="4"/>
      <c r="SCA80" s="4"/>
      <c r="SCB80" s="4"/>
      <c r="SCC80" s="4"/>
      <c r="SCD80" s="4"/>
      <c r="SCE80" s="4"/>
      <c r="SCF80" s="4"/>
      <c r="SCG80" s="4"/>
      <c r="SCH80" s="4"/>
      <c r="SCI80" s="4"/>
      <c r="SCJ80" s="4"/>
      <c r="SCK80" s="4"/>
      <c r="SCL80" s="4"/>
      <c r="SCM80" s="4"/>
      <c r="SCN80" s="4"/>
      <c r="SCO80" s="4"/>
      <c r="SCP80" s="4"/>
      <c r="SCQ80" s="4"/>
      <c r="SCR80" s="4"/>
      <c r="SCS80" s="4"/>
      <c r="SCT80" s="4"/>
      <c r="SCU80" s="4"/>
      <c r="SCV80" s="4"/>
      <c r="SCW80" s="4"/>
      <c r="SCX80" s="4"/>
      <c r="SCY80" s="4"/>
      <c r="SCZ80" s="4"/>
      <c r="SDA80" s="4"/>
      <c r="SDB80" s="4"/>
      <c r="SDC80" s="4"/>
      <c r="SDD80" s="4"/>
      <c r="SDE80" s="4"/>
      <c r="SDF80" s="4"/>
      <c r="SDG80" s="4"/>
      <c r="SDH80" s="4"/>
      <c r="SDI80" s="4"/>
      <c r="SDJ80" s="4"/>
      <c r="SDK80" s="4"/>
      <c r="SDL80" s="4"/>
      <c r="SDM80" s="4"/>
      <c r="SDN80" s="4"/>
      <c r="SDO80" s="4"/>
      <c r="SDP80" s="4"/>
      <c r="SDQ80" s="4"/>
      <c r="SDR80" s="4"/>
      <c r="SDS80" s="4"/>
      <c r="SDT80" s="4"/>
      <c r="SDU80" s="4"/>
      <c r="SDV80" s="4"/>
      <c r="SDW80" s="4"/>
      <c r="SDX80" s="4"/>
      <c r="SDY80" s="4"/>
      <c r="SDZ80" s="4"/>
      <c r="SEA80" s="4"/>
      <c r="SEB80" s="4"/>
      <c r="SEC80" s="4"/>
      <c r="SED80" s="4"/>
      <c r="SEE80" s="4"/>
      <c r="SEF80" s="4"/>
      <c r="SEG80" s="4"/>
      <c r="SEH80" s="4"/>
      <c r="SEI80" s="4"/>
      <c r="SEJ80" s="4"/>
      <c r="SEK80" s="4"/>
      <c r="SEL80" s="4"/>
      <c r="SEM80" s="4"/>
      <c r="SEN80" s="4"/>
      <c r="SEO80" s="4"/>
      <c r="SEP80" s="4"/>
      <c r="SEQ80" s="4"/>
      <c r="SER80" s="4"/>
      <c r="SES80" s="4"/>
      <c r="SET80" s="4"/>
      <c r="SEU80" s="4"/>
      <c r="SEV80" s="4"/>
      <c r="SEW80" s="4"/>
      <c r="SEX80" s="4"/>
      <c r="SEY80" s="4"/>
      <c r="SEZ80" s="4"/>
      <c r="SFA80" s="4"/>
      <c r="SFB80" s="4"/>
      <c r="SFC80" s="4"/>
      <c r="SFD80" s="4"/>
      <c r="SFE80" s="4"/>
      <c r="SFF80" s="4"/>
      <c r="SFG80" s="4"/>
      <c r="SFH80" s="4"/>
      <c r="SFI80" s="4"/>
      <c r="SFJ80" s="4"/>
      <c r="SFK80" s="4"/>
      <c r="SFL80" s="4"/>
      <c r="SFM80" s="4"/>
      <c r="SFN80" s="4"/>
      <c r="SFO80" s="4"/>
      <c r="SFP80" s="4"/>
      <c r="SFQ80" s="4"/>
      <c r="SFR80" s="4"/>
      <c r="SFS80" s="4"/>
      <c r="SFT80" s="4"/>
      <c r="SFU80" s="4"/>
      <c r="SFV80" s="4"/>
      <c r="SFW80" s="4"/>
      <c r="SFX80" s="4"/>
      <c r="SFY80" s="4"/>
      <c r="SFZ80" s="4"/>
      <c r="SGA80" s="4"/>
      <c r="SGB80" s="4"/>
      <c r="SGC80" s="4"/>
      <c r="SGD80" s="4"/>
      <c r="SGE80" s="4"/>
      <c r="SGF80" s="4"/>
      <c r="SGG80" s="4"/>
      <c r="SGH80" s="4"/>
      <c r="SGI80" s="4"/>
      <c r="SGJ80" s="4"/>
      <c r="SGK80" s="4"/>
      <c r="SGL80" s="4"/>
      <c r="SGM80" s="4"/>
      <c r="SGN80" s="4"/>
      <c r="SGO80" s="4"/>
      <c r="SGP80" s="4"/>
      <c r="SGQ80" s="4"/>
      <c r="SGR80" s="4"/>
      <c r="SGS80" s="4"/>
      <c r="SGT80" s="4"/>
      <c r="SGU80" s="4"/>
      <c r="SGV80" s="4"/>
      <c r="SGW80" s="4"/>
      <c r="SGX80" s="4"/>
      <c r="SGY80" s="4"/>
      <c r="SGZ80" s="4"/>
      <c r="SHA80" s="4"/>
      <c r="SHB80" s="4"/>
      <c r="SHC80" s="4"/>
      <c r="SHD80" s="4"/>
      <c r="SHE80" s="4"/>
      <c r="SHF80" s="4"/>
      <c r="SHG80" s="4"/>
      <c r="SHH80" s="4"/>
      <c r="SHI80" s="4"/>
      <c r="SHJ80" s="4"/>
      <c r="SHK80" s="4"/>
      <c r="SHL80" s="4"/>
      <c r="SHM80" s="4"/>
      <c r="SHN80" s="4"/>
      <c r="SHO80" s="4"/>
      <c r="SHP80" s="4"/>
      <c r="SHQ80" s="4"/>
      <c r="SHR80" s="4"/>
      <c r="SHS80" s="4"/>
      <c r="SHT80" s="4"/>
      <c r="SHU80" s="4"/>
      <c r="SHV80" s="4"/>
      <c r="SHW80" s="4"/>
      <c r="SHX80" s="4"/>
      <c r="SHY80" s="4"/>
      <c r="SHZ80" s="4"/>
      <c r="SIA80" s="4"/>
      <c r="SIB80" s="4"/>
      <c r="SIC80" s="4"/>
      <c r="SID80" s="4"/>
      <c r="SIE80" s="4"/>
      <c r="SIF80" s="4"/>
      <c r="SIG80" s="4"/>
      <c r="SIH80" s="4"/>
      <c r="SII80" s="4"/>
      <c r="SIJ80" s="4"/>
      <c r="SIK80" s="4"/>
      <c r="SIL80" s="4"/>
      <c r="SIM80" s="4"/>
      <c r="SIN80" s="4"/>
      <c r="SIO80" s="4"/>
      <c r="SIP80" s="4"/>
      <c r="SIQ80" s="4"/>
      <c r="SIR80" s="4"/>
      <c r="SIS80" s="4"/>
      <c r="SIT80" s="4"/>
      <c r="SIU80" s="4"/>
      <c r="SIV80" s="4"/>
      <c r="SIW80" s="4"/>
      <c r="SIX80" s="4"/>
      <c r="SIY80" s="4"/>
      <c r="SIZ80" s="4"/>
      <c r="SJA80" s="4"/>
      <c r="SJB80" s="4"/>
      <c r="SJC80" s="4"/>
      <c r="SJD80" s="4"/>
      <c r="SJE80" s="4"/>
      <c r="SJF80" s="4"/>
      <c r="SJG80" s="4"/>
      <c r="SJH80" s="4"/>
      <c r="SJI80" s="4"/>
      <c r="SJJ80" s="4"/>
      <c r="SJK80" s="4"/>
      <c r="SJL80" s="4"/>
      <c r="SJM80" s="4"/>
      <c r="SJN80" s="4"/>
      <c r="SJO80" s="4"/>
      <c r="SJP80" s="4"/>
      <c r="SJQ80" s="4"/>
      <c r="SJR80" s="4"/>
      <c r="SJS80" s="4"/>
      <c r="SJT80" s="4"/>
      <c r="SJU80" s="4"/>
      <c r="SJV80" s="4"/>
      <c r="SJW80" s="4"/>
      <c r="SJX80" s="4"/>
      <c r="SJY80" s="4"/>
      <c r="SJZ80" s="4"/>
      <c r="SKA80" s="4"/>
      <c r="SKB80" s="4"/>
      <c r="SKC80" s="4"/>
      <c r="SKD80" s="4"/>
      <c r="SKE80" s="4"/>
      <c r="SKF80" s="4"/>
      <c r="SKG80" s="4"/>
      <c r="SKH80" s="4"/>
      <c r="SKI80" s="4"/>
      <c r="SKJ80" s="4"/>
      <c r="SKK80" s="4"/>
      <c r="SKL80" s="4"/>
      <c r="SKM80" s="4"/>
      <c r="SKN80" s="4"/>
      <c r="SKO80" s="4"/>
      <c r="SKP80" s="4"/>
      <c r="SKQ80" s="4"/>
      <c r="SKR80" s="4"/>
      <c r="SKS80" s="4"/>
      <c r="SKT80" s="4"/>
      <c r="SKU80" s="4"/>
      <c r="SKV80" s="4"/>
      <c r="SKW80" s="4"/>
      <c r="SKX80" s="4"/>
      <c r="SKY80" s="4"/>
      <c r="SKZ80" s="4"/>
      <c r="SLA80" s="4"/>
      <c r="SLB80" s="4"/>
      <c r="SLC80" s="4"/>
      <c r="SLD80" s="4"/>
      <c r="SLE80" s="4"/>
      <c r="SLF80" s="4"/>
      <c r="SLG80" s="4"/>
      <c r="SLH80" s="4"/>
      <c r="SLI80" s="4"/>
      <c r="SLJ80" s="4"/>
      <c r="SLK80" s="4"/>
      <c r="SLL80" s="4"/>
      <c r="SLM80" s="4"/>
      <c r="SLN80" s="4"/>
      <c r="SLO80" s="4"/>
      <c r="SLP80" s="4"/>
      <c r="SLQ80" s="4"/>
      <c r="SLR80" s="4"/>
      <c r="SLS80" s="4"/>
      <c r="SLT80" s="4"/>
      <c r="SLU80" s="4"/>
      <c r="SLV80" s="4"/>
      <c r="SLW80" s="4"/>
      <c r="SLX80" s="4"/>
      <c r="SLY80" s="4"/>
      <c r="SLZ80" s="4"/>
      <c r="SMA80" s="4"/>
      <c r="SMB80" s="4"/>
      <c r="SMC80" s="4"/>
      <c r="SMD80" s="4"/>
      <c r="SME80" s="4"/>
      <c r="SMF80" s="4"/>
      <c r="SMG80" s="4"/>
      <c r="SMH80" s="4"/>
      <c r="SMI80" s="4"/>
      <c r="SMJ80" s="4"/>
      <c r="SMK80" s="4"/>
      <c r="SML80" s="4"/>
      <c r="SMM80" s="4"/>
      <c r="SMN80" s="4"/>
      <c r="SMO80" s="4"/>
      <c r="SMP80" s="4"/>
      <c r="SMQ80" s="4"/>
      <c r="SMR80" s="4"/>
      <c r="SMS80" s="4"/>
      <c r="SMT80" s="4"/>
      <c r="SMU80" s="4"/>
      <c r="SMV80" s="4"/>
      <c r="SMW80" s="4"/>
      <c r="SMX80" s="4"/>
      <c r="SMY80" s="4"/>
      <c r="SMZ80" s="4"/>
      <c r="SNA80" s="4"/>
      <c r="SNB80" s="4"/>
      <c r="SNC80" s="4"/>
      <c r="SND80" s="4"/>
      <c r="SNE80" s="4"/>
      <c r="SNF80" s="4"/>
      <c r="SNG80" s="4"/>
      <c r="SNH80" s="4"/>
      <c r="SNI80" s="4"/>
      <c r="SNJ80" s="4"/>
      <c r="SNK80" s="4"/>
      <c r="SNL80" s="4"/>
      <c r="SNM80" s="4"/>
      <c r="SNN80" s="4"/>
      <c r="SNO80" s="4"/>
      <c r="SNP80" s="4"/>
      <c r="SNQ80" s="4"/>
      <c r="SNR80" s="4"/>
      <c r="SNS80" s="4"/>
      <c r="SNT80" s="4"/>
      <c r="SNU80" s="4"/>
      <c r="SNV80" s="4"/>
      <c r="SNW80" s="4"/>
      <c r="SNX80" s="4"/>
      <c r="SNY80" s="4"/>
      <c r="SNZ80" s="4"/>
      <c r="SOA80" s="4"/>
      <c r="SOB80" s="4"/>
      <c r="SOC80" s="4"/>
      <c r="SOD80" s="4"/>
      <c r="SOE80" s="4"/>
      <c r="SOF80" s="4"/>
      <c r="SOG80" s="4"/>
      <c r="SOH80" s="4"/>
      <c r="SOI80" s="4"/>
      <c r="SOJ80" s="4"/>
      <c r="SOK80" s="4"/>
      <c r="SOL80" s="4"/>
      <c r="SOM80" s="4"/>
      <c r="SON80" s="4"/>
      <c r="SOO80" s="4"/>
      <c r="SOP80" s="4"/>
      <c r="SOQ80" s="4"/>
      <c r="SOR80" s="4"/>
      <c r="SOS80" s="4"/>
      <c r="SOT80" s="4"/>
      <c r="SOU80" s="4"/>
      <c r="SOV80" s="4"/>
      <c r="SOW80" s="4"/>
      <c r="SOX80" s="4"/>
      <c r="SOY80" s="4"/>
      <c r="SOZ80" s="4"/>
      <c r="SPA80" s="4"/>
      <c r="SPB80" s="4"/>
      <c r="SPC80" s="4"/>
      <c r="SPD80" s="4"/>
      <c r="SPE80" s="4"/>
      <c r="SPF80" s="4"/>
      <c r="SPG80" s="4"/>
      <c r="SPH80" s="4"/>
      <c r="SPI80" s="4"/>
      <c r="SPJ80" s="4"/>
      <c r="SPK80" s="4"/>
      <c r="SPL80" s="4"/>
      <c r="SPM80" s="4"/>
      <c r="SPN80" s="4"/>
      <c r="SPO80" s="4"/>
      <c r="SPP80" s="4"/>
      <c r="SPQ80" s="4"/>
      <c r="SPR80" s="4"/>
      <c r="SPS80" s="4"/>
      <c r="SPT80" s="4"/>
      <c r="SPU80" s="4"/>
      <c r="SPV80" s="4"/>
      <c r="SPW80" s="4"/>
      <c r="SPX80" s="4"/>
      <c r="SPY80" s="4"/>
      <c r="SPZ80" s="4"/>
      <c r="SQA80" s="4"/>
      <c r="SQB80" s="4"/>
      <c r="SQC80" s="4"/>
      <c r="SQD80" s="4"/>
      <c r="SQE80" s="4"/>
      <c r="SQF80" s="4"/>
      <c r="SQG80" s="4"/>
      <c r="SQH80" s="4"/>
      <c r="SQI80" s="4"/>
      <c r="SQJ80" s="4"/>
      <c r="SQK80" s="4"/>
      <c r="SQL80" s="4"/>
      <c r="SQM80" s="4"/>
      <c r="SQN80" s="4"/>
      <c r="SQO80" s="4"/>
      <c r="SQP80" s="4"/>
      <c r="SQQ80" s="4"/>
      <c r="SQR80" s="4"/>
      <c r="SQS80" s="4"/>
      <c r="SQT80" s="4"/>
      <c r="SQU80" s="4"/>
      <c r="SQV80" s="4"/>
      <c r="SQW80" s="4"/>
      <c r="SQX80" s="4"/>
      <c r="SQY80" s="4"/>
      <c r="SQZ80" s="4"/>
      <c r="SRA80" s="4"/>
      <c r="SRB80" s="4"/>
      <c r="SRC80" s="4"/>
      <c r="SRD80" s="4"/>
      <c r="SRE80" s="4"/>
      <c r="SRF80" s="4"/>
      <c r="SRG80" s="4"/>
      <c r="SRH80" s="4"/>
      <c r="SRI80" s="4"/>
      <c r="SRJ80" s="4"/>
      <c r="SRK80" s="4"/>
      <c r="SRL80" s="4"/>
      <c r="SRM80" s="4"/>
      <c r="SRN80" s="4"/>
      <c r="SRO80" s="4"/>
      <c r="SRP80" s="4"/>
      <c r="SRQ80" s="4"/>
      <c r="SRR80" s="4"/>
      <c r="SRS80" s="4"/>
      <c r="SRT80" s="4"/>
      <c r="SRU80" s="4"/>
      <c r="SRV80" s="4"/>
      <c r="SRW80" s="4"/>
      <c r="SRX80" s="4"/>
      <c r="SRY80" s="4"/>
      <c r="SRZ80" s="4"/>
      <c r="SSA80" s="4"/>
      <c r="SSB80" s="4"/>
      <c r="SSC80" s="4"/>
      <c r="SSD80" s="4"/>
      <c r="SSE80" s="4"/>
      <c r="SSF80" s="4"/>
      <c r="SSG80" s="4"/>
      <c r="SSH80" s="4"/>
      <c r="SSI80" s="4"/>
      <c r="SSJ80" s="4"/>
      <c r="SSK80" s="4"/>
      <c r="SSL80" s="4"/>
      <c r="SSM80" s="4"/>
      <c r="SSN80" s="4"/>
      <c r="SSO80" s="4"/>
      <c r="SSP80" s="4"/>
      <c r="SSQ80" s="4"/>
      <c r="SSR80" s="4"/>
      <c r="SSS80" s="4"/>
      <c r="SST80" s="4"/>
      <c r="SSU80" s="4"/>
      <c r="SSV80" s="4"/>
      <c r="SSW80" s="4"/>
      <c r="SSX80" s="4"/>
      <c r="SSY80" s="4"/>
      <c r="SSZ80" s="4"/>
      <c r="STA80" s="4"/>
      <c r="STB80" s="4"/>
      <c r="STC80" s="4"/>
      <c r="STD80" s="4"/>
      <c r="STE80" s="4"/>
      <c r="STF80" s="4"/>
      <c r="STG80" s="4"/>
      <c r="STH80" s="4"/>
      <c r="STI80" s="4"/>
      <c r="STJ80" s="4"/>
      <c r="STK80" s="4"/>
      <c r="STL80" s="4"/>
      <c r="STM80" s="4"/>
      <c r="STN80" s="4"/>
      <c r="STO80" s="4"/>
      <c r="STP80" s="4"/>
      <c r="STQ80" s="4"/>
      <c r="STR80" s="4"/>
      <c r="STS80" s="4"/>
      <c r="STT80" s="4"/>
      <c r="STU80" s="4"/>
      <c r="STV80" s="4"/>
      <c r="STW80" s="4"/>
      <c r="STX80" s="4"/>
      <c r="STY80" s="4"/>
      <c r="STZ80" s="4"/>
      <c r="SUA80" s="4"/>
      <c r="SUB80" s="4"/>
      <c r="SUC80" s="4"/>
      <c r="SUD80" s="4"/>
      <c r="SUE80" s="4"/>
      <c r="SUF80" s="4"/>
      <c r="SUG80" s="4"/>
      <c r="SUH80" s="4"/>
      <c r="SUI80" s="4"/>
      <c r="SUJ80" s="4"/>
      <c r="SUK80" s="4"/>
      <c r="SUL80" s="4"/>
      <c r="SUM80" s="4"/>
      <c r="SUN80" s="4"/>
      <c r="SUO80" s="4"/>
      <c r="SUP80" s="4"/>
      <c r="SUQ80" s="4"/>
      <c r="SUR80" s="4"/>
      <c r="SUS80" s="4"/>
      <c r="SUT80" s="4"/>
      <c r="SUU80" s="4"/>
      <c r="SUV80" s="4"/>
      <c r="SUW80" s="4"/>
      <c r="SUX80" s="4"/>
      <c r="SUY80" s="4"/>
      <c r="SUZ80" s="4"/>
      <c r="SVA80" s="4"/>
      <c r="SVB80" s="4"/>
      <c r="SVC80" s="4"/>
      <c r="SVD80" s="4"/>
      <c r="SVE80" s="4"/>
      <c r="SVF80" s="4"/>
      <c r="SVG80" s="4"/>
      <c r="SVH80" s="4"/>
      <c r="SVI80" s="4"/>
      <c r="SVJ80" s="4"/>
      <c r="SVK80" s="4"/>
      <c r="SVL80" s="4"/>
      <c r="SVM80" s="4"/>
      <c r="SVN80" s="4"/>
      <c r="SVO80" s="4"/>
      <c r="SVP80" s="4"/>
      <c r="SVQ80" s="4"/>
      <c r="SVR80" s="4"/>
      <c r="SVS80" s="4"/>
      <c r="SVT80" s="4"/>
      <c r="SVU80" s="4"/>
      <c r="SVV80" s="4"/>
      <c r="SVW80" s="4"/>
      <c r="SVX80" s="4"/>
      <c r="SVY80" s="4"/>
      <c r="SVZ80" s="4"/>
      <c r="SWA80" s="4"/>
      <c r="SWB80" s="4"/>
      <c r="SWC80" s="4"/>
      <c r="SWD80" s="4"/>
      <c r="SWE80" s="4"/>
      <c r="SWF80" s="4"/>
      <c r="SWG80" s="4"/>
      <c r="SWH80" s="4"/>
      <c r="SWI80" s="4"/>
      <c r="SWJ80" s="4"/>
      <c r="SWK80" s="4"/>
      <c r="SWL80" s="4"/>
      <c r="SWM80" s="4"/>
      <c r="SWN80" s="4"/>
      <c r="SWO80" s="4"/>
      <c r="SWP80" s="4"/>
      <c r="SWQ80" s="4"/>
      <c r="SWR80" s="4"/>
      <c r="SWS80" s="4"/>
      <c r="SWT80" s="4"/>
      <c r="SWU80" s="4"/>
      <c r="SWV80" s="4"/>
      <c r="SWW80" s="4"/>
      <c r="SWX80" s="4"/>
      <c r="SWY80" s="4"/>
      <c r="SWZ80" s="4"/>
      <c r="SXA80" s="4"/>
      <c r="SXB80" s="4"/>
      <c r="SXC80" s="4"/>
      <c r="SXD80" s="4"/>
      <c r="SXE80" s="4"/>
      <c r="SXF80" s="4"/>
      <c r="SXG80" s="4"/>
      <c r="SXH80" s="4"/>
      <c r="SXI80" s="4"/>
      <c r="SXJ80" s="4"/>
      <c r="SXK80" s="4"/>
      <c r="SXL80" s="4"/>
      <c r="SXM80" s="4"/>
      <c r="SXN80" s="4"/>
      <c r="SXO80" s="4"/>
      <c r="SXP80" s="4"/>
      <c r="SXQ80" s="4"/>
      <c r="SXR80" s="4"/>
      <c r="SXS80" s="4"/>
      <c r="SXT80" s="4"/>
      <c r="SXU80" s="4"/>
      <c r="SXV80" s="4"/>
      <c r="SXW80" s="4"/>
      <c r="SXX80" s="4"/>
      <c r="SXY80" s="4"/>
      <c r="SXZ80" s="4"/>
      <c r="SYA80" s="4"/>
      <c r="SYB80" s="4"/>
      <c r="SYC80" s="4"/>
      <c r="SYD80" s="4"/>
      <c r="SYE80" s="4"/>
      <c r="SYF80" s="4"/>
      <c r="SYG80" s="4"/>
      <c r="SYH80" s="4"/>
      <c r="SYI80" s="4"/>
      <c r="SYJ80" s="4"/>
      <c r="SYK80" s="4"/>
      <c r="SYL80" s="4"/>
      <c r="SYM80" s="4"/>
      <c r="SYN80" s="4"/>
      <c r="SYO80" s="4"/>
      <c r="SYP80" s="4"/>
      <c r="SYQ80" s="4"/>
      <c r="SYR80" s="4"/>
      <c r="SYS80" s="4"/>
      <c r="SYT80" s="4"/>
      <c r="SYU80" s="4"/>
      <c r="SYV80" s="4"/>
      <c r="SYW80" s="4"/>
      <c r="SYX80" s="4"/>
      <c r="SYY80" s="4"/>
      <c r="SYZ80" s="4"/>
      <c r="SZA80" s="4"/>
      <c r="SZB80" s="4"/>
      <c r="SZC80" s="4"/>
      <c r="SZD80" s="4"/>
      <c r="SZE80" s="4"/>
      <c r="SZF80" s="4"/>
      <c r="SZG80" s="4"/>
      <c r="SZH80" s="4"/>
      <c r="SZI80" s="4"/>
      <c r="SZJ80" s="4"/>
      <c r="SZK80" s="4"/>
      <c r="SZL80" s="4"/>
      <c r="SZM80" s="4"/>
      <c r="SZN80" s="4"/>
      <c r="SZO80" s="4"/>
      <c r="SZP80" s="4"/>
      <c r="SZQ80" s="4"/>
      <c r="SZR80" s="4"/>
      <c r="SZS80" s="4"/>
      <c r="SZT80" s="4"/>
      <c r="SZU80" s="4"/>
      <c r="SZV80" s="4"/>
      <c r="SZW80" s="4"/>
      <c r="SZX80" s="4"/>
      <c r="SZY80" s="4"/>
      <c r="SZZ80" s="4"/>
      <c r="TAA80" s="4"/>
      <c r="TAB80" s="4"/>
      <c r="TAC80" s="4"/>
      <c r="TAD80" s="4"/>
      <c r="TAE80" s="4"/>
      <c r="TAF80" s="4"/>
      <c r="TAG80" s="4"/>
      <c r="TAH80" s="4"/>
      <c r="TAI80" s="4"/>
      <c r="TAJ80" s="4"/>
      <c r="TAK80" s="4"/>
      <c r="TAL80" s="4"/>
      <c r="TAM80" s="4"/>
      <c r="TAN80" s="4"/>
      <c r="TAO80" s="4"/>
      <c r="TAP80" s="4"/>
      <c r="TAQ80" s="4"/>
      <c r="TAR80" s="4"/>
      <c r="TAS80" s="4"/>
      <c r="TAT80" s="4"/>
      <c r="TAU80" s="4"/>
      <c r="TAV80" s="4"/>
      <c r="TAW80" s="4"/>
      <c r="TAX80" s="4"/>
      <c r="TAY80" s="4"/>
      <c r="TAZ80" s="4"/>
      <c r="TBA80" s="4"/>
      <c r="TBB80" s="4"/>
      <c r="TBC80" s="4"/>
      <c r="TBD80" s="4"/>
      <c r="TBE80" s="4"/>
      <c r="TBF80" s="4"/>
      <c r="TBG80" s="4"/>
      <c r="TBH80" s="4"/>
      <c r="TBI80" s="4"/>
      <c r="TBJ80" s="4"/>
      <c r="TBK80" s="4"/>
      <c r="TBL80" s="4"/>
      <c r="TBM80" s="4"/>
      <c r="TBN80" s="4"/>
      <c r="TBO80" s="4"/>
      <c r="TBP80" s="4"/>
      <c r="TBQ80" s="4"/>
      <c r="TBR80" s="4"/>
      <c r="TBS80" s="4"/>
      <c r="TBT80" s="4"/>
      <c r="TBU80" s="4"/>
      <c r="TBV80" s="4"/>
      <c r="TBW80" s="4"/>
      <c r="TBX80" s="4"/>
      <c r="TBY80" s="4"/>
      <c r="TBZ80" s="4"/>
      <c r="TCA80" s="4"/>
      <c r="TCB80" s="4"/>
      <c r="TCC80" s="4"/>
      <c r="TCD80" s="4"/>
      <c r="TCE80" s="4"/>
      <c r="TCF80" s="4"/>
      <c r="TCG80" s="4"/>
      <c r="TCH80" s="4"/>
      <c r="TCI80" s="4"/>
      <c r="TCJ80" s="4"/>
      <c r="TCK80" s="4"/>
      <c r="TCL80" s="4"/>
      <c r="TCM80" s="4"/>
      <c r="TCN80" s="4"/>
      <c r="TCO80" s="4"/>
      <c r="TCP80" s="4"/>
      <c r="TCQ80" s="4"/>
      <c r="TCR80" s="4"/>
      <c r="TCS80" s="4"/>
      <c r="TCT80" s="4"/>
      <c r="TCU80" s="4"/>
      <c r="TCV80" s="4"/>
      <c r="TCW80" s="4"/>
      <c r="TCX80" s="4"/>
      <c r="TCY80" s="4"/>
      <c r="TCZ80" s="4"/>
      <c r="TDA80" s="4"/>
      <c r="TDB80" s="4"/>
      <c r="TDC80" s="4"/>
      <c r="TDD80" s="4"/>
      <c r="TDE80" s="4"/>
      <c r="TDF80" s="4"/>
      <c r="TDG80" s="4"/>
      <c r="TDH80" s="4"/>
      <c r="TDI80" s="4"/>
      <c r="TDJ80" s="4"/>
      <c r="TDK80" s="4"/>
      <c r="TDL80" s="4"/>
      <c r="TDM80" s="4"/>
      <c r="TDN80" s="4"/>
      <c r="TDO80" s="4"/>
      <c r="TDP80" s="4"/>
      <c r="TDQ80" s="4"/>
      <c r="TDR80" s="4"/>
      <c r="TDS80" s="4"/>
      <c r="TDT80" s="4"/>
      <c r="TDU80" s="4"/>
      <c r="TDV80" s="4"/>
      <c r="TDW80" s="4"/>
      <c r="TDX80" s="4"/>
      <c r="TDY80" s="4"/>
      <c r="TDZ80" s="4"/>
      <c r="TEA80" s="4"/>
      <c r="TEB80" s="4"/>
      <c r="TEC80" s="4"/>
      <c r="TED80" s="4"/>
      <c r="TEE80" s="4"/>
      <c r="TEF80" s="4"/>
      <c r="TEG80" s="4"/>
      <c r="TEH80" s="4"/>
      <c r="TEI80" s="4"/>
      <c r="TEJ80" s="4"/>
      <c r="TEK80" s="4"/>
      <c r="TEL80" s="4"/>
      <c r="TEM80" s="4"/>
      <c r="TEN80" s="4"/>
      <c r="TEO80" s="4"/>
      <c r="TEP80" s="4"/>
      <c r="TEQ80" s="4"/>
      <c r="TER80" s="4"/>
      <c r="TES80" s="4"/>
      <c r="TET80" s="4"/>
      <c r="TEU80" s="4"/>
      <c r="TEV80" s="4"/>
      <c r="TEW80" s="4"/>
      <c r="TEX80" s="4"/>
      <c r="TEY80" s="4"/>
      <c r="TEZ80" s="4"/>
      <c r="TFA80" s="4"/>
      <c r="TFB80" s="4"/>
      <c r="TFC80" s="4"/>
      <c r="TFD80" s="4"/>
      <c r="TFE80" s="4"/>
      <c r="TFF80" s="4"/>
      <c r="TFG80" s="4"/>
      <c r="TFH80" s="4"/>
      <c r="TFI80" s="4"/>
      <c r="TFJ80" s="4"/>
      <c r="TFK80" s="4"/>
      <c r="TFL80" s="4"/>
      <c r="TFM80" s="4"/>
      <c r="TFN80" s="4"/>
      <c r="TFO80" s="4"/>
      <c r="TFP80" s="4"/>
      <c r="TFQ80" s="4"/>
      <c r="TFR80" s="4"/>
      <c r="TFS80" s="4"/>
      <c r="TFT80" s="4"/>
      <c r="TFU80" s="4"/>
      <c r="TFV80" s="4"/>
      <c r="TFW80" s="4"/>
      <c r="TFX80" s="4"/>
      <c r="TFY80" s="4"/>
      <c r="TFZ80" s="4"/>
      <c r="TGA80" s="4"/>
      <c r="TGB80" s="4"/>
      <c r="TGC80" s="4"/>
      <c r="TGD80" s="4"/>
      <c r="TGE80" s="4"/>
      <c r="TGF80" s="4"/>
      <c r="TGG80" s="4"/>
      <c r="TGH80" s="4"/>
      <c r="TGI80" s="4"/>
      <c r="TGJ80" s="4"/>
      <c r="TGK80" s="4"/>
      <c r="TGL80" s="4"/>
      <c r="TGM80" s="4"/>
      <c r="TGN80" s="4"/>
      <c r="TGO80" s="4"/>
      <c r="TGP80" s="4"/>
      <c r="TGQ80" s="4"/>
      <c r="TGR80" s="4"/>
      <c r="TGS80" s="4"/>
      <c r="TGT80" s="4"/>
      <c r="TGU80" s="4"/>
      <c r="TGV80" s="4"/>
      <c r="TGW80" s="4"/>
      <c r="TGX80" s="4"/>
      <c r="TGY80" s="4"/>
      <c r="TGZ80" s="4"/>
      <c r="THA80" s="4"/>
      <c r="THB80" s="4"/>
      <c r="THC80" s="4"/>
      <c r="THD80" s="4"/>
      <c r="THE80" s="4"/>
      <c r="THF80" s="4"/>
      <c r="THG80" s="4"/>
      <c r="THH80" s="4"/>
      <c r="THI80" s="4"/>
      <c r="THJ80" s="4"/>
      <c r="THK80" s="4"/>
      <c r="THL80" s="4"/>
      <c r="THM80" s="4"/>
      <c r="THN80" s="4"/>
      <c r="THO80" s="4"/>
      <c r="THP80" s="4"/>
      <c r="THQ80" s="4"/>
      <c r="THR80" s="4"/>
      <c r="THS80" s="4"/>
      <c r="THT80" s="4"/>
      <c r="THU80" s="4"/>
      <c r="THV80" s="4"/>
      <c r="THW80" s="4"/>
      <c r="THX80" s="4"/>
      <c r="THY80" s="4"/>
      <c r="THZ80" s="4"/>
      <c r="TIA80" s="4"/>
      <c r="TIB80" s="4"/>
      <c r="TIC80" s="4"/>
      <c r="TID80" s="4"/>
      <c r="TIE80" s="4"/>
      <c r="TIF80" s="4"/>
      <c r="TIG80" s="4"/>
      <c r="TIH80" s="4"/>
      <c r="TII80" s="4"/>
      <c r="TIJ80" s="4"/>
      <c r="TIK80" s="4"/>
      <c r="TIL80" s="4"/>
      <c r="TIM80" s="4"/>
      <c r="TIN80" s="4"/>
      <c r="TIO80" s="4"/>
      <c r="TIP80" s="4"/>
      <c r="TIQ80" s="4"/>
      <c r="TIR80" s="4"/>
      <c r="TIS80" s="4"/>
      <c r="TIT80" s="4"/>
      <c r="TIU80" s="4"/>
      <c r="TIV80" s="4"/>
      <c r="TIW80" s="4"/>
      <c r="TIX80" s="4"/>
      <c r="TIY80" s="4"/>
      <c r="TIZ80" s="4"/>
      <c r="TJA80" s="4"/>
      <c r="TJB80" s="4"/>
      <c r="TJC80" s="4"/>
      <c r="TJD80" s="4"/>
      <c r="TJE80" s="4"/>
      <c r="TJF80" s="4"/>
      <c r="TJG80" s="4"/>
      <c r="TJH80" s="4"/>
      <c r="TJI80" s="4"/>
      <c r="TJJ80" s="4"/>
      <c r="TJK80" s="4"/>
      <c r="TJL80" s="4"/>
      <c r="TJM80" s="4"/>
      <c r="TJN80" s="4"/>
      <c r="TJO80" s="4"/>
      <c r="TJP80" s="4"/>
      <c r="TJQ80" s="4"/>
      <c r="TJR80" s="4"/>
      <c r="TJS80" s="4"/>
      <c r="TJT80" s="4"/>
      <c r="TJU80" s="4"/>
      <c r="TJV80" s="4"/>
      <c r="TJW80" s="4"/>
      <c r="TJX80" s="4"/>
      <c r="TJY80" s="4"/>
      <c r="TJZ80" s="4"/>
      <c r="TKA80" s="4"/>
      <c r="TKB80" s="4"/>
      <c r="TKC80" s="4"/>
      <c r="TKD80" s="4"/>
      <c r="TKE80" s="4"/>
      <c r="TKF80" s="4"/>
      <c r="TKG80" s="4"/>
      <c r="TKH80" s="4"/>
      <c r="TKI80" s="4"/>
      <c r="TKJ80" s="4"/>
      <c r="TKK80" s="4"/>
      <c r="TKL80" s="4"/>
      <c r="TKM80" s="4"/>
      <c r="TKN80" s="4"/>
      <c r="TKO80" s="4"/>
      <c r="TKP80" s="4"/>
      <c r="TKQ80" s="4"/>
      <c r="TKR80" s="4"/>
      <c r="TKS80" s="4"/>
      <c r="TKT80" s="4"/>
      <c r="TKU80" s="4"/>
      <c r="TKV80" s="4"/>
      <c r="TKW80" s="4"/>
      <c r="TKX80" s="4"/>
      <c r="TKY80" s="4"/>
      <c r="TKZ80" s="4"/>
      <c r="TLA80" s="4"/>
      <c r="TLB80" s="4"/>
      <c r="TLC80" s="4"/>
      <c r="TLD80" s="4"/>
      <c r="TLE80" s="4"/>
      <c r="TLF80" s="4"/>
      <c r="TLG80" s="4"/>
      <c r="TLH80" s="4"/>
      <c r="TLI80" s="4"/>
      <c r="TLJ80" s="4"/>
      <c r="TLK80" s="4"/>
      <c r="TLL80" s="4"/>
      <c r="TLM80" s="4"/>
      <c r="TLN80" s="4"/>
      <c r="TLO80" s="4"/>
      <c r="TLP80" s="4"/>
      <c r="TLQ80" s="4"/>
      <c r="TLR80" s="4"/>
      <c r="TLS80" s="4"/>
      <c r="TLT80" s="4"/>
      <c r="TLU80" s="4"/>
      <c r="TLV80" s="4"/>
      <c r="TLW80" s="4"/>
      <c r="TLX80" s="4"/>
      <c r="TLY80" s="4"/>
      <c r="TLZ80" s="4"/>
      <c r="TMA80" s="4"/>
      <c r="TMB80" s="4"/>
      <c r="TMC80" s="4"/>
      <c r="TMD80" s="4"/>
      <c r="TME80" s="4"/>
      <c r="TMF80" s="4"/>
      <c r="TMG80" s="4"/>
      <c r="TMH80" s="4"/>
      <c r="TMI80" s="4"/>
      <c r="TMJ80" s="4"/>
      <c r="TMK80" s="4"/>
      <c r="TML80" s="4"/>
      <c r="TMM80" s="4"/>
      <c r="TMN80" s="4"/>
      <c r="TMO80" s="4"/>
      <c r="TMP80" s="4"/>
      <c r="TMQ80" s="4"/>
      <c r="TMR80" s="4"/>
      <c r="TMS80" s="4"/>
      <c r="TMT80" s="4"/>
      <c r="TMU80" s="4"/>
      <c r="TMV80" s="4"/>
      <c r="TMW80" s="4"/>
      <c r="TMX80" s="4"/>
      <c r="TMY80" s="4"/>
      <c r="TMZ80" s="4"/>
      <c r="TNA80" s="4"/>
      <c r="TNB80" s="4"/>
      <c r="TNC80" s="4"/>
      <c r="TND80" s="4"/>
      <c r="TNE80" s="4"/>
      <c r="TNF80" s="4"/>
      <c r="TNG80" s="4"/>
      <c r="TNH80" s="4"/>
      <c r="TNI80" s="4"/>
      <c r="TNJ80" s="4"/>
      <c r="TNK80" s="4"/>
      <c r="TNL80" s="4"/>
      <c r="TNM80" s="4"/>
      <c r="TNN80" s="4"/>
      <c r="TNO80" s="4"/>
      <c r="TNP80" s="4"/>
      <c r="TNQ80" s="4"/>
      <c r="TNR80" s="4"/>
      <c r="TNS80" s="4"/>
      <c r="TNT80" s="4"/>
      <c r="TNU80" s="4"/>
      <c r="TNV80" s="4"/>
      <c r="TNW80" s="4"/>
      <c r="TNX80" s="4"/>
      <c r="TNY80" s="4"/>
      <c r="TNZ80" s="4"/>
      <c r="TOA80" s="4"/>
      <c r="TOB80" s="4"/>
      <c r="TOC80" s="4"/>
      <c r="TOD80" s="4"/>
      <c r="TOE80" s="4"/>
      <c r="TOF80" s="4"/>
      <c r="TOG80" s="4"/>
      <c r="TOH80" s="4"/>
      <c r="TOI80" s="4"/>
      <c r="TOJ80" s="4"/>
      <c r="TOK80" s="4"/>
      <c r="TOL80" s="4"/>
      <c r="TOM80" s="4"/>
      <c r="TON80" s="4"/>
      <c r="TOO80" s="4"/>
      <c r="TOP80" s="4"/>
      <c r="TOQ80" s="4"/>
      <c r="TOR80" s="4"/>
      <c r="TOS80" s="4"/>
      <c r="TOT80" s="4"/>
      <c r="TOU80" s="4"/>
      <c r="TOV80" s="4"/>
      <c r="TOW80" s="4"/>
      <c r="TOX80" s="4"/>
      <c r="TOY80" s="4"/>
      <c r="TOZ80" s="4"/>
      <c r="TPA80" s="4"/>
      <c r="TPB80" s="4"/>
      <c r="TPC80" s="4"/>
      <c r="TPD80" s="4"/>
      <c r="TPE80" s="4"/>
      <c r="TPF80" s="4"/>
      <c r="TPG80" s="4"/>
      <c r="TPH80" s="4"/>
      <c r="TPI80" s="4"/>
      <c r="TPJ80" s="4"/>
      <c r="TPK80" s="4"/>
      <c r="TPL80" s="4"/>
      <c r="TPM80" s="4"/>
      <c r="TPN80" s="4"/>
      <c r="TPO80" s="4"/>
      <c r="TPP80" s="4"/>
      <c r="TPQ80" s="4"/>
      <c r="TPR80" s="4"/>
      <c r="TPS80" s="4"/>
      <c r="TPT80" s="4"/>
      <c r="TPU80" s="4"/>
      <c r="TPV80" s="4"/>
      <c r="TPW80" s="4"/>
      <c r="TPX80" s="4"/>
      <c r="TPY80" s="4"/>
      <c r="TPZ80" s="4"/>
      <c r="TQA80" s="4"/>
      <c r="TQB80" s="4"/>
      <c r="TQC80" s="4"/>
      <c r="TQD80" s="4"/>
      <c r="TQE80" s="4"/>
      <c r="TQF80" s="4"/>
      <c r="TQG80" s="4"/>
      <c r="TQH80" s="4"/>
      <c r="TQI80" s="4"/>
      <c r="TQJ80" s="4"/>
      <c r="TQK80" s="4"/>
      <c r="TQL80" s="4"/>
      <c r="TQM80" s="4"/>
      <c r="TQN80" s="4"/>
      <c r="TQO80" s="4"/>
      <c r="TQP80" s="4"/>
      <c r="TQQ80" s="4"/>
      <c r="TQR80" s="4"/>
      <c r="TQS80" s="4"/>
      <c r="TQT80" s="4"/>
      <c r="TQU80" s="4"/>
      <c r="TQV80" s="4"/>
      <c r="TQW80" s="4"/>
      <c r="TQX80" s="4"/>
      <c r="TQY80" s="4"/>
      <c r="TQZ80" s="4"/>
      <c r="TRA80" s="4"/>
      <c r="TRB80" s="4"/>
      <c r="TRC80" s="4"/>
      <c r="TRD80" s="4"/>
      <c r="TRE80" s="4"/>
      <c r="TRF80" s="4"/>
      <c r="TRG80" s="4"/>
      <c r="TRH80" s="4"/>
      <c r="TRI80" s="4"/>
      <c r="TRJ80" s="4"/>
      <c r="TRK80" s="4"/>
      <c r="TRL80" s="4"/>
      <c r="TRM80" s="4"/>
      <c r="TRN80" s="4"/>
      <c r="TRO80" s="4"/>
      <c r="TRP80" s="4"/>
      <c r="TRQ80" s="4"/>
      <c r="TRR80" s="4"/>
      <c r="TRS80" s="4"/>
      <c r="TRT80" s="4"/>
      <c r="TRU80" s="4"/>
      <c r="TRV80" s="4"/>
      <c r="TRW80" s="4"/>
      <c r="TRX80" s="4"/>
      <c r="TRY80" s="4"/>
      <c r="TRZ80" s="4"/>
      <c r="TSA80" s="4"/>
      <c r="TSB80" s="4"/>
      <c r="TSC80" s="4"/>
      <c r="TSD80" s="4"/>
      <c r="TSE80" s="4"/>
      <c r="TSF80" s="4"/>
      <c r="TSG80" s="4"/>
      <c r="TSH80" s="4"/>
      <c r="TSI80" s="4"/>
      <c r="TSJ80" s="4"/>
      <c r="TSK80" s="4"/>
      <c r="TSL80" s="4"/>
      <c r="TSM80" s="4"/>
      <c r="TSN80" s="4"/>
      <c r="TSO80" s="4"/>
      <c r="TSP80" s="4"/>
      <c r="TSQ80" s="4"/>
      <c r="TSR80" s="4"/>
      <c r="TSS80" s="4"/>
      <c r="TST80" s="4"/>
      <c r="TSU80" s="4"/>
      <c r="TSV80" s="4"/>
      <c r="TSW80" s="4"/>
      <c r="TSX80" s="4"/>
      <c r="TSY80" s="4"/>
      <c r="TSZ80" s="4"/>
      <c r="TTA80" s="4"/>
      <c r="TTB80" s="4"/>
      <c r="TTC80" s="4"/>
      <c r="TTD80" s="4"/>
      <c r="TTE80" s="4"/>
      <c r="TTF80" s="4"/>
      <c r="TTG80" s="4"/>
      <c r="TTH80" s="4"/>
      <c r="TTI80" s="4"/>
      <c r="TTJ80" s="4"/>
      <c r="TTK80" s="4"/>
      <c r="TTL80" s="4"/>
      <c r="TTM80" s="4"/>
      <c r="TTN80" s="4"/>
      <c r="TTO80" s="4"/>
      <c r="TTP80" s="4"/>
      <c r="TTQ80" s="4"/>
      <c r="TTR80" s="4"/>
      <c r="TTS80" s="4"/>
      <c r="TTT80" s="4"/>
      <c r="TTU80" s="4"/>
      <c r="TTV80" s="4"/>
      <c r="TTW80" s="4"/>
      <c r="TTX80" s="4"/>
      <c r="TTY80" s="4"/>
      <c r="TTZ80" s="4"/>
      <c r="TUA80" s="4"/>
      <c r="TUB80" s="4"/>
      <c r="TUC80" s="4"/>
      <c r="TUD80" s="4"/>
      <c r="TUE80" s="4"/>
      <c r="TUF80" s="4"/>
      <c r="TUG80" s="4"/>
      <c r="TUH80" s="4"/>
      <c r="TUI80" s="4"/>
      <c r="TUJ80" s="4"/>
      <c r="TUK80" s="4"/>
      <c r="TUL80" s="4"/>
      <c r="TUM80" s="4"/>
      <c r="TUN80" s="4"/>
      <c r="TUO80" s="4"/>
      <c r="TUP80" s="4"/>
      <c r="TUQ80" s="4"/>
      <c r="TUR80" s="4"/>
      <c r="TUS80" s="4"/>
      <c r="TUT80" s="4"/>
      <c r="TUU80" s="4"/>
      <c r="TUV80" s="4"/>
      <c r="TUW80" s="4"/>
      <c r="TUX80" s="4"/>
      <c r="TUY80" s="4"/>
      <c r="TUZ80" s="4"/>
      <c r="TVA80" s="4"/>
      <c r="TVB80" s="4"/>
      <c r="TVC80" s="4"/>
      <c r="TVD80" s="4"/>
      <c r="TVE80" s="4"/>
      <c r="TVF80" s="4"/>
      <c r="TVG80" s="4"/>
      <c r="TVH80" s="4"/>
      <c r="TVI80" s="4"/>
      <c r="TVJ80" s="4"/>
      <c r="TVK80" s="4"/>
      <c r="TVL80" s="4"/>
      <c r="TVM80" s="4"/>
      <c r="TVN80" s="4"/>
      <c r="TVO80" s="4"/>
      <c r="TVP80" s="4"/>
      <c r="TVQ80" s="4"/>
      <c r="TVR80" s="4"/>
      <c r="TVS80" s="4"/>
      <c r="TVT80" s="4"/>
      <c r="TVU80" s="4"/>
      <c r="TVV80" s="4"/>
      <c r="TVW80" s="4"/>
      <c r="TVX80" s="4"/>
      <c r="TVY80" s="4"/>
      <c r="TVZ80" s="4"/>
      <c r="TWA80" s="4"/>
      <c r="TWB80" s="4"/>
      <c r="TWC80" s="4"/>
      <c r="TWD80" s="4"/>
      <c r="TWE80" s="4"/>
      <c r="TWF80" s="4"/>
      <c r="TWG80" s="4"/>
      <c r="TWH80" s="4"/>
      <c r="TWI80" s="4"/>
      <c r="TWJ80" s="4"/>
      <c r="TWK80" s="4"/>
      <c r="TWL80" s="4"/>
      <c r="TWM80" s="4"/>
      <c r="TWN80" s="4"/>
      <c r="TWO80" s="4"/>
      <c r="TWP80" s="4"/>
      <c r="TWQ80" s="4"/>
      <c r="TWR80" s="4"/>
      <c r="TWS80" s="4"/>
      <c r="TWT80" s="4"/>
      <c r="TWU80" s="4"/>
      <c r="TWV80" s="4"/>
      <c r="TWW80" s="4"/>
      <c r="TWX80" s="4"/>
      <c r="TWY80" s="4"/>
      <c r="TWZ80" s="4"/>
      <c r="TXA80" s="4"/>
      <c r="TXB80" s="4"/>
      <c r="TXC80" s="4"/>
      <c r="TXD80" s="4"/>
      <c r="TXE80" s="4"/>
      <c r="TXF80" s="4"/>
      <c r="TXG80" s="4"/>
      <c r="TXH80" s="4"/>
      <c r="TXI80" s="4"/>
      <c r="TXJ80" s="4"/>
      <c r="TXK80" s="4"/>
      <c r="TXL80" s="4"/>
      <c r="TXM80" s="4"/>
      <c r="TXN80" s="4"/>
      <c r="TXO80" s="4"/>
      <c r="TXP80" s="4"/>
      <c r="TXQ80" s="4"/>
      <c r="TXR80" s="4"/>
      <c r="TXS80" s="4"/>
      <c r="TXT80" s="4"/>
      <c r="TXU80" s="4"/>
      <c r="TXV80" s="4"/>
      <c r="TXW80" s="4"/>
      <c r="TXX80" s="4"/>
      <c r="TXY80" s="4"/>
      <c r="TXZ80" s="4"/>
      <c r="TYA80" s="4"/>
      <c r="TYB80" s="4"/>
      <c r="TYC80" s="4"/>
      <c r="TYD80" s="4"/>
      <c r="TYE80" s="4"/>
      <c r="TYF80" s="4"/>
      <c r="TYG80" s="4"/>
      <c r="TYH80" s="4"/>
      <c r="TYI80" s="4"/>
      <c r="TYJ80" s="4"/>
      <c r="TYK80" s="4"/>
      <c r="TYL80" s="4"/>
      <c r="TYM80" s="4"/>
      <c r="TYN80" s="4"/>
      <c r="TYO80" s="4"/>
      <c r="TYP80" s="4"/>
      <c r="TYQ80" s="4"/>
      <c r="TYR80" s="4"/>
      <c r="TYS80" s="4"/>
      <c r="TYT80" s="4"/>
      <c r="TYU80" s="4"/>
      <c r="TYV80" s="4"/>
      <c r="TYW80" s="4"/>
      <c r="TYX80" s="4"/>
      <c r="TYY80" s="4"/>
      <c r="TYZ80" s="4"/>
      <c r="TZA80" s="4"/>
      <c r="TZB80" s="4"/>
      <c r="TZC80" s="4"/>
      <c r="TZD80" s="4"/>
      <c r="TZE80" s="4"/>
      <c r="TZF80" s="4"/>
      <c r="TZG80" s="4"/>
      <c r="TZH80" s="4"/>
      <c r="TZI80" s="4"/>
      <c r="TZJ80" s="4"/>
      <c r="TZK80" s="4"/>
      <c r="TZL80" s="4"/>
      <c r="TZM80" s="4"/>
      <c r="TZN80" s="4"/>
      <c r="TZO80" s="4"/>
      <c r="TZP80" s="4"/>
      <c r="TZQ80" s="4"/>
      <c r="TZR80" s="4"/>
      <c r="TZS80" s="4"/>
      <c r="TZT80" s="4"/>
      <c r="TZU80" s="4"/>
      <c r="TZV80" s="4"/>
      <c r="TZW80" s="4"/>
      <c r="TZX80" s="4"/>
      <c r="TZY80" s="4"/>
      <c r="TZZ80" s="4"/>
      <c r="UAA80" s="4"/>
      <c r="UAB80" s="4"/>
      <c r="UAC80" s="4"/>
      <c r="UAD80" s="4"/>
      <c r="UAE80" s="4"/>
      <c r="UAF80" s="4"/>
      <c r="UAG80" s="4"/>
      <c r="UAH80" s="4"/>
      <c r="UAI80" s="4"/>
      <c r="UAJ80" s="4"/>
      <c r="UAK80" s="4"/>
      <c r="UAL80" s="4"/>
      <c r="UAM80" s="4"/>
      <c r="UAN80" s="4"/>
      <c r="UAO80" s="4"/>
      <c r="UAP80" s="4"/>
      <c r="UAQ80" s="4"/>
      <c r="UAR80" s="4"/>
      <c r="UAS80" s="4"/>
      <c r="UAT80" s="4"/>
      <c r="UAU80" s="4"/>
      <c r="UAV80" s="4"/>
      <c r="UAW80" s="4"/>
      <c r="UAX80" s="4"/>
      <c r="UAY80" s="4"/>
      <c r="UAZ80" s="4"/>
      <c r="UBA80" s="4"/>
      <c r="UBB80" s="4"/>
      <c r="UBC80" s="4"/>
      <c r="UBD80" s="4"/>
      <c r="UBE80" s="4"/>
      <c r="UBF80" s="4"/>
      <c r="UBG80" s="4"/>
      <c r="UBH80" s="4"/>
      <c r="UBI80" s="4"/>
      <c r="UBJ80" s="4"/>
      <c r="UBK80" s="4"/>
      <c r="UBL80" s="4"/>
      <c r="UBM80" s="4"/>
      <c r="UBN80" s="4"/>
      <c r="UBO80" s="4"/>
      <c r="UBP80" s="4"/>
      <c r="UBQ80" s="4"/>
      <c r="UBR80" s="4"/>
      <c r="UBS80" s="4"/>
      <c r="UBT80" s="4"/>
      <c r="UBU80" s="4"/>
      <c r="UBV80" s="4"/>
      <c r="UBW80" s="4"/>
      <c r="UBX80" s="4"/>
      <c r="UBY80" s="4"/>
      <c r="UBZ80" s="4"/>
      <c r="UCA80" s="4"/>
      <c r="UCB80" s="4"/>
      <c r="UCC80" s="4"/>
      <c r="UCD80" s="4"/>
      <c r="UCE80" s="4"/>
      <c r="UCF80" s="4"/>
      <c r="UCG80" s="4"/>
      <c r="UCH80" s="4"/>
      <c r="UCI80" s="4"/>
      <c r="UCJ80" s="4"/>
      <c r="UCK80" s="4"/>
      <c r="UCL80" s="4"/>
      <c r="UCM80" s="4"/>
      <c r="UCN80" s="4"/>
      <c r="UCO80" s="4"/>
      <c r="UCP80" s="4"/>
      <c r="UCQ80" s="4"/>
      <c r="UCR80" s="4"/>
      <c r="UCS80" s="4"/>
      <c r="UCT80" s="4"/>
      <c r="UCU80" s="4"/>
      <c r="UCV80" s="4"/>
      <c r="UCW80" s="4"/>
      <c r="UCX80" s="4"/>
      <c r="UCY80" s="4"/>
      <c r="UCZ80" s="4"/>
      <c r="UDA80" s="4"/>
      <c r="UDB80" s="4"/>
      <c r="UDC80" s="4"/>
      <c r="UDD80" s="4"/>
      <c r="UDE80" s="4"/>
      <c r="UDF80" s="4"/>
      <c r="UDG80" s="4"/>
      <c r="UDH80" s="4"/>
      <c r="UDI80" s="4"/>
      <c r="UDJ80" s="4"/>
      <c r="UDK80" s="4"/>
      <c r="UDL80" s="4"/>
      <c r="UDM80" s="4"/>
      <c r="UDN80" s="4"/>
      <c r="UDO80" s="4"/>
      <c r="UDP80" s="4"/>
      <c r="UDQ80" s="4"/>
      <c r="UDR80" s="4"/>
      <c r="UDS80" s="4"/>
      <c r="UDT80" s="4"/>
      <c r="UDU80" s="4"/>
      <c r="UDV80" s="4"/>
      <c r="UDW80" s="4"/>
      <c r="UDX80" s="4"/>
      <c r="UDY80" s="4"/>
      <c r="UDZ80" s="4"/>
      <c r="UEA80" s="4"/>
      <c r="UEB80" s="4"/>
      <c r="UEC80" s="4"/>
      <c r="UED80" s="4"/>
      <c r="UEE80" s="4"/>
      <c r="UEF80" s="4"/>
      <c r="UEG80" s="4"/>
      <c r="UEH80" s="4"/>
      <c r="UEI80" s="4"/>
      <c r="UEJ80" s="4"/>
      <c r="UEK80" s="4"/>
      <c r="UEL80" s="4"/>
      <c r="UEM80" s="4"/>
      <c r="UEN80" s="4"/>
      <c r="UEO80" s="4"/>
      <c r="UEP80" s="4"/>
      <c r="UEQ80" s="4"/>
      <c r="UER80" s="4"/>
      <c r="UES80" s="4"/>
      <c r="UET80" s="4"/>
      <c r="UEU80" s="4"/>
      <c r="UEV80" s="4"/>
      <c r="UEW80" s="4"/>
      <c r="UEX80" s="4"/>
      <c r="UEY80" s="4"/>
      <c r="UEZ80" s="4"/>
      <c r="UFA80" s="4"/>
      <c r="UFB80" s="4"/>
      <c r="UFC80" s="4"/>
      <c r="UFD80" s="4"/>
      <c r="UFE80" s="4"/>
      <c r="UFF80" s="4"/>
      <c r="UFG80" s="4"/>
      <c r="UFH80" s="4"/>
      <c r="UFI80" s="4"/>
      <c r="UFJ80" s="4"/>
      <c r="UFK80" s="4"/>
      <c r="UFL80" s="4"/>
      <c r="UFM80" s="4"/>
      <c r="UFN80" s="4"/>
      <c r="UFO80" s="4"/>
      <c r="UFP80" s="4"/>
      <c r="UFQ80" s="4"/>
      <c r="UFR80" s="4"/>
      <c r="UFS80" s="4"/>
      <c r="UFT80" s="4"/>
      <c r="UFU80" s="4"/>
      <c r="UFV80" s="4"/>
      <c r="UFW80" s="4"/>
      <c r="UFX80" s="4"/>
      <c r="UFY80" s="4"/>
      <c r="UFZ80" s="4"/>
      <c r="UGA80" s="4"/>
      <c r="UGB80" s="4"/>
      <c r="UGC80" s="4"/>
      <c r="UGD80" s="4"/>
      <c r="UGE80" s="4"/>
      <c r="UGF80" s="4"/>
      <c r="UGG80" s="4"/>
      <c r="UGH80" s="4"/>
      <c r="UGI80" s="4"/>
      <c r="UGJ80" s="4"/>
      <c r="UGK80" s="4"/>
      <c r="UGL80" s="4"/>
      <c r="UGM80" s="4"/>
      <c r="UGN80" s="4"/>
      <c r="UGO80" s="4"/>
      <c r="UGP80" s="4"/>
      <c r="UGQ80" s="4"/>
      <c r="UGR80" s="4"/>
      <c r="UGS80" s="4"/>
      <c r="UGT80" s="4"/>
      <c r="UGU80" s="4"/>
      <c r="UGV80" s="4"/>
      <c r="UGW80" s="4"/>
      <c r="UGX80" s="4"/>
      <c r="UGY80" s="4"/>
      <c r="UGZ80" s="4"/>
      <c r="UHA80" s="4"/>
      <c r="UHB80" s="4"/>
      <c r="UHC80" s="4"/>
      <c r="UHD80" s="4"/>
      <c r="UHE80" s="4"/>
      <c r="UHF80" s="4"/>
      <c r="UHG80" s="4"/>
      <c r="UHH80" s="4"/>
      <c r="UHI80" s="4"/>
      <c r="UHJ80" s="4"/>
      <c r="UHK80" s="4"/>
      <c r="UHL80" s="4"/>
      <c r="UHM80" s="4"/>
      <c r="UHN80" s="4"/>
      <c r="UHO80" s="4"/>
      <c r="UHP80" s="4"/>
      <c r="UHQ80" s="4"/>
      <c r="UHR80" s="4"/>
      <c r="UHS80" s="4"/>
      <c r="UHT80" s="4"/>
      <c r="UHU80" s="4"/>
      <c r="UHV80" s="4"/>
      <c r="UHW80" s="4"/>
      <c r="UHX80" s="4"/>
      <c r="UHY80" s="4"/>
      <c r="UHZ80" s="4"/>
      <c r="UIA80" s="4"/>
      <c r="UIB80" s="4"/>
      <c r="UIC80" s="4"/>
      <c r="UID80" s="4"/>
      <c r="UIE80" s="4"/>
      <c r="UIF80" s="4"/>
      <c r="UIG80" s="4"/>
      <c r="UIH80" s="4"/>
      <c r="UII80" s="4"/>
      <c r="UIJ80" s="4"/>
      <c r="UIK80" s="4"/>
      <c r="UIL80" s="4"/>
      <c r="UIM80" s="4"/>
      <c r="UIN80" s="4"/>
      <c r="UIO80" s="4"/>
      <c r="UIP80" s="4"/>
      <c r="UIQ80" s="4"/>
      <c r="UIR80" s="4"/>
      <c r="UIS80" s="4"/>
      <c r="UIT80" s="4"/>
      <c r="UIU80" s="4"/>
      <c r="UIV80" s="4"/>
      <c r="UIW80" s="4"/>
      <c r="UIX80" s="4"/>
      <c r="UIY80" s="4"/>
      <c r="UIZ80" s="4"/>
      <c r="UJA80" s="4"/>
      <c r="UJB80" s="4"/>
      <c r="UJC80" s="4"/>
      <c r="UJD80" s="4"/>
      <c r="UJE80" s="4"/>
      <c r="UJF80" s="4"/>
      <c r="UJG80" s="4"/>
      <c r="UJH80" s="4"/>
      <c r="UJI80" s="4"/>
      <c r="UJJ80" s="4"/>
      <c r="UJK80" s="4"/>
      <c r="UJL80" s="4"/>
      <c r="UJM80" s="4"/>
      <c r="UJN80" s="4"/>
      <c r="UJO80" s="4"/>
      <c r="UJP80" s="4"/>
      <c r="UJQ80" s="4"/>
      <c r="UJR80" s="4"/>
      <c r="UJS80" s="4"/>
      <c r="UJT80" s="4"/>
      <c r="UJU80" s="4"/>
      <c r="UJV80" s="4"/>
      <c r="UJW80" s="4"/>
      <c r="UJX80" s="4"/>
      <c r="UJY80" s="4"/>
      <c r="UJZ80" s="4"/>
      <c r="UKA80" s="4"/>
      <c r="UKB80" s="4"/>
      <c r="UKC80" s="4"/>
      <c r="UKD80" s="4"/>
      <c r="UKE80" s="4"/>
      <c r="UKF80" s="4"/>
      <c r="UKG80" s="4"/>
      <c r="UKH80" s="4"/>
      <c r="UKI80" s="4"/>
      <c r="UKJ80" s="4"/>
      <c r="UKK80" s="4"/>
      <c r="UKL80" s="4"/>
      <c r="UKM80" s="4"/>
      <c r="UKN80" s="4"/>
      <c r="UKO80" s="4"/>
      <c r="UKP80" s="4"/>
      <c r="UKQ80" s="4"/>
      <c r="UKR80" s="4"/>
      <c r="UKS80" s="4"/>
      <c r="UKT80" s="4"/>
      <c r="UKU80" s="4"/>
      <c r="UKV80" s="4"/>
      <c r="UKW80" s="4"/>
      <c r="UKX80" s="4"/>
      <c r="UKY80" s="4"/>
      <c r="UKZ80" s="4"/>
      <c r="ULA80" s="4"/>
      <c r="ULB80" s="4"/>
      <c r="ULC80" s="4"/>
      <c r="ULD80" s="4"/>
      <c r="ULE80" s="4"/>
      <c r="ULF80" s="4"/>
      <c r="ULG80" s="4"/>
      <c r="ULH80" s="4"/>
      <c r="ULI80" s="4"/>
      <c r="ULJ80" s="4"/>
      <c r="ULK80" s="4"/>
      <c r="ULL80" s="4"/>
      <c r="ULM80" s="4"/>
      <c r="ULN80" s="4"/>
      <c r="ULO80" s="4"/>
      <c r="ULP80" s="4"/>
      <c r="ULQ80" s="4"/>
      <c r="ULR80" s="4"/>
      <c r="ULS80" s="4"/>
      <c r="ULT80" s="4"/>
      <c r="ULU80" s="4"/>
      <c r="ULV80" s="4"/>
      <c r="ULW80" s="4"/>
      <c r="ULX80" s="4"/>
      <c r="ULY80" s="4"/>
      <c r="ULZ80" s="4"/>
      <c r="UMA80" s="4"/>
      <c r="UMB80" s="4"/>
      <c r="UMC80" s="4"/>
      <c r="UMD80" s="4"/>
      <c r="UME80" s="4"/>
      <c r="UMF80" s="4"/>
      <c r="UMG80" s="4"/>
      <c r="UMH80" s="4"/>
      <c r="UMI80" s="4"/>
      <c r="UMJ80" s="4"/>
      <c r="UMK80" s="4"/>
      <c r="UML80" s="4"/>
      <c r="UMM80" s="4"/>
      <c r="UMN80" s="4"/>
      <c r="UMO80" s="4"/>
      <c r="UMP80" s="4"/>
      <c r="UMQ80" s="4"/>
      <c r="UMR80" s="4"/>
      <c r="UMS80" s="4"/>
      <c r="UMT80" s="4"/>
      <c r="UMU80" s="4"/>
      <c r="UMV80" s="4"/>
      <c r="UMW80" s="4"/>
      <c r="UMX80" s="4"/>
      <c r="UMY80" s="4"/>
      <c r="UMZ80" s="4"/>
      <c r="UNA80" s="4"/>
      <c r="UNB80" s="4"/>
      <c r="UNC80" s="4"/>
      <c r="UND80" s="4"/>
      <c r="UNE80" s="4"/>
      <c r="UNF80" s="4"/>
      <c r="UNG80" s="4"/>
      <c r="UNH80" s="4"/>
      <c r="UNI80" s="4"/>
      <c r="UNJ80" s="4"/>
      <c r="UNK80" s="4"/>
      <c r="UNL80" s="4"/>
      <c r="UNM80" s="4"/>
      <c r="UNN80" s="4"/>
      <c r="UNO80" s="4"/>
      <c r="UNP80" s="4"/>
      <c r="UNQ80" s="4"/>
      <c r="UNR80" s="4"/>
      <c r="UNS80" s="4"/>
      <c r="UNT80" s="4"/>
      <c r="UNU80" s="4"/>
      <c r="UNV80" s="4"/>
      <c r="UNW80" s="4"/>
      <c r="UNX80" s="4"/>
      <c r="UNY80" s="4"/>
      <c r="UNZ80" s="4"/>
      <c r="UOA80" s="4"/>
      <c r="UOB80" s="4"/>
      <c r="UOC80" s="4"/>
      <c r="UOD80" s="4"/>
      <c r="UOE80" s="4"/>
      <c r="UOF80" s="4"/>
      <c r="UOG80" s="4"/>
      <c r="UOH80" s="4"/>
      <c r="UOI80" s="4"/>
      <c r="UOJ80" s="4"/>
      <c r="UOK80" s="4"/>
      <c r="UOL80" s="4"/>
      <c r="UOM80" s="4"/>
      <c r="UON80" s="4"/>
      <c r="UOO80" s="4"/>
      <c r="UOP80" s="4"/>
      <c r="UOQ80" s="4"/>
      <c r="UOR80" s="4"/>
      <c r="UOS80" s="4"/>
      <c r="UOT80" s="4"/>
      <c r="UOU80" s="4"/>
      <c r="UOV80" s="4"/>
      <c r="UOW80" s="4"/>
      <c r="UOX80" s="4"/>
      <c r="UOY80" s="4"/>
      <c r="UOZ80" s="4"/>
      <c r="UPA80" s="4"/>
      <c r="UPB80" s="4"/>
      <c r="UPC80" s="4"/>
      <c r="UPD80" s="4"/>
      <c r="UPE80" s="4"/>
      <c r="UPF80" s="4"/>
      <c r="UPG80" s="4"/>
      <c r="UPH80" s="4"/>
      <c r="UPI80" s="4"/>
      <c r="UPJ80" s="4"/>
      <c r="UPK80" s="4"/>
      <c r="UPL80" s="4"/>
      <c r="UPM80" s="4"/>
      <c r="UPN80" s="4"/>
      <c r="UPO80" s="4"/>
      <c r="UPP80" s="4"/>
      <c r="UPQ80" s="4"/>
      <c r="UPR80" s="4"/>
      <c r="UPS80" s="4"/>
      <c r="UPT80" s="4"/>
      <c r="UPU80" s="4"/>
      <c r="UPV80" s="4"/>
      <c r="UPW80" s="4"/>
      <c r="UPX80" s="4"/>
      <c r="UPY80" s="4"/>
      <c r="UPZ80" s="4"/>
      <c r="UQA80" s="4"/>
      <c r="UQB80" s="4"/>
      <c r="UQC80" s="4"/>
      <c r="UQD80" s="4"/>
      <c r="UQE80" s="4"/>
      <c r="UQF80" s="4"/>
      <c r="UQG80" s="4"/>
      <c r="UQH80" s="4"/>
      <c r="UQI80" s="4"/>
      <c r="UQJ80" s="4"/>
      <c r="UQK80" s="4"/>
      <c r="UQL80" s="4"/>
      <c r="UQM80" s="4"/>
      <c r="UQN80" s="4"/>
      <c r="UQO80" s="4"/>
      <c r="UQP80" s="4"/>
      <c r="UQQ80" s="4"/>
      <c r="UQR80" s="4"/>
      <c r="UQS80" s="4"/>
      <c r="UQT80" s="4"/>
      <c r="UQU80" s="4"/>
      <c r="UQV80" s="4"/>
      <c r="UQW80" s="4"/>
      <c r="UQX80" s="4"/>
      <c r="UQY80" s="4"/>
      <c r="UQZ80" s="4"/>
      <c r="URA80" s="4"/>
      <c r="URB80" s="4"/>
      <c r="URC80" s="4"/>
      <c r="URD80" s="4"/>
      <c r="URE80" s="4"/>
      <c r="URF80" s="4"/>
      <c r="URG80" s="4"/>
      <c r="URH80" s="4"/>
      <c r="URI80" s="4"/>
      <c r="URJ80" s="4"/>
      <c r="URK80" s="4"/>
      <c r="URL80" s="4"/>
      <c r="URM80" s="4"/>
      <c r="URN80" s="4"/>
      <c r="URO80" s="4"/>
      <c r="URP80" s="4"/>
      <c r="URQ80" s="4"/>
      <c r="URR80" s="4"/>
      <c r="URS80" s="4"/>
      <c r="URT80" s="4"/>
      <c r="URU80" s="4"/>
      <c r="URV80" s="4"/>
      <c r="URW80" s="4"/>
      <c r="URX80" s="4"/>
      <c r="URY80" s="4"/>
      <c r="URZ80" s="4"/>
      <c r="USA80" s="4"/>
      <c r="USB80" s="4"/>
      <c r="USC80" s="4"/>
      <c r="USD80" s="4"/>
      <c r="USE80" s="4"/>
      <c r="USF80" s="4"/>
      <c r="USG80" s="4"/>
      <c r="USH80" s="4"/>
      <c r="USI80" s="4"/>
      <c r="USJ80" s="4"/>
      <c r="USK80" s="4"/>
      <c r="USL80" s="4"/>
      <c r="USM80" s="4"/>
      <c r="USN80" s="4"/>
      <c r="USO80" s="4"/>
      <c r="USP80" s="4"/>
      <c r="USQ80" s="4"/>
      <c r="USR80" s="4"/>
      <c r="USS80" s="4"/>
      <c r="UST80" s="4"/>
      <c r="USU80" s="4"/>
      <c r="USV80" s="4"/>
      <c r="USW80" s="4"/>
      <c r="USX80" s="4"/>
      <c r="USY80" s="4"/>
      <c r="USZ80" s="4"/>
      <c r="UTA80" s="4"/>
      <c r="UTB80" s="4"/>
      <c r="UTC80" s="4"/>
      <c r="UTD80" s="4"/>
      <c r="UTE80" s="4"/>
      <c r="UTF80" s="4"/>
      <c r="UTG80" s="4"/>
      <c r="UTH80" s="4"/>
      <c r="UTI80" s="4"/>
      <c r="UTJ80" s="4"/>
      <c r="UTK80" s="4"/>
      <c r="UTL80" s="4"/>
      <c r="UTM80" s="4"/>
      <c r="UTN80" s="4"/>
      <c r="UTO80" s="4"/>
      <c r="UTP80" s="4"/>
      <c r="UTQ80" s="4"/>
      <c r="UTR80" s="4"/>
      <c r="UTS80" s="4"/>
      <c r="UTT80" s="4"/>
      <c r="UTU80" s="4"/>
      <c r="UTV80" s="4"/>
      <c r="UTW80" s="4"/>
      <c r="UTX80" s="4"/>
      <c r="UTY80" s="4"/>
      <c r="UTZ80" s="4"/>
      <c r="UUA80" s="4"/>
      <c r="UUB80" s="4"/>
      <c r="UUC80" s="4"/>
      <c r="UUD80" s="4"/>
      <c r="UUE80" s="4"/>
      <c r="UUF80" s="4"/>
      <c r="UUG80" s="4"/>
      <c r="UUH80" s="4"/>
      <c r="UUI80" s="4"/>
      <c r="UUJ80" s="4"/>
      <c r="UUK80" s="4"/>
      <c r="UUL80" s="4"/>
      <c r="UUM80" s="4"/>
      <c r="UUN80" s="4"/>
      <c r="UUO80" s="4"/>
      <c r="UUP80" s="4"/>
      <c r="UUQ80" s="4"/>
      <c r="UUR80" s="4"/>
      <c r="UUS80" s="4"/>
      <c r="UUT80" s="4"/>
      <c r="UUU80" s="4"/>
      <c r="UUV80" s="4"/>
      <c r="UUW80" s="4"/>
      <c r="UUX80" s="4"/>
      <c r="UUY80" s="4"/>
      <c r="UUZ80" s="4"/>
      <c r="UVA80" s="4"/>
      <c r="UVB80" s="4"/>
      <c r="UVC80" s="4"/>
      <c r="UVD80" s="4"/>
      <c r="UVE80" s="4"/>
      <c r="UVF80" s="4"/>
      <c r="UVG80" s="4"/>
      <c r="UVH80" s="4"/>
      <c r="UVI80" s="4"/>
      <c r="UVJ80" s="4"/>
      <c r="UVK80" s="4"/>
      <c r="UVL80" s="4"/>
      <c r="UVM80" s="4"/>
      <c r="UVN80" s="4"/>
      <c r="UVO80" s="4"/>
      <c r="UVP80" s="4"/>
      <c r="UVQ80" s="4"/>
      <c r="UVR80" s="4"/>
      <c r="UVS80" s="4"/>
      <c r="UVT80" s="4"/>
      <c r="UVU80" s="4"/>
      <c r="UVV80" s="4"/>
      <c r="UVW80" s="4"/>
      <c r="UVX80" s="4"/>
      <c r="UVY80" s="4"/>
      <c r="UVZ80" s="4"/>
      <c r="UWA80" s="4"/>
      <c r="UWB80" s="4"/>
      <c r="UWC80" s="4"/>
      <c r="UWD80" s="4"/>
      <c r="UWE80" s="4"/>
      <c r="UWF80" s="4"/>
      <c r="UWG80" s="4"/>
      <c r="UWH80" s="4"/>
      <c r="UWI80" s="4"/>
      <c r="UWJ80" s="4"/>
      <c r="UWK80" s="4"/>
      <c r="UWL80" s="4"/>
      <c r="UWM80" s="4"/>
      <c r="UWN80" s="4"/>
      <c r="UWO80" s="4"/>
      <c r="UWP80" s="4"/>
      <c r="UWQ80" s="4"/>
      <c r="UWR80" s="4"/>
      <c r="UWS80" s="4"/>
      <c r="UWT80" s="4"/>
      <c r="UWU80" s="4"/>
      <c r="UWV80" s="4"/>
      <c r="UWW80" s="4"/>
      <c r="UWX80" s="4"/>
      <c r="UWY80" s="4"/>
      <c r="UWZ80" s="4"/>
      <c r="UXA80" s="4"/>
      <c r="UXB80" s="4"/>
      <c r="UXC80" s="4"/>
      <c r="UXD80" s="4"/>
      <c r="UXE80" s="4"/>
      <c r="UXF80" s="4"/>
      <c r="UXG80" s="4"/>
      <c r="UXH80" s="4"/>
      <c r="UXI80" s="4"/>
      <c r="UXJ80" s="4"/>
      <c r="UXK80" s="4"/>
      <c r="UXL80" s="4"/>
      <c r="UXM80" s="4"/>
      <c r="UXN80" s="4"/>
      <c r="UXO80" s="4"/>
      <c r="UXP80" s="4"/>
      <c r="UXQ80" s="4"/>
      <c r="UXR80" s="4"/>
      <c r="UXS80" s="4"/>
      <c r="UXT80" s="4"/>
      <c r="UXU80" s="4"/>
      <c r="UXV80" s="4"/>
      <c r="UXW80" s="4"/>
      <c r="UXX80" s="4"/>
      <c r="UXY80" s="4"/>
      <c r="UXZ80" s="4"/>
      <c r="UYA80" s="4"/>
      <c r="UYB80" s="4"/>
      <c r="UYC80" s="4"/>
      <c r="UYD80" s="4"/>
      <c r="UYE80" s="4"/>
      <c r="UYF80" s="4"/>
      <c r="UYG80" s="4"/>
      <c r="UYH80" s="4"/>
      <c r="UYI80" s="4"/>
      <c r="UYJ80" s="4"/>
      <c r="UYK80" s="4"/>
      <c r="UYL80" s="4"/>
      <c r="UYM80" s="4"/>
      <c r="UYN80" s="4"/>
      <c r="UYO80" s="4"/>
      <c r="UYP80" s="4"/>
      <c r="UYQ80" s="4"/>
      <c r="UYR80" s="4"/>
      <c r="UYS80" s="4"/>
      <c r="UYT80" s="4"/>
      <c r="UYU80" s="4"/>
      <c r="UYV80" s="4"/>
      <c r="UYW80" s="4"/>
      <c r="UYX80" s="4"/>
      <c r="UYY80" s="4"/>
      <c r="UYZ80" s="4"/>
      <c r="UZA80" s="4"/>
      <c r="UZB80" s="4"/>
      <c r="UZC80" s="4"/>
      <c r="UZD80" s="4"/>
      <c r="UZE80" s="4"/>
      <c r="UZF80" s="4"/>
      <c r="UZG80" s="4"/>
      <c r="UZH80" s="4"/>
      <c r="UZI80" s="4"/>
      <c r="UZJ80" s="4"/>
      <c r="UZK80" s="4"/>
      <c r="UZL80" s="4"/>
      <c r="UZM80" s="4"/>
      <c r="UZN80" s="4"/>
      <c r="UZO80" s="4"/>
      <c r="UZP80" s="4"/>
      <c r="UZQ80" s="4"/>
      <c r="UZR80" s="4"/>
      <c r="UZS80" s="4"/>
      <c r="UZT80" s="4"/>
      <c r="UZU80" s="4"/>
      <c r="UZV80" s="4"/>
      <c r="UZW80" s="4"/>
      <c r="UZX80" s="4"/>
      <c r="UZY80" s="4"/>
      <c r="UZZ80" s="4"/>
      <c r="VAA80" s="4"/>
      <c r="VAB80" s="4"/>
      <c r="VAC80" s="4"/>
      <c r="VAD80" s="4"/>
      <c r="VAE80" s="4"/>
      <c r="VAF80" s="4"/>
      <c r="VAG80" s="4"/>
      <c r="VAH80" s="4"/>
      <c r="VAI80" s="4"/>
      <c r="VAJ80" s="4"/>
      <c r="VAK80" s="4"/>
      <c r="VAL80" s="4"/>
      <c r="VAM80" s="4"/>
      <c r="VAN80" s="4"/>
      <c r="VAO80" s="4"/>
      <c r="VAP80" s="4"/>
      <c r="VAQ80" s="4"/>
      <c r="VAR80" s="4"/>
      <c r="VAS80" s="4"/>
      <c r="VAT80" s="4"/>
      <c r="VAU80" s="4"/>
      <c r="VAV80" s="4"/>
      <c r="VAW80" s="4"/>
      <c r="VAX80" s="4"/>
      <c r="VAY80" s="4"/>
      <c r="VAZ80" s="4"/>
      <c r="VBA80" s="4"/>
      <c r="VBB80" s="4"/>
      <c r="VBC80" s="4"/>
      <c r="VBD80" s="4"/>
      <c r="VBE80" s="4"/>
      <c r="VBF80" s="4"/>
      <c r="VBG80" s="4"/>
      <c r="VBH80" s="4"/>
      <c r="VBI80" s="4"/>
      <c r="VBJ80" s="4"/>
      <c r="VBK80" s="4"/>
      <c r="VBL80" s="4"/>
      <c r="VBM80" s="4"/>
      <c r="VBN80" s="4"/>
      <c r="VBO80" s="4"/>
      <c r="VBP80" s="4"/>
      <c r="VBQ80" s="4"/>
      <c r="VBR80" s="4"/>
      <c r="VBS80" s="4"/>
      <c r="VBT80" s="4"/>
      <c r="VBU80" s="4"/>
      <c r="VBV80" s="4"/>
      <c r="VBW80" s="4"/>
      <c r="VBX80" s="4"/>
      <c r="VBY80" s="4"/>
      <c r="VBZ80" s="4"/>
      <c r="VCA80" s="4"/>
      <c r="VCB80" s="4"/>
      <c r="VCC80" s="4"/>
      <c r="VCD80" s="4"/>
      <c r="VCE80" s="4"/>
      <c r="VCF80" s="4"/>
      <c r="VCG80" s="4"/>
      <c r="VCH80" s="4"/>
      <c r="VCI80" s="4"/>
      <c r="VCJ80" s="4"/>
      <c r="VCK80" s="4"/>
      <c r="VCL80" s="4"/>
      <c r="VCM80" s="4"/>
      <c r="VCN80" s="4"/>
      <c r="VCO80" s="4"/>
      <c r="VCP80" s="4"/>
      <c r="VCQ80" s="4"/>
      <c r="VCR80" s="4"/>
      <c r="VCS80" s="4"/>
      <c r="VCT80" s="4"/>
      <c r="VCU80" s="4"/>
      <c r="VCV80" s="4"/>
      <c r="VCW80" s="4"/>
      <c r="VCX80" s="4"/>
      <c r="VCY80" s="4"/>
      <c r="VCZ80" s="4"/>
      <c r="VDA80" s="4"/>
      <c r="VDB80" s="4"/>
      <c r="VDC80" s="4"/>
      <c r="VDD80" s="4"/>
      <c r="VDE80" s="4"/>
      <c r="VDF80" s="4"/>
      <c r="VDG80" s="4"/>
      <c r="VDH80" s="4"/>
      <c r="VDI80" s="4"/>
      <c r="VDJ80" s="4"/>
      <c r="VDK80" s="4"/>
      <c r="VDL80" s="4"/>
      <c r="VDM80" s="4"/>
      <c r="VDN80" s="4"/>
      <c r="VDO80" s="4"/>
      <c r="VDP80" s="4"/>
      <c r="VDQ80" s="4"/>
      <c r="VDR80" s="4"/>
      <c r="VDS80" s="4"/>
      <c r="VDT80" s="4"/>
      <c r="VDU80" s="4"/>
      <c r="VDV80" s="4"/>
      <c r="VDW80" s="4"/>
      <c r="VDX80" s="4"/>
      <c r="VDY80" s="4"/>
      <c r="VDZ80" s="4"/>
      <c r="VEA80" s="4"/>
      <c r="VEB80" s="4"/>
      <c r="VEC80" s="4"/>
      <c r="VED80" s="4"/>
      <c r="VEE80" s="4"/>
      <c r="VEF80" s="4"/>
      <c r="VEG80" s="4"/>
      <c r="VEH80" s="4"/>
      <c r="VEI80" s="4"/>
      <c r="VEJ80" s="4"/>
      <c r="VEK80" s="4"/>
      <c r="VEL80" s="4"/>
      <c r="VEM80" s="4"/>
      <c r="VEN80" s="4"/>
      <c r="VEO80" s="4"/>
      <c r="VEP80" s="4"/>
      <c r="VEQ80" s="4"/>
      <c r="VER80" s="4"/>
      <c r="VES80" s="4"/>
      <c r="VET80" s="4"/>
      <c r="VEU80" s="4"/>
      <c r="VEV80" s="4"/>
      <c r="VEW80" s="4"/>
      <c r="VEX80" s="4"/>
      <c r="VEY80" s="4"/>
      <c r="VEZ80" s="4"/>
      <c r="VFA80" s="4"/>
      <c r="VFB80" s="4"/>
      <c r="VFC80" s="4"/>
      <c r="VFD80" s="4"/>
      <c r="VFE80" s="4"/>
      <c r="VFF80" s="4"/>
      <c r="VFG80" s="4"/>
      <c r="VFH80" s="4"/>
      <c r="VFI80" s="4"/>
      <c r="VFJ80" s="4"/>
      <c r="VFK80" s="4"/>
      <c r="VFL80" s="4"/>
      <c r="VFM80" s="4"/>
      <c r="VFN80" s="4"/>
      <c r="VFO80" s="4"/>
      <c r="VFP80" s="4"/>
      <c r="VFQ80" s="4"/>
      <c r="VFR80" s="4"/>
      <c r="VFS80" s="4"/>
      <c r="VFT80" s="4"/>
      <c r="VFU80" s="4"/>
      <c r="VFV80" s="4"/>
      <c r="VFW80" s="4"/>
      <c r="VFX80" s="4"/>
      <c r="VFY80" s="4"/>
      <c r="VFZ80" s="4"/>
      <c r="VGA80" s="4"/>
      <c r="VGB80" s="4"/>
      <c r="VGC80" s="4"/>
      <c r="VGD80" s="4"/>
      <c r="VGE80" s="4"/>
      <c r="VGF80" s="4"/>
      <c r="VGG80" s="4"/>
      <c r="VGH80" s="4"/>
      <c r="VGI80" s="4"/>
      <c r="VGJ80" s="4"/>
      <c r="VGK80" s="4"/>
      <c r="VGL80" s="4"/>
      <c r="VGM80" s="4"/>
      <c r="VGN80" s="4"/>
      <c r="VGO80" s="4"/>
      <c r="VGP80" s="4"/>
      <c r="VGQ80" s="4"/>
      <c r="VGR80" s="4"/>
      <c r="VGS80" s="4"/>
      <c r="VGT80" s="4"/>
      <c r="VGU80" s="4"/>
      <c r="VGV80" s="4"/>
      <c r="VGW80" s="4"/>
      <c r="VGX80" s="4"/>
      <c r="VGY80" s="4"/>
      <c r="VGZ80" s="4"/>
      <c r="VHA80" s="4"/>
      <c r="VHB80" s="4"/>
      <c r="VHC80" s="4"/>
      <c r="VHD80" s="4"/>
      <c r="VHE80" s="4"/>
      <c r="VHF80" s="4"/>
      <c r="VHG80" s="4"/>
      <c r="VHH80" s="4"/>
      <c r="VHI80" s="4"/>
      <c r="VHJ80" s="4"/>
      <c r="VHK80" s="4"/>
      <c r="VHL80" s="4"/>
      <c r="VHM80" s="4"/>
      <c r="VHN80" s="4"/>
      <c r="VHO80" s="4"/>
      <c r="VHP80" s="4"/>
      <c r="VHQ80" s="4"/>
      <c r="VHR80" s="4"/>
      <c r="VHS80" s="4"/>
      <c r="VHT80" s="4"/>
      <c r="VHU80" s="4"/>
      <c r="VHV80" s="4"/>
      <c r="VHW80" s="4"/>
      <c r="VHX80" s="4"/>
      <c r="VHY80" s="4"/>
      <c r="VHZ80" s="4"/>
      <c r="VIA80" s="4"/>
      <c r="VIB80" s="4"/>
      <c r="VIC80" s="4"/>
      <c r="VID80" s="4"/>
      <c r="VIE80" s="4"/>
      <c r="VIF80" s="4"/>
      <c r="VIG80" s="4"/>
      <c r="VIH80" s="4"/>
      <c r="VII80" s="4"/>
      <c r="VIJ80" s="4"/>
      <c r="VIK80" s="4"/>
      <c r="VIL80" s="4"/>
      <c r="VIM80" s="4"/>
      <c r="VIN80" s="4"/>
      <c r="VIO80" s="4"/>
      <c r="VIP80" s="4"/>
      <c r="VIQ80" s="4"/>
      <c r="VIR80" s="4"/>
      <c r="VIS80" s="4"/>
      <c r="VIT80" s="4"/>
      <c r="VIU80" s="4"/>
      <c r="VIV80" s="4"/>
      <c r="VIW80" s="4"/>
      <c r="VIX80" s="4"/>
      <c r="VIY80" s="4"/>
      <c r="VIZ80" s="4"/>
      <c r="VJA80" s="4"/>
      <c r="VJB80" s="4"/>
      <c r="VJC80" s="4"/>
      <c r="VJD80" s="4"/>
      <c r="VJE80" s="4"/>
      <c r="VJF80" s="4"/>
      <c r="VJG80" s="4"/>
      <c r="VJH80" s="4"/>
      <c r="VJI80" s="4"/>
      <c r="VJJ80" s="4"/>
      <c r="VJK80" s="4"/>
      <c r="VJL80" s="4"/>
      <c r="VJM80" s="4"/>
      <c r="VJN80" s="4"/>
      <c r="VJO80" s="4"/>
      <c r="VJP80" s="4"/>
      <c r="VJQ80" s="4"/>
      <c r="VJR80" s="4"/>
      <c r="VJS80" s="4"/>
      <c r="VJT80" s="4"/>
      <c r="VJU80" s="4"/>
      <c r="VJV80" s="4"/>
      <c r="VJW80" s="4"/>
      <c r="VJX80" s="4"/>
      <c r="VJY80" s="4"/>
      <c r="VJZ80" s="4"/>
      <c r="VKA80" s="4"/>
      <c r="VKB80" s="4"/>
      <c r="VKC80" s="4"/>
      <c r="VKD80" s="4"/>
      <c r="VKE80" s="4"/>
      <c r="VKF80" s="4"/>
      <c r="VKG80" s="4"/>
      <c r="VKH80" s="4"/>
      <c r="VKI80" s="4"/>
      <c r="VKJ80" s="4"/>
      <c r="VKK80" s="4"/>
      <c r="VKL80" s="4"/>
      <c r="VKM80" s="4"/>
      <c r="VKN80" s="4"/>
      <c r="VKO80" s="4"/>
      <c r="VKP80" s="4"/>
      <c r="VKQ80" s="4"/>
      <c r="VKR80" s="4"/>
      <c r="VKS80" s="4"/>
      <c r="VKT80" s="4"/>
      <c r="VKU80" s="4"/>
      <c r="VKV80" s="4"/>
      <c r="VKW80" s="4"/>
      <c r="VKX80" s="4"/>
      <c r="VKY80" s="4"/>
      <c r="VKZ80" s="4"/>
      <c r="VLA80" s="4"/>
      <c r="VLB80" s="4"/>
      <c r="VLC80" s="4"/>
      <c r="VLD80" s="4"/>
      <c r="VLE80" s="4"/>
      <c r="VLF80" s="4"/>
      <c r="VLG80" s="4"/>
      <c r="VLH80" s="4"/>
      <c r="VLI80" s="4"/>
      <c r="VLJ80" s="4"/>
      <c r="VLK80" s="4"/>
      <c r="VLL80" s="4"/>
      <c r="VLM80" s="4"/>
      <c r="VLN80" s="4"/>
      <c r="VLO80" s="4"/>
      <c r="VLP80" s="4"/>
      <c r="VLQ80" s="4"/>
      <c r="VLR80" s="4"/>
      <c r="VLS80" s="4"/>
      <c r="VLT80" s="4"/>
      <c r="VLU80" s="4"/>
      <c r="VLV80" s="4"/>
      <c r="VLW80" s="4"/>
      <c r="VLX80" s="4"/>
      <c r="VLY80" s="4"/>
      <c r="VLZ80" s="4"/>
      <c r="VMA80" s="4"/>
      <c r="VMB80" s="4"/>
      <c r="VMC80" s="4"/>
      <c r="VMD80" s="4"/>
      <c r="VME80" s="4"/>
      <c r="VMF80" s="4"/>
      <c r="VMG80" s="4"/>
      <c r="VMH80" s="4"/>
      <c r="VMI80" s="4"/>
      <c r="VMJ80" s="4"/>
      <c r="VMK80" s="4"/>
      <c r="VML80" s="4"/>
      <c r="VMM80" s="4"/>
      <c r="VMN80" s="4"/>
      <c r="VMO80" s="4"/>
      <c r="VMP80" s="4"/>
      <c r="VMQ80" s="4"/>
      <c r="VMR80" s="4"/>
      <c r="VMS80" s="4"/>
      <c r="VMT80" s="4"/>
      <c r="VMU80" s="4"/>
      <c r="VMV80" s="4"/>
      <c r="VMW80" s="4"/>
      <c r="VMX80" s="4"/>
      <c r="VMY80" s="4"/>
      <c r="VMZ80" s="4"/>
      <c r="VNA80" s="4"/>
      <c r="VNB80" s="4"/>
      <c r="VNC80" s="4"/>
      <c r="VND80" s="4"/>
      <c r="VNE80" s="4"/>
      <c r="VNF80" s="4"/>
      <c r="VNG80" s="4"/>
      <c r="VNH80" s="4"/>
      <c r="VNI80" s="4"/>
      <c r="VNJ80" s="4"/>
      <c r="VNK80" s="4"/>
      <c r="VNL80" s="4"/>
      <c r="VNM80" s="4"/>
      <c r="VNN80" s="4"/>
      <c r="VNO80" s="4"/>
      <c r="VNP80" s="4"/>
      <c r="VNQ80" s="4"/>
      <c r="VNR80" s="4"/>
      <c r="VNS80" s="4"/>
      <c r="VNT80" s="4"/>
      <c r="VNU80" s="4"/>
      <c r="VNV80" s="4"/>
      <c r="VNW80" s="4"/>
      <c r="VNX80" s="4"/>
      <c r="VNY80" s="4"/>
      <c r="VNZ80" s="4"/>
      <c r="VOA80" s="4"/>
      <c r="VOB80" s="4"/>
      <c r="VOC80" s="4"/>
      <c r="VOD80" s="4"/>
      <c r="VOE80" s="4"/>
      <c r="VOF80" s="4"/>
      <c r="VOG80" s="4"/>
      <c r="VOH80" s="4"/>
      <c r="VOI80" s="4"/>
      <c r="VOJ80" s="4"/>
      <c r="VOK80" s="4"/>
      <c r="VOL80" s="4"/>
      <c r="VOM80" s="4"/>
      <c r="VON80" s="4"/>
      <c r="VOO80" s="4"/>
      <c r="VOP80" s="4"/>
      <c r="VOQ80" s="4"/>
      <c r="VOR80" s="4"/>
      <c r="VOS80" s="4"/>
      <c r="VOT80" s="4"/>
      <c r="VOU80" s="4"/>
      <c r="VOV80" s="4"/>
      <c r="VOW80" s="4"/>
      <c r="VOX80" s="4"/>
      <c r="VOY80" s="4"/>
      <c r="VOZ80" s="4"/>
      <c r="VPA80" s="4"/>
      <c r="VPB80" s="4"/>
      <c r="VPC80" s="4"/>
      <c r="VPD80" s="4"/>
      <c r="VPE80" s="4"/>
      <c r="VPF80" s="4"/>
      <c r="VPG80" s="4"/>
      <c r="VPH80" s="4"/>
      <c r="VPI80" s="4"/>
      <c r="VPJ80" s="4"/>
      <c r="VPK80" s="4"/>
      <c r="VPL80" s="4"/>
      <c r="VPM80" s="4"/>
      <c r="VPN80" s="4"/>
      <c r="VPO80" s="4"/>
      <c r="VPP80" s="4"/>
      <c r="VPQ80" s="4"/>
      <c r="VPR80" s="4"/>
      <c r="VPS80" s="4"/>
      <c r="VPT80" s="4"/>
      <c r="VPU80" s="4"/>
      <c r="VPV80" s="4"/>
      <c r="VPW80" s="4"/>
      <c r="VPX80" s="4"/>
      <c r="VPY80" s="4"/>
      <c r="VPZ80" s="4"/>
      <c r="VQA80" s="4"/>
      <c r="VQB80" s="4"/>
      <c r="VQC80" s="4"/>
      <c r="VQD80" s="4"/>
      <c r="VQE80" s="4"/>
      <c r="VQF80" s="4"/>
      <c r="VQG80" s="4"/>
      <c r="VQH80" s="4"/>
      <c r="VQI80" s="4"/>
      <c r="VQJ80" s="4"/>
      <c r="VQK80" s="4"/>
      <c r="VQL80" s="4"/>
      <c r="VQM80" s="4"/>
      <c r="VQN80" s="4"/>
      <c r="VQO80" s="4"/>
      <c r="VQP80" s="4"/>
      <c r="VQQ80" s="4"/>
      <c r="VQR80" s="4"/>
      <c r="VQS80" s="4"/>
      <c r="VQT80" s="4"/>
      <c r="VQU80" s="4"/>
      <c r="VQV80" s="4"/>
      <c r="VQW80" s="4"/>
      <c r="VQX80" s="4"/>
      <c r="VQY80" s="4"/>
      <c r="VQZ80" s="4"/>
      <c r="VRA80" s="4"/>
      <c r="VRB80" s="4"/>
      <c r="VRC80" s="4"/>
      <c r="VRD80" s="4"/>
      <c r="VRE80" s="4"/>
      <c r="VRF80" s="4"/>
      <c r="VRG80" s="4"/>
      <c r="VRH80" s="4"/>
      <c r="VRI80" s="4"/>
      <c r="VRJ80" s="4"/>
      <c r="VRK80" s="4"/>
      <c r="VRL80" s="4"/>
      <c r="VRM80" s="4"/>
      <c r="VRN80" s="4"/>
      <c r="VRO80" s="4"/>
      <c r="VRP80" s="4"/>
      <c r="VRQ80" s="4"/>
      <c r="VRR80" s="4"/>
      <c r="VRS80" s="4"/>
      <c r="VRT80" s="4"/>
      <c r="VRU80" s="4"/>
      <c r="VRV80" s="4"/>
      <c r="VRW80" s="4"/>
      <c r="VRX80" s="4"/>
      <c r="VRY80" s="4"/>
      <c r="VRZ80" s="4"/>
      <c r="VSA80" s="4"/>
      <c r="VSB80" s="4"/>
      <c r="VSC80" s="4"/>
      <c r="VSD80" s="4"/>
      <c r="VSE80" s="4"/>
      <c r="VSF80" s="4"/>
      <c r="VSG80" s="4"/>
      <c r="VSH80" s="4"/>
      <c r="VSI80" s="4"/>
      <c r="VSJ80" s="4"/>
      <c r="VSK80" s="4"/>
      <c r="VSL80" s="4"/>
      <c r="VSM80" s="4"/>
      <c r="VSN80" s="4"/>
      <c r="VSO80" s="4"/>
      <c r="VSP80" s="4"/>
      <c r="VSQ80" s="4"/>
      <c r="VSR80" s="4"/>
      <c r="VSS80" s="4"/>
      <c r="VST80" s="4"/>
      <c r="VSU80" s="4"/>
      <c r="VSV80" s="4"/>
      <c r="VSW80" s="4"/>
      <c r="VSX80" s="4"/>
      <c r="VSY80" s="4"/>
      <c r="VSZ80" s="4"/>
      <c r="VTA80" s="4"/>
      <c r="VTB80" s="4"/>
      <c r="VTC80" s="4"/>
      <c r="VTD80" s="4"/>
      <c r="VTE80" s="4"/>
      <c r="VTF80" s="4"/>
      <c r="VTG80" s="4"/>
      <c r="VTH80" s="4"/>
      <c r="VTI80" s="4"/>
      <c r="VTJ80" s="4"/>
      <c r="VTK80" s="4"/>
      <c r="VTL80" s="4"/>
      <c r="VTM80" s="4"/>
      <c r="VTN80" s="4"/>
      <c r="VTO80" s="4"/>
      <c r="VTP80" s="4"/>
      <c r="VTQ80" s="4"/>
      <c r="VTR80" s="4"/>
      <c r="VTS80" s="4"/>
      <c r="VTT80" s="4"/>
      <c r="VTU80" s="4"/>
      <c r="VTV80" s="4"/>
      <c r="VTW80" s="4"/>
      <c r="VTX80" s="4"/>
      <c r="VTY80" s="4"/>
      <c r="VTZ80" s="4"/>
      <c r="VUA80" s="4"/>
      <c r="VUB80" s="4"/>
      <c r="VUC80" s="4"/>
      <c r="VUD80" s="4"/>
      <c r="VUE80" s="4"/>
      <c r="VUF80" s="4"/>
      <c r="VUG80" s="4"/>
      <c r="VUH80" s="4"/>
      <c r="VUI80" s="4"/>
      <c r="VUJ80" s="4"/>
      <c r="VUK80" s="4"/>
      <c r="VUL80" s="4"/>
      <c r="VUM80" s="4"/>
      <c r="VUN80" s="4"/>
      <c r="VUO80" s="4"/>
      <c r="VUP80" s="4"/>
      <c r="VUQ80" s="4"/>
      <c r="VUR80" s="4"/>
      <c r="VUS80" s="4"/>
      <c r="VUT80" s="4"/>
      <c r="VUU80" s="4"/>
      <c r="VUV80" s="4"/>
      <c r="VUW80" s="4"/>
      <c r="VUX80" s="4"/>
      <c r="VUY80" s="4"/>
      <c r="VUZ80" s="4"/>
      <c r="VVA80" s="4"/>
      <c r="VVB80" s="4"/>
      <c r="VVC80" s="4"/>
      <c r="VVD80" s="4"/>
      <c r="VVE80" s="4"/>
      <c r="VVF80" s="4"/>
      <c r="VVG80" s="4"/>
      <c r="VVH80" s="4"/>
      <c r="VVI80" s="4"/>
      <c r="VVJ80" s="4"/>
      <c r="VVK80" s="4"/>
      <c r="VVL80" s="4"/>
      <c r="VVM80" s="4"/>
      <c r="VVN80" s="4"/>
      <c r="VVO80" s="4"/>
      <c r="VVP80" s="4"/>
      <c r="VVQ80" s="4"/>
      <c r="VVR80" s="4"/>
      <c r="VVS80" s="4"/>
      <c r="VVT80" s="4"/>
      <c r="VVU80" s="4"/>
      <c r="VVV80" s="4"/>
      <c r="VVW80" s="4"/>
      <c r="VVX80" s="4"/>
      <c r="VVY80" s="4"/>
      <c r="VVZ80" s="4"/>
      <c r="VWA80" s="4"/>
      <c r="VWB80" s="4"/>
      <c r="VWC80" s="4"/>
      <c r="VWD80" s="4"/>
      <c r="VWE80" s="4"/>
      <c r="VWF80" s="4"/>
      <c r="VWG80" s="4"/>
      <c r="VWH80" s="4"/>
      <c r="VWI80" s="4"/>
      <c r="VWJ80" s="4"/>
      <c r="VWK80" s="4"/>
      <c r="VWL80" s="4"/>
      <c r="VWM80" s="4"/>
      <c r="VWN80" s="4"/>
      <c r="VWO80" s="4"/>
      <c r="VWP80" s="4"/>
      <c r="VWQ80" s="4"/>
      <c r="VWR80" s="4"/>
      <c r="VWS80" s="4"/>
      <c r="VWT80" s="4"/>
      <c r="VWU80" s="4"/>
      <c r="VWV80" s="4"/>
      <c r="VWW80" s="4"/>
      <c r="VWX80" s="4"/>
      <c r="VWY80" s="4"/>
      <c r="VWZ80" s="4"/>
      <c r="VXA80" s="4"/>
      <c r="VXB80" s="4"/>
      <c r="VXC80" s="4"/>
      <c r="VXD80" s="4"/>
      <c r="VXE80" s="4"/>
      <c r="VXF80" s="4"/>
      <c r="VXG80" s="4"/>
      <c r="VXH80" s="4"/>
      <c r="VXI80" s="4"/>
      <c r="VXJ80" s="4"/>
      <c r="VXK80" s="4"/>
      <c r="VXL80" s="4"/>
      <c r="VXM80" s="4"/>
      <c r="VXN80" s="4"/>
      <c r="VXO80" s="4"/>
      <c r="VXP80" s="4"/>
      <c r="VXQ80" s="4"/>
      <c r="VXR80" s="4"/>
      <c r="VXS80" s="4"/>
      <c r="VXT80" s="4"/>
      <c r="VXU80" s="4"/>
      <c r="VXV80" s="4"/>
      <c r="VXW80" s="4"/>
      <c r="VXX80" s="4"/>
      <c r="VXY80" s="4"/>
      <c r="VXZ80" s="4"/>
      <c r="VYA80" s="4"/>
      <c r="VYB80" s="4"/>
      <c r="VYC80" s="4"/>
      <c r="VYD80" s="4"/>
      <c r="VYE80" s="4"/>
      <c r="VYF80" s="4"/>
      <c r="VYG80" s="4"/>
      <c r="VYH80" s="4"/>
      <c r="VYI80" s="4"/>
      <c r="VYJ80" s="4"/>
      <c r="VYK80" s="4"/>
      <c r="VYL80" s="4"/>
      <c r="VYM80" s="4"/>
      <c r="VYN80" s="4"/>
      <c r="VYO80" s="4"/>
      <c r="VYP80" s="4"/>
      <c r="VYQ80" s="4"/>
      <c r="VYR80" s="4"/>
      <c r="VYS80" s="4"/>
      <c r="VYT80" s="4"/>
      <c r="VYU80" s="4"/>
      <c r="VYV80" s="4"/>
      <c r="VYW80" s="4"/>
      <c r="VYX80" s="4"/>
      <c r="VYY80" s="4"/>
      <c r="VYZ80" s="4"/>
      <c r="VZA80" s="4"/>
      <c r="VZB80" s="4"/>
      <c r="VZC80" s="4"/>
      <c r="VZD80" s="4"/>
      <c r="VZE80" s="4"/>
      <c r="VZF80" s="4"/>
      <c r="VZG80" s="4"/>
      <c r="VZH80" s="4"/>
      <c r="VZI80" s="4"/>
      <c r="VZJ80" s="4"/>
      <c r="VZK80" s="4"/>
      <c r="VZL80" s="4"/>
      <c r="VZM80" s="4"/>
      <c r="VZN80" s="4"/>
      <c r="VZO80" s="4"/>
      <c r="VZP80" s="4"/>
      <c r="VZQ80" s="4"/>
      <c r="VZR80" s="4"/>
      <c r="VZS80" s="4"/>
      <c r="VZT80" s="4"/>
      <c r="VZU80" s="4"/>
      <c r="VZV80" s="4"/>
      <c r="VZW80" s="4"/>
      <c r="VZX80" s="4"/>
      <c r="VZY80" s="4"/>
      <c r="VZZ80" s="4"/>
      <c r="WAA80" s="4"/>
      <c r="WAB80" s="4"/>
      <c r="WAC80" s="4"/>
      <c r="WAD80" s="4"/>
      <c r="WAE80" s="4"/>
      <c r="WAF80" s="4"/>
      <c r="WAG80" s="4"/>
      <c r="WAH80" s="4"/>
      <c r="WAI80" s="4"/>
      <c r="WAJ80" s="4"/>
      <c r="WAK80" s="4"/>
      <c r="WAL80" s="4"/>
      <c r="WAM80" s="4"/>
      <c r="WAN80" s="4"/>
      <c r="WAO80" s="4"/>
      <c r="WAP80" s="4"/>
      <c r="WAQ80" s="4"/>
      <c r="WAR80" s="4"/>
      <c r="WAS80" s="4"/>
      <c r="WAT80" s="4"/>
      <c r="WAU80" s="4"/>
      <c r="WAV80" s="4"/>
      <c r="WAW80" s="4"/>
      <c r="WAX80" s="4"/>
      <c r="WAY80" s="4"/>
      <c r="WAZ80" s="4"/>
      <c r="WBA80" s="4"/>
      <c r="WBB80" s="4"/>
      <c r="WBC80" s="4"/>
      <c r="WBD80" s="4"/>
      <c r="WBE80" s="4"/>
      <c r="WBF80" s="4"/>
      <c r="WBG80" s="4"/>
      <c r="WBH80" s="4"/>
      <c r="WBI80" s="4"/>
      <c r="WBJ80" s="4"/>
      <c r="WBK80" s="4"/>
      <c r="WBL80" s="4"/>
      <c r="WBM80" s="4"/>
      <c r="WBN80" s="4"/>
      <c r="WBO80" s="4"/>
      <c r="WBP80" s="4"/>
      <c r="WBQ80" s="4"/>
      <c r="WBR80" s="4"/>
      <c r="WBS80" s="4"/>
      <c r="WBT80" s="4"/>
      <c r="WBU80" s="4"/>
      <c r="WBV80" s="4"/>
      <c r="WBW80" s="4"/>
      <c r="WBX80" s="4"/>
      <c r="WBY80" s="4"/>
      <c r="WBZ80" s="4"/>
      <c r="WCA80" s="4"/>
      <c r="WCB80" s="4"/>
      <c r="WCC80" s="4"/>
      <c r="WCD80" s="4"/>
      <c r="WCE80" s="4"/>
      <c r="WCF80" s="4"/>
      <c r="WCG80" s="4"/>
      <c r="WCH80" s="4"/>
      <c r="WCI80" s="4"/>
      <c r="WCJ80" s="4"/>
      <c r="WCK80" s="4"/>
      <c r="WCL80" s="4"/>
      <c r="WCM80" s="4"/>
      <c r="WCN80" s="4"/>
      <c r="WCO80" s="4"/>
      <c r="WCP80" s="4"/>
      <c r="WCQ80" s="4"/>
      <c r="WCR80" s="4"/>
      <c r="WCS80" s="4"/>
      <c r="WCT80" s="4"/>
      <c r="WCU80" s="4"/>
      <c r="WCV80" s="4"/>
      <c r="WCW80" s="4"/>
      <c r="WCX80" s="4"/>
      <c r="WCY80" s="4"/>
      <c r="WCZ80" s="4"/>
      <c r="WDA80" s="4"/>
      <c r="WDB80" s="4"/>
      <c r="WDC80" s="4"/>
      <c r="WDD80" s="4"/>
      <c r="WDE80" s="4"/>
      <c r="WDF80" s="4"/>
      <c r="WDG80" s="4"/>
      <c r="WDH80" s="4"/>
      <c r="WDI80" s="4"/>
      <c r="WDJ80" s="4"/>
      <c r="WDK80" s="4"/>
      <c r="WDL80" s="4"/>
      <c r="WDM80" s="4"/>
      <c r="WDN80" s="4"/>
      <c r="WDO80" s="4"/>
      <c r="WDP80" s="4"/>
      <c r="WDQ80" s="4"/>
      <c r="WDR80" s="4"/>
      <c r="WDS80" s="4"/>
      <c r="WDT80" s="4"/>
      <c r="WDU80" s="4"/>
      <c r="WDV80" s="4"/>
      <c r="WDW80" s="4"/>
      <c r="WDX80" s="4"/>
      <c r="WDY80" s="4"/>
      <c r="WDZ80" s="4"/>
      <c r="WEA80" s="4"/>
      <c r="WEB80" s="4"/>
      <c r="WEC80" s="4"/>
      <c r="WED80" s="4"/>
      <c r="WEE80" s="4"/>
      <c r="WEF80" s="4"/>
      <c r="WEG80" s="4"/>
      <c r="WEH80" s="4"/>
      <c r="WEI80" s="4"/>
      <c r="WEJ80" s="4"/>
      <c r="WEK80" s="4"/>
      <c r="WEL80" s="4"/>
      <c r="WEM80" s="4"/>
      <c r="WEN80" s="4"/>
      <c r="WEO80" s="4"/>
      <c r="WEP80" s="4"/>
      <c r="WEQ80" s="4"/>
      <c r="WER80" s="4"/>
      <c r="WES80" s="4"/>
      <c r="WET80" s="4"/>
      <c r="WEU80" s="4"/>
      <c r="WEV80" s="4"/>
      <c r="WEW80" s="4"/>
      <c r="WEX80" s="4"/>
      <c r="WEY80" s="4"/>
      <c r="WEZ80" s="4"/>
      <c r="WFA80" s="4"/>
      <c r="WFB80" s="4"/>
      <c r="WFC80" s="4"/>
      <c r="WFD80" s="4"/>
      <c r="WFE80" s="4"/>
      <c r="WFF80" s="4"/>
      <c r="WFG80" s="4"/>
      <c r="WFH80" s="4"/>
      <c r="WFI80" s="4"/>
      <c r="WFJ80" s="4"/>
      <c r="WFK80" s="4"/>
      <c r="WFL80" s="4"/>
      <c r="WFM80" s="4"/>
      <c r="WFN80" s="4"/>
      <c r="WFO80" s="4"/>
      <c r="WFP80" s="4"/>
      <c r="WFQ80" s="4"/>
      <c r="WFR80" s="4"/>
      <c r="WFS80" s="4"/>
      <c r="WFT80" s="4"/>
      <c r="WFU80" s="4"/>
      <c r="WFV80" s="4"/>
      <c r="WFW80" s="4"/>
      <c r="WFX80" s="4"/>
      <c r="WFY80" s="4"/>
      <c r="WFZ80" s="4"/>
      <c r="WGA80" s="4"/>
      <c r="WGB80" s="4"/>
      <c r="WGC80" s="4"/>
      <c r="WGD80" s="4"/>
      <c r="WGE80" s="4"/>
      <c r="WGF80" s="4"/>
      <c r="WGG80" s="4"/>
      <c r="WGH80" s="4"/>
      <c r="WGI80" s="4"/>
      <c r="WGJ80" s="4"/>
      <c r="WGK80" s="4"/>
      <c r="WGL80" s="4"/>
      <c r="WGM80" s="4"/>
      <c r="WGN80" s="4"/>
      <c r="WGO80" s="4"/>
      <c r="WGP80" s="4"/>
      <c r="WGQ80" s="4"/>
      <c r="WGR80" s="4"/>
      <c r="WGS80" s="4"/>
      <c r="WGT80" s="4"/>
      <c r="WGU80" s="4"/>
      <c r="WGV80" s="4"/>
      <c r="WGW80" s="4"/>
      <c r="WGX80" s="4"/>
      <c r="WGY80" s="4"/>
      <c r="WGZ80" s="4"/>
      <c r="WHA80" s="4"/>
      <c r="WHB80" s="4"/>
      <c r="WHC80" s="4"/>
      <c r="WHD80" s="4"/>
      <c r="WHE80" s="4"/>
      <c r="WHF80" s="4"/>
      <c r="WHG80" s="4"/>
      <c r="WHH80" s="4"/>
      <c r="WHI80" s="4"/>
      <c r="WHJ80" s="4"/>
      <c r="WHK80" s="4"/>
      <c r="WHL80" s="4"/>
      <c r="WHM80" s="4"/>
      <c r="WHN80" s="4"/>
      <c r="WHO80" s="4"/>
      <c r="WHP80" s="4"/>
      <c r="WHQ80" s="4"/>
      <c r="WHR80" s="4"/>
      <c r="WHS80" s="4"/>
      <c r="WHT80" s="4"/>
      <c r="WHU80" s="4"/>
      <c r="WHV80" s="4"/>
      <c r="WHW80" s="4"/>
      <c r="WHX80" s="4"/>
      <c r="WHY80" s="4"/>
      <c r="WHZ80" s="4"/>
      <c r="WIA80" s="4"/>
      <c r="WIB80" s="4"/>
      <c r="WIC80" s="4"/>
      <c r="WID80" s="4"/>
      <c r="WIE80" s="4"/>
      <c r="WIF80" s="4"/>
      <c r="WIG80" s="4"/>
      <c r="WIH80" s="4"/>
      <c r="WII80" s="4"/>
      <c r="WIJ80" s="4"/>
      <c r="WIK80" s="4"/>
      <c r="WIL80" s="4"/>
      <c r="WIM80" s="4"/>
      <c r="WIN80" s="4"/>
      <c r="WIO80" s="4"/>
      <c r="WIP80" s="4"/>
      <c r="WIQ80" s="4"/>
      <c r="WIR80" s="4"/>
      <c r="WIS80" s="4"/>
      <c r="WIT80" s="4"/>
      <c r="WIU80" s="4"/>
      <c r="WIV80" s="4"/>
      <c r="WIW80" s="4"/>
      <c r="WIX80" s="4"/>
      <c r="WIY80" s="4"/>
      <c r="WIZ80" s="4"/>
      <c r="WJA80" s="4"/>
      <c r="WJB80" s="4"/>
      <c r="WJC80" s="4"/>
      <c r="WJD80" s="4"/>
      <c r="WJE80" s="4"/>
      <c r="WJF80" s="4"/>
      <c r="WJG80" s="4"/>
      <c r="WJH80" s="4"/>
      <c r="WJI80" s="4"/>
      <c r="WJJ80" s="4"/>
      <c r="WJK80" s="4"/>
      <c r="WJL80" s="4"/>
      <c r="WJM80" s="4"/>
      <c r="WJN80" s="4"/>
      <c r="WJO80" s="4"/>
      <c r="WJP80" s="4"/>
      <c r="WJQ80" s="4"/>
      <c r="WJR80" s="4"/>
      <c r="WJS80" s="4"/>
      <c r="WJT80" s="4"/>
      <c r="WJU80" s="4"/>
      <c r="WJV80" s="4"/>
      <c r="WJW80" s="4"/>
      <c r="WJX80" s="4"/>
      <c r="WJY80" s="4"/>
      <c r="WJZ80" s="4"/>
      <c r="WKA80" s="4"/>
      <c r="WKB80" s="4"/>
      <c r="WKC80" s="4"/>
      <c r="WKD80" s="4"/>
      <c r="WKE80" s="4"/>
      <c r="WKF80" s="4"/>
      <c r="WKG80" s="4"/>
      <c r="WKH80" s="4"/>
      <c r="WKI80" s="4"/>
      <c r="WKJ80" s="4"/>
      <c r="WKK80" s="4"/>
      <c r="WKL80" s="4"/>
      <c r="WKM80" s="4"/>
      <c r="WKN80" s="4"/>
      <c r="WKO80" s="4"/>
      <c r="WKP80" s="4"/>
      <c r="WKQ80" s="4"/>
      <c r="WKR80" s="4"/>
      <c r="WKS80" s="4"/>
      <c r="WKT80" s="4"/>
      <c r="WKU80" s="4"/>
      <c r="WKV80" s="4"/>
      <c r="WKW80" s="4"/>
      <c r="WKX80" s="4"/>
      <c r="WKY80" s="4"/>
      <c r="WKZ80" s="4"/>
      <c r="WLA80" s="4"/>
      <c r="WLB80" s="4"/>
      <c r="WLC80" s="4"/>
      <c r="WLD80" s="4"/>
      <c r="WLE80" s="4"/>
      <c r="WLF80" s="4"/>
      <c r="WLG80" s="4"/>
      <c r="WLH80" s="4"/>
      <c r="WLI80" s="4"/>
      <c r="WLJ80" s="4"/>
      <c r="WLK80" s="4"/>
      <c r="WLL80" s="4"/>
      <c r="WLM80" s="4"/>
      <c r="WLN80" s="4"/>
      <c r="WLO80" s="4"/>
      <c r="WLP80" s="4"/>
      <c r="WLQ80" s="4"/>
      <c r="WLR80" s="4"/>
      <c r="WLS80" s="4"/>
      <c r="WLT80" s="4"/>
      <c r="WLU80" s="4"/>
      <c r="WLV80" s="4"/>
      <c r="WLW80" s="4"/>
      <c r="WLX80" s="4"/>
      <c r="WLY80" s="4"/>
      <c r="WLZ80" s="4"/>
      <c r="WMA80" s="4"/>
      <c r="WMB80" s="4"/>
      <c r="WMC80" s="4"/>
      <c r="WMD80" s="4"/>
      <c r="WME80" s="4"/>
      <c r="WMF80" s="4"/>
      <c r="WMG80" s="4"/>
      <c r="WMH80" s="4"/>
      <c r="WMI80" s="4"/>
      <c r="WMJ80" s="4"/>
      <c r="WMK80" s="4"/>
      <c r="WML80" s="4"/>
      <c r="WMM80" s="4"/>
      <c r="WMN80" s="4"/>
      <c r="WMO80" s="4"/>
      <c r="WMP80" s="4"/>
      <c r="WMQ80" s="4"/>
      <c r="WMR80" s="4"/>
      <c r="WMS80" s="4"/>
      <c r="WMT80" s="4"/>
      <c r="WMU80" s="4"/>
      <c r="WMV80" s="4"/>
      <c r="WMW80" s="4"/>
      <c r="WMX80" s="4"/>
      <c r="WMY80" s="4"/>
      <c r="WMZ80" s="4"/>
      <c r="WNA80" s="4"/>
      <c r="WNB80" s="4"/>
      <c r="WNC80" s="4"/>
      <c r="WND80" s="4"/>
      <c r="WNE80" s="4"/>
      <c r="WNF80" s="4"/>
      <c r="WNG80" s="4"/>
      <c r="WNH80" s="4"/>
      <c r="WNI80" s="4"/>
      <c r="WNJ80" s="4"/>
      <c r="WNK80" s="4"/>
      <c r="WNL80" s="4"/>
      <c r="WNM80" s="4"/>
      <c r="WNN80" s="4"/>
      <c r="WNO80" s="4"/>
      <c r="WNP80" s="4"/>
      <c r="WNQ80" s="4"/>
      <c r="WNR80" s="4"/>
      <c r="WNS80" s="4"/>
      <c r="WNT80" s="4"/>
      <c r="WNU80" s="4"/>
      <c r="WNV80" s="4"/>
      <c r="WNW80" s="4"/>
      <c r="WNX80" s="4"/>
      <c r="WNY80" s="4"/>
      <c r="WNZ80" s="4"/>
      <c r="WOA80" s="4"/>
      <c r="WOB80" s="4"/>
      <c r="WOC80" s="4"/>
      <c r="WOD80" s="4"/>
      <c r="WOE80" s="4"/>
      <c r="WOF80" s="4"/>
      <c r="WOG80" s="4"/>
      <c r="WOH80" s="4"/>
      <c r="WOI80" s="4"/>
      <c r="WOJ80" s="4"/>
      <c r="WOK80" s="4"/>
      <c r="WOL80" s="4"/>
      <c r="WOM80" s="4"/>
      <c r="WON80" s="4"/>
      <c r="WOO80" s="4"/>
      <c r="WOP80" s="4"/>
      <c r="WOQ80" s="4"/>
      <c r="WOR80" s="4"/>
      <c r="WOS80" s="4"/>
      <c r="WOT80" s="4"/>
      <c r="WOU80" s="4"/>
      <c r="WOV80" s="4"/>
      <c r="WOW80" s="4"/>
      <c r="WOX80" s="4"/>
      <c r="WOY80" s="4"/>
      <c r="WOZ80" s="4"/>
      <c r="WPA80" s="4"/>
      <c r="WPB80" s="4"/>
      <c r="WPC80" s="4"/>
      <c r="WPD80" s="4"/>
      <c r="WPE80" s="4"/>
      <c r="WPF80" s="4"/>
      <c r="WPG80" s="4"/>
      <c r="WPH80" s="4"/>
      <c r="WPI80" s="4"/>
      <c r="WPJ80" s="4"/>
      <c r="WPK80" s="4"/>
      <c r="WPL80" s="4"/>
      <c r="WPM80" s="4"/>
      <c r="WPN80" s="4"/>
      <c r="WPO80" s="4"/>
      <c r="WPP80" s="4"/>
      <c r="WPQ80" s="4"/>
      <c r="WPR80" s="4"/>
      <c r="WPS80" s="4"/>
      <c r="WPT80" s="4"/>
      <c r="WPU80" s="4"/>
      <c r="WPV80" s="4"/>
      <c r="WPW80" s="4"/>
      <c r="WPX80" s="4"/>
      <c r="WPY80" s="4"/>
      <c r="WPZ80" s="4"/>
      <c r="WQA80" s="4"/>
      <c r="WQB80" s="4"/>
      <c r="WQC80" s="4"/>
      <c r="WQD80" s="4"/>
      <c r="WQE80" s="4"/>
      <c r="WQF80" s="4"/>
      <c r="WQG80" s="4"/>
      <c r="WQH80" s="4"/>
      <c r="WQI80" s="4"/>
      <c r="WQJ80" s="4"/>
      <c r="WQK80" s="4"/>
      <c r="WQL80" s="4"/>
      <c r="WQM80" s="4"/>
      <c r="WQN80" s="4"/>
      <c r="WQO80" s="4"/>
      <c r="WQP80" s="4"/>
      <c r="WQQ80" s="4"/>
      <c r="WQR80" s="4"/>
      <c r="WQS80" s="4"/>
      <c r="WQT80" s="4"/>
      <c r="WQU80" s="4"/>
      <c r="WQV80" s="4"/>
      <c r="WQW80" s="4"/>
      <c r="WQX80" s="4"/>
      <c r="WQY80" s="4"/>
      <c r="WQZ80" s="4"/>
      <c r="WRA80" s="4"/>
      <c r="WRB80" s="4"/>
      <c r="WRC80" s="4"/>
      <c r="WRD80" s="4"/>
      <c r="WRE80" s="4"/>
      <c r="WRF80" s="4"/>
      <c r="WRG80" s="4"/>
      <c r="WRH80" s="4"/>
      <c r="WRI80" s="4"/>
      <c r="WRJ80" s="4"/>
      <c r="WRK80" s="4"/>
      <c r="WRL80" s="4"/>
      <c r="WRM80" s="4"/>
      <c r="WRN80" s="4"/>
      <c r="WRO80" s="4"/>
      <c r="WRP80" s="4"/>
      <c r="WRQ80" s="4"/>
      <c r="WRR80" s="4"/>
      <c r="WRS80" s="4"/>
      <c r="WRT80" s="4"/>
      <c r="WRU80" s="4"/>
      <c r="WRV80" s="4"/>
      <c r="WRW80" s="4"/>
      <c r="WRX80" s="4"/>
      <c r="WRY80" s="4"/>
      <c r="WRZ80" s="4"/>
      <c r="WSA80" s="4"/>
      <c r="WSB80" s="4"/>
      <c r="WSC80" s="4"/>
      <c r="WSD80" s="4"/>
      <c r="WSE80" s="4"/>
      <c r="WSF80" s="4"/>
      <c r="WSG80" s="4"/>
      <c r="WSH80" s="4"/>
      <c r="WSI80" s="4"/>
      <c r="WSJ80" s="4"/>
      <c r="WSK80" s="4"/>
      <c r="WSL80" s="4"/>
      <c r="WSM80" s="4"/>
      <c r="WSN80" s="4"/>
      <c r="WSO80" s="4"/>
      <c r="WSP80" s="4"/>
      <c r="WSQ80" s="4"/>
      <c r="WSR80" s="4"/>
      <c r="WSS80" s="4"/>
      <c r="WST80" s="4"/>
      <c r="WSU80" s="4"/>
      <c r="WSV80" s="4"/>
      <c r="WSW80" s="4"/>
      <c r="WSX80" s="4"/>
      <c r="WSY80" s="4"/>
      <c r="WSZ80" s="4"/>
      <c r="WTA80" s="4"/>
      <c r="WTB80" s="4"/>
      <c r="WTC80" s="4"/>
      <c r="WTD80" s="4"/>
      <c r="WTE80" s="4"/>
      <c r="WTF80" s="4"/>
      <c r="WTG80" s="4"/>
      <c r="WTH80" s="4"/>
      <c r="WTI80" s="4"/>
      <c r="WTJ80" s="4"/>
      <c r="WTK80" s="4"/>
      <c r="WTL80" s="4"/>
      <c r="WTM80" s="4"/>
      <c r="WTN80" s="4"/>
      <c r="WTO80" s="4"/>
      <c r="WTP80" s="4"/>
      <c r="WTQ80" s="4"/>
      <c r="WTR80" s="4"/>
      <c r="WTS80" s="4"/>
      <c r="WTT80" s="4"/>
      <c r="WTU80" s="4"/>
      <c r="WTV80" s="4"/>
      <c r="WTW80" s="4"/>
      <c r="WTX80" s="4"/>
      <c r="WTY80" s="4"/>
      <c r="WTZ80" s="4"/>
      <c r="WUA80" s="4"/>
      <c r="WUB80" s="4"/>
      <c r="WUC80" s="4"/>
      <c r="WUD80" s="4"/>
      <c r="WUE80" s="4"/>
      <c r="WUF80" s="4"/>
      <c r="WUG80" s="4"/>
      <c r="WUH80" s="4"/>
      <c r="WUI80" s="4"/>
      <c r="WUJ80" s="4"/>
      <c r="WUK80" s="4"/>
      <c r="WUL80" s="4"/>
      <c r="WUM80" s="4"/>
      <c r="WUN80" s="4"/>
      <c r="WUO80" s="4"/>
      <c r="WUP80" s="4"/>
      <c r="WUQ80" s="4"/>
      <c r="WUR80" s="4"/>
      <c r="WUS80" s="4"/>
      <c r="WUT80" s="4"/>
      <c r="WUU80" s="4"/>
      <c r="WUV80" s="4"/>
      <c r="WUW80" s="4"/>
      <c r="WUX80" s="4"/>
      <c r="WUY80" s="4"/>
      <c r="WUZ80" s="4"/>
      <c r="WVA80" s="4"/>
      <c r="WVB80" s="4"/>
      <c r="WVC80" s="4"/>
      <c r="WVD80" s="4"/>
      <c r="WVE80" s="4"/>
      <c r="WVF80" s="4"/>
      <c r="WVG80" s="4"/>
      <c r="WVH80" s="4"/>
      <c r="WVI80" s="4"/>
      <c r="WVJ80" s="4"/>
      <c r="WVK80" s="4"/>
      <c r="WVL80" s="4"/>
      <c r="WVM80" s="4"/>
      <c r="WVN80" s="4"/>
      <c r="WVO80" s="4"/>
      <c r="WVP80" s="4"/>
      <c r="WVQ80" s="4"/>
      <c r="WVR80" s="4"/>
      <c r="WVS80" s="4"/>
      <c r="WVT80" s="4"/>
      <c r="WVU80" s="4"/>
      <c r="WVV80" s="4"/>
      <c r="WVW80" s="4"/>
      <c r="WVX80" s="4"/>
      <c r="WVY80" s="4"/>
      <c r="WVZ80" s="4"/>
      <c r="WWA80" s="4"/>
      <c r="WWB80" s="4"/>
      <c r="WWC80" s="4"/>
      <c r="WWD80" s="4"/>
      <c r="WWE80" s="4"/>
      <c r="WWF80" s="4"/>
      <c r="WWG80" s="4"/>
      <c r="WWH80" s="4"/>
      <c r="WWI80" s="4"/>
      <c r="WWJ80" s="4"/>
      <c r="WWK80" s="4"/>
      <c r="WWL80" s="4"/>
      <c r="WWM80" s="4"/>
      <c r="WWN80" s="4"/>
      <c r="WWO80" s="4"/>
      <c r="WWP80" s="4"/>
      <c r="WWQ80" s="4"/>
      <c r="WWR80" s="4"/>
      <c r="WWS80" s="4"/>
      <c r="WWT80" s="4"/>
      <c r="WWU80" s="4"/>
      <c r="WWV80" s="4"/>
      <c r="WWW80" s="4"/>
      <c r="WWX80" s="4"/>
      <c r="WWY80" s="4"/>
      <c r="WWZ80" s="4"/>
      <c r="WXA80" s="4"/>
      <c r="WXB80" s="4"/>
      <c r="WXC80" s="4"/>
      <c r="WXD80" s="4"/>
      <c r="WXE80" s="4"/>
      <c r="WXF80" s="4"/>
      <c r="WXG80" s="4"/>
      <c r="WXH80" s="4"/>
      <c r="WXI80" s="4"/>
      <c r="WXJ80" s="4"/>
      <c r="WXK80" s="4"/>
      <c r="WXL80" s="4"/>
      <c r="WXM80" s="4"/>
      <c r="WXN80" s="4"/>
      <c r="WXO80" s="4"/>
      <c r="WXP80" s="4"/>
      <c r="WXQ80" s="4"/>
      <c r="WXR80" s="4"/>
      <c r="WXS80" s="4"/>
      <c r="WXT80" s="4"/>
      <c r="WXU80" s="4"/>
      <c r="WXV80" s="4"/>
      <c r="WXW80" s="4"/>
      <c r="WXX80" s="4"/>
      <c r="WXY80" s="4"/>
      <c r="WXZ80" s="4"/>
      <c r="WYA80" s="4"/>
      <c r="WYB80" s="4"/>
      <c r="WYC80" s="4"/>
      <c r="WYD80" s="4"/>
      <c r="WYE80" s="4"/>
      <c r="WYF80" s="4"/>
      <c r="WYG80" s="4"/>
      <c r="WYH80" s="4"/>
      <c r="WYI80" s="4"/>
      <c r="WYJ80" s="4"/>
      <c r="WYK80" s="4"/>
      <c r="WYL80" s="4"/>
      <c r="WYM80" s="4"/>
      <c r="WYN80" s="4"/>
      <c r="WYO80" s="4"/>
      <c r="WYP80" s="4"/>
      <c r="WYQ80" s="4"/>
      <c r="WYR80" s="4"/>
      <c r="WYS80" s="4"/>
      <c r="WYT80" s="4"/>
      <c r="WYU80" s="4"/>
      <c r="WYV80" s="4"/>
      <c r="WYW80" s="4"/>
      <c r="WYX80" s="4"/>
      <c r="WYY80" s="4"/>
      <c r="WYZ80" s="4"/>
      <c r="WZA80" s="4"/>
      <c r="WZB80" s="4"/>
      <c r="WZC80" s="4"/>
      <c r="WZD80" s="4"/>
      <c r="WZE80" s="4"/>
      <c r="WZF80" s="4"/>
      <c r="WZG80" s="4"/>
      <c r="WZH80" s="4"/>
      <c r="WZI80" s="4"/>
      <c r="WZJ80" s="4"/>
      <c r="WZK80" s="4"/>
      <c r="WZL80" s="4"/>
      <c r="WZM80" s="4"/>
      <c r="WZN80" s="4"/>
      <c r="WZO80" s="4"/>
      <c r="WZP80" s="4"/>
      <c r="WZQ80" s="4"/>
      <c r="WZR80" s="4"/>
      <c r="WZS80" s="4"/>
      <c r="WZT80" s="4"/>
      <c r="WZU80" s="4"/>
      <c r="WZV80" s="4"/>
      <c r="WZW80" s="4"/>
      <c r="WZX80" s="4"/>
      <c r="WZY80" s="4"/>
      <c r="WZZ80" s="4"/>
      <c r="XAA80" s="4"/>
      <c r="XAB80" s="4"/>
      <c r="XAC80" s="4"/>
      <c r="XAD80" s="4"/>
      <c r="XAE80" s="4"/>
      <c r="XAF80" s="4"/>
      <c r="XAG80" s="4"/>
      <c r="XAH80" s="4"/>
      <c r="XAI80" s="4"/>
      <c r="XAJ80" s="4"/>
      <c r="XAK80" s="4"/>
      <c r="XAL80" s="4"/>
      <c r="XAM80" s="4"/>
      <c r="XAN80" s="4"/>
      <c r="XAO80" s="4"/>
      <c r="XAP80" s="4"/>
      <c r="XAQ80" s="4"/>
      <c r="XAR80" s="4"/>
      <c r="XAS80" s="4"/>
      <c r="XAT80" s="4"/>
      <c r="XAU80" s="4"/>
      <c r="XAV80" s="4"/>
      <c r="XAW80" s="4"/>
      <c r="XAX80" s="4"/>
      <c r="XAY80" s="4"/>
      <c r="XAZ80" s="4"/>
      <c r="XBA80" s="4"/>
      <c r="XBB80" s="4"/>
      <c r="XBC80" s="4"/>
      <c r="XBD80" s="4"/>
      <c r="XBE80" s="4"/>
      <c r="XBF80" s="4"/>
      <c r="XBG80" s="4"/>
      <c r="XBH80" s="4"/>
      <c r="XBI80" s="4"/>
      <c r="XBJ80" s="4"/>
      <c r="XBK80" s="4"/>
      <c r="XBL80" s="4"/>
      <c r="XBM80" s="4"/>
      <c r="XBN80" s="4"/>
      <c r="XBO80" s="4"/>
      <c r="XBP80" s="4"/>
      <c r="XBQ80" s="4"/>
      <c r="XBR80" s="4"/>
      <c r="XBS80" s="4"/>
      <c r="XBT80" s="4"/>
      <c r="XBU80" s="4"/>
      <c r="XBV80" s="4"/>
      <c r="XBW80" s="4"/>
      <c r="XBX80" s="4"/>
      <c r="XBY80" s="4"/>
      <c r="XBZ80" s="4"/>
      <c r="XCA80" s="4"/>
      <c r="XCB80" s="4"/>
      <c r="XCC80" s="4"/>
      <c r="XCD80" s="4"/>
      <c r="XCE80" s="4"/>
      <c r="XCF80" s="4"/>
      <c r="XCG80" s="4"/>
      <c r="XCH80" s="4"/>
      <c r="XCI80" s="4"/>
      <c r="XCJ80" s="4"/>
      <c r="XCK80" s="4"/>
      <c r="XCL80" s="4"/>
      <c r="XCM80" s="4"/>
      <c r="XCN80" s="4"/>
      <c r="XCO80" s="4"/>
      <c r="XCP80" s="4"/>
      <c r="XCQ80" s="4"/>
      <c r="XCR80" s="4"/>
      <c r="XCS80" s="4"/>
      <c r="XCT80" s="4"/>
      <c r="XCU80" s="4"/>
      <c r="XCV80" s="4"/>
      <c r="XCW80" s="4"/>
      <c r="XCX80" s="4"/>
      <c r="XCY80" s="4"/>
      <c r="XCZ80" s="4"/>
      <c r="XDA80" s="4"/>
      <c r="XDB80" s="4"/>
      <c r="XDC80" s="4"/>
      <c r="XDD80" s="4"/>
      <c r="XDE80" s="4"/>
      <c r="XDF80" s="4"/>
      <c r="XDG80" s="4"/>
      <c r="XDH80" s="4"/>
      <c r="XDI80" s="4"/>
      <c r="XDJ80" s="4"/>
      <c r="XDK80" s="4"/>
      <c r="XDL80" s="4"/>
      <c r="XDM80" s="4"/>
      <c r="XDN80" s="4"/>
      <c r="XDO80" s="4"/>
      <c r="XDP80" s="4"/>
      <c r="XDQ80" s="4"/>
      <c r="XDR80" s="4"/>
      <c r="XDS80" s="4"/>
      <c r="XDT80" s="4"/>
      <c r="XDU80" s="4"/>
      <c r="XDV80" s="4"/>
      <c r="XDW80" s="4"/>
      <c r="XDX80" s="4"/>
      <c r="XDY80" s="4"/>
      <c r="XDZ80" s="4"/>
      <c r="XEA80" s="4"/>
      <c r="XEB80" s="4"/>
      <c r="XEC80" s="4"/>
      <c r="XED80" s="4"/>
      <c r="XEE80" s="4"/>
      <c r="XEF80" s="4"/>
      <c r="XEG80" s="4"/>
      <c r="XEH80" s="4"/>
      <c r="XEI80" s="4"/>
      <c r="XEJ80" s="4"/>
      <c r="XEK80" s="4"/>
    </row>
    <row r="81" spans="1:16365" s="29" customFormat="1" ht="13.5" customHeight="1" x14ac:dyDescent="0.25">
      <c r="A81" s="485" t="s">
        <v>172</v>
      </c>
      <c r="B81" s="485" t="s">
        <v>193</v>
      </c>
      <c r="C81" s="485" t="s">
        <v>272</v>
      </c>
      <c r="D81" s="485" t="s">
        <v>281</v>
      </c>
      <c r="E81" s="485" t="s">
        <v>183</v>
      </c>
      <c r="F81" s="485" t="s">
        <v>177</v>
      </c>
      <c r="G81" s="485" t="s">
        <v>178</v>
      </c>
      <c r="H81" s="485" t="s">
        <v>241</v>
      </c>
      <c r="I81" s="486" t="s">
        <v>593</v>
      </c>
      <c r="J81" s="491">
        <v>2497935571946.9731</v>
      </c>
      <c r="K81" s="491" t="s">
        <v>288</v>
      </c>
      <c r="L81" s="3" t="s">
        <v>64</v>
      </c>
      <c r="M81" s="205" t="s">
        <v>582</v>
      </c>
      <c r="N81" s="44">
        <f t="shared" si="2"/>
        <v>1.2781638907301768E-2</v>
      </c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  <c r="AMK81" s="4"/>
      <c r="AML81" s="4"/>
      <c r="AMM81" s="4"/>
      <c r="AMN81" s="4"/>
      <c r="AMO81" s="4"/>
      <c r="AMP81" s="4"/>
      <c r="AMQ81" s="4"/>
      <c r="AMR81" s="4"/>
      <c r="AMS81" s="4"/>
      <c r="AMT81" s="4"/>
      <c r="AMU81" s="4"/>
      <c r="AMV81" s="4"/>
      <c r="AMW81" s="4"/>
      <c r="AMX81" s="4"/>
      <c r="AMY81" s="4"/>
      <c r="AMZ81" s="4"/>
      <c r="ANA81" s="4"/>
      <c r="ANB81" s="4"/>
      <c r="ANC81" s="4"/>
      <c r="AND81" s="4"/>
      <c r="ANE81" s="4"/>
      <c r="ANF81" s="4"/>
      <c r="ANG81" s="4"/>
      <c r="ANH81" s="4"/>
      <c r="ANI81" s="4"/>
      <c r="ANJ81" s="4"/>
      <c r="ANK81" s="4"/>
      <c r="ANL81" s="4"/>
      <c r="ANM81" s="4"/>
      <c r="ANN81" s="4"/>
      <c r="ANO81" s="4"/>
      <c r="ANP81" s="4"/>
      <c r="ANQ81" s="4"/>
      <c r="ANR81" s="4"/>
      <c r="ANS81" s="4"/>
      <c r="ANT81" s="4"/>
      <c r="ANU81" s="4"/>
      <c r="ANV81" s="4"/>
      <c r="ANW81" s="4"/>
      <c r="ANX81" s="4"/>
      <c r="ANY81" s="4"/>
      <c r="ANZ81" s="4"/>
      <c r="AOA81" s="4"/>
      <c r="AOB81" s="4"/>
      <c r="AOC81" s="4"/>
      <c r="AOD81" s="4"/>
      <c r="AOE81" s="4"/>
      <c r="AOF81" s="4"/>
      <c r="AOG81" s="4"/>
      <c r="AOH81" s="4"/>
      <c r="AOI81" s="4"/>
      <c r="AOJ81" s="4"/>
      <c r="AOK81" s="4"/>
      <c r="AOL81" s="4"/>
      <c r="AOM81" s="4"/>
      <c r="AON81" s="4"/>
      <c r="AOO81" s="4"/>
      <c r="AOP81" s="4"/>
      <c r="AOQ81" s="4"/>
      <c r="AOR81" s="4"/>
      <c r="AOS81" s="4"/>
      <c r="AOT81" s="4"/>
      <c r="AOU81" s="4"/>
      <c r="AOV81" s="4"/>
      <c r="AOW81" s="4"/>
      <c r="AOX81" s="4"/>
      <c r="AOY81" s="4"/>
      <c r="AOZ81" s="4"/>
      <c r="APA81" s="4"/>
      <c r="APB81" s="4"/>
      <c r="APC81" s="4"/>
      <c r="APD81" s="4"/>
      <c r="APE81" s="4"/>
      <c r="APF81" s="4"/>
      <c r="APG81" s="4"/>
      <c r="APH81" s="4"/>
      <c r="API81" s="4"/>
      <c r="APJ81" s="4"/>
      <c r="APK81" s="4"/>
      <c r="APL81" s="4"/>
      <c r="APM81" s="4"/>
      <c r="APN81" s="4"/>
      <c r="APO81" s="4"/>
      <c r="APP81" s="4"/>
      <c r="APQ81" s="4"/>
      <c r="APR81" s="4"/>
      <c r="APS81" s="4"/>
      <c r="APT81" s="4"/>
      <c r="APU81" s="4"/>
      <c r="APV81" s="4"/>
      <c r="APW81" s="4"/>
      <c r="APX81" s="4"/>
      <c r="APY81" s="4"/>
      <c r="APZ81" s="4"/>
      <c r="AQA81" s="4"/>
      <c r="AQB81" s="4"/>
      <c r="AQC81" s="4"/>
      <c r="AQD81" s="4"/>
      <c r="AQE81" s="4"/>
      <c r="AQF81" s="4"/>
      <c r="AQG81" s="4"/>
      <c r="AQH81" s="4"/>
      <c r="AQI81" s="4"/>
      <c r="AQJ81" s="4"/>
      <c r="AQK81" s="4"/>
      <c r="AQL81" s="4"/>
      <c r="AQM81" s="4"/>
      <c r="AQN81" s="4"/>
      <c r="AQO81" s="4"/>
      <c r="AQP81" s="4"/>
      <c r="AQQ81" s="4"/>
      <c r="AQR81" s="4"/>
      <c r="AQS81" s="4"/>
      <c r="AQT81" s="4"/>
      <c r="AQU81" s="4"/>
      <c r="AQV81" s="4"/>
      <c r="AQW81" s="4"/>
      <c r="AQX81" s="4"/>
      <c r="AQY81" s="4"/>
      <c r="AQZ81" s="4"/>
      <c r="ARA81" s="4"/>
      <c r="ARB81" s="4"/>
      <c r="ARC81" s="4"/>
      <c r="ARD81" s="4"/>
      <c r="ARE81" s="4"/>
      <c r="ARF81" s="4"/>
      <c r="ARG81" s="4"/>
      <c r="ARH81" s="4"/>
      <c r="ARI81" s="4"/>
      <c r="ARJ81" s="4"/>
      <c r="ARK81" s="4"/>
      <c r="ARL81" s="4"/>
      <c r="ARM81" s="4"/>
      <c r="ARN81" s="4"/>
      <c r="ARO81" s="4"/>
      <c r="ARP81" s="4"/>
      <c r="ARQ81" s="4"/>
      <c r="ARR81" s="4"/>
      <c r="ARS81" s="4"/>
      <c r="ART81" s="4"/>
      <c r="ARU81" s="4"/>
      <c r="ARV81" s="4"/>
      <c r="ARW81" s="4"/>
      <c r="ARX81" s="4"/>
      <c r="ARY81" s="4"/>
      <c r="ARZ81" s="4"/>
      <c r="ASA81" s="4"/>
      <c r="ASB81" s="4"/>
      <c r="ASC81" s="4"/>
      <c r="ASD81" s="4"/>
      <c r="ASE81" s="4"/>
      <c r="ASF81" s="4"/>
      <c r="ASG81" s="4"/>
      <c r="ASH81" s="4"/>
      <c r="ASI81" s="4"/>
      <c r="ASJ81" s="4"/>
      <c r="ASK81" s="4"/>
      <c r="ASL81" s="4"/>
      <c r="ASM81" s="4"/>
      <c r="ASN81" s="4"/>
      <c r="ASO81" s="4"/>
      <c r="ASP81" s="4"/>
      <c r="ASQ81" s="4"/>
      <c r="ASR81" s="4"/>
      <c r="ASS81" s="4"/>
      <c r="AST81" s="4"/>
      <c r="ASU81" s="4"/>
      <c r="ASV81" s="4"/>
      <c r="ASW81" s="4"/>
      <c r="ASX81" s="4"/>
      <c r="ASY81" s="4"/>
      <c r="ASZ81" s="4"/>
      <c r="ATA81" s="4"/>
      <c r="ATB81" s="4"/>
      <c r="ATC81" s="4"/>
      <c r="ATD81" s="4"/>
      <c r="ATE81" s="4"/>
      <c r="ATF81" s="4"/>
      <c r="ATG81" s="4"/>
      <c r="ATH81" s="4"/>
      <c r="ATI81" s="4"/>
      <c r="ATJ81" s="4"/>
      <c r="ATK81" s="4"/>
      <c r="ATL81" s="4"/>
      <c r="ATM81" s="4"/>
      <c r="ATN81" s="4"/>
      <c r="ATO81" s="4"/>
      <c r="ATP81" s="4"/>
      <c r="ATQ81" s="4"/>
      <c r="ATR81" s="4"/>
      <c r="ATS81" s="4"/>
      <c r="ATT81" s="4"/>
      <c r="ATU81" s="4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F81" s="4"/>
      <c r="AUG81" s="4"/>
      <c r="AUH81" s="4"/>
      <c r="AUI81" s="4"/>
      <c r="AUJ81" s="4"/>
      <c r="AUK81" s="4"/>
      <c r="AUL81" s="4"/>
      <c r="AUM81" s="4"/>
      <c r="AUN81" s="4"/>
      <c r="AUO81" s="4"/>
      <c r="AUP81" s="4"/>
      <c r="AUQ81" s="4"/>
      <c r="AUR81" s="4"/>
      <c r="AUS81" s="4"/>
      <c r="AUT81" s="4"/>
      <c r="AUU81" s="4"/>
      <c r="AUV81" s="4"/>
      <c r="AUW81" s="4"/>
      <c r="AUX81" s="4"/>
      <c r="AUY81" s="4"/>
      <c r="AUZ81" s="4"/>
      <c r="AVA81" s="4"/>
      <c r="AVB81" s="4"/>
      <c r="AVC81" s="4"/>
      <c r="AVD81" s="4"/>
      <c r="AVE81" s="4"/>
      <c r="AVF81" s="4"/>
      <c r="AVG81" s="4"/>
      <c r="AVH81" s="4"/>
      <c r="AVI81" s="4"/>
      <c r="AVJ81" s="4"/>
      <c r="AVK81" s="4"/>
      <c r="AVL81" s="4"/>
      <c r="AVM81" s="4"/>
      <c r="AVN81" s="4"/>
      <c r="AVO81" s="4"/>
      <c r="AVP81" s="4"/>
      <c r="AVQ81" s="4"/>
      <c r="AVR81" s="4"/>
      <c r="AVS81" s="4"/>
      <c r="AVT81" s="4"/>
      <c r="AVU81" s="4"/>
      <c r="AVV81" s="4"/>
      <c r="AVW81" s="4"/>
      <c r="AVX81" s="4"/>
      <c r="AVY81" s="4"/>
      <c r="AVZ81" s="4"/>
      <c r="AWA81" s="4"/>
      <c r="AWB81" s="4"/>
      <c r="AWC81" s="4"/>
      <c r="AWD81" s="4"/>
      <c r="AWE81" s="4"/>
      <c r="AWF81" s="4"/>
      <c r="AWG81" s="4"/>
      <c r="AWH81" s="4"/>
      <c r="AWI81" s="4"/>
      <c r="AWJ81" s="4"/>
      <c r="AWK81" s="4"/>
      <c r="AWL81" s="4"/>
      <c r="AWM81" s="4"/>
      <c r="AWN81" s="4"/>
      <c r="AWO81" s="4"/>
      <c r="AWP81" s="4"/>
      <c r="AWQ81" s="4"/>
      <c r="AWR81" s="4"/>
      <c r="AWS81" s="4"/>
      <c r="AWT81" s="4"/>
      <c r="AWU81" s="4"/>
      <c r="AWV81" s="4"/>
      <c r="AWW81" s="4"/>
      <c r="AWX81" s="4"/>
      <c r="AWY81" s="4"/>
      <c r="AWZ81" s="4"/>
      <c r="AXA81" s="4"/>
      <c r="AXB81" s="4"/>
      <c r="AXC81" s="4"/>
      <c r="AXD81" s="4"/>
      <c r="AXE81" s="4"/>
      <c r="AXF81" s="4"/>
      <c r="AXG81" s="4"/>
      <c r="AXH81" s="4"/>
      <c r="AXI81" s="4"/>
      <c r="AXJ81" s="4"/>
      <c r="AXK81" s="4"/>
      <c r="AXL81" s="4"/>
      <c r="AXM81" s="4"/>
      <c r="AXN81" s="4"/>
      <c r="AXO81" s="4"/>
      <c r="AXP81" s="4"/>
      <c r="AXQ81" s="4"/>
      <c r="AXR81" s="4"/>
      <c r="AXS81" s="4"/>
      <c r="AXT81" s="4"/>
      <c r="AXU81" s="4"/>
      <c r="AXV81" s="4"/>
      <c r="AXW81" s="4"/>
      <c r="AXX81" s="4"/>
      <c r="AXY81" s="4"/>
      <c r="AXZ81" s="4"/>
      <c r="AYA81" s="4"/>
      <c r="AYB81" s="4"/>
      <c r="AYC81" s="4"/>
      <c r="AYD81" s="4"/>
      <c r="AYE81" s="4"/>
      <c r="AYF81" s="4"/>
      <c r="AYG81" s="4"/>
      <c r="AYH81" s="4"/>
      <c r="AYI81" s="4"/>
      <c r="AYJ81" s="4"/>
      <c r="AYK81" s="4"/>
      <c r="AYL81" s="4"/>
      <c r="AYM81" s="4"/>
      <c r="AYN81" s="4"/>
      <c r="AYO81" s="4"/>
      <c r="AYP81" s="4"/>
      <c r="AYQ81" s="4"/>
      <c r="AYR81" s="4"/>
      <c r="AYS81" s="4"/>
      <c r="AYT81" s="4"/>
      <c r="AYU81" s="4"/>
      <c r="AYV81" s="4"/>
      <c r="AYW81" s="4"/>
      <c r="AYX81" s="4"/>
      <c r="AYY81" s="4"/>
      <c r="AYZ81" s="4"/>
      <c r="AZA81" s="4"/>
      <c r="AZB81" s="4"/>
      <c r="AZC81" s="4"/>
      <c r="AZD81" s="4"/>
      <c r="AZE81" s="4"/>
      <c r="AZF81" s="4"/>
      <c r="AZG81" s="4"/>
      <c r="AZH81" s="4"/>
      <c r="AZI81" s="4"/>
      <c r="AZJ81" s="4"/>
      <c r="AZK81" s="4"/>
      <c r="AZL81" s="4"/>
      <c r="AZM81" s="4"/>
      <c r="AZN81" s="4"/>
      <c r="AZO81" s="4"/>
      <c r="AZP81" s="4"/>
      <c r="AZQ81" s="4"/>
      <c r="AZR81" s="4"/>
      <c r="AZS81" s="4"/>
      <c r="AZT81" s="4"/>
      <c r="AZU81" s="4"/>
      <c r="AZV81" s="4"/>
      <c r="AZW81" s="4"/>
      <c r="AZX81" s="4"/>
      <c r="AZY81" s="4"/>
      <c r="AZZ81" s="4"/>
      <c r="BAA81" s="4"/>
      <c r="BAB81" s="4"/>
      <c r="BAC81" s="4"/>
      <c r="BAD81" s="4"/>
      <c r="BAE81" s="4"/>
      <c r="BAF81" s="4"/>
      <c r="BAG81" s="4"/>
      <c r="BAH81" s="4"/>
      <c r="BAI81" s="4"/>
      <c r="BAJ81" s="4"/>
      <c r="BAK81" s="4"/>
      <c r="BAL81" s="4"/>
      <c r="BAM81" s="4"/>
      <c r="BAN81" s="4"/>
      <c r="BAO81" s="4"/>
      <c r="BAP81" s="4"/>
      <c r="BAQ81" s="4"/>
      <c r="BAR81" s="4"/>
      <c r="BAS81" s="4"/>
      <c r="BAT81" s="4"/>
      <c r="BAU81" s="4"/>
      <c r="BAV81" s="4"/>
      <c r="BAW81" s="4"/>
      <c r="BAX81" s="4"/>
      <c r="BAY81" s="4"/>
      <c r="BAZ81" s="4"/>
      <c r="BBA81" s="4"/>
      <c r="BBB81" s="4"/>
      <c r="BBC81" s="4"/>
      <c r="BBD81" s="4"/>
      <c r="BBE81" s="4"/>
      <c r="BBF81" s="4"/>
      <c r="BBG81" s="4"/>
      <c r="BBH81" s="4"/>
      <c r="BBI81" s="4"/>
      <c r="BBJ81" s="4"/>
      <c r="BBK81" s="4"/>
      <c r="BBL81" s="4"/>
      <c r="BBM81" s="4"/>
      <c r="BBN81" s="4"/>
      <c r="BBO81" s="4"/>
      <c r="BBP81" s="4"/>
      <c r="BBQ81" s="4"/>
      <c r="BBR81" s="4"/>
      <c r="BBS81" s="4"/>
      <c r="BBT81" s="4"/>
      <c r="BBU81" s="4"/>
      <c r="BBV81" s="4"/>
      <c r="BBW81" s="4"/>
      <c r="BBX81" s="4"/>
      <c r="BBY81" s="4"/>
      <c r="BBZ81" s="4"/>
      <c r="BCA81" s="4"/>
      <c r="BCB81" s="4"/>
      <c r="BCC81" s="4"/>
      <c r="BCD81" s="4"/>
      <c r="BCE81" s="4"/>
      <c r="BCF81" s="4"/>
      <c r="BCG81" s="4"/>
      <c r="BCH81" s="4"/>
      <c r="BCI81" s="4"/>
      <c r="BCJ81" s="4"/>
      <c r="BCK81" s="4"/>
      <c r="BCL81" s="4"/>
      <c r="BCM81" s="4"/>
      <c r="BCN81" s="4"/>
      <c r="BCO81" s="4"/>
      <c r="BCP81" s="4"/>
      <c r="BCQ81" s="4"/>
      <c r="BCR81" s="4"/>
      <c r="BCS81" s="4"/>
      <c r="BCT81" s="4"/>
      <c r="BCU81" s="4"/>
      <c r="BCV81" s="4"/>
      <c r="BCW81" s="4"/>
      <c r="BCX81" s="4"/>
      <c r="BCY81" s="4"/>
      <c r="BCZ81" s="4"/>
      <c r="BDA81" s="4"/>
      <c r="BDB81" s="4"/>
      <c r="BDC81" s="4"/>
      <c r="BDD81" s="4"/>
      <c r="BDE81" s="4"/>
      <c r="BDF81" s="4"/>
      <c r="BDG81" s="4"/>
      <c r="BDH81" s="4"/>
      <c r="BDI81" s="4"/>
      <c r="BDJ81" s="4"/>
      <c r="BDK81" s="4"/>
      <c r="BDL81" s="4"/>
      <c r="BDM81" s="4"/>
      <c r="BDN81" s="4"/>
      <c r="BDO81" s="4"/>
      <c r="BDP81" s="4"/>
      <c r="BDQ81" s="4"/>
      <c r="BDR81" s="4"/>
      <c r="BDS81" s="4"/>
      <c r="BDT81" s="4"/>
      <c r="BDU81" s="4"/>
      <c r="BDV81" s="4"/>
      <c r="BDW81" s="4"/>
      <c r="BDX81" s="4"/>
      <c r="BDY81" s="4"/>
      <c r="BDZ81" s="4"/>
      <c r="BEA81" s="4"/>
      <c r="BEB81" s="4"/>
      <c r="BEC81" s="4"/>
      <c r="BED81" s="4"/>
      <c r="BEE81" s="4"/>
      <c r="BEF81" s="4"/>
      <c r="BEG81" s="4"/>
      <c r="BEH81" s="4"/>
      <c r="BEI81" s="4"/>
      <c r="BEJ81" s="4"/>
      <c r="BEK81" s="4"/>
      <c r="BEL81" s="4"/>
      <c r="BEM81" s="4"/>
      <c r="BEN81" s="4"/>
      <c r="BEO81" s="4"/>
      <c r="BEP81" s="4"/>
      <c r="BEQ81" s="4"/>
      <c r="BER81" s="4"/>
      <c r="BES81" s="4"/>
      <c r="BET81" s="4"/>
      <c r="BEU81" s="4"/>
      <c r="BEV81" s="4"/>
      <c r="BEW81" s="4"/>
      <c r="BEX81" s="4"/>
      <c r="BEY81" s="4"/>
      <c r="BEZ81" s="4"/>
      <c r="BFA81" s="4"/>
      <c r="BFB81" s="4"/>
      <c r="BFC81" s="4"/>
      <c r="BFD81" s="4"/>
      <c r="BFE81" s="4"/>
      <c r="BFF81" s="4"/>
      <c r="BFG81" s="4"/>
      <c r="BFH81" s="4"/>
      <c r="BFI81" s="4"/>
      <c r="BFJ81" s="4"/>
      <c r="BFK81" s="4"/>
      <c r="BFL81" s="4"/>
      <c r="BFM81" s="4"/>
      <c r="BFN81" s="4"/>
      <c r="BFO81" s="4"/>
      <c r="BFP81" s="4"/>
      <c r="BFQ81" s="4"/>
      <c r="BFR81" s="4"/>
      <c r="BFS81" s="4"/>
      <c r="BFT81" s="4"/>
      <c r="BFU81" s="4"/>
      <c r="BFV81" s="4"/>
      <c r="BFW81" s="4"/>
      <c r="BFX81" s="4"/>
      <c r="BFY81" s="4"/>
      <c r="BFZ81" s="4"/>
      <c r="BGA81" s="4"/>
      <c r="BGB81" s="4"/>
      <c r="BGC81" s="4"/>
      <c r="BGD81" s="4"/>
      <c r="BGE81" s="4"/>
      <c r="BGF81" s="4"/>
      <c r="BGG81" s="4"/>
      <c r="BGH81" s="4"/>
      <c r="BGI81" s="4"/>
      <c r="BGJ81" s="4"/>
      <c r="BGK81" s="4"/>
      <c r="BGL81" s="4"/>
      <c r="BGM81" s="4"/>
      <c r="BGN81" s="4"/>
      <c r="BGO81" s="4"/>
      <c r="BGP81" s="4"/>
      <c r="BGQ81" s="4"/>
      <c r="BGR81" s="4"/>
      <c r="BGS81" s="4"/>
      <c r="BGT81" s="4"/>
      <c r="BGU81" s="4"/>
      <c r="BGV81" s="4"/>
      <c r="BGW81" s="4"/>
      <c r="BGX81" s="4"/>
      <c r="BGY81" s="4"/>
      <c r="BGZ81" s="4"/>
      <c r="BHA81" s="4"/>
      <c r="BHB81" s="4"/>
      <c r="BHC81" s="4"/>
      <c r="BHD81" s="4"/>
      <c r="BHE81" s="4"/>
      <c r="BHF81" s="4"/>
      <c r="BHG81" s="4"/>
      <c r="BHH81" s="4"/>
      <c r="BHI81" s="4"/>
      <c r="BHJ81" s="4"/>
      <c r="BHK81" s="4"/>
      <c r="BHL81" s="4"/>
      <c r="BHM81" s="4"/>
      <c r="BHN81" s="4"/>
      <c r="BHO81" s="4"/>
      <c r="BHP81" s="4"/>
      <c r="BHQ81" s="4"/>
      <c r="BHR81" s="4"/>
      <c r="BHS81" s="4"/>
      <c r="BHT81" s="4"/>
      <c r="BHU81" s="4"/>
      <c r="BHV81" s="4"/>
      <c r="BHW81" s="4"/>
      <c r="BHX81" s="4"/>
      <c r="BHY81" s="4"/>
      <c r="BHZ81" s="4"/>
      <c r="BIA81" s="4"/>
      <c r="BIB81" s="4"/>
      <c r="BIC81" s="4"/>
      <c r="BID81" s="4"/>
      <c r="BIE81" s="4"/>
      <c r="BIF81" s="4"/>
      <c r="BIG81" s="4"/>
      <c r="BIH81" s="4"/>
      <c r="BII81" s="4"/>
      <c r="BIJ81" s="4"/>
      <c r="BIK81" s="4"/>
      <c r="BIL81" s="4"/>
      <c r="BIM81" s="4"/>
      <c r="BIN81" s="4"/>
      <c r="BIO81" s="4"/>
      <c r="BIP81" s="4"/>
      <c r="BIQ81" s="4"/>
      <c r="BIR81" s="4"/>
      <c r="BIS81" s="4"/>
      <c r="BIT81" s="4"/>
      <c r="BIU81" s="4"/>
      <c r="BIV81" s="4"/>
      <c r="BIW81" s="4"/>
      <c r="BIX81" s="4"/>
      <c r="BIY81" s="4"/>
      <c r="BIZ81" s="4"/>
      <c r="BJA81" s="4"/>
      <c r="BJB81" s="4"/>
      <c r="BJC81" s="4"/>
      <c r="BJD81" s="4"/>
      <c r="BJE81" s="4"/>
      <c r="BJF81" s="4"/>
      <c r="BJG81" s="4"/>
      <c r="BJH81" s="4"/>
      <c r="BJI81" s="4"/>
      <c r="BJJ81" s="4"/>
      <c r="BJK81" s="4"/>
      <c r="BJL81" s="4"/>
      <c r="BJM81" s="4"/>
      <c r="BJN81" s="4"/>
      <c r="BJO81" s="4"/>
      <c r="BJP81" s="4"/>
      <c r="BJQ81" s="4"/>
      <c r="BJR81" s="4"/>
      <c r="BJS81" s="4"/>
      <c r="BJT81" s="4"/>
      <c r="BJU81" s="4"/>
      <c r="BJV81" s="4"/>
      <c r="BJW81" s="4"/>
      <c r="BJX81" s="4"/>
      <c r="BJY81" s="4"/>
      <c r="BJZ81" s="4"/>
      <c r="BKA81" s="4"/>
      <c r="BKB81" s="4"/>
      <c r="BKC81" s="4"/>
      <c r="BKD81" s="4"/>
      <c r="BKE81" s="4"/>
      <c r="BKF81" s="4"/>
      <c r="BKG81" s="4"/>
      <c r="BKH81" s="4"/>
      <c r="BKI81" s="4"/>
      <c r="BKJ81" s="4"/>
      <c r="BKK81" s="4"/>
      <c r="BKL81" s="4"/>
      <c r="BKM81" s="4"/>
      <c r="BKN81" s="4"/>
      <c r="BKO81" s="4"/>
      <c r="BKP81" s="4"/>
      <c r="BKQ81" s="4"/>
      <c r="BKR81" s="4"/>
      <c r="BKS81" s="4"/>
      <c r="BKT81" s="4"/>
      <c r="BKU81" s="4"/>
      <c r="BKV81" s="4"/>
      <c r="BKW81" s="4"/>
      <c r="BKX81" s="4"/>
      <c r="BKY81" s="4"/>
      <c r="BKZ81" s="4"/>
      <c r="BLA81" s="4"/>
      <c r="BLB81" s="4"/>
      <c r="BLC81" s="4"/>
      <c r="BLD81" s="4"/>
      <c r="BLE81" s="4"/>
      <c r="BLF81" s="4"/>
      <c r="BLG81" s="4"/>
      <c r="BLH81" s="4"/>
      <c r="BLI81" s="4"/>
      <c r="BLJ81" s="4"/>
      <c r="BLK81" s="4"/>
      <c r="BLL81" s="4"/>
      <c r="BLM81" s="4"/>
      <c r="BLN81" s="4"/>
      <c r="BLO81" s="4"/>
      <c r="BLP81" s="4"/>
      <c r="BLQ81" s="4"/>
      <c r="BLR81" s="4"/>
      <c r="BLS81" s="4"/>
      <c r="BLT81" s="4"/>
      <c r="BLU81" s="4"/>
      <c r="BLV81" s="4"/>
      <c r="BLW81" s="4"/>
      <c r="BLX81" s="4"/>
      <c r="BLY81" s="4"/>
      <c r="BLZ81" s="4"/>
      <c r="BMA81" s="4"/>
      <c r="BMB81" s="4"/>
      <c r="BMC81" s="4"/>
      <c r="BMD81" s="4"/>
      <c r="BME81" s="4"/>
      <c r="BMF81" s="4"/>
      <c r="BMG81" s="4"/>
      <c r="BMH81" s="4"/>
      <c r="BMI81" s="4"/>
      <c r="BMJ81" s="4"/>
      <c r="BMK81" s="4"/>
      <c r="BML81" s="4"/>
      <c r="BMM81" s="4"/>
      <c r="BMN81" s="4"/>
      <c r="BMO81" s="4"/>
      <c r="BMP81" s="4"/>
      <c r="BMQ81" s="4"/>
      <c r="BMR81" s="4"/>
      <c r="BMS81" s="4"/>
      <c r="BMT81" s="4"/>
      <c r="BMU81" s="4"/>
      <c r="BMV81" s="4"/>
      <c r="BMW81" s="4"/>
      <c r="BMX81" s="4"/>
      <c r="BMY81" s="4"/>
      <c r="BMZ81" s="4"/>
      <c r="BNA81" s="4"/>
      <c r="BNB81" s="4"/>
      <c r="BNC81" s="4"/>
      <c r="BND81" s="4"/>
      <c r="BNE81" s="4"/>
      <c r="BNF81" s="4"/>
      <c r="BNG81" s="4"/>
      <c r="BNH81" s="4"/>
      <c r="BNI81" s="4"/>
      <c r="BNJ81" s="4"/>
      <c r="BNK81" s="4"/>
      <c r="BNL81" s="4"/>
      <c r="BNM81" s="4"/>
      <c r="BNN81" s="4"/>
      <c r="BNO81" s="4"/>
      <c r="BNP81" s="4"/>
      <c r="BNQ81" s="4"/>
      <c r="BNR81" s="4"/>
      <c r="BNS81" s="4"/>
      <c r="BNT81" s="4"/>
      <c r="BNU81" s="4"/>
      <c r="BNV81" s="4"/>
      <c r="BNW81" s="4"/>
      <c r="BNX81" s="4"/>
      <c r="BNY81" s="4"/>
      <c r="BNZ81" s="4"/>
      <c r="BOA81" s="4"/>
      <c r="BOB81" s="4"/>
      <c r="BOC81" s="4"/>
      <c r="BOD81" s="4"/>
      <c r="BOE81" s="4"/>
      <c r="BOF81" s="4"/>
      <c r="BOG81" s="4"/>
      <c r="BOH81" s="4"/>
      <c r="BOI81" s="4"/>
      <c r="BOJ81" s="4"/>
      <c r="BOK81" s="4"/>
      <c r="BOL81" s="4"/>
      <c r="BOM81" s="4"/>
      <c r="BON81" s="4"/>
      <c r="BOO81" s="4"/>
      <c r="BOP81" s="4"/>
      <c r="BOQ81" s="4"/>
      <c r="BOR81" s="4"/>
      <c r="BOS81" s="4"/>
      <c r="BOT81" s="4"/>
      <c r="BOU81" s="4"/>
      <c r="BOV81" s="4"/>
      <c r="BOW81" s="4"/>
      <c r="BOX81" s="4"/>
      <c r="BOY81" s="4"/>
      <c r="BOZ81" s="4"/>
      <c r="BPA81" s="4"/>
      <c r="BPB81" s="4"/>
      <c r="BPC81" s="4"/>
      <c r="BPD81" s="4"/>
      <c r="BPE81" s="4"/>
      <c r="BPF81" s="4"/>
      <c r="BPG81" s="4"/>
      <c r="BPH81" s="4"/>
      <c r="BPI81" s="4"/>
      <c r="BPJ81" s="4"/>
      <c r="BPK81" s="4"/>
      <c r="BPL81" s="4"/>
      <c r="BPM81" s="4"/>
      <c r="BPN81" s="4"/>
      <c r="BPO81" s="4"/>
      <c r="BPP81" s="4"/>
      <c r="BPQ81" s="4"/>
      <c r="BPR81" s="4"/>
      <c r="BPS81" s="4"/>
      <c r="BPT81" s="4"/>
      <c r="BPU81" s="4"/>
      <c r="BPV81" s="4"/>
      <c r="BPW81" s="4"/>
      <c r="BPX81" s="4"/>
      <c r="BPY81" s="4"/>
      <c r="BPZ81" s="4"/>
      <c r="BQA81" s="4"/>
      <c r="BQB81" s="4"/>
      <c r="BQC81" s="4"/>
      <c r="BQD81" s="4"/>
      <c r="BQE81" s="4"/>
      <c r="BQF81" s="4"/>
      <c r="BQG81" s="4"/>
      <c r="BQH81" s="4"/>
      <c r="BQI81" s="4"/>
      <c r="BQJ81" s="4"/>
      <c r="BQK81" s="4"/>
      <c r="BQL81" s="4"/>
      <c r="BQM81" s="4"/>
      <c r="BQN81" s="4"/>
      <c r="BQO81" s="4"/>
      <c r="BQP81" s="4"/>
      <c r="BQQ81" s="4"/>
      <c r="BQR81" s="4"/>
      <c r="BQS81" s="4"/>
      <c r="BQT81" s="4"/>
      <c r="BQU81" s="4"/>
      <c r="BQV81" s="4"/>
      <c r="BQW81" s="4"/>
      <c r="BQX81" s="4"/>
      <c r="BQY81" s="4"/>
      <c r="BQZ81" s="4"/>
      <c r="BRA81" s="4"/>
      <c r="BRB81" s="4"/>
      <c r="BRC81" s="4"/>
      <c r="BRD81" s="4"/>
      <c r="BRE81" s="4"/>
      <c r="BRF81" s="4"/>
      <c r="BRG81" s="4"/>
      <c r="BRH81" s="4"/>
      <c r="BRI81" s="4"/>
      <c r="BRJ81" s="4"/>
      <c r="BRK81" s="4"/>
      <c r="BRL81" s="4"/>
      <c r="BRM81" s="4"/>
      <c r="BRN81" s="4"/>
      <c r="BRO81" s="4"/>
      <c r="BRP81" s="4"/>
      <c r="BRQ81" s="4"/>
      <c r="BRR81" s="4"/>
      <c r="BRS81" s="4"/>
      <c r="BRT81" s="4"/>
      <c r="BRU81" s="4"/>
      <c r="BRV81" s="4"/>
      <c r="BRW81" s="4"/>
      <c r="BRX81" s="4"/>
      <c r="BRY81" s="4"/>
      <c r="BRZ81" s="4"/>
      <c r="BSA81" s="4"/>
      <c r="BSB81" s="4"/>
      <c r="BSC81" s="4"/>
      <c r="BSD81" s="4"/>
      <c r="BSE81" s="4"/>
      <c r="BSF81" s="4"/>
      <c r="BSG81" s="4"/>
      <c r="BSH81" s="4"/>
      <c r="BSI81" s="4"/>
      <c r="BSJ81" s="4"/>
      <c r="BSK81" s="4"/>
      <c r="BSL81" s="4"/>
      <c r="BSM81" s="4"/>
      <c r="BSN81" s="4"/>
      <c r="BSO81" s="4"/>
      <c r="BSP81" s="4"/>
      <c r="BSQ81" s="4"/>
      <c r="BSR81" s="4"/>
      <c r="BSS81" s="4"/>
      <c r="BST81" s="4"/>
      <c r="BSU81" s="4"/>
      <c r="BSV81" s="4"/>
      <c r="BSW81" s="4"/>
      <c r="BSX81" s="4"/>
      <c r="BSY81" s="4"/>
      <c r="BSZ81" s="4"/>
      <c r="BTA81" s="4"/>
      <c r="BTB81" s="4"/>
      <c r="BTC81" s="4"/>
      <c r="BTD81" s="4"/>
      <c r="BTE81" s="4"/>
      <c r="BTF81" s="4"/>
      <c r="BTG81" s="4"/>
      <c r="BTH81" s="4"/>
      <c r="BTI81" s="4"/>
      <c r="BTJ81" s="4"/>
      <c r="BTK81" s="4"/>
      <c r="BTL81" s="4"/>
      <c r="BTM81" s="4"/>
      <c r="BTN81" s="4"/>
      <c r="BTO81" s="4"/>
      <c r="BTP81" s="4"/>
      <c r="BTQ81" s="4"/>
      <c r="BTR81" s="4"/>
      <c r="BTS81" s="4"/>
      <c r="BTT81" s="4"/>
      <c r="BTU81" s="4"/>
      <c r="BTV81" s="4"/>
      <c r="BTW81" s="4"/>
      <c r="BTX81" s="4"/>
      <c r="BTY81" s="4"/>
      <c r="BTZ81" s="4"/>
      <c r="BUA81" s="4"/>
      <c r="BUB81" s="4"/>
      <c r="BUC81" s="4"/>
      <c r="BUD81" s="4"/>
      <c r="BUE81" s="4"/>
      <c r="BUF81" s="4"/>
      <c r="BUG81" s="4"/>
      <c r="BUH81" s="4"/>
      <c r="BUI81" s="4"/>
      <c r="BUJ81" s="4"/>
      <c r="BUK81" s="4"/>
      <c r="BUL81" s="4"/>
      <c r="BUM81" s="4"/>
      <c r="BUN81" s="4"/>
      <c r="BUO81" s="4"/>
      <c r="BUP81" s="4"/>
      <c r="BUQ81" s="4"/>
      <c r="BUR81" s="4"/>
      <c r="BUS81" s="4"/>
      <c r="BUT81" s="4"/>
      <c r="BUU81" s="4"/>
      <c r="BUV81" s="4"/>
      <c r="BUW81" s="4"/>
      <c r="BUX81" s="4"/>
      <c r="BUY81" s="4"/>
      <c r="BUZ81" s="4"/>
      <c r="BVA81" s="4"/>
      <c r="BVB81" s="4"/>
      <c r="BVC81" s="4"/>
      <c r="BVD81" s="4"/>
      <c r="BVE81" s="4"/>
      <c r="BVF81" s="4"/>
      <c r="BVG81" s="4"/>
      <c r="BVH81" s="4"/>
      <c r="BVI81" s="4"/>
      <c r="BVJ81" s="4"/>
      <c r="BVK81" s="4"/>
      <c r="BVL81" s="4"/>
      <c r="BVM81" s="4"/>
      <c r="BVN81" s="4"/>
      <c r="BVO81" s="4"/>
      <c r="BVP81" s="4"/>
      <c r="BVQ81" s="4"/>
      <c r="BVR81" s="4"/>
      <c r="BVS81" s="4"/>
      <c r="BVT81" s="4"/>
      <c r="BVU81" s="4"/>
      <c r="BVV81" s="4"/>
      <c r="BVW81" s="4"/>
      <c r="BVX81" s="4"/>
      <c r="BVY81" s="4"/>
      <c r="BVZ81" s="4"/>
      <c r="BWA81" s="4"/>
      <c r="BWB81" s="4"/>
      <c r="BWC81" s="4"/>
      <c r="BWD81" s="4"/>
      <c r="BWE81" s="4"/>
      <c r="BWF81" s="4"/>
      <c r="BWG81" s="4"/>
      <c r="BWH81" s="4"/>
      <c r="BWI81" s="4"/>
      <c r="BWJ81" s="4"/>
      <c r="BWK81" s="4"/>
      <c r="BWL81" s="4"/>
      <c r="BWM81" s="4"/>
      <c r="BWN81" s="4"/>
      <c r="BWO81" s="4"/>
      <c r="BWP81" s="4"/>
      <c r="BWQ81" s="4"/>
      <c r="BWR81" s="4"/>
      <c r="BWS81" s="4"/>
      <c r="BWT81" s="4"/>
      <c r="BWU81" s="4"/>
      <c r="BWV81" s="4"/>
      <c r="BWW81" s="4"/>
      <c r="BWX81" s="4"/>
      <c r="BWY81" s="4"/>
      <c r="BWZ81" s="4"/>
      <c r="BXA81" s="4"/>
      <c r="BXB81" s="4"/>
      <c r="BXC81" s="4"/>
      <c r="BXD81" s="4"/>
      <c r="BXE81" s="4"/>
      <c r="BXF81" s="4"/>
      <c r="BXG81" s="4"/>
      <c r="BXH81" s="4"/>
      <c r="BXI81" s="4"/>
      <c r="BXJ81" s="4"/>
      <c r="BXK81" s="4"/>
      <c r="BXL81" s="4"/>
      <c r="BXM81" s="4"/>
      <c r="BXN81" s="4"/>
      <c r="BXO81" s="4"/>
      <c r="BXP81" s="4"/>
      <c r="BXQ81" s="4"/>
      <c r="BXR81" s="4"/>
      <c r="BXS81" s="4"/>
      <c r="BXT81" s="4"/>
      <c r="BXU81" s="4"/>
      <c r="BXV81" s="4"/>
      <c r="BXW81" s="4"/>
      <c r="BXX81" s="4"/>
      <c r="BXY81" s="4"/>
      <c r="BXZ81" s="4"/>
      <c r="BYA81" s="4"/>
      <c r="BYB81" s="4"/>
      <c r="BYC81" s="4"/>
      <c r="BYD81" s="4"/>
      <c r="BYE81" s="4"/>
      <c r="BYF81" s="4"/>
      <c r="BYG81" s="4"/>
      <c r="BYH81" s="4"/>
      <c r="BYI81" s="4"/>
      <c r="BYJ81" s="4"/>
      <c r="BYK81" s="4"/>
      <c r="BYL81" s="4"/>
      <c r="BYM81" s="4"/>
      <c r="BYN81" s="4"/>
      <c r="BYO81" s="4"/>
      <c r="BYP81" s="4"/>
      <c r="BYQ81" s="4"/>
      <c r="BYR81" s="4"/>
      <c r="BYS81" s="4"/>
      <c r="BYT81" s="4"/>
      <c r="BYU81" s="4"/>
      <c r="BYV81" s="4"/>
      <c r="BYW81" s="4"/>
      <c r="BYX81" s="4"/>
      <c r="BYY81" s="4"/>
      <c r="BYZ81" s="4"/>
      <c r="BZA81" s="4"/>
      <c r="BZB81" s="4"/>
      <c r="BZC81" s="4"/>
      <c r="BZD81" s="4"/>
      <c r="BZE81" s="4"/>
      <c r="BZF81" s="4"/>
      <c r="BZG81" s="4"/>
      <c r="BZH81" s="4"/>
      <c r="BZI81" s="4"/>
      <c r="BZJ81" s="4"/>
      <c r="BZK81" s="4"/>
      <c r="BZL81" s="4"/>
      <c r="BZM81" s="4"/>
      <c r="BZN81" s="4"/>
      <c r="BZO81" s="4"/>
      <c r="BZP81" s="4"/>
      <c r="BZQ81" s="4"/>
      <c r="BZR81" s="4"/>
      <c r="BZS81" s="4"/>
      <c r="BZT81" s="4"/>
      <c r="BZU81" s="4"/>
      <c r="BZV81" s="4"/>
      <c r="BZW81" s="4"/>
      <c r="BZX81" s="4"/>
      <c r="BZY81" s="4"/>
      <c r="BZZ81" s="4"/>
      <c r="CAA81" s="4"/>
      <c r="CAB81" s="4"/>
      <c r="CAC81" s="4"/>
      <c r="CAD81" s="4"/>
      <c r="CAE81" s="4"/>
      <c r="CAF81" s="4"/>
      <c r="CAG81" s="4"/>
      <c r="CAH81" s="4"/>
      <c r="CAI81" s="4"/>
      <c r="CAJ81" s="4"/>
      <c r="CAK81" s="4"/>
      <c r="CAL81" s="4"/>
      <c r="CAM81" s="4"/>
      <c r="CAN81" s="4"/>
      <c r="CAO81" s="4"/>
      <c r="CAP81" s="4"/>
      <c r="CAQ81" s="4"/>
      <c r="CAR81" s="4"/>
      <c r="CAS81" s="4"/>
      <c r="CAT81" s="4"/>
      <c r="CAU81" s="4"/>
      <c r="CAV81" s="4"/>
      <c r="CAW81" s="4"/>
      <c r="CAX81" s="4"/>
      <c r="CAY81" s="4"/>
      <c r="CAZ81" s="4"/>
      <c r="CBA81" s="4"/>
      <c r="CBB81" s="4"/>
      <c r="CBC81" s="4"/>
      <c r="CBD81" s="4"/>
      <c r="CBE81" s="4"/>
      <c r="CBF81" s="4"/>
      <c r="CBG81" s="4"/>
      <c r="CBH81" s="4"/>
      <c r="CBI81" s="4"/>
      <c r="CBJ81" s="4"/>
      <c r="CBK81" s="4"/>
      <c r="CBL81" s="4"/>
      <c r="CBM81" s="4"/>
      <c r="CBN81" s="4"/>
      <c r="CBO81" s="4"/>
      <c r="CBP81" s="4"/>
      <c r="CBQ81" s="4"/>
      <c r="CBR81" s="4"/>
      <c r="CBS81" s="4"/>
      <c r="CBT81" s="4"/>
      <c r="CBU81" s="4"/>
      <c r="CBV81" s="4"/>
      <c r="CBW81" s="4"/>
      <c r="CBX81" s="4"/>
      <c r="CBY81" s="4"/>
      <c r="CBZ81" s="4"/>
      <c r="CCA81" s="4"/>
      <c r="CCB81" s="4"/>
      <c r="CCC81" s="4"/>
      <c r="CCD81" s="4"/>
      <c r="CCE81" s="4"/>
      <c r="CCF81" s="4"/>
      <c r="CCG81" s="4"/>
      <c r="CCH81" s="4"/>
      <c r="CCI81" s="4"/>
      <c r="CCJ81" s="4"/>
      <c r="CCK81" s="4"/>
      <c r="CCL81" s="4"/>
      <c r="CCM81" s="4"/>
      <c r="CCN81" s="4"/>
      <c r="CCO81" s="4"/>
      <c r="CCP81" s="4"/>
      <c r="CCQ81" s="4"/>
      <c r="CCR81" s="4"/>
      <c r="CCS81" s="4"/>
      <c r="CCT81" s="4"/>
      <c r="CCU81" s="4"/>
      <c r="CCV81" s="4"/>
      <c r="CCW81" s="4"/>
      <c r="CCX81" s="4"/>
      <c r="CCY81" s="4"/>
      <c r="CCZ81" s="4"/>
      <c r="CDA81" s="4"/>
      <c r="CDB81" s="4"/>
      <c r="CDC81" s="4"/>
      <c r="CDD81" s="4"/>
      <c r="CDE81" s="4"/>
      <c r="CDF81" s="4"/>
      <c r="CDG81" s="4"/>
      <c r="CDH81" s="4"/>
      <c r="CDI81" s="4"/>
      <c r="CDJ81" s="4"/>
      <c r="CDK81" s="4"/>
      <c r="CDL81" s="4"/>
      <c r="CDM81" s="4"/>
      <c r="CDN81" s="4"/>
      <c r="CDO81" s="4"/>
      <c r="CDP81" s="4"/>
      <c r="CDQ81" s="4"/>
      <c r="CDR81" s="4"/>
      <c r="CDS81" s="4"/>
      <c r="CDT81" s="4"/>
      <c r="CDU81" s="4"/>
      <c r="CDV81" s="4"/>
      <c r="CDW81" s="4"/>
      <c r="CDX81" s="4"/>
      <c r="CDY81" s="4"/>
      <c r="CDZ81" s="4"/>
      <c r="CEA81" s="4"/>
      <c r="CEB81" s="4"/>
      <c r="CEC81" s="4"/>
      <c r="CED81" s="4"/>
      <c r="CEE81" s="4"/>
      <c r="CEF81" s="4"/>
      <c r="CEG81" s="4"/>
      <c r="CEH81" s="4"/>
      <c r="CEI81" s="4"/>
      <c r="CEJ81" s="4"/>
      <c r="CEK81" s="4"/>
      <c r="CEL81" s="4"/>
      <c r="CEM81" s="4"/>
      <c r="CEN81" s="4"/>
      <c r="CEO81" s="4"/>
      <c r="CEP81" s="4"/>
      <c r="CEQ81" s="4"/>
      <c r="CER81" s="4"/>
      <c r="CES81" s="4"/>
      <c r="CET81" s="4"/>
      <c r="CEU81" s="4"/>
      <c r="CEV81" s="4"/>
      <c r="CEW81" s="4"/>
      <c r="CEX81" s="4"/>
      <c r="CEY81" s="4"/>
      <c r="CEZ81" s="4"/>
      <c r="CFA81" s="4"/>
      <c r="CFB81" s="4"/>
      <c r="CFC81" s="4"/>
      <c r="CFD81" s="4"/>
      <c r="CFE81" s="4"/>
      <c r="CFF81" s="4"/>
      <c r="CFG81" s="4"/>
      <c r="CFH81" s="4"/>
      <c r="CFI81" s="4"/>
      <c r="CFJ81" s="4"/>
      <c r="CFK81" s="4"/>
      <c r="CFL81" s="4"/>
      <c r="CFM81" s="4"/>
      <c r="CFN81" s="4"/>
      <c r="CFO81" s="4"/>
      <c r="CFP81" s="4"/>
      <c r="CFQ81" s="4"/>
      <c r="CFR81" s="4"/>
      <c r="CFS81" s="4"/>
      <c r="CFT81" s="4"/>
      <c r="CFU81" s="4"/>
      <c r="CFV81" s="4"/>
      <c r="CFW81" s="4"/>
      <c r="CFX81" s="4"/>
      <c r="CFY81" s="4"/>
      <c r="CFZ81" s="4"/>
      <c r="CGA81" s="4"/>
      <c r="CGB81" s="4"/>
      <c r="CGC81" s="4"/>
      <c r="CGD81" s="4"/>
      <c r="CGE81" s="4"/>
      <c r="CGF81" s="4"/>
      <c r="CGG81" s="4"/>
      <c r="CGH81" s="4"/>
      <c r="CGI81" s="4"/>
      <c r="CGJ81" s="4"/>
      <c r="CGK81" s="4"/>
      <c r="CGL81" s="4"/>
      <c r="CGM81" s="4"/>
      <c r="CGN81" s="4"/>
      <c r="CGO81" s="4"/>
      <c r="CGP81" s="4"/>
      <c r="CGQ81" s="4"/>
      <c r="CGR81" s="4"/>
      <c r="CGS81" s="4"/>
      <c r="CGT81" s="4"/>
      <c r="CGU81" s="4"/>
      <c r="CGV81" s="4"/>
      <c r="CGW81" s="4"/>
      <c r="CGX81" s="4"/>
      <c r="CGY81" s="4"/>
      <c r="CGZ81" s="4"/>
      <c r="CHA81" s="4"/>
      <c r="CHB81" s="4"/>
      <c r="CHC81" s="4"/>
      <c r="CHD81" s="4"/>
      <c r="CHE81" s="4"/>
      <c r="CHF81" s="4"/>
      <c r="CHG81" s="4"/>
      <c r="CHH81" s="4"/>
      <c r="CHI81" s="4"/>
      <c r="CHJ81" s="4"/>
      <c r="CHK81" s="4"/>
      <c r="CHL81" s="4"/>
      <c r="CHM81" s="4"/>
      <c r="CHN81" s="4"/>
      <c r="CHO81" s="4"/>
      <c r="CHP81" s="4"/>
      <c r="CHQ81" s="4"/>
      <c r="CHR81" s="4"/>
      <c r="CHS81" s="4"/>
      <c r="CHT81" s="4"/>
      <c r="CHU81" s="4"/>
      <c r="CHV81" s="4"/>
      <c r="CHW81" s="4"/>
      <c r="CHX81" s="4"/>
      <c r="CHY81" s="4"/>
      <c r="CHZ81" s="4"/>
      <c r="CIA81" s="4"/>
      <c r="CIB81" s="4"/>
      <c r="CIC81" s="4"/>
      <c r="CID81" s="4"/>
      <c r="CIE81" s="4"/>
      <c r="CIF81" s="4"/>
      <c r="CIG81" s="4"/>
      <c r="CIH81" s="4"/>
      <c r="CII81" s="4"/>
      <c r="CIJ81" s="4"/>
      <c r="CIK81" s="4"/>
      <c r="CIL81" s="4"/>
      <c r="CIM81" s="4"/>
      <c r="CIN81" s="4"/>
      <c r="CIO81" s="4"/>
      <c r="CIP81" s="4"/>
      <c r="CIQ81" s="4"/>
      <c r="CIR81" s="4"/>
      <c r="CIS81" s="4"/>
      <c r="CIT81" s="4"/>
      <c r="CIU81" s="4"/>
      <c r="CIV81" s="4"/>
      <c r="CIW81" s="4"/>
      <c r="CIX81" s="4"/>
      <c r="CIY81" s="4"/>
      <c r="CIZ81" s="4"/>
      <c r="CJA81" s="4"/>
      <c r="CJB81" s="4"/>
      <c r="CJC81" s="4"/>
      <c r="CJD81" s="4"/>
      <c r="CJE81" s="4"/>
      <c r="CJF81" s="4"/>
      <c r="CJG81" s="4"/>
      <c r="CJH81" s="4"/>
      <c r="CJI81" s="4"/>
      <c r="CJJ81" s="4"/>
      <c r="CJK81" s="4"/>
      <c r="CJL81" s="4"/>
      <c r="CJM81" s="4"/>
      <c r="CJN81" s="4"/>
      <c r="CJO81" s="4"/>
      <c r="CJP81" s="4"/>
      <c r="CJQ81" s="4"/>
      <c r="CJR81" s="4"/>
      <c r="CJS81" s="4"/>
      <c r="CJT81" s="4"/>
      <c r="CJU81" s="4"/>
      <c r="CJV81" s="4"/>
      <c r="CJW81" s="4"/>
      <c r="CJX81" s="4"/>
      <c r="CJY81" s="4"/>
      <c r="CJZ81" s="4"/>
      <c r="CKA81" s="4"/>
      <c r="CKB81" s="4"/>
      <c r="CKC81" s="4"/>
      <c r="CKD81" s="4"/>
      <c r="CKE81" s="4"/>
      <c r="CKF81" s="4"/>
      <c r="CKG81" s="4"/>
      <c r="CKH81" s="4"/>
      <c r="CKI81" s="4"/>
      <c r="CKJ81" s="4"/>
      <c r="CKK81" s="4"/>
      <c r="CKL81" s="4"/>
      <c r="CKM81" s="4"/>
      <c r="CKN81" s="4"/>
      <c r="CKO81" s="4"/>
      <c r="CKP81" s="4"/>
      <c r="CKQ81" s="4"/>
      <c r="CKR81" s="4"/>
      <c r="CKS81" s="4"/>
      <c r="CKT81" s="4"/>
      <c r="CKU81" s="4"/>
      <c r="CKV81" s="4"/>
      <c r="CKW81" s="4"/>
      <c r="CKX81" s="4"/>
      <c r="CKY81" s="4"/>
      <c r="CKZ81" s="4"/>
      <c r="CLA81" s="4"/>
      <c r="CLB81" s="4"/>
      <c r="CLC81" s="4"/>
      <c r="CLD81" s="4"/>
      <c r="CLE81" s="4"/>
      <c r="CLF81" s="4"/>
      <c r="CLG81" s="4"/>
      <c r="CLH81" s="4"/>
      <c r="CLI81" s="4"/>
      <c r="CLJ81" s="4"/>
      <c r="CLK81" s="4"/>
      <c r="CLL81" s="4"/>
      <c r="CLM81" s="4"/>
      <c r="CLN81" s="4"/>
      <c r="CLO81" s="4"/>
      <c r="CLP81" s="4"/>
      <c r="CLQ81" s="4"/>
      <c r="CLR81" s="4"/>
      <c r="CLS81" s="4"/>
      <c r="CLT81" s="4"/>
      <c r="CLU81" s="4"/>
      <c r="CLV81" s="4"/>
      <c r="CLW81" s="4"/>
      <c r="CLX81" s="4"/>
      <c r="CLY81" s="4"/>
      <c r="CLZ81" s="4"/>
      <c r="CMA81" s="4"/>
      <c r="CMB81" s="4"/>
      <c r="CMC81" s="4"/>
      <c r="CMD81" s="4"/>
      <c r="CME81" s="4"/>
      <c r="CMF81" s="4"/>
      <c r="CMG81" s="4"/>
      <c r="CMH81" s="4"/>
      <c r="CMI81" s="4"/>
      <c r="CMJ81" s="4"/>
      <c r="CMK81" s="4"/>
      <c r="CML81" s="4"/>
      <c r="CMM81" s="4"/>
      <c r="CMN81" s="4"/>
      <c r="CMO81" s="4"/>
      <c r="CMP81" s="4"/>
      <c r="CMQ81" s="4"/>
      <c r="CMR81" s="4"/>
      <c r="CMS81" s="4"/>
      <c r="CMT81" s="4"/>
      <c r="CMU81" s="4"/>
      <c r="CMV81" s="4"/>
      <c r="CMW81" s="4"/>
      <c r="CMX81" s="4"/>
      <c r="CMY81" s="4"/>
      <c r="CMZ81" s="4"/>
      <c r="CNA81" s="4"/>
      <c r="CNB81" s="4"/>
      <c r="CNC81" s="4"/>
      <c r="CND81" s="4"/>
      <c r="CNE81" s="4"/>
      <c r="CNF81" s="4"/>
      <c r="CNG81" s="4"/>
      <c r="CNH81" s="4"/>
      <c r="CNI81" s="4"/>
      <c r="CNJ81" s="4"/>
      <c r="CNK81" s="4"/>
      <c r="CNL81" s="4"/>
      <c r="CNM81" s="4"/>
      <c r="CNN81" s="4"/>
      <c r="CNO81" s="4"/>
      <c r="CNP81" s="4"/>
      <c r="CNQ81" s="4"/>
      <c r="CNR81" s="4"/>
      <c r="CNS81" s="4"/>
      <c r="CNT81" s="4"/>
      <c r="CNU81" s="4"/>
      <c r="CNV81" s="4"/>
      <c r="CNW81" s="4"/>
      <c r="CNX81" s="4"/>
      <c r="CNY81" s="4"/>
      <c r="CNZ81" s="4"/>
      <c r="COA81" s="4"/>
      <c r="COB81" s="4"/>
      <c r="COC81" s="4"/>
      <c r="COD81" s="4"/>
      <c r="COE81" s="4"/>
      <c r="COF81" s="4"/>
      <c r="COG81" s="4"/>
      <c r="COH81" s="4"/>
      <c r="COI81" s="4"/>
      <c r="COJ81" s="4"/>
      <c r="COK81" s="4"/>
      <c r="COL81" s="4"/>
      <c r="COM81" s="4"/>
      <c r="CON81" s="4"/>
      <c r="COO81" s="4"/>
      <c r="COP81" s="4"/>
      <c r="COQ81" s="4"/>
      <c r="COR81" s="4"/>
      <c r="COS81" s="4"/>
      <c r="COT81" s="4"/>
      <c r="COU81" s="4"/>
      <c r="COV81" s="4"/>
      <c r="COW81" s="4"/>
      <c r="COX81" s="4"/>
      <c r="COY81" s="4"/>
      <c r="COZ81" s="4"/>
      <c r="CPA81" s="4"/>
      <c r="CPB81" s="4"/>
      <c r="CPC81" s="4"/>
      <c r="CPD81" s="4"/>
      <c r="CPE81" s="4"/>
      <c r="CPF81" s="4"/>
      <c r="CPG81" s="4"/>
      <c r="CPH81" s="4"/>
      <c r="CPI81" s="4"/>
      <c r="CPJ81" s="4"/>
      <c r="CPK81" s="4"/>
      <c r="CPL81" s="4"/>
      <c r="CPM81" s="4"/>
      <c r="CPN81" s="4"/>
      <c r="CPO81" s="4"/>
      <c r="CPP81" s="4"/>
      <c r="CPQ81" s="4"/>
      <c r="CPR81" s="4"/>
      <c r="CPS81" s="4"/>
      <c r="CPT81" s="4"/>
      <c r="CPU81" s="4"/>
      <c r="CPV81" s="4"/>
      <c r="CPW81" s="4"/>
      <c r="CPX81" s="4"/>
      <c r="CPY81" s="4"/>
      <c r="CPZ81" s="4"/>
      <c r="CQA81" s="4"/>
      <c r="CQB81" s="4"/>
      <c r="CQC81" s="4"/>
      <c r="CQD81" s="4"/>
      <c r="CQE81" s="4"/>
      <c r="CQF81" s="4"/>
      <c r="CQG81" s="4"/>
      <c r="CQH81" s="4"/>
      <c r="CQI81" s="4"/>
      <c r="CQJ81" s="4"/>
      <c r="CQK81" s="4"/>
      <c r="CQL81" s="4"/>
      <c r="CQM81" s="4"/>
      <c r="CQN81" s="4"/>
      <c r="CQO81" s="4"/>
      <c r="CQP81" s="4"/>
      <c r="CQQ81" s="4"/>
      <c r="CQR81" s="4"/>
      <c r="CQS81" s="4"/>
      <c r="CQT81" s="4"/>
      <c r="CQU81" s="4"/>
      <c r="CQV81" s="4"/>
      <c r="CQW81" s="4"/>
      <c r="CQX81" s="4"/>
      <c r="CQY81" s="4"/>
      <c r="CQZ81" s="4"/>
      <c r="CRA81" s="4"/>
      <c r="CRB81" s="4"/>
      <c r="CRC81" s="4"/>
      <c r="CRD81" s="4"/>
      <c r="CRE81" s="4"/>
      <c r="CRF81" s="4"/>
      <c r="CRG81" s="4"/>
      <c r="CRH81" s="4"/>
      <c r="CRI81" s="4"/>
      <c r="CRJ81" s="4"/>
      <c r="CRK81" s="4"/>
      <c r="CRL81" s="4"/>
      <c r="CRM81" s="4"/>
      <c r="CRN81" s="4"/>
      <c r="CRO81" s="4"/>
      <c r="CRP81" s="4"/>
      <c r="CRQ81" s="4"/>
      <c r="CRR81" s="4"/>
      <c r="CRS81" s="4"/>
      <c r="CRT81" s="4"/>
      <c r="CRU81" s="4"/>
      <c r="CRV81" s="4"/>
      <c r="CRW81" s="4"/>
      <c r="CRX81" s="4"/>
      <c r="CRY81" s="4"/>
      <c r="CRZ81" s="4"/>
      <c r="CSA81" s="4"/>
      <c r="CSB81" s="4"/>
      <c r="CSC81" s="4"/>
      <c r="CSD81" s="4"/>
      <c r="CSE81" s="4"/>
      <c r="CSF81" s="4"/>
      <c r="CSG81" s="4"/>
      <c r="CSH81" s="4"/>
      <c r="CSI81" s="4"/>
      <c r="CSJ81" s="4"/>
      <c r="CSK81" s="4"/>
      <c r="CSL81" s="4"/>
      <c r="CSM81" s="4"/>
      <c r="CSN81" s="4"/>
      <c r="CSO81" s="4"/>
      <c r="CSP81" s="4"/>
      <c r="CSQ81" s="4"/>
      <c r="CSR81" s="4"/>
      <c r="CSS81" s="4"/>
      <c r="CST81" s="4"/>
      <c r="CSU81" s="4"/>
      <c r="CSV81" s="4"/>
      <c r="CSW81" s="4"/>
      <c r="CSX81" s="4"/>
      <c r="CSY81" s="4"/>
      <c r="CSZ81" s="4"/>
      <c r="CTA81" s="4"/>
      <c r="CTB81" s="4"/>
      <c r="CTC81" s="4"/>
      <c r="CTD81" s="4"/>
      <c r="CTE81" s="4"/>
      <c r="CTF81" s="4"/>
      <c r="CTG81" s="4"/>
      <c r="CTH81" s="4"/>
      <c r="CTI81" s="4"/>
      <c r="CTJ81" s="4"/>
      <c r="CTK81" s="4"/>
      <c r="CTL81" s="4"/>
      <c r="CTM81" s="4"/>
      <c r="CTN81" s="4"/>
      <c r="CTO81" s="4"/>
      <c r="CTP81" s="4"/>
      <c r="CTQ81" s="4"/>
      <c r="CTR81" s="4"/>
      <c r="CTS81" s="4"/>
      <c r="CTT81" s="4"/>
      <c r="CTU81" s="4"/>
      <c r="CTV81" s="4"/>
      <c r="CTW81" s="4"/>
      <c r="CTX81" s="4"/>
      <c r="CTY81" s="4"/>
      <c r="CTZ81" s="4"/>
      <c r="CUA81" s="4"/>
      <c r="CUB81" s="4"/>
      <c r="CUC81" s="4"/>
      <c r="CUD81" s="4"/>
      <c r="CUE81" s="4"/>
      <c r="CUF81" s="4"/>
      <c r="CUG81" s="4"/>
      <c r="CUH81" s="4"/>
      <c r="CUI81" s="4"/>
      <c r="CUJ81" s="4"/>
      <c r="CUK81" s="4"/>
      <c r="CUL81" s="4"/>
      <c r="CUM81" s="4"/>
      <c r="CUN81" s="4"/>
      <c r="CUO81" s="4"/>
      <c r="CUP81" s="4"/>
      <c r="CUQ81" s="4"/>
      <c r="CUR81" s="4"/>
      <c r="CUS81" s="4"/>
      <c r="CUT81" s="4"/>
      <c r="CUU81" s="4"/>
      <c r="CUV81" s="4"/>
      <c r="CUW81" s="4"/>
      <c r="CUX81" s="4"/>
      <c r="CUY81" s="4"/>
      <c r="CUZ81" s="4"/>
      <c r="CVA81" s="4"/>
      <c r="CVB81" s="4"/>
      <c r="CVC81" s="4"/>
      <c r="CVD81" s="4"/>
      <c r="CVE81" s="4"/>
      <c r="CVF81" s="4"/>
      <c r="CVG81" s="4"/>
      <c r="CVH81" s="4"/>
      <c r="CVI81" s="4"/>
      <c r="CVJ81" s="4"/>
      <c r="CVK81" s="4"/>
      <c r="CVL81" s="4"/>
      <c r="CVM81" s="4"/>
      <c r="CVN81" s="4"/>
      <c r="CVO81" s="4"/>
      <c r="CVP81" s="4"/>
      <c r="CVQ81" s="4"/>
      <c r="CVR81" s="4"/>
      <c r="CVS81" s="4"/>
      <c r="CVT81" s="4"/>
      <c r="CVU81" s="4"/>
      <c r="CVV81" s="4"/>
      <c r="CVW81" s="4"/>
      <c r="CVX81" s="4"/>
      <c r="CVY81" s="4"/>
      <c r="CVZ81" s="4"/>
      <c r="CWA81" s="4"/>
      <c r="CWB81" s="4"/>
      <c r="CWC81" s="4"/>
      <c r="CWD81" s="4"/>
      <c r="CWE81" s="4"/>
      <c r="CWF81" s="4"/>
      <c r="CWG81" s="4"/>
      <c r="CWH81" s="4"/>
      <c r="CWI81" s="4"/>
      <c r="CWJ81" s="4"/>
      <c r="CWK81" s="4"/>
      <c r="CWL81" s="4"/>
      <c r="CWM81" s="4"/>
      <c r="CWN81" s="4"/>
      <c r="CWO81" s="4"/>
      <c r="CWP81" s="4"/>
      <c r="CWQ81" s="4"/>
      <c r="CWR81" s="4"/>
      <c r="CWS81" s="4"/>
      <c r="CWT81" s="4"/>
      <c r="CWU81" s="4"/>
      <c r="CWV81" s="4"/>
      <c r="CWW81" s="4"/>
      <c r="CWX81" s="4"/>
      <c r="CWY81" s="4"/>
      <c r="CWZ81" s="4"/>
      <c r="CXA81" s="4"/>
      <c r="CXB81" s="4"/>
      <c r="CXC81" s="4"/>
      <c r="CXD81" s="4"/>
      <c r="CXE81" s="4"/>
      <c r="CXF81" s="4"/>
      <c r="CXG81" s="4"/>
      <c r="CXH81" s="4"/>
      <c r="CXI81" s="4"/>
      <c r="CXJ81" s="4"/>
      <c r="CXK81" s="4"/>
      <c r="CXL81" s="4"/>
      <c r="CXM81" s="4"/>
      <c r="CXN81" s="4"/>
      <c r="CXO81" s="4"/>
      <c r="CXP81" s="4"/>
      <c r="CXQ81" s="4"/>
      <c r="CXR81" s="4"/>
      <c r="CXS81" s="4"/>
      <c r="CXT81" s="4"/>
      <c r="CXU81" s="4"/>
      <c r="CXV81" s="4"/>
      <c r="CXW81" s="4"/>
      <c r="CXX81" s="4"/>
      <c r="CXY81" s="4"/>
      <c r="CXZ81" s="4"/>
      <c r="CYA81" s="4"/>
      <c r="CYB81" s="4"/>
      <c r="CYC81" s="4"/>
      <c r="CYD81" s="4"/>
      <c r="CYE81" s="4"/>
      <c r="CYF81" s="4"/>
      <c r="CYG81" s="4"/>
      <c r="CYH81" s="4"/>
      <c r="CYI81" s="4"/>
      <c r="CYJ81" s="4"/>
      <c r="CYK81" s="4"/>
      <c r="CYL81" s="4"/>
      <c r="CYM81" s="4"/>
      <c r="CYN81" s="4"/>
      <c r="CYO81" s="4"/>
      <c r="CYP81" s="4"/>
      <c r="CYQ81" s="4"/>
      <c r="CYR81" s="4"/>
      <c r="CYS81" s="4"/>
      <c r="CYT81" s="4"/>
      <c r="CYU81" s="4"/>
      <c r="CYV81" s="4"/>
      <c r="CYW81" s="4"/>
      <c r="CYX81" s="4"/>
      <c r="CYY81" s="4"/>
      <c r="CYZ81" s="4"/>
      <c r="CZA81" s="4"/>
      <c r="CZB81" s="4"/>
      <c r="CZC81" s="4"/>
      <c r="CZD81" s="4"/>
      <c r="CZE81" s="4"/>
      <c r="CZF81" s="4"/>
      <c r="CZG81" s="4"/>
      <c r="CZH81" s="4"/>
      <c r="CZI81" s="4"/>
      <c r="CZJ81" s="4"/>
      <c r="CZK81" s="4"/>
      <c r="CZL81" s="4"/>
      <c r="CZM81" s="4"/>
      <c r="CZN81" s="4"/>
      <c r="CZO81" s="4"/>
      <c r="CZP81" s="4"/>
      <c r="CZQ81" s="4"/>
      <c r="CZR81" s="4"/>
      <c r="CZS81" s="4"/>
      <c r="CZT81" s="4"/>
      <c r="CZU81" s="4"/>
      <c r="CZV81" s="4"/>
      <c r="CZW81" s="4"/>
      <c r="CZX81" s="4"/>
      <c r="CZY81" s="4"/>
      <c r="CZZ81" s="4"/>
      <c r="DAA81" s="4"/>
      <c r="DAB81" s="4"/>
      <c r="DAC81" s="4"/>
      <c r="DAD81" s="4"/>
      <c r="DAE81" s="4"/>
      <c r="DAF81" s="4"/>
      <c r="DAG81" s="4"/>
      <c r="DAH81" s="4"/>
      <c r="DAI81" s="4"/>
      <c r="DAJ81" s="4"/>
      <c r="DAK81" s="4"/>
      <c r="DAL81" s="4"/>
      <c r="DAM81" s="4"/>
      <c r="DAN81" s="4"/>
      <c r="DAO81" s="4"/>
      <c r="DAP81" s="4"/>
      <c r="DAQ81" s="4"/>
      <c r="DAR81" s="4"/>
      <c r="DAS81" s="4"/>
      <c r="DAT81" s="4"/>
      <c r="DAU81" s="4"/>
      <c r="DAV81" s="4"/>
      <c r="DAW81" s="4"/>
      <c r="DAX81" s="4"/>
      <c r="DAY81" s="4"/>
      <c r="DAZ81" s="4"/>
      <c r="DBA81" s="4"/>
      <c r="DBB81" s="4"/>
      <c r="DBC81" s="4"/>
      <c r="DBD81" s="4"/>
      <c r="DBE81" s="4"/>
      <c r="DBF81" s="4"/>
      <c r="DBG81" s="4"/>
      <c r="DBH81" s="4"/>
      <c r="DBI81" s="4"/>
      <c r="DBJ81" s="4"/>
      <c r="DBK81" s="4"/>
      <c r="DBL81" s="4"/>
      <c r="DBM81" s="4"/>
      <c r="DBN81" s="4"/>
      <c r="DBO81" s="4"/>
      <c r="DBP81" s="4"/>
      <c r="DBQ81" s="4"/>
      <c r="DBR81" s="4"/>
      <c r="DBS81" s="4"/>
      <c r="DBT81" s="4"/>
      <c r="DBU81" s="4"/>
      <c r="DBV81" s="4"/>
      <c r="DBW81" s="4"/>
      <c r="DBX81" s="4"/>
      <c r="DBY81" s="4"/>
      <c r="DBZ81" s="4"/>
      <c r="DCA81" s="4"/>
      <c r="DCB81" s="4"/>
      <c r="DCC81" s="4"/>
      <c r="DCD81" s="4"/>
      <c r="DCE81" s="4"/>
      <c r="DCF81" s="4"/>
      <c r="DCG81" s="4"/>
      <c r="DCH81" s="4"/>
      <c r="DCI81" s="4"/>
      <c r="DCJ81" s="4"/>
      <c r="DCK81" s="4"/>
      <c r="DCL81" s="4"/>
      <c r="DCM81" s="4"/>
      <c r="DCN81" s="4"/>
      <c r="DCO81" s="4"/>
      <c r="DCP81" s="4"/>
      <c r="DCQ81" s="4"/>
      <c r="DCR81" s="4"/>
      <c r="DCS81" s="4"/>
      <c r="DCT81" s="4"/>
      <c r="DCU81" s="4"/>
      <c r="DCV81" s="4"/>
      <c r="DCW81" s="4"/>
      <c r="DCX81" s="4"/>
      <c r="DCY81" s="4"/>
      <c r="DCZ81" s="4"/>
      <c r="DDA81" s="4"/>
      <c r="DDB81" s="4"/>
      <c r="DDC81" s="4"/>
      <c r="DDD81" s="4"/>
      <c r="DDE81" s="4"/>
      <c r="DDF81" s="4"/>
      <c r="DDG81" s="4"/>
      <c r="DDH81" s="4"/>
      <c r="DDI81" s="4"/>
      <c r="DDJ81" s="4"/>
      <c r="DDK81" s="4"/>
      <c r="DDL81" s="4"/>
      <c r="DDM81" s="4"/>
      <c r="DDN81" s="4"/>
      <c r="DDO81" s="4"/>
      <c r="DDP81" s="4"/>
      <c r="DDQ81" s="4"/>
      <c r="DDR81" s="4"/>
      <c r="DDS81" s="4"/>
      <c r="DDT81" s="4"/>
      <c r="DDU81" s="4"/>
      <c r="DDV81" s="4"/>
      <c r="DDW81" s="4"/>
      <c r="DDX81" s="4"/>
      <c r="DDY81" s="4"/>
      <c r="DDZ81" s="4"/>
      <c r="DEA81" s="4"/>
      <c r="DEB81" s="4"/>
      <c r="DEC81" s="4"/>
      <c r="DED81" s="4"/>
      <c r="DEE81" s="4"/>
      <c r="DEF81" s="4"/>
      <c r="DEG81" s="4"/>
      <c r="DEH81" s="4"/>
      <c r="DEI81" s="4"/>
      <c r="DEJ81" s="4"/>
      <c r="DEK81" s="4"/>
      <c r="DEL81" s="4"/>
      <c r="DEM81" s="4"/>
      <c r="DEN81" s="4"/>
      <c r="DEO81" s="4"/>
      <c r="DEP81" s="4"/>
      <c r="DEQ81" s="4"/>
      <c r="DER81" s="4"/>
      <c r="DES81" s="4"/>
      <c r="DET81" s="4"/>
      <c r="DEU81" s="4"/>
      <c r="DEV81" s="4"/>
      <c r="DEW81" s="4"/>
      <c r="DEX81" s="4"/>
      <c r="DEY81" s="4"/>
      <c r="DEZ81" s="4"/>
      <c r="DFA81" s="4"/>
      <c r="DFB81" s="4"/>
      <c r="DFC81" s="4"/>
      <c r="DFD81" s="4"/>
      <c r="DFE81" s="4"/>
      <c r="DFF81" s="4"/>
      <c r="DFG81" s="4"/>
      <c r="DFH81" s="4"/>
      <c r="DFI81" s="4"/>
      <c r="DFJ81" s="4"/>
      <c r="DFK81" s="4"/>
      <c r="DFL81" s="4"/>
      <c r="DFM81" s="4"/>
      <c r="DFN81" s="4"/>
      <c r="DFO81" s="4"/>
      <c r="DFP81" s="4"/>
      <c r="DFQ81" s="4"/>
      <c r="DFR81" s="4"/>
      <c r="DFS81" s="4"/>
      <c r="DFT81" s="4"/>
      <c r="DFU81" s="4"/>
      <c r="DFV81" s="4"/>
      <c r="DFW81" s="4"/>
      <c r="DFX81" s="4"/>
      <c r="DFY81" s="4"/>
      <c r="DFZ81" s="4"/>
      <c r="DGA81" s="4"/>
      <c r="DGB81" s="4"/>
      <c r="DGC81" s="4"/>
      <c r="DGD81" s="4"/>
      <c r="DGE81" s="4"/>
      <c r="DGF81" s="4"/>
      <c r="DGG81" s="4"/>
      <c r="DGH81" s="4"/>
      <c r="DGI81" s="4"/>
      <c r="DGJ81" s="4"/>
      <c r="DGK81" s="4"/>
      <c r="DGL81" s="4"/>
      <c r="DGM81" s="4"/>
      <c r="DGN81" s="4"/>
      <c r="DGO81" s="4"/>
      <c r="DGP81" s="4"/>
      <c r="DGQ81" s="4"/>
      <c r="DGR81" s="4"/>
      <c r="DGS81" s="4"/>
      <c r="DGT81" s="4"/>
      <c r="DGU81" s="4"/>
      <c r="DGV81" s="4"/>
      <c r="DGW81" s="4"/>
      <c r="DGX81" s="4"/>
      <c r="DGY81" s="4"/>
      <c r="DGZ81" s="4"/>
      <c r="DHA81" s="4"/>
      <c r="DHB81" s="4"/>
      <c r="DHC81" s="4"/>
      <c r="DHD81" s="4"/>
      <c r="DHE81" s="4"/>
      <c r="DHF81" s="4"/>
      <c r="DHG81" s="4"/>
      <c r="DHH81" s="4"/>
      <c r="DHI81" s="4"/>
      <c r="DHJ81" s="4"/>
      <c r="DHK81" s="4"/>
      <c r="DHL81" s="4"/>
      <c r="DHM81" s="4"/>
      <c r="DHN81" s="4"/>
      <c r="DHO81" s="4"/>
      <c r="DHP81" s="4"/>
      <c r="DHQ81" s="4"/>
      <c r="DHR81" s="4"/>
      <c r="DHS81" s="4"/>
      <c r="DHT81" s="4"/>
      <c r="DHU81" s="4"/>
      <c r="DHV81" s="4"/>
      <c r="DHW81" s="4"/>
      <c r="DHX81" s="4"/>
      <c r="DHY81" s="4"/>
      <c r="DHZ81" s="4"/>
      <c r="DIA81" s="4"/>
      <c r="DIB81" s="4"/>
      <c r="DIC81" s="4"/>
      <c r="DID81" s="4"/>
      <c r="DIE81" s="4"/>
      <c r="DIF81" s="4"/>
      <c r="DIG81" s="4"/>
      <c r="DIH81" s="4"/>
      <c r="DII81" s="4"/>
      <c r="DIJ81" s="4"/>
      <c r="DIK81" s="4"/>
      <c r="DIL81" s="4"/>
      <c r="DIM81" s="4"/>
      <c r="DIN81" s="4"/>
      <c r="DIO81" s="4"/>
      <c r="DIP81" s="4"/>
      <c r="DIQ81" s="4"/>
      <c r="DIR81" s="4"/>
      <c r="DIS81" s="4"/>
      <c r="DIT81" s="4"/>
      <c r="DIU81" s="4"/>
      <c r="DIV81" s="4"/>
      <c r="DIW81" s="4"/>
      <c r="DIX81" s="4"/>
      <c r="DIY81" s="4"/>
      <c r="DIZ81" s="4"/>
      <c r="DJA81" s="4"/>
      <c r="DJB81" s="4"/>
      <c r="DJC81" s="4"/>
      <c r="DJD81" s="4"/>
      <c r="DJE81" s="4"/>
      <c r="DJF81" s="4"/>
      <c r="DJG81" s="4"/>
      <c r="DJH81" s="4"/>
      <c r="DJI81" s="4"/>
      <c r="DJJ81" s="4"/>
      <c r="DJK81" s="4"/>
      <c r="DJL81" s="4"/>
      <c r="DJM81" s="4"/>
      <c r="DJN81" s="4"/>
      <c r="DJO81" s="4"/>
      <c r="DJP81" s="4"/>
      <c r="DJQ81" s="4"/>
      <c r="DJR81" s="4"/>
      <c r="DJS81" s="4"/>
      <c r="DJT81" s="4"/>
      <c r="DJU81" s="4"/>
      <c r="DJV81" s="4"/>
      <c r="DJW81" s="4"/>
      <c r="DJX81" s="4"/>
      <c r="DJY81" s="4"/>
      <c r="DJZ81" s="4"/>
      <c r="DKA81" s="4"/>
      <c r="DKB81" s="4"/>
      <c r="DKC81" s="4"/>
      <c r="DKD81" s="4"/>
      <c r="DKE81" s="4"/>
      <c r="DKF81" s="4"/>
      <c r="DKG81" s="4"/>
      <c r="DKH81" s="4"/>
      <c r="DKI81" s="4"/>
      <c r="DKJ81" s="4"/>
      <c r="DKK81" s="4"/>
      <c r="DKL81" s="4"/>
      <c r="DKM81" s="4"/>
      <c r="DKN81" s="4"/>
      <c r="DKO81" s="4"/>
      <c r="DKP81" s="4"/>
      <c r="DKQ81" s="4"/>
      <c r="DKR81" s="4"/>
      <c r="DKS81" s="4"/>
      <c r="DKT81" s="4"/>
      <c r="DKU81" s="4"/>
      <c r="DKV81" s="4"/>
      <c r="DKW81" s="4"/>
      <c r="DKX81" s="4"/>
      <c r="DKY81" s="4"/>
      <c r="DKZ81" s="4"/>
      <c r="DLA81" s="4"/>
      <c r="DLB81" s="4"/>
      <c r="DLC81" s="4"/>
      <c r="DLD81" s="4"/>
      <c r="DLE81" s="4"/>
      <c r="DLF81" s="4"/>
      <c r="DLG81" s="4"/>
      <c r="DLH81" s="4"/>
      <c r="DLI81" s="4"/>
      <c r="DLJ81" s="4"/>
      <c r="DLK81" s="4"/>
      <c r="DLL81" s="4"/>
      <c r="DLM81" s="4"/>
      <c r="DLN81" s="4"/>
      <c r="DLO81" s="4"/>
      <c r="DLP81" s="4"/>
      <c r="DLQ81" s="4"/>
      <c r="DLR81" s="4"/>
      <c r="DLS81" s="4"/>
      <c r="DLT81" s="4"/>
      <c r="DLU81" s="4"/>
      <c r="DLV81" s="4"/>
      <c r="DLW81" s="4"/>
      <c r="DLX81" s="4"/>
      <c r="DLY81" s="4"/>
      <c r="DLZ81" s="4"/>
      <c r="DMA81" s="4"/>
      <c r="DMB81" s="4"/>
      <c r="DMC81" s="4"/>
      <c r="DMD81" s="4"/>
      <c r="DME81" s="4"/>
      <c r="DMF81" s="4"/>
      <c r="DMG81" s="4"/>
      <c r="DMH81" s="4"/>
      <c r="DMI81" s="4"/>
      <c r="DMJ81" s="4"/>
      <c r="DMK81" s="4"/>
      <c r="DML81" s="4"/>
      <c r="DMM81" s="4"/>
      <c r="DMN81" s="4"/>
      <c r="DMO81" s="4"/>
      <c r="DMP81" s="4"/>
      <c r="DMQ81" s="4"/>
      <c r="DMR81" s="4"/>
      <c r="DMS81" s="4"/>
      <c r="DMT81" s="4"/>
      <c r="DMU81" s="4"/>
      <c r="DMV81" s="4"/>
      <c r="DMW81" s="4"/>
      <c r="DMX81" s="4"/>
      <c r="DMY81" s="4"/>
      <c r="DMZ81" s="4"/>
      <c r="DNA81" s="4"/>
      <c r="DNB81" s="4"/>
      <c r="DNC81" s="4"/>
      <c r="DND81" s="4"/>
      <c r="DNE81" s="4"/>
      <c r="DNF81" s="4"/>
      <c r="DNG81" s="4"/>
      <c r="DNH81" s="4"/>
      <c r="DNI81" s="4"/>
      <c r="DNJ81" s="4"/>
      <c r="DNK81" s="4"/>
      <c r="DNL81" s="4"/>
      <c r="DNM81" s="4"/>
      <c r="DNN81" s="4"/>
      <c r="DNO81" s="4"/>
      <c r="DNP81" s="4"/>
      <c r="DNQ81" s="4"/>
      <c r="DNR81" s="4"/>
      <c r="DNS81" s="4"/>
      <c r="DNT81" s="4"/>
      <c r="DNU81" s="4"/>
      <c r="DNV81" s="4"/>
      <c r="DNW81" s="4"/>
      <c r="DNX81" s="4"/>
      <c r="DNY81" s="4"/>
      <c r="DNZ81" s="4"/>
      <c r="DOA81" s="4"/>
      <c r="DOB81" s="4"/>
      <c r="DOC81" s="4"/>
      <c r="DOD81" s="4"/>
      <c r="DOE81" s="4"/>
      <c r="DOF81" s="4"/>
      <c r="DOG81" s="4"/>
      <c r="DOH81" s="4"/>
      <c r="DOI81" s="4"/>
      <c r="DOJ81" s="4"/>
      <c r="DOK81" s="4"/>
      <c r="DOL81" s="4"/>
      <c r="DOM81" s="4"/>
      <c r="DON81" s="4"/>
      <c r="DOO81" s="4"/>
      <c r="DOP81" s="4"/>
      <c r="DOQ81" s="4"/>
      <c r="DOR81" s="4"/>
      <c r="DOS81" s="4"/>
      <c r="DOT81" s="4"/>
      <c r="DOU81" s="4"/>
      <c r="DOV81" s="4"/>
      <c r="DOW81" s="4"/>
      <c r="DOX81" s="4"/>
      <c r="DOY81" s="4"/>
      <c r="DOZ81" s="4"/>
      <c r="DPA81" s="4"/>
      <c r="DPB81" s="4"/>
      <c r="DPC81" s="4"/>
      <c r="DPD81" s="4"/>
      <c r="DPE81" s="4"/>
      <c r="DPF81" s="4"/>
      <c r="DPG81" s="4"/>
      <c r="DPH81" s="4"/>
      <c r="DPI81" s="4"/>
      <c r="DPJ81" s="4"/>
      <c r="DPK81" s="4"/>
      <c r="DPL81" s="4"/>
      <c r="DPM81" s="4"/>
      <c r="DPN81" s="4"/>
      <c r="DPO81" s="4"/>
      <c r="DPP81" s="4"/>
      <c r="DPQ81" s="4"/>
      <c r="DPR81" s="4"/>
      <c r="DPS81" s="4"/>
      <c r="DPT81" s="4"/>
      <c r="DPU81" s="4"/>
      <c r="DPV81" s="4"/>
      <c r="DPW81" s="4"/>
      <c r="DPX81" s="4"/>
      <c r="DPY81" s="4"/>
      <c r="DPZ81" s="4"/>
      <c r="DQA81" s="4"/>
      <c r="DQB81" s="4"/>
      <c r="DQC81" s="4"/>
      <c r="DQD81" s="4"/>
      <c r="DQE81" s="4"/>
      <c r="DQF81" s="4"/>
      <c r="DQG81" s="4"/>
      <c r="DQH81" s="4"/>
      <c r="DQI81" s="4"/>
      <c r="DQJ81" s="4"/>
      <c r="DQK81" s="4"/>
      <c r="DQL81" s="4"/>
      <c r="DQM81" s="4"/>
      <c r="DQN81" s="4"/>
      <c r="DQO81" s="4"/>
      <c r="DQP81" s="4"/>
      <c r="DQQ81" s="4"/>
      <c r="DQR81" s="4"/>
      <c r="DQS81" s="4"/>
      <c r="DQT81" s="4"/>
      <c r="DQU81" s="4"/>
      <c r="DQV81" s="4"/>
      <c r="DQW81" s="4"/>
      <c r="DQX81" s="4"/>
      <c r="DQY81" s="4"/>
      <c r="DQZ81" s="4"/>
      <c r="DRA81" s="4"/>
      <c r="DRB81" s="4"/>
      <c r="DRC81" s="4"/>
      <c r="DRD81" s="4"/>
      <c r="DRE81" s="4"/>
      <c r="DRF81" s="4"/>
      <c r="DRG81" s="4"/>
      <c r="DRH81" s="4"/>
      <c r="DRI81" s="4"/>
      <c r="DRJ81" s="4"/>
      <c r="DRK81" s="4"/>
      <c r="DRL81" s="4"/>
      <c r="DRM81" s="4"/>
      <c r="DRN81" s="4"/>
      <c r="DRO81" s="4"/>
      <c r="DRP81" s="4"/>
      <c r="DRQ81" s="4"/>
      <c r="DRR81" s="4"/>
      <c r="DRS81" s="4"/>
      <c r="DRT81" s="4"/>
      <c r="DRU81" s="4"/>
      <c r="DRV81" s="4"/>
      <c r="DRW81" s="4"/>
      <c r="DRX81" s="4"/>
      <c r="DRY81" s="4"/>
      <c r="DRZ81" s="4"/>
      <c r="DSA81" s="4"/>
      <c r="DSB81" s="4"/>
      <c r="DSC81" s="4"/>
      <c r="DSD81" s="4"/>
      <c r="DSE81" s="4"/>
      <c r="DSF81" s="4"/>
      <c r="DSG81" s="4"/>
      <c r="DSH81" s="4"/>
      <c r="DSI81" s="4"/>
      <c r="DSJ81" s="4"/>
      <c r="DSK81" s="4"/>
      <c r="DSL81" s="4"/>
      <c r="DSM81" s="4"/>
      <c r="DSN81" s="4"/>
      <c r="DSO81" s="4"/>
      <c r="DSP81" s="4"/>
      <c r="DSQ81" s="4"/>
      <c r="DSR81" s="4"/>
      <c r="DSS81" s="4"/>
      <c r="DST81" s="4"/>
      <c r="DSU81" s="4"/>
      <c r="DSV81" s="4"/>
      <c r="DSW81" s="4"/>
      <c r="DSX81" s="4"/>
      <c r="DSY81" s="4"/>
      <c r="DSZ81" s="4"/>
      <c r="DTA81" s="4"/>
      <c r="DTB81" s="4"/>
      <c r="DTC81" s="4"/>
      <c r="DTD81" s="4"/>
      <c r="DTE81" s="4"/>
      <c r="DTF81" s="4"/>
      <c r="DTG81" s="4"/>
      <c r="DTH81" s="4"/>
      <c r="DTI81" s="4"/>
      <c r="DTJ81" s="4"/>
      <c r="DTK81" s="4"/>
      <c r="DTL81" s="4"/>
      <c r="DTM81" s="4"/>
      <c r="DTN81" s="4"/>
      <c r="DTO81" s="4"/>
      <c r="DTP81" s="4"/>
      <c r="DTQ81" s="4"/>
      <c r="DTR81" s="4"/>
      <c r="DTS81" s="4"/>
      <c r="DTT81" s="4"/>
      <c r="DTU81" s="4"/>
      <c r="DTV81" s="4"/>
      <c r="DTW81" s="4"/>
      <c r="DTX81" s="4"/>
      <c r="DTY81" s="4"/>
      <c r="DTZ81" s="4"/>
      <c r="DUA81" s="4"/>
      <c r="DUB81" s="4"/>
      <c r="DUC81" s="4"/>
      <c r="DUD81" s="4"/>
      <c r="DUE81" s="4"/>
      <c r="DUF81" s="4"/>
      <c r="DUG81" s="4"/>
      <c r="DUH81" s="4"/>
      <c r="DUI81" s="4"/>
      <c r="DUJ81" s="4"/>
      <c r="DUK81" s="4"/>
      <c r="DUL81" s="4"/>
      <c r="DUM81" s="4"/>
      <c r="DUN81" s="4"/>
      <c r="DUO81" s="4"/>
      <c r="DUP81" s="4"/>
      <c r="DUQ81" s="4"/>
      <c r="DUR81" s="4"/>
      <c r="DUS81" s="4"/>
      <c r="DUT81" s="4"/>
      <c r="DUU81" s="4"/>
      <c r="DUV81" s="4"/>
      <c r="DUW81" s="4"/>
      <c r="DUX81" s="4"/>
      <c r="DUY81" s="4"/>
      <c r="DUZ81" s="4"/>
      <c r="DVA81" s="4"/>
      <c r="DVB81" s="4"/>
      <c r="DVC81" s="4"/>
      <c r="DVD81" s="4"/>
      <c r="DVE81" s="4"/>
      <c r="DVF81" s="4"/>
      <c r="DVG81" s="4"/>
      <c r="DVH81" s="4"/>
      <c r="DVI81" s="4"/>
      <c r="DVJ81" s="4"/>
      <c r="DVK81" s="4"/>
      <c r="DVL81" s="4"/>
      <c r="DVM81" s="4"/>
      <c r="DVN81" s="4"/>
      <c r="DVO81" s="4"/>
      <c r="DVP81" s="4"/>
      <c r="DVQ81" s="4"/>
      <c r="DVR81" s="4"/>
      <c r="DVS81" s="4"/>
      <c r="DVT81" s="4"/>
      <c r="DVU81" s="4"/>
      <c r="DVV81" s="4"/>
      <c r="DVW81" s="4"/>
      <c r="DVX81" s="4"/>
      <c r="DVY81" s="4"/>
      <c r="DVZ81" s="4"/>
      <c r="DWA81" s="4"/>
      <c r="DWB81" s="4"/>
      <c r="DWC81" s="4"/>
      <c r="DWD81" s="4"/>
      <c r="DWE81" s="4"/>
      <c r="DWF81" s="4"/>
      <c r="DWG81" s="4"/>
      <c r="DWH81" s="4"/>
      <c r="DWI81" s="4"/>
      <c r="DWJ81" s="4"/>
      <c r="DWK81" s="4"/>
      <c r="DWL81" s="4"/>
      <c r="DWM81" s="4"/>
      <c r="DWN81" s="4"/>
      <c r="DWO81" s="4"/>
      <c r="DWP81" s="4"/>
      <c r="DWQ81" s="4"/>
      <c r="DWR81" s="4"/>
      <c r="DWS81" s="4"/>
      <c r="DWT81" s="4"/>
      <c r="DWU81" s="4"/>
      <c r="DWV81" s="4"/>
      <c r="DWW81" s="4"/>
      <c r="DWX81" s="4"/>
      <c r="DWY81" s="4"/>
      <c r="DWZ81" s="4"/>
      <c r="DXA81" s="4"/>
      <c r="DXB81" s="4"/>
      <c r="DXC81" s="4"/>
      <c r="DXD81" s="4"/>
      <c r="DXE81" s="4"/>
      <c r="DXF81" s="4"/>
      <c r="DXG81" s="4"/>
      <c r="DXH81" s="4"/>
      <c r="DXI81" s="4"/>
      <c r="DXJ81" s="4"/>
      <c r="DXK81" s="4"/>
      <c r="DXL81" s="4"/>
      <c r="DXM81" s="4"/>
      <c r="DXN81" s="4"/>
      <c r="DXO81" s="4"/>
      <c r="DXP81" s="4"/>
      <c r="DXQ81" s="4"/>
      <c r="DXR81" s="4"/>
      <c r="DXS81" s="4"/>
      <c r="DXT81" s="4"/>
      <c r="DXU81" s="4"/>
      <c r="DXV81" s="4"/>
      <c r="DXW81" s="4"/>
      <c r="DXX81" s="4"/>
      <c r="DXY81" s="4"/>
      <c r="DXZ81" s="4"/>
      <c r="DYA81" s="4"/>
      <c r="DYB81" s="4"/>
      <c r="DYC81" s="4"/>
      <c r="DYD81" s="4"/>
      <c r="DYE81" s="4"/>
      <c r="DYF81" s="4"/>
      <c r="DYG81" s="4"/>
      <c r="DYH81" s="4"/>
      <c r="DYI81" s="4"/>
      <c r="DYJ81" s="4"/>
      <c r="DYK81" s="4"/>
      <c r="DYL81" s="4"/>
      <c r="DYM81" s="4"/>
      <c r="DYN81" s="4"/>
      <c r="DYO81" s="4"/>
      <c r="DYP81" s="4"/>
      <c r="DYQ81" s="4"/>
      <c r="DYR81" s="4"/>
      <c r="DYS81" s="4"/>
      <c r="DYT81" s="4"/>
      <c r="DYU81" s="4"/>
      <c r="DYV81" s="4"/>
      <c r="DYW81" s="4"/>
      <c r="DYX81" s="4"/>
      <c r="DYY81" s="4"/>
      <c r="DYZ81" s="4"/>
      <c r="DZA81" s="4"/>
      <c r="DZB81" s="4"/>
      <c r="DZC81" s="4"/>
      <c r="DZD81" s="4"/>
      <c r="DZE81" s="4"/>
      <c r="DZF81" s="4"/>
      <c r="DZG81" s="4"/>
      <c r="DZH81" s="4"/>
      <c r="DZI81" s="4"/>
      <c r="DZJ81" s="4"/>
      <c r="DZK81" s="4"/>
      <c r="DZL81" s="4"/>
      <c r="DZM81" s="4"/>
      <c r="DZN81" s="4"/>
      <c r="DZO81" s="4"/>
      <c r="DZP81" s="4"/>
      <c r="DZQ81" s="4"/>
      <c r="DZR81" s="4"/>
      <c r="DZS81" s="4"/>
      <c r="DZT81" s="4"/>
      <c r="DZU81" s="4"/>
      <c r="DZV81" s="4"/>
      <c r="DZW81" s="4"/>
      <c r="DZX81" s="4"/>
      <c r="DZY81" s="4"/>
      <c r="DZZ81" s="4"/>
      <c r="EAA81" s="4"/>
      <c r="EAB81" s="4"/>
      <c r="EAC81" s="4"/>
      <c r="EAD81" s="4"/>
      <c r="EAE81" s="4"/>
      <c r="EAF81" s="4"/>
      <c r="EAG81" s="4"/>
      <c r="EAH81" s="4"/>
      <c r="EAI81" s="4"/>
      <c r="EAJ81" s="4"/>
      <c r="EAK81" s="4"/>
      <c r="EAL81" s="4"/>
      <c r="EAM81" s="4"/>
      <c r="EAN81" s="4"/>
      <c r="EAO81" s="4"/>
      <c r="EAP81" s="4"/>
      <c r="EAQ81" s="4"/>
      <c r="EAR81" s="4"/>
      <c r="EAS81" s="4"/>
      <c r="EAT81" s="4"/>
      <c r="EAU81" s="4"/>
      <c r="EAV81" s="4"/>
      <c r="EAW81" s="4"/>
      <c r="EAX81" s="4"/>
      <c r="EAY81" s="4"/>
      <c r="EAZ81" s="4"/>
      <c r="EBA81" s="4"/>
      <c r="EBB81" s="4"/>
      <c r="EBC81" s="4"/>
      <c r="EBD81" s="4"/>
      <c r="EBE81" s="4"/>
      <c r="EBF81" s="4"/>
      <c r="EBG81" s="4"/>
      <c r="EBH81" s="4"/>
      <c r="EBI81" s="4"/>
      <c r="EBJ81" s="4"/>
      <c r="EBK81" s="4"/>
      <c r="EBL81" s="4"/>
      <c r="EBM81" s="4"/>
      <c r="EBN81" s="4"/>
      <c r="EBO81" s="4"/>
      <c r="EBP81" s="4"/>
      <c r="EBQ81" s="4"/>
      <c r="EBR81" s="4"/>
      <c r="EBS81" s="4"/>
      <c r="EBT81" s="4"/>
      <c r="EBU81" s="4"/>
      <c r="EBV81" s="4"/>
      <c r="EBW81" s="4"/>
      <c r="EBX81" s="4"/>
      <c r="EBY81" s="4"/>
      <c r="EBZ81" s="4"/>
      <c r="ECA81" s="4"/>
      <c r="ECB81" s="4"/>
      <c r="ECC81" s="4"/>
      <c r="ECD81" s="4"/>
      <c r="ECE81" s="4"/>
      <c r="ECF81" s="4"/>
      <c r="ECG81" s="4"/>
      <c r="ECH81" s="4"/>
      <c r="ECI81" s="4"/>
      <c r="ECJ81" s="4"/>
      <c r="ECK81" s="4"/>
      <c r="ECL81" s="4"/>
      <c r="ECM81" s="4"/>
      <c r="ECN81" s="4"/>
      <c r="ECO81" s="4"/>
      <c r="ECP81" s="4"/>
      <c r="ECQ81" s="4"/>
      <c r="ECR81" s="4"/>
      <c r="ECS81" s="4"/>
      <c r="ECT81" s="4"/>
      <c r="ECU81" s="4"/>
      <c r="ECV81" s="4"/>
      <c r="ECW81" s="4"/>
      <c r="ECX81" s="4"/>
      <c r="ECY81" s="4"/>
      <c r="ECZ81" s="4"/>
      <c r="EDA81" s="4"/>
      <c r="EDB81" s="4"/>
      <c r="EDC81" s="4"/>
      <c r="EDD81" s="4"/>
      <c r="EDE81" s="4"/>
      <c r="EDF81" s="4"/>
      <c r="EDG81" s="4"/>
      <c r="EDH81" s="4"/>
      <c r="EDI81" s="4"/>
      <c r="EDJ81" s="4"/>
      <c r="EDK81" s="4"/>
      <c r="EDL81" s="4"/>
      <c r="EDM81" s="4"/>
      <c r="EDN81" s="4"/>
      <c r="EDO81" s="4"/>
      <c r="EDP81" s="4"/>
      <c r="EDQ81" s="4"/>
      <c r="EDR81" s="4"/>
      <c r="EDS81" s="4"/>
      <c r="EDT81" s="4"/>
      <c r="EDU81" s="4"/>
      <c r="EDV81" s="4"/>
      <c r="EDW81" s="4"/>
      <c r="EDX81" s="4"/>
      <c r="EDY81" s="4"/>
      <c r="EDZ81" s="4"/>
      <c r="EEA81" s="4"/>
      <c r="EEB81" s="4"/>
      <c r="EEC81" s="4"/>
      <c r="EED81" s="4"/>
      <c r="EEE81" s="4"/>
      <c r="EEF81" s="4"/>
      <c r="EEG81" s="4"/>
      <c r="EEH81" s="4"/>
      <c r="EEI81" s="4"/>
      <c r="EEJ81" s="4"/>
      <c r="EEK81" s="4"/>
      <c r="EEL81" s="4"/>
      <c r="EEM81" s="4"/>
      <c r="EEN81" s="4"/>
      <c r="EEO81" s="4"/>
      <c r="EEP81" s="4"/>
      <c r="EEQ81" s="4"/>
      <c r="EER81" s="4"/>
      <c r="EES81" s="4"/>
      <c r="EET81" s="4"/>
      <c r="EEU81" s="4"/>
      <c r="EEV81" s="4"/>
      <c r="EEW81" s="4"/>
      <c r="EEX81" s="4"/>
      <c r="EEY81" s="4"/>
      <c r="EEZ81" s="4"/>
      <c r="EFA81" s="4"/>
      <c r="EFB81" s="4"/>
      <c r="EFC81" s="4"/>
      <c r="EFD81" s="4"/>
      <c r="EFE81" s="4"/>
      <c r="EFF81" s="4"/>
      <c r="EFG81" s="4"/>
      <c r="EFH81" s="4"/>
      <c r="EFI81" s="4"/>
      <c r="EFJ81" s="4"/>
      <c r="EFK81" s="4"/>
      <c r="EFL81" s="4"/>
      <c r="EFM81" s="4"/>
      <c r="EFN81" s="4"/>
      <c r="EFO81" s="4"/>
      <c r="EFP81" s="4"/>
      <c r="EFQ81" s="4"/>
      <c r="EFR81" s="4"/>
      <c r="EFS81" s="4"/>
      <c r="EFT81" s="4"/>
      <c r="EFU81" s="4"/>
      <c r="EFV81" s="4"/>
      <c r="EFW81" s="4"/>
      <c r="EFX81" s="4"/>
      <c r="EFY81" s="4"/>
      <c r="EFZ81" s="4"/>
      <c r="EGA81" s="4"/>
      <c r="EGB81" s="4"/>
      <c r="EGC81" s="4"/>
      <c r="EGD81" s="4"/>
      <c r="EGE81" s="4"/>
      <c r="EGF81" s="4"/>
      <c r="EGG81" s="4"/>
      <c r="EGH81" s="4"/>
      <c r="EGI81" s="4"/>
      <c r="EGJ81" s="4"/>
      <c r="EGK81" s="4"/>
      <c r="EGL81" s="4"/>
      <c r="EGM81" s="4"/>
      <c r="EGN81" s="4"/>
      <c r="EGO81" s="4"/>
      <c r="EGP81" s="4"/>
      <c r="EGQ81" s="4"/>
      <c r="EGR81" s="4"/>
      <c r="EGS81" s="4"/>
      <c r="EGT81" s="4"/>
      <c r="EGU81" s="4"/>
      <c r="EGV81" s="4"/>
      <c r="EGW81" s="4"/>
      <c r="EGX81" s="4"/>
      <c r="EGY81" s="4"/>
      <c r="EGZ81" s="4"/>
      <c r="EHA81" s="4"/>
      <c r="EHB81" s="4"/>
      <c r="EHC81" s="4"/>
      <c r="EHD81" s="4"/>
      <c r="EHE81" s="4"/>
      <c r="EHF81" s="4"/>
      <c r="EHG81" s="4"/>
      <c r="EHH81" s="4"/>
      <c r="EHI81" s="4"/>
      <c r="EHJ81" s="4"/>
      <c r="EHK81" s="4"/>
      <c r="EHL81" s="4"/>
      <c r="EHM81" s="4"/>
      <c r="EHN81" s="4"/>
      <c r="EHO81" s="4"/>
      <c r="EHP81" s="4"/>
      <c r="EHQ81" s="4"/>
      <c r="EHR81" s="4"/>
      <c r="EHS81" s="4"/>
      <c r="EHT81" s="4"/>
      <c r="EHU81" s="4"/>
      <c r="EHV81" s="4"/>
      <c r="EHW81" s="4"/>
      <c r="EHX81" s="4"/>
      <c r="EHY81" s="4"/>
      <c r="EHZ81" s="4"/>
      <c r="EIA81" s="4"/>
      <c r="EIB81" s="4"/>
      <c r="EIC81" s="4"/>
      <c r="EID81" s="4"/>
      <c r="EIE81" s="4"/>
      <c r="EIF81" s="4"/>
      <c r="EIG81" s="4"/>
      <c r="EIH81" s="4"/>
      <c r="EII81" s="4"/>
      <c r="EIJ81" s="4"/>
      <c r="EIK81" s="4"/>
      <c r="EIL81" s="4"/>
      <c r="EIM81" s="4"/>
      <c r="EIN81" s="4"/>
      <c r="EIO81" s="4"/>
      <c r="EIP81" s="4"/>
      <c r="EIQ81" s="4"/>
      <c r="EIR81" s="4"/>
      <c r="EIS81" s="4"/>
      <c r="EIT81" s="4"/>
      <c r="EIU81" s="4"/>
      <c r="EIV81" s="4"/>
      <c r="EIW81" s="4"/>
      <c r="EIX81" s="4"/>
      <c r="EIY81" s="4"/>
      <c r="EIZ81" s="4"/>
      <c r="EJA81" s="4"/>
      <c r="EJB81" s="4"/>
      <c r="EJC81" s="4"/>
      <c r="EJD81" s="4"/>
      <c r="EJE81" s="4"/>
      <c r="EJF81" s="4"/>
      <c r="EJG81" s="4"/>
      <c r="EJH81" s="4"/>
      <c r="EJI81" s="4"/>
      <c r="EJJ81" s="4"/>
      <c r="EJK81" s="4"/>
      <c r="EJL81" s="4"/>
      <c r="EJM81" s="4"/>
      <c r="EJN81" s="4"/>
      <c r="EJO81" s="4"/>
      <c r="EJP81" s="4"/>
      <c r="EJQ81" s="4"/>
      <c r="EJR81" s="4"/>
      <c r="EJS81" s="4"/>
      <c r="EJT81" s="4"/>
      <c r="EJU81" s="4"/>
      <c r="EJV81" s="4"/>
      <c r="EJW81" s="4"/>
      <c r="EJX81" s="4"/>
      <c r="EJY81" s="4"/>
      <c r="EJZ81" s="4"/>
      <c r="EKA81" s="4"/>
      <c r="EKB81" s="4"/>
      <c r="EKC81" s="4"/>
      <c r="EKD81" s="4"/>
      <c r="EKE81" s="4"/>
      <c r="EKF81" s="4"/>
      <c r="EKG81" s="4"/>
      <c r="EKH81" s="4"/>
      <c r="EKI81" s="4"/>
      <c r="EKJ81" s="4"/>
      <c r="EKK81" s="4"/>
      <c r="EKL81" s="4"/>
      <c r="EKM81" s="4"/>
      <c r="EKN81" s="4"/>
      <c r="EKO81" s="4"/>
      <c r="EKP81" s="4"/>
      <c r="EKQ81" s="4"/>
      <c r="EKR81" s="4"/>
      <c r="EKS81" s="4"/>
      <c r="EKT81" s="4"/>
      <c r="EKU81" s="4"/>
      <c r="EKV81" s="4"/>
      <c r="EKW81" s="4"/>
      <c r="EKX81" s="4"/>
      <c r="EKY81" s="4"/>
      <c r="EKZ81" s="4"/>
      <c r="ELA81" s="4"/>
      <c r="ELB81" s="4"/>
      <c r="ELC81" s="4"/>
      <c r="ELD81" s="4"/>
      <c r="ELE81" s="4"/>
      <c r="ELF81" s="4"/>
      <c r="ELG81" s="4"/>
      <c r="ELH81" s="4"/>
      <c r="ELI81" s="4"/>
      <c r="ELJ81" s="4"/>
      <c r="ELK81" s="4"/>
      <c r="ELL81" s="4"/>
      <c r="ELM81" s="4"/>
      <c r="ELN81" s="4"/>
      <c r="ELO81" s="4"/>
      <c r="ELP81" s="4"/>
      <c r="ELQ81" s="4"/>
      <c r="ELR81" s="4"/>
      <c r="ELS81" s="4"/>
      <c r="ELT81" s="4"/>
      <c r="ELU81" s="4"/>
      <c r="ELV81" s="4"/>
      <c r="ELW81" s="4"/>
      <c r="ELX81" s="4"/>
      <c r="ELY81" s="4"/>
      <c r="ELZ81" s="4"/>
      <c r="EMA81" s="4"/>
      <c r="EMB81" s="4"/>
      <c r="EMC81" s="4"/>
      <c r="EMD81" s="4"/>
      <c r="EME81" s="4"/>
      <c r="EMF81" s="4"/>
      <c r="EMG81" s="4"/>
      <c r="EMH81" s="4"/>
      <c r="EMI81" s="4"/>
      <c r="EMJ81" s="4"/>
      <c r="EMK81" s="4"/>
      <c r="EML81" s="4"/>
      <c r="EMM81" s="4"/>
      <c r="EMN81" s="4"/>
      <c r="EMO81" s="4"/>
      <c r="EMP81" s="4"/>
      <c r="EMQ81" s="4"/>
      <c r="EMR81" s="4"/>
      <c r="EMS81" s="4"/>
      <c r="EMT81" s="4"/>
      <c r="EMU81" s="4"/>
      <c r="EMV81" s="4"/>
      <c r="EMW81" s="4"/>
      <c r="EMX81" s="4"/>
      <c r="EMY81" s="4"/>
      <c r="EMZ81" s="4"/>
      <c r="ENA81" s="4"/>
      <c r="ENB81" s="4"/>
      <c r="ENC81" s="4"/>
      <c r="END81" s="4"/>
      <c r="ENE81" s="4"/>
      <c r="ENF81" s="4"/>
      <c r="ENG81" s="4"/>
      <c r="ENH81" s="4"/>
      <c r="ENI81" s="4"/>
      <c r="ENJ81" s="4"/>
      <c r="ENK81" s="4"/>
      <c r="ENL81" s="4"/>
      <c r="ENM81" s="4"/>
      <c r="ENN81" s="4"/>
      <c r="ENO81" s="4"/>
      <c r="ENP81" s="4"/>
      <c r="ENQ81" s="4"/>
      <c r="ENR81" s="4"/>
      <c r="ENS81" s="4"/>
      <c r="ENT81" s="4"/>
      <c r="ENU81" s="4"/>
      <c r="ENV81" s="4"/>
      <c r="ENW81" s="4"/>
      <c r="ENX81" s="4"/>
      <c r="ENY81" s="4"/>
      <c r="ENZ81" s="4"/>
      <c r="EOA81" s="4"/>
      <c r="EOB81" s="4"/>
      <c r="EOC81" s="4"/>
      <c r="EOD81" s="4"/>
      <c r="EOE81" s="4"/>
      <c r="EOF81" s="4"/>
      <c r="EOG81" s="4"/>
      <c r="EOH81" s="4"/>
      <c r="EOI81" s="4"/>
      <c r="EOJ81" s="4"/>
      <c r="EOK81" s="4"/>
      <c r="EOL81" s="4"/>
      <c r="EOM81" s="4"/>
      <c r="EON81" s="4"/>
      <c r="EOO81" s="4"/>
      <c r="EOP81" s="4"/>
      <c r="EOQ81" s="4"/>
      <c r="EOR81" s="4"/>
      <c r="EOS81" s="4"/>
      <c r="EOT81" s="4"/>
      <c r="EOU81" s="4"/>
      <c r="EOV81" s="4"/>
      <c r="EOW81" s="4"/>
      <c r="EOX81" s="4"/>
      <c r="EOY81" s="4"/>
      <c r="EOZ81" s="4"/>
      <c r="EPA81" s="4"/>
      <c r="EPB81" s="4"/>
      <c r="EPC81" s="4"/>
      <c r="EPD81" s="4"/>
      <c r="EPE81" s="4"/>
      <c r="EPF81" s="4"/>
      <c r="EPG81" s="4"/>
      <c r="EPH81" s="4"/>
      <c r="EPI81" s="4"/>
      <c r="EPJ81" s="4"/>
      <c r="EPK81" s="4"/>
      <c r="EPL81" s="4"/>
      <c r="EPM81" s="4"/>
      <c r="EPN81" s="4"/>
      <c r="EPO81" s="4"/>
      <c r="EPP81" s="4"/>
      <c r="EPQ81" s="4"/>
      <c r="EPR81" s="4"/>
      <c r="EPS81" s="4"/>
      <c r="EPT81" s="4"/>
      <c r="EPU81" s="4"/>
      <c r="EPV81" s="4"/>
      <c r="EPW81" s="4"/>
      <c r="EPX81" s="4"/>
      <c r="EPY81" s="4"/>
      <c r="EPZ81" s="4"/>
      <c r="EQA81" s="4"/>
      <c r="EQB81" s="4"/>
      <c r="EQC81" s="4"/>
      <c r="EQD81" s="4"/>
      <c r="EQE81" s="4"/>
      <c r="EQF81" s="4"/>
      <c r="EQG81" s="4"/>
      <c r="EQH81" s="4"/>
      <c r="EQI81" s="4"/>
      <c r="EQJ81" s="4"/>
      <c r="EQK81" s="4"/>
      <c r="EQL81" s="4"/>
      <c r="EQM81" s="4"/>
      <c r="EQN81" s="4"/>
      <c r="EQO81" s="4"/>
      <c r="EQP81" s="4"/>
      <c r="EQQ81" s="4"/>
      <c r="EQR81" s="4"/>
      <c r="EQS81" s="4"/>
      <c r="EQT81" s="4"/>
      <c r="EQU81" s="4"/>
      <c r="EQV81" s="4"/>
      <c r="EQW81" s="4"/>
      <c r="EQX81" s="4"/>
      <c r="EQY81" s="4"/>
      <c r="EQZ81" s="4"/>
      <c r="ERA81" s="4"/>
      <c r="ERB81" s="4"/>
      <c r="ERC81" s="4"/>
      <c r="ERD81" s="4"/>
      <c r="ERE81" s="4"/>
      <c r="ERF81" s="4"/>
      <c r="ERG81" s="4"/>
      <c r="ERH81" s="4"/>
      <c r="ERI81" s="4"/>
      <c r="ERJ81" s="4"/>
      <c r="ERK81" s="4"/>
      <c r="ERL81" s="4"/>
      <c r="ERM81" s="4"/>
      <c r="ERN81" s="4"/>
      <c r="ERO81" s="4"/>
      <c r="ERP81" s="4"/>
      <c r="ERQ81" s="4"/>
      <c r="ERR81" s="4"/>
      <c r="ERS81" s="4"/>
      <c r="ERT81" s="4"/>
      <c r="ERU81" s="4"/>
      <c r="ERV81" s="4"/>
      <c r="ERW81" s="4"/>
      <c r="ERX81" s="4"/>
      <c r="ERY81" s="4"/>
      <c r="ERZ81" s="4"/>
      <c r="ESA81" s="4"/>
      <c r="ESB81" s="4"/>
      <c r="ESC81" s="4"/>
      <c r="ESD81" s="4"/>
      <c r="ESE81" s="4"/>
      <c r="ESF81" s="4"/>
      <c r="ESG81" s="4"/>
      <c r="ESH81" s="4"/>
      <c r="ESI81" s="4"/>
      <c r="ESJ81" s="4"/>
      <c r="ESK81" s="4"/>
      <c r="ESL81" s="4"/>
      <c r="ESM81" s="4"/>
      <c r="ESN81" s="4"/>
      <c r="ESO81" s="4"/>
      <c r="ESP81" s="4"/>
      <c r="ESQ81" s="4"/>
      <c r="ESR81" s="4"/>
      <c r="ESS81" s="4"/>
      <c r="EST81" s="4"/>
      <c r="ESU81" s="4"/>
      <c r="ESV81" s="4"/>
      <c r="ESW81" s="4"/>
      <c r="ESX81" s="4"/>
      <c r="ESY81" s="4"/>
      <c r="ESZ81" s="4"/>
      <c r="ETA81" s="4"/>
      <c r="ETB81" s="4"/>
      <c r="ETC81" s="4"/>
      <c r="ETD81" s="4"/>
      <c r="ETE81" s="4"/>
      <c r="ETF81" s="4"/>
      <c r="ETG81" s="4"/>
      <c r="ETH81" s="4"/>
      <c r="ETI81" s="4"/>
      <c r="ETJ81" s="4"/>
      <c r="ETK81" s="4"/>
      <c r="ETL81" s="4"/>
      <c r="ETM81" s="4"/>
      <c r="ETN81" s="4"/>
      <c r="ETO81" s="4"/>
      <c r="ETP81" s="4"/>
      <c r="ETQ81" s="4"/>
      <c r="ETR81" s="4"/>
      <c r="ETS81" s="4"/>
      <c r="ETT81" s="4"/>
      <c r="ETU81" s="4"/>
      <c r="ETV81" s="4"/>
      <c r="ETW81" s="4"/>
      <c r="ETX81" s="4"/>
      <c r="ETY81" s="4"/>
      <c r="ETZ81" s="4"/>
      <c r="EUA81" s="4"/>
      <c r="EUB81" s="4"/>
      <c r="EUC81" s="4"/>
      <c r="EUD81" s="4"/>
      <c r="EUE81" s="4"/>
      <c r="EUF81" s="4"/>
      <c r="EUG81" s="4"/>
      <c r="EUH81" s="4"/>
      <c r="EUI81" s="4"/>
      <c r="EUJ81" s="4"/>
      <c r="EUK81" s="4"/>
      <c r="EUL81" s="4"/>
      <c r="EUM81" s="4"/>
      <c r="EUN81" s="4"/>
      <c r="EUO81" s="4"/>
      <c r="EUP81" s="4"/>
      <c r="EUQ81" s="4"/>
      <c r="EUR81" s="4"/>
      <c r="EUS81" s="4"/>
      <c r="EUT81" s="4"/>
      <c r="EUU81" s="4"/>
      <c r="EUV81" s="4"/>
      <c r="EUW81" s="4"/>
      <c r="EUX81" s="4"/>
      <c r="EUY81" s="4"/>
      <c r="EUZ81" s="4"/>
      <c r="EVA81" s="4"/>
      <c r="EVB81" s="4"/>
      <c r="EVC81" s="4"/>
      <c r="EVD81" s="4"/>
      <c r="EVE81" s="4"/>
      <c r="EVF81" s="4"/>
      <c r="EVG81" s="4"/>
      <c r="EVH81" s="4"/>
      <c r="EVI81" s="4"/>
      <c r="EVJ81" s="4"/>
      <c r="EVK81" s="4"/>
      <c r="EVL81" s="4"/>
      <c r="EVM81" s="4"/>
      <c r="EVN81" s="4"/>
      <c r="EVO81" s="4"/>
      <c r="EVP81" s="4"/>
      <c r="EVQ81" s="4"/>
      <c r="EVR81" s="4"/>
      <c r="EVS81" s="4"/>
      <c r="EVT81" s="4"/>
      <c r="EVU81" s="4"/>
      <c r="EVV81" s="4"/>
      <c r="EVW81" s="4"/>
      <c r="EVX81" s="4"/>
      <c r="EVY81" s="4"/>
      <c r="EVZ81" s="4"/>
      <c r="EWA81" s="4"/>
      <c r="EWB81" s="4"/>
      <c r="EWC81" s="4"/>
      <c r="EWD81" s="4"/>
      <c r="EWE81" s="4"/>
      <c r="EWF81" s="4"/>
      <c r="EWG81" s="4"/>
      <c r="EWH81" s="4"/>
      <c r="EWI81" s="4"/>
      <c r="EWJ81" s="4"/>
      <c r="EWK81" s="4"/>
      <c r="EWL81" s="4"/>
      <c r="EWM81" s="4"/>
      <c r="EWN81" s="4"/>
      <c r="EWO81" s="4"/>
      <c r="EWP81" s="4"/>
      <c r="EWQ81" s="4"/>
      <c r="EWR81" s="4"/>
      <c r="EWS81" s="4"/>
      <c r="EWT81" s="4"/>
      <c r="EWU81" s="4"/>
      <c r="EWV81" s="4"/>
      <c r="EWW81" s="4"/>
      <c r="EWX81" s="4"/>
      <c r="EWY81" s="4"/>
      <c r="EWZ81" s="4"/>
      <c r="EXA81" s="4"/>
      <c r="EXB81" s="4"/>
      <c r="EXC81" s="4"/>
      <c r="EXD81" s="4"/>
      <c r="EXE81" s="4"/>
      <c r="EXF81" s="4"/>
      <c r="EXG81" s="4"/>
      <c r="EXH81" s="4"/>
      <c r="EXI81" s="4"/>
      <c r="EXJ81" s="4"/>
      <c r="EXK81" s="4"/>
      <c r="EXL81" s="4"/>
      <c r="EXM81" s="4"/>
      <c r="EXN81" s="4"/>
      <c r="EXO81" s="4"/>
      <c r="EXP81" s="4"/>
      <c r="EXQ81" s="4"/>
      <c r="EXR81" s="4"/>
      <c r="EXS81" s="4"/>
      <c r="EXT81" s="4"/>
      <c r="EXU81" s="4"/>
      <c r="EXV81" s="4"/>
      <c r="EXW81" s="4"/>
      <c r="EXX81" s="4"/>
      <c r="EXY81" s="4"/>
      <c r="EXZ81" s="4"/>
      <c r="EYA81" s="4"/>
      <c r="EYB81" s="4"/>
      <c r="EYC81" s="4"/>
      <c r="EYD81" s="4"/>
      <c r="EYE81" s="4"/>
      <c r="EYF81" s="4"/>
      <c r="EYG81" s="4"/>
      <c r="EYH81" s="4"/>
      <c r="EYI81" s="4"/>
      <c r="EYJ81" s="4"/>
      <c r="EYK81" s="4"/>
      <c r="EYL81" s="4"/>
      <c r="EYM81" s="4"/>
      <c r="EYN81" s="4"/>
      <c r="EYO81" s="4"/>
      <c r="EYP81" s="4"/>
      <c r="EYQ81" s="4"/>
      <c r="EYR81" s="4"/>
      <c r="EYS81" s="4"/>
      <c r="EYT81" s="4"/>
      <c r="EYU81" s="4"/>
      <c r="EYV81" s="4"/>
      <c r="EYW81" s="4"/>
      <c r="EYX81" s="4"/>
      <c r="EYY81" s="4"/>
      <c r="EYZ81" s="4"/>
      <c r="EZA81" s="4"/>
      <c r="EZB81" s="4"/>
      <c r="EZC81" s="4"/>
      <c r="EZD81" s="4"/>
      <c r="EZE81" s="4"/>
      <c r="EZF81" s="4"/>
      <c r="EZG81" s="4"/>
      <c r="EZH81" s="4"/>
      <c r="EZI81" s="4"/>
      <c r="EZJ81" s="4"/>
      <c r="EZK81" s="4"/>
      <c r="EZL81" s="4"/>
      <c r="EZM81" s="4"/>
      <c r="EZN81" s="4"/>
      <c r="EZO81" s="4"/>
      <c r="EZP81" s="4"/>
      <c r="EZQ81" s="4"/>
      <c r="EZR81" s="4"/>
      <c r="EZS81" s="4"/>
      <c r="EZT81" s="4"/>
      <c r="EZU81" s="4"/>
      <c r="EZV81" s="4"/>
      <c r="EZW81" s="4"/>
      <c r="EZX81" s="4"/>
      <c r="EZY81" s="4"/>
      <c r="EZZ81" s="4"/>
      <c r="FAA81" s="4"/>
      <c r="FAB81" s="4"/>
      <c r="FAC81" s="4"/>
      <c r="FAD81" s="4"/>
      <c r="FAE81" s="4"/>
      <c r="FAF81" s="4"/>
      <c r="FAG81" s="4"/>
      <c r="FAH81" s="4"/>
      <c r="FAI81" s="4"/>
      <c r="FAJ81" s="4"/>
      <c r="FAK81" s="4"/>
      <c r="FAL81" s="4"/>
      <c r="FAM81" s="4"/>
      <c r="FAN81" s="4"/>
      <c r="FAO81" s="4"/>
      <c r="FAP81" s="4"/>
      <c r="FAQ81" s="4"/>
      <c r="FAR81" s="4"/>
      <c r="FAS81" s="4"/>
      <c r="FAT81" s="4"/>
      <c r="FAU81" s="4"/>
      <c r="FAV81" s="4"/>
      <c r="FAW81" s="4"/>
      <c r="FAX81" s="4"/>
      <c r="FAY81" s="4"/>
      <c r="FAZ81" s="4"/>
      <c r="FBA81" s="4"/>
      <c r="FBB81" s="4"/>
      <c r="FBC81" s="4"/>
      <c r="FBD81" s="4"/>
      <c r="FBE81" s="4"/>
      <c r="FBF81" s="4"/>
      <c r="FBG81" s="4"/>
      <c r="FBH81" s="4"/>
      <c r="FBI81" s="4"/>
      <c r="FBJ81" s="4"/>
      <c r="FBK81" s="4"/>
      <c r="FBL81" s="4"/>
      <c r="FBM81" s="4"/>
      <c r="FBN81" s="4"/>
      <c r="FBO81" s="4"/>
      <c r="FBP81" s="4"/>
      <c r="FBQ81" s="4"/>
      <c r="FBR81" s="4"/>
      <c r="FBS81" s="4"/>
      <c r="FBT81" s="4"/>
      <c r="FBU81" s="4"/>
      <c r="FBV81" s="4"/>
      <c r="FBW81" s="4"/>
      <c r="FBX81" s="4"/>
      <c r="FBY81" s="4"/>
      <c r="FBZ81" s="4"/>
      <c r="FCA81" s="4"/>
      <c r="FCB81" s="4"/>
      <c r="FCC81" s="4"/>
      <c r="FCD81" s="4"/>
      <c r="FCE81" s="4"/>
      <c r="FCF81" s="4"/>
      <c r="FCG81" s="4"/>
      <c r="FCH81" s="4"/>
      <c r="FCI81" s="4"/>
      <c r="FCJ81" s="4"/>
      <c r="FCK81" s="4"/>
      <c r="FCL81" s="4"/>
      <c r="FCM81" s="4"/>
      <c r="FCN81" s="4"/>
      <c r="FCO81" s="4"/>
      <c r="FCP81" s="4"/>
      <c r="FCQ81" s="4"/>
      <c r="FCR81" s="4"/>
      <c r="FCS81" s="4"/>
      <c r="FCT81" s="4"/>
      <c r="FCU81" s="4"/>
      <c r="FCV81" s="4"/>
      <c r="FCW81" s="4"/>
      <c r="FCX81" s="4"/>
      <c r="FCY81" s="4"/>
      <c r="FCZ81" s="4"/>
      <c r="FDA81" s="4"/>
      <c r="FDB81" s="4"/>
      <c r="FDC81" s="4"/>
      <c r="FDD81" s="4"/>
      <c r="FDE81" s="4"/>
      <c r="FDF81" s="4"/>
      <c r="FDG81" s="4"/>
      <c r="FDH81" s="4"/>
      <c r="FDI81" s="4"/>
      <c r="FDJ81" s="4"/>
      <c r="FDK81" s="4"/>
      <c r="FDL81" s="4"/>
      <c r="FDM81" s="4"/>
      <c r="FDN81" s="4"/>
      <c r="FDO81" s="4"/>
      <c r="FDP81" s="4"/>
      <c r="FDQ81" s="4"/>
      <c r="FDR81" s="4"/>
      <c r="FDS81" s="4"/>
      <c r="FDT81" s="4"/>
      <c r="FDU81" s="4"/>
      <c r="FDV81" s="4"/>
      <c r="FDW81" s="4"/>
      <c r="FDX81" s="4"/>
      <c r="FDY81" s="4"/>
      <c r="FDZ81" s="4"/>
      <c r="FEA81" s="4"/>
      <c r="FEB81" s="4"/>
      <c r="FEC81" s="4"/>
      <c r="FED81" s="4"/>
      <c r="FEE81" s="4"/>
      <c r="FEF81" s="4"/>
      <c r="FEG81" s="4"/>
      <c r="FEH81" s="4"/>
      <c r="FEI81" s="4"/>
      <c r="FEJ81" s="4"/>
      <c r="FEK81" s="4"/>
      <c r="FEL81" s="4"/>
      <c r="FEM81" s="4"/>
      <c r="FEN81" s="4"/>
      <c r="FEO81" s="4"/>
      <c r="FEP81" s="4"/>
      <c r="FEQ81" s="4"/>
      <c r="FER81" s="4"/>
      <c r="FES81" s="4"/>
      <c r="FET81" s="4"/>
      <c r="FEU81" s="4"/>
      <c r="FEV81" s="4"/>
      <c r="FEW81" s="4"/>
      <c r="FEX81" s="4"/>
      <c r="FEY81" s="4"/>
      <c r="FEZ81" s="4"/>
      <c r="FFA81" s="4"/>
      <c r="FFB81" s="4"/>
      <c r="FFC81" s="4"/>
      <c r="FFD81" s="4"/>
      <c r="FFE81" s="4"/>
      <c r="FFF81" s="4"/>
      <c r="FFG81" s="4"/>
      <c r="FFH81" s="4"/>
      <c r="FFI81" s="4"/>
      <c r="FFJ81" s="4"/>
      <c r="FFK81" s="4"/>
      <c r="FFL81" s="4"/>
      <c r="FFM81" s="4"/>
      <c r="FFN81" s="4"/>
      <c r="FFO81" s="4"/>
      <c r="FFP81" s="4"/>
      <c r="FFQ81" s="4"/>
      <c r="FFR81" s="4"/>
      <c r="FFS81" s="4"/>
      <c r="FFT81" s="4"/>
      <c r="FFU81" s="4"/>
      <c r="FFV81" s="4"/>
      <c r="FFW81" s="4"/>
      <c r="FFX81" s="4"/>
      <c r="FFY81" s="4"/>
      <c r="FFZ81" s="4"/>
      <c r="FGA81" s="4"/>
      <c r="FGB81" s="4"/>
      <c r="FGC81" s="4"/>
      <c r="FGD81" s="4"/>
      <c r="FGE81" s="4"/>
      <c r="FGF81" s="4"/>
      <c r="FGG81" s="4"/>
      <c r="FGH81" s="4"/>
      <c r="FGI81" s="4"/>
      <c r="FGJ81" s="4"/>
      <c r="FGK81" s="4"/>
      <c r="FGL81" s="4"/>
      <c r="FGM81" s="4"/>
      <c r="FGN81" s="4"/>
      <c r="FGO81" s="4"/>
      <c r="FGP81" s="4"/>
      <c r="FGQ81" s="4"/>
      <c r="FGR81" s="4"/>
      <c r="FGS81" s="4"/>
      <c r="FGT81" s="4"/>
      <c r="FGU81" s="4"/>
      <c r="FGV81" s="4"/>
      <c r="FGW81" s="4"/>
      <c r="FGX81" s="4"/>
      <c r="FGY81" s="4"/>
      <c r="FGZ81" s="4"/>
      <c r="FHA81" s="4"/>
      <c r="FHB81" s="4"/>
      <c r="FHC81" s="4"/>
      <c r="FHD81" s="4"/>
      <c r="FHE81" s="4"/>
      <c r="FHF81" s="4"/>
      <c r="FHG81" s="4"/>
      <c r="FHH81" s="4"/>
      <c r="FHI81" s="4"/>
      <c r="FHJ81" s="4"/>
      <c r="FHK81" s="4"/>
      <c r="FHL81" s="4"/>
      <c r="FHM81" s="4"/>
      <c r="FHN81" s="4"/>
      <c r="FHO81" s="4"/>
      <c r="FHP81" s="4"/>
      <c r="FHQ81" s="4"/>
      <c r="FHR81" s="4"/>
      <c r="FHS81" s="4"/>
      <c r="FHT81" s="4"/>
      <c r="FHU81" s="4"/>
      <c r="FHV81" s="4"/>
      <c r="FHW81" s="4"/>
      <c r="FHX81" s="4"/>
      <c r="FHY81" s="4"/>
      <c r="FHZ81" s="4"/>
      <c r="FIA81" s="4"/>
      <c r="FIB81" s="4"/>
      <c r="FIC81" s="4"/>
      <c r="FID81" s="4"/>
      <c r="FIE81" s="4"/>
      <c r="FIF81" s="4"/>
      <c r="FIG81" s="4"/>
      <c r="FIH81" s="4"/>
      <c r="FII81" s="4"/>
      <c r="FIJ81" s="4"/>
      <c r="FIK81" s="4"/>
      <c r="FIL81" s="4"/>
      <c r="FIM81" s="4"/>
      <c r="FIN81" s="4"/>
      <c r="FIO81" s="4"/>
      <c r="FIP81" s="4"/>
      <c r="FIQ81" s="4"/>
      <c r="FIR81" s="4"/>
      <c r="FIS81" s="4"/>
      <c r="FIT81" s="4"/>
      <c r="FIU81" s="4"/>
      <c r="FIV81" s="4"/>
      <c r="FIW81" s="4"/>
      <c r="FIX81" s="4"/>
      <c r="FIY81" s="4"/>
      <c r="FIZ81" s="4"/>
      <c r="FJA81" s="4"/>
      <c r="FJB81" s="4"/>
      <c r="FJC81" s="4"/>
      <c r="FJD81" s="4"/>
      <c r="FJE81" s="4"/>
      <c r="FJF81" s="4"/>
      <c r="FJG81" s="4"/>
      <c r="FJH81" s="4"/>
      <c r="FJI81" s="4"/>
      <c r="FJJ81" s="4"/>
      <c r="FJK81" s="4"/>
      <c r="FJL81" s="4"/>
      <c r="FJM81" s="4"/>
      <c r="FJN81" s="4"/>
      <c r="FJO81" s="4"/>
      <c r="FJP81" s="4"/>
      <c r="FJQ81" s="4"/>
      <c r="FJR81" s="4"/>
      <c r="FJS81" s="4"/>
      <c r="FJT81" s="4"/>
      <c r="FJU81" s="4"/>
      <c r="FJV81" s="4"/>
      <c r="FJW81" s="4"/>
      <c r="FJX81" s="4"/>
      <c r="FJY81" s="4"/>
      <c r="FJZ81" s="4"/>
      <c r="FKA81" s="4"/>
      <c r="FKB81" s="4"/>
      <c r="FKC81" s="4"/>
      <c r="FKD81" s="4"/>
      <c r="FKE81" s="4"/>
      <c r="FKF81" s="4"/>
      <c r="FKG81" s="4"/>
      <c r="FKH81" s="4"/>
      <c r="FKI81" s="4"/>
      <c r="FKJ81" s="4"/>
      <c r="FKK81" s="4"/>
      <c r="FKL81" s="4"/>
      <c r="FKM81" s="4"/>
      <c r="FKN81" s="4"/>
      <c r="FKO81" s="4"/>
      <c r="FKP81" s="4"/>
      <c r="FKQ81" s="4"/>
      <c r="FKR81" s="4"/>
      <c r="FKS81" s="4"/>
      <c r="FKT81" s="4"/>
      <c r="FKU81" s="4"/>
      <c r="FKV81" s="4"/>
      <c r="FKW81" s="4"/>
      <c r="FKX81" s="4"/>
      <c r="FKY81" s="4"/>
      <c r="FKZ81" s="4"/>
      <c r="FLA81" s="4"/>
      <c r="FLB81" s="4"/>
      <c r="FLC81" s="4"/>
      <c r="FLD81" s="4"/>
      <c r="FLE81" s="4"/>
      <c r="FLF81" s="4"/>
      <c r="FLG81" s="4"/>
      <c r="FLH81" s="4"/>
      <c r="FLI81" s="4"/>
      <c r="FLJ81" s="4"/>
      <c r="FLK81" s="4"/>
      <c r="FLL81" s="4"/>
      <c r="FLM81" s="4"/>
      <c r="FLN81" s="4"/>
      <c r="FLO81" s="4"/>
      <c r="FLP81" s="4"/>
      <c r="FLQ81" s="4"/>
      <c r="FLR81" s="4"/>
      <c r="FLS81" s="4"/>
      <c r="FLT81" s="4"/>
      <c r="FLU81" s="4"/>
      <c r="FLV81" s="4"/>
      <c r="FLW81" s="4"/>
      <c r="FLX81" s="4"/>
      <c r="FLY81" s="4"/>
      <c r="FLZ81" s="4"/>
      <c r="FMA81" s="4"/>
      <c r="FMB81" s="4"/>
      <c r="FMC81" s="4"/>
      <c r="FMD81" s="4"/>
      <c r="FME81" s="4"/>
      <c r="FMF81" s="4"/>
      <c r="FMG81" s="4"/>
      <c r="FMH81" s="4"/>
      <c r="FMI81" s="4"/>
      <c r="FMJ81" s="4"/>
      <c r="FMK81" s="4"/>
      <c r="FML81" s="4"/>
      <c r="FMM81" s="4"/>
      <c r="FMN81" s="4"/>
      <c r="FMO81" s="4"/>
      <c r="FMP81" s="4"/>
      <c r="FMQ81" s="4"/>
      <c r="FMR81" s="4"/>
      <c r="FMS81" s="4"/>
      <c r="FMT81" s="4"/>
      <c r="FMU81" s="4"/>
      <c r="FMV81" s="4"/>
      <c r="FMW81" s="4"/>
      <c r="FMX81" s="4"/>
      <c r="FMY81" s="4"/>
      <c r="FMZ81" s="4"/>
      <c r="FNA81" s="4"/>
      <c r="FNB81" s="4"/>
      <c r="FNC81" s="4"/>
      <c r="FND81" s="4"/>
      <c r="FNE81" s="4"/>
      <c r="FNF81" s="4"/>
      <c r="FNG81" s="4"/>
      <c r="FNH81" s="4"/>
      <c r="FNI81" s="4"/>
      <c r="FNJ81" s="4"/>
      <c r="FNK81" s="4"/>
      <c r="FNL81" s="4"/>
      <c r="FNM81" s="4"/>
      <c r="FNN81" s="4"/>
      <c r="FNO81" s="4"/>
      <c r="FNP81" s="4"/>
      <c r="FNQ81" s="4"/>
      <c r="FNR81" s="4"/>
      <c r="FNS81" s="4"/>
      <c r="FNT81" s="4"/>
      <c r="FNU81" s="4"/>
      <c r="FNV81" s="4"/>
      <c r="FNW81" s="4"/>
      <c r="FNX81" s="4"/>
      <c r="FNY81" s="4"/>
      <c r="FNZ81" s="4"/>
      <c r="FOA81" s="4"/>
      <c r="FOB81" s="4"/>
      <c r="FOC81" s="4"/>
      <c r="FOD81" s="4"/>
      <c r="FOE81" s="4"/>
      <c r="FOF81" s="4"/>
      <c r="FOG81" s="4"/>
      <c r="FOH81" s="4"/>
      <c r="FOI81" s="4"/>
      <c r="FOJ81" s="4"/>
      <c r="FOK81" s="4"/>
      <c r="FOL81" s="4"/>
      <c r="FOM81" s="4"/>
      <c r="FON81" s="4"/>
      <c r="FOO81" s="4"/>
      <c r="FOP81" s="4"/>
      <c r="FOQ81" s="4"/>
      <c r="FOR81" s="4"/>
      <c r="FOS81" s="4"/>
      <c r="FOT81" s="4"/>
      <c r="FOU81" s="4"/>
      <c r="FOV81" s="4"/>
      <c r="FOW81" s="4"/>
      <c r="FOX81" s="4"/>
      <c r="FOY81" s="4"/>
      <c r="FOZ81" s="4"/>
      <c r="FPA81" s="4"/>
      <c r="FPB81" s="4"/>
      <c r="FPC81" s="4"/>
      <c r="FPD81" s="4"/>
      <c r="FPE81" s="4"/>
      <c r="FPF81" s="4"/>
      <c r="FPG81" s="4"/>
      <c r="FPH81" s="4"/>
      <c r="FPI81" s="4"/>
      <c r="FPJ81" s="4"/>
      <c r="FPK81" s="4"/>
      <c r="FPL81" s="4"/>
      <c r="FPM81" s="4"/>
      <c r="FPN81" s="4"/>
      <c r="FPO81" s="4"/>
      <c r="FPP81" s="4"/>
      <c r="FPQ81" s="4"/>
      <c r="FPR81" s="4"/>
      <c r="FPS81" s="4"/>
      <c r="FPT81" s="4"/>
      <c r="FPU81" s="4"/>
      <c r="FPV81" s="4"/>
      <c r="FPW81" s="4"/>
      <c r="FPX81" s="4"/>
      <c r="FPY81" s="4"/>
      <c r="FPZ81" s="4"/>
      <c r="FQA81" s="4"/>
      <c r="FQB81" s="4"/>
      <c r="FQC81" s="4"/>
      <c r="FQD81" s="4"/>
      <c r="FQE81" s="4"/>
      <c r="FQF81" s="4"/>
      <c r="FQG81" s="4"/>
      <c r="FQH81" s="4"/>
      <c r="FQI81" s="4"/>
      <c r="FQJ81" s="4"/>
      <c r="FQK81" s="4"/>
      <c r="FQL81" s="4"/>
      <c r="FQM81" s="4"/>
      <c r="FQN81" s="4"/>
      <c r="FQO81" s="4"/>
      <c r="FQP81" s="4"/>
      <c r="FQQ81" s="4"/>
      <c r="FQR81" s="4"/>
      <c r="FQS81" s="4"/>
      <c r="FQT81" s="4"/>
      <c r="FQU81" s="4"/>
      <c r="FQV81" s="4"/>
      <c r="FQW81" s="4"/>
      <c r="FQX81" s="4"/>
      <c r="FQY81" s="4"/>
      <c r="FQZ81" s="4"/>
      <c r="FRA81" s="4"/>
      <c r="FRB81" s="4"/>
      <c r="FRC81" s="4"/>
      <c r="FRD81" s="4"/>
      <c r="FRE81" s="4"/>
      <c r="FRF81" s="4"/>
      <c r="FRG81" s="4"/>
      <c r="FRH81" s="4"/>
      <c r="FRI81" s="4"/>
      <c r="FRJ81" s="4"/>
      <c r="FRK81" s="4"/>
      <c r="FRL81" s="4"/>
      <c r="FRM81" s="4"/>
      <c r="FRN81" s="4"/>
      <c r="FRO81" s="4"/>
      <c r="FRP81" s="4"/>
      <c r="FRQ81" s="4"/>
      <c r="FRR81" s="4"/>
      <c r="FRS81" s="4"/>
      <c r="FRT81" s="4"/>
      <c r="FRU81" s="4"/>
      <c r="FRV81" s="4"/>
      <c r="FRW81" s="4"/>
      <c r="FRX81" s="4"/>
      <c r="FRY81" s="4"/>
      <c r="FRZ81" s="4"/>
      <c r="FSA81" s="4"/>
      <c r="FSB81" s="4"/>
      <c r="FSC81" s="4"/>
      <c r="FSD81" s="4"/>
      <c r="FSE81" s="4"/>
      <c r="FSF81" s="4"/>
      <c r="FSG81" s="4"/>
      <c r="FSH81" s="4"/>
      <c r="FSI81" s="4"/>
      <c r="FSJ81" s="4"/>
      <c r="FSK81" s="4"/>
      <c r="FSL81" s="4"/>
      <c r="FSM81" s="4"/>
      <c r="FSN81" s="4"/>
      <c r="FSO81" s="4"/>
      <c r="FSP81" s="4"/>
      <c r="FSQ81" s="4"/>
      <c r="FSR81" s="4"/>
      <c r="FSS81" s="4"/>
      <c r="FST81" s="4"/>
      <c r="FSU81" s="4"/>
      <c r="FSV81" s="4"/>
      <c r="FSW81" s="4"/>
      <c r="FSX81" s="4"/>
      <c r="FSY81" s="4"/>
      <c r="FSZ81" s="4"/>
      <c r="FTA81" s="4"/>
      <c r="FTB81" s="4"/>
      <c r="FTC81" s="4"/>
      <c r="FTD81" s="4"/>
      <c r="FTE81" s="4"/>
      <c r="FTF81" s="4"/>
      <c r="FTG81" s="4"/>
      <c r="FTH81" s="4"/>
      <c r="FTI81" s="4"/>
      <c r="FTJ81" s="4"/>
      <c r="FTK81" s="4"/>
      <c r="FTL81" s="4"/>
      <c r="FTM81" s="4"/>
      <c r="FTN81" s="4"/>
      <c r="FTO81" s="4"/>
      <c r="FTP81" s="4"/>
      <c r="FTQ81" s="4"/>
      <c r="FTR81" s="4"/>
      <c r="FTS81" s="4"/>
      <c r="FTT81" s="4"/>
      <c r="FTU81" s="4"/>
      <c r="FTV81" s="4"/>
      <c r="FTW81" s="4"/>
      <c r="FTX81" s="4"/>
      <c r="FTY81" s="4"/>
      <c r="FTZ81" s="4"/>
      <c r="FUA81" s="4"/>
      <c r="FUB81" s="4"/>
      <c r="FUC81" s="4"/>
      <c r="FUD81" s="4"/>
      <c r="FUE81" s="4"/>
      <c r="FUF81" s="4"/>
      <c r="FUG81" s="4"/>
      <c r="FUH81" s="4"/>
      <c r="FUI81" s="4"/>
      <c r="FUJ81" s="4"/>
      <c r="FUK81" s="4"/>
      <c r="FUL81" s="4"/>
      <c r="FUM81" s="4"/>
      <c r="FUN81" s="4"/>
      <c r="FUO81" s="4"/>
      <c r="FUP81" s="4"/>
      <c r="FUQ81" s="4"/>
      <c r="FUR81" s="4"/>
      <c r="FUS81" s="4"/>
      <c r="FUT81" s="4"/>
      <c r="FUU81" s="4"/>
      <c r="FUV81" s="4"/>
      <c r="FUW81" s="4"/>
      <c r="FUX81" s="4"/>
      <c r="FUY81" s="4"/>
      <c r="FUZ81" s="4"/>
      <c r="FVA81" s="4"/>
      <c r="FVB81" s="4"/>
      <c r="FVC81" s="4"/>
      <c r="FVD81" s="4"/>
      <c r="FVE81" s="4"/>
      <c r="FVF81" s="4"/>
      <c r="FVG81" s="4"/>
      <c r="FVH81" s="4"/>
      <c r="FVI81" s="4"/>
      <c r="FVJ81" s="4"/>
      <c r="FVK81" s="4"/>
      <c r="FVL81" s="4"/>
      <c r="FVM81" s="4"/>
      <c r="FVN81" s="4"/>
      <c r="FVO81" s="4"/>
      <c r="FVP81" s="4"/>
      <c r="FVQ81" s="4"/>
      <c r="FVR81" s="4"/>
      <c r="FVS81" s="4"/>
      <c r="FVT81" s="4"/>
      <c r="FVU81" s="4"/>
      <c r="FVV81" s="4"/>
      <c r="FVW81" s="4"/>
      <c r="FVX81" s="4"/>
      <c r="FVY81" s="4"/>
      <c r="FVZ81" s="4"/>
      <c r="FWA81" s="4"/>
      <c r="FWB81" s="4"/>
      <c r="FWC81" s="4"/>
      <c r="FWD81" s="4"/>
      <c r="FWE81" s="4"/>
      <c r="FWF81" s="4"/>
      <c r="FWG81" s="4"/>
      <c r="FWH81" s="4"/>
      <c r="FWI81" s="4"/>
      <c r="FWJ81" s="4"/>
      <c r="FWK81" s="4"/>
      <c r="FWL81" s="4"/>
      <c r="FWM81" s="4"/>
      <c r="FWN81" s="4"/>
      <c r="FWO81" s="4"/>
      <c r="FWP81" s="4"/>
      <c r="FWQ81" s="4"/>
      <c r="FWR81" s="4"/>
      <c r="FWS81" s="4"/>
      <c r="FWT81" s="4"/>
      <c r="FWU81" s="4"/>
      <c r="FWV81" s="4"/>
      <c r="FWW81" s="4"/>
      <c r="FWX81" s="4"/>
      <c r="FWY81" s="4"/>
      <c r="FWZ81" s="4"/>
      <c r="FXA81" s="4"/>
      <c r="FXB81" s="4"/>
      <c r="FXC81" s="4"/>
      <c r="FXD81" s="4"/>
      <c r="FXE81" s="4"/>
      <c r="FXF81" s="4"/>
      <c r="FXG81" s="4"/>
      <c r="FXH81" s="4"/>
      <c r="FXI81" s="4"/>
      <c r="FXJ81" s="4"/>
      <c r="FXK81" s="4"/>
      <c r="FXL81" s="4"/>
      <c r="FXM81" s="4"/>
      <c r="FXN81" s="4"/>
      <c r="FXO81" s="4"/>
      <c r="FXP81" s="4"/>
      <c r="FXQ81" s="4"/>
      <c r="FXR81" s="4"/>
      <c r="FXS81" s="4"/>
      <c r="FXT81" s="4"/>
      <c r="FXU81" s="4"/>
      <c r="FXV81" s="4"/>
      <c r="FXW81" s="4"/>
      <c r="FXX81" s="4"/>
      <c r="FXY81" s="4"/>
      <c r="FXZ81" s="4"/>
      <c r="FYA81" s="4"/>
      <c r="FYB81" s="4"/>
      <c r="FYC81" s="4"/>
      <c r="FYD81" s="4"/>
      <c r="FYE81" s="4"/>
      <c r="FYF81" s="4"/>
      <c r="FYG81" s="4"/>
      <c r="FYH81" s="4"/>
      <c r="FYI81" s="4"/>
      <c r="FYJ81" s="4"/>
      <c r="FYK81" s="4"/>
      <c r="FYL81" s="4"/>
      <c r="FYM81" s="4"/>
      <c r="FYN81" s="4"/>
      <c r="FYO81" s="4"/>
      <c r="FYP81" s="4"/>
      <c r="FYQ81" s="4"/>
      <c r="FYR81" s="4"/>
      <c r="FYS81" s="4"/>
      <c r="FYT81" s="4"/>
      <c r="FYU81" s="4"/>
      <c r="FYV81" s="4"/>
      <c r="FYW81" s="4"/>
      <c r="FYX81" s="4"/>
      <c r="FYY81" s="4"/>
      <c r="FYZ81" s="4"/>
      <c r="FZA81" s="4"/>
      <c r="FZB81" s="4"/>
      <c r="FZC81" s="4"/>
      <c r="FZD81" s="4"/>
      <c r="FZE81" s="4"/>
      <c r="FZF81" s="4"/>
      <c r="FZG81" s="4"/>
      <c r="FZH81" s="4"/>
      <c r="FZI81" s="4"/>
      <c r="FZJ81" s="4"/>
      <c r="FZK81" s="4"/>
      <c r="FZL81" s="4"/>
      <c r="FZM81" s="4"/>
      <c r="FZN81" s="4"/>
      <c r="FZO81" s="4"/>
      <c r="FZP81" s="4"/>
      <c r="FZQ81" s="4"/>
      <c r="FZR81" s="4"/>
      <c r="FZS81" s="4"/>
      <c r="FZT81" s="4"/>
      <c r="FZU81" s="4"/>
      <c r="FZV81" s="4"/>
      <c r="FZW81" s="4"/>
      <c r="FZX81" s="4"/>
      <c r="FZY81" s="4"/>
      <c r="FZZ81" s="4"/>
      <c r="GAA81" s="4"/>
      <c r="GAB81" s="4"/>
      <c r="GAC81" s="4"/>
      <c r="GAD81" s="4"/>
      <c r="GAE81" s="4"/>
      <c r="GAF81" s="4"/>
      <c r="GAG81" s="4"/>
      <c r="GAH81" s="4"/>
      <c r="GAI81" s="4"/>
      <c r="GAJ81" s="4"/>
      <c r="GAK81" s="4"/>
      <c r="GAL81" s="4"/>
      <c r="GAM81" s="4"/>
      <c r="GAN81" s="4"/>
      <c r="GAO81" s="4"/>
      <c r="GAP81" s="4"/>
      <c r="GAQ81" s="4"/>
      <c r="GAR81" s="4"/>
      <c r="GAS81" s="4"/>
      <c r="GAT81" s="4"/>
      <c r="GAU81" s="4"/>
      <c r="GAV81" s="4"/>
      <c r="GAW81" s="4"/>
      <c r="GAX81" s="4"/>
      <c r="GAY81" s="4"/>
      <c r="GAZ81" s="4"/>
      <c r="GBA81" s="4"/>
      <c r="GBB81" s="4"/>
      <c r="GBC81" s="4"/>
      <c r="GBD81" s="4"/>
      <c r="GBE81" s="4"/>
      <c r="GBF81" s="4"/>
      <c r="GBG81" s="4"/>
      <c r="GBH81" s="4"/>
      <c r="GBI81" s="4"/>
      <c r="GBJ81" s="4"/>
      <c r="GBK81" s="4"/>
      <c r="GBL81" s="4"/>
      <c r="GBM81" s="4"/>
      <c r="GBN81" s="4"/>
      <c r="GBO81" s="4"/>
      <c r="GBP81" s="4"/>
      <c r="GBQ81" s="4"/>
      <c r="GBR81" s="4"/>
      <c r="GBS81" s="4"/>
      <c r="GBT81" s="4"/>
      <c r="GBU81" s="4"/>
      <c r="GBV81" s="4"/>
      <c r="GBW81" s="4"/>
      <c r="GBX81" s="4"/>
      <c r="GBY81" s="4"/>
      <c r="GBZ81" s="4"/>
      <c r="GCA81" s="4"/>
      <c r="GCB81" s="4"/>
      <c r="GCC81" s="4"/>
      <c r="GCD81" s="4"/>
      <c r="GCE81" s="4"/>
      <c r="GCF81" s="4"/>
      <c r="GCG81" s="4"/>
      <c r="GCH81" s="4"/>
      <c r="GCI81" s="4"/>
      <c r="GCJ81" s="4"/>
      <c r="GCK81" s="4"/>
      <c r="GCL81" s="4"/>
      <c r="GCM81" s="4"/>
      <c r="GCN81" s="4"/>
      <c r="GCO81" s="4"/>
      <c r="GCP81" s="4"/>
      <c r="GCQ81" s="4"/>
      <c r="GCR81" s="4"/>
      <c r="GCS81" s="4"/>
      <c r="GCT81" s="4"/>
      <c r="GCU81" s="4"/>
      <c r="GCV81" s="4"/>
      <c r="GCW81" s="4"/>
      <c r="GCX81" s="4"/>
      <c r="GCY81" s="4"/>
      <c r="GCZ81" s="4"/>
      <c r="GDA81" s="4"/>
      <c r="GDB81" s="4"/>
      <c r="GDC81" s="4"/>
      <c r="GDD81" s="4"/>
      <c r="GDE81" s="4"/>
      <c r="GDF81" s="4"/>
      <c r="GDG81" s="4"/>
      <c r="GDH81" s="4"/>
      <c r="GDI81" s="4"/>
      <c r="GDJ81" s="4"/>
      <c r="GDK81" s="4"/>
      <c r="GDL81" s="4"/>
      <c r="GDM81" s="4"/>
      <c r="GDN81" s="4"/>
      <c r="GDO81" s="4"/>
      <c r="GDP81" s="4"/>
      <c r="GDQ81" s="4"/>
      <c r="GDR81" s="4"/>
      <c r="GDS81" s="4"/>
      <c r="GDT81" s="4"/>
      <c r="GDU81" s="4"/>
      <c r="GDV81" s="4"/>
      <c r="GDW81" s="4"/>
      <c r="GDX81" s="4"/>
      <c r="GDY81" s="4"/>
      <c r="GDZ81" s="4"/>
      <c r="GEA81" s="4"/>
      <c r="GEB81" s="4"/>
      <c r="GEC81" s="4"/>
      <c r="GED81" s="4"/>
      <c r="GEE81" s="4"/>
      <c r="GEF81" s="4"/>
      <c r="GEG81" s="4"/>
      <c r="GEH81" s="4"/>
      <c r="GEI81" s="4"/>
      <c r="GEJ81" s="4"/>
      <c r="GEK81" s="4"/>
      <c r="GEL81" s="4"/>
      <c r="GEM81" s="4"/>
      <c r="GEN81" s="4"/>
      <c r="GEO81" s="4"/>
      <c r="GEP81" s="4"/>
      <c r="GEQ81" s="4"/>
      <c r="GER81" s="4"/>
      <c r="GES81" s="4"/>
      <c r="GET81" s="4"/>
      <c r="GEU81" s="4"/>
      <c r="GEV81" s="4"/>
      <c r="GEW81" s="4"/>
      <c r="GEX81" s="4"/>
      <c r="GEY81" s="4"/>
      <c r="GEZ81" s="4"/>
      <c r="GFA81" s="4"/>
      <c r="GFB81" s="4"/>
      <c r="GFC81" s="4"/>
      <c r="GFD81" s="4"/>
      <c r="GFE81" s="4"/>
      <c r="GFF81" s="4"/>
      <c r="GFG81" s="4"/>
      <c r="GFH81" s="4"/>
      <c r="GFI81" s="4"/>
      <c r="GFJ81" s="4"/>
      <c r="GFK81" s="4"/>
      <c r="GFL81" s="4"/>
      <c r="GFM81" s="4"/>
      <c r="GFN81" s="4"/>
      <c r="GFO81" s="4"/>
      <c r="GFP81" s="4"/>
      <c r="GFQ81" s="4"/>
      <c r="GFR81" s="4"/>
      <c r="GFS81" s="4"/>
      <c r="GFT81" s="4"/>
      <c r="GFU81" s="4"/>
      <c r="GFV81" s="4"/>
      <c r="GFW81" s="4"/>
      <c r="GFX81" s="4"/>
      <c r="GFY81" s="4"/>
      <c r="GFZ81" s="4"/>
      <c r="GGA81" s="4"/>
      <c r="GGB81" s="4"/>
      <c r="GGC81" s="4"/>
      <c r="GGD81" s="4"/>
      <c r="GGE81" s="4"/>
      <c r="GGF81" s="4"/>
      <c r="GGG81" s="4"/>
      <c r="GGH81" s="4"/>
      <c r="GGI81" s="4"/>
      <c r="GGJ81" s="4"/>
      <c r="GGK81" s="4"/>
      <c r="GGL81" s="4"/>
      <c r="GGM81" s="4"/>
      <c r="GGN81" s="4"/>
      <c r="GGO81" s="4"/>
      <c r="GGP81" s="4"/>
      <c r="GGQ81" s="4"/>
      <c r="GGR81" s="4"/>
      <c r="GGS81" s="4"/>
      <c r="GGT81" s="4"/>
      <c r="GGU81" s="4"/>
      <c r="GGV81" s="4"/>
      <c r="GGW81" s="4"/>
      <c r="GGX81" s="4"/>
      <c r="GGY81" s="4"/>
      <c r="GGZ81" s="4"/>
      <c r="GHA81" s="4"/>
      <c r="GHB81" s="4"/>
      <c r="GHC81" s="4"/>
      <c r="GHD81" s="4"/>
      <c r="GHE81" s="4"/>
      <c r="GHF81" s="4"/>
      <c r="GHG81" s="4"/>
      <c r="GHH81" s="4"/>
      <c r="GHI81" s="4"/>
      <c r="GHJ81" s="4"/>
      <c r="GHK81" s="4"/>
      <c r="GHL81" s="4"/>
      <c r="GHM81" s="4"/>
      <c r="GHN81" s="4"/>
      <c r="GHO81" s="4"/>
      <c r="GHP81" s="4"/>
      <c r="GHQ81" s="4"/>
      <c r="GHR81" s="4"/>
      <c r="GHS81" s="4"/>
      <c r="GHT81" s="4"/>
      <c r="GHU81" s="4"/>
      <c r="GHV81" s="4"/>
      <c r="GHW81" s="4"/>
      <c r="GHX81" s="4"/>
      <c r="GHY81" s="4"/>
      <c r="GHZ81" s="4"/>
      <c r="GIA81" s="4"/>
      <c r="GIB81" s="4"/>
      <c r="GIC81" s="4"/>
      <c r="GID81" s="4"/>
      <c r="GIE81" s="4"/>
      <c r="GIF81" s="4"/>
      <c r="GIG81" s="4"/>
      <c r="GIH81" s="4"/>
      <c r="GII81" s="4"/>
      <c r="GIJ81" s="4"/>
      <c r="GIK81" s="4"/>
      <c r="GIL81" s="4"/>
      <c r="GIM81" s="4"/>
      <c r="GIN81" s="4"/>
      <c r="GIO81" s="4"/>
      <c r="GIP81" s="4"/>
      <c r="GIQ81" s="4"/>
      <c r="GIR81" s="4"/>
      <c r="GIS81" s="4"/>
      <c r="GIT81" s="4"/>
      <c r="GIU81" s="4"/>
      <c r="GIV81" s="4"/>
      <c r="GIW81" s="4"/>
      <c r="GIX81" s="4"/>
      <c r="GIY81" s="4"/>
      <c r="GIZ81" s="4"/>
      <c r="GJA81" s="4"/>
      <c r="GJB81" s="4"/>
      <c r="GJC81" s="4"/>
      <c r="GJD81" s="4"/>
      <c r="GJE81" s="4"/>
      <c r="GJF81" s="4"/>
      <c r="GJG81" s="4"/>
      <c r="GJH81" s="4"/>
      <c r="GJI81" s="4"/>
      <c r="GJJ81" s="4"/>
      <c r="GJK81" s="4"/>
      <c r="GJL81" s="4"/>
      <c r="GJM81" s="4"/>
      <c r="GJN81" s="4"/>
      <c r="GJO81" s="4"/>
      <c r="GJP81" s="4"/>
      <c r="GJQ81" s="4"/>
      <c r="GJR81" s="4"/>
      <c r="GJS81" s="4"/>
      <c r="GJT81" s="4"/>
      <c r="GJU81" s="4"/>
      <c r="GJV81" s="4"/>
      <c r="GJW81" s="4"/>
      <c r="GJX81" s="4"/>
      <c r="GJY81" s="4"/>
      <c r="GJZ81" s="4"/>
      <c r="GKA81" s="4"/>
      <c r="GKB81" s="4"/>
      <c r="GKC81" s="4"/>
      <c r="GKD81" s="4"/>
      <c r="GKE81" s="4"/>
      <c r="GKF81" s="4"/>
      <c r="GKG81" s="4"/>
      <c r="GKH81" s="4"/>
      <c r="GKI81" s="4"/>
      <c r="GKJ81" s="4"/>
      <c r="GKK81" s="4"/>
      <c r="GKL81" s="4"/>
      <c r="GKM81" s="4"/>
      <c r="GKN81" s="4"/>
      <c r="GKO81" s="4"/>
      <c r="GKP81" s="4"/>
      <c r="GKQ81" s="4"/>
      <c r="GKR81" s="4"/>
      <c r="GKS81" s="4"/>
      <c r="GKT81" s="4"/>
      <c r="GKU81" s="4"/>
      <c r="GKV81" s="4"/>
      <c r="GKW81" s="4"/>
      <c r="GKX81" s="4"/>
      <c r="GKY81" s="4"/>
      <c r="GKZ81" s="4"/>
      <c r="GLA81" s="4"/>
      <c r="GLB81" s="4"/>
      <c r="GLC81" s="4"/>
      <c r="GLD81" s="4"/>
      <c r="GLE81" s="4"/>
      <c r="GLF81" s="4"/>
      <c r="GLG81" s="4"/>
      <c r="GLH81" s="4"/>
      <c r="GLI81" s="4"/>
      <c r="GLJ81" s="4"/>
      <c r="GLK81" s="4"/>
      <c r="GLL81" s="4"/>
      <c r="GLM81" s="4"/>
      <c r="GLN81" s="4"/>
      <c r="GLO81" s="4"/>
      <c r="GLP81" s="4"/>
      <c r="GLQ81" s="4"/>
      <c r="GLR81" s="4"/>
      <c r="GLS81" s="4"/>
      <c r="GLT81" s="4"/>
      <c r="GLU81" s="4"/>
      <c r="GLV81" s="4"/>
      <c r="GLW81" s="4"/>
      <c r="GLX81" s="4"/>
      <c r="GLY81" s="4"/>
      <c r="GLZ81" s="4"/>
      <c r="GMA81" s="4"/>
      <c r="GMB81" s="4"/>
      <c r="GMC81" s="4"/>
      <c r="GMD81" s="4"/>
      <c r="GME81" s="4"/>
      <c r="GMF81" s="4"/>
      <c r="GMG81" s="4"/>
      <c r="GMH81" s="4"/>
      <c r="GMI81" s="4"/>
      <c r="GMJ81" s="4"/>
      <c r="GMK81" s="4"/>
      <c r="GML81" s="4"/>
      <c r="GMM81" s="4"/>
      <c r="GMN81" s="4"/>
      <c r="GMO81" s="4"/>
      <c r="GMP81" s="4"/>
      <c r="GMQ81" s="4"/>
      <c r="GMR81" s="4"/>
      <c r="GMS81" s="4"/>
      <c r="GMT81" s="4"/>
      <c r="GMU81" s="4"/>
      <c r="GMV81" s="4"/>
      <c r="GMW81" s="4"/>
      <c r="GMX81" s="4"/>
      <c r="GMY81" s="4"/>
      <c r="GMZ81" s="4"/>
      <c r="GNA81" s="4"/>
      <c r="GNB81" s="4"/>
      <c r="GNC81" s="4"/>
      <c r="GND81" s="4"/>
      <c r="GNE81" s="4"/>
      <c r="GNF81" s="4"/>
      <c r="GNG81" s="4"/>
      <c r="GNH81" s="4"/>
      <c r="GNI81" s="4"/>
      <c r="GNJ81" s="4"/>
      <c r="GNK81" s="4"/>
      <c r="GNL81" s="4"/>
      <c r="GNM81" s="4"/>
      <c r="GNN81" s="4"/>
      <c r="GNO81" s="4"/>
      <c r="GNP81" s="4"/>
      <c r="GNQ81" s="4"/>
      <c r="GNR81" s="4"/>
      <c r="GNS81" s="4"/>
      <c r="GNT81" s="4"/>
      <c r="GNU81" s="4"/>
      <c r="GNV81" s="4"/>
      <c r="GNW81" s="4"/>
      <c r="GNX81" s="4"/>
      <c r="GNY81" s="4"/>
      <c r="GNZ81" s="4"/>
      <c r="GOA81" s="4"/>
      <c r="GOB81" s="4"/>
      <c r="GOC81" s="4"/>
      <c r="GOD81" s="4"/>
      <c r="GOE81" s="4"/>
      <c r="GOF81" s="4"/>
      <c r="GOG81" s="4"/>
      <c r="GOH81" s="4"/>
      <c r="GOI81" s="4"/>
      <c r="GOJ81" s="4"/>
      <c r="GOK81" s="4"/>
      <c r="GOL81" s="4"/>
      <c r="GOM81" s="4"/>
      <c r="GON81" s="4"/>
      <c r="GOO81" s="4"/>
      <c r="GOP81" s="4"/>
      <c r="GOQ81" s="4"/>
      <c r="GOR81" s="4"/>
      <c r="GOS81" s="4"/>
      <c r="GOT81" s="4"/>
      <c r="GOU81" s="4"/>
      <c r="GOV81" s="4"/>
      <c r="GOW81" s="4"/>
      <c r="GOX81" s="4"/>
      <c r="GOY81" s="4"/>
      <c r="GOZ81" s="4"/>
      <c r="GPA81" s="4"/>
      <c r="GPB81" s="4"/>
      <c r="GPC81" s="4"/>
      <c r="GPD81" s="4"/>
      <c r="GPE81" s="4"/>
      <c r="GPF81" s="4"/>
      <c r="GPG81" s="4"/>
      <c r="GPH81" s="4"/>
      <c r="GPI81" s="4"/>
      <c r="GPJ81" s="4"/>
      <c r="GPK81" s="4"/>
      <c r="GPL81" s="4"/>
      <c r="GPM81" s="4"/>
      <c r="GPN81" s="4"/>
      <c r="GPO81" s="4"/>
      <c r="GPP81" s="4"/>
      <c r="GPQ81" s="4"/>
      <c r="GPR81" s="4"/>
      <c r="GPS81" s="4"/>
      <c r="GPT81" s="4"/>
      <c r="GPU81" s="4"/>
      <c r="GPV81" s="4"/>
      <c r="GPW81" s="4"/>
      <c r="GPX81" s="4"/>
      <c r="GPY81" s="4"/>
      <c r="GPZ81" s="4"/>
      <c r="GQA81" s="4"/>
      <c r="GQB81" s="4"/>
      <c r="GQC81" s="4"/>
      <c r="GQD81" s="4"/>
      <c r="GQE81" s="4"/>
      <c r="GQF81" s="4"/>
      <c r="GQG81" s="4"/>
      <c r="GQH81" s="4"/>
      <c r="GQI81" s="4"/>
      <c r="GQJ81" s="4"/>
      <c r="GQK81" s="4"/>
      <c r="GQL81" s="4"/>
      <c r="GQM81" s="4"/>
      <c r="GQN81" s="4"/>
      <c r="GQO81" s="4"/>
      <c r="GQP81" s="4"/>
      <c r="GQQ81" s="4"/>
      <c r="GQR81" s="4"/>
      <c r="GQS81" s="4"/>
      <c r="GQT81" s="4"/>
      <c r="GQU81" s="4"/>
      <c r="GQV81" s="4"/>
      <c r="GQW81" s="4"/>
      <c r="GQX81" s="4"/>
      <c r="GQY81" s="4"/>
      <c r="GQZ81" s="4"/>
      <c r="GRA81" s="4"/>
      <c r="GRB81" s="4"/>
      <c r="GRC81" s="4"/>
      <c r="GRD81" s="4"/>
      <c r="GRE81" s="4"/>
      <c r="GRF81" s="4"/>
      <c r="GRG81" s="4"/>
      <c r="GRH81" s="4"/>
      <c r="GRI81" s="4"/>
      <c r="GRJ81" s="4"/>
      <c r="GRK81" s="4"/>
      <c r="GRL81" s="4"/>
      <c r="GRM81" s="4"/>
      <c r="GRN81" s="4"/>
      <c r="GRO81" s="4"/>
      <c r="GRP81" s="4"/>
      <c r="GRQ81" s="4"/>
      <c r="GRR81" s="4"/>
      <c r="GRS81" s="4"/>
      <c r="GRT81" s="4"/>
      <c r="GRU81" s="4"/>
      <c r="GRV81" s="4"/>
      <c r="GRW81" s="4"/>
      <c r="GRX81" s="4"/>
      <c r="GRY81" s="4"/>
      <c r="GRZ81" s="4"/>
      <c r="GSA81" s="4"/>
      <c r="GSB81" s="4"/>
      <c r="GSC81" s="4"/>
      <c r="GSD81" s="4"/>
      <c r="GSE81" s="4"/>
      <c r="GSF81" s="4"/>
      <c r="GSG81" s="4"/>
      <c r="GSH81" s="4"/>
      <c r="GSI81" s="4"/>
      <c r="GSJ81" s="4"/>
      <c r="GSK81" s="4"/>
      <c r="GSL81" s="4"/>
      <c r="GSM81" s="4"/>
      <c r="GSN81" s="4"/>
      <c r="GSO81" s="4"/>
      <c r="GSP81" s="4"/>
      <c r="GSQ81" s="4"/>
      <c r="GSR81" s="4"/>
      <c r="GSS81" s="4"/>
      <c r="GST81" s="4"/>
      <c r="GSU81" s="4"/>
      <c r="GSV81" s="4"/>
      <c r="GSW81" s="4"/>
      <c r="GSX81" s="4"/>
      <c r="GSY81" s="4"/>
      <c r="GSZ81" s="4"/>
      <c r="GTA81" s="4"/>
      <c r="GTB81" s="4"/>
      <c r="GTC81" s="4"/>
      <c r="GTD81" s="4"/>
      <c r="GTE81" s="4"/>
      <c r="GTF81" s="4"/>
      <c r="GTG81" s="4"/>
      <c r="GTH81" s="4"/>
      <c r="GTI81" s="4"/>
      <c r="GTJ81" s="4"/>
      <c r="GTK81" s="4"/>
      <c r="GTL81" s="4"/>
      <c r="GTM81" s="4"/>
      <c r="GTN81" s="4"/>
      <c r="GTO81" s="4"/>
      <c r="GTP81" s="4"/>
      <c r="GTQ81" s="4"/>
      <c r="GTR81" s="4"/>
      <c r="GTS81" s="4"/>
      <c r="GTT81" s="4"/>
      <c r="GTU81" s="4"/>
      <c r="GTV81" s="4"/>
      <c r="GTW81" s="4"/>
      <c r="GTX81" s="4"/>
      <c r="GTY81" s="4"/>
      <c r="GTZ81" s="4"/>
      <c r="GUA81" s="4"/>
      <c r="GUB81" s="4"/>
      <c r="GUC81" s="4"/>
      <c r="GUD81" s="4"/>
      <c r="GUE81" s="4"/>
      <c r="GUF81" s="4"/>
      <c r="GUG81" s="4"/>
      <c r="GUH81" s="4"/>
      <c r="GUI81" s="4"/>
      <c r="GUJ81" s="4"/>
      <c r="GUK81" s="4"/>
      <c r="GUL81" s="4"/>
      <c r="GUM81" s="4"/>
      <c r="GUN81" s="4"/>
      <c r="GUO81" s="4"/>
      <c r="GUP81" s="4"/>
      <c r="GUQ81" s="4"/>
      <c r="GUR81" s="4"/>
      <c r="GUS81" s="4"/>
      <c r="GUT81" s="4"/>
      <c r="GUU81" s="4"/>
      <c r="GUV81" s="4"/>
      <c r="GUW81" s="4"/>
      <c r="GUX81" s="4"/>
      <c r="GUY81" s="4"/>
      <c r="GUZ81" s="4"/>
      <c r="GVA81" s="4"/>
      <c r="GVB81" s="4"/>
      <c r="GVC81" s="4"/>
      <c r="GVD81" s="4"/>
      <c r="GVE81" s="4"/>
      <c r="GVF81" s="4"/>
      <c r="GVG81" s="4"/>
      <c r="GVH81" s="4"/>
      <c r="GVI81" s="4"/>
      <c r="GVJ81" s="4"/>
      <c r="GVK81" s="4"/>
      <c r="GVL81" s="4"/>
      <c r="GVM81" s="4"/>
      <c r="GVN81" s="4"/>
      <c r="GVO81" s="4"/>
      <c r="GVP81" s="4"/>
      <c r="GVQ81" s="4"/>
      <c r="GVR81" s="4"/>
      <c r="GVS81" s="4"/>
      <c r="GVT81" s="4"/>
      <c r="GVU81" s="4"/>
      <c r="GVV81" s="4"/>
      <c r="GVW81" s="4"/>
      <c r="GVX81" s="4"/>
      <c r="GVY81" s="4"/>
      <c r="GVZ81" s="4"/>
      <c r="GWA81" s="4"/>
      <c r="GWB81" s="4"/>
      <c r="GWC81" s="4"/>
      <c r="GWD81" s="4"/>
      <c r="GWE81" s="4"/>
      <c r="GWF81" s="4"/>
      <c r="GWG81" s="4"/>
      <c r="GWH81" s="4"/>
      <c r="GWI81" s="4"/>
      <c r="GWJ81" s="4"/>
      <c r="GWK81" s="4"/>
      <c r="GWL81" s="4"/>
      <c r="GWM81" s="4"/>
      <c r="GWN81" s="4"/>
      <c r="GWO81" s="4"/>
      <c r="GWP81" s="4"/>
      <c r="GWQ81" s="4"/>
      <c r="GWR81" s="4"/>
      <c r="GWS81" s="4"/>
      <c r="GWT81" s="4"/>
      <c r="GWU81" s="4"/>
      <c r="GWV81" s="4"/>
      <c r="GWW81" s="4"/>
      <c r="GWX81" s="4"/>
      <c r="GWY81" s="4"/>
      <c r="GWZ81" s="4"/>
      <c r="GXA81" s="4"/>
      <c r="GXB81" s="4"/>
      <c r="GXC81" s="4"/>
      <c r="GXD81" s="4"/>
      <c r="GXE81" s="4"/>
      <c r="GXF81" s="4"/>
      <c r="GXG81" s="4"/>
      <c r="GXH81" s="4"/>
      <c r="GXI81" s="4"/>
      <c r="GXJ81" s="4"/>
      <c r="GXK81" s="4"/>
      <c r="GXL81" s="4"/>
      <c r="GXM81" s="4"/>
      <c r="GXN81" s="4"/>
      <c r="GXO81" s="4"/>
      <c r="GXP81" s="4"/>
      <c r="GXQ81" s="4"/>
      <c r="GXR81" s="4"/>
      <c r="GXS81" s="4"/>
      <c r="GXT81" s="4"/>
      <c r="GXU81" s="4"/>
      <c r="GXV81" s="4"/>
      <c r="GXW81" s="4"/>
      <c r="GXX81" s="4"/>
      <c r="GXY81" s="4"/>
      <c r="GXZ81" s="4"/>
      <c r="GYA81" s="4"/>
      <c r="GYB81" s="4"/>
      <c r="GYC81" s="4"/>
      <c r="GYD81" s="4"/>
      <c r="GYE81" s="4"/>
      <c r="GYF81" s="4"/>
      <c r="GYG81" s="4"/>
      <c r="GYH81" s="4"/>
      <c r="GYI81" s="4"/>
      <c r="GYJ81" s="4"/>
      <c r="GYK81" s="4"/>
      <c r="GYL81" s="4"/>
      <c r="GYM81" s="4"/>
      <c r="GYN81" s="4"/>
      <c r="GYO81" s="4"/>
      <c r="GYP81" s="4"/>
      <c r="GYQ81" s="4"/>
      <c r="GYR81" s="4"/>
      <c r="GYS81" s="4"/>
      <c r="GYT81" s="4"/>
      <c r="GYU81" s="4"/>
      <c r="GYV81" s="4"/>
      <c r="GYW81" s="4"/>
      <c r="GYX81" s="4"/>
      <c r="GYY81" s="4"/>
      <c r="GYZ81" s="4"/>
      <c r="GZA81" s="4"/>
      <c r="GZB81" s="4"/>
      <c r="GZC81" s="4"/>
      <c r="GZD81" s="4"/>
      <c r="GZE81" s="4"/>
      <c r="GZF81" s="4"/>
      <c r="GZG81" s="4"/>
      <c r="GZH81" s="4"/>
      <c r="GZI81" s="4"/>
      <c r="GZJ81" s="4"/>
      <c r="GZK81" s="4"/>
      <c r="GZL81" s="4"/>
      <c r="GZM81" s="4"/>
      <c r="GZN81" s="4"/>
      <c r="GZO81" s="4"/>
      <c r="GZP81" s="4"/>
      <c r="GZQ81" s="4"/>
      <c r="GZR81" s="4"/>
      <c r="GZS81" s="4"/>
      <c r="GZT81" s="4"/>
      <c r="GZU81" s="4"/>
      <c r="GZV81" s="4"/>
      <c r="GZW81" s="4"/>
      <c r="GZX81" s="4"/>
      <c r="GZY81" s="4"/>
      <c r="GZZ81" s="4"/>
      <c r="HAA81" s="4"/>
      <c r="HAB81" s="4"/>
      <c r="HAC81" s="4"/>
      <c r="HAD81" s="4"/>
      <c r="HAE81" s="4"/>
      <c r="HAF81" s="4"/>
      <c r="HAG81" s="4"/>
      <c r="HAH81" s="4"/>
      <c r="HAI81" s="4"/>
      <c r="HAJ81" s="4"/>
      <c r="HAK81" s="4"/>
      <c r="HAL81" s="4"/>
      <c r="HAM81" s="4"/>
      <c r="HAN81" s="4"/>
      <c r="HAO81" s="4"/>
      <c r="HAP81" s="4"/>
      <c r="HAQ81" s="4"/>
      <c r="HAR81" s="4"/>
      <c r="HAS81" s="4"/>
      <c r="HAT81" s="4"/>
      <c r="HAU81" s="4"/>
      <c r="HAV81" s="4"/>
      <c r="HAW81" s="4"/>
      <c r="HAX81" s="4"/>
      <c r="HAY81" s="4"/>
      <c r="HAZ81" s="4"/>
      <c r="HBA81" s="4"/>
      <c r="HBB81" s="4"/>
      <c r="HBC81" s="4"/>
      <c r="HBD81" s="4"/>
      <c r="HBE81" s="4"/>
      <c r="HBF81" s="4"/>
      <c r="HBG81" s="4"/>
      <c r="HBH81" s="4"/>
      <c r="HBI81" s="4"/>
      <c r="HBJ81" s="4"/>
      <c r="HBK81" s="4"/>
      <c r="HBL81" s="4"/>
      <c r="HBM81" s="4"/>
      <c r="HBN81" s="4"/>
      <c r="HBO81" s="4"/>
      <c r="HBP81" s="4"/>
      <c r="HBQ81" s="4"/>
      <c r="HBR81" s="4"/>
      <c r="HBS81" s="4"/>
      <c r="HBT81" s="4"/>
      <c r="HBU81" s="4"/>
      <c r="HBV81" s="4"/>
      <c r="HBW81" s="4"/>
      <c r="HBX81" s="4"/>
      <c r="HBY81" s="4"/>
      <c r="HBZ81" s="4"/>
      <c r="HCA81" s="4"/>
      <c r="HCB81" s="4"/>
      <c r="HCC81" s="4"/>
      <c r="HCD81" s="4"/>
      <c r="HCE81" s="4"/>
      <c r="HCF81" s="4"/>
      <c r="HCG81" s="4"/>
      <c r="HCH81" s="4"/>
      <c r="HCI81" s="4"/>
      <c r="HCJ81" s="4"/>
      <c r="HCK81" s="4"/>
      <c r="HCL81" s="4"/>
      <c r="HCM81" s="4"/>
      <c r="HCN81" s="4"/>
      <c r="HCO81" s="4"/>
      <c r="HCP81" s="4"/>
      <c r="HCQ81" s="4"/>
      <c r="HCR81" s="4"/>
      <c r="HCS81" s="4"/>
      <c r="HCT81" s="4"/>
      <c r="HCU81" s="4"/>
      <c r="HCV81" s="4"/>
      <c r="HCW81" s="4"/>
      <c r="HCX81" s="4"/>
      <c r="HCY81" s="4"/>
      <c r="HCZ81" s="4"/>
      <c r="HDA81" s="4"/>
      <c r="HDB81" s="4"/>
      <c r="HDC81" s="4"/>
      <c r="HDD81" s="4"/>
      <c r="HDE81" s="4"/>
      <c r="HDF81" s="4"/>
      <c r="HDG81" s="4"/>
      <c r="HDH81" s="4"/>
      <c r="HDI81" s="4"/>
      <c r="HDJ81" s="4"/>
      <c r="HDK81" s="4"/>
      <c r="HDL81" s="4"/>
      <c r="HDM81" s="4"/>
      <c r="HDN81" s="4"/>
      <c r="HDO81" s="4"/>
      <c r="HDP81" s="4"/>
      <c r="HDQ81" s="4"/>
      <c r="HDR81" s="4"/>
      <c r="HDS81" s="4"/>
      <c r="HDT81" s="4"/>
      <c r="HDU81" s="4"/>
      <c r="HDV81" s="4"/>
      <c r="HDW81" s="4"/>
      <c r="HDX81" s="4"/>
      <c r="HDY81" s="4"/>
      <c r="HDZ81" s="4"/>
      <c r="HEA81" s="4"/>
      <c r="HEB81" s="4"/>
      <c r="HEC81" s="4"/>
      <c r="HED81" s="4"/>
      <c r="HEE81" s="4"/>
      <c r="HEF81" s="4"/>
      <c r="HEG81" s="4"/>
      <c r="HEH81" s="4"/>
      <c r="HEI81" s="4"/>
      <c r="HEJ81" s="4"/>
      <c r="HEK81" s="4"/>
      <c r="HEL81" s="4"/>
      <c r="HEM81" s="4"/>
      <c r="HEN81" s="4"/>
      <c r="HEO81" s="4"/>
      <c r="HEP81" s="4"/>
      <c r="HEQ81" s="4"/>
      <c r="HER81" s="4"/>
      <c r="HES81" s="4"/>
      <c r="HET81" s="4"/>
      <c r="HEU81" s="4"/>
      <c r="HEV81" s="4"/>
      <c r="HEW81" s="4"/>
      <c r="HEX81" s="4"/>
      <c r="HEY81" s="4"/>
      <c r="HEZ81" s="4"/>
      <c r="HFA81" s="4"/>
      <c r="HFB81" s="4"/>
      <c r="HFC81" s="4"/>
      <c r="HFD81" s="4"/>
      <c r="HFE81" s="4"/>
      <c r="HFF81" s="4"/>
      <c r="HFG81" s="4"/>
      <c r="HFH81" s="4"/>
      <c r="HFI81" s="4"/>
      <c r="HFJ81" s="4"/>
      <c r="HFK81" s="4"/>
      <c r="HFL81" s="4"/>
      <c r="HFM81" s="4"/>
      <c r="HFN81" s="4"/>
      <c r="HFO81" s="4"/>
      <c r="HFP81" s="4"/>
      <c r="HFQ81" s="4"/>
      <c r="HFR81" s="4"/>
      <c r="HFS81" s="4"/>
      <c r="HFT81" s="4"/>
      <c r="HFU81" s="4"/>
      <c r="HFV81" s="4"/>
      <c r="HFW81" s="4"/>
      <c r="HFX81" s="4"/>
      <c r="HFY81" s="4"/>
      <c r="HFZ81" s="4"/>
      <c r="HGA81" s="4"/>
      <c r="HGB81" s="4"/>
      <c r="HGC81" s="4"/>
      <c r="HGD81" s="4"/>
      <c r="HGE81" s="4"/>
      <c r="HGF81" s="4"/>
      <c r="HGG81" s="4"/>
      <c r="HGH81" s="4"/>
      <c r="HGI81" s="4"/>
      <c r="HGJ81" s="4"/>
      <c r="HGK81" s="4"/>
      <c r="HGL81" s="4"/>
      <c r="HGM81" s="4"/>
      <c r="HGN81" s="4"/>
      <c r="HGO81" s="4"/>
      <c r="HGP81" s="4"/>
      <c r="HGQ81" s="4"/>
      <c r="HGR81" s="4"/>
      <c r="HGS81" s="4"/>
      <c r="HGT81" s="4"/>
      <c r="HGU81" s="4"/>
      <c r="HGV81" s="4"/>
      <c r="HGW81" s="4"/>
      <c r="HGX81" s="4"/>
      <c r="HGY81" s="4"/>
      <c r="HGZ81" s="4"/>
      <c r="HHA81" s="4"/>
      <c r="HHB81" s="4"/>
      <c r="HHC81" s="4"/>
      <c r="HHD81" s="4"/>
      <c r="HHE81" s="4"/>
      <c r="HHF81" s="4"/>
      <c r="HHG81" s="4"/>
      <c r="HHH81" s="4"/>
      <c r="HHI81" s="4"/>
      <c r="HHJ81" s="4"/>
      <c r="HHK81" s="4"/>
      <c r="HHL81" s="4"/>
      <c r="HHM81" s="4"/>
      <c r="HHN81" s="4"/>
      <c r="HHO81" s="4"/>
      <c r="HHP81" s="4"/>
      <c r="HHQ81" s="4"/>
      <c r="HHR81" s="4"/>
      <c r="HHS81" s="4"/>
      <c r="HHT81" s="4"/>
      <c r="HHU81" s="4"/>
      <c r="HHV81" s="4"/>
      <c r="HHW81" s="4"/>
      <c r="HHX81" s="4"/>
      <c r="HHY81" s="4"/>
      <c r="HHZ81" s="4"/>
      <c r="HIA81" s="4"/>
      <c r="HIB81" s="4"/>
      <c r="HIC81" s="4"/>
      <c r="HID81" s="4"/>
      <c r="HIE81" s="4"/>
      <c r="HIF81" s="4"/>
      <c r="HIG81" s="4"/>
      <c r="HIH81" s="4"/>
      <c r="HII81" s="4"/>
      <c r="HIJ81" s="4"/>
      <c r="HIK81" s="4"/>
      <c r="HIL81" s="4"/>
      <c r="HIM81" s="4"/>
      <c r="HIN81" s="4"/>
      <c r="HIO81" s="4"/>
      <c r="HIP81" s="4"/>
      <c r="HIQ81" s="4"/>
      <c r="HIR81" s="4"/>
      <c r="HIS81" s="4"/>
      <c r="HIT81" s="4"/>
      <c r="HIU81" s="4"/>
      <c r="HIV81" s="4"/>
      <c r="HIW81" s="4"/>
      <c r="HIX81" s="4"/>
      <c r="HIY81" s="4"/>
      <c r="HIZ81" s="4"/>
      <c r="HJA81" s="4"/>
      <c r="HJB81" s="4"/>
      <c r="HJC81" s="4"/>
      <c r="HJD81" s="4"/>
      <c r="HJE81" s="4"/>
      <c r="HJF81" s="4"/>
      <c r="HJG81" s="4"/>
      <c r="HJH81" s="4"/>
      <c r="HJI81" s="4"/>
      <c r="HJJ81" s="4"/>
      <c r="HJK81" s="4"/>
      <c r="HJL81" s="4"/>
      <c r="HJM81" s="4"/>
      <c r="HJN81" s="4"/>
      <c r="HJO81" s="4"/>
      <c r="HJP81" s="4"/>
      <c r="HJQ81" s="4"/>
      <c r="HJR81" s="4"/>
      <c r="HJS81" s="4"/>
      <c r="HJT81" s="4"/>
      <c r="HJU81" s="4"/>
      <c r="HJV81" s="4"/>
      <c r="HJW81" s="4"/>
      <c r="HJX81" s="4"/>
      <c r="HJY81" s="4"/>
      <c r="HJZ81" s="4"/>
      <c r="HKA81" s="4"/>
      <c r="HKB81" s="4"/>
      <c r="HKC81" s="4"/>
      <c r="HKD81" s="4"/>
      <c r="HKE81" s="4"/>
      <c r="HKF81" s="4"/>
      <c r="HKG81" s="4"/>
      <c r="HKH81" s="4"/>
      <c r="HKI81" s="4"/>
      <c r="HKJ81" s="4"/>
      <c r="HKK81" s="4"/>
      <c r="HKL81" s="4"/>
      <c r="HKM81" s="4"/>
      <c r="HKN81" s="4"/>
      <c r="HKO81" s="4"/>
      <c r="HKP81" s="4"/>
      <c r="HKQ81" s="4"/>
      <c r="HKR81" s="4"/>
      <c r="HKS81" s="4"/>
      <c r="HKT81" s="4"/>
      <c r="HKU81" s="4"/>
      <c r="HKV81" s="4"/>
      <c r="HKW81" s="4"/>
      <c r="HKX81" s="4"/>
      <c r="HKY81" s="4"/>
      <c r="HKZ81" s="4"/>
      <c r="HLA81" s="4"/>
      <c r="HLB81" s="4"/>
      <c r="HLC81" s="4"/>
      <c r="HLD81" s="4"/>
      <c r="HLE81" s="4"/>
      <c r="HLF81" s="4"/>
      <c r="HLG81" s="4"/>
      <c r="HLH81" s="4"/>
      <c r="HLI81" s="4"/>
      <c r="HLJ81" s="4"/>
      <c r="HLK81" s="4"/>
      <c r="HLL81" s="4"/>
      <c r="HLM81" s="4"/>
      <c r="HLN81" s="4"/>
      <c r="HLO81" s="4"/>
      <c r="HLP81" s="4"/>
      <c r="HLQ81" s="4"/>
      <c r="HLR81" s="4"/>
      <c r="HLS81" s="4"/>
      <c r="HLT81" s="4"/>
      <c r="HLU81" s="4"/>
      <c r="HLV81" s="4"/>
      <c r="HLW81" s="4"/>
      <c r="HLX81" s="4"/>
      <c r="HLY81" s="4"/>
      <c r="HLZ81" s="4"/>
      <c r="HMA81" s="4"/>
      <c r="HMB81" s="4"/>
      <c r="HMC81" s="4"/>
      <c r="HMD81" s="4"/>
      <c r="HME81" s="4"/>
      <c r="HMF81" s="4"/>
      <c r="HMG81" s="4"/>
      <c r="HMH81" s="4"/>
      <c r="HMI81" s="4"/>
      <c r="HMJ81" s="4"/>
      <c r="HMK81" s="4"/>
      <c r="HML81" s="4"/>
      <c r="HMM81" s="4"/>
      <c r="HMN81" s="4"/>
      <c r="HMO81" s="4"/>
      <c r="HMP81" s="4"/>
      <c r="HMQ81" s="4"/>
      <c r="HMR81" s="4"/>
      <c r="HMS81" s="4"/>
      <c r="HMT81" s="4"/>
      <c r="HMU81" s="4"/>
      <c r="HMV81" s="4"/>
      <c r="HMW81" s="4"/>
      <c r="HMX81" s="4"/>
      <c r="HMY81" s="4"/>
      <c r="HMZ81" s="4"/>
      <c r="HNA81" s="4"/>
      <c r="HNB81" s="4"/>
      <c r="HNC81" s="4"/>
      <c r="HND81" s="4"/>
      <c r="HNE81" s="4"/>
      <c r="HNF81" s="4"/>
      <c r="HNG81" s="4"/>
      <c r="HNH81" s="4"/>
      <c r="HNI81" s="4"/>
      <c r="HNJ81" s="4"/>
      <c r="HNK81" s="4"/>
      <c r="HNL81" s="4"/>
      <c r="HNM81" s="4"/>
      <c r="HNN81" s="4"/>
      <c r="HNO81" s="4"/>
      <c r="HNP81" s="4"/>
      <c r="HNQ81" s="4"/>
      <c r="HNR81" s="4"/>
      <c r="HNS81" s="4"/>
      <c r="HNT81" s="4"/>
      <c r="HNU81" s="4"/>
      <c r="HNV81" s="4"/>
      <c r="HNW81" s="4"/>
      <c r="HNX81" s="4"/>
      <c r="HNY81" s="4"/>
      <c r="HNZ81" s="4"/>
      <c r="HOA81" s="4"/>
      <c r="HOB81" s="4"/>
      <c r="HOC81" s="4"/>
      <c r="HOD81" s="4"/>
      <c r="HOE81" s="4"/>
      <c r="HOF81" s="4"/>
      <c r="HOG81" s="4"/>
      <c r="HOH81" s="4"/>
      <c r="HOI81" s="4"/>
      <c r="HOJ81" s="4"/>
      <c r="HOK81" s="4"/>
      <c r="HOL81" s="4"/>
      <c r="HOM81" s="4"/>
      <c r="HON81" s="4"/>
      <c r="HOO81" s="4"/>
      <c r="HOP81" s="4"/>
      <c r="HOQ81" s="4"/>
      <c r="HOR81" s="4"/>
      <c r="HOS81" s="4"/>
      <c r="HOT81" s="4"/>
      <c r="HOU81" s="4"/>
      <c r="HOV81" s="4"/>
      <c r="HOW81" s="4"/>
      <c r="HOX81" s="4"/>
      <c r="HOY81" s="4"/>
      <c r="HOZ81" s="4"/>
      <c r="HPA81" s="4"/>
      <c r="HPB81" s="4"/>
      <c r="HPC81" s="4"/>
      <c r="HPD81" s="4"/>
      <c r="HPE81" s="4"/>
      <c r="HPF81" s="4"/>
      <c r="HPG81" s="4"/>
      <c r="HPH81" s="4"/>
      <c r="HPI81" s="4"/>
      <c r="HPJ81" s="4"/>
      <c r="HPK81" s="4"/>
      <c r="HPL81" s="4"/>
      <c r="HPM81" s="4"/>
      <c r="HPN81" s="4"/>
      <c r="HPO81" s="4"/>
      <c r="HPP81" s="4"/>
      <c r="HPQ81" s="4"/>
      <c r="HPR81" s="4"/>
      <c r="HPS81" s="4"/>
      <c r="HPT81" s="4"/>
      <c r="HPU81" s="4"/>
      <c r="HPV81" s="4"/>
      <c r="HPW81" s="4"/>
      <c r="HPX81" s="4"/>
      <c r="HPY81" s="4"/>
      <c r="HPZ81" s="4"/>
      <c r="HQA81" s="4"/>
      <c r="HQB81" s="4"/>
      <c r="HQC81" s="4"/>
      <c r="HQD81" s="4"/>
      <c r="HQE81" s="4"/>
      <c r="HQF81" s="4"/>
      <c r="HQG81" s="4"/>
      <c r="HQH81" s="4"/>
      <c r="HQI81" s="4"/>
      <c r="HQJ81" s="4"/>
      <c r="HQK81" s="4"/>
      <c r="HQL81" s="4"/>
      <c r="HQM81" s="4"/>
      <c r="HQN81" s="4"/>
      <c r="HQO81" s="4"/>
      <c r="HQP81" s="4"/>
      <c r="HQQ81" s="4"/>
      <c r="HQR81" s="4"/>
      <c r="HQS81" s="4"/>
      <c r="HQT81" s="4"/>
      <c r="HQU81" s="4"/>
      <c r="HQV81" s="4"/>
      <c r="HQW81" s="4"/>
      <c r="HQX81" s="4"/>
      <c r="HQY81" s="4"/>
      <c r="HQZ81" s="4"/>
      <c r="HRA81" s="4"/>
      <c r="HRB81" s="4"/>
      <c r="HRC81" s="4"/>
      <c r="HRD81" s="4"/>
      <c r="HRE81" s="4"/>
      <c r="HRF81" s="4"/>
      <c r="HRG81" s="4"/>
      <c r="HRH81" s="4"/>
      <c r="HRI81" s="4"/>
      <c r="HRJ81" s="4"/>
      <c r="HRK81" s="4"/>
      <c r="HRL81" s="4"/>
      <c r="HRM81" s="4"/>
      <c r="HRN81" s="4"/>
      <c r="HRO81" s="4"/>
      <c r="HRP81" s="4"/>
      <c r="HRQ81" s="4"/>
      <c r="HRR81" s="4"/>
      <c r="HRS81" s="4"/>
      <c r="HRT81" s="4"/>
      <c r="HRU81" s="4"/>
      <c r="HRV81" s="4"/>
      <c r="HRW81" s="4"/>
      <c r="HRX81" s="4"/>
      <c r="HRY81" s="4"/>
      <c r="HRZ81" s="4"/>
      <c r="HSA81" s="4"/>
      <c r="HSB81" s="4"/>
      <c r="HSC81" s="4"/>
      <c r="HSD81" s="4"/>
      <c r="HSE81" s="4"/>
      <c r="HSF81" s="4"/>
      <c r="HSG81" s="4"/>
      <c r="HSH81" s="4"/>
      <c r="HSI81" s="4"/>
      <c r="HSJ81" s="4"/>
      <c r="HSK81" s="4"/>
      <c r="HSL81" s="4"/>
      <c r="HSM81" s="4"/>
      <c r="HSN81" s="4"/>
      <c r="HSO81" s="4"/>
      <c r="HSP81" s="4"/>
      <c r="HSQ81" s="4"/>
      <c r="HSR81" s="4"/>
      <c r="HSS81" s="4"/>
      <c r="HST81" s="4"/>
      <c r="HSU81" s="4"/>
      <c r="HSV81" s="4"/>
      <c r="HSW81" s="4"/>
      <c r="HSX81" s="4"/>
      <c r="HSY81" s="4"/>
      <c r="HSZ81" s="4"/>
      <c r="HTA81" s="4"/>
      <c r="HTB81" s="4"/>
      <c r="HTC81" s="4"/>
      <c r="HTD81" s="4"/>
      <c r="HTE81" s="4"/>
      <c r="HTF81" s="4"/>
      <c r="HTG81" s="4"/>
      <c r="HTH81" s="4"/>
      <c r="HTI81" s="4"/>
      <c r="HTJ81" s="4"/>
      <c r="HTK81" s="4"/>
      <c r="HTL81" s="4"/>
      <c r="HTM81" s="4"/>
      <c r="HTN81" s="4"/>
      <c r="HTO81" s="4"/>
      <c r="HTP81" s="4"/>
      <c r="HTQ81" s="4"/>
      <c r="HTR81" s="4"/>
      <c r="HTS81" s="4"/>
      <c r="HTT81" s="4"/>
      <c r="HTU81" s="4"/>
      <c r="HTV81" s="4"/>
      <c r="HTW81" s="4"/>
      <c r="HTX81" s="4"/>
      <c r="HTY81" s="4"/>
      <c r="HTZ81" s="4"/>
      <c r="HUA81" s="4"/>
      <c r="HUB81" s="4"/>
      <c r="HUC81" s="4"/>
      <c r="HUD81" s="4"/>
      <c r="HUE81" s="4"/>
      <c r="HUF81" s="4"/>
      <c r="HUG81" s="4"/>
      <c r="HUH81" s="4"/>
      <c r="HUI81" s="4"/>
      <c r="HUJ81" s="4"/>
      <c r="HUK81" s="4"/>
      <c r="HUL81" s="4"/>
      <c r="HUM81" s="4"/>
      <c r="HUN81" s="4"/>
      <c r="HUO81" s="4"/>
      <c r="HUP81" s="4"/>
      <c r="HUQ81" s="4"/>
      <c r="HUR81" s="4"/>
      <c r="HUS81" s="4"/>
      <c r="HUT81" s="4"/>
      <c r="HUU81" s="4"/>
      <c r="HUV81" s="4"/>
      <c r="HUW81" s="4"/>
      <c r="HUX81" s="4"/>
      <c r="HUY81" s="4"/>
      <c r="HUZ81" s="4"/>
      <c r="HVA81" s="4"/>
      <c r="HVB81" s="4"/>
      <c r="HVC81" s="4"/>
      <c r="HVD81" s="4"/>
      <c r="HVE81" s="4"/>
      <c r="HVF81" s="4"/>
      <c r="HVG81" s="4"/>
      <c r="HVH81" s="4"/>
      <c r="HVI81" s="4"/>
      <c r="HVJ81" s="4"/>
      <c r="HVK81" s="4"/>
      <c r="HVL81" s="4"/>
      <c r="HVM81" s="4"/>
      <c r="HVN81" s="4"/>
      <c r="HVO81" s="4"/>
      <c r="HVP81" s="4"/>
      <c r="HVQ81" s="4"/>
      <c r="HVR81" s="4"/>
      <c r="HVS81" s="4"/>
      <c r="HVT81" s="4"/>
      <c r="HVU81" s="4"/>
      <c r="HVV81" s="4"/>
      <c r="HVW81" s="4"/>
      <c r="HVX81" s="4"/>
      <c r="HVY81" s="4"/>
      <c r="HVZ81" s="4"/>
      <c r="HWA81" s="4"/>
      <c r="HWB81" s="4"/>
      <c r="HWC81" s="4"/>
      <c r="HWD81" s="4"/>
      <c r="HWE81" s="4"/>
      <c r="HWF81" s="4"/>
      <c r="HWG81" s="4"/>
      <c r="HWH81" s="4"/>
      <c r="HWI81" s="4"/>
      <c r="HWJ81" s="4"/>
      <c r="HWK81" s="4"/>
      <c r="HWL81" s="4"/>
      <c r="HWM81" s="4"/>
      <c r="HWN81" s="4"/>
      <c r="HWO81" s="4"/>
      <c r="HWP81" s="4"/>
      <c r="HWQ81" s="4"/>
      <c r="HWR81" s="4"/>
      <c r="HWS81" s="4"/>
      <c r="HWT81" s="4"/>
      <c r="HWU81" s="4"/>
      <c r="HWV81" s="4"/>
      <c r="HWW81" s="4"/>
      <c r="HWX81" s="4"/>
      <c r="HWY81" s="4"/>
      <c r="HWZ81" s="4"/>
      <c r="HXA81" s="4"/>
      <c r="HXB81" s="4"/>
      <c r="HXC81" s="4"/>
      <c r="HXD81" s="4"/>
      <c r="HXE81" s="4"/>
      <c r="HXF81" s="4"/>
      <c r="HXG81" s="4"/>
      <c r="HXH81" s="4"/>
      <c r="HXI81" s="4"/>
      <c r="HXJ81" s="4"/>
      <c r="HXK81" s="4"/>
      <c r="HXL81" s="4"/>
      <c r="HXM81" s="4"/>
      <c r="HXN81" s="4"/>
      <c r="HXO81" s="4"/>
      <c r="HXP81" s="4"/>
      <c r="HXQ81" s="4"/>
      <c r="HXR81" s="4"/>
      <c r="HXS81" s="4"/>
      <c r="HXT81" s="4"/>
      <c r="HXU81" s="4"/>
      <c r="HXV81" s="4"/>
      <c r="HXW81" s="4"/>
      <c r="HXX81" s="4"/>
      <c r="HXY81" s="4"/>
      <c r="HXZ81" s="4"/>
      <c r="HYA81" s="4"/>
      <c r="HYB81" s="4"/>
      <c r="HYC81" s="4"/>
      <c r="HYD81" s="4"/>
      <c r="HYE81" s="4"/>
      <c r="HYF81" s="4"/>
      <c r="HYG81" s="4"/>
      <c r="HYH81" s="4"/>
      <c r="HYI81" s="4"/>
      <c r="HYJ81" s="4"/>
      <c r="HYK81" s="4"/>
      <c r="HYL81" s="4"/>
      <c r="HYM81" s="4"/>
      <c r="HYN81" s="4"/>
      <c r="HYO81" s="4"/>
      <c r="HYP81" s="4"/>
      <c r="HYQ81" s="4"/>
      <c r="HYR81" s="4"/>
      <c r="HYS81" s="4"/>
      <c r="HYT81" s="4"/>
      <c r="HYU81" s="4"/>
      <c r="HYV81" s="4"/>
      <c r="HYW81" s="4"/>
      <c r="HYX81" s="4"/>
      <c r="HYY81" s="4"/>
      <c r="HYZ81" s="4"/>
      <c r="HZA81" s="4"/>
      <c r="HZB81" s="4"/>
      <c r="HZC81" s="4"/>
      <c r="HZD81" s="4"/>
      <c r="HZE81" s="4"/>
      <c r="HZF81" s="4"/>
      <c r="HZG81" s="4"/>
      <c r="HZH81" s="4"/>
      <c r="HZI81" s="4"/>
      <c r="HZJ81" s="4"/>
      <c r="HZK81" s="4"/>
      <c r="HZL81" s="4"/>
      <c r="HZM81" s="4"/>
      <c r="HZN81" s="4"/>
      <c r="HZO81" s="4"/>
      <c r="HZP81" s="4"/>
      <c r="HZQ81" s="4"/>
      <c r="HZR81" s="4"/>
      <c r="HZS81" s="4"/>
      <c r="HZT81" s="4"/>
      <c r="HZU81" s="4"/>
      <c r="HZV81" s="4"/>
      <c r="HZW81" s="4"/>
      <c r="HZX81" s="4"/>
      <c r="HZY81" s="4"/>
      <c r="HZZ81" s="4"/>
      <c r="IAA81" s="4"/>
      <c r="IAB81" s="4"/>
      <c r="IAC81" s="4"/>
      <c r="IAD81" s="4"/>
      <c r="IAE81" s="4"/>
      <c r="IAF81" s="4"/>
      <c r="IAG81" s="4"/>
      <c r="IAH81" s="4"/>
      <c r="IAI81" s="4"/>
      <c r="IAJ81" s="4"/>
      <c r="IAK81" s="4"/>
      <c r="IAL81" s="4"/>
      <c r="IAM81" s="4"/>
      <c r="IAN81" s="4"/>
      <c r="IAO81" s="4"/>
      <c r="IAP81" s="4"/>
      <c r="IAQ81" s="4"/>
      <c r="IAR81" s="4"/>
      <c r="IAS81" s="4"/>
      <c r="IAT81" s="4"/>
      <c r="IAU81" s="4"/>
      <c r="IAV81" s="4"/>
      <c r="IAW81" s="4"/>
      <c r="IAX81" s="4"/>
      <c r="IAY81" s="4"/>
      <c r="IAZ81" s="4"/>
      <c r="IBA81" s="4"/>
      <c r="IBB81" s="4"/>
      <c r="IBC81" s="4"/>
      <c r="IBD81" s="4"/>
      <c r="IBE81" s="4"/>
      <c r="IBF81" s="4"/>
      <c r="IBG81" s="4"/>
      <c r="IBH81" s="4"/>
      <c r="IBI81" s="4"/>
      <c r="IBJ81" s="4"/>
      <c r="IBK81" s="4"/>
      <c r="IBL81" s="4"/>
      <c r="IBM81" s="4"/>
      <c r="IBN81" s="4"/>
      <c r="IBO81" s="4"/>
      <c r="IBP81" s="4"/>
      <c r="IBQ81" s="4"/>
      <c r="IBR81" s="4"/>
      <c r="IBS81" s="4"/>
      <c r="IBT81" s="4"/>
      <c r="IBU81" s="4"/>
      <c r="IBV81" s="4"/>
      <c r="IBW81" s="4"/>
      <c r="IBX81" s="4"/>
      <c r="IBY81" s="4"/>
      <c r="IBZ81" s="4"/>
      <c r="ICA81" s="4"/>
      <c r="ICB81" s="4"/>
      <c r="ICC81" s="4"/>
      <c r="ICD81" s="4"/>
      <c r="ICE81" s="4"/>
      <c r="ICF81" s="4"/>
      <c r="ICG81" s="4"/>
      <c r="ICH81" s="4"/>
      <c r="ICI81" s="4"/>
      <c r="ICJ81" s="4"/>
      <c r="ICK81" s="4"/>
      <c r="ICL81" s="4"/>
      <c r="ICM81" s="4"/>
      <c r="ICN81" s="4"/>
      <c r="ICO81" s="4"/>
      <c r="ICP81" s="4"/>
      <c r="ICQ81" s="4"/>
      <c r="ICR81" s="4"/>
      <c r="ICS81" s="4"/>
      <c r="ICT81" s="4"/>
      <c r="ICU81" s="4"/>
      <c r="ICV81" s="4"/>
      <c r="ICW81" s="4"/>
      <c r="ICX81" s="4"/>
      <c r="ICY81" s="4"/>
      <c r="ICZ81" s="4"/>
      <c r="IDA81" s="4"/>
      <c r="IDB81" s="4"/>
      <c r="IDC81" s="4"/>
      <c r="IDD81" s="4"/>
      <c r="IDE81" s="4"/>
      <c r="IDF81" s="4"/>
      <c r="IDG81" s="4"/>
      <c r="IDH81" s="4"/>
      <c r="IDI81" s="4"/>
      <c r="IDJ81" s="4"/>
      <c r="IDK81" s="4"/>
      <c r="IDL81" s="4"/>
      <c r="IDM81" s="4"/>
      <c r="IDN81" s="4"/>
      <c r="IDO81" s="4"/>
      <c r="IDP81" s="4"/>
      <c r="IDQ81" s="4"/>
      <c r="IDR81" s="4"/>
      <c r="IDS81" s="4"/>
      <c r="IDT81" s="4"/>
      <c r="IDU81" s="4"/>
      <c r="IDV81" s="4"/>
      <c r="IDW81" s="4"/>
      <c r="IDX81" s="4"/>
      <c r="IDY81" s="4"/>
      <c r="IDZ81" s="4"/>
      <c r="IEA81" s="4"/>
      <c r="IEB81" s="4"/>
      <c r="IEC81" s="4"/>
      <c r="IED81" s="4"/>
      <c r="IEE81" s="4"/>
      <c r="IEF81" s="4"/>
      <c r="IEG81" s="4"/>
      <c r="IEH81" s="4"/>
      <c r="IEI81" s="4"/>
      <c r="IEJ81" s="4"/>
      <c r="IEK81" s="4"/>
      <c r="IEL81" s="4"/>
      <c r="IEM81" s="4"/>
      <c r="IEN81" s="4"/>
      <c r="IEO81" s="4"/>
      <c r="IEP81" s="4"/>
      <c r="IEQ81" s="4"/>
      <c r="IER81" s="4"/>
      <c r="IES81" s="4"/>
      <c r="IET81" s="4"/>
      <c r="IEU81" s="4"/>
      <c r="IEV81" s="4"/>
      <c r="IEW81" s="4"/>
      <c r="IEX81" s="4"/>
      <c r="IEY81" s="4"/>
      <c r="IEZ81" s="4"/>
      <c r="IFA81" s="4"/>
      <c r="IFB81" s="4"/>
      <c r="IFC81" s="4"/>
      <c r="IFD81" s="4"/>
      <c r="IFE81" s="4"/>
      <c r="IFF81" s="4"/>
      <c r="IFG81" s="4"/>
      <c r="IFH81" s="4"/>
      <c r="IFI81" s="4"/>
      <c r="IFJ81" s="4"/>
      <c r="IFK81" s="4"/>
      <c r="IFL81" s="4"/>
      <c r="IFM81" s="4"/>
      <c r="IFN81" s="4"/>
      <c r="IFO81" s="4"/>
      <c r="IFP81" s="4"/>
      <c r="IFQ81" s="4"/>
      <c r="IFR81" s="4"/>
      <c r="IFS81" s="4"/>
      <c r="IFT81" s="4"/>
      <c r="IFU81" s="4"/>
      <c r="IFV81" s="4"/>
      <c r="IFW81" s="4"/>
      <c r="IFX81" s="4"/>
      <c r="IFY81" s="4"/>
      <c r="IFZ81" s="4"/>
      <c r="IGA81" s="4"/>
      <c r="IGB81" s="4"/>
      <c r="IGC81" s="4"/>
      <c r="IGD81" s="4"/>
      <c r="IGE81" s="4"/>
      <c r="IGF81" s="4"/>
      <c r="IGG81" s="4"/>
      <c r="IGH81" s="4"/>
      <c r="IGI81" s="4"/>
      <c r="IGJ81" s="4"/>
      <c r="IGK81" s="4"/>
      <c r="IGL81" s="4"/>
      <c r="IGM81" s="4"/>
      <c r="IGN81" s="4"/>
      <c r="IGO81" s="4"/>
      <c r="IGP81" s="4"/>
      <c r="IGQ81" s="4"/>
      <c r="IGR81" s="4"/>
      <c r="IGS81" s="4"/>
      <c r="IGT81" s="4"/>
      <c r="IGU81" s="4"/>
      <c r="IGV81" s="4"/>
      <c r="IGW81" s="4"/>
      <c r="IGX81" s="4"/>
      <c r="IGY81" s="4"/>
      <c r="IGZ81" s="4"/>
      <c r="IHA81" s="4"/>
      <c r="IHB81" s="4"/>
      <c r="IHC81" s="4"/>
      <c r="IHD81" s="4"/>
      <c r="IHE81" s="4"/>
      <c r="IHF81" s="4"/>
      <c r="IHG81" s="4"/>
      <c r="IHH81" s="4"/>
      <c r="IHI81" s="4"/>
      <c r="IHJ81" s="4"/>
      <c r="IHK81" s="4"/>
      <c r="IHL81" s="4"/>
      <c r="IHM81" s="4"/>
      <c r="IHN81" s="4"/>
      <c r="IHO81" s="4"/>
      <c r="IHP81" s="4"/>
      <c r="IHQ81" s="4"/>
      <c r="IHR81" s="4"/>
      <c r="IHS81" s="4"/>
      <c r="IHT81" s="4"/>
      <c r="IHU81" s="4"/>
      <c r="IHV81" s="4"/>
      <c r="IHW81" s="4"/>
      <c r="IHX81" s="4"/>
      <c r="IHY81" s="4"/>
      <c r="IHZ81" s="4"/>
      <c r="IIA81" s="4"/>
      <c r="IIB81" s="4"/>
      <c r="IIC81" s="4"/>
      <c r="IID81" s="4"/>
      <c r="IIE81" s="4"/>
      <c r="IIF81" s="4"/>
      <c r="IIG81" s="4"/>
      <c r="IIH81" s="4"/>
      <c r="III81" s="4"/>
      <c r="IIJ81" s="4"/>
      <c r="IIK81" s="4"/>
      <c r="IIL81" s="4"/>
      <c r="IIM81" s="4"/>
      <c r="IIN81" s="4"/>
      <c r="IIO81" s="4"/>
      <c r="IIP81" s="4"/>
      <c r="IIQ81" s="4"/>
      <c r="IIR81" s="4"/>
      <c r="IIS81" s="4"/>
      <c r="IIT81" s="4"/>
      <c r="IIU81" s="4"/>
      <c r="IIV81" s="4"/>
      <c r="IIW81" s="4"/>
      <c r="IIX81" s="4"/>
      <c r="IIY81" s="4"/>
      <c r="IIZ81" s="4"/>
      <c r="IJA81" s="4"/>
      <c r="IJB81" s="4"/>
      <c r="IJC81" s="4"/>
      <c r="IJD81" s="4"/>
      <c r="IJE81" s="4"/>
      <c r="IJF81" s="4"/>
      <c r="IJG81" s="4"/>
      <c r="IJH81" s="4"/>
      <c r="IJI81" s="4"/>
      <c r="IJJ81" s="4"/>
      <c r="IJK81" s="4"/>
      <c r="IJL81" s="4"/>
      <c r="IJM81" s="4"/>
      <c r="IJN81" s="4"/>
      <c r="IJO81" s="4"/>
      <c r="IJP81" s="4"/>
      <c r="IJQ81" s="4"/>
      <c r="IJR81" s="4"/>
      <c r="IJS81" s="4"/>
      <c r="IJT81" s="4"/>
      <c r="IJU81" s="4"/>
      <c r="IJV81" s="4"/>
      <c r="IJW81" s="4"/>
      <c r="IJX81" s="4"/>
      <c r="IJY81" s="4"/>
      <c r="IJZ81" s="4"/>
      <c r="IKA81" s="4"/>
      <c r="IKB81" s="4"/>
      <c r="IKC81" s="4"/>
      <c r="IKD81" s="4"/>
      <c r="IKE81" s="4"/>
      <c r="IKF81" s="4"/>
      <c r="IKG81" s="4"/>
      <c r="IKH81" s="4"/>
      <c r="IKI81" s="4"/>
      <c r="IKJ81" s="4"/>
      <c r="IKK81" s="4"/>
      <c r="IKL81" s="4"/>
      <c r="IKM81" s="4"/>
      <c r="IKN81" s="4"/>
      <c r="IKO81" s="4"/>
      <c r="IKP81" s="4"/>
      <c r="IKQ81" s="4"/>
      <c r="IKR81" s="4"/>
      <c r="IKS81" s="4"/>
      <c r="IKT81" s="4"/>
      <c r="IKU81" s="4"/>
      <c r="IKV81" s="4"/>
      <c r="IKW81" s="4"/>
      <c r="IKX81" s="4"/>
      <c r="IKY81" s="4"/>
      <c r="IKZ81" s="4"/>
      <c r="ILA81" s="4"/>
      <c r="ILB81" s="4"/>
      <c r="ILC81" s="4"/>
      <c r="ILD81" s="4"/>
      <c r="ILE81" s="4"/>
      <c r="ILF81" s="4"/>
      <c r="ILG81" s="4"/>
      <c r="ILH81" s="4"/>
      <c r="ILI81" s="4"/>
      <c r="ILJ81" s="4"/>
      <c r="ILK81" s="4"/>
      <c r="ILL81" s="4"/>
      <c r="ILM81" s="4"/>
      <c r="ILN81" s="4"/>
      <c r="ILO81" s="4"/>
      <c r="ILP81" s="4"/>
      <c r="ILQ81" s="4"/>
      <c r="ILR81" s="4"/>
      <c r="ILS81" s="4"/>
      <c r="ILT81" s="4"/>
      <c r="ILU81" s="4"/>
      <c r="ILV81" s="4"/>
      <c r="ILW81" s="4"/>
      <c r="ILX81" s="4"/>
      <c r="ILY81" s="4"/>
      <c r="ILZ81" s="4"/>
      <c r="IMA81" s="4"/>
      <c r="IMB81" s="4"/>
      <c r="IMC81" s="4"/>
      <c r="IMD81" s="4"/>
      <c r="IME81" s="4"/>
      <c r="IMF81" s="4"/>
      <c r="IMG81" s="4"/>
      <c r="IMH81" s="4"/>
      <c r="IMI81" s="4"/>
      <c r="IMJ81" s="4"/>
      <c r="IMK81" s="4"/>
      <c r="IML81" s="4"/>
      <c r="IMM81" s="4"/>
      <c r="IMN81" s="4"/>
      <c r="IMO81" s="4"/>
      <c r="IMP81" s="4"/>
      <c r="IMQ81" s="4"/>
      <c r="IMR81" s="4"/>
      <c r="IMS81" s="4"/>
      <c r="IMT81" s="4"/>
      <c r="IMU81" s="4"/>
      <c r="IMV81" s="4"/>
      <c r="IMW81" s="4"/>
      <c r="IMX81" s="4"/>
      <c r="IMY81" s="4"/>
      <c r="IMZ81" s="4"/>
      <c r="INA81" s="4"/>
      <c r="INB81" s="4"/>
      <c r="INC81" s="4"/>
      <c r="IND81" s="4"/>
      <c r="INE81" s="4"/>
      <c r="INF81" s="4"/>
      <c r="ING81" s="4"/>
      <c r="INH81" s="4"/>
      <c r="INI81" s="4"/>
      <c r="INJ81" s="4"/>
      <c r="INK81" s="4"/>
      <c r="INL81" s="4"/>
      <c r="INM81" s="4"/>
      <c r="INN81" s="4"/>
      <c r="INO81" s="4"/>
      <c r="INP81" s="4"/>
      <c r="INQ81" s="4"/>
      <c r="INR81" s="4"/>
      <c r="INS81" s="4"/>
      <c r="INT81" s="4"/>
      <c r="INU81" s="4"/>
      <c r="INV81" s="4"/>
      <c r="INW81" s="4"/>
      <c r="INX81" s="4"/>
      <c r="INY81" s="4"/>
      <c r="INZ81" s="4"/>
      <c r="IOA81" s="4"/>
      <c r="IOB81" s="4"/>
      <c r="IOC81" s="4"/>
      <c r="IOD81" s="4"/>
      <c r="IOE81" s="4"/>
      <c r="IOF81" s="4"/>
      <c r="IOG81" s="4"/>
      <c r="IOH81" s="4"/>
      <c r="IOI81" s="4"/>
      <c r="IOJ81" s="4"/>
      <c r="IOK81" s="4"/>
      <c r="IOL81" s="4"/>
      <c r="IOM81" s="4"/>
      <c r="ION81" s="4"/>
      <c r="IOO81" s="4"/>
      <c r="IOP81" s="4"/>
      <c r="IOQ81" s="4"/>
      <c r="IOR81" s="4"/>
      <c r="IOS81" s="4"/>
      <c r="IOT81" s="4"/>
      <c r="IOU81" s="4"/>
      <c r="IOV81" s="4"/>
      <c r="IOW81" s="4"/>
      <c r="IOX81" s="4"/>
      <c r="IOY81" s="4"/>
      <c r="IOZ81" s="4"/>
      <c r="IPA81" s="4"/>
      <c r="IPB81" s="4"/>
      <c r="IPC81" s="4"/>
      <c r="IPD81" s="4"/>
      <c r="IPE81" s="4"/>
      <c r="IPF81" s="4"/>
      <c r="IPG81" s="4"/>
      <c r="IPH81" s="4"/>
      <c r="IPI81" s="4"/>
      <c r="IPJ81" s="4"/>
      <c r="IPK81" s="4"/>
      <c r="IPL81" s="4"/>
      <c r="IPM81" s="4"/>
      <c r="IPN81" s="4"/>
      <c r="IPO81" s="4"/>
      <c r="IPP81" s="4"/>
      <c r="IPQ81" s="4"/>
      <c r="IPR81" s="4"/>
      <c r="IPS81" s="4"/>
      <c r="IPT81" s="4"/>
      <c r="IPU81" s="4"/>
      <c r="IPV81" s="4"/>
      <c r="IPW81" s="4"/>
      <c r="IPX81" s="4"/>
      <c r="IPY81" s="4"/>
      <c r="IPZ81" s="4"/>
      <c r="IQA81" s="4"/>
      <c r="IQB81" s="4"/>
      <c r="IQC81" s="4"/>
      <c r="IQD81" s="4"/>
      <c r="IQE81" s="4"/>
      <c r="IQF81" s="4"/>
      <c r="IQG81" s="4"/>
      <c r="IQH81" s="4"/>
      <c r="IQI81" s="4"/>
      <c r="IQJ81" s="4"/>
      <c r="IQK81" s="4"/>
      <c r="IQL81" s="4"/>
      <c r="IQM81" s="4"/>
      <c r="IQN81" s="4"/>
      <c r="IQO81" s="4"/>
      <c r="IQP81" s="4"/>
      <c r="IQQ81" s="4"/>
      <c r="IQR81" s="4"/>
      <c r="IQS81" s="4"/>
      <c r="IQT81" s="4"/>
      <c r="IQU81" s="4"/>
      <c r="IQV81" s="4"/>
      <c r="IQW81" s="4"/>
      <c r="IQX81" s="4"/>
      <c r="IQY81" s="4"/>
      <c r="IQZ81" s="4"/>
      <c r="IRA81" s="4"/>
      <c r="IRB81" s="4"/>
      <c r="IRC81" s="4"/>
      <c r="IRD81" s="4"/>
      <c r="IRE81" s="4"/>
      <c r="IRF81" s="4"/>
      <c r="IRG81" s="4"/>
      <c r="IRH81" s="4"/>
      <c r="IRI81" s="4"/>
      <c r="IRJ81" s="4"/>
      <c r="IRK81" s="4"/>
      <c r="IRL81" s="4"/>
      <c r="IRM81" s="4"/>
      <c r="IRN81" s="4"/>
      <c r="IRO81" s="4"/>
      <c r="IRP81" s="4"/>
      <c r="IRQ81" s="4"/>
      <c r="IRR81" s="4"/>
      <c r="IRS81" s="4"/>
      <c r="IRT81" s="4"/>
      <c r="IRU81" s="4"/>
      <c r="IRV81" s="4"/>
      <c r="IRW81" s="4"/>
      <c r="IRX81" s="4"/>
      <c r="IRY81" s="4"/>
      <c r="IRZ81" s="4"/>
      <c r="ISA81" s="4"/>
      <c r="ISB81" s="4"/>
      <c r="ISC81" s="4"/>
      <c r="ISD81" s="4"/>
      <c r="ISE81" s="4"/>
      <c r="ISF81" s="4"/>
      <c r="ISG81" s="4"/>
      <c r="ISH81" s="4"/>
      <c r="ISI81" s="4"/>
      <c r="ISJ81" s="4"/>
      <c r="ISK81" s="4"/>
      <c r="ISL81" s="4"/>
      <c r="ISM81" s="4"/>
      <c r="ISN81" s="4"/>
      <c r="ISO81" s="4"/>
      <c r="ISP81" s="4"/>
      <c r="ISQ81" s="4"/>
      <c r="ISR81" s="4"/>
      <c r="ISS81" s="4"/>
      <c r="IST81" s="4"/>
      <c r="ISU81" s="4"/>
      <c r="ISV81" s="4"/>
      <c r="ISW81" s="4"/>
      <c r="ISX81" s="4"/>
      <c r="ISY81" s="4"/>
      <c r="ISZ81" s="4"/>
      <c r="ITA81" s="4"/>
      <c r="ITB81" s="4"/>
      <c r="ITC81" s="4"/>
      <c r="ITD81" s="4"/>
      <c r="ITE81" s="4"/>
      <c r="ITF81" s="4"/>
      <c r="ITG81" s="4"/>
      <c r="ITH81" s="4"/>
      <c r="ITI81" s="4"/>
      <c r="ITJ81" s="4"/>
      <c r="ITK81" s="4"/>
      <c r="ITL81" s="4"/>
      <c r="ITM81" s="4"/>
      <c r="ITN81" s="4"/>
      <c r="ITO81" s="4"/>
      <c r="ITP81" s="4"/>
      <c r="ITQ81" s="4"/>
      <c r="ITR81" s="4"/>
      <c r="ITS81" s="4"/>
      <c r="ITT81" s="4"/>
      <c r="ITU81" s="4"/>
      <c r="ITV81" s="4"/>
      <c r="ITW81" s="4"/>
      <c r="ITX81" s="4"/>
      <c r="ITY81" s="4"/>
      <c r="ITZ81" s="4"/>
      <c r="IUA81" s="4"/>
      <c r="IUB81" s="4"/>
      <c r="IUC81" s="4"/>
      <c r="IUD81" s="4"/>
      <c r="IUE81" s="4"/>
      <c r="IUF81" s="4"/>
      <c r="IUG81" s="4"/>
      <c r="IUH81" s="4"/>
      <c r="IUI81" s="4"/>
      <c r="IUJ81" s="4"/>
      <c r="IUK81" s="4"/>
      <c r="IUL81" s="4"/>
      <c r="IUM81" s="4"/>
      <c r="IUN81" s="4"/>
      <c r="IUO81" s="4"/>
      <c r="IUP81" s="4"/>
      <c r="IUQ81" s="4"/>
      <c r="IUR81" s="4"/>
      <c r="IUS81" s="4"/>
      <c r="IUT81" s="4"/>
      <c r="IUU81" s="4"/>
      <c r="IUV81" s="4"/>
      <c r="IUW81" s="4"/>
      <c r="IUX81" s="4"/>
      <c r="IUY81" s="4"/>
      <c r="IUZ81" s="4"/>
      <c r="IVA81" s="4"/>
      <c r="IVB81" s="4"/>
      <c r="IVC81" s="4"/>
      <c r="IVD81" s="4"/>
      <c r="IVE81" s="4"/>
      <c r="IVF81" s="4"/>
      <c r="IVG81" s="4"/>
      <c r="IVH81" s="4"/>
      <c r="IVI81" s="4"/>
      <c r="IVJ81" s="4"/>
      <c r="IVK81" s="4"/>
      <c r="IVL81" s="4"/>
      <c r="IVM81" s="4"/>
      <c r="IVN81" s="4"/>
      <c r="IVO81" s="4"/>
      <c r="IVP81" s="4"/>
      <c r="IVQ81" s="4"/>
      <c r="IVR81" s="4"/>
      <c r="IVS81" s="4"/>
      <c r="IVT81" s="4"/>
      <c r="IVU81" s="4"/>
      <c r="IVV81" s="4"/>
      <c r="IVW81" s="4"/>
      <c r="IVX81" s="4"/>
      <c r="IVY81" s="4"/>
      <c r="IVZ81" s="4"/>
      <c r="IWA81" s="4"/>
      <c r="IWB81" s="4"/>
      <c r="IWC81" s="4"/>
      <c r="IWD81" s="4"/>
      <c r="IWE81" s="4"/>
      <c r="IWF81" s="4"/>
      <c r="IWG81" s="4"/>
      <c r="IWH81" s="4"/>
      <c r="IWI81" s="4"/>
      <c r="IWJ81" s="4"/>
      <c r="IWK81" s="4"/>
      <c r="IWL81" s="4"/>
      <c r="IWM81" s="4"/>
      <c r="IWN81" s="4"/>
      <c r="IWO81" s="4"/>
      <c r="IWP81" s="4"/>
      <c r="IWQ81" s="4"/>
      <c r="IWR81" s="4"/>
      <c r="IWS81" s="4"/>
      <c r="IWT81" s="4"/>
      <c r="IWU81" s="4"/>
      <c r="IWV81" s="4"/>
      <c r="IWW81" s="4"/>
      <c r="IWX81" s="4"/>
      <c r="IWY81" s="4"/>
      <c r="IWZ81" s="4"/>
      <c r="IXA81" s="4"/>
      <c r="IXB81" s="4"/>
      <c r="IXC81" s="4"/>
      <c r="IXD81" s="4"/>
      <c r="IXE81" s="4"/>
      <c r="IXF81" s="4"/>
      <c r="IXG81" s="4"/>
      <c r="IXH81" s="4"/>
      <c r="IXI81" s="4"/>
      <c r="IXJ81" s="4"/>
      <c r="IXK81" s="4"/>
      <c r="IXL81" s="4"/>
      <c r="IXM81" s="4"/>
      <c r="IXN81" s="4"/>
      <c r="IXO81" s="4"/>
      <c r="IXP81" s="4"/>
      <c r="IXQ81" s="4"/>
      <c r="IXR81" s="4"/>
      <c r="IXS81" s="4"/>
      <c r="IXT81" s="4"/>
      <c r="IXU81" s="4"/>
      <c r="IXV81" s="4"/>
      <c r="IXW81" s="4"/>
      <c r="IXX81" s="4"/>
      <c r="IXY81" s="4"/>
      <c r="IXZ81" s="4"/>
      <c r="IYA81" s="4"/>
      <c r="IYB81" s="4"/>
      <c r="IYC81" s="4"/>
      <c r="IYD81" s="4"/>
      <c r="IYE81" s="4"/>
      <c r="IYF81" s="4"/>
      <c r="IYG81" s="4"/>
      <c r="IYH81" s="4"/>
      <c r="IYI81" s="4"/>
      <c r="IYJ81" s="4"/>
      <c r="IYK81" s="4"/>
      <c r="IYL81" s="4"/>
      <c r="IYM81" s="4"/>
      <c r="IYN81" s="4"/>
      <c r="IYO81" s="4"/>
      <c r="IYP81" s="4"/>
      <c r="IYQ81" s="4"/>
      <c r="IYR81" s="4"/>
      <c r="IYS81" s="4"/>
      <c r="IYT81" s="4"/>
      <c r="IYU81" s="4"/>
      <c r="IYV81" s="4"/>
      <c r="IYW81" s="4"/>
      <c r="IYX81" s="4"/>
      <c r="IYY81" s="4"/>
      <c r="IYZ81" s="4"/>
      <c r="IZA81" s="4"/>
      <c r="IZB81" s="4"/>
      <c r="IZC81" s="4"/>
      <c r="IZD81" s="4"/>
      <c r="IZE81" s="4"/>
      <c r="IZF81" s="4"/>
      <c r="IZG81" s="4"/>
      <c r="IZH81" s="4"/>
      <c r="IZI81" s="4"/>
      <c r="IZJ81" s="4"/>
      <c r="IZK81" s="4"/>
      <c r="IZL81" s="4"/>
      <c r="IZM81" s="4"/>
      <c r="IZN81" s="4"/>
      <c r="IZO81" s="4"/>
      <c r="IZP81" s="4"/>
      <c r="IZQ81" s="4"/>
      <c r="IZR81" s="4"/>
      <c r="IZS81" s="4"/>
      <c r="IZT81" s="4"/>
      <c r="IZU81" s="4"/>
      <c r="IZV81" s="4"/>
      <c r="IZW81" s="4"/>
      <c r="IZX81" s="4"/>
      <c r="IZY81" s="4"/>
      <c r="IZZ81" s="4"/>
      <c r="JAA81" s="4"/>
      <c r="JAB81" s="4"/>
      <c r="JAC81" s="4"/>
      <c r="JAD81" s="4"/>
      <c r="JAE81" s="4"/>
      <c r="JAF81" s="4"/>
      <c r="JAG81" s="4"/>
      <c r="JAH81" s="4"/>
      <c r="JAI81" s="4"/>
      <c r="JAJ81" s="4"/>
      <c r="JAK81" s="4"/>
      <c r="JAL81" s="4"/>
      <c r="JAM81" s="4"/>
      <c r="JAN81" s="4"/>
      <c r="JAO81" s="4"/>
      <c r="JAP81" s="4"/>
      <c r="JAQ81" s="4"/>
      <c r="JAR81" s="4"/>
      <c r="JAS81" s="4"/>
      <c r="JAT81" s="4"/>
      <c r="JAU81" s="4"/>
      <c r="JAV81" s="4"/>
      <c r="JAW81" s="4"/>
      <c r="JAX81" s="4"/>
      <c r="JAY81" s="4"/>
      <c r="JAZ81" s="4"/>
      <c r="JBA81" s="4"/>
      <c r="JBB81" s="4"/>
      <c r="JBC81" s="4"/>
      <c r="JBD81" s="4"/>
      <c r="JBE81" s="4"/>
      <c r="JBF81" s="4"/>
      <c r="JBG81" s="4"/>
      <c r="JBH81" s="4"/>
      <c r="JBI81" s="4"/>
      <c r="JBJ81" s="4"/>
      <c r="JBK81" s="4"/>
      <c r="JBL81" s="4"/>
      <c r="JBM81" s="4"/>
      <c r="JBN81" s="4"/>
      <c r="JBO81" s="4"/>
      <c r="JBP81" s="4"/>
      <c r="JBQ81" s="4"/>
      <c r="JBR81" s="4"/>
      <c r="JBS81" s="4"/>
      <c r="JBT81" s="4"/>
      <c r="JBU81" s="4"/>
      <c r="JBV81" s="4"/>
      <c r="JBW81" s="4"/>
      <c r="JBX81" s="4"/>
      <c r="JBY81" s="4"/>
      <c r="JBZ81" s="4"/>
      <c r="JCA81" s="4"/>
      <c r="JCB81" s="4"/>
      <c r="JCC81" s="4"/>
      <c r="JCD81" s="4"/>
      <c r="JCE81" s="4"/>
      <c r="JCF81" s="4"/>
      <c r="JCG81" s="4"/>
      <c r="JCH81" s="4"/>
      <c r="JCI81" s="4"/>
      <c r="JCJ81" s="4"/>
      <c r="JCK81" s="4"/>
      <c r="JCL81" s="4"/>
      <c r="JCM81" s="4"/>
      <c r="JCN81" s="4"/>
      <c r="JCO81" s="4"/>
      <c r="JCP81" s="4"/>
      <c r="JCQ81" s="4"/>
      <c r="JCR81" s="4"/>
      <c r="JCS81" s="4"/>
      <c r="JCT81" s="4"/>
      <c r="JCU81" s="4"/>
      <c r="JCV81" s="4"/>
      <c r="JCW81" s="4"/>
      <c r="JCX81" s="4"/>
      <c r="JCY81" s="4"/>
      <c r="JCZ81" s="4"/>
      <c r="JDA81" s="4"/>
      <c r="JDB81" s="4"/>
      <c r="JDC81" s="4"/>
      <c r="JDD81" s="4"/>
      <c r="JDE81" s="4"/>
      <c r="JDF81" s="4"/>
      <c r="JDG81" s="4"/>
      <c r="JDH81" s="4"/>
      <c r="JDI81" s="4"/>
      <c r="JDJ81" s="4"/>
      <c r="JDK81" s="4"/>
      <c r="JDL81" s="4"/>
      <c r="JDM81" s="4"/>
      <c r="JDN81" s="4"/>
      <c r="JDO81" s="4"/>
      <c r="JDP81" s="4"/>
      <c r="JDQ81" s="4"/>
      <c r="JDR81" s="4"/>
      <c r="JDS81" s="4"/>
      <c r="JDT81" s="4"/>
      <c r="JDU81" s="4"/>
      <c r="JDV81" s="4"/>
      <c r="JDW81" s="4"/>
      <c r="JDX81" s="4"/>
      <c r="JDY81" s="4"/>
      <c r="JDZ81" s="4"/>
      <c r="JEA81" s="4"/>
      <c r="JEB81" s="4"/>
      <c r="JEC81" s="4"/>
      <c r="JED81" s="4"/>
      <c r="JEE81" s="4"/>
      <c r="JEF81" s="4"/>
      <c r="JEG81" s="4"/>
      <c r="JEH81" s="4"/>
      <c r="JEI81" s="4"/>
      <c r="JEJ81" s="4"/>
      <c r="JEK81" s="4"/>
      <c r="JEL81" s="4"/>
      <c r="JEM81" s="4"/>
      <c r="JEN81" s="4"/>
      <c r="JEO81" s="4"/>
      <c r="JEP81" s="4"/>
      <c r="JEQ81" s="4"/>
      <c r="JER81" s="4"/>
      <c r="JES81" s="4"/>
      <c r="JET81" s="4"/>
      <c r="JEU81" s="4"/>
      <c r="JEV81" s="4"/>
      <c r="JEW81" s="4"/>
      <c r="JEX81" s="4"/>
      <c r="JEY81" s="4"/>
      <c r="JEZ81" s="4"/>
      <c r="JFA81" s="4"/>
      <c r="JFB81" s="4"/>
      <c r="JFC81" s="4"/>
      <c r="JFD81" s="4"/>
      <c r="JFE81" s="4"/>
      <c r="JFF81" s="4"/>
      <c r="JFG81" s="4"/>
      <c r="JFH81" s="4"/>
      <c r="JFI81" s="4"/>
      <c r="JFJ81" s="4"/>
      <c r="JFK81" s="4"/>
      <c r="JFL81" s="4"/>
      <c r="JFM81" s="4"/>
      <c r="JFN81" s="4"/>
      <c r="JFO81" s="4"/>
      <c r="JFP81" s="4"/>
      <c r="JFQ81" s="4"/>
      <c r="JFR81" s="4"/>
      <c r="JFS81" s="4"/>
      <c r="JFT81" s="4"/>
      <c r="JFU81" s="4"/>
      <c r="JFV81" s="4"/>
      <c r="JFW81" s="4"/>
      <c r="JFX81" s="4"/>
      <c r="JFY81" s="4"/>
      <c r="JFZ81" s="4"/>
      <c r="JGA81" s="4"/>
      <c r="JGB81" s="4"/>
      <c r="JGC81" s="4"/>
      <c r="JGD81" s="4"/>
      <c r="JGE81" s="4"/>
      <c r="JGF81" s="4"/>
      <c r="JGG81" s="4"/>
      <c r="JGH81" s="4"/>
      <c r="JGI81" s="4"/>
      <c r="JGJ81" s="4"/>
      <c r="JGK81" s="4"/>
      <c r="JGL81" s="4"/>
      <c r="JGM81" s="4"/>
      <c r="JGN81" s="4"/>
      <c r="JGO81" s="4"/>
      <c r="JGP81" s="4"/>
      <c r="JGQ81" s="4"/>
      <c r="JGR81" s="4"/>
      <c r="JGS81" s="4"/>
      <c r="JGT81" s="4"/>
      <c r="JGU81" s="4"/>
      <c r="JGV81" s="4"/>
      <c r="JGW81" s="4"/>
      <c r="JGX81" s="4"/>
      <c r="JGY81" s="4"/>
      <c r="JGZ81" s="4"/>
      <c r="JHA81" s="4"/>
      <c r="JHB81" s="4"/>
      <c r="JHC81" s="4"/>
      <c r="JHD81" s="4"/>
      <c r="JHE81" s="4"/>
      <c r="JHF81" s="4"/>
      <c r="JHG81" s="4"/>
      <c r="JHH81" s="4"/>
      <c r="JHI81" s="4"/>
      <c r="JHJ81" s="4"/>
      <c r="JHK81" s="4"/>
      <c r="JHL81" s="4"/>
      <c r="JHM81" s="4"/>
      <c r="JHN81" s="4"/>
      <c r="JHO81" s="4"/>
      <c r="JHP81" s="4"/>
      <c r="JHQ81" s="4"/>
      <c r="JHR81" s="4"/>
      <c r="JHS81" s="4"/>
      <c r="JHT81" s="4"/>
      <c r="JHU81" s="4"/>
      <c r="JHV81" s="4"/>
      <c r="JHW81" s="4"/>
      <c r="JHX81" s="4"/>
      <c r="JHY81" s="4"/>
      <c r="JHZ81" s="4"/>
      <c r="JIA81" s="4"/>
      <c r="JIB81" s="4"/>
      <c r="JIC81" s="4"/>
      <c r="JID81" s="4"/>
      <c r="JIE81" s="4"/>
      <c r="JIF81" s="4"/>
      <c r="JIG81" s="4"/>
      <c r="JIH81" s="4"/>
      <c r="JII81" s="4"/>
      <c r="JIJ81" s="4"/>
      <c r="JIK81" s="4"/>
      <c r="JIL81" s="4"/>
      <c r="JIM81" s="4"/>
      <c r="JIN81" s="4"/>
      <c r="JIO81" s="4"/>
      <c r="JIP81" s="4"/>
      <c r="JIQ81" s="4"/>
      <c r="JIR81" s="4"/>
      <c r="JIS81" s="4"/>
      <c r="JIT81" s="4"/>
      <c r="JIU81" s="4"/>
      <c r="JIV81" s="4"/>
      <c r="JIW81" s="4"/>
      <c r="JIX81" s="4"/>
      <c r="JIY81" s="4"/>
      <c r="JIZ81" s="4"/>
      <c r="JJA81" s="4"/>
      <c r="JJB81" s="4"/>
      <c r="JJC81" s="4"/>
      <c r="JJD81" s="4"/>
      <c r="JJE81" s="4"/>
      <c r="JJF81" s="4"/>
      <c r="JJG81" s="4"/>
      <c r="JJH81" s="4"/>
      <c r="JJI81" s="4"/>
      <c r="JJJ81" s="4"/>
      <c r="JJK81" s="4"/>
      <c r="JJL81" s="4"/>
      <c r="JJM81" s="4"/>
      <c r="JJN81" s="4"/>
      <c r="JJO81" s="4"/>
      <c r="JJP81" s="4"/>
      <c r="JJQ81" s="4"/>
      <c r="JJR81" s="4"/>
      <c r="JJS81" s="4"/>
      <c r="JJT81" s="4"/>
      <c r="JJU81" s="4"/>
      <c r="JJV81" s="4"/>
      <c r="JJW81" s="4"/>
      <c r="JJX81" s="4"/>
      <c r="JJY81" s="4"/>
      <c r="JJZ81" s="4"/>
      <c r="JKA81" s="4"/>
      <c r="JKB81" s="4"/>
      <c r="JKC81" s="4"/>
      <c r="JKD81" s="4"/>
      <c r="JKE81" s="4"/>
      <c r="JKF81" s="4"/>
      <c r="JKG81" s="4"/>
      <c r="JKH81" s="4"/>
      <c r="JKI81" s="4"/>
      <c r="JKJ81" s="4"/>
      <c r="JKK81" s="4"/>
      <c r="JKL81" s="4"/>
      <c r="JKM81" s="4"/>
      <c r="JKN81" s="4"/>
      <c r="JKO81" s="4"/>
      <c r="JKP81" s="4"/>
      <c r="JKQ81" s="4"/>
      <c r="JKR81" s="4"/>
      <c r="JKS81" s="4"/>
      <c r="JKT81" s="4"/>
      <c r="JKU81" s="4"/>
      <c r="JKV81" s="4"/>
      <c r="JKW81" s="4"/>
      <c r="JKX81" s="4"/>
      <c r="JKY81" s="4"/>
      <c r="JKZ81" s="4"/>
      <c r="JLA81" s="4"/>
      <c r="JLB81" s="4"/>
      <c r="JLC81" s="4"/>
      <c r="JLD81" s="4"/>
      <c r="JLE81" s="4"/>
      <c r="JLF81" s="4"/>
      <c r="JLG81" s="4"/>
      <c r="JLH81" s="4"/>
      <c r="JLI81" s="4"/>
      <c r="JLJ81" s="4"/>
      <c r="JLK81" s="4"/>
      <c r="JLL81" s="4"/>
      <c r="JLM81" s="4"/>
      <c r="JLN81" s="4"/>
      <c r="JLO81" s="4"/>
      <c r="JLP81" s="4"/>
      <c r="JLQ81" s="4"/>
      <c r="JLR81" s="4"/>
      <c r="JLS81" s="4"/>
      <c r="JLT81" s="4"/>
      <c r="JLU81" s="4"/>
      <c r="JLV81" s="4"/>
      <c r="JLW81" s="4"/>
      <c r="JLX81" s="4"/>
      <c r="JLY81" s="4"/>
      <c r="JLZ81" s="4"/>
      <c r="JMA81" s="4"/>
      <c r="JMB81" s="4"/>
      <c r="JMC81" s="4"/>
      <c r="JMD81" s="4"/>
      <c r="JME81" s="4"/>
      <c r="JMF81" s="4"/>
      <c r="JMG81" s="4"/>
      <c r="JMH81" s="4"/>
      <c r="JMI81" s="4"/>
      <c r="JMJ81" s="4"/>
      <c r="JMK81" s="4"/>
      <c r="JML81" s="4"/>
      <c r="JMM81" s="4"/>
      <c r="JMN81" s="4"/>
      <c r="JMO81" s="4"/>
      <c r="JMP81" s="4"/>
      <c r="JMQ81" s="4"/>
      <c r="JMR81" s="4"/>
      <c r="JMS81" s="4"/>
      <c r="JMT81" s="4"/>
      <c r="JMU81" s="4"/>
      <c r="JMV81" s="4"/>
      <c r="JMW81" s="4"/>
      <c r="JMX81" s="4"/>
      <c r="JMY81" s="4"/>
      <c r="JMZ81" s="4"/>
      <c r="JNA81" s="4"/>
      <c r="JNB81" s="4"/>
      <c r="JNC81" s="4"/>
      <c r="JND81" s="4"/>
      <c r="JNE81" s="4"/>
      <c r="JNF81" s="4"/>
      <c r="JNG81" s="4"/>
      <c r="JNH81" s="4"/>
      <c r="JNI81" s="4"/>
      <c r="JNJ81" s="4"/>
      <c r="JNK81" s="4"/>
      <c r="JNL81" s="4"/>
      <c r="JNM81" s="4"/>
      <c r="JNN81" s="4"/>
      <c r="JNO81" s="4"/>
      <c r="JNP81" s="4"/>
      <c r="JNQ81" s="4"/>
      <c r="JNR81" s="4"/>
      <c r="JNS81" s="4"/>
      <c r="JNT81" s="4"/>
      <c r="JNU81" s="4"/>
      <c r="JNV81" s="4"/>
      <c r="JNW81" s="4"/>
      <c r="JNX81" s="4"/>
      <c r="JNY81" s="4"/>
      <c r="JNZ81" s="4"/>
      <c r="JOA81" s="4"/>
      <c r="JOB81" s="4"/>
      <c r="JOC81" s="4"/>
      <c r="JOD81" s="4"/>
      <c r="JOE81" s="4"/>
      <c r="JOF81" s="4"/>
      <c r="JOG81" s="4"/>
      <c r="JOH81" s="4"/>
      <c r="JOI81" s="4"/>
      <c r="JOJ81" s="4"/>
      <c r="JOK81" s="4"/>
      <c r="JOL81" s="4"/>
      <c r="JOM81" s="4"/>
      <c r="JON81" s="4"/>
      <c r="JOO81" s="4"/>
      <c r="JOP81" s="4"/>
      <c r="JOQ81" s="4"/>
      <c r="JOR81" s="4"/>
      <c r="JOS81" s="4"/>
      <c r="JOT81" s="4"/>
      <c r="JOU81" s="4"/>
      <c r="JOV81" s="4"/>
      <c r="JOW81" s="4"/>
      <c r="JOX81" s="4"/>
      <c r="JOY81" s="4"/>
      <c r="JOZ81" s="4"/>
      <c r="JPA81" s="4"/>
      <c r="JPB81" s="4"/>
      <c r="JPC81" s="4"/>
      <c r="JPD81" s="4"/>
      <c r="JPE81" s="4"/>
      <c r="JPF81" s="4"/>
      <c r="JPG81" s="4"/>
      <c r="JPH81" s="4"/>
      <c r="JPI81" s="4"/>
      <c r="JPJ81" s="4"/>
      <c r="JPK81" s="4"/>
      <c r="JPL81" s="4"/>
      <c r="JPM81" s="4"/>
      <c r="JPN81" s="4"/>
      <c r="JPO81" s="4"/>
      <c r="JPP81" s="4"/>
      <c r="JPQ81" s="4"/>
      <c r="JPR81" s="4"/>
      <c r="JPS81" s="4"/>
      <c r="JPT81" s="4"/>
      <c r="JPU81" s="4"/>
      <c r="JPV81" s="4"/>
      <c r="JPW81" s="4"/>
      <c r="JPX81" s="4"/>
      <c r="JPY81" s="4"/>
      <c r="JPZ81" s="4"/>
      <c r="JQA81" s="4"/>
      <c r="JQB81" s="4"/>
      <c r="JQC81" s="4"/>
      <c r="JQD81" s="4"/>
      <c r="JQE81" s="4"/>
      <c r="JQF81" s="4"/>
      <c r="JQG81" s="4"/>
      <c r="JQH81" s="4"/>
      <c r="JQI81" s="4"/>
      <c r="JQJ81" s="4"/>
      <c r="JQK81" s="4"/>
      <c r="JQL81" s="4"/>
      <c r="JQM81" s="4"/>
      <c r="JQN81" s="4"/>
      <c r="JQO81" s="4"/>
      <c r="JQP81" s="4"/>
      <c r="JQQ81" s="4"/>
      <c r="JQR81" s="4"/>
      <c r="JQS81" s="4"/>
      <c r="JQT81" s="4"/>
      <c r="JQU81" s="4"/>
      <c r="JQV81" s="4"/>
      <c r="JQW81" s="4"/>
      <c r="JQX81" s="4"/>
      <c r="JQY81" s="4"/>
      <c r="JQZ81" s="4"/>
      <c r="JRA81" s="4"/>
      <c r="JRB81" s="4"/>
      <c r="JRC81" s="4"/>
      <c r="JRD81" s="4"/>
      <c r="JRE81" s="4"/>
      <c r="JRF81" s="4"/>
      <c r="JRG81" s="4"/>
      <c r="JRH81" s="4"/>
      <c r="JRI81" s="4"/>
      <c r="JRJ81" s="4"/>
      <c r="JRK81" s="4"/>
      <c r="JRL81" s="4"/>
      <c r="JRM81" s="4"/>
      <c r="JRN81" s="4"/>
      <c r="JRO81" s="4"/>
      <c r="JRP81" s="4"/>
      <c r="JRQ81" s="4"/>
      <c r="JRR81" s="4"/>
      <c r="JRS81" s="4"/>
      <c r="JRT81" s="4"/>
      <c r="JRU81" s="4"/>
      <c r="JRV81" s="4"/>
      <c r="JRW81" s="4"/>
      <c r="JRX81" s="4"/>
      <c r="JRY81" s="4"/>
      <c r="JRZ81" s="4"/>
      <c r="JSA81" s="4"/>
      <c r="JSB81" s="4"/>
      <c r="JSC81" s="4"/>
      <c r="JSD81" s="4"/>
      <c r="JSE81" s="4"/>
      <c r="JSF81" s="4"/>
      <c r="JSG81" s="4"/>
      <c r="JSH81" s="4"/>
      <c r="JSI81" s="4"/>
      <c r="JSJ81" s="4"/>
      <c r="JSK81" s="4"/>
      <c r="JSL81" s="4"/>
      <c r="JSM81" s="4"/>
      <c r="JSN81" s="4"/>
      <c r="JSO81" s="4"/>
      <c r="JSP81" s="4"/>
      <c r="JSQ81" s="4"/>
      <c r="JSR81" s="4"/>
      <c r="JSS81" s="4"/>
      <c r="JST81" s="4"/>
      <c r="JSU81" s="4"/>
      <c r="JSV81" s="4"/>
      <c r="JSW81" s="4"/>
      <c r="JSX81" s="4"/>
      <c r="JSY81" s="4"/>
      <c r="JSZ81" s="4"/>
      <c r="JTA81" s="4"/>
      <c r="JTB81" s="4"/>
      <c r="JTC81" s="4"/>
      <c r="JTD81" s="4"/>
      <c r="JTE81" s="4"/>
      <c r="JTF81" s="4"/>
      <c r="JTG81" s="4"/>
      <c r="JTH81" s="4"/>
      <c r="JTI81" s="4"/>
      <c r="JTJ81" s="4"/>
      <c r="JTK81" s="4"/>
      <c r="JTL81" s="4"/>
      <c r="JTM81" s="4"/>
      <c r="JTN81" s="4"/>
      <c r="JTO81" s="4"/>
      <c r="JTP81" s="4"/>
      <c r="JTQ81" s="4"/>
      <c r="JTR81" s="4"/>
      <c r="JTS81" s="4"/>
      <c r="JTT81" s="4"/>
      <c r="JTU81" s="4"/>
      <c r="JTV81" s="4"/>
      <c r="JTW81" s="4"/>
      <c r="JTX81" s="4"/>
      <c r="JTY81" s="4"/>
      <c r="JTZ81" s="4"/>
      <c r="JUA81" s="4"/>
      <c r="JUB81" s="4"/>
      <c r="JUC81" s="4"/>
      <c r="JUD81" s="4"/>
      <c r="JUE81" s="4"/>
      <c r="JUF81" s="4"/>
      <c r="JUG81" s="4"/>
      <c r="JUH81" s="4"/>
      <c r="JUI81" s="4"/>
      <c r="JUJ81" s="4"/>
      <c r="JUK81" s="4"/>
      <c r="JUL81" s="4"/>
      <c r="JUM81" s="4"/>
      <c r="JUN81" s="4"/>
      <c r="JUO81" s="4"/>
      <c r="JUP81" s="4"/>
      <c r="JUQ81" s="4"/>
      <c r="JUR81" s="4"/>
      <c r="JUS81" s="4"/>
      <c r="JUT81" s="4"/>
      <c r="JUU81" s="4"/>
      <c r="JUV81" s="4"/>
      <c r="JUW81" s="4"/>
      <c r="JUX81" s="4"/>
      <c r="JUY81" s="4"/>
      <c r="JUZ81" s="4"/>
      <c r="JVA81" s="4"/>
      <c r="JVB81" s="4"/>
      <c r="JVC81" s="4"/>
      <c r="JVD81" s="4"/>
      <c r="JVE81" s="4"/>
      <c r="JVF81" s="4"/>
      <c r="JVG81" s="4"/>
      <c r="JVH81" s="4"/>
      <c r="JVI81" s="4"/>
      <c r="JVJ81" s="4"/>
      <c r="JVK81" s="4"/>
      <c r="JVL81" s="4"/>
      <c r="JVM81" s="4"/>
      <c r="JVN81" s="4"/>
      <c r="JVO81" s="4"/>
      <c r="JVP81" s="4"/>
      <c r="JVQ81" s="4"/>
      <c r="JVR81" s="4"/>
      <c r="JVS81" s="4"/>
      <c r="JVT81" s="4"/>
      <c r="JVU81" s="4"/>
      <c r="JVV81" s="4"/>
      <c r="JVW81" s="4"/>
      <c r="JVX81" s="4"/>
      <c r="JVY81" s="4"/>
      <c r="JVZ81" s="4"/>
      <c r="JWA81" s="4"/>
      <c r="JWB81" s="4"/>
      <c r="JWC81" s="4"/>
      <c r="JWD81" s="4"/>
      <c r="JWE81" s="4"/>
      <c r="JWF81" s="4"/>
      <c r="JWG81" s="4"/>
      <c r="JWH81" s="4"/>
      <c r="JWI81" s="4"/>
      <c r="JWJ81" s="4"/>
      <c r="JWK81" s="4"/>
      <c r="JWL81" s="4"/>
      <c r="JWM81" s="4"/>
      <c r="JWN81" s="4"/>
      <c r="JWO81" s="4"/>
      <c r="JWP81" s="4"/>
      <c r="JWQ81" s="4"/>
      <c r="JWR81" s="4"/>
      <c r="JWS81" s="4"/>
      <c r="JWT81" s="4"/>
      <c r="JWU81" s="4"/>
      <c r="JWV81" s="4"/>
      <c r="JWW81" s="4"/>
      <c r="JWX81" s="4"/>
      <c r="JWY81" s="4"/>
      <c r="JWZ81" s="4"/>
      <c r="JXA81" s="4"/>
      <c r="JXB81" s="4"/>
      <c r="JXC81" s="4"/>
      <c r="JXD81" s="4"/>
      <c r="JXE81" s="4"/>
      <c r="JXF81" s="4"/>
      <c r="JXG81" s="4"/>
      <c r="JXH81" s="4"/>
      <c r="JXI81" s="4"/>
      <c r="JXJ81" s="4"/>
      <c r="JXK81" s="4"/>
      <c r="JXL81" s="4"/>
      <c r="JXM81" s="4"/>
      <c r="JXN81" s="4"/>
      <c r="JXO81" s="4"/>
      <c r="JXP81" s="4"/>
      <c r="JXQ81" s="4"/>
      <c r="JXR81" s="4"/>
      <c r="JXS81" s="4"/>
      <c r="JXT81" s="4"/>
      <c r="JXU81" s="4"/>
      <c r="JXV81" s="4"/>
      <c r="JXW81" s="4"/>
      <c r="JXX81" s="4"/>
      <c r="JXY81" s="4"/>
      <c r="JXZ81" s="4"/>
      <c r="JYA81" s="4"/>
      <c r="JYB81" s="4"/>
      <c r="JYC81" s="4"/>
      <c r="JYD81" s="4"/>
      <c r="JYE81" s="4"/>
      <c r="JYF81" s="4"/>
      <c r="JYG81" s="4"/>
      <c r="JYH81" s="4"/>
      <c r="JYI81" s="4"/>
      <c r="JYJ81" s="4"/>
      <c r="JYK81" s="4"/>
      <c r="JYL81" s="4"/>
      <c r="JYM81" s="4"/>
      <c r="JYN81" s="4"/>
      <c r="JYO81" s="4"/>
      <c r="JYP81" s="4"/>
      <c r="JYQ81" s="4"/>
      <c r="JYR81" s="4"/>
      <c r="JYS81" s="4"/>
      <c r="JYT81" s="4"/>
      <c r="JYU81" s="4"/>
      <c r="JYV81" s="4"/>
      <c r="JYW81" s="4"/>
      <c r="JYX81" s="4"/>
      <c r="JYY81" s="4"/>
      <c r="JYZ81" s="4"/>
      <c r="JZA81" s="4"/>
      <c r="JZB81" s="4"/>
      <c r="JZC81" s="4"/>
      <c r="JZD81" s="4"/>
      <c r="JZE81" s="4"/>
      <c r="JZF81" s="4"/>
      <c r="JZG81" s="4"/>
      <c r="JZH81" s="4"/>
      <c r="JZI81" s="4"/>
      <c r="JZJ81" s="4"/>
      <c r="JZK81" s="4"/>
      <c r="JZL81" s="4"/>
      <c r="JZM81" s="4"/>
      <c r="JZN81" s="4"/>
      <c r="JZO81" s="4"/>
      <c r="JZP81" s="4"/>
      <c r="JZQ81" s="4"/>
      <c r="JZR81" s="4"/>
      <c r="JZS81" s="4"/>
      <c r="JZT81" s="4"/>
      <c r="JZU81" s="4"/>
      <c r="JZV81" s="4"/>
      <c r="JZW81" s="4"/>
      <c r="JZX81" s="4"/>
      <c r="JZY81" s="4"/>
      <c r="JZZ81" s="4"/>
      <c r="KAA81" s="4"/>
      <c r="KAB81" s="4"/>
      <c r="KAC81" s="4"/>
      <c r="KAD81" s="4"/>
      <c r="KAE81" s="4"/>
      <c r="KAF81" s="4"/>
      <c r="KAG81" s="4"/>
      <c r="KAH81" s="4"/>
      <c r="KAI81" s="4"/>
      <c r="KAJ81" s="4"/>
      <c r="KAK81" s="4"/>
      <c r="KAL81" s="4"/>
      <c r="KAM81" s="4"/>
      <c r="KAN81" s="4"/>
      <c r="KAO81" s="4"/>
      <c r="KAP81" s="4"/>
      <c r="KAQ81" s="4"/>
      <c r="KAR81" s="4"/>
      <c r="KAS81" s="4"/>
      <c r="KAT81" s="4"/>
      <c r="KAU81" s="4"/>
      <c r="KAV81" s="4"/>
      <c r="KAW81" s="4"/>
      <c r="KAX81" s="4"/>
      <c r="KAY81" s="4"/>
      <c r="KAZ81" s="4"/>
      <c r="KBA81" s="4"/>
      <c r="KBB81" s="4"/>
      <c r="KBC81" s="4"/>
      <c r="KBD81" s="4"/>
      <c r="KBE81" s="4"/>
      <c r="KBF81" s="4"/>
      <c r="KBG81" s="4"/>
      <c r="KBH81" s="4"/>
      <c r="KBI81" s="4"/>
      <c r="KBJ81" s="4"/>
      <c r="KBK81" s="4"/>
      <c r="KBL81" s="4"/>
      <c r="KBM81" s="4"/>
      <c r="KBN81" s="4"/>
      <c r="KBO81" s="4"/>
      <c r="KBP81" s="4"/>
      <c r="KBQ81" s="4"/>
      <c r="KBR81" s="4"/>
      <c r="KBS81" s="4"/>
      <c r="KBT81" s="4"/>
      <c r="KBU81" s="4"/>
      <c r="KBV81" s="4"/>
      <c r="KBW81" s="4"/>
      <c r="KBX81" s="4"/>
      <c r="KBY81" s="4"/>
      <c r="KBZ81" s="4"/>
      <c r="KCA81" s="4"/>
      <c r="KCB81" s="4"/>
      <c r="KCC81" s="4"/>
      <c r="KCD81" s="4"/>
      <c r="KCE81" s="4"/>
      <c r="KCF81" s="4"/>
      <c r="KCG81" s="4"/>
      <c r="KCH81" s="4"/>
      <c r="KCI81" s="4"/>
      <c r="KCJ81" s="4"/>
      <c r="KCK81" s="4"/>
      <c r="KCL81" s="4"/>
      <c r="KCM81" s="4"/>
      <c r="KCN81" s="4"/>
      <c r="KCO81" s="4"/>
      <c r="KCP81" s="4"/>
      <c r="KCQ81" s="4"/>
      <c r="KCR81" s="4"/>
      <c r="KCS81" s="4"/>
      <c r="KCT81" s="4"/>
      <c r="KCU81" s="4"/>
      <c r="KCV81" s="4"/>
      <c r="KCW81" s="4"/>
      <c r="KCX81" s="4"/>
      <c r="KCY81" s="4"/>
      <c r="KCZ81" s="4"/>
      <c r="KDA81" s="4"/>
      <c r="KDB81" s="4"/>
      <c r="KDC81" s="4"/>
      <c r="KDD81" s="4"/>
      <c r="KDE81" s="4"/>
      <c r="KDF81" s="4"/>
      <c r="KDG81" s="4"/>
      <c r="KDH81" s="4"/>
      <c r="KDI81" s="4"/>
      <c r="KDJ81" s="4"/>
      <c r="KDK81" s="4"/>
      <c r="KDL81" s="4"/>
      <c r="KDM81" s="4"/>
      <c r="KDN81" s="4"/>
      <c r="KDO81" s="4"/>
      <c r="KDP81" s="4"/>
      <c r="KDQ81" s="4"/>
      <c r="KDR81" s="4"/>
      <c r="KDS81" s="4"/>
      <c r="KDT81" s="4"/>
      <c r="KDU81" s="4"/>
      <c r="KDV81" s="4"/>
      <c r="KDW81" s="4"/>
      <c r="KDX81" s="4"/>
      <c r="KDY81" s="4"/>
      <c r="KDZ81" s="4"/>
      <c r="KEA81" s="4"/>
      <c r="KEB81" s="4"/>
      <c r="KEC81" s="4"/>
      <c r="KED81" s="4"/>
      <c r="KEE81" s="4"/>
      <c r="KEF81" s="4"/>
      <c r="KEG81" s="4"/>
      <c r="KEH81" s="4"/>
      <c r="KEI81" s="4"/>
      <c r="KEJ81" s="4"/>
      <c r="KEK81" s="4"/>
      <c r="KEL81" s="4"/>
      <c r="KEM81" s="4"/>
      <c r="KEN81" s="4"/>
      <c r="KEO81" s="4"/>
      <c r="KEP81" s="4"/>
      <c r="KEQ81" s="4"/>
      <c r="KER81" s="4"/>
      <c r="KES81" s="4"/>
      <c r="KET81" s="4"/>
      <c r="KEU81" s="4"/>
      <c r="KEV81" s="4"/>
      <c r="KEW81" s="4"/>
      <c r="KEX81" s="4"/>
      <c r="KEY81" s="4"/>
      <c r="KEZ81" s="4"/>
      <c r="KFA81" s="4"/>
      <c r="KFB81" s="4"/>
      <c r="KFC81" s="4"/>
      <c r="KFD81" s="4"/>
      <c r="KFE81" s="4"/>
      <c r="KFF81" s="4"/>
      <c r="KFG81" s="4"/>
      <c r="KFH81" s="4"/>
      <c r="KFI81" s="4"/>
      <c r="KFJ81" s="4"/>
      <c r="KFK81" s="4"/>
      <c r="KFL81" s="4"/>
      <c r="KFM81" s="4"/>
      <c r="KFN81" s="4"/>
      <c r="KFO81" s="4"/>
      <c r="KFP81" s="4"/>
      <c r="KFQ81" s="4"/>
      <c r="KFR81" s="4"/>
      <c r="KFS81" s="4"/>
      <c r="KFT81" s="4"/>
      <c r="KFU81" s="4"/>
      <c r="KFV81" s="4"/>
      <c r="KFW81" s="4"/>
      <c r="KFX81" s="4"/>
      <c r="KFY81" s="4"/>
      <c r="KFZ81" s="4"/>
      <c r="KGA81" s="4"/>
      <c r="KGB81" s="4"/>
      <c r="KGC81" s="4"/>
      <c r="KGD81" s="4"/>
      <c r="KGE81" s="4"/>
      <c r="KGF81" s="4"/>
      <c r="KGG81" s="4"/>
      <c r="KGH81" s="4"/>
      <c r="KGI81" s="4"/>
      <c r="KGJ81" s="4"/>
      <c r="KGK81" s="4"/>
      <c r="KGL81" s="4"/>
      <c r="KGM81" s="4"/>
      <c r="KGN81" s="4"/>
      <c r="KGO81" s="4"/>
      <c r="KGP81" s="4"/>
      <c r="KGQ81" s="4"/>
      <c r="KGR81" s="4"/>
      <c r="KGS81" s="4"/>
      <c r="KGT81" s="4"/>
      <c r="KGU81" s="4"/>
      <c r="KGV81" s="4"/>
      <c r="KGW81" s="4"/>
      <c r="KGX81" s="4"/>
      <c r="KGY81" s="4"/>
      <c r="KGZ81" s="4"/>
      <c r="KHA81" s="4"/>
      <c r="KHB81" s="4"/>
      <c r="KHC81" s="4"/>
      <c r="KHD81" s="4"/>
      <c r="KHE81" s="4"/>
      <c r="KHF81" s="4"/>
      <c r="KHG81" s="4"/>
      <c r="KHH81" s="4"/>
      <c r="KHI81" s="4"/>
      <c r="KHJ81" s="4"/>
      <c r="KHK81" s="4"/>
      <c r="KHL81" s="4"/>
      <c r="KHM81" s="4"/>
      <c r="KHN81" s="4"/>
      <c r="KHO81" s="4"/>
      <c r="KHP81" s="4"/>
      <c r="KHQ81" s="4"/>
      <c r="KHR81" s="4"/>
      <c r="KHS81" s="4"/>
      <c r="KHT81" s="4"/>
      <c r="KHU81" s="4"/>
      <c r="KHV81" s="4"/>
      <c r="KHW81" s="4"/>
      <c r="KHX81" s="4"/>
      <c r="KHY81" s="4"/>
      <c r="KHZ81" s="4"/>
      <c r="KIA81" s="4"/>
      <c r="KIB81" s="4"/>
      <c r="KIC81" s="4"/>
      <c r="KID81" s="4"/>
      <c r="KIE81" s="4"/>
      <c r="KIF81" s="4"/>
      <c r="KIG81" s="4"/>
      <c r="KIH81" s="4"/>
      <c r="KII81" s="4"/>
      <c r="KIJ81" s="4"/>
      <c r="KIK81" s="4"/>
      <c r="KIL81" s="4"/>
      <c r="KIM81" s="4"/>
      <c r="KIN81" s="4"/>
      <c r="KIO81" s="4"/>
      <c r="KIP81" s="4"/>
      <c r="KIQ81" s="4"/>
      <c r="KIR81" s="4"/>
      <c r="KIS81" s="4"/>
      <c r="KIT81" s="4"/>
      <c r="KIU81" s="4"/>
      <c r="KIV81" s="4"/>
      <c r="KIW81" s="4"/>
      <c r="KIX81" s="4"/>
      <c r="KIY81" s="4"/>
      <c r="KIZ81" s="4"/>
      <c r="KJA81" s="4"/>
      <c r="KJB81" s="4"/>
      <c r="KJC81" s="4"/>
      <c r="KJD81" s="4"/>
      <c r="KJE81" s="4"/>
      <c r="KJF81" s="4"/>
      <c r="KJG81" s="4"/>
      <c r="KJH81" s="4"/>
      <c r="KJI81" s="4"/>
      <c r="KJJ81" s="4"/>
      <c r="KJK81" s="4"/>
      <c r="KJL81" s="4"/>
      <c r="KJM81" s="4"/>
      <c r="KJN81" s="4"/>
      <c r="KJO81" s="4"/>
      <c r="KJP81" s="4"/>
      <c r="KJQ81" s="4"/>
      <c r="KJR81" s="4"/>
      <c r="KJS81" s="4"/>
      <c r="KJT81" s="4"/>
      <c r="KJU81" s="4"/>
      <c r="KJV81" s="4"/>
      <c r="KJW81" s="4"/>
      <c r="KJX81" s="4"/>
      <c r="KJY81" s="4"/>
      <c r="KJZ81" s="4"/>
      <c r="KKA81" s="4"/>
      <c r="KKB81" s="4"/>
      <c r="KKC81" s="4"/>
      <c r="KKD81" s="4"/>
      <c r="KKE81" s="4"/>
      <c r="KKF81" s="4"/>
      <c r="KKG81" s="4"/>
      <c r="KKH81" s="4"/>
      <c r="KKI81" s="4"/>
      <c r="KKJ81" s="4"/>
      <c r="KKK81" s="4"/>
      <c r="KKL81" s="4"/>
      <c r="KKM81" s="4"/>
      <c r="KKN81" s="4"/>
      <c r="KKO81" s="4"/>
      <c r="KKP81" s="4"/>
      <c r="KKQ81" s="4"/>
      <c r="KKR81" s="4"/>
      <c r="KKS81" s="4"/>
      <c r="KKT81" s="4"/>
      <c r="KKU81" s="4"/>
      <c r="KKV81" s="4"/>
      <c r="KKW81" s="4"/>
      <c r="KKX81" s="4"/>
      <c r="KKY81" s="4"/>
      <c r="KKZ81" s="4"/>
      <c r="KLA81" s="4"/>
      <c r="KLB81" s="4"/>
      <c r="KLC81" s="4"/>
      <c r="KLD81" s="4"/>
      <c r="KLE81" s="4"/>
      <c r="KLF81" s="4"/>
      <c r="KLG81" s="4"/>
      <c r="KLH81" s="4"/>
      <c r="KLI81" s="4"/>
      <c r="KLJ81" s="4"/>
      <c r="KLK81" s="4"/>
      <c r="KLL81" s="4"/>
      <c r="KLM81" s="4"/>
      <c r="KLN81" s="4"/>
      <c r="KLO81" s="4"/>
      <c r="KLP81" s="4"/>
      <c r="KLQ81" s="4"/>
      <c r="KLR81" s="4"/>
      <c r="KLS81" s="4"/>
      <c r="KLT81" s="4"/>
      <c r="KLU81" s="4"/>
      <c r="KLV81" s="4"/>
      <c r="KLW81" s="4"/>
      <c r="KLX81" s="4"/>
      <c r="KLY81" s="4"/>
      <c r="KLZ81" s="4"/>
      <c r="KMA81" s="4"/>
      <c r="KMB81" s="4"/>
      <c r="KMC81" s="4"/>
      <c r="KMD81" s="4"/>
      <c r="KME81" s="4"/>
      <c r="KMF81" s="4"/>
      <c r="KMG81" s="4"/>
      <c r="KMH81" s="4"/>
      <c r="KMI81" s="4"/>
      <c r="KMJ81" s="4"/>
      <c r="KMK81" s="4"/>
      <c r="KML81" s="4"/>
      <c r="KMM81" s="4"/>
      <c r="KMN81" s="4"/>
      <c r="KMO81" s="4"/>
      <c r="KMP81" s="4"/>
      <c r="KMQ81" s="4"/>
      <c r="KMR81" s="4"/>
      <c r="KMS81" s="4"/>
      <c r="KMT81" s="4"/>
      <c r="KMU81" s="4"/>
      <c r="KMV81" s="4"/>
      <c r="KMW81" s="4"/>
      <c r="KMX81" s="4"/>
      <c r="KMY81" s="4"/>
      <c r="KMZ81" s="4"/>
      <c r="KNA81" s="4"/>
      <c r="KNB81" s="4"/>
      <c r="KNC81" s="4"/>
      <c r="KND81" s="4"/>
      <c r="KNE81" s="4"/>
      <c r="KNF81" s="4"/>
      <c r="KNG81" s="4"/>
      <c r="KNH81" s="4"/>
      <c r="KNI81" s="4"/>
      <c r="KNJ81" s="4"/>
      <c r="KNK81" s="4"/>
      <c r="KNL81" s="4"/>
      <c r="KNM81" s="4"/>
      <c r="KNN81" s="4"/>
      <c r="KNO81" s="4"/>
      <c r="KNP81" s="4"/>
      <c r="KNQ81" s="4"/>
      <c r="KNR81" s="4"/>
      <c r="KNS81" s="4"/>
      <c r="KNT81" s="4"/>
      <c r="KNU81" s="4"/>
      <c r="KNV81" s="4"/>
      <c r="KNW81" s="4"/>
      <c r="KNX81" s="4"/>
      <c r="KNY81" s="4"/>
      <c r="KNZ81" s="4"/>
      <c r="KOA81" s="4"/>
      <c r="KOB81" s="4"/>
      <c r="KOC81" s="4"/>
      <c r="KOD81" s="4"/>
      <c r="KOE81" s="4"/>
      <c r="KOF81" s="4"/>
      <c r="KOG81" s="4"/>
      <c r="KOH81" s="4"/>
      <c r="KOI81" s="4"/>
      <c r="KOJ81" s="4"/>
      <c r="KOK81" s="4"/>
      <c r="KOL81" s="4"/>
      <c r="KOM81" s="4"/>
      <c r="KON81" s="4"/>
      <c r="KOO81" s="4"/>
      <c r="KOP81" s="4"/>
      <c r="KOQ81" s="4"/>
      <c r="KOR81" s="4"/>
      <c r="KOS81" s="4"/>
      <c r="KOT81" s="4"/>
      <c r="KOU81" s="4"/>
      <c r="KOV81" s="4"/>
      <c r="KOW81" s="4"/>
      <c r="KOX81" s="4"/>
      <c r="KOY81" s="4"/>
      <c r="KOZ81" s="4"/>
      <c r="KPA81" s="4"/>
      <c r="KPB81" s="4"/>
      <c r="KPC81" s="4"/>
      <c r="KPD81" s="4"/>
      <c r="KPE81" s="4"/>
      <c r="KPF81" s="4"/>
      <c r="KPG81" s="4"/>
      <c r="KPH81" s="4"/>
      <c r="KPI81" s="4"/>
      <c r="KPJ81" s="4"/>
      <c r="KPK81" s="4"/>
      <c r="KPL81" s="4"/>
      <c r="KPM81" s="4"/>
      <c r="KPN81" s="4"/>
      <c r="KPO81" s="4"/>
      <c r="KPP81" s="4"/>
      <c r="KPQ81" s="4"/>
      <c r="KPR81" s="4"/>
      <c r="KPS81" s="4"/>
      <c r="KPT81" s="4"/>
      <c r="KPU81" s="4"/>
      <c r="KPV81" s="4"/>
      <c r="KPW81" s="4"/>
      <c r="KPX81" s="4"/>
      <c r="KPY81" s="4"/>
      <c r="KPZ81" s="4"/>
      <c r="KQA81" s="4"/>
      <c r="KQB81" s="4"/>
      <c r="KQC81" s="4"/>
      <c r="KQD81" s="4"/>
      <c r="KQE81" s="4"/>
      <c r="KQF81" s="4"/>
      <c r="KQG81" s="4"/>
      <c r="KQH81" s="4"/>
      <c r="KQI81" s="4"/>
      <c r="KQJ81" s="4"/>
      <c r="KQK81" s="4"/>
      <c r="KQL81" s="4"/>
      <c r="KQM81" s="4"/>
      <c r="KQN81" s="4"/>
      <c r="KQO81" s="4"/>
      <c r="KQP81" s="4"/>
      <c r="KQQ81" s="4"/>
      <c r="KQR81" s="4"/>
      <c r="KQS81" s="4"/>
      <c r="KQT81" s="4"/>
      <c r="KQU81" s="4"/>
      <c r="KQV81" s="4"/>
      <c r="KQW81" s="4"/>
      <c r="KQX81" s="4"/>
      <c r="KQY81" s="4"/>
      <c r="KQZ81" s="4"/>
      <c r="KRA81" s="4"/>
      <c r="KRB81" s="4"/>
      <c r="KRC81" s="4"/>
      <c r="KRD81" s="4"/>
      <c r="KRE81" s="4"/>
      <c r="KRF81" s="4"/>
      <c r="KRG81" s="4"/>
      <c r="KRH81" s="4"/>
      <c r="KRI81" s="4"/>
      <c r="KRJ81" s="4"/>
      <c r="KRK81" s="4"/>
      <c r="KRL81" s="4"/>
      <c r="KRM81" s="4"/>
      <c r="KRN81" s="4"/>
      <c r="KRO81" s="4"/>
      <c r="KRP81" s="4"/>
      <c r="KRQ81" s="4"/>
      <c r="KRR81" s="4"/>
      <c r="KRS81" s="4"/>
      <c r="KRT81" s="4"/>
      <c r="KRU81" s="4"/>
      <c r="KRV81" s="4"/>
      <c r="KRW81" s="4"/>
      <c r="KRX81" s="4"/>
      <c r="KRY81" s="4"/>
      <c r="KRZ81" s="4"/>
      <c r="KSA81" s="4"/>
      <c r="KSB81" s="4"/>
      <c r="KSC81" s="4"/>
      <c r="KSD81" s="4"/>
      <c r="KSE81" s="4"/>
      <c r="KSF81" s="4"/>
      <c r="KSG81" s="4"/>
      <c r="KSH81" s="4"/>
      <c r="KSI81" s="4"/>
      <c r="KSJ81" s="4"/>
      <c r="KSK81" s="4"/>
      <c r="KSL81" s="4"/>
      <c r="KSM81" s="4"/>
      <c r="KSN81" s="4"/>
      <c r="KSO81" s="4"/>
      <c r="KSP81" s="4"/>
      <c r="KSQ81" s="4"/>
      <c r="KSR81" s="4"/>
      <c r="KSS81" s="4"/>
      <c r="KST81" s="4"/>
      <c r="KSU81" s="4"/>
      <c r="KSV81" s="4"/>
      <c r="KSW81" s="4"/>
      <c r="KSX81" s="4"/>
      <c r="KSY81" s="4"/>
      <c r="KSZ81" s="4"/>
      <c r="KTA81" s="4"/>
      <c r="KTB81" s="4"/>
      <c r="KTC81" s="4"/>
      <c r="KTD81" s="4"/>
      <c r="KTE81" s="4"/>
      <c r="KTF81" s="4"/>
      <c r="KTG81" s="4"/>
      <c r="KTH81" s="4"/>
      <c r="KTI81" s="4"/>
      <c r="KTJ81" s="4"/>
      <c r="KTK81" s="4"/>
      <c r="KTL81" s="4"/>
      <c r="KTM81" s="4"/>
      <c r="KTN81" s="4"/>
      <c r="KTO81" s="4"/>
      <c r="KTP81" s="4"/>
      <c r="KTQ81" s="4"/>
      <c r="KTR81" s="4"/>
      <c r="KTS81" s="4"/>
      <c r="KTT81" s="4"/>
      <c r="KTU81" s="4"/>
      <c r="KTV81" s="4"/>
      <c r="KTW81" s="4"/>
      <c r="KTX81" s="4"/>
      <c r="KTY81" s="4"/>
      <c r="KTZ81" s="4"/>
      <c r="KUA81" s="4"/>
      <c r="KUB81" s="4"/>
      <c r="KUC81" s="4"/>
      <c r="KUD81" s="4"/>
      <c r="KUE81" s="4"/>
      <c r="KUF81" s="4"/>
      <c r="KUG81" s="4"/>
      <c r="KUH81" s="4"/>
      <c r="KUI81" s="4"/>
      <c r="KUJ81" s="4"/>
      <c r="KUK81" s="4"/>
      <c r="KUL81" s="4"/>
      <c r="KUM81" s="4"/>
      <c r="KUN81" s="4"/>
      <c r="KUO81" s="4"/>
      <c r="KUP81" s="4"/>
      <c r="KUQ81" s="4"/>
      <c r="KUR81" s="4"/>
      <c r="KUS81" s="4"/>
      <c r="KUT81" s="4"/>
      <c r="KUU81" s="4"/>
      <c r="KUV81" s="4"/>
      <c r="KUW81" s="4"/>
      <c r="KUX81" s="4"/>
      <c r="KUY81" s="4"/>
      <c r="KUZ81" s="4"/>
      <c r="KVA81" s="4"/>
      <c r="KVB81" s="4"/>
      <c r="KVC81" s="4"/>
      <c r="KVD81" s="4"/>
      <c r="KVE81" s="4"/>
      <c r="KVF81" s="4"/>
      <c r="KVG81" s="4"/>
      <c r="KVH81" s="4"/>
      <c r="KVI81" s="4"/>
      <c r="KVJ81" s="4"/>
      <c r="KVK81" s="4"/>
      <c r="KVL81" s="4"/>
      <c r="KVM81" s="4"/>
      <c r="KVN81" s="4"/>
      <c r="KVO81" s="4"/>
      <c r="KVP81" s="4"/>
      <c r="KVQ81" s="4"/>
      <c r="KVR81" s="4"/>
      <c r="KVS81" s="4"/>
      <c r="KVT81" s="4"/>
      <c r="KVU81" s="4"/>
      <c r="KVV81" s="4"/>
      <c r="KVW81" s="4"/>
      <c r="KVX81" s="4"/>
      <c r="KVY81" s="4"/>
      <c r="KVZ81" s="4"/>
      <c r="KWA81" s="4"/>
      <c r="KWB81" s="4"/>
      <c r="KWC81" s="4"/>
      <c r="KWD81" s="4"/>
      <c r="KWE81" s="4"/>
      <c r="KWF81" s="4"/>
      <c r="KWG81" s="4"/>
      <c r="KWH81" s="4"/>
      <c r="KWI81" s="4"/>
      <c r="KWJ81" s="4"/>
      <c r="KWK81" s="4"/>
      <c r="KWL81" s="4"/>
      <c r="KWM81" s="4"/>
      <c r="KWN81" s="4"/>
      <c r="KWO81" s="4"/>
      <c r="KWP81" s="4"/>
      <c r="KWQ81" s="4"/>
      <c r="KWR81" s="4"/>
      <c r="KWS81" s="4"/>
      <c r="KWT81" s="4"/>
      <c r="KWU81" s="4"/>
      <c r="KWV81" s="4"/>
      <c r="KWW81" s="4"/>
      <c r="KWX81" s="4"/>
      <c r="KWY81" s="4"/>
      <c r="KWZ81" s="4"/>
      <c r="KXA81" s="4"/>
      <c r="KXB81" s="4"/>
      <c r="KXC81" s="4"/>
      <c r="KXD81" s="4"/>
      <c r="KXE81" s="4"/>
      <c r="KXF81" s="4"/>
      <c r="KXG81" s="4"/>
      <c r="KXH81" s="4"/>
      <c r="KXI81" s="4"/>
      <c r="KXJ81" s="4"/>
      <c r="KXK81" s="4"/>
      <c r="KXL81" s="4"/>
      <c r="KXM81" s="4"/>
      <c r="KXN81" s="4"/>
      <c r="KXO81" s="4"/>
      <c r="KXP81" s="4"/>
      <c r="KXQ81" s="4"/>
      <c r="KXR81" s="4"/>
      <c r="KXS81" s="4"/>
      <c r="KXT81" s="4"/>
      <c r="KXU81" s="4"/>
      <c r="KXV81" s="4"/>
      <c r="KXW81" s="4"/>
      <c r="KXX81" s="4"/>
      <c r="KXY81" s="4"/>
      <c r="KXZ81" s="4"/>
      <c r="KYA81" s="4"/>
      <c r="KYB81" s="4"/>
      <c r="KYC81" s="4"/>
      <c r="KYD81" s="4"/>
      <c r="KYE81" s="4"/>
      <c r="KYF81" s="4"/>
      <c r="KYG81" s="4"/>
      <c r="KYH81" s="4"/>
      <c r="KYI81" s="4"/>
      <c r="KYJ81" s="4"/>
      <c r="KYK81" s="4"/>
      <c r="KYL81" s="4"/>
      <c r="KYM81" s="4"/>
      <c r="KYN81" s="4"/>
      <c r="KYO81" s="4"/>
      <c r="KYP81" s="4"/>
      <c r="KYQ81" s="4"/>
      <c r="KYR81" s="4"/>
      <c r="KYS81" s="4"/>
      <c r="KYT81" s="4"/>
      <c r="KYU81" s="4"/>
      <c r="KYV81" s="4"/>
      <c r="KYW81" s="4"/>
      <c r="KYX81" s="4"/>
      <c r="KYY81" s="4"/>
      <c r="KYZ81" s="4"/>
      <c r="KZA81" s="4"/>
      <c r="KZB81" s="4"/>
      <c r="KZC81" s="4"/>
      <c r="KZD81" s="4"/>
      <c r="KZE81" s="4"/>
      <c r="KZF81" s="4"/>
      <c r="KZG81" s="4"/>
      <c r="KZH81" s="4"/>
      <c r="KZI81" s="4"/>
      <c r="KZJ81" s="4"/>
      <c r="KZK81" s="4"/>
      <c r="KZL81" s="4"/>
      <c r="KZM81" s="4"/>
      <c r="KZN81" s="4"/>
      <c r="KZO81" s="4"/>
      <c r="KZP81" s="4"/>
      <c r="KZQ81" s="4"/>
      <c r="KZR81" s="4"/>
      <c r="KZS81" s="4"/>
      <c r="KZT81" s="4"/>
      <c r="KZU81" s="4"/>
      <c r="KZV81" s="4"/>
      <c r="KZW81" s="4"/>
      <c r="KZX81" s="4"/>
      <c r="KZY81" s="4"/>
      <c r="KZZ81" s="4"/>
      <c r="LAA81" s="4"/>
      <c r="LAB81" s="4"/>
      <c r="LAC81" s="4"/>
      <c r="LAD81" s="4"/>
      <c r="LAE81" s="4"/>
      <c r="LAF81" s="4"/>
      <c r="LAG81" s="4"/>
      <c r="LAH81" s="4"/>
      <c r="LAI81" s="4"/>
      <c r="LAJ81" s="4"/>
      <c r="LAK81" s="4"/>
      <c r="LAL81" s="4"/>
      <c r="LAM81" s="4"/>
      <c r="LAN81" s="4"/>
      <c r="LAO81" s="4"/>
      <c r="LAP81" s="4"/>
      <c r="LAQ81" s="4"/>
      <c r="LAR81" s="4"/>
      <c r="LAS81" s="4"/>
      <c r="LAT81" s="4"/>
      <c r="LAU81" s="4"/>
      <c r="LAV81" s="4"/>
      <c r="LAW81" s="4"/>
      <c r="LAX81" s="4"/>
      <c r="LAY81" s="4"/>
      <c r="LAZ81" s="4"/>
      <c r="LBA81" s="4"/>
      <c r="LBB81" s="4"/>
      <c r="LBC81" s="4"/>
      <c r="LBD81" s="4"/>
      <c r="LBE81" s="4"/>
      <c r="LBF81" s="4"/>
      <c r="LBG81" s="4"/>
      <c r="LBH81" s="4"/>
      <c r="LBI81" s="4"/>
      <c r="LBJ81" s="4"/>
      <c r="LBK81" s="4"/>
      <c r="LBL81" s="4"/>
      <c r="LBM81" s="4"/>
      <c r="LBN81" s="4"/>
      <c r="LBO81" s="4"/>
      <c r="LBP81" s="4"/>
      <c r="LBQ81" s="4"/>
      <c r="LBR81" s="4"/>
      <c r="LBS81" s="4"/>
      <c r="LBT81" s="4"/>
      <c r="LBU81" s="4"/>
      <c r="LBV81" s="4"/>
      <c r="LBW81" s="4"/>
      <c r="LBX81" s="4"/>
      <c r="LBY81" s="4"/>
      <c r="LBZ81" s="4"/>
      <c r="LCA81" s="4"/>
      <c r="LCB81" s="4"/>
      <c r="LCC81" s="4"/>
      <c r="LCD81" s="4"/>
      <c r="LCE81" s="4"/>
      <c r="LCF81" s="4"/>
      <c r="LCG81" s="4"/>
      <c r="LCH81" s="4"/>
      <c r="LCI81" s="4"/>
      <c r="LCJ81" s="4"/>
      <c r="LCK81" s="4"/>
      <c r="LCL81" s="4"/>
      <c r="LCM81" s="4"/>
      <c r="LCN81" s="4"/>
      <c r="LCO81" s="4"/>
      <c r="LCP81" s="4"/>
      <c r="LCQ81" s="4"/>
      <c r="LCR81" s="4"/>
      <c r="LCS81" s="4"/>
      <c r="LCT81" s="4"/>
      <c r="LCU81" s="4"/>
      <c r="LCV81" s="4"/>
      <c r="LCW81" s="4"/>
      <c r="LCX81" s="4"/>
      <c r="LCY81" s="4"/>
      <c r="LCZ81" s="4"/>
      <c r="LDA81" s="4"/>
      <c r="LDB81" s="4"/>
      <c r="LDC81" s="4"/>
      <c r="LDD81" s="4"/>
      <c r="LDE81" s="4"/>
      <c r="LDF81" s="4"/>
      <c r="LDG81" s="4"/>
      <c r="LDH81" s="4"/>
      <c r="LDI81" s="4"/>
      <c r="LDJ81" s="4"/>
      <c r="LDK81" s="4"/>
      <c r="LDL81" s="4"/>
      <c r="LDM81" s="4"/>
      <c r="LDN81" s="4"/>
      <c r="LDO81" s="4"/>
      <c r="LDP81" s="4"/>
      <c r="LDQ81" s="4"/>
      <c r="LDR81" s="4"/>
      <c r="LDS81" s="4"/>
      <c r="LDT81" s="4"/>
      <c r="LDU81" s="4"/>
      <c r="LDV81" s="4"/>
      <c r="LDW81" s="4"/>
      <c r="LDX81" s="4"/>
      <c r="LDY81" s="4"/>
      <c r="LDZ81" s="4"/>
      <c r="LEA81" s="4"/>
      <c r="LEB81" s="4"/>
      <c r="LEC81" s="4"/>
      <c r="LED81" s="4"/>
      <c r="LEE81" s="4"/>
      <c r="LEF81" s="4"/>
      <c r="LEG81" s="4"/>
      <c r="LEH81" s="4"/>
      <c r="LEI81" s="4"/>
      <c r="LEJ81" s="4"/>
      <c r="LEK81" s="4"/>
      <c r="LEL81" s="4"/>
      <c r="LEM81" s="4"/>
      <c r="LEN81" s="4"/>
      <c r="LEO81" s="4"/>
      <c r="LEP81" s="4"/>
      <c r="LEQ81" s="4"/>
      <c r="LER81" s="4"/>
      <c r="LES81" s="4"/>
      <c r="LET81" s="4"/>
      <c r="LEU81" s="4"/>
      <c r="LEV81" s="4"/>
      <c r="LEW81" s="4"/>
      <c r="LEX81" s="4"/>
      <c r="LEY81" s="4"/>
      <c r="LEZ81" s="4"/>
      <c r="LFA81" s="4"/>
      <c r="LFB81" s="4"/>
      <c r="LFC81" s="4"/>
      <c r="LFD81" s="4"/>
      <c r="LFE81" s="4"/>
      <c r="LFF81" s="4"/>
      <c r="LFG81" s="4"/>
      <c r="LFH81" s="4"/>
      <c r="LFI81" s="4"/>
      <c r="LFJ81" s="4"/>
      <c r="LFK81" s="4"/>
      <c r="LFL81" s="4"/>
      <c r="LFM81" s="4"/>
      <c r="LFN81" s="4"/>
      <c r="LFO81" s="4"/>
      <c r="LFP81" s="4"/>
      <c r="LFQ81" s="4"/>
      <c r="LFR81" s="4"/>
      <c r="LFS81" s="4"/>
      <c r="LFT81" s="4"/>
      <c r="LFU81" s="4"/>
      <c r="LFV81" s="4"/>
      <c r="LFW81" s="4"/>
      <c r="LFX81" s="4"/>
      <c r="LFY81" s="4"/>
      <c r="LFZ81" s="4"/>
      <c r="LGA81" s="4"/>
      <c r="LGB81" s="4"/>
      <c r="LGC81" s="4"/>
      <c r="LGD81" s="4"/>
      <c r="LGE81" s="4"/>
      <c r="LGF81" s="4"/>
      <c r="LGG81" s="4"/>
      <c r="LGH81" s="4"/>
      <c r="LGI81" s="4"/>
      <c r="LGJ81" s="4"/>
      <c r="LGK81" s="4"/>
      <c r="LGL81" s="4"/>
      <c r="LGM81" s="4"/>
      <c r="LGN81" s="4"/>
      <c r="LGO81" s="4"/>
      <c r="LGP81" s="4"/>
      <c r="LGQ81" s="4"/>
      <c r="LGR81" s="4"/>
      <c r="LGS81" s="4"/>
      <c r="LGT81" s="4"/>
      <c r="LGU81" s="4"/>
      <c r="LGV81" s="4"/>
      <c r="LGW81" s="4"/>
      <c r="LGX81" s="4"/>
      <c r="LGY81" s="4"/>
      <c r="LGZ81" s="4"/>
      <c r="LHA81" s="4"/>
      <c r="LHB81" s="4"/>
      <c r="LHC81" s="4"/>
      <c r="LHD81" s="4"/>
      <c r="LHE81" s="4"/>
      <c r="LHF81" s="4"/>
      <c r="LHG81" s="4"/>
      <c r="LHH81" s="4"/>
      <c r="LHI81" s="4"/>
      <c r="LHJ81" s="4"/>
      <c r="LHK81" s="4"/>
      <c r="LHL81" s="4"/>
      <c r="LHM81" s="4"/>
      <c r="LHN81" s="4"/>
      <c r="LHO81" s="4"/>
      <c r="LHP81" s="4"/>
      <c r="LHQ81" s="4"/>
      <c r="LHR81" s="4"/>
      <c r="LHS81" s="4"/>
      <c r="LHT81" s="4"/>
      <c r="LHU81" s="4"/>
      <c r="LHV81" s="4"/>
      <c r="LHW81" s="4"/>
      <c r="LHX81" s="4"/>
      <c r="LHY81" s="4"/>
      <c r="LHZ81" s="4"/>
      <c r="LIA81" s="4"/>
      <c r="LIB81" s="4"/>
      <c r="LIC81" s="4"/>
      <c r="LID81" s="4"/>
      <c r="LIE81" s="4"/>
      <c r="LIF81" s="4"/>
      <c r="LIG81" s="4"/>
      <c r="LIH81" s="4"/>
      <c r="LII81" s="4"/>
      <c r="LIJ81" s="4"/>
      <c r="LIK81" s="4"/>
      <c r="LIL81" s="4"/>
      <c r="LIM81" s="4"/>
      <c r="LIN81" s="4"/>
      <c r="LIO81" s="4"/>
      <c r="LIP81" s="4"/>
      <c r="LIQ81" s="4"/>
      <c r="LIR81" s="4"/>
      <c r="LIS81" s="4"/>
      <c r="LIT81" s="4"/>
      <c r="LIU81" s="4"/>
      <c r="LIV81" s="4"/>
      <c r="LIW81" s="4"/>
      <c r="LIX81" s="4"/>
      <c r="LIY81" s="4"/>
      <c r="LIZ81" s="4"/>
      <c r="LJA81" s="4"/>
      <c r="LJB81" s="4"/>
      <c r="LJC81" s="4"/>
      <c r="LJD81" s="4"/>
      <c r="LJE81" s="4"/>
      <c r="LJF81" s="4"/>
      <c r="LJG81" s="4"/>
      <c r="LJH81" s="4"/>
      <c r="LJI81" s="4"/>
      <c r="LJJ81" s="4"/>
      <c r="LJK81" s="4"/>
      <c r="LJL81" s="4"/>
      <c r="LJM81" s="4"/>
      <c r="LJN81" s="4"/>
      <c r="LJO81" s="4"/>
      <c r="LJP81" s="4"/>
      <c r="LJQ81" s="4"/>
      <c r="LJR81" s="4"/>
      <c r="LJS81" s="4"/>
      <c r="LJT81" s="4"/>
      <c r="LJU81" s="4"/>
      <c r="LJV81" s="4"/>
      <c r="LJW81" s="4"/>
      <c r="LJX81" s="4"/>
      <c r="LJY81" s="4"/>
      <c r="LJZ81" s="4"/>
      <c r="LKA81" s="4"/>
      <c r="LKB81" s="4"/>
      <c r="LKC81" s="4"/>
      <c r="LKD81" s="4"/>
      <c r="LKE81" s="4"/>
      <c r="LKF81" s="4"/>
      <c r="LKG81" s="4"/>
      <c r="LKH81" s="4"/>
      <c r="LKI81" s="4"/>
      <c r="LKJ81" s="4"/>
      <c r="LKK81" s="4"/>
      <c r="LKL81" s="4"/>
      <c r="LKM81" s="4"/>
      <c r="LKN81" s="4"/>
      <c r="LKO81" s="4"/>
      <c r="LKP81" s="4"/>
      <c r="LKQ81" s="4"/>
      <c r="LKR81" s="4"/>
      <c r="LKS81" s="4"/>
      <c r="LKT81" s="4"/>
      <c r="LKU81" s="4"/>
      <c r="LKV81" s="4"/>
      <c r="LKW81" s="4"/>
      <c r="LKX81" s="4"/>
      <c r="LKY81" s="4"/>
      <c r="LKZ81" s="4"/>
      <c r="LLA81" s="4"/>
      <c r="LLB81" s="4"/>
      <c r="LLC81" s="4"/>
      <c r="LLD81" s="4"/>
      <c r="LLE81" s="4"/>
      <c r="LLF81" s="4"/>
      <c r="LLG81" s="4"/>
      <c r="LLH81" s="4"/>
      <c r="LLI81" s="4"/>
      <c r="LLJ81" s="4"/>
      <c r="LLK81" s="4"/>
      <c r="LLL81" s="4"/>
      <c r="LLM81" s="4"/>
      <c r="LLN81" s="4"/>
      <c r="LLO81" s="4"/>
      <c r="LLP81" s="4"/>
      <c r="LLQ81" s="4"/>
      <c r="LLR81" s="4"/>
      <c r="LLS81" s="4"/>
      <c r="LLT81" s="4"/>
      <c r="LLU81" s="4"/>
      <c r="LLV81" s="4"/>
      <c r="LLW81" s="4"/>
      <c r="LLX81" s="4"/>
      <c r="LLY81" s="4"/>
      <c r="LLZ81" s="4"/>
      <c r="LMA81" s="4"/>
      <c r="LMB81" s="4"/>
      <c r="LMC81" s="4"/>
      <c r="LMD81" s="4"/>
      <c r="LME81" s="4"/>
      <c r="LMF81" s="4"/>
      <c r="LMG81" s="4"/>
      <c r="LMH81" s="4"/>
      <c r="LMI81" s="4"/>
      <c r="LMJ81" s="4"/>
      <c r="LMK81" s="4"/>
      <c r="LML81" s="4"/>
      <c r="LMM81" s="4"/>
      <c r="LMN81" s="4"/>
      <c r="LMO81" s="4"/>
      <c r="LMP81" s="4"/>
      <c r="LMQ81" s="4"/>
      <c r="LMR81" s="4"/>
      <c r="LMS81" s="4"/>
      <c r="LMT81" s="4"/>
      <c r="LMU81" s="4"/>
      <c r="LMV81" s="4"/>
      <c r="LMW81" s="4"/>
      <c r="LMX81" s="4"/>
      <c r="LMY81" s="4"/>
      <c r="LMZ81" s="4"/>
      <c r="LNA81" s="4"/>
      <c r="LNB81" s="4"/>
      <c r="LNC81" s="4"/>
      <c r="LND81" s="4"/>
      <c r="LNE81" s="4"/>
      <c r="LNF81" s="4"/>
      <c r="LNG81" s="4"/>
      <c r="LNH81" s="4"/>
      <c r="LNI81" s="4"/>
      <c r="LNJ81" s="4"/>
      <c r="LNK81" s="4"/>
      <c r="LNL81" s="4"/>
      <c r="LNM81" s="4"/>
      <c r="LNN81" s="4"/>
      <c r="LNO81" s="4"/>
      <c r="LNP81" s="4"/>
      <c r="LNQ81" s="4"/>
      <c r="LNR81" s="4"/>
      <c r="LNS81" s="4"/>
      <c r="LNT81" s="4"/>
      <c r="LNU81" s="4"/>
      <c r="LNV81" s="4"/>
      <c r="LNW81" s="4"/>
      <c r="LNX81" s="4"/>
      <c r="LNY81" s="4"/>
      <c r="LNZ81" s="4"/>
      <c r="LOA81" s="4"/>
      <c r="LOB81" s="4"/>
      <c r="LOC81" s="4"/>
      <c r="LOD81" s="4"/>
      <c r="LOE81" s="4"/>
      <c r="LOF81" s="4"/>
      <c r="LOG81" s="4"/>
      <c r="LOH81" s="4"/>
      <c r="LOI81" s="4"/>
      <c r="LOJ81" s="4"/>
      <c r="LOK81" s="4"/>
      <c r="LOL81" s="4"/>
      <c r="LOM81" s="4"/>
      <c r="LON81" s="4"/>
      <c r="LOO81" s="4"/>
      <c r="LOP81" s="4"/>
      <c r="LOQ81" s="4"/>
      <c r="LOR81" s="4"/>
      <c r="LOS81" s="4"/>
      <c r="LOT81" s="4"/>
      <c r="LOU81" s="4"/>
      <c r="LOV81" s="4"/>
      <c r="LOW81" s="4"/>
      <c r="LOX81" s="4"/>
      <c r="LOY81" s="4"/>
      <c r="LOZ81" s="4"/>
      <c r="LPA81" s="4"/>
      <c r="LPB81" s="4"/>
      <c r="LPC81" s="4"/>
      <c r="LPD81" s="4"/>
      <c r="LPE81" s="4"/>
      <c r="LPF81" s="4"/>
      <c r="LPG81" s="4"/>
      <c r="LPH81" s="4"/>
      <c r="LPI81" s="4"/>
      <c r="LPJ81" s="4"/>
      <c r="LPK81" s="4"/>
      <c r="LPL81" s="4"/>
      <c r="LPM81" s="4"/>
      <c r="LPN81" s="4"/>
      <c r="LPO81" s="4"/>
      <c r="LPP81" s="4"/>
      <c r="LPQ81" s="4"/>
      <c r="LPR81" s="4"/>
      <c r="LPS81" s="4"/>
      <c r="LPT81" s="4"/>
      <c r="LPU81" s="4"/>
      <c r="LPV81" s="4"/>
      <c r="LPW81" s="4"/>
      <c r="LPX81" s="4"/>
      <c r="LPY81" s="4"/>
      <c r="LPZ81" s="4"/>
      <c r="LQA81" s="4"/>
      <c r="LQB81" s="4"/>
      <c r="LQC81" s="4"/>
      <c r="LQD81" s="4"/>
      <c r="LQE81" s="4"/>
      <c r="LQF81" s="4"/>
      <c r="LQG81" s="4"/>
      <c r="LQH81" s="4"/>
      <c r="LQI81" s="4"/>
      <c r="LQJ81" s="4"/>
      <c r="LQK81" s="4"/>
      <c r="LQL81" s="4"/>
      <c r="LQM81" s="4"/>
      <c r="LQN81" s="4"/>
      <c r="LQO81" s="4"/>
      <c r="LQP81" s="4"/>
      <c r="LQQ81" s="4"/>
      <c r="LQR81" s="4"/>
      <c r="LQS81" s="4"/>
      <c r="LQT81" s="4"/>
      <c r="LQU81" s="4"/>
      <c r="LQV81" s="4"/>
      <c r="LQW81" s="4"/>
      <c r="LQX81" s="4"/>
      <c r="LQY81" s="4"/>
      <c r="LQZ81" s="4"/>
      <c r="LRA81" s="4"/>
      <c r="LRB81" s="4"/>
      <c r="LRC81" s="4"/>
      <c r="LRD81" s="4"/>
      <c r="LRE81" s="4"/>
      <c r="LRF81" s="4"/>
      <c r="LRG81" s="4"/>
      <c r="LRH81" s="4"/>
      <c r="LRI81" s="4"/>
      <c r="LRJ81" s="4"/>
      <c r="LRK81" s="4"/>
      <c r="LRL81" s="4"/>
      <c r="LRM81" s="4"/>
      <c r="LRN81" s="4"/>
      <c r="LRO81" s="4"/>
      <c r="LRP81" s="4"/>
      <c r="LRQ81" s="4"/>
      <c r="LRR81" s="4"/>
      <c r="LRS81" s="4"/>
      <c r="LRT81" s="4"/>
      <c r="LRU81" s="4"/>
      <c r="LRV81" s="4"/>
      <c r="LRW81" s="4"/>
      <c r="LRX81" s="4"/>
      <c r="LRY81" s="4"/>
      <c r="LRZ81" s="4"/>
      <c r="LSA81" s="4"/>
      <c r="LSB81" s="4"/>
      <c r="LSC81" s="4"/>
      <c r="LSD81" s="4"/>
      <c r="LSE81" s="4"/>
      <c r="LSF81" s="4"/>
      <c r="LSG81" s="4"/>
      <c r="LSH81" s="4"/>
      <c r="LSI81" s="4"/>
      <c r="LSJ81" s="4"/>
      <c r="LSK81" s="4"/>
      <c r="LSL81" s="4"/>
      <c r="LSM81" s="4"/>
      <c r="LSN81" s="4"/>
      <c r="LSO81" s="4"/>
      <c r="LSP81" s="4"/>
      <c r="LSQ81" s="4"/>
      <c r="LSR81" s="4"/>
      <c r="LSS81" s="4"/>
      <c r="LST81" s="4"/>
      <c r="LSU81" s="4"/>
      <c r="LSV81" s="4"/>
      <c r="LSW81" s="4"/>
      <c r="LSX81" s="4"/>
      <c r="LSY81" s="4"/>
      <c r="LSZ81" s="4"/>
      <c r="LTA81" s="4"/>
      <c r="LTB81" s="4"/>
      <c r="LTC81" s="4"/>
      <c r="LTD81" s="4"/>
      <c r="LTE81" s="4"/>
      <c r="LTF81" s="4"/>
      <c r="LTG81" s="4"/>
      <c r="LTH81" s="4"/>
      <c r="LTI81" s="4"/>
      <c r="LTJ81" s="4"/>
      <c r="LTK81" s="4"/>
      <c r="LTL81" s="4"/>
      <c r="LTM81" s="4"/>
      <c r="LTN81" s="4"/>
      <c r="LTO81" s="4"/>
      <c r="LTP81" s="4"/>
      <c r="LTQ81" s="4"/>
      <c r="LTR81" s="4"/>
      <c r="LTS81" s="4"/>
      <c r="LTT81" s="4"/>
      <c r="LTU81" s="4"/>
      <c r="LTV81" s="4"/>
      <c r="LTW81" s="4"/>
      <c r="LTX81" s="4"/>
      <c r="LTY81" s="4"/>
      <c r="LTZ81" s="4"/>
      <c r="LUA81" s="4"/>
      <c r="LUB81" s="4"/>
      <c r="LUC81" s="4"/>
      <c r="LUD81" s="4"/>
      <c r="LUE81" s="4"/>
      <c r="LUF81" s="4"/>
      <c r="LUG81" s="4"/>
      <c r="LUH81" s="4"/>
      <c r="LUI81" s="4"/>
      <c r="LUJ81" s="4"/>
      <c r="LUK81" s="4"/>
      <c r="LUL81" s="4"/>
      <c r="LUM81" s="4"/>
      <c r="LUN81" s="4"/>
      <c r="LUO81" s="4"/>
      <c r="LUP81" s="4"/>
      <c r="LUQ81" s="4"/>
      <c r="LUR81" s="4"/>
      <c r="LUS81" s="4"/>
      <c r="LUT81" s="4"/>
      <c r="LUU81" s="4"/>
      <c r="LUV81" s="4"/>
      <c r="LUW81" s="4"/>
      <c r="LUX81" s="4"/>
      <c r="LUY81" s="4"/>
      <c r="LUZ81" s="4"/>
      <c r="LVA81" s="4"/>
      <c r="LVB81" s="4"/>
      <c r="LVC81" s="4"/>
      <c r="LVD81" s="4"/>
      <c r="LVE81" s="4"/>
      <c r="LVF81" s="4"/>
      <c r="LVG81" s="4"/>
      <c r="LVH81" s="4"/>
      <c r="LVI81" s="4"/>
      <c r="LVJ81" s="4"/>
      <c r="LVK81" s="4"/>
      <c r="LVL81" s="4"/>
      <c r="LVM81" s="4"/>
      <c r="LVN81" s="4"/>
      <c r="LVO81" s="4"/>
      <c r="LVP81" s="4"/>
      <c r="LVQ81" s="4"/>
      <c r="LVR81" s="4"/>
      <c r="LVS81" s="4"/>
      <c r="LVT81" s="4"/>
      <c r="LVU81" s="4"/>
      <c r="LVV81" s="4"/>
      <c r="LVW81" s="4"/>
      <c r="LVX81" s="4"/>
      <c r="LVY81" s="4"/>
      <c r="LVZ81" s="4"/>
      <c r="LWA81" s="4"/>
      <c r="LWB81" s="4"/>
      <c r="LWC81" s="4"/>
      <c r="LWD81" s="4"/>
      <c r="LWE81" s="4"/>
      <c r="LWF81" s="4"/>
      <c r="LWG81" s="4"/>
      <c r="LWH81" s="4"/>
      <c r="LWI81" s="4"/>
      <c r="LWJ81" s="4"/>
      <c r="LWK81" s="4"/>
      <c r="LWL81" s="4"/>
      <c r="LWM81" s="4"/>
      <c r="LWN81" s="4"/>
      <c r="LWO81" s="4"/>
      <c r="LWP81" s="4"/>
      <c r="LWQ81" s="4"/>
      <c r="LWR81" s="4"/>
      <c r="LWS81" s="4"/>
      <c r="LWT81" s="4"/>
      <c r="LWU81" s="4"/>
      <c r="LWV81" s="4"/>
      <c r="LWW81" s="4"/>
      <c r="LWX81" s="4"/>
      <c r="LWY81" s="4"/>
      <c r="LWZ81" s="4"/>
      <c r="LXA81" s="4"/>
      <c r="LXB81" s="4"/>
      <c r="LXC81" s="4"/>
      <c r="LXD81" s="4"/>
      <c r="LXE81" s="4"/>
      <c r="LXF81" s="4"/>
      <c r="LXG81" s="4"/>
      <c r="LXH81" s="4"/>
      <c r="LXI81" s="4"/>
      <c r="LXJ81" s="4"/>
      <c r="LXK81" s="4"/>
      <c r="LXL81" s="4"/>
      <c r="LXM81" s="4"/>
      <c r="LXN81" s="4"/>
      <c r="LXO81" s="4"/>
      <c r="LXP81" s="4"/>
      <c r="LXQ81" s="4"/>
      <c r="LXR81" s="4"/>
      <c r="LXS81" s="4"/>
      <c r="LXT81" s="4"/>
      <c r="LXU81" s="4"/>
      <c r="LXV81" s="4"/>
      <c r="LXW81" s="4"/>
      <c r="LXX81" s="4"/>
      <c r="LXY81" s="4"/>
      <c r="LXZ81" s="4"/>
      <c r="LYA81" s="4"/>
      <c r="LYB81" s="4"/>
      <c r="LYC81" s="4"/>
      <c r="LYD81" s="4"/>
      <c r="LYE81" s="4"/>
      <c r="LYF81" s="4"/>
      <c r="LYG81" s="4"/>
      <c r="LYH81" s="4"/>
      <c r="LYI81" s="4"/>
      <c r="LYJ81" s="4"/>
      <c r="LYK81" s="4"/>
      <c r="LYL81" s="4"/>
      <c r="LYM81" s="4"/>
      <c r="LYN81" s="4"/>
      <c r="LYO81" s="4"/>
      <c r="LYP81" s="4"/>
      <c r="LYQ81" s="4"/>
      <c r="LYR81" s="4"/>
      <c r="LYS81" s="4"/>
      <c r="LYT81" s="4"/>
      <c r="LYU81" s="4"/>
      <c r="LYV81" s="4"/>
      <c r="LYW81" s="4"/>
      <c r="LYX81" s="4"/>
      <c r="LYY81" s="4"/>
      <c r="LYZ81" s="4"/>
      <c r="LZA81" s="4"/>
      <c r="LZB81" s="4"/>
      <c r="LZC81" s="4"/>
      <c r="LZD81" s="4"/>
      <c r="LZE81" s="4"/>
      <c r="LZF81" s="4"/>
      <c r="LZG81" s="4"/>
      <c r="LZH81" s="4"/>
      <c r="LZI81" s="4"/>
      <c r="LZJ81" s="4"/>
      <c r="LZK81" s="4"/>
      <c r="LZL81" s="4"/>
      <c r="LZM81" s="4"/>
      <c r="LZN81" s="4"/>
      <c r="LZO81" s="4"/>
      <c r="LZP81" s="4"/>
      <c r="LZQ81" s="4"/>
      <c r="LZR81" s="4"/>
      <c r="LZS81" s="4"/>
      <c r="LZT81" s="4"/>
      <c r="LZU81" s="4"/>
      <c r="LZV81" s="4"/>
      <c r="LZW81" s="4"/>
      <c r="LZX81" s="4"/>
      <c r="LZY81" s="4"/>
      <c r="LZZ81" s="4"/>
      <c r="MAA81" s="4"/>
      <c r="MAB81" s="4"/>
      <c r="MAC81" s="4"/>
      <c r="MAD81" s="4"/>
      <c r="MAE81" s="4"/>
      <c r="MAF81" s="4"/>
      <c r="MAG81" s="4"/>
      <c r="MAH81" s="4"/>
      <c r="MAI81" s="4"/>
      <c r="MAJ81" s="4"/>
      <c r="MAK81" s="4"/>
      <c r="MAL81" s="4"/>
      <c r="MAM81" s="4"/>
      <c r="MAN81" s="4"/>
      <c r="MAO81" s="4"/>
      <c r="MAP81" s="4"/>
      <c r="MAQ81" s="4"/>
      <c r="MAR81" s="4"/>
      <c r="MAS81" s="4"/>
      <c r="MAT81" s="4"/>
      <c r="MAU81" s="4"/>
      <c r="MAV81" s="4"/>
      <c r="MAW81" s="4"/>
      <c r="MAX81" s="4"/>
      <c r="MAY81" s="4"/>
      <c r="MAZ81" s="4"/>
      <c r="MBA81" s="4"/>
      <c r="MBB81" s="4"/>
      <c r="MBC81" s="4"/>
      <c r="MBD81" s="4"/>
      <c r="MBE81" s="4"/>
      <c r="MBF81" s="4"/>
      <c r="MBG81" s="4"/>
      <c r="MBH81" s="4"/>
      <c r="MBI81" s="4"/>
      <c r="MBJ81" s="4"/>
      <c r="MBK81" s="4"/>
      <c r="MBL81" s="4"/>
      <c r="MBM81" s="4"/>
      <c r="MBN81" s="4"/>
      <c r="MBO81" s="4"/>
      <c r="MBP81" s="4"/>
      <c r="MBQ81" s="4"/>
      <c r="MBR81" s="4"/>
      <c r="MBS81" s="4"/>
      <c r="MBT81" s="4"/>
      <c r="MBU81" s="4"/>
      <c r="MBV81" s="4"/>
      <c r="MBW81" s="4"/>
      <c r="MBX81" s="4"/>
      <c r="MBY81" s="4"/>
      <c r="MBZ81" s="4"/>
      <c r="MCA81" s="4"/>
      <c r="MCB81" s="4"/>
      <c r="MCC81" s="4"/>
      <c r="MCD81" s="4"/>
      <c r="MCE81" s="4"/>
      <c r="MCF81" s="4"/>
      <c r="MCG81" s="4"/>
      <c r="MCH81" s="4"/>
      <c r="MCI81" s="4"/>
      <c r="MCJ81" s="4"/>
      <c r="MCK81" s="4"/>
      <c r="MCL81" s="4"/>
      <c r="MCM81" s="4"/>
      <c r="MCN81" s="4"/>
      <c r="MCO81" s="4"/>
      <c r="MCP81" s="4"/>
      <c r="MCQ81" s="4"/>
      <c r="MCR81" s="4"/>
      <c r="MCS81" s="4"/>
      <c r="MCT81" s="4"/>
      <c r="MCU81" s="4"/>
      <c r="MCV81" s="4"/>
      <c r="MCW81" s="4"/>
      <c r="MCX81" s="4"/>
      <c r="MCY81" s="4"/>
      <c r="MCZ81" s="4"/>
      <c r="MDA81" s="4"/>
      <c r="MDB81" s="4"/>
      <c r="MDC81" s="4"/>
      <c r="MDD81" s="4"/>
      <c r="MDE81" s="4"/>
      <c r="MDF81" s="4"/>
      <c r="MDG81" s="4"/>
      <c r="MDH81" s="4"/>
      <c r="MDI81" s="4"/>
      <c r="MDJ81" s="4"/>
      <c r="MDK81" s="4"/>
      <c r="MDL81" s="4"/>
      <c r="MDM81" s="4"/>
      <c r="MDN81" s="4"/>
      <c r="MDO81" s="4"/>
      <c r="MDP81" s="4"/>
      <c r="MDQ81" s="4"/>
      <c r="MDR81" s="4"/>
      <c r="MDS81" s="4"/>
      <c r="MDT81" s="4"/>
      <c r="MDU81" s="4"/>
      <c r="MDV81" s="4"/>
      <c r="MDW81" s="4"/>
      <c r="MDX81" s="4"/>
      <c r="MDY81" s="4"/>
      <c r="MDZ81" s="4"/>
      <c r="MEA81" s="4"/>
      <c r="MEB81" s="4"/>
      <c r="MEC81" s="4"/>
      <c r="MED81" s="4"/>
      <c r="MEE81" s="4"/>
      <c r="MEF81" s="4"/>
      <c r="MEG81" s="4"/>
      <c r="MEH81" s="4"/>
      <c r="MEI81" s="4"/>
      <c r="MEJ81" s="4"/>
      <c r="MEK81" s="4"/>
      <c r="MEL81" s="4"/>
      <c r="MEM81" s="4"/>
      <c r="MEN81" s="4"/>
      <c r="MEO81" s="4"/>
      <c r="MEP81" s="4"/>
      <c r="MEQ81" s="4"/>
      <c r="MER81" s="4"/>
      <c r="MES81" s="4"/>
      <c r="MET81" s="4"/>
      <c r="MEU81" s="4"/>
      <c r="MEV81" s="4"/>
      <c r="MEW81" s="4"/>
      <c r="MEX81" s="4"/>
      <c r="MEY81" s="4"/>
      <c r="MEZ81" s="4"/>
      <c r="MFA81" s="4"/>
      <c r="MFB81" s="4"/>
      <c r="MFC81" s="4"/>
      <c r="MFD81" s="4"/>
      <c r="MFE81" s="4"/>
      <c r="MFF81" s="4"/>
      <c r="MFG81" s="4"/>
      <c r="MFH81" s="4"/>
      <c r="MFI81" s="4"/>
      <c r="MFJ81" s="4"/>
      <c r="MFK81" s="4"/>
      <c r="MFL81" s="4"/>
      <c r="MFM81" s="4"/>
      <c r="MFN81" s="4"/>
      <c r="MFO81" s="4"/>
      <c r="MFP81" s="4"/>
      <c r="MFQ81" s="4"/>
      <c r="MFR81" s="4"/>
      <c r="MFS81" s="4"/>
      <c r="MFT81" s="4"/>
      <c r="MFU81" s="4"/>
      <c r="MFV81" s="4"/>
      <c r="MFW81" s="4"/>
      <c r="MFX81" s="4"/>
      <c r="MFY81" s="4"/>
      <c r="MFZ81" s="4"/>
      <c r="MGA81" s="4"/>
      <c r="MGB81" s="4"/>
      <c r="MGC81" s="4"/>
      <c r="MGD81" s="4"/>
      <c r="MGE81" s="4"/>
      <c r="MGF81" s="4"/>
      <c r="MGG81" s="4"/>
      <c r="MGH81" s="4"/>
      <c r="MGI81" s="4"/>
      <c r="MGJ81" s="4"/>
      <c r="MGK81" s="4"/>
      <c r="MGL81" s="4"/>
      <c r="MGM81" s="4"/>
      <c r="MGN81" s="4"/>
      <c r="MGO81" s="4"/>
      <c r="MGP81" s="4"/>
      <c r="MGQ81" s="4"/>
      <c r="MGR81" s="4"/>
      <c r="MGS81" s="4"/>
      <c r="MGT81" s="4"/>
      <c r="MGU81" s="4"/>
      <c r="MGV81" s="4"/>
      <c r="MGW81" s="4"/>
      <c r="MGX81" s="4"/>
      <c r="MGY81" s="4"/>
      <c r="MGZ81" s="4"/>
      <c r="MHA81" s="4"/>
      <c r="MHB81" s="4"/>
      <c r="MHC81" s="4"/>
      <c r="MHD81" s="4"/>
      <c r="MHE81" s="4"/>
      <c r="MHF81" s="4"/>
      <c r="MHG81" s="4"/>
      <c r="MHH81" s="4"/>
      <c r="MHI81" s="4"/>
      <c r="MHJ81" s="4"/>
      <c r="MHK81" s="4"/>
      <c r="MHL81" s="4"/>
      <c r="MHM81" s="4"/>
      <c r="MHN81" s="4"/>
      <c r="MHO81" s="4"/>
      <c r="MHP81" s="4"/>
      <c r="MHQ81" s="4"/>
      <c r="MHR81" s="4"/>
      <c r="MHS81" s="4"/>
      <c r="MHT81" s="4"/>
      <c r="MHU81" s="4"/>
      <c r="MHV81" s="4"/>
      <c r="MHW81" s="4"/>
      <c r="MHX81" s="4"/>
      <c r="MHY81" s="4"/>
      <c r="MHZ81" s="4"/>
      <c r="MIA81" s="4"/>
      <c r="MIB81" s="4"/>
      <c r="MIC81" s="4"/>
      <c r="MID81" s="4"/>
      <c r="MIE81" s="4"/>
      <c r="MIF81" s="4"/>
      <c r="MIG81" s="4"/>
      <c r="MIH81" s="4"/>
      <c r="MII81" s="4"/>
      <c r="MIJ81" s="4"/>
      <c r="MIK81" s="4"/>
      <c r="MIL81" s="4"/>
      <c r="MIM81" s="4"/>
      <c r="MIN81" s="4"/>
      <c r="MIO81" s="4"/>
      <c r="MIP81" s="4"/>
      <c r="MIQ81" s="4"/>
      <c r="MIR81" s="4"/>
      <c r="MIS81" s="4"/>
      <c r="MIT81" s="4"/>
      <c r="MIU81" s="4"/>
      <c r="MIV81" s="4"/>
      <c r="MIW81" s="4"/>
      <c r="MIX81" s="4"/>
      <c r="MIY81" s="4"/>
      <c r="MIZ81" s="4"/>
      <c r="MJA81" s="4"/>
      <c r="MJB81" s="4"/>
      <c r="MJC81" s="4"/>
      <c r="MJD81" s="4"/>
      <c r="MJE81" s="4"/>
      <c r="MJF81" s="4"/>
      <c r="MJG81" s="4"/>
      <c r="MJH81" s="4"/>
      <c r="MJI81" s="4"/>
      <c r="MJJ81" s="4"/>
      <c r="MJK81" s="4"/>
      <c r="MJL81" s="4"/>
      <c r="MJM81" s="4"/>
      <c r="MJN81" s="4"/>
      <c r="MJO81" s="4"/>
      <c r="MJP81" s="4"/>
      <c r="MJQ81" s="4"/>
      <c r="MJR81" s="4"/>
      <c r="MJS81" s="4"/>
      <c r="MJT81" s="4"/>
      <c r="MJU81" s="4"/>
      <c r="MJV81" s="4"/>
      <c r="MJW81" s="4"/>
      <c r="MJX81" s="4"/>
      <c r="MJY81" s="4"/>
      <c r="MJZ81" s="4"/>
      <c r="MKA81" s="4"/>
      <c r="MKB81" s="4"/>
      <c r="MKC81" s="4"/>
      <c r="MKD81" s="4"/>
      <c r="MKE81" s="4"/>
      <c r="MKF81" s="4"/>
      <c r="MKG81" s="4"/>
      <c r="MKH81" s="4"/>
      <c r="MKI81" s="4"/>
      <c r="MKJ81" s="4"/>
      <c r="MKK81" s="4"/>
      <c r="MKL81" s="4"/>
      <c r="MKM81" s="4"/>
      <c r="MKN81" s="4"/>
      <c r="MKO81" s="4"/>
      <c r="MKP81" s="4"/>
      <c r="MKQ81" s="4"/>
      <c r="MKR81" s="4"/>
      <c r="MKS81" s="4"/>
      <c r="MKT81" s="4"/>
      <c r="MKU81" s="4"/>
      <c r="MKV81" s="4"/>
      <c r="MKW81" s="4"/>
      <c r="MKX81" s="4"/>
      <c r="MKY81" s="4"/>
      <c r="MKZ81" s="4"/>
      <c r="MLA81" s="4"/>
      <c r="MLB81" s="4"/>
      <c r="MLC81" s="4"/>
      <c r="MLD81" s="4"/>
      <c r="MLE81" s="4"/>
      <c r="MLF81" s="4"/>
      <c r="MLG81" s="4"/>
      <c r="MLH81" s="4"/>
      <c r="MLI81" s="4"/>
      <c r="MLJ81" s="4"/>
      <c r="MLK81" s="4"/>
      <c r="MLL81" s="4"/>
      <c r="MLM81" s="4"/>
      <c r="MLN81" s="4"/>
      <c r="MLO81" s="4"/>
      <c r="MLP81" s="4"/>
      <c r="MLQ81" s="4"/>
      <c r="MLR81" s="4"/>
      <c r="MLS81" s="4"/>
      <c r="MLT81" s="4"/>
      <c r="MLU81" s="4"/>
      <c r="MLV81" s="4"/>
      <c r="MLW81" s="4"/>
      <c r="MLX81" s="4"/>
      <c r="MLY81" s="4"/>
      <c r="MLZ81" s="4"/>
      <c r="MMA81" s="4"/>
      <c r="MMB81" s="4"/>
      <c r="MMC81" s="4"/>
      <c r="MMD81" s="4"/>
      <c r="MME81" s="4"/>
      <c r="MMF81" s="4"/>
      <c r="MMG81" s="4"/>
      <c r="MMH81" s="4"/>
      <c r="MMI81" s="4"/>
      <c r="MMJ81" s="4"/>
      <c r="MMK81" s="4"/>
      <c r="MML81" s="4"/>
      <c r="MMM81" s="4"/>
      <c r="MMN81" s="4"/>
      <c r="MMO81" s="4"/>
      <c r="MMP81" s="4"/>
      <c r="MMQ81" s="4"/>
      <c r="MMR81" s="4"/>
      <c r="MMS81" s="4"/>
      <c r="MMT81" s="4"/>
      <c r="MMU81" s="4"/>
      <c r="MMV81" s="4"/>
      <c r="MMW81" s="4"/>
      <c r="MMX81" s="4"/>
      <c r="MMY81" s="4"/>
      <c r="MMZ81" s="4"/>
      <c r="MNA81" s="4"/>
      <c r="MNB81" s="4"/>
      <c r="MNC81" s="4"/>
      <c r="MND81" s="4"/>
      <c r="MNE81" s="4"/>
      <c r="MNF81" s="4"/>
      <c r="MNG81" s="4"/>
      <c r="MNH81" s="4"/>
      <c r="MNI81" s="4"/>
      <c r="MNJ81" s="4"/>
      <c r="MNK81" s="4"/>
      <c r="MNL81" s="4"/>
      <c r="MNM81" s="4"/>
      <c r="MNN81" s="4"/>
      <c r="MNO81" s="4"/>
      <c r="MNP81" s="4"/>
      <c r="MNQ81" s="4"/>
      <c r="MNR81" s="4"/>
      <c r="MNS81" s="4"/>
      <c r="MNT81" s="4"/>
      <c r="MNU81" s="4"/>
      <c r="MNV81" s="4"/>
      <c r="MNW81" s="4"/>
      <c r="MNX81" s="4"/>
      <c r="MNY81" s="4"/>
      <c r="MNZ81" s="4"/>
      <c r="MOA81" s="4"/>
      <c r="MOB81" s="4"/>
      <c r="MOC81" s="4"/>
      <c r="MOD81" s="4"/>
      <c r="MOE81" s="4"/>
      <c r="MOF81" s="4"/>
      <c r="MOG81" s="4"/>
      <c r="MOH81" s="4"/>
      <c r="MOI81" s="4"/>
      <c r="MOJ81" s="4"/>
      <c r="MOK81" s="4"/>
      <c r="MOL81" s="4"/>
      <c r="MOM81" s="4"/>
      <c r="MON81" s="4"/>
      <c r="MOO81" s="4"/>
      <c r="MOP81" s="4"/>
      <c r="MOQ81" s="4"/>
      <c r="MOR81" s="4"/>
      <c r="MOS81" s="4"/>
      <c r="MOT81" s="4"/>
      <c r="MOU81" s="4"/>
      <c r="MOV81" s="4"/>
      <c r="MOW81" s="4"/>
      <c r="MOX81" s="4"/>
      <c r="MOY81" s="4"/>
      <c r="MOZ81" s="4"/>
      <c r="MPA81" s="4"/>
      <c r="MPB81" s="4"/>
      <c r="MPC81" s="4"/>
      <c r="MPD81" s="4"/>
      <c r="MPE81" s="4"/>
      <c r="MPF81" s="4"/>
      <c r="MPG81" s="4"/>
      <c r="MPH81" s="4"/>
      <c r="MPI81" s="4"/>
      <c r="MPJ81" s="4"/>
      <c r="MPK81" s="4"/>
      <c r="MPL81" s="4"/>
      <c r="MPM81" s="4"/>
      <c r="MPN81" s="4"/>
      <c r="MPO81" s="4"/>
      <c r="MPP81" s="4"/>
      <c r="MPQ81" s="4"/>
      <c r="MPR81" s="4"/>
      <c r="MPS81" s="4"/>
      <c r="MPT81" s="4"/>
      <c r="MPU81" s="4"/>
      <c r="MPV81" s="4"/>
      <c r="MPW81" s="4"/>
      <c r="MPX81" s="4"/>
      <c r="MPY81" s="4"/>
      <c r="MPZ81" s="4"/>
      <c r="MQA81" s="4"/>
      <c r="MQB81" s="4"/>
      <c r="MQC81" s="4"/>
      <c r="MQD81" s="4"/>
      <c r="MQE81" s="4"/>
      <c r="MQF81" s="4"/>
      <c r="MQG81" s="4"/>
      <c r="MQH81" s="4"/>
      <c r="MQI81" s="4"/>
      <c r="MQJ81" s="4"/>
      <c r="MQK81" s="4"/>
      <c r="MQL81" s="4"/>
      <c r="MQM81" s="4"/>
      <c r="MQN81" s="4"/>
      <c r="MQO81" s="4"/>
      <c r="MQP81" s="4"/>
      <c r="MQQ81" s="4"/>
      <c r="MQR81" s="4"/>
      <c r="MQS81" s="4"/>
      <c r="MQT81" s="4"/>
      <c r="MQU81" s="4"/>
      <c r="MQV81" s="4"/>
      <c r="MQW81" s="4"/>
      <c r="MQX81" s="4"/>
      <c r="MQY81" s="4"/>
      <c r="MQZ81" s="4"/>
      <c r="MRA81" s="4"/>
      <c r="MRB81" s="4"/>
      <c r="MRC81" s="4"/>
      <c r="MRD81" s="4"/>
      <c r="MRE81" s="4"/>
      <c r="MRF81" s="4"/>
      <c r="MRG81" s="4"/>
      <c r="MRH81" s="4"/>
      <c r="MRI81" s="4"/>
      <c r="MRJ81" s="4"/>
      <c r="MRK81" s="4"/>
      <c r="MRL81" s="4"/>
      <c r="MRM81" s="4"/>
      <c r="MRN81" s="4"/>
      <c r="MRO81" s="4"/>
      <c r="MRP81" s="4"/>
      <c r="MRQ81" s="4"/>
      <c r="MRR81" s="4"/>
      <c r="MRS81" s="4"/>
      <c r="MRT81" s="4"/>
      <c r="MRU81" s="4"/>
      <c r="MRV81" s="4"/>
      <c r="MRW81" s="4"/>
      <c r="MRX81" s="4"/>
      <c r="MRY81" s="4"/>
      <c r="MRZ81" s="4"/>
      <c r="MSA81" s="4"/>
      <c r="MSB81" s="4"/>
      <c r="MSC81" s="4"/>
      <c r="MSD81" s="4"/>
      <c r="MSE81" s="4"/>
      <c r="MSF81" s="4"/>
      <c r="MSG81" s="4"/>
      <c r="MSH81" s="4"/>
      <c r="MSI81" s="4"/>
      <c r="MSJ81" s="4"/>
      <c r="MSK81" s="4"/>
      <c r="MSL81" s="4"/>
      <c r="MSM81" s="4"/>
      <c r="MSN81" s="4"/>
      <c r="MSO81" s="4"/>
      <c r="MSP81" s="4"/>
      <c r="MSQ81" s="4"/>
      <c r="MSR81" s="4"/>
      <c r="MSS81" s="4"/>
      <c r="MST81" s="4"/>
      <c r="MSU81" s="4"/>
      <c r="MSV81" s="4"/>
      <c r="MSW81" s="4"/>
      <c r="MSX81" s="4"/>
      <c r="MSY81" s="4"/>
      <c r="MSZ81" s="4"/>
      <c r="MTA81" s="4"/>
      <c r="MTB81" s="4"/>
      <c r="MTC81" s="4"/>
      <c r="MTD81" s="4"/>
      <c r="MTE81" s="4"/>
      <c r="MTF81" s="4"/>
      <c r="MTG81" s="4"/>
      <c r="MTH81" s="4"/>
      <c r="MTI81" s="4"/>
      <c r="MTJ81" s="4"/>
      <c r="MTK81" s="4"/>
      <c r="MTL81" s="4"/>
      <c r="MTM81" s="4"/>
      <c r="MTN81" s="4"/>
      <c r="MTO81" s="4"/>
      <c r="MTP81" s="4"/>
      <c r="MTQ81" s="4"/>
      <c r="MTR81" s="4"/>
      <c r="MTS81" s="4"/>
      <c r="MTT81" s="4"/>
      <c r="MTU81" s="4"/>
      <c r="MTV81" s="4"/>
      <c r="MTW81" s="4"/>
      <c r="MTX81" s="4"/>
      <c r="MTY81" s="4"/>
      <c r="MTZ81" s="4"/>
      <c r="MUA81" s="4"/>
      <c r="MUB81" s="4"/>
      <c r="MUC81" s="4"/>
      <c r="MUD81" s="4"/>
      <c r="MUE81" s="4"/>
      <c r="MUF81" s="4"/>
      <c r="MUG81" s="4"/>
      <c r="MUH81" s="4"/>
      <c r="MUI81" s="4"/>
      <c r="MUJ81" s="4"/>
      <c r="MUK81" s="4"/>
      <c r="MUL81" s="4"/>
      <c r="MUM81" s="4"/>
      <c r="MUN81" s="4"/>
      <c r="MUO81" s="4"/>
      <c r="MUP81" s="4"/>
      <c r="MUQ81" s="4"/>
      <c r="MUR81" s="4"/>
      <c r="MUS81" s="4"/>
      <c r="MUT81" s="4"/>
      <c r="MUU81" s="4"/>
      <c r="MUV81" s="4"/>
      <c r="MUW81" s="4"/>
      <c r="MUX81" s="4"/>
      <c r="MUY81" s="4"/>
      <c r="MUZ81" s="4"/>
      <c r="MVA81" s="4"/>
      <c r="MVB81" s="4"/>
      <c r="MVC81" s="4"/>
      <c r="MVD81" s="4"/>
      <c r="MVE81" s="4"/>
      <c r="MVF81" s="4"/>
      <c r="MVG81" s="4"/>
      <c r="MVH81" s="4"/>
      <c r="MVI81" s="4"/>
      <c r="MVJ81" s="4"/>
      <c r="MVK81" s="4"/>
      <c r="MVL81" s="4"/>
      <c r="MVM81" s="4"/>
      <c r="MVN81" s="4"/>
      <c r="MVO81" s="4"/>
      <c r="MVP81" s="4"/>
      <c r="MVQ81" s="4"/>
      <c r="MVR81" s="4"/>
      <c r="MVS81" s="4"/>
      <c r="MVT81" s="4"/>
      <c r="MVU81" s="4"/>
      <c r="MVV81" s="4"/>
      <c r="MVW81" s="4"/>
      <c r="MVX81" s="4"/>
      <c r="MVY81" s="4"/>
      <c r="MVZ81" s="4"/>
      <c r="MWA81" s="4"/>
      <c r="MWB81" s="4"/>
      <c r="MWC81" s="4"/>
      <c r="MWD81" s="4"/>
      <c r="MWE81" s="4"/>
      <c r="MWF81" s="4"/>
      <c r="MWG81" s="4"/>
      <c r="MWH81" s="4"/>
      <c r="MWI81" s="4"/>
      <c r="MWJ81" s="4"/>
      <c r="MWK81" s="4"/>
      <c r="MWL81" s="4"/>
      <c r="MWM81" s="4"/>
      <c r="MWN81" s="4"/>
      <c r="MWO81" s="4"/>
      <c r="MWP81" s="4"/>
      <c r="MWQ81" s="4"/>
      <c r="MWR81" s="4"/>
      <c r="MWS81" s="4"/>
      <c r="MWT81" s="4"/>
      <c r="MWU81" s="4"/>
      <c r="MWV81" s="4"/>
      <c r="MWW81" s="4"/>
      <c r="MWX81" s="4"/>
      <c r="MWY81" s="4"/>
      <c r="MWZ81" s="4"/>
      <c r="MXA81" s="4"/>
      <c r="MXB81" s="4"/>
      <c r="MXC81" s="4"/>
      <c r="MXD81" s="4"/>
      <c r="MXE81" s="4"/>
      <c r="MXF81" s="4"/>
      <c r="MXG81" s="4"/>
      <c r="MXH81" s="4"/>
      <c r="MXI81" s="4"/>
      <c r="MXJ81" s="4"/>
      <c r="MXK81" s="4"/>
      <c r="MXL81" s="4"/>
      <c r="MXM81" s="4"/>
      <c r="MXN81" s="4"/>
      <c r="MXO81" s="4"/>
      <c r="MXP81" s="4"/>
      <c r="MXQ81" s="4"/>
      <c r="MXR81" s="4"/>
      <c r="MXS81" s="4"/>
      <c r="MXT81" s="4"/>
      <c r="MXU81" s="4"/>
      <c r="MXV81" s="4"/>
      <c r="MXW81" s="4"/>
      <c r="MXX81" s="4"/>
      <c r="MXY81" s="4"/>
      <c r="MXZ81" s="4"/>
      <c r="MYA81" s="4"/>
      <c r="MYB81" s="4"/>
      <c r="MYC81" s="4"/>
      <c r="MYD81" s="4"/>
      <c r="MYE81" s="4"/>
      <c r="MYF81" s="4"/>
      <c r="MYG81" s="4"/>
      <c r="MYH81" s="4"/>
      <c r="MYI81" s="4"/>
      <c r="MYJ81" s="4"/>
      <c r="MYK81" s="4"/>
      <c r="MYL81" s="4"/>
      <c r="MYM81" s="4"/>
      <c r="MYN81" s="4"/>
      <c r="MYO81" s="4"/>
      <c r="MYP81" s="4"/>
      <c r="MYQ81" s="4"/>
      <c r="MYR81" s="4"/>
      <c r="MYS81" s="4"/>
      <c r="MYT81" s="4"/>
      <c r="MYU81" s="4"/>
      <c r="MYV81" s="4"/>
      <c r="MYW81" s="4"/>
      <c r="MYX81" s="4"/>
      <c r="MYY81" s="4"/>
      <c r="MYZ81" s="4"/>
      <c r="MZA81" s="4"/>
      <c r="MZB81" s="4"/>
      <c r="MZC81" s="4"/>
      <c r="MZD81" s="4"/>
      <c r="MZE81" s="4"/>
      <c r="MZF81" s="4"/>
      <c r="MZG81" s="4"/>
      <c r="MZH81" s="4"/>
      <c r="MZI81" s="4"/>
      <c r="MZJ81" s="4"/>
      <c r="MZK81" s="4"/>
      <c r="MZL81" s="4"/>
      <c r="MZM81" s="4"/>
      <c r="MZN81" s="4"/>
      <c r="MZO81" s="4"/>
      <c r="MZP81" s="4"/>
      <c r="MZQ81" s="4"/>
      <c r="MZR81" s="4"/>
      <c r="MZS81" s="4"/>
      <c r="MZT81" s="4"/>
      <c r="MZU81" s="4"/>
      <c r="MZV81" s="4"/>
      <c r="MZW81" s="4"/>
      <c r="MZX81" s="4"/>
      <c r="MZY81" s="4"/>
      <c r="MZZ81" s="4"/>
      <c r="NAA81" s="4"/>
      <c r="NAB81" s="4"/>
      <c r="NAC81" s="4"/>
      <c r="NAD81" s="4"/>
      <c r="NAE81" s="4"/>
      <c r="NAF81" s="4"/>
      <c r="NAG81" s="4"/>
      <c r="NAH81" s="4"/>
      <c r="NAI81" s="4"/>
      <c r="NAJ81" s="4"/>
      <c r="NAK81" s="4"/>
      <c r="NAL81" s="4"/>
      <c r="NAM81" s="4"/>
      <c r="NAN81" s="4"/>
      <c r="NAO81" s="4"/>
      <c r="NAP81" s="4"/>
      <c r="NAQ81" s="4"/>
      <c r="NAR81" s="4"/>
      <c r="NAS81" s="4"/>
      <c r="NAT81" s="4"/>
      <c r="NAU81" s="4"/>
      <c r="NAV81" s="4"/>
      <c r="NAW81" s="4"/>
      <c r="NAX81" s="4"/>
      <c r="NAY81" s="4"/>
      <c r="NAZ81" s="4"/>
      <c r="NBA81" s="4"/>
      <c r="NBB81" s="4"/>
      <c r="NBC81" s="4"/>
      <c r="NBD81" s="4"/>
      <c r="NBE81" s="4"/>
      <c r="NBF81" s="4"/>
      <c r="NBG81" s="4"/>
      <c r="NBH81" s="4"/>
      <c r="NBI81" s="4"/>
      <c r="NBJ81" s="4"/>
      <c r="NBK81" s="4"/>
      <c r="NBL81" s="4"/>
      <c r="NBM81" s="4"/>
      <c r="NBN81" s="4"/>
      <c r="NBO81" s="4"/>
      <c r="NBP81" s="4"/>
      <c r="NBQ81" s="4"/>
      <c r="NBR81" s="4"/>
      <c r="NBS81" s="4"/>
      <c r="NBT81" s="4"/>
      <c r="NBU81" s="4"/>
      <c r="NBV81" s="4"/>
      <c r="NBW81" s="4"/>
      <c r="NBX81" s="4"/>
      <c r="NBY81" s="4"/>
      <c r="NBZ81" s="4"/>
      <c r="NCA81" s="4"/>
      <c r="NCB81" s="4"/>
      <c r="NCC81" s="4"/>
      <c r="NCD81" s="4"/>
      <c r="NCE81" s="4"/>
      <c r="NCF81" s="4"/>
      <c r="NCG81" s="4"/>
      <c r="NCH81" s="4"/>
      <c r="NCI81" s="4"/>
      <c r="NCJ81" s="4"/>
      <c r="NCK81" s="4"/>
      <c r="NCL81" s="4"/>
      <c r="NCM81" s="4"/>
      <c r="NCN81" s="4"/>
      <c r="NCO81" s="4"/>
      <c r="NCP81" s="4"/>
      <c r="NCQ81" s="4"/>
      <c r="NCR81" s="4"/>
      <c r="NCS81" s="4"/>
      <c r="NCT81" s="4"/>
      <c r="NCU81" s="4"/>
      <c r="NCV81" s="4"/>
      <c r="NCW81" s="4"/>
      <c r="NCX81" s="4"/>
      <c r="NCY81" s="4"/>
      <c r="NCZ81" s="4"/>
      <c r="NDA81" s="4"/>
      <c r="NDB81" s="4"/>
      <c r="NDC81" s="4"/>
      <c r="NDD81" s="4"/>
      <c r="NDE81" s="4"/>
      <c r="NDF81" s="4"/>
      <c r="NDG81" s="4"/>
      <c r="NDH81" s="4"/>
      <c r="NDI81" s="4"/>
      <c r="NDJ81" s="4"/>
      <c r="NDK81" s="4"/>
      <c r="NDL81" s="4"/>
      <c r="NDM81" s="4"/>
      <c r="NDN81" s="4"/>
      <c r="NDO81" s="4"/>
      <c r="NDP81" s="4"/>
      <c r="NDQ81" s="4"/>
      <c r="NDR81" s="4"/>
      <c r="NDS81" s="4"/>
      <c r="NDT81" s="4"/>
      <c r="NDU81" s="4"/>
      <c r="NDV81" s="4"/>
      <c r="NDW81" s="4"/>
      <c r="NDX81" s="4"/>
      <c r="NDY81" s="4"/>
      <c r="NDZ81" s="4"/>
      <c r="NEA81" s="4"/>
      <c r="NEB81" s="4"/>
      <c r="NEC81" s="4"/>
      <c r="NED81" s="4"/>
      <c r="NEE81" s="4"/>
      <c r="NEF81" s="4"/>
      <c r="NEG81" s="4"/>
      <c r="NEH81" s="4"/>
      <c r="NEI81" s="4"/>
      <c r="NEJ81" s="4"/>
      <c r="NEK81" s="4"/>
      <c r="NEL81" s="4"/>
      <c r="NEM81" s="4"/>
      <c r="NEN81" s="4"/>
      <c r="NEO81" s="4"/>
      <c r="NEP81" s="4"/>
      <c r="NEQ81" s="4"/>
      <c r="NER81" s="4"/>
      <c r="NES81" s="4"/>
      <c r="NET81" s="4"/>
      <c r="NEU81" s="4"/>
      <c r="NEV81" s="4"/>
      <c r="NEW81" s="4"/>
      <c r="NEX81" s="4"/>
      <c r="NEY81" s="4"/>
      <c r="NEZ81" s="4"/>
      <c r="NFA81" s="4"/>
      <c r="NFB81" s="4"/>
      <c r="NFC81" s="4"/>
      <c r="NFD81" s="4"/>
      <c r="NFE81" s="4"/>
      <c r="NFF81" s="4"/>
      <c r="NFG81" s="4"/>
      <c r="NFH81" s="4"/>
      <c r="NFI81" s="4"/>
      <c r="NFJ81" s="4"/>
      <c r="NFK81" s="4"/>
      <c r="NFL81" s="4"/>
      <c r="NFM81" s="4"/>
      <c r="NFN81" s="4"/>
      <c r="NFO81" s="4"/>
      <c r="NFP81" s="4"/>
      <c r="NFQ81" s="4"/>
      <c r="NFR81" s="4"/>
      <c r="NFS81" s="4"/>
      <c r="NFT81" s="4"/>
      <c r="NFU81" s="4"/>
      <c r="NFV81" s="4"/>
      <c r="NFW81" s="4"/>
      <c r="NFX81" s="4"/>
      <c r="NFY81" s="4"/>
      <c r="NFZ81" s="4"/>
      <c r="NGA81" s="4"/>
      <c r="NGB81" s="4"/>
      <c r="NGC81" s="4"/>
      <c r="NGD81" s="4"/>
      <c r="NGE81" s="4"/>
      <c r="NGF81" s="4"/>
      <c r="NGG81" s="4"/>
      <c r="NGH81" s="4"/>
      <c r="NGI81" s="4"/>
      <c r="NGJ81" s="4"/>
      <c r="NGK81" s="4"/>
      <c r="NGL81" s="4"/>
      <c r="NGM81" s="4"/>
      <c r="NGN81" s="4"/>
      <c r="NGO81" s="4"/>
      <c r="NGP81" s="4"/>
      <c r="NGQ81" s="4"/>
      <c r="NGR81" s="4"/>
      <c r="NGS81" s="4"/>
      <c r="NGT81" s="4"/>
      <c r="NGU81" s="4"/>
      <c r="NGV81" s="4"/>
      <c r="NGW81" s="4"/>
      <c r="NGX81" s="4"/>
      <c r="NGY81" s="4"/>
      <c r="NGZ81" s="4"/>
      <c r="NHA81" s="4"/>
      <c r="NHB81" s="4"/>
      <c r="NHC81" s="4"/>
      <c r="NHD81" s="4"/>
      <c r="NHE81" s="4"/>
      <c r="NHF81" s="4"/>
      <c r="NHG81" s="4"/>
      <c r="NHH81" s="4"/>
      <c r="NHI81" s="4"/>
      <c r="NHJ81" s="4"/>
      <c r="NHK81" s="4"/>
      <c r="NHL81" s="4"/>
      <c r="NHM81" s="4"/>
      <c r="NHN81" s="4"/>
      <c r="NHO81" s="4"/>
      <c r="NHP81" s="4"/>
      <c r="NHQ81" s="4"/>
      <c r="NHR81" s="4"/>
      <c r="NHS81" s="4"/>
      <c r="NHT81" s="4"/>
      <c r="NHU81" s="4"/>
      <c r="NHV81" s="4"/>
      <c r="NHW81" s="4"/>
      <c r="NHX81" s="4"/>
      <c r="NHY81" s="4"/>
      <c r="NHZ81" s="4"/>
      <c r="NIA81" s="4"/>
      <c r="NIB81" s="4"/>
      <c r="NIC81" s="4"/>
      <c r="NID81" s="4"/>
      <c r="NIE81" s="4"/>
      <c r="NIF81" s="4"/>
      <c r="NIG81" s="4"/>
      <c r="NIH81" s="4"/>
      <c r="NII81" s="4"/>
      <c r="NIJ81" s="4"/>
      <c r="NIK81" s="4"/>
      <c r="NIL81" s="4"/>
      <c r="NIM81" s="4"/>
      <c r="NIN81" s="4"/>
      <c r="NIO81" s="4"/>
      <c r="NIP81" s="4"/>
      <c r="NIQ81" s="4"/>
      <c r="NIR81" s="4"/>
      <c r="NIS81" s="4"/>
      <c r="NIT81" s="4"/>
      <c r="NIU81" s="4"/>
      <c r="NIV81" s="4"/>
      <c r="NIW81" s="4"/>
      <c r="NIX81" s="4"/>
      <c r="NIY81" s="4"/>
      <c r="NIZ81" s="4"/>
      <c r="NJA81" s="4"/>
      <c r="NJB81" s="4"/>
      <c r="NJC81" s="4"/>
      <c r="NJD81" s="4"/>
      <c r="NJE81" s="4"/>
      <c r="NJF81" s="4"/>
      <c r="NJG81" s="4"/>
      <c r="NJH81" s="4"/>
      <c r="NJI81" s="4"/>
      <c r="NJJ81" s="4"/>
      <c r="NJK81" s="4"/>
      <c r="NJL81" s="4"/>
      <c r="NJM81" s="4"/>
      <c r="NJN81" s="4"/>
      <c r="NJO81" s="4"/>
      <c r="NJP81" s="4"/>
      <c r="NJQ81" s="4"/>
      <c r="NJR81" s="4"/>
      <c r="NJS81" s="4"/>
      <c r="NJT81" s="4"/>
      <c r="NJU81" s="4"/>
      <c r="NJV81" s="4"/>
      <c r="NJW81" s="4"/>
      <c r="NJX81" s="4"/>
      <c r="NJY81" s="4"/>
      <c r="NJZ81" s="4"/>
      <c r="NKA81" s="4"/>
      <c r="NKB81" s="4"/>
      <c r="NKC81" s="4"/>
      <c r="NKD81" s="4"/>
      <c r="NKE81" s="4"/>
      <c r="NKF81" s="4"/>
      <c r="NKG81" s="4"/>
      <c r="NKH81" s="4"/>
      <c r="NKI81" s="4"/>
      <c r="NKJ81" s="4"/>
      <c r="NKK81" s="4"/>
      <c r="NKL81" s="4"/>
      <c r="NKM81" s="4"/>
      <c r="NKN81" s="4"/>
      <c r="NKO81" s="4"/>
      <c r="NKP81" s="4"/>
      <c r="NKQ81" s="4"/>
      <c r="NKR81" s="4"/>
      <c r="NKS81" s="4"/>
      <c r="NKT81" s="4"/>
      <c r="NKU81" s="4"/>
      <c r="NKV81" s="4"/>
      <c r="NKW81" s="4"/>
      <c r="NKX81" s="4"/>
      <c r="NKY81" s="4"/>
      <c r="NKZ81" s="4"/>
      <c r="NLA81" s="4"/>
      <c r="NLB81" s="4"/>
      <c r="NLC81" s="4"/>
      <c r="NLD81" s="4"/>
      <c r="NLE81" s="4"/>
      <c r="NLF81" s="4"/>
      <c r="NLG81" s="4"/>
      <c r="NLH81" s="4"/>
      <c r="NLI81" s="4"/>
      <c r="NLJ81" s="4"/>
      <c r="NLK81" s="4"/>
      <c r="NLL81" s="4"/>
      <c r="NLM81" s="4"/>
      <c r="NLN81" s="4"/>
      <c r="NLO81" s="4"/>
      <c r="NLP81" s="4"/>
      <c r="NLQ81" s="4"/>
      <c r="NLR81" s="4"/>
      <c r="NLS81" s="4"/>
      <c r="NLT81" s="4"/>
      <c r="NLU81" s="4"/>
      <c r="NLV81" s="4"/>
      <c r="NLW81" s="4"/>
      <c r="NLX81" s="4"/>
      <c r="NLY81" s="4"/>
      <c r="NLZ81" s="4"/>
      <c r="NMA81" s="4"/>
      <c r="NMB81" s="4"/>
      <c r="NMC81" s="4"/>
      <c r="NMD81" s="4"/>
      <c r="NME81" s="4"/>
      <c r="NMF81" s="4"/>
      <c r="NMG81" s="4"/>
      <c r="NMH81" s="4"/>
      <c r="NMI81" s="4"/>
      <c r="NMJ81" s="4"/>
      <c r="NMK81" s="4"/>
      <c r="NML81" s="4"/>
      <c r="NMM81" s="4"/>
      <c r="NMN81" s="4"/>
      <c r="NMO81" s="4"/>
      <c r="NMP81" s="4"/>
      <c r="NMQ81" s="4"/>
      <c r="NMR81" s="4"/>
      <c r="NMS81" s="4"/>
      <c r="NMT81" s="4"/>
      <c r="NMU81" s="4"/>
      <c r="NMV81" s="4"/>
      <c r="NMW81" s="4"/>
      <c r="NMX81" s="4"/>
      <c r="NMY81" s="4"/>
      <c r="NMZ81" s="4"/>
      <c r="NNA81" s="4"/>
      <c r="NNB81" s="4"/>
      <c r="NNC81" s="4"/>
      <c r="NND81" s="4"/>
      <c r="NNE81" s="4"/>
      <c r="NNF81" s="4"/>
      <c r="NNG81" s="4"/>
      <c r="NNH81" s="4"/>
      <c r="NNI81" s="4"/>
      <c r="NNJ81" s="4"/>
      <c r="NNK81" s="4"/>
      <c r="NNL81" s="4"/>
      <c r="NNM81" s="4"/>
      <c r="NNN81" s="4"/>
      <c r="NNO81" s="4"/>
      <c r="NNP81" s="4"/>
      <c r="NNQ81" s="4"/>
      <c r="NNR81" s="4"/>
      <c r="NNS81" s="4"/>
      <c r="NNT81" s="4"/>
      <c r="NNU81" s="4"/>
      <c r="NNV81" s="4"/>
      <c r="NNW81" s="4"/>
      <c r="NNX81" s="4"/>
      <c r="NNY81" s="4"/>
      <c r="NNZ81" s="4"/>
      <c r="NOA81" s="4"/>
      <c r="NOB81" s="4"/>
      <c r="NOC81" s="4"/>
      <c r="NOD81" s="4"/>
      <c r="NOE81" s="4"/>
      <c r="NOF81" s="4"/>
      <c r="NOG81" s="4"/>
      <c r="NOH81" s="4"/>
      <c r="NOI81" s="4"/>
      <c r="NOJ81" s="4"/>
      <c r="NOK81" s="4"/>
      <c r="NOL81" s="4"/>
      <c r="NOM81" s="4"/>
      <c r="NON81" s="4"/>
      <c r="NOO81" s="4"/>
      <c r="NOP81" s="4"/>
      <c r="NOQ81" s="4"/>
      <c r="NOR81" s="4"/>
      <c r="NOS81" s="4"/>
      <c r="NOT81" s="4"/>
      <c r="NOU81" s="4"/>
      <c r="NOV81" s="4"/>
      <c r="NOW81" s="4"/>
      <c r="NOX81" s="4"/>
      <c r="NOY81" s="4"/>
      <c r="NOZ81" s="4"/>
      <c r="NPA81" s="4"/>
      <c r="NPB81" s="4"/>
      <c r="NPC81" s="4"/>
      <c r="NPD81" s="4"/>
      <c r="NPE81" s="4"/>
      <c r="NPF81" s="4"/>
      <c r="NPG81" s="4"/>
      <c r="NPH81" s="4"/>
      <c r="NPI81" s="4"/>
      <c r="NPJ81" s="4"/>
      <c r="NPK81" s="4"/>
      <c r="NPL81" s="4"/>
      <c r="NPM81" s="4"/>
      <c r="NPN81" s="4"/>
      <c r="NPO81" s="4"/>
      <c r="NPP81" s="4"/>
      <c r="NPQ81" s="4"/>
      <c r="NPR81" s="4"/>
      <c r="NPS81" s="4"/>
      <c r="NPT81" s="4"/>
      <c r="NPU81" s="4"/>
      <c r="NPV81" s="4"/>
      <c r="NPW81" s="4"/>
      <c r="NPX81" s="4"/>
      <c r="NPY81" s="4"/>
      <c r="NPZ81" s="4"/>
      <c r="NQA81" s="4"/>
      <c r="NQB81" s="4"/>
      <c r="NQC81" s="4"/>
      <c r="NQD81" s="4"/>
      <c r="NQE81" s="4"/>
      <c r="NQF81" s="4"/>
      <c r="NQG81" s="4"/>
      <c r="NQH81" s="4"/>
      <c r="NQI81" s="4"/>
      <c r="NQJ81" s="4"/>
      <c r="NQK81" s="4"/>
      <c r="NQL81" s="4"/>
      <c r="NQM81" s="4"/>
      <c r="NQN81" s="4"/>
      <c r="NQO81" s="4"/>
      <c r="NQP81" s="4"/>
      <c r="NQQ81" s="4"/>
      <c r="NQR81" s="4"/>
      <c r="NQS81" s="4"/>
      <c r="NQT81" s="4"/>
      <c r="NQU81" s="4"/>
      <c r="NQV81" s="4"/>
      <c r="NQW81" s="4"/>
      <c r="NQX81" s="4"/>
      <c r="NQY81" s="4"/>
      <c r="NQZ81" s="4"/>
      <c r="NRA81" s="4"/>
      <c r="NRB81" s="4"/>
      <c r="NRC81" s="4"/>
      <c r="NRD81" s="4"/>
      <c r="NRE81" s="4"/>
      <c r="NRF81" s="4"/>
      <c r="NRG81" s="4"/>
      <c r="NRH81" s="4"/>
      <c r="NRI81" s="4"/>
      <c r="NRJ81" s="4"/>
      <c r="NRK81" s="4"/>
      <c r="NRL81" s="4"/>
      <c r="NRM81" s="4"/>
      <c r="NRN81" s="4"/>
      <c r="NRO81" s="4"/>
      <c r="NRP81" s="4"/>
      <c r="NRQ81" s="4"/>
      <c r="NRR81" s="4"/>
      <c r="NRS81" s="4"/>
      <c r="NRT81" s="4"/>
      <c r="NRU81" s="4"/>
      <c r="NRV81" s="4"/>
      <c r="NRW81" s="4"/>
      <c r="NRX81" s="4"/>
      <c r="NRY81" s="4"/>
      <c r="NRZ81" s="4"/>
      <c r="NSA81" s="4"/>
      <c r="NSB81" s="4"/>
      <c r="NSC81" s="4"/>
      <c r="NSD81" s="4"/>
      <c r="NSE81" s="4"/>
      <c r="NSF81" s="4"/>
      <c r="NSG81" s="4"/>
      <c r="NSH81" s="4"/>
      <c r="NSI81" s="4"/>
      <c r="NSJ81" s="4"/>
      <c r="NSK81" s="4"/>
      <c r="NSL81" s="4"/>
      <c r="NSM81" s="4"/>
      <c r="NSN81" s="4"/>
      <c r="NSO81" s="4"/>
      <c r="NSP81" s="4"/>
      <c r="NSQ81" s="4"/>
      <c r="NSR81" s="4"/>
      <c r="NSS81" s="4"/>
      <c r="NST81" s="4"/>
      <c r="NSU81" s="4"/>
      <c r="NSV81" s="4"/>
      <c r="NSW81" s="4"/>
      <c r="NSX81" s="4"/>
      <c r="NSY81" s="4"/>
      <c r="NSZ81" s="4"/>
      <c r="NTA81" s="4"/>
      <c r="NTB81" s="4"/>
      <c r="NTC81" s="4"/>
      <c r="NTD81" s="4"/>
      <c r="NTE81" s="4"/>
      <c r="NTF81" s="4"/>
      <c r="NTG81" s="4"/>
      <c r="NTH81" s="4"/>
      <c r="NTI81" s="4"/>
      <c r="NTJ81" s="4"/>
      <c r="NTK81" s="4"/>
      <c r="NTL81" s="4"/>
      <c r="NTM81" s="4"/>
      <c r="NTN81" s="4"/>
      <c r="NTO81" s="4"/>
      <c r="NTP81" s="4"/>
      <c r="NTQ81" s="4"/>
      <c r="NTR81" s="4"/>
      <c r="NTS81" s="4"/>
      <c r="NTT81" s="4"/>
      <c r="NTU81" s="4"/>
      <c r="NTV81" s="4"/>
      <c r="NTW81" s="4"/>
      <c r="NTX81" s="4"/>
      <c r="NTY81" s="4"/>
      <c r="NTZ81" s="4"/>
      <c r="NUA81" s="4"/>
      <c r="NUB81" s="4"/>
      <c r="NUC81" s="4"/>
      <c r="NUD81" s="4"/>
      <c r="NUE81" s="4"/>
      <c r="NUF81" s="4"/>
      <c r="NUG81" s="4"/>
      <c r="NUH81" s="4"/>
      <c r="NUI81" s="4"/>
      <c r="NUJ81" s="4"/>
      <c r="NUK81" s="4"/>
      <c r="NUL81" s="4"/>
      <c r="NUM81" s="4"/>
      <c r="NUN81" s="4"/>
      <c r="NUO81" s="4"/>
      <c r="NUP81" s="4"/>
      <c r="NUQ81" s="4"/>
      <c r="NUR81" s="4"/>
      <c r="NUS81" s="4"/>
      <c r="NUT81" s="4"/>
      <c r="NUU81" s="4"/>
      <c r="NUV81" s="4"/>
      <c r="NUW81" s="4"/>
      <c r="NUX81" s="4"/>
      <c r="NUY81" s="4"/>
      <c r="NUZ81" s="4"/>
      <c r="NVA81" s="4"/>
      <c r="NVB81" s="4"/>
      <c r="NVC81" s="4"/>
      <c r="NVD81" s="4"/>
      <c r="NVE81" s="4"/>
      <c r="NVF81" s="4"/>
      <c r="NVG81" s="4"/>
      <c r="NVH81" s="4"/>
      <c r="NVI81" s="4"/>
      <c r="NVJ81" s="4"/>
      <c r="NVK81" s="4"/>
      <c r="NVL81" s="4"/>
      <c r="NVM81" s="4"/>
      <c r="NVN81" s="4"/>
      <c r="NVO81" s="4"/>
      <c r="NVP81" s="4"/>
      <c r="NVQ81" s="4"/>
      <c r="NVR81" s="4"/>
      <c r="NVS81" s="4"/>
      <c r="NVT81" s="4"/>
      <c r="NVU81" s="4"/>
      <c r="NVV81" s="4"/>
      <c r="NVW81" s="4"/>
      <c r="NVX81" s="4"/>
      <c r="NVY81" s="4"/>
      <c r="NVZ81" s="4"/>
      <c r="NWA81" s="4"/>
      <c r="NWB81" s="4"/>
      <c r="NWC81" s="4"/>
      <c r="NWD81" s="4"/>
      <c r="NWE81" s="4"/>
      <c r="NWF81" s="4"/>
      <c r="NWG81" s="4"/>
      <c r="NWH81" s="4"/>
      <c r="NWI81" s="4"/>
      <c r="NWJ81" s="4"/>
      <c r="NWK81" s="4"/>
      <c r="NWL81" s="4"/>
      <c r="NWM81" s="4"/>
      <c r="NWN81" s="4"/>
      <c r="NWO81" s="4"/>
      <c r="NWP81" s="4"/>
      <c r="NWQ81" s="4"/>
      <c r="NWR81" s="4"/>
      <c r="NWS81" s="4"/>
      <c r="NWT81" s="4"/>
      <c r="NWU81" s="4"/>
      <c r="NWV81" s="4"/>
      <c r="NWW81" s="4"/>
      <c r="NWX81" s="4"/>
      <c r="NWY81" s="4"/>
      <c r="NWZ81" s="4"/>
      <c r="NXA81" s="4"/>
      <c r="NXB81" s="4"/>
      <c r="NXC81" s="4"/>
      <c r="NXD81" s="4"/>
      <c r="NXE81" s="4"/>
      <c r="NXF81" s="4"/>
      <c r="NXG81" s="4"/>
      <c r="NXH81" s="4"/>
      <c r="NXI81" s="4"/>
      <c r="NXJ81" s="4"/>
      <c r="NXK81" s="4"/>
      <c r="NXL81" s="4"/>
      <c r="NXM81" s="4"/>
      <c r="NXN81" s="4"/>
      <c r="NXO81" s="4"/>
      <c r="NXP81" s="4"/>
      <c r="NXQ81" s="4"/>
      <c r="NXR81" s="4"/>
      <c r="NXS81" s="4"/>
      <c r="NXT81" s="4"/>
      <c r="NXU81" s="4"/>
      <c r="NXV81" s="4"/>
      <c r="NXW81" s="4"/>
      <c r="NXX81" s="4"/>
      <c r="NXY81" s="4"/>
      <c r="NXZ81" s="4"/>
      <c r="NYA81" s="4"/>
      <c r="NYB81" s="4"/>
      <c r="NYC81" s="4"/>
      <c r="NYD81" s="4"/>
      <c r="NYE81" s="4"/>
      <c r="NYF81" s="4"/>
      <c r="NYG81" s="4"/>
      <c r="NYH81" s="4"/>
      <c r="NYI81" s="4"/>
      <c r="NYJ81" s="4"/>
      <c r="NYK81" s="4"/>
      <c r="NYL81" s="4"/>
      <c r="NYM81" s="4"/>
      <c r="NYN81" s="4"/>
      <c r="NYO81" s="4"/>
      <c r="NYP81" s="4"/>
      <c r="NYQ81" s="4"/>
      <c r="NYR81" s="4"/>
      <c r="NYS81" s="4"/>
      <c r="NYT81" s="4"/>
      <c r="NYU81" s="4"/>
      <c r="NYV81" s="4"/>
      <c r="NYW81" s="4"/>
      <c r="NYX81" s="4"/>
      <c r="NYY81" s="4"/>
      <c r="NYZ81" s="4"/>
      <c r="NZA81" s="4"/>
      <c r="NZB81" s="4"/>
      <c r="NZC81" s="4"/>
      <c r="NZD81" s="4"/>
      <c r="NZE81" s="4"/>
      <c r="NZF81" s="4"/>
      <c r="NZG81" s="4"/>
      <c r="NZH81" s="4"/>
      <c r="NZI81" s="4"/>
      <c r="NZJ81" s="4"/>
      <c r="NZK81" s="4"/>
      <c r="NZL81" s="4"/>
      <c r="NZM81" s="4"/>
      <c r="NZN81" s="4"/>
      <c r="NZO81" s="4"/>
      <c r="NZP81" s="4"/>
      <c r="NZQ81" s="4"/>
      <c r="NZR81" s="4"/>
      <c r="NZS81" s="4"/>
      <c r="NZT81" s="4"/>
      <c r="NZU81" s="4"/>
      <c r="NZV81" s="4"/>
      <c r="NZW81" s="4"/>
      <c r="NZX81" s="4"/>
      <c r="NZY81" s="4"/>
      <c r="NZZ81" s="4"/>
      <c r="OAA81" s="4"/>
      <c r="OAB81" s="4"/>
      <c r="OAC81" s="4"/>
      <c r="OAD81" s="4"/>
      <c r="OAE81" s="4"/>
      <c r="OAF81" s="4"/>
      <c r="OAG81" s="4"/>
      <c r="OAH81" s="4"/>
      <c r="OAI81" s="4"/>
      <c r="OAJ81" s="4"/>
      <c r="OAK81" s="4"/>
      <c r="OAL81" s="4"/>
      <c r="OAM81" s="4"/>
      <c r="OAN81" s="4"/>
      <c r="OAO81" s="4"/>
      <c r="OAP81" s="4"/>
      <c r="OAQ81" s="4"/>
      <c r="OAR81" s="4"/>
      <c r="OAS81" s="4"/>
      <c r="OAT81" s="4"/>
      <c r="OAU81" s="4"/>
      <c r="OAV81" s="4"/>
      <c r="OAW81" s="4"/>
      <c r="OAX81" s="4"/>
      <c r="OAY81" s="4"/>
      <c r="OAZ81" s="4"/>
      <c r="OBA81" s="4"/>
      <c r="OBB81" s="4"/>
      <c r="OBC81" s="4"/>
      <c r="OBD81" s="4"/>
      <c r="OBE81" s="4"/>
      <c r="OBF81" s="4"/>
      <c r="OBG81" s="4"/>
      <c r="OBH81" s="4"/>
      <c r="OBI81" s="4"/>
      <c r="OBJ81" s="4"/>
      <c r="OBK81" s="4"/>
      <c r="OBL81" s="4"/>
      <c r="OBM81" s="4"/>
      <c r="OBN81" s="4"/>
      <c r="OBO81" s="4"/>
      <c r="OBP81" s="4"/>
      <c r="OBQ81" s="4"/>
      <c r="OBR81" s="4"/>
      <c r="OBS81" s="4"/>
      <c r="OBT81" s="4"/>
      <c r="OBU81" s="4"/>
      <c r="OBV81" s="4"/>
      <c r="OBW81" s="4"/>
      <c r="OBX81" s="4"/>
      <c r="OBY81" s="4"/>
      <c r="OBZ81" s="4"/>
      <c r="OCA81" s="4"/>
      <c r="OCB81" s="4"/>
      <c r="OCC81" s="4"/>
      <c r="OCD81" s="4"/>
      <c r="OCE81" s="4"/>
      <c r="OCF81" s="4"/>
      <c r="OCG81" s="4"/>
      <c r="OCH81" s="4"/>
      <c r="OCI81" s="4"/>
      <c r="OCJ81" s="4"/>
      <c r="OCK81" s="4"/>
      <c r="OCL81" s="4"/>
      <c r="OCM81" s="4"/>
      <c r="OCN81" s="4"/>
      <c r="OCO81" s="4"/>
      <c r="OCP81" s="4"/>
      <c r="OCQ81" s="4"/>
      <c r="OCR81" s="4"/>
      <c r="OCS81" s="4"/>
      <c r="OCT81" s="4"/>
      <c r="OCU81" s="4"/>
      <c r="OCV81" s="4"/>
      <c r="OCW81" s="4"/>
      <c r="OCX81" s="4"/>
      <c r="OCY81" s="4"/>
      <c r="OCZ81" s="4"/>
      <c r="ODA81" s="4"/>
      <c r="ODB81" s="4"/>
      <c r="ODC81" s="4"/>
      <c r="ODD81" s="4"/>
      <c r="ODE81" s="4"/>
      <c r="ODF81" s="4"/>
      <c r="ODG81" s="4"/>
      <c r="ODH81" s="4"/>
      <c r="ODI81" s="4"/>
      <c r="ODJ81" s="4"/>
      <c r="ODK81" s="4"/>
      <c r="ODL81" s="4"/>
      <c r="ODM81" s="4"/>
      <c r="ODN81" s="4"/>
      <c r="ODO81" s="4"/>
      <c r="ODP81" s="4"/>
      <c r="ODQ81" s="4"/>
      <c r="ODR81" s="4"/>
      <c r="ODS81" s="4"/>
      <c r="ODT81" s="4"/>
      <c r="ODU81" s="4"/>
      <c r="ODV81" s="4"/>
      <c r="ODW81" s="4"/>
      <c r="ODX81" s="4"/>
      <c r="ODY81" s="4"/>
      <c r="ODZ81" s="4"/>
      <c r="OEA81" s="4"/>
      <c r="OEB81" s="4"/>
      <c r="OEC81" s="4"/>
      <c r="OED81" s="4"/>
      <c r="OEE81" s="4"/>
      <c r="OEF81" s="4"/>
      <c r="OEG81" s="4"/>
      <c r="OEH81" s="4"/>
      <c r="OEI81" s="4"/>
      <c r="OEJ81" s="4"/>
      <c r="OEK81" s="4"/>
      <c r="OEL81" s="4"/>
      <c r="OEM81" s="4"/>
      <c r="OEN81" s="4"/>
      <c r="OEO81" s="4"/>
      <c r="OEP81" s="4"/>
      <c r="OEQ81" s="4"/>
      <c r="OER81" s="4"/>
      <c r="OES81" s="4"/>
      <c r="OET81" s="4"/>
      <c r="OEU81" s="4"/>
      <c r="OEV81" s="4"/>
      <c r="OEW81" s="4"/>
      <c r="OEX81" s="4"/>
      <c r="OEY81" s="4"/>
      <c r="OEZ81" s="4"/>
      <c r="OFA81" s="4"/>
      <c r="OFB81" s="4"/>
      <c r="OFC81" s="4"/>
      <c r="OFD81" s="4"/>
      <c r="OFE81" s="4"/>
      <c r="OFF81" s="4"/>
      <c r="OFG81" s="4"/>
      <c r="OFH81" s="4"/>
      <c r="OFI81" s="4"/>
      <c r="OFJ81" s="4"/>
      <c r="OFK81" s="4"/>
      <c r="OFL81" s="4"/>
      <c r="OFM81" s="4"/>
      <c r="OFN81" s="4"/>
      <c r="OFO81" s="4"/>
      <c r="OFP81" s="4"/>
      <c r="OFQ81" s="4"/>
      <c r="OFR81" s="4"/>
      <c r="OFS81" s="4"/>
      <c r="OFT81" s="4"/>
      <c r="OFU81" s="4"/>
      <c r="OFV81" s="4"/>
      <c r="OFW81" s="4"/>
      <c r="OFX81" s="4"/>
      <c r="OFY81" s="4"/>
      <c r="OFZ81" s="4"/>
      <c r="OGA81" s="4"/>
      <c r="OGB81" s="4"/>
      <c r="OGC81" s="4"/>
      <c r="OGD81" s="4"/>
      <c r="OGE81" s="4"/>
      <c r="OGF81" s="4"/>
      <c r="OGG81" s="4"/>
      <c r="OGH81" s="4"/>
      <c r="OGI81" s="4"/>
      <c r="OGJ81" s="4"/>
      <c r="OGK81" s="4"/>
      <c r="OGL81" s="4"/>
      <c r="OGM81" s="4"/>
      <c r="OGN81" s="4"/>
      <c r="OGO81" s="4"/>
      <c r="OGP81" s="4"/>
      <c r="OGQ81" s="4"/>
      <c r="OGR81" s="4"/>
      <c r="OGS81" s="4"/>
      <c r="OGT81" s="4"/>
      <c r="OGU81" s="4"/>
      <c r="OGV81" s="4"/>
      <c r="OGW81" s="4"/>
      <c r="OGX81" s="4"/>
      <c r="OGY81" s="4"/>
      <c r="OGZ81" s="4"/>
      <c r="OHA81" s="4"/>
      <c r="OHB81" s="4"/>
      <c r="OHC81" s="4"/>
      <c r="OHD81" s="4"/>
      <c r="OHE81" s="4"/>
      <c r="OHF81" s="4"/>
      <c r="OHG81" s="4"/>
      <c r="OHH81" s="4"/>
      <c r="OHI81" s="4"/>
      <c r="OHJ81" s="4"/>
      <c r="OHK81" s="4"/>
      <c r="OHL81" s="4"/>
      <c r="OHM81" s="4"/>
      <c r="OHN81" s="4"/>
      <c r="OHO81" s="4"/>
      <c r="OHP81" s="4"/>
      <c r="OHQ81" s="4"/>
      <c r="OHR81" s="4"/>
      <c r="OHS81" s="4"/>
      <c r="OHT81" s="4"/>
      <c r="OHU81" s="4"/>
      <c r="OHV81" s="4"/>
      <c r="OHW81" s="4"/>
      <c r="OHX81" s="4"/>
      <c r="OHY81" s="4"/>
      <c r="OHZ81" s="4"/>
      <c r="OIA81" s="4"/>
      <c r="OIB81" s="4"/>
      <c r="OIC81" s="4"/>
      <c r="OID81" s="4"/>
      <c r="OIE81" s="4"/>
      <c r="OIF81" s="4"/>
      <c r="OIG81" s="4"/>
      <c r="OIH81" s="4"/>
      <c r="OII81" s="4"/>
      <c r="OIJ81" s="4"/>
      <c r="OIK81" s="4"/>
      <c r="OIL81" s="4"/>
      <c r="OIM81" s="4"/>
      <c r="OIN81" s="4"/>
      <c r="OIO81" s="4"/>
      <c r="OIP81" s="4"/>
      <c r="OIQ81" s="4"/>
      <c r="OIR81" s="4"/>
      <c r="OIS81" s="4"/>
      <c r="OIT81" s="4"/>
      <c r="OIU81" s="4"/>
      <c r="OIV81" s="4"/>
      <c r="OIW81" s="4"/>
      <c r="OIX81" s="4"/>
      <c r="OIY81" s="4"/>
      <c r="OIZ81" s="4"/>
      <c r="OJA81" s="4"/>
      <c r="OJB81" s="4"/>
      <c r="OJC81" s="4"/>
      <c r="OJD81" s="4"/>
      <c r="OJE81" s="4"/>
      <c r="OJF81" s="4"/>
      <c r="OJG81" s="4"/>
      <c r="OJH81" s="4"/>
      <c r="OJI81" s="4"/>
      <c r="OJJ81" s="4"/>
      <c r="OJK81" s="4"/>
      <c r="OJL81" s="4"/>
      <c r="OJM81" s="4"/>
      <c r="OJN81" s="4"/>
      <c r="OJO81" s="4"/>
      <c r="OJP81" s="4"/>
      <c r="OJQ81" s="4"/>
      <c r="OJR81" s="4"/>
      <c r="OJS81" s="4"/>
      <c r="OJT81" s="4"/>
      <c r="OJU81" s="4"/>
      <c r="OJV81" s="4"/>
      <c r="OJW81" s="4"/>
      <c r="OJX81" s="4"/>
      <c r="OJY81" s="4"/>
      <c r="OJZ81" s="4"/>
      <c r="OKA81" s="4"/>
      <c r="OKB81" s="4"/>
      <c r="OKC81" s="4"/>
      <c r="OKD81" s="4"/>
      <c r="OKE81" s="4"/>
      <c r="OKF81" s="4"/>
      <c r="OKG81" s="4"/>
      <c r="OKH81" s="4"/>
      <c r="OKI81" s="4"/>
      <c r="OKJ81" s="4"/>
      <c r="OKK81" s="4"/>
      <c r="OKL81" s="4"/>
      <c r="OKM81" s="4"/>
      <c r="OKN81" s="4"/>
      <c r="OKO81" s="4"/>
      <c r="OKP81" s="4"/>
      <c r="OKQ81" s="4"/>
      <c r="OKR81" s="4"/>
      <c r="OKS81" s="4"/>
      <c r="OKT81" s="4"/>
      <c r="OKU81" s="4"/>
      <c r="OKV81" s="4"/>
      <c r="OKW81" s="4"/>
      <c r="OKX81" s="4"/>
      <c r="OKY81" s="4"/>
      <c r="OKZ81" s="4"/>
      <c r="OLA81" s="4"/>
      <c r="OLB81" s="4"/>
      <c r="OLC81" s="4"/>
      <c r="OLD81" s="4"/>
      <c r="OLE81" s="4"/>
      <c r="OLF81" s="4"/>
      <c r="OLG81" s="4"/>
      <c r="OLH81" s="4"/>
      <c r="OLI81" s="4"/>
      <c r="OLJ81" s="4"/>
      <c r="OLK81" s="4"/>
      <c r="OLL81" s="4"/>
      <c r="OLM81" s="4"/>
      <c r="OLN81" s="4"/>
      <c r="OLO81" s="4"/>
      <c r="OLP81" s="4"/>
      <c r="OLQ81" s="4"/>
      <c r="OLR81" s="4"/>
      <c r="OLS81" s="4"/>
      <c r="OLT81" s="4"/>
      <c r="OLU81" s="4"/>
      <c r="OLV81" s="4"/>
      <c r="OLW81" s="4"/>
      <c r="OLX81" s="4"/>
      <c r="OLY81" s="4"/>
      <c r="OLZ81" s="4"/>
      <c r="OMA81" s="4"/>
      <c r="OMB81" s="4"/>
      <c r="OMC81" s="4"/>
      <c r="OMD81" s="4"/>
      <c r="OME81" s="4"/>
      <c r="OMF81" s="4"/>
      <c r="OMG81" s="4"/>
      <c r="OMH81" s="4"/>
      <c r="OMI81" s="4"/>
      <c r="OMJ81" s="4"/>
      <c r="OMK81" s="4"/>
      <c r="OML81" s="4"/>
      <c r="OMM81" s="4"/>
      <c r="OMN81" s="4"/>
      <c r="OMO81" s="4"/>
      <c r="OMP81" s="4"/>
      <c r="OMQ81" s="4"/>
      <c r="OMR81" s="4"/>
      <c r="OMS81" s="4"/>
      <c r="OMT81" s="4"/>
      <c r="OMU81" s="4"/>
      <c r="OMV81" s="4"/>
      <c r="OMW81" s="4"/>
      <c r="OMX81" s="4"/>
      <c r="OMY81" s="4"/>
      <c r="OMZ81" s="4"/>
      <c r="ONA81" s="4"/>
      <c r="ONB81" s="4"/>
      <c r="ONC81" s="4"/>
      <c r="OND81" s="4"/>
      <c r="ONE81" s="4"/>
      <c r="ONF81" s="4"/>
      <c r="ONG81" s="4"/>
      <c r="ONH81" s="4"/>
      <c r="ONI81" s="4"/>
      <c r="ONJ81" s="4"/>
      <c r="ONK81" s="4"/>
      <c r="ONL81" s="4"/>
      <c r="ONM81" s="4"/>
      <c r="ONN81" s="4"/>
      <c r="ONO81" s="4"/>
      <c r="ONP81" s="4"/>
      <c r="ONQ81" s="4"/>
      <c r="ONR81" s="4"/>
      <c r="ONS81" s="4"/>
      <c r="ONT81" s="4"/>
      <c r="ONU81" s="4"/>
      <c r="ONV81" s="4"/>
      <c r="ONW81" s="4"/>
      <c r="ONX81" s="4"/>
      <c r="ONY81" s="4"/>
      <c r="ONZ81" s="4"/>
      <c r="OOA81" s="4"/>
      <c r="OOB81" s="4"/>
      <c r="OOC81" s="4"/>
      <c r="OOD81" s="4"/>
      <c r="OOE81" s="4"/>
      <c r="OOF81" s="4"/>
      <c r="OOG81" s="4"/>
      <c r="OOH81" s="4"/>
      <c r="OOI81" s="4"/>
      <c r="OOJ81" s="4"/>
      <c r="OOK81" s="4"/>
      <c r="OOL81" s="4"/>
      <c r="OOM81" s="4"/>
      <c r="OON81" s="4"/>
      <c r="OOO81" s="4"/>
      <c r="OOP81" s="4"/>
      <c r="OOQ81" s="4"/>
      <c r="OOR81" s="4"/>
      <c r="OOS81" s="4"/>
      <c r="OOT81" s="4"/>
      <c r="OOU81" s="4"/>
      <c r="OOV81" s="4"/>
      <c r="OOW81" s="4"/>
      <c r="OOX81" s="4"/>
      <c r="OOY81" s="4"/>
      <c r="OOZ81" s="4"/>
      <c r="OPA81" s="4"/>
      <c r="OPB81" s="4"/>
      <c r="OPC81" s="4"/>
      <c r="OPD81" s="4"/>
      <c r="OPE81" s="4"/>
      <c r="OPF81" s="4"/>
      <c r="OPG81" s="4"/>
      <c r="OPH81" s="4"/>
      <c r="OPI81" s="4"/>
      <c r="OPJ81" s="4"/>
      <c r="OPK81" s="4"/>
      <c r="OPL81" s="4"/>
      <c r="OPM81" s="4"/>
      <c r="OPN81" s="4"/>
      <c r="OPO81" s="4"/>
      <c r="OPP81" s="4"/>
      <c r="OPQ81" s="4"/>
      <c r="OPR81" s="4"/>
      <c r="OPS81" s="4"/>
      <c r="OPT81" s="4"/>
      <c r="OPU81" s="4"/>
      <c r="OPV81" s="4"/>
      <c r="OPW81" s="4"/>
      <c r="OPX81" s="4"/>
      <c r="OPY81" s="4"/>
      <c r="OPZ81" s="4"/>
      <c r="OQA81" s="4"/>
      <c r="OQB81" s="4"/>
      <c r="OQC81" s="4"/>
      <c r="OQD81" s="4"/>
      <c r="OQE81" s="4"/>
      <c r="OQF81" s="4"/>
      <c r="OQG81" s="4"/>
      <c r="OQH81" s="4"/>
      <c r="OQI81" s="4"/>
      <c r="OQJ81" s="4"/>
      <c r="OQK81" s="4"/>
      <c r="OQL81" s="4"/>
      <c r="OQM81" s="4"/>
      <c r="OQN81" s="4"/>
      <c r="OQO81" s="4"/>
      <c r="OQP81" s="4"/>
      <c r="OQQ81" s="4"/>
      <c r="OQR81" s="4"/>
      <c r="OQS81" s="4"/>
      <c r="OQT81" s="4"/>
      <c r="OQU81" s="4"/>
      <c r="OQV81" s="4"/>
      <c r="OQW81" s="4"/>
      <c r="OQX81" s="4"/>
      <c r="OQY81" s="4"/>
      <c r="OQZ81" s="4"/>
      <c r="ORA81" s="4"/>
      <c r="ORB81" s="4"/>
      <c r="ORC81" s="4"/>
      <c r="ORD81" s="4"/>
      <c r="ORE81" s="4"/>
      <c r="ORF81" s="4"/>
      <c r="ORG81" s="4"/>
      <c r="ORH81" s="4"/>
      <c r="ORI81" s="4"/>
      <c r="ORJ81" s="4"/>
      <c r="ORK81" s="4"/>
      <c r="ORL81" s="4"/>
      <c r="ORM81" s="4"/>
      <c r="ORN81" s="4"/>
      <c r="ORO81" s="4"/>
      <c r="ORP81" s="4"/>
      <c r="ORQ81" s="4"/>
      <c r="ORR81" s="4"/>
      <c r="ORS81" s="4"/>
      <c r="ORT81" s="4"/>
      <c r="ORU81" s="4"/>
      <c r="ORV81" s="4"/>
      <c r="ORW81" s="4"/>
      <c r="ORX81" s="4"/>
      <c r="ORY81" s="4"/>
      <c r="ORZ81" s="4"/>
      <c r="OSA81" s="4"/>
      <c r="OSB81" s="4"/>
      <c r="OSC81" s="4"/>
      <c r="OSD81" s="4"/>
      <c r="OSE81" s="4"/>
      <c r="OSF81" s="4"/>
      <c r="OSG81" s="4"/>
      <c r="OSH81" s="4"/>
      <c r="OSI81" s="4"/>
      <c r="OSJ81" s="4"/>
      <c r="OSK81" s="4"/>
      <c r="OSL81" s="4"/>
      <c r="OSM81" s="4"/>
      <c r="OSN81" s="4"/>
      <c r="OSO81" s="4"/>
      <c r="OSP81" s="4"/>
      <c r="OSQ81" s="4"/>
      <c r="OSR81" s="4"/>
      <c r="OSS81" s="4"/>
      <c r="OST81" s="4"/>
      <c r="OSU81" s="4"/>
      <c r="OSV81" s="4"/>
      <c r="OSW81" s="4"/>
      <c r="OSX81" s="4"/>
      <c r="OSY81" s="4"/>
      <c r="OSZ81" s="4"/>
      <c r="OTA81" s="4"/>
      <c r="OTB81" s="4"/>
      <c r="OTC81" s="4"/>
      <c r="OTD81" s="4"/>
      <c r="OTE81" s="4"/>
      <c r="OTF81" s="4"/>
      <c r="OTG81" s="4"/>
      <c r="OTH81" s="4"/>
      <c r="OTI81" s="4"/>
      <c r="OTJ81" s="4"/>
      <c r="OTK81" s="4"/>
      <c r="OTL81" s="4"/>
      <c r="OTM81" s="4"/>
      <c r="OTN81" s="4"/>
      <c r="OTO81" s="4"/>
      <c r="OTP81" s="4"/>
      <c r="OTQ81" s="4"/>
      <c r="OTR81" s="4"/>
      <c r="OTS81" s="4"/>
      <c r="OTT81" s="4"/>
      <c r="OTU81" s="4"/>
      <c r="OTV81" s="4"/>
      <c r="OTW81" s="4"/>
      <c r="OTX81" s="4"/>
      <c r="OTY81" s="4"/>
      <c r="OTZ81" s="4"/>
      <c r="OUA81" s="4"/>
      <c r="OUB81" s="4"/>
      <c r="OUC81" s="4"/>
      <c r="OUD81" s="4"/>
      <c r="OUE81" s="4"/>
      <c r="OUF81" s="4"/>
      <c r="OUG81" s="4"/>
      <c r="OUH81" s="4"/>
      <c r="OUI81" s="4"/>
      <c r="OUJ81" s="4"/>
      <c r="OUK81" s="4"/>
      <c r="OUL81" s="4"/>
      <c r="OUM81" s="4"/>
      <c r="OUN81" s="4"/>
      <c r="OUO81" s="4"/>
      <c r="OUP81" s="4"/>
      <c r="OUQ81" s="4"/>
      <c r="OUR81" s="4"/>
      <c r="OUS81" s="4"/>
      <c r="OUT81" s="4"/>
      <c r="OUU81" s="4"/>
      <c r="OUV81" s="4"/>
      <c r="OUW81" s="4"/>
      <c r="OUX81" s="4"/>
      <c r="OUY81" s="4"/>
      <c r="OUZ81" s="4"/>
      <c r="OVA81" s="4"/>
      <c r="OVB81" s="4"/>
      <c r="OVC81" s="4"/>
      <c r="OVD81" s="4"/>
      <c r="OVE81" s="4"/>
      <c r="OVF81" s="4"/>
      <c r="OVG81" s="4"/>
      <c r="OVH81" s="4"/>
      <c r="OVI81" s="4"/>
      <c r="OVJ81" s="4"/>
      <c r="OVK81" s="4"/>
      <c r="OVL81" s="4"/>
      <c r="OVM81" s="4"/>
      <c r="OVN81" s="4"/>
      <c r="OVO81" s="4"/>
      <c r="OVP81" s="4"/>
      <c r="OVQ81" s="4"/>
      <c r="OVR81" s="4"/>
      <c r="OVS81" s="4"/>
      <c r="OVT81" s="4"/>
      <c r="OVU81" s="4"/>
      <c r="OVV81" s="4"/>
      <c r="OVW81" s="4"/>
      <c r="OVX81" s="4"/>
      <c r="OVY81" s="4"/>
      <c r="OVZ81" s="4"/>
      <c r="OWA81" s="4"/>
      <c r="OWB81" s="4"/>
      <c r="OWC81" s="4"/>
      <c r="OWD81" s="4"/>
      <c r="OWE81" s="4"/>
      <c r="OWF81" s="4"/>
      <c r="OWG81" s="4"/>
      <c r="OWH81" s="4"/>
      <c r="OWI81" s="4"/>
      <c r="OWJ81" s="4"/>
      <c r="OWK81" s="4"/>
      <c r="OWL81" s="4"/>
      <c r="OWM81" s="4"/>
      <c r="OWN81" s="4"/>
      <c r="OWO81" s="4"/>
      <c r="OWP81" s="4"/>
      <c r="OWQ81" s="4"/>
      <c r="OWR81" s="4"/>
      <c r="OWS81" s="4"/>
      <c r="OWT81" s="4"/>
      <c r="OWU81" s="4"/>
      <c r="OWV81" s="4"/>
      <c r="OWW81" s="4"/>
      <c r="OWX81" s="4"/>
      <c r="OWY81" s="4"/>
      <c r="OWZ81" s="4"/>
      <c r="OXA81" s="4"/>
      <c r="OXB81" s="4"/>
      <c r="OXC81" s="4"/>
      <c r="OXD81" s="4"/>
      <c r="OXE81" s="4"/>
      <c r="OXF81" s="4"/>
      <c r="OXG81" s="4"/>
      <c r="OXH81" s="4"/>
      <c r="OXI81" s="4"/>
      <c r="OXJ81" s="4"/>
      <c r="OXK81" s="4"/>
      <c r="OXL81" s="4"/>
      <c r="OXM81" s="4"/>
      <c r="OXN81" s="4"/>
      <c r="OXO81" s="4"/>
      <c r="OXP81" s="4"/>
      <c r="OXQ81" s="4"/>
      <c r="OXR81" s="4"/>
      <c r="OXS81" s="4"/>
      <c r="OXT81" s="4"/>
      <c r="OXU81" s="4"/>
      <c r="OXV81" s="4"/>
      <c r="OXW81" s="4"/>
      <c r="OXX81" s="4"/>
      <c r="OXY81" s="4"/>
      <c r="OXZ81" s="4"/>
      <c r="OYA81" s="4"/>
      <c r="OYB81" s="4"/>
      <c r="OYC81" s="4"/>
      <c r="OYD81" s="4"/>
      <c r="OYE81" s="4"/>
      <c r="OYF81" s="4"/>
      <c r="OYG81" s="4"/>
      <c r="OYH81" s="4"/>
      <c r="OYI81" s="4"/>
      <c r="OYJ81" s="4"/>
      <c r="OYK81" s="4"/>
      <c r="OYL81" s="4"/>
      <c r="OYM81" s="4"/>
      <c r="OYN81" s="4"/>
      <c r="OYO81" s="4"/>
      <c r="OYP81" s="4"/>
      <c r="OYQ81" s="4"/>
      <c r="OYR81" s="4"/>
      <c r="OYS81" s="4"/>
      <c r="OYT81" s="4"/>
      <c r="OYU81" s="4"/>
      <c r="OYV81" s="4"/>
      <c r="OYW81" s="4"/>
      <c r="OYX81" s="4"/>
      <c r="OYY81" s="4"/>
      <c r="OYZ81" s="4"/>
      <c r="OZA81" s="4"/>
      <c r="OZB81" s="4"/>
      <c r="OZC81" s="4"/>
      <c r="OZD81" s="4"/>
      <c r="OZE81" s="4"/>
      <c r="OZF81" s="4"/>
      <c r="OZG81" s="4"/>
      <c r="OZH81" s="4"/>
      <c r="OZI81" s="4"/>
      <c r="OZJ81" s="4"/>
      <c r="OZK81" s="4"/>
      <c r="OZL81" s="4"/>
      <c r="OZM81" s="4"/>
      <c r="OZN81" s="4"/>
      <c r="OZO81" s="4"/>
      <c r="OZP81" s="4"/>
      <c r="OZQ81" s="4"/>
      <c r="OZR81" s="4"/>
      <c r="OZS81" s="4"/>
      <c r="OZT81" s="4"/>
      <c r="OZU81" s="4"/>
      <c r="OZV81" s="4"/>
      <c r="OZW81" s="4"/>
      <c r="OZX81" s="4"/>
      <c r="OZY81" s="4"/>
      <c r="OZZ81" s="4"/>
      <c r="PAA81" s="4"/>
      <c r="PAB81" s="4"/>
      <c r="PAC81" s="4"/>
      <c r="PAD81" s="4"/>
      <c r="PAE81" s="4"/>
      <c r="PAF81" s="4"/>
      <c r="PAG81" s="4"/>
      <c r="PAH81" s="4"/>
      <c r="PAI81" s="4"/>
      <c r="PAJ81" s="4"/>
      <c r="PAK81" s="4"/>
      <c r="PAL81" s="4"/>
      <c r="PAM81" s="4"/>
      <c r="PAN81" s="4"/>
      <c r="PAO81" s="4"/>
      <c r="PAP81" s="4"/>
      <c r="PAQ81" s="4"/>
      <c r="PAR81" s="4"/>
      <c r="PAS81" s="4"/>
      <c r="PAT81" s="4"/>
      <c r="PAU81" s="4"/>
      <c r="PAV81" s="4"/>
      <c r="PAW81" s="4"/>
      <c r="PAX81" s="4"/>
      <c r="PAY81" s="4"/>
      <c r="PAZ81" s="4"/>
      <c r="PBA81" s="4"/>
      <c r="PBB81" s="4"/>
      <c r="PBC81" s="4"/>
      <c r="PBD81" s="4"/>
      <c r="PBE81" s="4"/>
      <c r="PBF81" s="4"/>
      <c r="PBG81" s="4"/>
      <c r="PBH81" s="4"/>
      <c r="PBI81" s="4"/>
      <c r="PBJ81" s="4"/>
      <c r="PBK81" s="4"/>
      <c r="PBL81" s="4"/>
      <c r="PBM81" s="4"/>
      <c r="PBN81" s="4"/>
      <c r="PBO81" s="4"/>
      <c r="PBP81" s="4"/>
      <c r="PBQ81" s="4"/>
      <c r="PBR81" s="4"/>
      <c r="PBS81" s="4"/>
      <c r="PBT81" s="4"/>
      <c r="PBU81" s="4"/>
      <c r="PBV81" s="4"/>
      <c r="PBW81" s="4"/>
      <c r="PBX81" s="4"/>
      <c r="PBY81" s="4"/>
      <c r="PBZ81" s="4"/>
      <c r="PCA81" s="4"/>
      <c r="PCB81" s="4"/>
      <c r="PCC81" s="4"/>
      <c r="PCD81" s="4"/>
      <c r="PCE81" s="4"/>
      <c r="PCF81" s="4"/>
      <c r="PCG81" s="4"/>
      <c r="PCH81" s="4"/>
      <c r="PCI81" s="4"/>
      <c r="PCJ81" s="4"/>
      <c r="PCK81" s="4"/>
      <c r="PCL81" s="4"/>
      <c r="PCM81" s="4"/>
      <c r="PCN81" s="4"/>
      <c r="PCO81" s="4"/>
      <c r="PCP81" s="4"/>
      <c r="PCQ81" s="4"/>
      <c r="PCR81" s="4"/>
      <c r="PCS81" s="4"/>
      <c r="PCT81" s="4"/>
      <c r="PCU81" s="4"/>
      <c r="PCV81" s="4"/>
      <c r="PCW81" s="4"/>
      <c r="PCX81" s="4"/>
      <c r="PCY81" s="4"/>
      <c r="PCZ81" s="4"/>
      <c r="PDA81" s="4"/>
      <c r="PDB81" s="4"/>
      <c r="PDC81" s="4"/>
      <c r="PDD81" s="4"/>
      <c r="PDE81" s="4"/>
      <c r="PDF81" s="4"/>
      <c r="PDG81" s="4"/>
      <c r="PDH81" s="4"/>
      <c r="PDI81" s="4"/>
      <c r="PDJ81" s="4"/>
      <c r="PDK81" s="4"/>
      <c r="PDL81" s="4"/>
      <c r="PDM81" s="4"/>
      <c r="PDN81" s="4"/>
      <c r="PDO81" s="4"/>
      <c r="PDP81" s="4"/>
      <c r="PDQ81" s="4"/>
      <c r="PDR81" s="4"/>
      <c r="PDS81" s="4"/>
      <c r="PDT81" s="4"/>
      <c r="PDU81" s="4"/>
      <c r="PDV81" s="4"/>
      <c r="PDW81" s="4"/>
      <c r="PDX81" s="4"/>
      <c r="PDY81" s="4"/>
      <c r="PDZ81" s="4"/>
      <c r="PEA81" s="4"/>
      <c r="PEB81" s="4"/>
      <c r="PEC81" s="4"/>
      <c r="PED81" s="4"/>
      <c r="PEE81" s="4"/>
      <c r="PEF81" s="4"/>
      <c r="PEG81" s="4"/>
      <c r="PEH81" s="4"/>
      <c r="PEI81" s="4"/>
      <c r="PEJ81" s="4"/>
      <c r="PEK81" s="4"/>
      <c r="PEL81" s="4"/>
      <c r="PEM81" s="4"/>
      <c r="PEN81" s="4"/>
      <c r="PEO81" s="4"/>
      <c r="PEP81" s="4"/>
      <c r="PEQ81" s="4"/>
      <c r="PER81" s="4"/>
      <c r="PES81" s="4"/>
      <c r="PET81" s="4"/>
      <c r="PEU81" s="4"/>
      <c r="PEV81" s="4"/>
      <c r="PEW81" s="4"/>
      <c r="PEX81" s="4"/>
      <c r="PEY81" s="4"/>
      <c r="PEZ81" s="4"/>
      <c r="PFA81" s="4"/>
      <c r="PFB81" s="4"/>
      <c r="PFC81" s="4"/>
      <c r="PFD81" s="4"/>
      <c r="PFE81" s="4"/>
      <c r="PFF81" s="4"/>
      <c r="PFG81" s="4"/>
      <c r="PFH81" s="4"/>
      <c r="PFI81" s="4"/>
      <c r="PFJ81" s="4"/>
      <c r="PFK81" s="4"/>
      <c r="PFL81" s="4"/>
      <c r="PFM81" s="4"/>
      <c r="PFN81" s="4"/>
      <c r="PFO81" s="4"/>
      <c r="PFP81" s="4"/>
      <c r="PFQ81" s="4"/>
      <c r="PFR81" s="4"/>
      <c r="PFS81" s="4"/>
      <c r="PFT81" s="4"/>
      <c r="PFU81" s="4"/>
      <c r="PFV81" s="4"/>
      <c r="PFW81" s="4"/>
      <c r="PFX81" s="4"/>
      <c r="PFY81" s="4"/>
      <c r="PFZ81" s="4"/>
      <c r="PGA81" s="4"/>
      <c r="PGB81" s="4"/>
      <c r="PGC81" s="4"/>
      <c r="PGD81" s="4"/>
      <c r="PGE81" s="4"/>
      <c r="PGF81" s="4"/>
      <c r="PGG81" s="4"/>
      <c r="PGH81" s="4"/>
      <c r="PGI81" s="4"/>
      <c r="PGJ81" s="4"/>
      <c r="PGK81" s="4"/>
      <c r="PGL81" s="4"/>
      <c r="PGM81" s="4"/>
      <c r="PGN81" s="4"/>
      <c r="PGO81" s="4"/>
      <c r="PGP81" s="4"/>
      <c r="PGQ81" s="4"/>
      <c r="PGR81" s="4"/>
      <c r="PGS81" s="4"/>
      <c r="PGT81" s="4"/>
      <c r="PGU81" s="4"/>
      <c r="PGV81" s="4"/>
      <c r="PGW81" s="4"/>
      <c r="PGX81" s="4"/>
      <c r="PGY81" s="4"/>
      <c r="PGZ81" s="4"/>
      <c r="PHA81" s="4"/>
      <c r="PHB81" s="4"/>
      <c r="PHC81" s="4"/>
      <c r="PHD81" s="4"/>
      <c r="PHE81" s="4"/>
      <c r="PHF81" s="4"/>
      <c r="PHG81" s="4"/>
      <c r="PHH81" s="4"/>
      <c r="PHI81" s="4"/>
      <c r="PHJ81" s="4"/>
      <c r="PHK81" s="4"/>
      <c r="PHL81" s="4"/>
      <c r="PHM81" s="4"/>
      <c r="PHN81" s="4"/>
      <c r="PHO81" s="4"/>
      <c r="PHP81" s="4"/>
      <c r="PHQ81" s="4"/>
      <c r="PHR81" s="4"/>
      <c r="PHS81" s="4"/>
      <c r="PHT81" s="4"/>
      <c r="PHU81" s="4"/>
      <c r="PHV81" s="4"/>
      <c r="PHW81" s="4"/>
      <c r="PHX81" s="4"/>
      <c r="PHY81" s="4"/>
      <c r="PHZ81" s="4"/>
      <c r="PIA81" s="4"/>
      <c r="PIB81" s="4"/>
      <c r="PIC81" s="4"/>
      <c r="PID81" s="4"/>
      <c r="PIE81" s="4"/>
      <c r="PIF81" s="4"/>
      <c r="PIG81" s="4"/>
      <c r="PIH81" s="4"/>
      <c r="PII81" s="4"/>
      <c r="PIJ81" s="4"/>
      <c r="PIK81" s="4"/>
      <c r="PIL81" s="4"/>
      <c r="PIM81" s="4"/>
      <c r="PIN81" s="4"/>
      <c r="PIO81" s="4"/>
      <c r="PIP81" s="4"/>
      <c r="PIQ81" s="4"/>
      <c r="PIR81" s="4"/>
      <c r="PIS81" s="4"/>
      <c r="PIT81" s="4"/>
      <c r="PIU81" s="4"/>
      <c r="PIV81" s="4"/>
      <c r="PIW81" s="4"/>
      <c r="PIX81" s="4"/>
      <c r="PIY81" s="4"/>
      <c r="PIZ81" s="4"/>
      <c r="PJA81" s="4"/>
      <c r="PJB81" s="4"/>
      <c r="PJC81" s="4"/>
      <c r="PJD81" s="4"/>
      <c r="PJE81" s="4"/>
      <c r="PJF81" s="4"/>
      <c r="PJG81" s="4"/>
      <c r="PJH81" s="4"/>
      <c r="PJI81" s="4"/>
      <c r="PJJ81" s="4"/>
      <c r="PJK81" s="4"/>
      <c r="PJL81" s="4"/>
      <c r="PJM81" s="4"/>
      <c r="PJN81" s="4"/>
      <c r="PJO81" s="4"/>
      <c r="PJP81" s="4"/>
      <c r="PJQ81" s="4"/>
      <c r="PJR81" s="4"/>
      <c r="PJS81" s="4"/>
      <c r="PJT81" s="4"/>
      <c r="PJU81" s="4"/>
      <c r="PJV81" s="4"/>
      <c r="PJW81" s="4"/>
      <c r="PJX81" s="4"/>
      <c r="PJY81" s="4"/>
      <c r="PJZ81" s="4"/>
      <c r="PKA81" s="4"/>
      <c r="PKB81" s="4"/>
      <c r="PKC81" s="4"/>
      <c r="PKD81" s="4"/>
      <c r="PKE81" s="4"/>
      <c r="PKF81" s="4"/>
      <c r="PKG81" s="4"/>
      <c r="PKH81" s="4"/>
      <c r="PKI81" s="4"/>
      <c r="PKJ81" s="4"/>
      <c r="PKK81" s="4"/>
      <c r="PKL81" s="4"/>
      <c r="PKM81" s="4"/>
      <c r="PKN81" s="4"/>
      <c r="PKO81" s="4"/>
      <c r="PKP81" s="4"/>
      <c r="PKQ81" s="4"/>
      <c r="PKR81" s="4"/>
      <c r="PKS81" s="4"/>
      <c r="PKT81" s="4"/>
      <c r="PKU81" s="4"/>
      <c r="PKV81" s="4"/>
      <c r="PKW81" s="4"/>
      <c r="PKX81" s="4"/>
      <c r="PKY81" s="4"/>
      <c r="PKZ81" s="4"/>
      <c r="PLA81" s="4"/>
      <c r="PLB81" s="4"/>
      <c r="PLC81" s="4"/>
      <c r="PLD81" s="4"/>
      <c r="PLE81" s="4"/>
      <c r="PLF81" s="4"/>
      <c r="PLG81" s="4"/>
      <c r="PLH81" s="4"/>
      <c r="PLI81" s="4"/>
      <c r="PLJ81" s="4"/>
      <c r="PLK81" s="4"/>
      <c r="PLL81" s="4"/>
      <c r="PLM81" s="4"/>
      <c r="PLN81" s="4"/>
      <c r="PLO81" s="4"/>
      <c r="PLP81" s="4"/>
      <c r="PLQ81" s="4"/>
      <c r="PLR81" s="4"/>
      <c r="PLS81" s="4"/>
      <c r="PLT81" s="4"/>
      <c r="PLU81" s="4"/>
      <c r="PLV81" s="4"/>
      <c r="PLW81" s="4"/>
      <c r="PLX81" s="4"/>
      <c r="PLY81" s="4"/>
      <c r="PLZ81" s="4"/>
      <c r="PMA81" s="4"/>
      <c r="PMB81" s="4"/>
      <c r="PMC81" s="4"/>
      <c r="PMD81" s="4"/>
      <c r="PME81" s="4"/>
      <c r="PMF81" s="4"/>
      <c r="PMG81" s="4"/>
      <c r="PMH81" s="4"/>
      <c r="PMI81" s="4"/>
      <c r="PMJ81" s="4"/>
      <c r="PMK81" s="4"/>
      <c r="PML81" s="4"/>
      <c r="PMM81" s="4"/>
      <c r="PMN81" s="4"/>
      <c r="PMO81" s="4"/>
      <c r="PMP81" s="4"/>
      <c r="PMQ81" s="4"/>
      <c r="PMR81" s="4"/>
      <c r="PMS81" s="4"/>
      <c r="PMT81" s="4"/>
      <c r="PMU81" s="4"/>
      <c r="PMV81" s="4"/>
      <c r="PMW81" s="4"/>
      <c r="PMX81" s="4"/>
      <c r="PMY81" s="4"/>
      <c r="PMZ81" s="4"/>
      <c r="PNA81" s="4"/>
      <c r="PNB81" s="4"/>
      <c r="PNC81" s="4"/>
      <c r="PND81" s="4"/>
      <c r="PNE81" s="4"/>
      <c r="PNF81" s="4"/>
      <c r="PNG81" s="4"/>
      <c r="PNH81" s="4"/>
      <c r="PNI81" s="4"/>
      <c r="PNJ81" s="4"/>
      <c r="PNK81" s="4"/>
      <c r="PNL81" s="4"/>
      <c r="PNM81" s="4"/>
      <c r="PNN81" s="4"/>
      <c r="PNO81" s="4"/>
      <c r="PNP81" s="4"/>
      <c r="PNQ81" s="4"/>
      <c r="PNR81" s="4"/>
      <c r="PNS81" s="4"/>
      <c r="PNT81" s="4"/>
      <c r="PNU81" s="4"/>
      <c r="PNV81" s="4"/>
      <c r="PNW81" s="4"/>
      <c r="PNX81" s="4"/>
      <c r="PNY81" s="4"/>
      <c r="PNZ81" s="4"/>
      <c r="POA81" s="4"/>
      <c r="POB81" s="4"/>
      <c r="POC81" s="4"/>
      <c r="POD81" s="4"/>
      <c r="POE81" s="4"/>
      <c r="POF81" s="4"/>
      <c r="POG81" s="4"/>
      <c r="POH81" s="4"/>
      <c r="POI81" s="4"/>
      <c r="POJ81" s="4"/>
      <c r="POK81" s="4"/>
      <c r="POL81" s="4"/>
      <c r="POM81" s="4"/>
      <c r="PON81" s="4"/>
      <c r="POO81" s="4"/>
      <c r="POP81" s="4"/>
      <c r="POQ81" s="4"/>
      <c r="POR81" s="4"/>
      <c r="POS81" s="4"/>
      <c r="POT81" s="4"/>
      <c r="POU81" s="4"/>
      <c r="POV81" s="4"/>
      <c r="POW81" s="4"/>
      <c r="POX81" s="4"/>
      <c r="POY81" s="4"/>
      <c r="POZ81" s="4"/>
      <c r="PPA81" s="4"/>
      <c r="PPB81" s="4"/>
      <c r="PPC81" s="4"/>
      <c r="PPD81" s="4"/>
      <c r="PPE81" s="4"/>
      <c r="PPF81" s="4"/>
      <c r="PPG81" s="4"/>
      <c r="PPH81" s="4"/>
      <c r="PPI81" s="4"/>
      <c r="PPJ81" s="4"/>
      <c r="PPK81" s="4"/>
      <c r="PPL81" s="4"/>
      <c r="PPM81" s="4"/>
      <c r="PPN81" s="4"/>
      <c r="PPO81" s="4"/>
      <c r="PPP81" s="4"/>
      <c r="PPQ81" s="4"/>
      <c r="PPR81" s="4"/>
      <c r="PPS81" s="4"/>
      <c r="PPT81" s="4"/>
      <c r="PPU81" s="4"/>
      <c r="PPV81" s="4"/>
      <c r="PPW81" s="4"/>
      <c r="PPX81" s="4"/>
      <c r="PPY81" s="4"/>
      <c r="PPZ81" s="4"/>
      <c r="PQA81" s="4"/>
      <c r="PQB81" s="4"/>
      <c r="PQC81" s="4"/>
      <c r="PQD81" s="4"/>
      <c r="PQE81" s="4"/>
      <c r="PQF81" s="4"/>
      <c r="PQG81" s="4"/>
      <c r="PQH81" s="4"/>
      <c r="PQI81" s="4"/>
      <c r="PQJ81" s="4"/>
      <c r="PQK81" s="4"/>
      <c r="PQL81" s="4"/>
      <c r="PQM81" s="4"/>
      <c r="PQN81" s="4"/>
      <c r="PQO81" s="4"/>
      <c r="PQP81" s="4"/>
      <c r="PQQ81" s="4"/>
      <c r="PQR81" s="4"/>
      <c r="PQS81" s="4"/>
      <c r="PQT81" s="4"/>
      <c r="PQU81" s="4"/>
      <c r="PQV81" s="4"/>
      <c r="PQW81" s="4"/>
      <c r="PQX81" s="4"/>
      <c r="PQY81" s="4"/>
      <c r="PQZ81" s="4"/>
      <c r="PRA81" s="4"/>
      <c r="PRB81" s="4"/>
      <c r="PRC81" s="4"/>
      <c r="PRD81" s="4"/>
      <c r="PRE81" s="4"/>
      <c r="PRF81" s="4"/>
      <c r="PRG81" s="4"/>
      <c r="PRH81" s="4"/>
      <c r="PRI81" s="4"/>
      <c r="PRJ81" s="4"/>
      <c r="PRK81" s="4"/>
      <c r="PRL81" s="4"/>
      <c r="PRM81" s="4"/>
      <c r="PRN81" s="4"/>
      <c r="PRO81" s="4"/>
      <c r="PRP81" s="4"/>
      <c r="PRQ81" s="4"/>
      <c r="PRR81" s="4"/>
      <c r="PRS81" s="4"/>
      <c r="PRT81" s="4"/>
      <c r="PRU81" s="4"/>
      <c r="PRV81" s="4"/>
      <c r="PRW81" s="4"/>
      <c r="PRX81" s="4"/>
      <c r="PRY81" s="4"/>
      <c r="PRZ81" s="4"/>
      <c r="PSA81" s="4"/>
      <c r="PSB81" s="4"/>
      <c r="PSC81" s="4"/>
      <c r="PSD81" s="4"/>
      <c r="PSE81" s="4"/>
      <c r="PSF81" s="4"/>
      <c r="PSG81" s="4"/>
      <c r="PSH81" s="4"/>
      <c r="PSI81" s="4"/>
      <c r="PSJ81" s="4"/>
      <c r="PSK81" s="4"/>
      <c r="PSL81" s="4"/>
      <c r="PSM81" s="4"/>
      <c r="PSN81" s="4"/>
      <c r="PSO81" s="4"/>
      <c r="PSP81" s="4"/>
      <c r="PSQ81" s="4"/>
      <c r="PSR81" s="4"/>
      <c r="PSS81" s="4"/>
      <c r="PST81" s="4"/>
      <c r="PSU81" s="4"/>
      <c r="PSV81" s="4"/>
      <c r="PSW81" s="4"/>
      <c r="PSX81" s="4"/>
      <c r="PSY81" s="4"/>
      <c r="PSZ81" s="4"/>
      <c r="PTA81" s="4"/>
      <c r="PTB81" s="4"/>
      <c r="PTC81" s="4"/>
      <c r="PTD81" s="4"/>
      <c r="PTE81" s="4"/>
      <c r="PTF81" s="4"/>
      <c r="PTG81" s="4"/>
      <c r="PTH81" s="4"/>
      <c r="PTI81" s="4"/>
      <c r="PTJ81" s="4"/>
      <c r="PTK81" s="4"/>
      <c r="PTL81" s="4"/>
      <c r="PTM81" s="4"/>
      <c r="PTN81" s="4"/>
      <c r="PTO81" s="4"/>
      <c r="PTP81" s="4"/>
      <c r="PTQ81" s="4"/>
      <c r="PTR81" s="4"/>
      <c r="PTS81" s="4"/>
      <c r="PTT81" s="4"/>
      <c r="PTU81" s="4"/>
      <c r="PTV81" s="4"/>
      <c r="PTW81" s="4"/>
      <c r="PTX81" s="4"/>
      <c r="PTY81" s="4"/>
      <c r="PTZ81" s="4"/>
      <c r="PUA81" s="4"/>
      <c r="PUB81" s="4"/>
      <c r="PUC81" s="4"/>
      <c r="PUD81" s="4"/>
      <c r="PUE81" s="4"/>
      <c r="PUF81" s="4"/>
      <c r="PUG81" s="4"/>
      <c r="PUH81" s="4"/>
      <c r="PUI81" s="4"/>
      <c r="PUJ81" s="4"/>
      <c r="PUK81" s="4"/>
      <c r="PUL81" s="4"/>
      <c r="PUM81" s="4"/>
      <c r="PUN81" s="4"/>
      <c r="PUO81" s="4"/>
      <c r="PUP81" s="4"/>
      <c r="PUQ81" s="4"/>
      <c r="PUR81" s="4"/>
      <c r="PUS81" s="4"/>
      <c r="PUT81" s="4"/>
      <c r="PUU81" s="4"/>
      <c r="PUV81" s="4"/>
      <c r="PUW81" s="4"/>
      <c r="PUX81" s="4"/>
      <c r="PUY81" s="4"/>
      <c r="PUZ81" s="4"/>
      <c r="PVA81" s="4"/>
      <c r="PVB81" s="4"/>
      <c r="PVC81" s="4"/>
      <c r="PVD81" s="4"/>
      <c r="PVE81" s="4"/>
      <c r="PVF81" s="4"/>
      <c r="PVG81" s="4"/>
      <c r="PVH81" s="4"/>
      <c r="PVI81" s="4"/>
      <c r="PVJ81" s="4"/>
      <c r="PVK81" s="4"/>
      <c r="PVL81" s="4"/>
      <c r="PVM81" s="4"/>
      <c r="PVN81" s="4"/>
      <c r="PVO81" s="4"/>
      <c r="PVP81" s="4"/>
      <c r="PVQ81" s="4"/>
      <c r="PVR81" s="4"/>
      <c r="PVS81" s="4"/>
      <c r="PVT81" s="4"/>
      <c r="PVU81" s="4"/>
      <c r="PVV81" s="4"/>
      <c r="PVW81" s="4"/>
      <c r="PVX81" s="4"/>
      <c r="PVY81" s="4"/>
      <c r="PVZ81" s="4"/>
      <c r="PWA81" s="4"/>
      <c r="PWB81" s="4"/>
      <c r="PWC81" s="4"/>
      <c r="PWD81" s="4"/>
      <c r="PWE81" s="4"/>
      <c r="PWF81" s="4"/>
      <c r="PWG81" s="4"/>
      <c r="PWH81" s="4"/>
      <c r="PWI81" s="4"/>
      <c r="PWJ81" s="4"/>
      <c r="PWK81" s="4"/>
      <c r="PWL81" s="4"/>
      <c r="PWM81" s="4"/>
      <c r="PWN81" s="4"/>
      <c r="PWO81" s="4"/>
      <c r="PWP81" s="4"/>
      <c r="PWQ81" s="4"/>
      <c r="PWR81" s="4"/>
      <c r="PWS81" s="4"/>
      <c r="PWT81" s="4"/>
      <c r="PWU81" s="4"/>
      <c r="PWV81" s="4"/>
      <c r="PWW81" s="4"/>
      <c r="PWX81" s="4"/>
      <c r="PWY81" s="4"/>
      <c r="PWZ81" s="4"/>
      <c r="PXA81" s="4"/>
      <c r="PXB81" s="4"/>
      <c r="PXC81" s="4"/>
      <c r="PXD81" s="4"/>
      <c r="PXE81" s="4"/>
      <c r="PXF81" s="4"/>
      <c r="PXG81" s="4"/>
      <c r="PXH81" s="4"/>
      <c r="PXI81" s="4"/>
      <c r="PXJ81" s="4"/>
      <c r="PXK81" s="4"/>
      <c r="PXL81" s="4"/>
      <c r="PXM81" s="4"/>
      <c r="PXN81" s="4"/>
      <c r="PXO81" s="4"/>
      <c r="PXP81" s="4"/>
      <c r="PXQ81" s="4"/>
      <c r="PXR81" s="4"/>
      <c r="PXS81" s="4"/>
      <c r="PXT81" s="4"/>
      <c r="PXU81" s="4"/>
      <c r="PXV81" s="4"/>
      <c r="PXW81" s="4"/>
      <c r="PXX81" s="4"/>
      <c r="PXY81" s="4"/>
      <c r="PXZ81" s="4"/>
      <c r="PYA81" s="4"/>
      <c r="PYB81" s="4"/>
      <c r="PYC81" s="4"/>
      <c r="PYD81" s="4"/>
      <c r="PYE81" s="4"/>
      <c r="PYF81" s="4"/>
      <c r="PYG81" s="4"/>
      <c r="PYH81" s="4"/>
      <c r="PYI81" s="4"/>
      <c r="PYJ81" s="4"/>
      <c r="PYK81" s="4"/>
      <c r="PYL81" s="4"/>
      <c r="PYM81" s="4"/>
      <c r="PYN81" s="4"/>
      <c r="PYO81" s="4"/>
      <c r="PYP81" s="4"/>
      <c r="PYQ81" s="4"/>
      <c r="PYR81" s="4"/>
      <c r="PYS81" s="4"/>
      <c r="PYT81" s="4"/>
      <c r="PYU81" s="4"/>
      <c r="PYV81" s="4"/>
      <c r="PYW81" s="4"/>
      <c r="PYX81" s="4"/>
      <c r="PYY81" s="4"/>
      <c r="PYZ81" s="4"/>
      <c r="PZA81" s="4"/>
      <c r="PZB81" s="4"/>
      <c r="PZC81" s="4"/>
      <c r="PZD81" s="4"/>
      <c r="PZE81" s="4"/>
      <c r="PZF81" s="4"/>
      <c r="PZG81" s="4"/>
      <c r="PZH81" s="4"/>
      <c r="PZI81" s="4"/>
      <c r="PZJ81" s="4"/>
      <c r="PZK81" s="4"/>
      <c r="PZL81" s="4"/>
      <c r="PZM81" s="4"/>
      <c r="PZN81" s="4"/>
      <c r="PZO81" s="4"/>
      <c r="PZP81" s="4"/>
      <c r="PZQ81" s="4"/>
      <c r="PZR81" s="4"/>
      <c r="PZS81" s="4"/>
      <c r="PZT81" s="4"/>
      <c r="PZU81" s="4"/>
      <c r="PZV81" s="4"/>
      <c r="PZW81" s="4"/>
      <c r="PZX81" s="4"/>
      <c r="PZY81" s="4"/>
      <c r="PZZ81" s="4"/>
      <c r="QAA81" s="4"/>
      <c r="QAB81" s="4"/>
      <c r="QAC81" s="4"/>
      <c r="QAD81" s="4"/>
      <c r="QAE81" s="4"/>
      <c r="QAF81" s="4"/>
      <c r="QAG81" s="4"/>
      <c r="QAH81" s="4"/>
      <c r="QAI81" s="4"/>
      <c r="QAJ81" s="4"/>
      <c r="QAK81" s="4"/>
      <c r="QAL81" s="4"/>
      <c r="QAM81" s="4"/>
      <c r="QAN81" s="4"/>
      <c r="QAO81" s="4"/>
      <c r="QAP81" s="4"/>
      <c r="QAQ81" s="4"/>
      <c r="QAR81" s="4"/>
      <c r="QAS81" s="4"/>
      <c r="QAT81" s="4"/>
      <c r="QAU81" s="4"/>
      <c r="QAV81" s="4"/>
      <c r="QAW81" s="4"/>
      <c r="QAX81" s="4"/>
      <c r="QAY81" s="4"/>
      <c r="QAZ81" s="4"/>
      <c r="QBA81" s="4"/>
      <c r="QBB81" s="4"/>
      <c r="QBC81" s="4"/>
      <c r="QBD81" s="4"/>
      <c r="QBE81" s="4"/>
      <c r="QBF81" s="4"/>
      <c r="QBG81" s="4"/>
      <c r="QBH81" s="4"/>
      <c r="QBI81" s="4"/>
      <c r="QBJ81" s="4"/>
      <c r="QBK81" s="4"/>
      <c r="QBL81" s="4"/>
      <c r="QBM81" s="4"/>
      <c r="QBN81" s="4"/>
      <c r="QBO81" s="4"/>
      <c r="QBP81" s="4"/>
      <c r="QBQ81" s="4"/>
      <c r="QBR81" s="4"/>
      <c r="QBS81" s="4"/>
      <c r="QBT81" s="4"/>
      <c r="QBU81" s="4"/>
      <c r="QBV81" s="4"/>
      <c r="QBW81" s="4"/>
      <c r="QBX81" s="4"/>
      <c r="QBY81" s="4"/>
      <c r="QBZ81" s="4"/>
      <c r="QCA81" s="4"/>
      <c r="QCB81" s="4"/>
      <c r="QCC81" s="4"/>
      <c r="QCD81" s="4"/>
      <c r="QCE81" s="4"/>
      <c r="QCF81" s="4"/>
      <c r="QCG81" s="4"/>
      <c r="QCH81" s="4"/>
      <c r="QCI81" s="4"/>
      <c r="QCJ81" s="4"/>
      <c r="QCK81" s="4"/>
      <c r="QCL81" s="4"/>
      <c r="QCM81" s="4"/>
      <c r="QCN81" s="4"/>
      <c r="QCO81" s="4"/>
      <c r="QCP81" s="4"/>
      <c r="QCQ81" s="4"/>
      <c r="QCR81" s="4"/>
      <c r="QCS81" s="4"/>
      <c r="QCT81" s="4"/>
      <c r="QCU81" s="4"/>
      <c r="QCV81" s="4"/>
      <c r="QCW81" s="4"/>
      <c r="QCX81" s="4"/>
      <c r="QCY81" s="4"/>
      <c r="QCZ81" s="4"/>
      <c r="QDA81" s="4"/>
      <c r="QDB81" s="4"/>
      <c r="QDC81" s="4"/>
      <c r="QDD81" s="4"/>
      <c r="QDE81" s="4"/>
      <c r="QDF81" s="4"/>
      <c r="QDG81" s="4"/>
      <c r="QDH81" s="4"/>
      <c r="QDI81" s="4"/>
      <c r="QDJ81" s="4"/>
      <c r="QDK81" s="4"/>
      <c r="QDL81" s="4"/>
      <c r="QDM81" s="4"/>
      <c r="QDN81" s="4"/>
      <c r="QDO81" s="4"/>
      <c r="QDP81" s="4"/>
      <c r="QDQ81" s="4"/>
      <c r="QDR81" s="4"/>
      <c r="QDS81" s="4"/>
      <c r="QDT81" s="4"/>
      <c r="QDU81" s="4"/>
      <c r="QDV81" s="4"/>
      <c r="QDW81" s="4"/>
      <c r="QDX81" s="4"/>
      <c r="QDY81" s="4"/>
      <c r="QDZ81" s="4"/>
      <c r="QEA81" s="4"/>
      <c r="QEB81" s="4"/>
      <c r="QEC81" s="4"/>
      <c r="QED81" s="4"/>
      <c r="QEE81" s="4"/>
      <c r="QEF81" s="4"/>
      <c r="QEG81" s="4"/>
      <c r="QEH81" s="4"/>
      <c r="QEI81" s="4"/>
      <c r="QEJ81" s="4"/>
      <c r="QEK81" s="4"/>
      <c r="QEL81" s="4"/>
      <c r="QEM81" s="4"/>
      <c r="QEN81" s="4"/>
      <c r="QEO81" s="4"/>
      <c r="QEP81" s="4"/>
      <c r="QEQ81" s="4"/>
      <c r="QER81" s="4"/>
      <c r="QES81" s="4"/>
      <c r="QET81" s="4"/>
      <c r="QEU81" s="4"/>
      <c r="QEV81" s="4"/>
      <c r="QEW81" s="4"/>
      <c r="QEX81" s="4"/>
      <c r="QEY81" s="4"/>
      <c r="QEZ81" s="4"/>
      <c r="QFA81" s="4"/>
      <c r="QFB81" s="4"/>
      <c r="QFC81" s="4"/>
      <c r="QFD81" s="4"/>
      <c r="QFE81" s="4"/>
      <c r="QFF81" s="4"/>
      <c r="QFG81" s="4"/>
      <c r="QFH81" s="4"/>
      <c r="QFI81" s="4"/>
      <c r="QFJ81" s="4"/>
      <c r="QFK81" s="4"/>
      <c r="QFL81" s="4"/>
      <c r="QFM81" s="4"/>
      <c r="QFN81" s="4"/>
      <c r="QFO81" s="4"/>
      <c r="QFP81" s="4"/>
      <c r="QFQ81" s="4"/>
      <c r="QFR81" s="4"/>
      <c r="QFS81" s="4"/>
      <c r="QFT81" s="4"/>
      <c r="QFU81" s="4"/>
      <c r="QFV81" s="4"/>
      <c r="QFW81" s="4"/>
      <c r="QFX81" s="4"/>
      <c r="QFY81" s="4"/>
      <c r="QFZ81" s="4"/>
      <c r="QGA81" s="4"/>
      <c r="QGB81" s="4"/>
      <c r="QGC81" s="4"/>
      <c r="QGD81" s="4"/>
      <c r="QGE81" s="4"/>
      <c r="QGF81" s="4"/>
      <c r="QGG81" s="4"/>
      <c r="QGH81" s="4"/>
      <c r="QGI81" s="4"/>
      <c r="QGJ81" s="4"/>
      <c r="QGK81" s="4"/>
      <c r="QGL81" s="4"/>
      <c r="QGM81" s="4"/>
      <c r="QGN81" s="4"/>
      <c r="QGO81" s="4"/>
      <c r="QGP81" s="4"/>
      <c r="QGQ81" s="4"/>
      <c r="QGR81" s="4"/>
      <c r="QGS81" s="4"/>
      <c r="QGT81" s="4"/>
      <c r="QGU81" s="4"/>
      <c r="QGV81" s="4"/>
      <c r="QGW81" s="4"/>
      <c r="QGX81" s="4"/>
      <c r="QGY81" s="4"/>
      <c r="QGZ81" s="4"/>
      <c r="QHA81" s="4"/>
      <c r="QHB81" s="4"/>
      <c r="QHC81" s="4"/>
      <c r="QHD81" s="4"/>
      <c r="QHE81" s="4"/>
      <c r="QHF81" s="4"/>
      <c r="QHG81" s="4"/>
      <c r="QHH81" s="4"/>
      <c r="QHI81" s="4"/>
      <c r="QHJ81" s="4"/>
      <c r="QHK81" s="4"/>
      <c r="QHL81" s="4"/>
      <c r="QHM81" s="4"/>
      <c r="QHN81" s="4"/>
      <c r="QHO81" s="4"/>
      <c r="QHP81" s="4"/>
      <c r="QHQ81" s="4"/>
      <c r="QHR81" s="4"/>
      <c r="QHS81" s="4"/>
      <c r="QHT81" s="4"/>
      <c r="QHU81" s="4"/>
      <c r="QHV81" s="4"/>
      <c r="QHW81" s="4"/>
      <c r="QHX81" s="4"/>
      <c r="QHY81" s="4"/>
      <c r="QHZ81" s="4"/>
      <c r="QIA81" s="4"/>
      <c r="QIB81" s="4"/>
      <c r="QIC81" s="4"/>
      <c r="QID81" s="4"/>
      <c r="QIE81" s="4"/>
      <c r="QIF81" s="4"/>
      <c r="QIG81" s="4"/>
      <c r="QIH81" s="4"/>
      <c r="QII81" s="4"/>
      <c r="QIJ81" s="4"/>
      <c r="QIK81" s="4"/>
      <c r="QIL81" s="4"/>
      <c r="QIM81" s="4"/>
      <c r="QIN81" s="4"/>
      <c r="QIO81" s="4"/>
      <c r="QIP81" s="4"/>
      <c r="QIQ81" s="4"/>
      <c r="QIR81" s="4"/>
      <c r="QIS81" s="4"/>
      <c r="QIT81" s="4"/>
      <c r="QIU81" s="4"/>
      <c r="QIV81" s="4"/>
      <c r="QIW81" s="4"/>
      <c r="QIX81" s="4"/>
      <c r="QIY81" s="4"/>
      <c r="QIZ81" s="4"/>
      <c r="QJA81" s="4"/>
      <c r="QJB81" s="4"/>
      <c r="QJC81" s="4"/>
      <c r="QJD81" s="4"/>
      <c r="QJE81" s="4"/>
      <c r="QJF81" s="4"/>
      <c r="QJG81" s="4"/>
      <c r="QJH81" s="4"/>
      <c r="QJI81" s="4"/>
      <c r="QJJ81" s="4"/>
      <c r="QJK81" s="4"/>
      <c r="QJL81" s="4"/>
      <c r="QJM81" s="4"/>
      <c r="QJN81" s="4"/>
      <c r="QJO81" s="4"/>
      <c r="QJP81" s="4"/>
      <c r="QJQ81" s="4"/>
      <c r="QJR81" s="4"/>
      <c r="QJS81" s="4"/>
      <c r="QJT81" s="4"/>
      <c r="QJU81" s="4"/>
      <c r="QJV81" s="4"/>
      <c r="QJW81" s="4"/>
      <c r="QJX81" s="4"/>
      <c r="QJY81" s="4"/>
      <c r="QJZ81" s="4"/>
      <c r="QKA81" s="4"/>
      <c r="QKB81" s="4"/>
      <c r="QKC81" s="4"/>
      <c r="QKD81" s="4"/>
      <c r="QKE81" s="4"/>
      <c r="QKF81" s="4"/>
      <c r="QKG81" s="4"/>
      <c r="QKH81" s="4"/>
      <c r="QKI81" s="4"/>
      <c r="QKJ81" s="4"/>
      <c r="QKK81" s="4"/>
      <c r="QKL81" s="4"/>
      <c r="QKM81" s="4"/>
      <c r="QKN81" s="4"/>
      <c r="QKO81" s="4"/>
      <c r="QKP81" s="4"/>
      <c r="QKQ81" s="4"/>
      <c r="QKR81" s="4"/>
      <c r="QKS81" s="4"/>
      <c r="QKT81" s="4"/>
      <c r="QKU81" s="4"/>
      <c r="QKV81" s="4"/>
      <c r="QKW81" s="4"/>
      <c r="QKX81" s="4"/>
      <c r="QKY81" s="4"/>
      <c r="QKZ81" s="4"/>
      <c r="QLA81" s="4"/>
      <c r="QLB81" s="4"/>
      <c r="QLC81" s="4"/>
      <c r="QLD81" s="4"/>
      <c r="QLE81" s="4"/>
      <c r="QLF81" s="4"/>
      <c r="QLG81" s="4"/>
      <c r="QLH81" s="4"/>
      <c r="QLI81" s="4"/>
      <c r="QLJ81" s="4"/>
      <c r="QLK81" s="4"/>
      <c r="QLL81" s="4"/>
      <c r="QLM81" s="4"/>
      <c r="QLN81" s="4"/>
      <c r="QLO81" s="4"/>
      <c r="QLP81" s="4"/>
      <c r="QLQ81" s="4"/>
      <c r="QLR81" s="4"/>
      <c r="QLS81" s="4"/>
      <c r="QLT81" s="4"/>
      <c r="QLU81" s="4"/>
      <c r="QLV81" s="4"/>
      <c r="QLW81" s="4"/>
      <c r="QLX81" s="4"/>
      <c r="QLY81" s="4"/>
      <c r="QLZ81" s="4"/>
      <c r="QMA81" s="4"/>
      <c r="QMB81" s="4"/>
      <c r="QMC81" s="4"/>
      <c r="QMD81" s="4"/>
      <c r="QME81" s="4"/>
      <c r="QMF81" s="4"/>
      <c r="QMG81" s="4"/>
      <c r="QMH81" s="4"/>
      <c r="QMI81" s="4"/>
      <c r="QMJ81" s="4"/>
      <c r="QMK81" s="4"/>
      <c r="QML81" s="4"/>
      <c r="QMM81" s="4"/>
      <c r="QMN81" s="4"/>
      <c r="QMO81" s="4"/>
      <c r="QMP81" s="4"/>
      <c r="QMQ81" s="4"/>
      <c r="QMR81" s="4"/>
      <c r="QMS81" s="4"/>
      <c r="QMT81" s="4"/>
      <c r="QMU81" s="4"/>
      <c r="QMV81" s="4"/>
      <c r="QMW81" s="4"/>
      <c r="QMX81" s="4"/>
      <c r="QMY81" s="4"/>
      <c r="QMZ81" s="4"/>
      <c r="QNA81" s="4"/>
      <c r="QNB81" s="4"/>
      <c r="QNC81" s="4"/>
      <c r="QND81" s="4"/>
      <c r="QNE81" s="4"/>
      <c r="QNF81" s="4"/>
      <c r="QNG81" s="4"/>
      <c r="QNH81" s="4"/>
      <c r="QNI81" s="4"/>
      <c r="QNJ81" s="4"/>
      <c r="QNK81" s="4"/>
      <c r="QNL81" s="4"/>
      <c r="QNM81" s="4"/>
      <c r="QNN81" s="4"/>
      <c r="QNO81" s="4"/>
      <c r="QNP81" s="4"/>
      <c r="QNQ81" s="4"/>
      <c r="QNR81" s="4"/>
      <c r="QNS81" s="4"/>
      <c r="QNT81" s="4"/>
      <c r="QNU81" s="4"/>
      <c r="QNV81" s="4"/>
      <c r="QNW81" s="4"/>
      <c r="QNX81" s="4"/>
      <c r="QNY81" s="4"/>
      <c r="QNZ81" s="4"/>
      <c r="QOA81" s="4"/>
      <c r="QOB81" s="4"/>
      <c r="QOC81" s="4"/>
      <c r="QOD81" s="4"/>
      <c r="QOE81" s="4"/>
      <c r="QOF81" s="4"/>
      <c r="QOG81" s="4"/>
      <c r="QOH81" s="4"/>
      <c r="QOI81" s="4"/>
      <c r="QOJ81" s="4"/>
      <c r="QOK81" s="4"/>
      <c r="QOL81" s="4"/>
      <c r="QOM81" s="4"/>
      <c r="QON81" s="4"/>
      <c r="QOO81" s="4"/>
      <c r="QOP81" s="4"/>
      <c r="QOQ81" s="4"/>
      <c r="QOR81" s="4"/>
      <c r="QOS81" s="4"/>
      <c r="QOT81" s="4"/>
      <c r="QOU81" s="4"/>
      <c r="QOV81" s="4"/>
      <c r="QOW81" s="4"/>
      <c r="QOX81" s="4"/>
      <c r="QOY81" s="4"/>
      <c r="QOZ81" s="4"/>
      <c r="QPA81" s="4"/>
      <c r="QPB81" s="4"/>
      <c r="QPC81" s="4"/>
      <c r="QPD81" s="4"/>
      <c r="QPE81" s="4"/>
      <c r="QPF81" s="4"/>
      <c r="QPG81" s="4"/>
      <c r="QPH81" s="4"/>
      <c r="QPI81" s="4"/>
      <c r="QPJ81" s="4"/>
      <c r="QPK81" s="4"/>
      <c r="QPL81" s="4"/>
      <c r="QPM81" s="4"/>
      <c r="QPN81" s="4"/>
      <c r="QPO81" s="4"/>
      <c r="QPP81" s="4"/>
      <c r="QPQ81" s="4"/>
      <c r="QPR81" s="4"/>
      <c r="QPS81" s="4"/>
      <c r="QPT81" s="4"/>
      <c r="QPU81" s="4"/>
      <c r="QPV81" s="4"/>
      <c r="QPW81" s="4"/>
      <c r="QPX81" s="4"/>
      <c r="QPY81" s="4"/>
      <c r="QPZ81" s="4"/>
      <c r="QQA81" s="4"/>
      <c r="QQB81" s="4"/>
      <c r="QQC81" s="4"/>
      <c r="QQD81" s="4"/>
      <c r="QQE81" s="4"/>
      <c r="QQF81" s="4"/>
      <c r="QQG81" s="4"/>
      <c r="QQH81" s="4"/>
      <c r="QQI81" s="4"/>
      <c r="QQJ81" s="4"/>
      <c r="QQK81" s="4"/>
      <c r="QQL81" s="4"/>
      <c r="QQM81" s="4"/>
      <c r="QQN81" s="4"/>
      <c r="QQO81" s="4"/>
      <c r="QQP81" s="4"/>
      <c r="QQQ81" s="4"/>
      <c r="QQR81" s="4"/>
      <c r="QQS81" s="4"/>
      <c r="QQT81" s="4"/>
      <c r="QQU81" s="4"/>
      <c r="QQV81" s="4"/>
      <c r="QQW81" s="4"/>
      <c r="QQX81" s="4"/>
      <c r="QQY81" s="4"/>
      <c r="QQZ81" s="4"/>
      <c r="QRA81" s="4"/>
      <c r="QRB81" s="4"/>
      <c r="QRC81" s="4"/>
      <c r="QRD81" s="4"/>
      <c r="QRE81" s="4"/>
      <c r="QRF81" s="4"/>
      <c r="QRG81" s="4"/>
      <c r="QRH81" s="4"/>
      <c r="QRI81" s="4"/>
      <c r="QRJ81" s="4"/>
      <c r="QRK81" s="4"/>
      <c r="QRL81" s="4"/>
      <c r="QRM81" s="4"/>
      <c r="QRN81" s="4"/>
      <c r="QRO81" s="4"/>
      <c r="QRP81" s="4"/>
      <c r="QRQ81" s="4"/>
      <c r="QRR81" s="4"/>
      <c r="QRS81" s="4"/>
      <c r="QRT81" s="4"/>
      <c r="QRU81" s="4"/>
      <c r="QRV81" s="4"/>
      <c r="QRW81" s="4"/>
      <c r="QRX81" s="4"/>
      <c r="QRY81" s="4"/>
      <c r="QRZ81" s="4"/>
      <c r="QSA81" s="4"/>
      <c r="QSB81" s="4"/>
      <c r="QSC81" s="4"/>
      <c r="QSD81" s="4"/>
      <c r="QSE81" s="4"/>
      <c r="QSF81" s="4"/>
      <c r="QSG81" s="4"/>
      <c r="QSH81" s="4"/>
      <c r="QSI81" s="4"/>
      <c r="QSJ81" s="4"/>
      <c r="QSK81" s="4"/>
      <c r="QSL81" s="4"/>
      <c r="QSM81" s="4"/>
      <c r="QSN81" s="4"/>
      <c r="QSO81" s="4"/>
      <c r="QSP81" s="4"/>
      <c r="QSQ81" s="4"/>
      <c r="QSR81" s="4"/>
      <c r="QSS81" s="4"/>
      <c r="QST81" s="4"/>
      <c r="QSU81" s="4"/>
      <c r="QSV81" s="4"/>
      <c r="QSW81" s="4"/>
      <c r="QSX81" s="4"/>
      <c r="QSY81" s="4"/>
      <c r="QSZ81" s="4"/>
      <c r="QTA81" s="4"/>
      <c r="QTB81" s="4"/>
      <c r="QTC81" s="4"/>
      <c r="QTD81" s="4"/>
      <c r="QTE81" s="4"/>
      <c r="QTF81" s="4"/>
      <c r="QTG81" s="4"/>
      <c r="QTH81" s="4"/>
      <c r="QTI81" s="4"/>
      <c r="QTJ81" s="4"/>
      <c r="QTK81" s="4"/>
      <c r="QTL81" s="4"/>
      <c r="QTM81" s="4"/>
      <c r="QTN81" s="4"/>
      <c r="QTO81" s="4"/>
      <c r="QTP81" s="4"/>
      <c r="QTQ81" s="4"/>
      <c r="QTR81" s="4"/>
      <c r="QTS81" s="4"/>
      <c r="QTT81" s="4"/>
      <c r="QTU81" s="4"/>
      <c r="QTV81" s="4"/>
      <c r="QTW81" s="4"/>
      <c r="QTX81" s="4"/>
      <c r="QTY81" s="4"/>
      <c r="QTZ81" s="4"/>
      <c r="QUA81" s="4"/>
      <c r="QUB81" s="4"/>
      <c r="QUC81" s="4"/>
      <c r="QUD81" s="4"/>
      <c r="QUE81" s="4"/>
      <c r="QUF81" s="4"/>
      <c r="QUG81" s="4"/>
      <c r="QUH81" s="4"/>
      <c r="QUI81" s="4"/>
      <c r="QUJ81" s="4"/>
      <c r="QUK81" s="4"/>
      <c r="QUL81" s="4"/>
      <c r="QUM81" s="4"/>
      <c r="QUN81" s="4"/>
      <c r="QUO81" s="4"/>
      <c r="QUP81" s="4"/>
      <c r="QUQ81" s="4"/>
      <c r="QUR81" s="4"/>
      <c r="QUS81" s="4"/>
      <c r="QUT81" s="4"/>
      <c r="QUU81" s="4"/>
      <c r="QUV81" s="4"/>
      <c r="QUW81" s="4"/>
      <c r="QUX81" s="4"/>
      <c r="QUY81" s="4"/>
      <c r="QUZ81" s="4"/>
      <c r="QVA81" s="4"/>
      <c r="QVB81" s="4"/>
      <c r="QVC81" s="4"/>
      <c r="QVD81" s="4"/>
      <c r="QVE81" s="4"/>
      <c r="QVF81" s="4"/>
      <c r="QVG81" s="4"/>
      <c r="QVH81" s="4"/>
      <c r="QVI81" s="4"/>
      <c r="QVJ81" s="4"/>
      <c r="QVK81" s="4"/>
      <c r="QVL81" s="4"/>
      <c r="QVM81" s="4"/>
      <c r="QVN81" s="4"/>
      <c r="QVO81" s="4"/>
      <c r="QVP81" s="4"/>
      <c r="QVQ81" s="4"/>
      <c r="QVR81" s="4"/>
      <c r="QVS81" s="4"/>
      <c r="QVT81" s="4"/>
      <c r="QVU81" s="4"/>
      <c r="QVV81" s="4"/>
      <c r="QVW81" s="4"/>
      <c r="QVX81" s="4"/>
      <c r="QVY81" s="4"/>
      <c r="QVZ81" s="4"/>
      <c r="QWA81" s="4"/>
      <c r="QWB81" s="4"/>
      <c r="QWC81" s="4"/>
      <c r="QWD81" s="4"/>
      <c r="QWE81" s="4"/>
      <c r="QWF81" s="4"/>
      <c r="QWG81" s="4"/>
      <c r="QWH81" s="4"/>
      <c r="QWI81" s="4"/>
      <c r="QWJ81" s="4"/>
      <c r="QWK81" s="4"/>
      <c r="QWL81" s="4"/>
      <c r="QWM81" s="4"/>
      <c r="QWN81" s="4"/>
      <c r="QWO81" s="4"/>
      <c r="QWP81" s="4"/>
      <c r="QWQ81" s="4"/>
      <c r="QWR81" s="4"/>
      <c r="QWS81" s="4"/>
      <c r="QWT81" s="4"/>
      <c r="QWU81" s="4"/>
      <c r="QWV81" s="4"/>
      <c r="QWW81" s="4"/>
      <c r="QWX81" s="4"/>
      <c r="QWY81" s="4"/>
      <c r="QWZ81" s="4"/>
      <c r="QXA81" s="4"/>
      <c r="QXB81" s="4"/>
      <c r="QXC81" s="4"/>
      <c r="QXD81" s="4"/>
      <c r="QXE81" s="4"/>
      <c r="QXF81" s="4"/>
      <c r="QXG81" s="4"/>
      <c r="QXH81" s="4"/>
      <c r="QXI81" s="4"/>
      <c r="QXJ81" s="4"/>
      <c r="QXK81" s="4"/>
      <c r="QXL81" s="4"/>
      <c r="QXM81" s="4"/>
      <c r="QXN81" s="4"/>
      <c r="QXO81" s="4"/>
      <c r="QXP81" s="4"/>
      <c r="QXQ81" s="4"/>
      <c r="QXR81" s="4"/>
      <c r="QXS81" s="4"/>
      <c r="QXT81" s="4"/>
      <c r="QXU81" s="4"/>
      <c r="QXV81" s="4"/>
      <c r="QXW81" s="4"/>
      <c r="QXX81" s="4"/>
      <c r="QXY81" s="4"/>
      <c r="QXZ81" s="4"/>
      <c r="QYA81" s="4"/>
      <c r="QYB81" s="4"/>
      <c r="QYC81" s="4"/>
      <c r="QYD81" s="4"/>
      <c r="QYE81" s="4"/>
      <c r="QYF81" s="4"/>
      <c r="QYG81" s="4"/>
      <c r="QYH81" s="4"/>
      <c r="QYI81" s="4"/>
      <c r="QYJ81" s="4"/>
      <c r="QYK81" s="4"/>
      <c r="QYL81" s="4"/>
      <c r="QYM81" s="4"/>
      <c r="QYN81" s="4"/>
      <c r="QYO81" s="4"/>
      <c r="QYP81" s="4"/>
      <c r="QYQ81" s="4"/>
      <c r="QYR81" s="4"/>
      <c r="QYS81" s="4"/>
      <c r="QYT81" s="4"/>
      <c r="QYU81" s="4"/>
      <c r="QYV81" s="4"/>
      <c r="QYW81" s="4"/>
      <c r="QYX81" s="4"/>
      <c r="QYY81" s="4"/>
      <c r="QYZ81" s="4"/>
      <c r="QZA81" s="4"/>
      <c r="QZB81" s="4"/>
      <c r="QZC81" s="4"/>
      <c r="QZD81" s="4"/>
      <c r="QZE81" s="4"/>
      <c r="QZF81" s="4"/>
      <c r="QZG81" s="4"/>
      <c r="QZH81" s="4"/>
      <c r="QZI81" s="4"/>
      <c r="QZJ81" s="4"/>
      <c r="QZK81" s="4"/>
      <c r="QZL81" s="4"/>
      <c r="QZM81" s="4"/>
      <c r="QZN81" s="4"/>
      <c r="QZO81" s="4"/>
      <c r="QZP81" s="4"/>
      <c r="QZQ81" s="4"/>
      <c r="QZR81" s="4"/>
      <c r="QZS81" s="4"/>
      <c r="QZT81" s="4"/>
      <c r="QZU81" s="4"/>
      <c r="QZV81" s="4"/>
      <c r="QZW81" s="4"/>
      <c r="QZX81" s="4"/>
      <c r="QZY81" s="4"/>
      <c r="QZZ81" s="4"/>
      <c r="RAA81" s="4"/>
      <c r="RAB81" s="4"/>
      <c r="RAC81" s="4"/>
      <c r="RAD81" s="4"/>
      <c r="RAE81" s="4"/>
      <c r="RAF81" s="4"/>
      <c r="RAG81" s="4"/>
      <c r="RAH81" s="4"/>
      <c r="RAI81" s="4"/>
      <c r="RAJ81" s="4"/>
      <c r="RAK81" s="4"/>
      <c r="RAL81" s="4"/>
      <c r="RAM81" s="4"/>
      <c r="RAN81" s="4"/>
      <c r="RAO81" s="4"/>
      <c r="RAP81" s="4"/>
      <c r="RAQ81" s="4"/>
      <c r="RAR81" s="4"/>
      <c r="RAS81" s="4"/>
      <c r="RAT81" s="4"/>
      <c r="RAU81" s="4"/>
      <c r="RAV81" s="4"/>
      <c r="RAW81" s="4"/>
      <c r="RAX81" s="4"/>
      <c r="RAY81" s="4"/>
      <c r="RAZ81" s="4"/>
      <c r="RBA81" s="4"/>
      <c r="RBB81" s="4"/>
      <c r="RBC81" s="4"/>
      <c r="RBD81" s="4"/>
      <c r="RBE81" s="4"/>
      <c r="RBF81" s="4"/>
      <c r="RBG81" s="4"/>
      <c r="RBH81" s="4"/>
      <c r="RBI81" s="4"/>
      <c r="RBJ81" s="4"/>
      <c r="RBK81" s="4"/>
      <c r="RBL81" s="4"/>
      <c r="RBM81" s="4"/>
      <c r="RBN81" s="4"/>
      <c r="RBO81" s="4"/>
      <c r="RBP81" s="4"/>
      <c r="RBQ81" s="4"/>
      <c r="RBR81" s="4"/>
      <c r="RBS81" s="4"/>
      <c r="RBT81" s="4"/>
      <c r="RBU81" s="4"/>
      <c r="RBV81" s="4"/>
      <c r="RBW81" s="4"/>
      <c r="RBX81" s="4"/>
      <c r="RBY81" s="4"/>
      <c r="RBZ81" s="4"/>
      <c r="RCA81" s="4"/>
      <c r="RCB81" s="4"/>
      <c r="RCC81" s="4"/>
      <c r="RCD81" s="4"/>
      <c r="RCE81" s="4"/>
      <c r="RCF81" s="4"/>
      <c r="RCG81" s="4"/>
      <c r="RCH81" s="4"/>
      <c r="RCI81" s="4"/>
      <c r="RCJ81" s="4"/>
      <c r="RCK81" s="4"/>
      <c r="RCL81" s="4"/>
      <c r="RCM81" s="4"/>
      <c r="RCN81" s="4"/>
      <c r="RCO81" s="4"/>
      <c r="RCP81" s="4"/>
      <c r="RCQ81" s="4"/>
      <c r="RCR81" s="4"/>
      <c r="RCS81" s="4"/>
      <c r="RCT81" s="4"/>
      <c r="RCU81" s="4"/>
      <c r="RCV81" s="4"/>
      <c r="RCW81" s="4"/>
      <c r="RCX81" s="4"/>
      <c r="RCY81" s="4"/>
      <c r="RCZ81" s="4"/>
      <c r="RDA81" s="4"/>
      <c r="RDB81" s="4"/>
      <c r="RDC81" s="4"/>
      <c r="RDD81" s="4"/>
      <c r="RDE81" s="4"/>
      <c r="RDF81" s="4"/>
      <c r="RDG81" s="4"/>
      <c r="RDH81" s="4"/>
      <c r="RDI81" s="4"/>
      <c r="RDJ81" s="4"/>
      <c r="RDK81" s="4"/>
      <c r="RDL81" s="4"/>
      <c r="RDM81" s="4"/>
      <c r="RDN81" s="4"/>
      <c r="RDO81" s="4"/>
      <c r="RDP81" s="4"/>
      <c r="RDQ81" s="4"/>
      <c r="RDR81" s="4"/>
      <c r="RDS81" s="4"/>
      <c r="RDT81" s="4"/>
      <c r="RDU81" s="4"/>
      <c r="RDV81" s="4"/>
      <c r="RDW81" s="4"/>
      <c r="RDX81" s="4"/>
      <c r="RDY81" s="4"/>
      <c r="RDZ81" s="4"/>
      <c r="REA81" s="4"/>
      <c r="REB81" s="4"/>
      <c r="REC81" s="4"/>
      <c r="RED81" s="4"/>
      <c r="REE81" s="4"/>
      <c r="REF81" s="4"/>
      <c r="REG81" s="4"/>
      <c r="REH81" s="4"/>
      <c r="REI81" s="4"/>
      <c r="REJ81" s="4"/>
      <c r="REK81" s="4"/>
      <c r="REL81" s="4"/>
      <c r="REM81" s="4"/>
      <c r="REN81" s="4"/>
      <c r="REO81" s="4"/>
      <c r="REP81" s="4"/>
      <c r="REQ81" s="4"/>
      <c r="RER81" s="4"/>
      <c r="RES81" s="4"/>
      <c r="RET81" s="4"/>
      <c r="REU81" s="4"/>
      <c r="REV81" s="4"/>
      <c r="REW81" s="4"/>
      <c r="REX81" s="4"/>
      <c r="REY81" s="4"/>
      <c r="REZ81" s="4"/>
      <c r="RFA81" s="4"/>
      <c r="RFB81" s="4"/>
      <c r="RFC81" s="4"/>
      <c r="RFD81" s="4"/>
      <c r="RFE81" s="4"/>
      <c r="RFF81" s="4"/>
      <c r="RFG81" s="4"/>
      <c r="RFH81" s="4"/>
      <c r="RFI81" s="4"/>
      <c r="RFJ81" s="4"/>
      <c r="RFK81" s="4"/>
      <c r="RFL81" s="4"/>
      <c r="RFM81" s="4"/>
      <c r="RFN81" s="4"/>
      <c r="RFO81" s="4"/>
      <c r="RFP81" s="4"/>
      <c r="RFQ81" s="4"/>
      <c r="RFR81" s="4"/>
      <c r="RFS81" s="4"/>
      <c r="RFT81" s="4"/>
      <c r="RFU81" s="4"/>
      <c r="RFV81" s="4"/>
      <c r="RFW81" s="4"/>
      <c r="RFX81" s="4"/>
      <c r="RFY81" s="4"/>
      <c r="RFZ81" s="4"/>
      <c r="RGA81" s="4"/>
      <c r="RGB81" s="4"/>
      <c r="RGC81" s="4"/>
      <c r="RGD81" s="4"/>
      <c r="RGE81" s="4"/>
      <c r="RGF81" s="4"/>
      <c r="RGG81" s="4"/>
      <c r="RGH81" s="4"/>
      <c r="RGI81" s="4"/>
      <c r="RGJ81" s="4"/>
      <c r="RGK81" s="4"/>
      <c r="RGL81" s="4"/>
      <c r="RGM81" s="4"/>
      <c r="RGN81" s="4"/>
      <c r="RGO81" s="4"/>
      <c r="RGP81" s="4"/>
      <c r="RGQ81" s="4"/>
      <c r="RGR81" s="4"/>
      <c r="RGS81" s="4"/>
      <c r="RGT81" s="4"/>
      <c r="RGU81" s="4"/>
      <c r="RGV81" s="4"/>
      <c r="RGW81" s="4"/>
      <c r="RGX81" s="4"/>
      <c r="RGY81" s="4"/>
      <c r="RGZ81" s="4"/>
      <c r="RHA81" s="4"/>
      <c r="RHB81" s="4"/>
      <c r="RHC81" s="4"/>
      <c r="RHD81" s="4"/>
      <c r="RHE81" s="4"/>
      <c r="RHF81" s="4"/>
      <c r="RHG81" s="4"/>
      <c r="RHH81" s="4"/>
      <c r="RHI81" s="4"/>
      <c r="RHJ81" s="4"/>
      <c r="RHK81" s="4"/>
      <c r="RHL81" s="4"/>
      <c r="RHM81" s="4"/>
      <c r="RHN81" s="4"/>
      <c r="RHO81" s="4"/>
      <c r="RHP81" s="4"/>
      <c r="RHQ81" s="4"/>
      <c r="RHR81" s="4"/>
      <c r="RHS81" s="4"/>
      <c r="RHT81" s="4"/>
      <c r="RHU81" s="4"/>
      <c r="RHV81" s="4"/>
      <c r="RHW81" s="4"/>
      <c r="RHX81" s="4"/>
      <c r="RHY81" s="4"/>
      <c r="RHZ81" s="4"/>
      <c r="RIA81" s="4"/>
      <c r="RIB81" s="4"/>
      <c r="RIC81" s="4"/>
      <c r="RID81" s="4"/>
      <c r="RIE81" s="4"/>
      <c r="RIF81" s="4"/>
      <c r="RIG81" s="4"/>
      <c r="RIH81" s="4"/>
      <c r="RII81" s="4"/>
      <c r="RIJ81" s="4"/>
      <c r="RIK81" s="4"/>
      <c r="RIL81" s="4"/>
      <c r="RIM81" s="4"/>
      <c r="RIN81" s="4"/>
      <c r="RIO81" s="4"/>
      <c r="RIP81" s="4"/>
      <c r="RIQ81" s="4"/>
      <c r="RIR81" s="4"/>
      <c r="RIS81" s="4"/>
      <c r="RIT81" s="4"/>
      <c r="RIU81" s="4"/>
      <c r="RIV81" s="4"/>
      <c r="RIW81" s="4"/>
      <c r="RIX81" s="4"/>
      <c r="RIY81" s="4"/>
      <c r="RIZ81" s="4"/>
      <c r="RJA81" s="4"/>
      <c r="RJB81" s="4"/>
      <c r="RJC81" s="4"/>
      <c r="RJD81" s="4"/>
      <c r="RJE81" s="4"/>
      <c r="RJF81" s="4"/>
      <c r="RJG81" s="4"/>
      <c r="RJH81" s="4"/>
      <c r="RJI81" s="4"/>
      <c r="RJJ81" s="4"/>
      <c r="RJK81" s="4"/>
      <c r="RJL81" s="4"/>
      <c r="RJM81" s="4"/>
      <c r="RJN81" s="4"/>
      <c r="RJO81" s="4"/>
      <c r="RJP81" s="4"/>
      <c r="RJQ81" s="4"/>
      <c r="RJR81" s="4"/>
      <c r="RJS81" s="4"/>
      <c r="RJT81" s="4"/>
      <c r="RJU81" s="4"/>
      <c r="RJV81" s="4"/>
      <c r="RJW81" s="4"/>
      <c r="RJX81" s="4"/>
      <c r="RJY81" s="4"/>
      <c r="RJZ81" s="4"/>
      <c r="RKA81" s="4"/>
      <c r="RKB81" s="4"/>
      <c r="RKC81" s="4"/>
      <c r="RKD81" s="4"/>
      <c r="RKE81" s="4"/>
      <c r="RKF81" s="4"/>
      <c r="RKG81" s="4"/>
      <c r="RKH81" s="4"/>
      <c r="RKI81" s="4"/>
      <c r="RKJ81" s="4"/>
      <c r="RKK81" s="4"/>
      <c r="RKL81" s="4"/>
      <c r="RKM81" s="4"/>
      <c r="RKN81" s="4"/>
      <c r="RKO81" s="4"/>
      <c r="RKP81" s="4"/>
      <c r="RKQ81" s="4"/>
      <c r="RKR81" s="4"/>
      <c r="RKS81" s="4"/>
      <c r="RKT81" s="4"/>
      <c r="RKU81" s="4"/>
      <c r="RKV81" s="4"/>
      <c r="RKW81" s="4"/>
      <c r="RKX81" s="4"/>
      <c r="RKY81" s="4"/>
      <c r="RKZ81" s="4"/>
      <c r="RLA81" s="4"/>
      <c r="RLB81" s="4"/>
      <c r="RLC81" s="4"/>
      <c r="RLD81" s="4"/>
      <c r="RLE81" s="4"/>
      <c r="RLF81" s="4"/>
      <c r="RLG81" s="4"/>
      <c r="RLH81" s="4"/>
      <c r="RLI81" s="4"/>
      <c r="RLJ81" s="4"/>
      <c r="RLK81" s="4"/>
      <c r="RLL81" s="4"/>
      <c r="RLM81" s="4"/>
      <c r="RLN81" s="4"/>
      <c r="RLO81" s="4"/>
      <c r="RLP81" s="4"/>
      <c r="RLQ81" s="4"/>
      <c r="RLR81" s="4"/>
      <c r="RLS81" s="4"/>
      <c r="RLT81" s="4"/>
      <c r="RLU81" s="4"/>
      <c r="RLV81" s="4"/>
      <c r="RLW81" s="4"/>
      <c r="RLX81" s="4"/>
      <c r="RLY81" s="4"/>
      <c r="RLZ81" s="4"/>
      <c r="RMA81" s="4"/>
      <c r="RMB81" s="4"/>
      <c r="RMC81" s="4"/>
      <c r="RMD81" s="4"/>
      <c r="RME81" s="4"/>
      <c r="RMF81" s="4"/>
      <c r="RMG81" s="4"/>
      <c r="RMH81" s="4"/>
      <c r="RMI81" s="4"/>
      <c r="RMJ81" s="4"/>
      <c r="RMK81" s="4"/>
      <c r="RML81" s="4"/>
      <c r="RMM81" s="4"/>
      <c r="RMN81" s="4"/>
      <c r="RMO81" s="4"/>
      <c r="RMP81" s="4"/>
      <c r="RMQ81" s="4"/>
      <c r="RMR81" s="4"/>
      <c r="RMS81" s="4"/>
      <c r="RMT81" s="4"/>
      <c r="RMU81" s="4"/>
      <c r="RMV81" s="4"/>
      <c r="RMW81" s="4"/>
      <c r="RMX81" s="4"/>
      <c r="RMY81" s="4"/>
      <c r="RMZ81" s="4"/>
      <c r="RNA81" s="4"/>
      <c r="RNB81" s="4"/>
      <c r="RNC81" s="4"/>
      <c r="RND81" s="4"/>
      <c r="RNE81" s="4"/>
      <c r="RNF81" s="4"/>
      <c r="RNG81" s="4"/>
      <c r="RNH81" s="4"/>
      <c r="RNI81" s="4"/>
      <c r="RNJ81" s="4"/>
      <c r="RNK81" s="4"/>
      <c r="RNL81" s="4"/>
      <c r="RNM81" s="4"/>
      <c r="RNN81" s="4"/>
      <c r="RNO81" s="4"/>
      <c r="RNP81" s="4"/>
      <c r="RNQ81" s="4"/>
      <c r="RNR81" s="4"/>
      <c r="RNS81" s="4"/>
      <c r="RNT81" s="4"/>
      <c r="RNU81" s="4"/>
      <c r="RNV81" s="4"/>
      <c r="RNW81" s="4"/>
      <c r="RNX81" s="4"/>
      <c r="RNY81" s="4"/>
      <c r="RNZ81" s="4"/>
      <c r="ROA81" s="4"/>
      <c r="ROB81" s="4"/>
      <c r="ROC81" s="4"/>
      <c r="ROD81" s="4"/>
      <c r="ROE81" s="4"/>
      <c r="ROF81" s="4"/>
      <c r="ROG81" s="4"/>
      <c r="ROH81" s="4"/>
      <c r="ROI81" s="4"/>
      <c r="ROJ81" s="4"/>
      <c r="ROK81" s="4"/>
      <c r="ROL81" s="4"/>
      <c r="ROM81" s="4"/>
      <c r="RON81" s="4"/>
      <c r="ROO81" s="4"/>
      <c r="ROP81" s="4"/>
      <c r="ROQ81" s="4"/>
      <c r="ROR81" s="4"/>
      <c r="ROS81" s="4"/>
      <c r="ROT81" s="4"/>
      <c r="ROU81" s="4"/>
      <c r="ROV81" s="4"/>
      <c r="ROW81" s="4"/>
      <c r="ROX81" s="4"/>
      <c r="ROY81" s="4"/>
      <c r="ROZ81" s="4"/>
      <c r="RPA81" s="4"/>
      <c r="RPB81" s="4"/>
      <c r="RPC81" s="4"/>
      <c r="RPD81" s="4"/>
      <c r="RPE81" s="4"/>
      <c r="RPF81" s="4"/>
      <c r="RPG81" s="4"/>
      <c r="RPH81" s="4"/>
      <c r="RPI81" s="4"/>
      <c r="RPJ81" s="4"/>
      <c r="RPK81" s="4"/>
      <c r="RPL81" s="4"/>
      <c r="RPM81" s="4"/>
      <c r="RPN81" s="4"/>
      <c r="RPO81" s="4"/>
      <c r="RPP81" s="4"/>
      <c r="RPQ81" s="4"/>
      <c r="RPR81" s="4"/>
      <c r="RPS81" s="4"/>
      <c r="RPT81" s="4"/>
      <c r="RPU81" s="4"/>
      <c r="RPV81" s="4"/>
      <c r="RPW81" s="4"/>
      <c r="RPX81" s="4"/>
      <c r="RPY81" s="4"/>
      <c r="RPZ81" s="4"/>
      <c r="RQA81" s="4"/>
      <c r="RQB81" s="4"/>
      <c r="RQC81" s="4"/>
      <c r="RQD81" s="4"/>
      <c r="RQE81" s="4"/>
      <c r="RQF81" s="4"/>
      <c r="RQG81" s="4"/>
      <c r="RQH81" s="4"/>
      <c r="RQI81" s="4"/>
      <c r="RQJ81" s="4"/>
      <c r="RQK81" s="4"/>
      <c r="RQL81" s="4"/>
      <c r="RQM81" s="4"/>
      <c r="RQN81" s="4"/>
      <c r="RQO81" s="4"/>
      <c r="RQP81" s="4"/>
      <c r="RQQ81" s="4"/>
      <c r="RQR81" s="4"/>
      <c r="RQS81" s="4"/>
      <c r="RQT81" s="4"/>
      <c r="RQU81" s="4"/>
      <c r="RQV81" s="4"/>
      <c r="RQW81" s="4"/>
      <c r="RQX81" s="4"/>
      <c r="RQY81" s="4"/>
      <c r="RQZ81" s="4"/>
      <c r="RRA81" s="4"/>
      <c r="RRB81" s="4"/>
      <c r="RRC81" s="4"/>
      <c r="RRD81" s="4"/>
      <c r="RRE81" s="4"/>
      <c r="RRF81" s="4"/>
      <c r="RRG81" s="4"/>
      <c r="RRH81" s="4"/>
      <c r="RRI81" s="4"/>
      <c r="RRJ81" s="4"/>
      <c r="RRK81" s="4"/>
      <c r="RRL81" s="4"/>
      <c r="RRM81" s="4"/>
      <c r="RRN81" s="4"/>
      <c r="RRO81" s="4"/>
      <c r="RRP81" s="4"/>
      <c r="RRQ81" s="4"/>
      <c r="RRR81" s="4"/>
      <c r="RRS81" s="4"/>
      <c r="RRT81" s="4"/>
      <c r="RRU81" s="4"/>
      <c r="RRV81" s="4"/>
      <c r="RRW81" s="4"/>
      <c r="RRX81" s="4"/>
      <c r="RRY81" s="4"/>
      <c r="RRZ81" s="4"/>
      <c r="RSA81" s="4"/>
      <c r="RSB81" s="4"/>
      <c r="RSC81" s="4"/>
      <c r="RSD81" s="4"/>
      <c r="RSE81" s="4"/>
      <c r="RSF81" s="4"/>
      <c r="RSG81" s="4"/>
      <c r="RSH81" s="4"/>
      <c r="RSI81" s="4"/>
      <c r="RSJ81" s="4"/>
      <c r="RSK81" s="4"/>
      <c r="RSL81" s="4"/>
      <c r="RSM81" s="4"/>
      <c r="RSN81" s="4"/>
      <c r="RSO81" s="4"/>
      <c r="RSP81" s="4"/>
      <c r="RSQ81" s="4"/>
      <c r="RSR81" s="4"/>
      <c r="RSS81" s="4"/>
      <c r="RST81" s="4"/>
      <c r="RSU81" s="4"/>
      <c r="RSV81" s="4"/>
      <c r="RSW81" s="4"/>
      <c r="RSX81" s="4"/>
      <c r="RSY81" s="4"/>
      <c r="RSZ81" s="4"/>
      <c r="RTA81" s="4"/>
      <c r="RTB81" s="4"/>
      <c r="RTC81" s="4"/>
      <c r="RTD81" s="4"/>
      <c r="RTE81" s="4"/>
      <c r="RTF81" s="4"/>
      <c r="RTG81" s="4"/>
      <c r="RTH81" s="4"/>
      <c r="RTI81" s="4"/>
      <c r="RTJ81" s="4"/>
      <c r="RTK81" s="4"/>
      <c r="RTL81" s="4"/>
      <c r="RTM81" s="4"/>
      <c r="RTN81" s="4"/>
      <c r="RTO81" s="4"/>
      <c r="RTP81" s="4"/>
      <c r="RTQ81" s="4"/>
      <c r="RTR81" s="4"/>
      <c r="RTS81" s="4"/>
      <c r="RTT81" s="4"/>
      <c r="RTU81" s="4"/>
      <c r="RTV81" s="4"/>
      <c r="RTW81" s="4"/>
      <c r="RTX81" s="4"/>
      <c r="RTY81" s="4"/>
      <c r="RTZ81" s="4"/>
      <c r="RUA81" s="4"/>
      <c r="RUB81" s="4"/>
      <c r="RUC81" s="4"/>
      <c r="RUD81" s="4"/>
      <c r="RUE81" s="4"/>
      <c r="RUF81" s="4"/>
      <c r="RUG81" s="4"/>
      <c r="RUH81" s="4"/>
      <c r="RUI81" s="4"/>
      <c r="RUJ81" s="4"/>
      <c r="RUK81" s="4"/>
      <c r="RUL81" s="4"/>
      <c r="RUM81" s="4"/>
      <c r="RUN81" s="4"/>
      <c r="RUO81" s="4"/>
      <c r="RUP81" s="4"/>
      <c r="RUQ81" s="4"/>
      <c r="RUR81" s="4"/>
      <c r="RUS81" s="4"/>
      <c r="RUT81" s="4"/>
      <c r="RUU81" s="4"/>
      <c r="RUV81" s="4"/>
      <c r="RUW81" s="4"/>
      <c r="RUX81" s="4"/>
      <c r="RUY81" s="4"/>
      <c r="RUZ81" s="4"/>
      <c r="RVA81" s="4"/>
      <c r="RVB81" s="4"/>
      <c r="RVC81" s="4"/>
      <c r="RVD81" s="4"/>
      <c r="RVE81" s="4"/>
      <c r="RVF81" s="4"/>
      <c r="RVG81" s="4"/>
      <c r="RVH81" s="4"/>
      <c r="RVI81" s="4"/>
      <c r="RVJ81" s="4"/>
      <c r="RVK81" s="4"/>
      <c r="RVL81" s="4"/>
      <c r="RVM81" s="4"/>
      <c r="RVN81" s="4"/>
      <c r="RVO81" s="4"/>
      <c r="RVP81" s="4"/>
      <c r="RVQ81" s="4"/>
      <c r="RVR81" s="4"/>
      <c r="RVS81" s="4"/>
      <c r="RVT81" s="4"/>
      <c r="RVU81" s="4"/>
      <c r="RVV81" s="4"/>
      <c r="RVW81" s="4"/>
      <c r="RVX81" s="4"/>
      <c r="RVY81" s="4"/>
      <c r="RVZ81" s="4"/>
      <c r="RWA81" s="4"/>
      <c r="RWB81" s="4"/>
      <c r="RWC81" s="4"/>
      <c r="RWD81" s="4"/>
      <c r="RWE81" s="4"/>
      <c r="RWF81" s="4"/>
      <c r="RWG81" s="4"/>
      <c r="RWH81" s="4"/>
      <c r="RWI81" s="4"/>
      <c r="RWJ81" s="4"/>
      <c r="RWK81" s="4"/>
      <c r="RWL81" s="4"/>
      <c r="RWM81" s="4"/>
      <c r="RWN81" s="4"/>
      <c r="RWO81" s="4"/>
      <c r="RWP81" s="4"/>
      <c r="RWQ81" s="4"/>
      <c r="RWR81" s="4"/>
      <c r="RWS81" s="4"/>
      <c r="RWT81" s="4"/>
      <c r="RWU81" s="4"/>
      <c r="RWV81" s="4"/>
      <c r="RWW81" s="4"/>
      <c r="RWX81" s="4"/>
      <c r="RWY81" s="4"/>
      <c r="RWZ81" s="4"/>
      <c r="RXA81" s="4"/>
      <c r="RXB81" s="4"/>
      <c r="RXC81" s="4"/>
      <c r="RXD81" s="4"/>
      <c r="RXE81" s="4"/>
      <c r="RXF81" s="4"/>
      <c r="RXG81" s="4"/>
      <c r="RXH81" s="4"/>
      <c r="RXI81" s="4"/>
      <c r="RXJ81" s="4"/>
      <c r="RXK81" s="4"/>
      <c r="RXL81" s="4"/>
      <c r="RXM81" s="4"/>
      <c r="RXN81" s="4"/>
      <c r="RXO81" s="4"/>
      <c r="RXP81" s="4"/>
      <c r="RXQ81" s="4"/>
      <c r="RXR81" s="4"/>
      <c r="RXS81" s="4"/>
      <c r="RXT81" s="4"/>
      <c r="RXU81" s="4"/>
      <c r="RXV81" s="4"/>
      <c r="RXW81" s="4"/>
      <c r="RXX81" s="4"/>
      <c r="RXY81" s="4"/>
      <c r="RXZ81" s="4"/>
      <c r="RYA81" s="4"/>
      <c r="RYB81" s="4"/>
      <c r="RYC81" s="4"/>
      <c r="RYD81" s="4"/>
      <c r="RYE81" s="4"/>
      <c r="RYF81" s="4"/>
      <c r="RYG81" s="4"/>
      <c r="RYH81" s="4"/>
      <c r="RYI81" s="4"/>
      <c r="RYJ81" s="4"/>
      <c r="RYK81" s="4"/>
      <c r="RYL81" s="4"/>
      <c r="RYM81" s="4"/>
      <c r="RYN81" s="4"/>
      <c r="RYO81" s="4"/>
      <c r="RYP81" s="4"/>
      <c r="RYQ81" s="4"/>
      <c r="RYR81" s="4"/>
      <c r="RYS81" s="4"/>
      <c r="RYT81" s="4"/>
      <c r="RYU81" s="4"/>
      <c r="RYV81" s="4"/>
      <c r="RYW81" s="4"/>
      <c r="RYX81" s="4"/>
      <c r="RYY81" s="4"/>
      <c r="RYZ81" s="4"/>
      <c r="RZA81" s="4"/>
      <c r="RZB81" s="4"/>
      <c r="RZC81" s="4"/>
      <c r="RZD81" s="4"/>
      <c r="RZE81" s="4"/>
      <c r="RZF81" s="4"/>
      <c r="RZG81" s="4"/>
      <c r="RZH81" s="4"/>
      <c r="RZI81" s="4"/>
      <c r="RZJ81" s="4"/>
      <c r="RZK81" s="4"/>
      <c r="RZL81" s="4"/>
      <c r="RZM81" s="4"/>
      <c r="RZN81" s="4"/>
      <c r="RZO81" s="4"/>
      <c r="RZP81" s="4"/>
      <c r="RZQ81" s="4"/>
      <c r="RZR81" s="4"/>
      <c r="RZS81" s="4"/>
      <c r="RZT81" s="4"/>
      <c r="RZU81" s="4"/>
      <c r="RZV81" s="4"/>
      <c r="RZW81" s="4"/>
      <c r="RZX81" s="4"/>
      <c r="RZY81" s="4"/>
      <c r="RZZ81" s="4"/>
      <c r="SAA81" s="4"/>
      <c r="SAB81" s="4"/>
      <c r="SAC81" s="4"/>
      <c r="SAD81" s="4"/>
      <c r="SAE81" s="4"/>
      <c r="SAF81" s="4"/>
      <c r="SAG81" s="4"/>
      <c r="SAH81" s="4"/>
      <c r="SAI81" s="4"/>
      <c r="SAJ81" s="4"/>
      <c r="SAK81" s="4"/>
      <c r="SAL81" s="4"/>
      <c r="SAM81" s="4"/>
      <c r="SAN81" s="4"/>
      <c r="SAO81" s="4"/>
      <c r="SAP81" s="4"/>
      <c r="SAQ81" s="4"/>
      <c r="SAR81" s="4"/>
      <c r="SAS81" s="4"/>
      <c r="SAT81" s="4"/>
      <c r="SAU81" s="4"/>
      <c r="SAV81" s="4"/>
      <c r="SAW81" s="4"/>
      <c r="SAX81" s="4"/>
      <c r="SAY81" s="4"/>
      <c r="SAZ81" s="4"/>
      <c r="SBA81" s="4"/>
      <c r="SBB81" s="4"/>
      <c r="SBC81" s="4"/>
      <c r="SBD81" s="4"/>
      <c r="SBE81" s="4"/>
      <c r="SBF81" s="4"/>
      <c r="SBG81" s="4"/>
      <c r="SBH81" s="4"/>
      <c r="SBI81" s="4"/>
      <c r="SBJ81" s="4"/>
      <c r="SBK81" s="4"/>
      <c r="SBL81" s="4"/>
      <c r="SBM81" s="4"/>
      <c r="SBN81" s="4"/>
      <c r="SBO81" s="4"/>
      <c r="SBP81" s="4"/>
      <c r="SBQ81" s="4"/>
      <c r="SBR81" s="4"/>
      <c r="SBS81" s="4"/>
      <c r="SBT81" s="4"/>
      <c r="SBU81" s="4"/>
      <c r="SBV81" s="4"/>
      <c r="SBW81" s="4"/>
      <c r="SBX81" s="4"/>
      <c r="SBY81" s="4"/>
      <c r="SBZ81" s="4"/>
      <c r="SCA81" s="4"/>
      <c r="SCB81" s="4"/>
      <c r="SCC81" s="4"/>
      <c r="SCD81" s="4"/>
      <c r="SCE81" s="4"/>
      <c r="SCF81" s="4"/>
      <c r="SCG81" s="4"/>
      <c r="SCH81" s="4"/>
      <c r="SCI81" s="4"/>
      <c r="SCJ81" s="4"/>
      <c r="SCK81" s="4"/>
      <c r="SCL81" s="4"/>
      <c r="SCM81" s="4"/>
      <c r="SCN81" s="4"/>
      <c r="SCO81" s="4"/>
      <c r="SCP81" s="4"/>
      <c r="SCQ81" s="4"/>
      <c r="SCR81" s="4"/>
      <c r="SCS81" s="4"/>
      <c r="SCT81" s="4"/>
      <c r="SCU81" s="4"/>
      <c r="SCV81" s="4"/>
      <c r="SCW81" s="4"/>
      <c r="SCX81" s="4"/>
      <c r="SCY81" s="4"/>
      <c r="SCZ81" s="4"/>
      <c r="SDA81" s="4"/>
      <c r="SDB81" s="4"/>
      <c r="SDC81" s="4"/>
      <c r="SDD81" s="4"/>
      <c r="SDE81" s="4"/>
      <c r="SDF81" s="4"/>
      <c r="SDG81" s="4"/>
      <c r="SDH81" s="4"/>
      <c r="SDI81" s="4"/>
      <c r="SDJ81" s="4"/>
      <c r="SDK81" s="4"/>
      <c r="SDL81" s="4"/>
      <c r="SDM81" s="4"/>
      <c r="SDN81" s="4"/>
      <c r="SDO81" s="4"/>
      <c r="SDP81" s="4"/>
      <c r="SDQ81" s="4"/>
      <c r="SDR81" s="4"/>
      <c r="SDS81" s="4"/>
      <c r="SDT81" s="4"/>
      <c r="SDU81" s="4"/>
      <c r="SDV81" s="4"/>
      <c r="SDW81" s="4"/>
      <c r="SDX81" s="4"/>
      <c r="SDY81" s="4"/>
      <c r="SDZ81" s="4"/>
      <c r="SEA81" s="4"/>
      <c r="SEB81" s="4"/>
      <c r="SEC81" s="4"/>
      <c r="SED81" s="4"/>
      <c r="SEE81" s="4"/>
      <c r="SEF81" s="4"/>
      <c r="SEG81" s="4"/>
      <c r="SEH81" s="4"/>
      <c r="SEI81" s="4"/>
      <c r="SEJ81" s="4"/>
      <c r="SEK81" s="4"/>
      <c r="SEL81" s="4"/>
      <c r="SEM81" s="4"/>
      <c r="SEN81" s="4"/>
      <c r="SEO81" s="4"/>
      <c r="SEP81" s="4"/>
      <c r="SEQ81" s="4"/>
      <c r="SER81" s="4"/>
      <c r="SES81" s="4"/>
      <c r="SET81" s="4"/>
      <c r="SEU81" s="4"/>
      <c r="SEV81" s="4"/>
      <c r="SEW81" s="4"/>
      <c r="SEX81" s="4"/>
      <c r="SEY81" s="4"/>
      <c r="SEZ81" s="4"/>
      <c r="SFA81" s="4"/>
      <c r="SFB81" s="4"/>
      <c r="SFC81" s="4"/>
      <c r="SFD81" s="4"/>
      <c r="SFE81" s="4"/>
      <c r="SFF81" s="4"/>
      <c r="SFG81" s="4"/>
      <c r="SFH81" s="4"/>
      <c r="SFI81" s="4"/>
      <c r="SFJ81" s="4"/>
      <c r="SFK81" s="4"/>
      <c r="SFL81" s="4"/>
      <c r="SFM81" s="4"/>
      <c r="SFN81" s="4"/>
      <c r="SFO81" s="4"/>
      <c r="SFP81" s="4"/>
      <c r="SFQ81" s="4"/>
      <c r="SFR81" s="4"/>
      <c r="SFS81" s="4"/>
      <c r="SFT81" s="4"/>
      <c r="SFU81" s="4"/>
      <c r="SFV81" s="4"/>
      <c r="SFW81" s="4"/>
      <c r="SFX81" s="4"/>
      <c r="SFY81" s="4"/>
      <c r="SFZ81" s="4"/>
      <c r="SGA81" s="4"/>
      <c r="SGB81" s="4"/>
      <c r="SGC81" s="4"/>
      <c r="SGD81" s="4"/>
      <c r="SGE81" s="4"/>
      <c r="SGF81" s="4"/>
      <c r="SGG81" s="4"/>
      <c r="SGH81" s="4"/>
      <c r="SGI81" s="4"/>
      <c r="SGJ81" s="4"/>
      <c r="SGK81" s="4"/>
      <c r="SGL81" s="4"/>
      <c r="SGM81" s="4"/>
      <c r="SGN81" s="4"/>
      <c r="SGO81" s="4"/>
      <c r="SGP81" s="4"/>
      <c r="SGQ81" s="4"/>
      <c r="SGR81" s="4"/>
      <c r="SGS81" s="4"/>
      <c r="SGT81" s="4"/>
      <c r="SGU81" s="4"/>
      <c r="SGV81" s="4"/>
      <c r="SGW81" s="4"/>
      <c r="SGX81" s="4"/>
      <c r="SGY81" s="4"/>
      <c r="SGZ81" s="4"/>
      <c r="SHA81" s="4"/>
      <c r="SHB81" s="4"/>
      <c r="SHC81" s="4"/>
      <c r="SHD81" s="4"/>
      <c r="SHE81" s="4"/>
      <c r="SHF81" s="4"/>
      <c r="SHG81" s="4"/>
      <c r="SHH81" s="4"/>
      <c r="SHI81" s="4"/>
      <c r="SHJ81" s="4"/>
      <c r="SHK81" s="4"/>
      <c r="SHL81" s="4"/>
      <c r="SHM81" s="4"/>
      <c r="SHN81" s="4"/>
      <c r="SHO81" s="4"/>
      <c r="SHP81" s="4"/>
      <c r="SHQ81" s="4"/>
      <c r="SHR81" s="4"/>
      <c r="SHS81" s="4"/>
      <c r="SHT81" s="4"/>
      <c r="SHU81" s="4"/>
      <c r="SHV81" s="4"/>
      <c r="SHW81" s="4"/>
      <c r="SHX81" s="4"/>
      <c r="SHY81" s="4"/>
      <c r="SHZ81" s="4"/>
      <c r="SIA81" s="4"/>
      <c r="SIB81" s="4"/>
      <c r="SIC81" s="4"/>
      <c r="SID81" s="4"/>
      <c r="SIE81" s="4"/>
      <c r="SIF81" s="4"/>
      <c r="SIG81" s="4"/>
      <c r="SIH81" s="4"/>
      <c r="SII81" s="4"/>
      <c r="SIJ81" s="4"/>
      <c r="SIK81" s="4"/>
      <c r="SIL81" s="4"/>
      <c r="SIM81" s="4"/>
      <c r="SIN81" s="4"/>
      <c r="SIO81" s="4"/>
      <c r="SIP81" s="4"/>
      <c r="SIQ81" s="4"/>
      <c r="SIR81" s="4"/>
      <c r="SIS81" s="4"/>
      <c r="SIT81" s="4"/>
      <c r="SIU81" s="4"/>
      <c r="SIV81" s="4"/>
      <c r="SIW81" s="4"/>
      <c r="SIX81" s="4"/>
      <c r="SIY81" s="4"/>
      <c r="SIZ81" s="4"/>
      <c r="SJA81" s="4"/>
      <c r="SJB81" s="4"/>
      <c r="SJC81" s="4"/>
      <c r="SJD81" s="4"/>
      <c r="SJE81" s="4"/>
      <c r="SJF81" s="4"/>
      <c r="SJG81" s="4"/>
      <c r="SJH81" s="4"/>
      <c r="SJI81" s="4"/>
      <c r="SJJ81" s="4"/>
      <c r="SJK81" s="4"/>
      <c r="SJL81" s="4"/>
      <c r="SJM81" s="4"/>
      <c r="SJN81" s="4"/>
      <c r="SJO81" s="4"/>
      <c r="SJP81" s="4"/>
      <c r="SJQ81" s="4"/>
      <c r="SJR81" s="4"/>
      <c r="SJS81" s="4"/>
      <c r="SJT81" s="4"/>
      <c r="SJU81" s="4"/>
      <c r="SJV81" s="4"/>
      <c r="SJW81" s="4"/>
      <c r="SJX81" s="4"/>
      <c r="SJY81" s="4"/>
      <c r="SJZ81" s="4"/>
      <c r="SKA81" s="4"/>
      <c r="SKB81" s="4"/>
      <c r="SKC81" s="4"/>
      <c r="SKD81" s="4"/>
      <c r="SKE81" s="4"/>
      <c r="SKF81" s="4"/>
      <c r="SKG81" s="4"/>
      <c r="SKH81" s="4"/>
      <c r="SKI81" s="4"/>
      <c r="SKJ81" s="4"/>
      <c r="SKK81" s="4"/>
      <c r="SKL81" s="4"/>
      <c r="SKM81" s="4"/>
      <c r="SKN81" s="4"/>
      <c r="SKO81" s="4"/>
      <c r="SKP81" s="4"/>
      <c r="SKQ81" s="4"/>
      <c r="SKR81" s="4"/>
      <c r="SKS81" s="4"/>
      <c r="SKT81" s="4"/>
      <c r="SKU81" s="4"/>
      <c r="SKV81" s="4"/>
      <c r="SKW81" s="4"/>
      <c r="SKX81" s="4"/>
      <c r="SKY81" s="4"/>
      <c r="SKZ81" s="4"/>
      <c r="SLA81" s="4"/>
      <c r="SLB81" s="4"/>
      <c r="SLC81" s="4"/>
      <c r="SLD81" s="4"/>
      <c r="SLE81" s="4"/>
      <c r="SLF81" s="4"/>
      <c r="SLG81" s="4"/>
      <c r="SLH81" s="4"/>
      <c r="SLI81" s="4"/>
      <c r="SLJ81" s="4"/>
      <c r="SLK81" s="4"/>
      <c r="SLL81" s="4"/>
      <c r="SLM81" s="4"/>
      <c r="SLN81" s="4"/>
      <c r="SLO81" s="4"/>
      <c r="SLP81" s="4"/>
      <c r="SLQ81" s="4"/>
      <c r="SLR81" s="4"/>
      <c r="SLS81" s="4"/>
      <c r="SLT81" s="4"/>
      <c r="SLU81" s="4"/>
      <c r="SLV81" s="4"/>
      <c r="SLW81" s="4"/>
      <c r="SLX81" s="4"/>
      <c r="SLY81" s="4"/>
      <c r="SLZ81" s="4"/>
      <c r="SMA81" s="4"/>
      <c r="SMB81" s="4"/>
      <c r="SMC81" s="4"/>
      <c r="SMD81" s="4"/>
      <c r="SME81" s="4"/>
      <c r="SMF81" s="4"/>
      <c r="SMG81" s="4"/>
      <c r="SMH81" s="4"/>
      <c r="SMI81" s="4"/>
      <c r="SMJ81" s="4"/>
      <c r="SMK81" s="4"/>
      <c r="SML81" s="4"/>
      <c r="SMM81" s="4"/>
      <c r="SMN81" s="4"/>
      <c r="SMO81" s="4"/>
      <c r="SMP81" s="4"/>
      <c r="SMQ81" s="4"/>
      <c r="SMR81" s="4"/>
      <c r="SMS81" s="4"/>
      <c r="SMT81" s="4"/>
      <c r="SMU81" s="4"/>
      <c r="SMV81" s="4"/>
      <c r="SMW81" s="4"/>
      <c r="SMX81" s="4"/>
      <c r="SMY81" s="4"/>
      <c r="SMZ81" s="4"/>
      <c r="SNA81" s="4"/>
      <c r="SNB81" s="4"/>
      <c r="SNC81" s="4"/>
      <c r="SND81" s="4"/>
      <c r="SNE81" s="4"/>
      <c r="SNF81" s="4"/>
      <c r="SNG81" s="4"/>
      <c r="SNH81" s="4"/>
      <c r="SNI81" s="4"/>
      <c r="SNJ81" s="4"/>
      <c r="SNK81" s="4"/>
      <c r="SNL81" s="4"/>
      <c r="SNM81" s="4"/>
      <c r="SNN81" s="4"/>
      <c r="SNO81" s="4"/>
      <c r="SNP81" s="4"/>
      <c r="SNQ81" s="4"/>
      <c r="SNR81" s="4"/>
      <c r="SNS81" s="4"/>
      <c r="SNT81" s="4"/>
      <c r="SNU81" s="4"/>
      <c r="SNV81" s="4"/>
      <c r="SNW81" s="4"/>
      <c r="SNX81" s="4"/>
      <c r="SNY81" s="4"/>
      <c r="SNZ81" s="4"/>
      <c r="SOA81" s="4"/>
      <c r="SOB81" s="4"/>
      <c r="SOC81" s="4"/>
      <c r="SOD81" s="4"/>
      <c r="SOE81" s="4"/>
      <c r="SOF81" s="4"/>
      <c r="SOG81" s="4"/>
      <c r="SOH81" s="4"/>
      <c r="SOI81" s="4"/>
      <c r="SOJ81" s="4"/>
      <c r="SOK81" s="4"/>
      <c r="SOL81" s="4"/>
      <c r="SOM81" s="4"/>
      <c r="SON81" s="4"/>
      <c r="SOO81" s="4"/>
      <c r="SOP81" s="4"/>
      <c r="SOQ81" s="4"/>
      <c r="SOR81" s="4"/>
      <c r="SOS81" s="4"/>
      <c r="SOT81" s="4"/>
      <c r="SOU81" s="4"/>
      <c r="SOV81" s="4"/>
      <c r="SOW81" s="4"/>
      <c r="SOX81" s="4"/>
      <c r="SOY81" s="4"/>
      <c r="SOZ81" s="4"/>
      <c r="SPA81" s="4"/>
      <c r="SPB81" s="4"/>
      <c r="SPC81" s="4"/>
      <c r="SPD81" s="4"/>
      <c r="SPE81" s="4"/>
      <c r="SPF81" s="4"/>
      <c r="SPG81" s="4"/>
      <c r="SPH81" s="4"/>
      <c r="SPI81" s="4"/>
      <c r="SPJ81" s="4"/>
      <c r="SPK81" s="4"/>
      <c r="SPL81" s="4"/>
      <c r="SPM81" s="4"/>
      <c r="SPN81" s="4"/>
      <c r="SPO81" s="4"/>
      <c r="SPP81" s="4"/>
      <c r="SPQ81" s="4"/>
      <c r="SPR81" s="4"/>
      <c r="SPS81" s="4"/>
      <c r="SPT81" s="4"/>
      <c r="SPU81" s="4"/>
      <c r="SPV81" s="4"/>
      <c r="SPW81" s="4"/>
      <c r="SPX81" s="4"/>
      <c r="SPY81" s="4"/>
      <c r="SPZ81" s="4"/>
      <c r="SQA81" s="4"/>
      <c r="SQB81" s="4"/>
      <c r="SQC81" s="4"/>
      <c r="SQD81" s="4"/>
      <c r="SQE81" s="4"/>
      <c r="SQF81" s="4"/>
      <c r="SQG81" s="4"/>
      <c r="SQH81" s="4"/>
      <c r="SQI81" s="4"/>
      <c r="SQJ81" s="4"/>
      <c r="SQK81" s="4"/>
      <c r="SQL81" s="4"/>
      <c r="SQM81" s="4"/>
      <c r="SQN81" s="4"/>
      <c r="SQO81" s="4"/>
      <c r="SQP81" s="4"/>
      <c r="SQQ81" s="4"/>
      <c r="SQR81" s="4"/>
      <c r="SQS81" s="4"/>
      <c r="SQT81" s="4"/>
      <c r="SQU81" s="4"/>
      <c r="SQV81" s="4"/>
      <c r="SQW81" s="4"/>
      <c r="SQX81" s="4"/>
      <c r="SQY81" s="4"/>
      <c r="SQZ81" s="4"/>
      <c r="SRA81" s="4"/>
      <c r="SRB81" s="4"/>
      <c r="SRC81" s="4"/>
      <c r="SRD81" s="4"/>
      <c r="SRE81" s="4"/>
      <c r="SRF81" s="4"/>
      <c r="SRG81" s="4"/>
      <c r="SRH81" s="4"/>
      <c r="SRI81" s="4"/>
      <c r="SRJ81" s="4"/>
      <c r="SRK81" s="4"/>
      <c r="SRL81" s="4"/>
      <c r="SRM81" s="4"/>
      <c r="SRN81" s="4"/>
      <c r="SRO81" s="4"/>
      <c r="SRP81" s="4"/>
      <c r="SRQ81" s="4"/>
      <c r="SRR81" s="4"/>
      <c r="SRS81" s="4"/>
      <c r="SRT81" s="4"/>
      <c r="SRU81" s="4"/>
      <c r="SRV81" s="4"/>
      <c r="SRW81" s="4"/>
      <c r="SRX81" s="4"/>
      <c r="SRY81" s="4"/>
      <c r="SRZ81" s="4"/>
      <c r="SSA81" s="4"/>
      <c r="SSB81" s="4"/>
      <c r="SSC81" s="4"/>
      <c r="SSD81" s="4"/>
      <c r="SSE81" s="4"/>
      <c r="SSF81" s="4"/>
      <c r="SSG81" s="4"/>
      <c r="SSH81" s="4"/>
      <c r="SSI81" s="4"/>
      <c r="SSJ81" s="4"/>
      <c r="SSK81" s="4"/>
      <c r="SSL81" s="4"/>
      <c r="SSM81" s="4"/>
      <c r="SSN81" s="4"/>
      <c r="SSO81" s="4"/>
      <c r="SSP81" s="4"/>
      <c r="SSQ81" s="4"/>
      <c r="SSR81" s="4"/>
      <c r="SSS81" s="4"/>
      <c r="SST81" s="4"/>
      <c r="SSU81" s="4"/>
      <c r="SSV81" s="4"/>
      <c r="SSW81" s="4"/>
      <c r="SSX81" s="4"/>
      <c r="SSY81" s="4"/>
      <c r="SSZ81" s="4"/>
      <c r="STA81" s="4"/>
      <c r="STB81" s="4"/>
      <c r="STC81" s="4"/>
      <c r="STD81" s="4"/>
      <c r="STE81" s="4"/>
      <c r="STF81" s="4"/>
      <c r="STG81" s="4"/>
      <c r="STH81" s="4"/>
      <c r="STI81" s="4"/>
      <c r="STJ81" s="4"/>
      <c r="STK81" s="4"/>
      <c r="STL81" s="4"/>
      <c r="STM81" s="4"/>
      <c r="STN81" s="4"/>
      <c r="STO81" s="4"/>
      <c r="STP81" s="4"/>
      <c r="STQ81" s="4"/>
      <c r="STR81" s="4"/>
      <c r="STS81" s="4"/>
      <c r="STT81" s="4"/>
      <c r="STU81" s="4"/>
      <c r="STV81" s="4"/>
      <c r="STW81" s="4"/>
      <c r="STX81" s="4"/>
      <c r="STY81" s="4"/>
      <c r="STZ81" s="4"/>
      <c r="SUA81" s="4"/>
      <c r="SUB81" s="4"/>
      <c r="SUC81" s="4"/>
      <c r="SUD81" s="4"/>
      <c r="SUE81" s="4"/>
      <c r="SUF81" s="4"/>
      <c r="SUG81" s="4"/>
      <c r="SUH81" s="4"/>
      <c r="SUI81" s="4"/>
      <c r="SUJ81" s="4"/>
      <c r="SUK81" s="4"/>
      <c r="SUL81" s="4"/>
      <c r="SUM81" s="4"/>
      <c r="SUN81" s="4"/>
      <c r="SUO81" s="4"/>
      <c r="SUP81" s="4"/>
      <c r="SUQ81" s="4"/>
      <c r="SUR81" s="4"/>
      <c r="SUS81" s="4"/>
      <c r="SUT81" s="4"/>
      <c r="SUU81" s="4"/>
      <c r="SUV81" s="4"/>
      <c r="SUW81" s="4"/>
      <c r="SUX81" s="4"/>
      <c r="SUY81" s="4"/>
      <c r="SUZ81" s="4"/>
      <c r="SVA81" s="4"/>
      <c r="SVB81" s="4"/>
      <c r="SVC81" s="4"/>
      <c r="SVD81" s="4"/>
      <c r="SVE81" s="4"/>
      <c r="SVF81" s="4"/>
      <c r="SVG81" s="4"/>
      <c r="SVH81" s="4"/>
      <c r="SVI81" s="4"/>
      <c r="SVJ81" s="4"/>
      <c r="SVK81" s="4"/>
      <c r="SVL81" s="4"/>
      <c r="SVM81" s="4"/>
      <c r="SVN81" s="4"/>
      <c r="SVO81" s="4"/>
      <c r="SVP81" s="4"/>
      <c r="SVQ81" s="4"/>
      <c r="SVR81" s="4"/>
      <c r="SVS81" s="4"/>
      <c r="SVT81" s="4"/>
      <c r="SVU81" s="4"/>
      <c r="SVV81" s="4"/>
      <c r="SVW81" s="4"/>
      <c r="SVX81" s="4"/>
      <c r="SVY81" s="4"/>
      <c r="SVZ81" s="4"/>
      <c r="SWA81" s="4"/>
      <c r="SWB81" s="4"/>
      <c r="SWC81" s="4"/>
      <c r="SWD81" s="4"/>
      <c r="SWE81" s="4"/>
      <c r="SWF81" s="4"/>
      <c r="SWG81" s="4"/>
      <c r="SWH81" s="4"/>
      <c r="SWI81" s="4"/>
      <c r="SWJ81" s="4"/>
      <c r="SWK81" s="4"/>
      <c r="SWL81" s="4"/>
      <c r="SWM81" s="4"/>
      <c r="SWN81" s="4"/>
      <c r="SWO81" s="4"/>
      <c r="SWP81" s="4"/>
      <c r="SWQ81" s="4"/>
      <c r="SWR81" s="4"/>
      <c r="SWS81" s="4"/>
      <c r="SWT81" s="4"/>
      <c r="SWU81" s="4"/>
      <c r="SWV81" s="4"/>
      <c r="SWW81" s="4"/>
      <c r="SWX81" s="4"/>
      <c r="SWY81" s="4"/>
      <c r="SWZ81" s="4"/>
      <c r="SXA81" s="4"/>
      <c r="SXB81" s="4"/>
      <c r="SXC81" s="4"/>
      <c r="SXD81" s="4"/>
      <c r="SXE81" s="4"/>
      <c r="SXF81" s="4"/>
      <c r="SXG81" s="4"/>
      <c r="SXH81" s="4"/>
      <c r="SXI81" s="4"/>
      <c r="SXJ81" s="4"/>
      <c r="SXK81" s="4"/>
      <c r="SXL81" s="4"/>
      <c r="SXM81" s="4"/>
      <c r="SXN81" s="4"/>
      <c r="SXO81" s="4"/>
      <c r="SXP81" s="4"/>
      <c r="SXQ81" s="4"/>
      <c r="SXR81" s="4"/>
      <c r="SXS81" s="4"/>
      <c r="SXT81" s="4"/>
      <c r="SXU81" s="4"/>
      <c r="SXV81" s="4"/>
      <c r="SXW81" s="4"/>
      <c r="SXX81" s="4"/>
      <c r="SXY81" s="4"/>
      <c r="SXZ81" s="4"/>
      <c r="SYA81" s="4"/>
      <c r="SYB81" s="4"/>
      <c r="SYC81" s="4"/>
      <c r="SYD81" s="4"/>
      <c r="SYE81" s="4"/>
      <c r="SYF81" s="4"/>
      <c r="SYG81" s="4"/>
      <c r="SYH81" s="4"/>
      <c r="SYI81" s="4"/>
      <c r="SYJ81" s="4"/>
      <c r="SYK81" s="4"/>
      <c r="SYL81" s="4"/>
      <c r="SYM81" s="4"/>
      <c r="SYN81" s="4"/>
      <c r="SYO81" s="4"/>
      <c r="SYP81" s="4"/>
      <c r="SYQ81" s="4"/>
      <c r="SYR81" s="4"/>
      <c r="SYS81" s="4"/>
      <c r="SYT81" s="4"/>
      <c r="SYU81" s="4"/>
      <c r="SYV81" s="4"/>
      <c r="SYW81" s="4"/>
      <c r="SYX81" s="4"/>
      <c r="SYY81" s="4"/>
      <c r="SYZ81" s="4"/>
      <c r="SZA81" s="4"/>
      <c r="SZB81" s="4"/>
      <c r="SZC81" s="4"/>
      <c r="SZD81" s="4"/>
      <c r="SZE81" s="4"/>
      <c r="SZF81" s="4"/>
      <c r="SZG81" s="4"/>
      <c r="SZH81" s="4"/>
      <c r="SZI81" s="4"/>
      <c r="SZJ81" s="4"/>
      <c r="SZK81" s="4"/>
      <c r="SZL81" s="4"/>
      <c r="SZM81" s="4"/>
      <c r="SZN81" s="4"/>
      <c r="SZO81" s="4"/>
      <c r="SZP81" s="4"/>
      <c r="SZQ81" s="4"/>
      <c r="SZR81" s="4"/>
      <c r="SZS81" s="4"/>
      <c r="SZT81" s="4"/>
      <c r="SZU81" s="4"/>
      <c r="SZV81" s="4"/>
      <c r="SZW81" s="4"/>
      <c r="SZX81" s="4"/>
      <c r="SZY81" s="4"/>
      <c r="SZZ81" s="4"/>
      <c r="TAA81" s="4"/>
      <c r="TAB81" s="4"/>
      <c r="TAC81" s="4"/>
      <c r="TAD81" s="4"/>
      <c r="TAE81" s="4"/>
      <c r="TAF81" s="4"/>
      <c r="TAG81" s="4"/>
      <c r="TAH81" s="4"/>
      <c r="TAI81" s="4"/>
      <c r="TAJ81" s="4"/>
      <c r="TAK81" s="4"/>
      <c r="TAL81" s="4"/>
      <c r="TAM81" s="4"/>
      <c r="TAN81" s="4"/>
      <c r="TAO81" s="4"/>
      <c r="TAP81" s="4"/>
      <c r="TAQ81" s="4"/>
      <c r="TAR81" s="4"/>
      <c r="TAS81" s="4"/>
      <c r="TAT81" s="4"/>
      <c r="TAU81" s="4"/>
      <c r="TAV81" s="4"/>
      <c r="TAW81" s="4"/>
      <c r="TAX81" s="4"/>
      <c r="TAY81" s="4"/>
      <c r="TAZ81" s="4"/>
      <c r="TBA81" s="4"/>
      <c r="TBB81" s="4"/>
      <c r="TBC81" s="4"/>
      <c r="TBD81" s="4"/>
      <c r="TBE81" s="4"/>
      <c r="TBF81" s="4"/>
      <c r="TBG81" s="4"/>
      <c r="TBH81" s="4"/>
      <c r="TBI81" s="4"/>
      <c r="TBJ81" s="4"/>
      <c r="TBK81" s="4"/>
      <c r="TBL81" s="4"/>
      <c r="TBM81" s="4"/>
      <c r="TBN81" s="4"/>
      <c r="TBO81" s="4"/>
      <c r="TBP81" s="4"/>
      <c r="TBQ81" s="4"/>
      <c r="TBR81" s="4"/>
      <c r="TBS81" s="4"/>
      <c r="TBT81" s="4"/>
      <c r="TBU81" s="4"/>
      <c r="TBV81" s="4"/>
      <c r="TBW81" s="4"/>
      <c r="TBX81" s="4"/>
      <c r="TBY81" s="4"/>
      <c r="TBZ81" s="4"/>
      <c r="TCA81" s="4"/>
      <c r="TCB81" s="4"/>
      <c r="TCC81" s="4"/>
      <c r="TCD81" s="4"/>
      <c r="TCE81" s="4"/>
      <c r="TCF81" s="4"/>
      <c r="TCG81" s="4"/>
      <c r="TCH81" s="4"/>
      <c r="TCI81" s="4"/>
      <c r="TCJ81" s="4"/>
      <c r="TCK81" s="4"/>
      <c r="TCL81" s="4"/>
      <c r="TCM81" s="4"/>
      <c r="TCN81" s="4"/>
      <c r="TCO81" s="4"/>
      <c r="TCP81" s="4"/>
      <c r="TCQ81" s="4"/>
      <c r="TCR81" s="4"/>
      <c r="TCS81" s="4"/>
      <c r="TCT81" s="4"/>
      <c r="TCU81" s="4"/>
      <c r="TCV81" s="4"/>
      <c r="TCW81" s="4"/>
      <c r="TCX81" s="4"/>
      <c r="TCY81" s="4"/>
      <c r="TCZ81" s="4"/>
      <c r="TDA81" s="4"/>
      <c r="TDB81" s="4"/>
      <c r="TDC81" s="4"/>
      <c r="TDD81" s="4"/>
      <c r="TDE81" s="4"/>
      <c r="TDF81" s="4"/>
      <c r="TDG81" s="4"/>
      <c r="TDH81" s="4"/>
      <c r="TDI81" s="4"/>
      <c r="TDJ81" s="4"/>
      <c r="TDK81" s="4"/>
      <c r="TDL81" s="4"/>
      <c r="TDM81" s="4"/>
      <c r="TDN81" s="4"/>
      <c r="TDO81" s="4"/>
      <c r="TDP81" s="4"/>
      <c r="TDQ81" s="4"/>
      <c r="TDR81" s="4"/>
      <c r="TDS81" s="4"/>
      <c r="TDT81" s="4"/>
      <c r="TDU81" s="4"/>
      <c r="TDV81" s="4"/>
      <c r="TDW81" s="4"/>
      <c r="TDX81" s="4"/>
      <c r="TDY81" s="4"/>
      <c r="TDZ81" s="4"/>
      <c r="TEA81" s="4"/>
      <c r="TEB81" s="4"/>
      <c r="TEC81" s="4"/>
      <c r="TED81" s="4"/>
      <c r="TEE81" s="4"/>
      <c r="TEF81" s="4"/>
      <c r="TEG81" s="4"/>
      <c r="TEH81" s="4"/>
      <c r="TEI81" s="4"/>
      <c r="TEJ81" s="4"/>
      <c r="TEK81" s="4"/>
      <c r="TEL81" s="4"/>
      <c r="TEM81" s="4"/>
      <c r="TEN81" s="4"/>
      <c r="TEO81" s="4"/>
      <c r="TEP81" s="4"/>
      <c r="TEQ81" s="4"/>
      <c r="TER81" s="4"/>
      <c r="TES81" s="4"/>
      <c r="TET81" s="4"/>
      <c r="TEU81" s="4"/>
      <c r="TEV81" s="4"/>
      <c r="TEW81" s="4"/>
      <c r="TEX81" s="4"/>
      <c r="TEY81" s="4"/>
      <c r="TEZ81" s="4"/>
      <c r="TFA81" s="4"/>
      <c r="TFB81" s="4"/>
      <c r="TFC81" s="4"/>
      <c r="TFD81" s="4"/>
      <c r="TFE81" s="4"/>
      <c r="TFF81" s="4"/>
      <c r="TFG81" s="4"/>
      <c r="TFH81" s="4"/>
      <c r="TFI81" s="4"/>
      <c r="TFJ81" s="4"/>
      <c r="TFK81" s="4"/>
      <c r="TFL81" s="4"/>
      <c r="TFM81" s="4"/>
      <c r="TFN81" s="4"/>
      <c r="TFO81" s="4"/>
      <c r="TFP81" s="4"/>
      <c r="TFQ81" s="4"/>
      <c r="TFR81" s="4"/>
      <c r="TFS81" s="4"/>
      <c r="TFT81" s="4"/>
      <c r="TFU81" s="4"/>
      <c r="TFV81" s="4"/>
      <c r="TFW81" s="4"/>
      <c r="TFX81" s="4"/>
      <c r="TFY81" s="4"/>
      <c r="TFZ81" s="4"/>
      <c r="TGA81" s="4"/>
      <c r="TGB81" s="4"/>
      <c r="TGC81" s="4"/>
      <c r="TGD81" s="4"/>
      <c r="TGE81" s="4"/>
      <c r="TGF81" s="4"/>
      <c r="TGG81" s="4"/>
      <c r="TGH81" s="4"/>
      <c r="TGI81" s="4"/>
      <c r="TGJ81" s="4"/>
      <c r="TGK81" s="4"/>
      <c r="TGL81" s="4"/>
      <c r="TGM81" s="4"/>
      <c r="TGN81" s="4"/>
      <c r="TGO81" s="4"/>
      <c r="TGP81" s="4"/>
      <c r="TGQ81" s="4"/>
      <c r="TGR81" s="4"/>
      <c r="TGS81" s="4"/>
      <c r="TGT81" s="4"/>
      <c r="TGU81" s="4"/>
      <c r="TGV81" s="4"/>
      <c r="TGW81" s="4"/>
      <c r="TGX81" s="4"/>
      <c r="TGY81" s="4"/>
      <c r="TGZ81" s="4"/>
      <c r="THA81" s="4"/>
      <c r="THB81" s="4"/>
      <c r="THC81" s="4"/>
      <c r="THD81" s="4"/>
      <c r="THE81" s="4"/>
      <c r="THF81" s="4"/>
      <c r="THG81" s="4"/>
      <c r="THH81" s="4"/>
      <c r="THI81" s="4"/>
      <c r="THJ81" s="4"/>
      <c r="THK81" s="4"/>
      <c r="THL81" s="4"/>
      <c r="THM81" s="4"/>
      <c r="THN81" s="4"/>
      <c r="THO81" s="4"/>
      <c r="THP81" s="4"/>
      <c r="THQ81" s="4"/>
      <c r="THR81" s="4"/>
      <c r="THS81" s="4"/>
      <c r="THT81" s="4"/>
      <c r="THU81" s="4"/>
      <c r="THV81" s="4"/>
      <c r="THW81" s="4"/>
      <c r="THX81" s="4"/>
      <c r="THY81" s="4"/>
      <c r="THZ81" s="4"/>
      <c r="TIA81" s="4"/>
      <c r="TIB81" s="4"/>
      <c r="TIC81" s="4"/>
      <c r="TID81" s="4"/>
      <c r="TIE81" s="4"/>
      <c r="TIF81" s="4"/>
      <c r="TIG81" s="4"/>
      <c r="TIH81" s="4"/>
      <c r="TII81" s="4"/>
      <c r="TIJ81" s="4"/>
      <c r="TIK81" s="4"/>
      <c r="TIL81" s="4"/>
      <c r="TIM81" s="4"/>
      <c r="TIN81" s="4"/>
      <c r="TIO81" s="4"/>
      <c r="TIP81" s="4"/>
      <c r="TIQ81" s="4"/>
      <c r="TIR81" s="4"/>
      <c r="TIS81" s="4"/>
      <c r="TIT81" s="4"/>
      <c r="TIU81" s="4"/>
      <c r="TIV81" s="4"/>
      <c r="TIW81" s="4"/>
      <c r="TIX81" s="4"/>
      <c r="TIY81" s="4"/>
      <c r="TIZ81" s="4"/>
      <c r="TJA81" s="4"/>
      <c r="TJB81" s="4"/>
      <c r="TJC81" s="4"/>
      <c r="TJD81" s="4"/>
      <c r="TJE81" s="4"/>
      <c r="TJF81" s="4"/>
      <c r="TJG81" s="4"/>
      <c r="TJH81" s="4"/>
      <c r="TJI81" s="4"/>
      <c r="TJJ81" s="4"/>
      <c r="TJK81" s="4"/>
      <c r="TJL81" s="4"/>
      <c r="TJM81" s="4"/>
      <c r="TJN81" s="4"/>
      <c r="TJO81" s="4"/>
      <c r="TJP81" s="4"/>
      <c r="TJQ81" s="4"/>
      <c r="TJR81" s="4"/>
      <c r="TJS81" s="4"/>
      <c r="TJT81" s="4"/>
      <c r="TJU81" s="4"/>
      <c r="TJV81" s="4"/>
      <c r="TJW81" s="4"/>
      <c r="TJX81" s="4"/>
      <c r="TJY81" s="4"/>
      <c r="TJZ81" s="4"/>
      <c r="TKA81" s="4"/>
      <c r="TKB81" s="4"/>
      <c r="TKC81" s="4"/>
      <c r="TKD81" s="4"/>
      <c r="TKE81" s="4"/>
      <c r="TKF81" s="4"/>
      <c r="TKG81" s="4"/>
      <c r="TKH81" s="4"/>
      <c r="TKI81" s="4"/>
      <c r="TKJ81" s="4"/>
      <c r="TKK81" s="4"/>
      <c r="TKL81" s="4"/>
      <c r="TKM81" s="4"/>
      <c r="TKN81" s="4"/>
      <c r="TKO81" s="4"/>
      <c r="TKP81" s="4"/>
      <c r="TKQ81" s="4"/>
      <c r="TKR81" s="4"/>
      <c r="TKS81" s="4"/>
      <c r="TKT81" s="4"/>
      <c r="TKU81" s="4"/>
      <c r="TKV81" s="4"/>
      <c r="TKW81" s="4"/>
      <c r="TKX81" s="4"/>
      <c r="TKY81" s="4"/>
      <c r="TKZ81" s="4"/>
      <c r="TLA81" s="4"/>
      <c r="TLB81" s="4"/>
      <c r="TLC81" s="4"/>
      <c r="TLD81" s="4"/>
      <c r="TLE81" s="4"/>
      <c r="TLF81" s="4"/>
      <c r="TLG81" s="4"/>
      <c r="TLH81" s="4"/>
      <c r="TLI81" s="4"/>
      <c r="TLJ81" s="4"/>
      <c r="TLK81" s="4"/>
      <c r="TLL81" s="4"/>
      <c r="TLM81" s="4"/>
      <c r="TLN81" s="4"/>
      <c r="TLO81" s="4"/>
      <c r="TLP81" s="4"/>
      <c r="TLQ81" s="4"/>
      <c r="TLR81" s="4"/>
      <c r="TLS81" s="4"/>
      <c r="TLT81" s="4"/>
      <c r="TLU81" s="4"/>
      <c r="TLV81" s="4"/>
      <c r="TLW81" s="4"/>
      <c r="TLX81" s="4"/>
      <c r="TLY81" s="4"/>
      <c r="TLZ81" s="4"/>
      <c r="TMA81" s="4"/>
      <c r="TMB81" s="4"/>
      <c r="TMC81" s="4"/>
      <c r="TMD81" s="4"/>
      <c r="TME81" s="4"/>
      <c r="TMF81" s="4"/>
      <c r="TMG81" s="4"/>
      <c r="TMH81" s="4"/>
      <c r="TMI81" s="4"/>
      <c r="TMJ81" s="4"/>
      <c r="TMK81" s="4"/>
      <c r="TML81" s="4"/>
      <c r="TMM81" s="4"/>
      <c r="TMN81" s="4"/>
      <c r="TMO81" s="4"/>
      <c r="TMP81" s="4"/>
      <c r="TMQ81" s="4"/>
      <c r="TMR81" s="4"/>
      <c r="TMS81" s="4"/>
      <c r="TMT81" s="4"/>
      <c r="TMU81" s="4"/>
      <c r="TMV81" s="4"/>
      <c r="TMW81" s="4"/>
      <c r="TMX81" s="4"/>
      <c r="TMY81" s="4"/>
      <c r="TMZ81" s="4"/>
      <c r="TNA81" s="4"/>
      <c r="TNB81" s="4"/>
      <c r="TNC81" s="4"/>
      <c r="TND81" s="4"/>
      <c r="TNE81" s="4"/>
      <c r="TNF81" s="4"/>
      <c r="TNG81" s="4"/>
      <c r="TNH81" s="4"/>
      <c r="TNI81" s="4"/>
      <c r="TNJ81" s="4"/>
      <c r="TNK81" s="4"/>
      <c r="TNL81" s="4"/>
      <c r="TNM81" s="4"/>
      <c r="TNN81" s="4"/>
      <c r="TNO81" s="4"/>
      <c r="TNP81" s="4"/>
      <c r="TNQ81" s="4"/>
      <c r="TNR81" s="4"/>
      <c r="TNS81" s="4"/>
      <c r="TNT81" s="4"/>
      <c r="TNU81" s="4"/>
      <c r="TNV81" s="4"/>
      <c r="TNW81" s="4"/>
      <c r="TNX81" s="4"/>
      <c r="TNY81" s="4"/>
      <c r="TNZ81" s="4"/>
      <c r="TOA81" s="4"/>
      <c r="TOB81" s="4"/>
      <c r="TOC81" s="4"/>
      <c r="TOD81" s="4"/>
      <c r="TOE81" s="4"/>
      <c r="TOF81" s="4"/>
      <c r="TOG81" s="4"/>
      <c r="TOH81" s="4"/>
      <c r="TOI81" s="4"/>
      <c r="TOJ81" s="4"/>
      <c r="TOK81" s="4"/>
      <c r="TOL81" s="4"/>
      <c r="TOM81" s="4"/>
      <c r="TON81" s="4"/>
      <c r="TOO81" s="4"/>
      <c r="TOP81" s="4"/>
      <c r="TOQ81" s="4"/>
      <c r="TOR81" s="4"/>
      <c r="TOS81" s="4"/>
      <c r="TOT81" s="4"/>
      <c r="TOU81" s="4"/>
      <c r="TOV81" s="4"/>
      <c r="TOW81" s="4"/>
      <c r="TOX81" s="4"/>
      <c r="TOY81" s="4"/>
      <c r="TOZ81" s="4"/>
      <c r="TPA81" s="4"/>
      <c r="TPB81" s="4"/>
      <c r="TPC81" s="4"/>
      <c r="TPD81" s="4"/>
      <c r="TPE81" s="4"/>
      <c r="TPF81" s="4"/>
      <c r="TPG81" s="4"/>
      <c r="TPH81" s="4"/>
      <c r="TPI81" s="4"/>
      <c r="TPJ81" s="4"/>
      <c r="TPK81" s="4"/>
      <c r="TPL81" s="4"/>
      <c r="TPM81" s="4"/>
      <c r="TPN81" s="4"/>
      <c r="TPO81" s="4"/>
      <c r="TPP81" s="4"/>
      <c r="TPQ81" s="4"/>
      <c r="TPR81" s="4"/>
      <c r="TPS81" s="4"/>
      <c r="TPT81" s="4"/>
      <c r="TPU81" s="4"/>
      <c r="TPV81" s="4"/>
      <c r="TPW81" s="4"/>
      <c r="TPX81" s="4"/>
      <c r="TPY81" s="4"/>
      <c r="TPZ81" s="4"/>
      <c r="TQA81" s="4"/>
      <c r="TQB81" s="4"/>
      <c r="TQC81" s="4"/>
      <c r="TQD81" s="4"/>
      <c r="TQE81" s="4"/>
      <c r="TQF81" s="4"/>
      <c r="TQG81" s="4"/>
      <c r="TQH81" s="4"/>
      <c r="TQI81" s="4"/>
      <c r="TQJ81" s="4"/>
      <c r="TQK81" s="4"/>
      <c r="TQL81" s="4"/>
      <c r="TQM81" s="4"/>
      <c r="TQN81" s="4"/>
      <c r="TQO81" s="4"/>
      <c r="TQP81" s="4"/>
      <c r="TQQ81" s="4"/>
      <c r="TQR81" s="4"/>
      <c r="TQS81" s="4"/>
      <c r="TQT81" s="4"/>
      <c r="TQU81" s="4"/>
      <c r="TQV81" s="4"/>
      <c r="TQW81" s="4"/>
      <c r="TQX81" s="4"/>
      <c r="TQY81" s="4"/>
      <c r="TQZ81" s="4"/>
      <c r="TRA81" s="4"/>
      <c r="TRB81" s="4"/>
      <c r="TRC81" s="4"/>
      <c r="TRD81" s="4"/>
      <c r="TRE81" s="4"/>
      <c r="TRF81" s="4"/>
      <c r="TRG81" s="4"/>
      <c r="TRH81" s="4"/>
      <c r="TRI81" s="4"/>
      <c r="TRJ81" s="4"/>
      <c r="TRK81" s="4"/>
      <c r="TRL81" s="4"/>
      <c r="TRM81" s="4"/>
      <c r="TRN81" s="4"/>
      <c r="TRO81" s="4"/>
      <c r="TRP81" s="4"/>
      <c r="TRQ81" s="4"/>
      <c r="TRR81" s="4"/>
      <c r="TRS81" s="4"/>
      <c r="TRT81" s="4"/>
      <c r="TRU81" s="4"/>
      <c r="TRV81" s="4"/>
      <c r="TRW81" s="4"/>
      <c r="TRX81" s="4"/>
      <c r="TRY81" s="4"/>
      <c r="TRZ81" s="4"/>
      <c r="TSA81" s="4"/>
      <c r="TSB81" s="4"/>
      <c r="TSC81" s="4"/>
      <c r="TSD81" s="4"/>
      <c r="TSE81" s="4"/>
      <c r="TSF81" s="4"/>
      <c r="TSG81" s="4"/>
      <c r="TSH81" s="4"/>
      <c r="TSI81" s="4"/>
      <c r="TSJ81" s="4"/>
      <c r="TSK81" s="4"/>
      <c r="TSL81" s="4"/>
      <c r="TSM81" s="4"/>
      <c r="TSN81" s="4"/>
      <c r="TSO81" s="4"/>
      <c r="TSP81" s="4"/>
      <c r="TSQ81" s="4"/>
      <c r="TSR81" s="4"/>
      <c r="TSS81" s="4"/>
      <c r="TST81" s="4"/>
      <c r="TSU81" s="4"/>
      <c r="TSV81" s="4"/>
      <c r="TSW81" s="4"/>
      <c r="TSX81" s="4"/>
      <c r="TSY81" s="4"/>
      <c r="TSZ81" s="4"/>
      <c r="TTA81" s="4"/>
      <c r="TTB81" s="4"/>
      <c r="TTC81" s="4"/>
      <c r="TTD81" s="4"/>
      <c r="TTE81" s="4"/>
      <c r="TTF81" s="4"/>
      <c r="TTG81" s="4"/>
      <c r="TTH81" s="4"/>
      <c r="TTI81" s="4"/>
      <c r="TTJ81" s="4"/>
      <c r="TTK81" s="4"/>
      <c r="TTL81" s="4"/>
      <c r="TTM81" s="4"/>
      <c r="TTN81" s="4"/>
      <c r="TTO81" s="4"/>
      <c r="TTP81" s="4"/>
      <c r="TTQ81" s="4"/>
      <c r="TTR81" s="4"/>
      <c r="TTS81" s="4"/>
      <c r="TTT81" s="4"/>
      <c r="TTU81" s="4"/>
      <c r="TTV81" s="4"/>
      <c r="TTW81" s="4"/>
      <c r="TTX81" s="4"/>
      <c r="TTY81" s="4"/>
      <c r="TTZ81" s="4"/>
      <c r="TUA81" s="4"/>
      <c r="TUB81" s="4"/>
      <c r="TUC81" s="4"/>
      <c r="TUD81" s="4"/>
      <c r="TUE81" s="4"/>
      <c r="TUF81" s="4"/>
      <c r="TUG81" s="4"/>
      <c r="TUH81" s="4"/>
      <c r="TUI81" s="4"/>
      <c r="TUJ81" s="4"/>
      <c r="TUK81" s="4"/>
      <c r="TUL81" s="4"/>
      <c r="TUM81" s="4"/>
      <c r="TUN81" s="4"/>
      <c r="TUO81" s="4"/>
      <c r="TUP81" s="4"/>
      <c r="TUQ81" s="4"/>
      <c r="TUR81" s="4"/>
      <c r="TUS81" s="4"/>
      <c r="TUT81" s="4"/>
      <c r="TUU81" s="4"/>
      <c r="TUV81" s="4"/>
      <c r="TUW81" s="4"/>
      <c r="TUX81" s="4"/>
      <c r="TUY81" s="4"/>
      <c r="TUZ81" s="4"/>
      <c r="TVA81" s="4"/>
      <c r="TVB81" s="4"/>
      <c r="TVC81" s="4"/>
      <c r="TVD81" s="4"/>
      <c r="TVE81" s="4"/>
      <c r="TVF81" s="4"/>
      <c r="TVG81" s="4"/>
      <c r="TVH81" s="4"/>
      <c r="TVI81" s="4"/>
      <c r="TVJ81" s="4"/>
      <c r="TVK81" s="4"/>
      <c r="TVL81" s="4"/>
      <c r="TVM81" s="4"/>
      <c r="TVN81" s="4"/>
      <c r="TVO81" s="4"/>
      <c r="TVP81" s="4"/>
      <c r="TVQ81" s="4"/>
      <c r="TVR81" s="4"/>
      <c r="TVS81" s="4"/>
      <c r="TVT81" s="4"/>
      <c r="TVU81" s="4"/>
      <c r="TVV81" s="4"/>
      <c r="TVW81" s="4"/>
      <c r="TVX81" s="4"/>
      <c r="TVY81" s="4"/>
      <c r="TVZ81" s="4"/>
      <c r="TWA81" s="4"/>
      <c r="TWB81" s="4"/>
      <c r="TWC81" s="4"/>
      <c r="TWD81" s="4"/>
      <c r="TWE81" s="4"/>
      <c r="TWF81" s="4"/>
      <c r="TWG81" s="4"/>
      <c r="TWH81" s="4"/>
      <c r="TWI81" s="4"/>
      <c r="TWJ81" s="4"/>
      <c r="TWK81" s="4"/>
      <c r="TWL81" s="4"/>
      <c r="TWM81" s="4"/>
      <c r="TWN81" s="4"/>
      <c r="TWO81" s="4"/>
      <c r="TWP81" s="4"/>
      <c r="TWQ81" s="4"/>
      <c r="TWR81" s="4"/>
      <c r="TWS81" s="4"/>
      <c r="TWT81" s="4"/>
      <c r="TWU81" s="4"/>
      <c r="TWV81" s="4"/>
      <c r="TWW81" s="4"/>
      <c r="TWX81" s="4"/>
      <c r="TWY81" s="4"/>
      <c r="TWZ81" s="4"/>
      <c r="TXA81" s="4"/>
      <c r="TXB81" s="4"/>
      <c r="TXC81" s="4"/>
      <c r="TXD81" s="4"/>
      <c r="TXE81" s="4"/>
      <c r="TXF81" s="4"/>
      <c r="TXG81" s="4"/>
      <c r="TXH81" s="4"/>
      <c r="TXI81" s="4"/>
      <c r="TXJ81" s="4"/>
      <c r="TXK81" s="4"/>
      <c r="TXL81" s="4"/>
      <c r="TXM81" s="4"/>
      <c r="TXN81" s="4"/>
      <c r="TXO81" s="4"/>
      <c r="TXP81" s="4"/>
      <c r="TXQ81" s="4"/>
      <c r="TXR81" s="4"/>
      <c r="TXS81" s="4"/>
      <c r="TXT81" s="4"/>
      <c r="TXU81" s="4"/>
      <c r="TXV81" s="4"/>
      <c r="TXW81" s="4"/>
      <c r="TXX81" s="4"/>
      <c r="TXY81" s="4"/>
      <c r="TXZ81" s="4"/>
      <c r="TYA81" s="4"/>
      <c r="TYB81" s="4"/>
      <c r="TYC81" s="4"/>
      <c r="TYD81" s="4"/>
      <c r="TYE81" s="4"/>
      <c r="TYF81" s="4"/>
      <c r="TYG81" s="4"/>
      <c r="TYH81" s="4"/>
      <c r="TYI81" s="4"/>
      <c r="TYJ81" s="4"/>
      <c r="TYK81" s="4"/>
      <c r="TYL81" s="4"/>
      <c r="TYM81" s="4"/>
      <c r="TYN81" s="4"/>
      <c r="TYO81" s="4"/>
      <c r="TYP81" s="4"/>
      <c r="TYQ81" s="4"/>
      <c r="TYR81" s="4"/>
      <c r="TYS81" s="4"/>
      <c r="TYT81" s="4"/>
      <c r="TYU81" s="4"/>
      <c r="TYV81" s="4"/>
      <c r="TYW81" s="4"/>
      <c r="TYX81" s="4"/>
      <c r="TYY81" s="4"/>
      <c r="TYZ81" s="4"/>
      <c r="TZA81" s="4"/>
      <c r="TZB81" s="4"/>
      <c r="TZC81" s="4"/>
      <c r="TZD81" s="4"/>
      <c r="TZE81" s="4"/>
      <c r="TZF81" s="4"/>
      <c r="TZG81" s="4"/>
      <c r="TZH81" s="4"/>
      <c r="TZI81" s="4"/>
      <c r="TZJ81" s="4"/>
      <c r="TZK81" s="4"/>
      <c r="TZL81" s="4"/>
      <c r="TZM81" s="4"/>
      <c r="TZN81" s="4"/>
      <c r="TZO81" s="4"/>
      <c r="TZP81" s="4"/>
      <c r="TZQ81" s="4"/>
      <c r="TZR81" s="4"/>
      <c r="TZS81" s="4"/>
      <c r="TZT81" s="4"/>
      <c r="TZU81" s="4"/>
      <c r="TZV81" s="4"/>
      <c r="TZW81" s="4"/>
      <c r="TZX81" s="4"/>
      <c r="TZY81" s="4"/>
      <c r="TZZ81" s="4"/>
      <c r="UAA81" s="4"/>
      <c r="UAB81" s="4"/>
      <c r="UAC81" s="4"/>
      <c r="UAD81" s="4"/>
      <c r="UAE81" s="4"/>
      <c r="UAF81" s="4"/>
      <c r="UAG81" s="4"/>
      <c r="UAH81" s="4"/>
      <c r="UAI81" s="4"/>
      <c r="UAJ81" s="4"/>
      <c r="UAK81" s="4"/>
      <c r="UAL81" s="4"/>
      <c r="UAM81" s="4"/>
      <c r="UAN81" s="4"/>
      <c r="UAO81" s="4"/>
      <c r="UAP81" s="4"/>
      <c r="UAQ81" s="4"/>
      <c r="UAR81" s="4"/>
      <c r="UAS81" s="4"/>
      <c r="UAT81" s="4"/>
      <c r="UAU81" s="4"/>
      <c r="UAV81" s="4"/>
      <c r="UAW81" s="4"/>
      <c r="UAX81" s="4"/>
      <c r="UAY81" s="4"/>
      <c r="UAZ81" s="4"/>
      <c r="UBA81" s="4"/>
      <c r="UBB81" s="4"/>
      <c r="UBC81" s="4"/>
      <c r="UBD81" s="4"/>
      <c r="UBE81" s="4"/>
      <c r="UBF81" s="4"/>
      <c r="UBG81" s="4"/>
      <c r="UBH81" s="4"/>
      <c r="UBI81" s="4"/>
      <c r="UBJ81" s="4"/>
      <c r="UBK81" s="4"/>
      <c r="UBL81" s="4"/>
      <c r="UBM81" s="4"/>
      <c r="UBN81" s="4"/>
      <c r="UBO81" s="4"/>
      <c r="UBP81" s="4"/>
      <c r="UBQ81" s="4"/>
      <c r="UBR81" s="4"/>
      <c r="UBS81" s="4"/>
      <c r="UBT81" s="4"/>
      <c r="UBU81" s="4"/>
      <c r="UBV81" s="4"/>
      <c r="UBW81" s="4"/>
      <c r="UBX81" s="4"/>
      <c r="UBY81" s="4"/>
      <c r="UBZ81" s="4"/>
      <c r="UCA81" s="4"/>
      <c r="UCB81" s="4"/>
      <c r="UCC81" s="4"/>
      <c r="UCD81" s="4"/>
      <c r="UCE81" s="4"/>
      <c r="UCF81" s="4"/>
      <c r="UCG81" s="4"/>
      <c r="UCH81" s="4"/>
      <c r="UCI81" s="4"/>
      <c r="UCJ81" s="4"/>
      <c r="UCK81" s="4"/>
      <c r="UCL81" s="4"/>
      <c r="UCM81" s="4"/>
      <c r="UCN81" s="4"/>
      <c r="UCO81" s="4"/>
      <c r="UCP81" s="4"/>
      <c r="UCQ81" s="4"/>
      <c r="UCR81" s="4"/>
      <c r="UCS81" s="4"/>
      <c r="UCT81" s="4"/>
      <c r="UCU81" s="4"/>
      <c r="UCV81" s="4"/>
      <c r="UCW81" s="4"/>
      <c r="UCX81" s="4"/>
      <c r="UCY81" s="4"/>
      <c r="UCZ81" s="4"/>
      <c r="UDA81" s="4"/>
      <c r="UDB81" s="4"/>
      <c r="UDC81" s="4"/>
      <c r="UDD81" s="4"/>
      <c r="UDE81" s="4"/>
      <c r="UDF81" s="4"/>
      <c r="UDG81" s="4"/>
      <c r="UDH81" s="4"/>
      <c r="UDI81" s="4"/>
      <c r="UDJ81" s="4"/>
      <c r="UDK81" s="4"/>
      <c r="UDL81" s="4"/>
      <c r="UDM81" s="4"/>
      <c r="UDN81" s="4"/>
      <c r="UDO81" s="4"/>
      <c r="UDP81" s="4"/>
      <c r="UDQ81" s="4"/>
      <c r="UDR81" s="4"/>
      <c r="UDS81" s="4"/>
      <c r="UDT81" s="4"/>
      <c r="UDU81" s="4"/>
      <c r="UDV81" s="4"/>
      <c r="UDW81" s="4"/>
      <c r="UDX81" s="4"/>
      <c r="UDY81" s="4"/>
      <c r="UDZ81" s="4"/>
      <c r="UEA81" s="4"/>
      <c r="UEB81" s="4"/>
      <c r="UEC81" s="4"/>
      <c r="UED81" s="4"/>
      <c r="UEE81" s="4"/>
      <c r="UEF81" s="4"/>
      <c r="UEG81" s="4"/>
      <c r="UEH81" s="4"/>
      <c r="UEI81" s="4"/>
      <c r="UEJ81" s="4"/>
      <c r="UEK81" s="4"/>
      <c r="UEL81" s="4"/>
      <c r="UEM81" s="4"/>
      <c r="UEN81" s="4"/>
      <c r="UEO81" s="4"/>
      <c r="UEP81" s="4"/>
      <c r="UEQ81" s="4"/>
      <c r="UER81" s="4"/>
      <c r="UES81" s="4"/>
      <c r="UET81" s="4"/>
      <c r="UEU81" s="4"/>
      <c r="UEV81" s="4"/>
      <c r="UEW81" s="4"/>
      <c r="UEX81" s="4"/>
      <c r="UEY81" s="4"/>
      <c r="UEZ81" s="4"/>
      <c r="UFA81" s="4"/>
      <c r="UFB81" s="4"/>
      <c r="UFC81" s="4"/>
      <c r="UFD81" s="4"/>
      <c r="UFE81" s="4"/>
      <c r="UFF81" s="4"/>
      <c r="UFG81" s="4"/>
      <c r="UFH81" s="4"/>
      <c r="UFI81" s="4"/>
      <c r="UFJ81" s="4"/>
      <c r="UFK81" s="4"/>
      <c r="UFL81" s="4"/>
      <c r="UFM81" s="4"/>
      <c r="UFN81" s="4"/>
      <c r="UFO81" s="4"/>
      <c r="UFP81" s="4"/>
      <c r="UFQ81" s="4"/>
      <c r="UFR81" s="4"/>
      <c r="UFS81" s="4"/>
      <c r="UFT81" s="4"/>
      <c r="UFU81" s="4"/>
      <c r="UFV81" s="4"/>
      <c r="UFW81" s="4"/>
      <c r="UFX81" s="4"/>
      <c r="UFY81" s="4"/>
      <c r="UFZ81" s="4"/>
      <c r="UGA81" s="4"/>
      <c r="UGB81" s="4"/>
      <c r="UGC81" s="4"/>
      <c r="UGD81" s="4"/>
      <c r="UGE81" s="4"/>
      <c r="UGF81" s="4"/>
      <c r="UGG81" s="4"/>
      <c r="UGH81" s="4"/>
      <c r="UGI81" s="4"/>
      <c r="UGJ81" s="4"/>
      <c r="UGK81" s="4"/>
      <c r="UGL81" s="4"/>
      <c r="UGM81" s="4"/>
      <c r="UGN81" s="4"/>
      <c r="UGO81" s="4"/>
      <c r="UGP81" s="4"/>
      <c r="UGQ81" s="4"/>
      <c r="UGR81" s="4"/>
      <c r="UGS81" s="4"/>
      <c r="UGT81" s="4"/>
      <c r="UGU81" s="4"/>
      <c r="UGV81" s="4"/>
      <c r="UGW81" s="4"/>
      <c r="UGX81" s="4"/>
      <c r="UGY81" s="4"/>
      <c r="UGZ81" s="4"/>
      <c r="UHA81" s="4"/>
      <c r="UHB81" s="4"/>
      <c r="UHC81" s="4"/>
      <c r="UHD81" s="4"/>
      <c r="UHE81" s="4"/>
      <c r="UHF81" s="4"/>
      <c r="UHG81" s="4"/>
      <c r="UHH81" s="4"/>
      <c r="UHI81" s="4"/>
      <c r="UHJ81" s="4"/>
      <c r="UHK81" s="4"/>
      <c r="UHL81" s="4"/>
      <c r="UHM81" s="4"/>
      <c r="UHN81" s="4"/>
      <c r="UHO81" s="4"/>
      <c r="UHP81" s="4"/>
      <c r="UHQ81" s="4"/>
      <c r="UHR81" s="4"/>
      <c r="UHS81" s="4"/>
      <c r="UHT81" s="4"/>
      <c r="UHU81" s="4"/>
      <c r="UHV81" s="4"/>
      <c r="UHW81" s="4"/>
      <c r="UHX81" s="4"/>
      <c r="UHY81" s="4"/>
      <c r="UHZ81" s="4"/>
      <c r="UIA81" s="4"/>
      <c r="UIB81" s="4"/>
      <c r="UIC81" s="4"/>
      <c r="UID81" s="4"/>
      <c r="UIE81" s="4"/>
      <c r="UIF81" s="4"/>
      <c r="UIG81" s="4"/>
      <c r="UIH81" s="4"/>
      <c r="UII81" s="4"/>
      <c r="UIJ81" s="4"/>
      <c r="UIK81" s="4"/>
      <c r="UIL81" s="4"/>
      <c r="UIM81" s="4"/>
      <c r="UIN81" s="4"/>
      <c r="UIO81" s="4"/>
      <c r="UIP81" s="4"/>
      <c r="UIQ81" s="4"/>
      <c r="UIR81" s="4"/>
      <c r="UIS81" s="4"/>
      <c r="UIT81" s="4"/>
      <c r="UIU81" s="4"/>
      <c r="UIV81" s="4"/>
      <c r="UIW81" s="4"/>
      <c r="UIX81" s="4"/>
      <c r="UIY81" s="4"/>
      <c r="UIZ81" s="4"/>
      <c r="UJA81" s="4"/>
      <c r="UJB81" s="4"/>
      <c r="UJC81" s="4"/>
      <c r="UJD81" s="4"/>
      <c r="UJE81" s="4"/>
      <c r="UJF81" s="4"/>
      <c r="UJG81" s="4"/>
      <c r="UJH81" s="4"/>
      <c r="UJI81" s="4"/>
      <c r="UJJ81" s="4"/>
      <c r="UJK81" s="4"/>
      <c r="UJL81" s="4"/>
      <c r="UJM81" s="4"/>
      <c r="UJN81" s="4"/>
      <c r="UJO81" s="4"/>
      <c r="UJP81" s="4"/>
      <c r="UJQ81" s="4"/>
      <c r="UJR81" s="4"/>
      <c r="UJS81" s="4"/>
      <c r="UJT81" s="4"/>
      <c r="UJU81" s="4"/>
      <c r="UJV81" s="4"/>
      <c r="UJW81" s="4"/>
      <c r="UJX81" s="4"/>
      <c r="UJY81" s="4"/>
      <c r="UJZ81" s="4"/>
      <c r="UKA81" s="4"/>
      <c r="UKB81" s="4"/>
      <c r="UKC81" s="4"/>
      <c r="UKD81" s="4"/>
      <c r="UKE81" s="4"/>
      <c r="UKF81" s="4"/>
      <c r="UKG81" s="4"/>
      <c r="UKH81" s="4"/>
      <c r="UKI81" s="4"/>
      <c r="UKJ81" s="4"/>
      <c r="UKK81" s="4"/>
      <c r="UKL81" s="4"/>
      <c r="UKM81" s="4"/>
      <c r="UKN81" s="4"/>
      <c r="UKO81" s="4"/>
      <c r="UKP81" s="4"/>
      <c r="UKQ81" s="4"/>
      <c r="UKR81" s="4"/>
      <c r="UKS81" s="4"/>
      <c r="UKT81" s="4"/>
      <c r="UKU81" s="4"/>
      <c r="UKV81" s="4"/>
      <c r="UKW81" s="4"/>
      <c r="UKX81" s="4"/>
      <c r="UKY81" s="4"/>
      <c r="UKZ81" s="4"/>
      <c r="ULA81" s="4"/>
      <c r="ULB81" s="4"/>
      <c r="ULC81" s="4"/>
      <c r="ULD81" s="4"/>
      <c r="ULE81" s="4"/>
      <c r="ULF81" s="4"/>
      <c r="ULG81" s="4"/>
      <c r="ULH81" s="4"/>
      <c r="ULI81" s="4"/>
      <c r="ULJ81" s="4"/>
      <c r="ULK81" s="4"/>
      <c r="ULL81" s="4"/>
      <c r="ULM81" s="4"/>
      <c r="ULN81" s="4"/>
      <c r="ULO81" s="4"/>
      <c r="ULP81" s="4"/>
      <c r="ULQ81" s="4"/>
      <c r="ULR81" s="4"/>
      <c r="ULS81" s="4"/>
      <c r="ULT81" s="4"/>
      <c r="ULU81" s="4"/>
      <c r="ULV81" s="4"/>
      <c r="ULW81" s="4"/>
      <c r="ULX81" s="4"/>
      <c r="ULY81" s="4"/>
      <c r="ULZ81" s="4"/>
      <c r="UMA81" s="4"/>
      <c r="UMB81" s="4"/>
      <c r="UMC81" s="4"/>
      <c r="UMD81" s="4"/>
      <c r="UME81" s="4"/>
      <c r="UMF81" s="4"/>
      <c r="UMG81" s="4"/>
      <c r="UMH81" s="4"/>
      <c r="UMI81" s="4"/>
      <c r="UMJ81" s="4"/>
      <c r="UMK81" s="4"/>
      <c r="UML81" s="4"/>
      <c r="UMM81" s="4"/>
      <c r="UMN81" s="4"/>
      <c r="UMO81" s="4"/>
      <c r="UMP81" s="4"/>
      <c r="UMQ81" s="4"/>
      <c r="UMR81" s="4"/>
      <c r="UMS81" s="4"/>
      <c r="UMT81" s="4"/>
      <c r="UMU81" s="4"/>
      <c r="UMV81" s="4"/>
      <c r="UMW81" s="4"/>
      <c r="UMX81" s="4"/>
      <c r="UMY81" s="4"/>
      <c r="UMZ81" s="4"/>
      <c r="UNA81" s="4"/>
      <c r="UNB81" s="4"/>
      <c r="UNC81" s="4"/>
      <c r="UND81" s="4"/>
      <c r="UNE81" s="4"/>
      <c r="UNF81" s="4"/>
      <c r="UNG81" s="4"/>
      <c r="UNH81" s="4"/>
      <c r="UNI81" s="4"/>
      <c r="UNJ81" s="4"/>
      <c r="UNK81" s="4"/>
      <c r="UNL81" s="4"/>
      <c r="UNM81" s="4"/>
      <c r="UNN81" s="4"/>
      <c r="UNO81" s="4"/>
      <c r="UNP81" s="4"/>
      <c r="UNQ81" s="4"/>
      <c r="UNR81" s="4"/>
      <c r="UNS81" s="4"/>
      <c r="UNT81" s="4"/>
      <c r="UNU81" s="4"/>
      <c r="UNV81" s="4"/>
      <c r="UNW81" s="4"/>
      <c r="UNX81" s="4"/>
      <c r="UNY81" s="4"/>
      <c r="UNZ81" s="4"/>
      <c r="UOA81" s="4"/>
      <c r="UOB81" s="4"/>
      <c r="UOC81" s="4"/>
      <c r="UOD81" s="4"/>
      <c r="UOE81" s="4"/>
      <c r="UOF81" s="4"/>
      <c r="UOG81" s="4"/>
      <c r="UOH81" s="4"/>
      <c r="UOI81" s="4"/>
      <c r="UOJ81" s="4"/>
      <c r="UOK81" s="4"/>
      <c r="UOL81" s="4"/>
      <c r="UOM81" s="4"/>
      <c r="UON81" s="4"/>
      <c r="UOO81" s="4"/>
      <c r="UOP81" s="4"/>
      <c r="UOQ81" s="4"/>
      <c r="UOR81" s="4"/>
      <c r="UOS81" s="4"/>
      <c r="UOT81" s="4"/>
      <c r="UOU81" s="4"/>
      <c r="UOV81" s="4"/>
      <c r="UOW81" s="4"/>
      <c r="UOX81" s="4"/>
      <c r="UOY81" s="4"/>
      <c r="UOZ81" s="4"/>
      <c r="UPA81" s="4"/>
      <c r="UPB81" s="4"/>
      <c r="UPC81" s="4"/>
      <c r="UPD81" s="4"/>
      <c r="UPE81" s="4"/>
      <c r="UPF81" s="4"/>
      <c r="UPG81" s="4"/>
      <c r="UPH81" s="4"/>
      <c r="UPI81" s="4"/>
      <c r="UPJ81" s="4"/>
      <c r="UPK81" s="4"/>
      <c r="UPL81" s="4"/>
      <c r="UPM81" s="4"/>
      <c r="UPN81" s="4"/>
      <c r="UPO81" s="4"/>
      <c r="UPP81" s="4"/>
      <c r="UPQ81" s="4"/>
      <c r="UPR81" s="4"/>
      <c r="UPS81" s="4"/>
      <c r="UPT81" s="4"/>
      <c r="UPU81" s="4"/>
      <c r="UPV81" s="4"/>
      <c r="UPW81" s="4"/>
      <c r="UPX81" s="4"/>
      <c r="UPY81" s="4"/>
      <c r="UPZ81" s="4"/>
      <c r="UQA81" s="4"/>
      <c r="UQB81" s="4"/>
      <c r="UQC81" s="4"/>
      <c r="UQD81" s="4"/>
      <c r="UQE81" s="4"/>
      <c r="UQF81" s="4"/>
      <c r="UQG81" s="4"/>
      <c r="UQH81" s="4"/>
      <c r="UQI81" s="4"/>
      <c r="UQJ81" s="4"/>
      <c r="UQK81" s="4"/>
      <c r="UQL81" s="4"/>
      <c r="UQM81" s="4"/>
      <c r="UQN81" s="4"/>
      <c r="UQO81" s="4"/>
      <c r="UQP81" s="4"/>
      <c r="UQQ81" s="4"/>
      <c r="UQR81" s="4"/>
      <c r="UQS81" s="4"/>
      <c r="UQT81" s="4"/>
      <c r="UQU81" s="4"/>
      <c r="UQV81" s="4"/>
      <c r="UQW81" s="4"/>
      <c r="UQX81" s="4"/>
      <c r="UQY81" s="4"/>
      <c r="UQZ81" s="4"/>
      <c r="URA81" s="4"/>
      <c r="URB81" s="4"/>
      <c r="URC81" s="4"/>
      <c r="URD81" s="4"/>
      <c r="URE81" s="4"/>
      <c r="URF81" s="4"/>
      <c r="URG81" s="4"/>
      <c r="URH81" s="4"/>
      <c r="URI81" s="4"/>
      <c r="URJ81" s="4"/>
      <c r="URK81" s="4"/>
      <c r="URL81" s="4"/>
      <c r="URM81" s="4"/>
      <c r="URN81" s="4"/>
      <c r="URO81" s="4"/>
      <c r="URP81" s="4"/>
      <c r="URQ81" s="4"/>
      <c r="URR81" s="4"/>
      <c r="URS81" s="4"/>
      <c r="URT81" s="4"/>
      <c r="URU81" s="4"/>
      <c r="URV81" s="4"/>
      <c r="URW81" s="4"/>
      <c r="URX81" s="4"/>
      <c r="URY81" s="4"/>
      <c r="URZ81" s="4"/>
      <c r="USA81" s="4"/>
      <c r="USB81" s="4"/>
      <c r="USC81" s="4"/>
      <c r="USD81" s="4"/>
      <c r="USE81" s="4"/>
      <c r="USF81" s="4"/>
      <c r="USG81" s="4"/>
      <c r="USH81" s="4"/>
      <c r="USI81" s="4"/>
      <c r="USJ81" s="4"/>
      <c r="USK81" s="4"/>
      <c r="USL81" s="4"/>
      <c r="USM81" s="4"/>
      <c r="USN81" s="4"/>
      <c r="USO81" s="4"/>
      <c r="USP81" s="4"/>
      <c r="USQ81" s="4"/>
      <c r="USR81" s="4"/>
      <c r="USS81" s="4"/>
      <c r="UST81" s="4"/>
      <c r="USU81" s="4"/>
      <c r="USV81" s="4"/>
      <c r="USW81" s="4"/>
      <c r="USX81" s="4"/>
      <c r="USY81" s="4"/>
      <c r="USZ81" s="4"/>
      <c r="UTA81" s="4"/>
      <c r="UTB81" s="4"/>
      <c r="UTC81" s="4"/>
      <c r="UTD81" s="4"/>
      <c r="UTE81" s="4"/>
      <c r="UTF81" s="4"/>
      <c r="UTG81" s="4"/>
      <c r="UTH81" s="4"/>
      <c r="UTI81" s="4"/>
      <c r="UTJ81" s="4"/>
      <c r="UTK81" s="4"/>
      <c r="UTL81" s="4"/>
      <c r="UTM81" s="4"/>
      <c r="UTN81" s="4"/>
      <c r="UTO81" s="4"/>
      <c r="UTP81" s="4"/>
      <c r="UTQ81" s="4"/>
      <c r="UTR81" s="4"/>
      <c r="UTS81" s="4"/>
      <c r="UTT81" s="4"/>
      <c r="UTU81" s="4"/>
      <c r="UTV81" s="4"/>
      <c r="UTW81" s="4"/>
      <c r="UTX81" s="4"/>
      <c r="UTY81" s="4"/>
      <c r="UTZ81" s="4"/>
      <c r="UUA81" s="4"/>
      <c r="UUB81" s="4"/>
      <c r="UUC81" s="4"/>
      <c r="UUD81" s="4"/>
      <c r="UUE81" s="4"/>
      <c r="UUF81" s="4"/>
      <c r="UUG81" s="4"/>
      <c r="UUH81" s="4"/>
      <c r="UUI81" s="4"/>
      <c r="UUJ81" s="4"/>
      <c r="UUK81" s="4"/>
      <c r="UUL81" s="4"/>
      <c r="UUM81" s="4"/>
      <c r="UUN81" s="4"/>
      <c r="UUO81" s="4"/>
      <c r="UUP81" s="4"/>
      <c r="UUQ81" s="4"/>
      <c r="UUR81" s="4"/>
      <c r="UUS81" s="4"/>
      <c r="UUT81" s="4"/>
      <c r="UUU81" s="4"/>
      <c r="UUV81" s="4"/>
      <c r="UUW81" s="4"/>
      <c r="UUX81" s="4"/>
      <c r="UUY81" s="4"/>
      <c r="UUZ81" s="4"/>
      <c r="UVA81" s="4"/>
      <c r="UVB81" s="4"/>
      <c r="UVC81" s="4"/>
      <c r="UVD81" s="4"/>
      <c r="UVE81" s="4"/>
      <c r="UVF81" s="4"/>
      <c r="UVG81" s="4"/>
      <c r="UVH81" s="4"/>
      <c r="UVI81" s="4"/>
      <c r="UVJ81" s="4"/>
      <c r="UVK81" s="4"/>
      <c r="UVL81" s="4"/>
      <c r="UVM81" s="4"/>
      <c r="UVN81" s="4"/>
      <c r="UVO81" s="4"/>
      <c r="UVP81" s="4"/>
      <c r="UVQ81" s="4"/>
      <c r="UVR81" s="4"/>
      <c r="UVS81" s="4"/>
      <c r="UVT81" s="4"/>
      <c r="UVU81" s="4"/>
      <c r="UVV81" s="4"/>
      <c r="UVW81" s="4"/>
      <c r="UVX81" s="4"/>
      <c r="UVY81" s="4"/>
      <c r="UVZ81" s="4"/>
      <c r="UWA81" s="4"/>
      <c r="UWB81" s="4"/>
      <c r="UWC81" s="4"/>
      <c r="UWD81" s="4"/>
      <c r="UWE81" s="4"/>
      <c r="UWF81" s="4"/>
      <c r="UWG81" s="4"/>
      <c r="UWH81" s="4"/>
      <c r="UWI81" s="4"/>
      <c r="UWJ81" s="4"/>
      <c r="UWK81" s="4"/>
      <c r="UWL81" s="4"/>
      <c r="UWM81" s="4"/>
      <c r="UWN81" s="4"/>
      <c r="UWO81" s="4"/>
      <c r="UWP81" s="4"/>
      <c r="UWQ81" s="4"/>
      <c r="UWR81" s="4"/>
      <c r="UWS81" s="4"/>
      <c r="UWT81" s="4"/>
      <c r="UWU81" s="4"/>
      <c r="UWV81" s="4"/>
      <c r="UWW81" s="4"/>
      <c r="UWX81" s="4"/>
      <c r="UWY81" s="4"/>
      <c r="UWZ81" s="4"/>
      <c r="UXA81" s="4"/>
      <c r="UXB81" s="4"/>
      <c r="UXC81" s="4"/>
      <c r="UXD81" s="4"/>
      <c r="UXE81" s="4"/>
      <c r="UXF81" s="4"/>
      <c r="UXG81" s="4"/>
      <c r="UXH81" s="4"/>
      <c r="UXI81" s="4"/>
      <c r="UXJ81" s="4"/>
      <c r="UXK81" s="4"/>
      <c r="UXL81" s="4"/>
      <c r="UXM81" s="4"/>
      <c r="UXN81" s="4"/>
      <c r="UXO81" s="4"/>
      <c r="UXP81" s="4"/>
      <c r="UXQ81" s="4"/>
      <c r="UXR81" s="4"/>
      <c r="UXS81" s="4"/>
      <c r="UXT81" s="4"/>
      <c r="UXU81" s="4"/>
      <c r="UXV81" s="4"/>
      <c r="UXW81" s="4"/>
      <c r="UXX81" s="4"/>
      <c r="UXY81" s="4"/>
      <c r="UXZ81" s="4"/>
      <c r="UYA81" s="4"/>
      <c r="UYB81" s="4"/>
      <c r="UYC81" s="4"/>
      <c r="UYD81" s="4"/>
      <c r="UYE81" s="4"/>
      <c r="UYF81" s="4"/>
      <c r="UYG81" s="4"/>
      <c r="UYH81" s="4"/>
      <c r="UYI81" s="4"/>
      <c r="UYJ81" s="4"/>
      <c r="UYK81" s="4"/>
      <c r="UYL81" s="4"/>
      <c r="UYM81" s="4"/>
      <c r="UYN81" s="4"/>
      <c r="UYO81" s="4"/>
      <c r="UYP81" s="4"/>
      <c r="UYQ81" s="4"/>
      <c r="UYR81" s="4"/>
      <c r="UYS81" s="4"/>
      <c r="UYT81" s="4"/>
      <c r="UYU81" s="4"/>
      <c r="UYV81" s="4"/>
      <c r="UYW81" s="4"/>
      <c r="UYX81" s="4"/>
      <c r="UYY81" s="4"/>
      <c r="UYZ81" s="4"/>
      <c r="UZA81" s="4"/>
      <c r="UZB81" s="4"/>
      <c r="UZC81" s="4"/>
      <c r="UZD81" s="4"/>
      <c r="UZE81" s="4"/>
      <c r="UZF81" s="4"/>
      <c r="UZG81" s="4"/>
      <c r="UZH81" s="4"/>
      <c r="UZI81" s="4"/>
      <c r="UZJ81" s="4"/>
      <c r="UZK81" s="4"/>
      <c r="UZL81" s="4"/>
      <c r="UZM81" s="4"/>
      <c r="UZN81" s="4"/>
      <c r="UZO81" s="4"/>
      <c r="UZP81" s="4"/>
      <c r="UZQ81" s="4"/>
      <c r="UZR81" s="4"/>
      <c r="UZS81" s="4"/>
      <c r="UZT81" s="4"/>
      <c r="UZU81" s="4"/>
      <c r="UZV81" s="4"/>
      <c r="UZW81" s="4"/>
      <c r="UZX81" s="4"/>
      <c r="UZY81" s="4"/>
      <c r="UZZ81" s="4"/>
      <c r="VAA81" s="4"/>
      <c r="VAB81" s="4"/>
      <c r="VAC81" s="4"/>
      <c r="VAD81" s="4"/>
      <c r="VAE81" s="4"/>
      <c r="VAF81" s="4"/>
      <c r="VAG81" s="4"/>
      <c r="VAH81" s="4"/>
      <c r="VAI81" s="4"/>
      <c r="VAJ81" s="4"/>
      <c r="VAK81" s="4"/>
      <c r="VAL81" s="4"/>
      <c r="VAM81" s="4"/>
      <c r="VAN81" s="4"/>
      <c r="VAO81" s="4"/>
      <c r="VAP81" s="4"/>
      <c r="VAQ81" s="4"/>
      <c r="VAR81" s="4"/>
      <c r="VAS81" s="4"/>
      <c r="VAT81" s="4"/>
      <c r="VAU81" s="4"/>
      <c r="VAV81" s="4"/>
      <c r="VAW81" s="4"/>
      <c r="VAX81" s="4"/>
      <c r="VAY81" s="4"/>
      <c r="VAZ81" s="4"/>
      <c r="VBA81" s="4"/>
      <c r="VBB81" s="4"/>
      <c r="VBC81" s="4"/>
      <c r="VBD81" s="4"/>
      <c r="VBE81" s="4"/>
      <c r="VBF81" s="4"/>
      <c r="VBG81" s="4"/>
      <c r="VBH81" s="4"/>
      <c r="VBI81" s="4"/>
      <c r="VBJ81" s="4"/>
      <c r="VBK81" s="4"/>
      <c r="VBL81" s="4"/>
      <c r="VBM81" s="4"/>
      <c r="VBN81" s="4"/>
      <c r="VBO81" s="4"/>
      <c r="VBP81" s="4"/>
      <c r="VBQ81" s="4"/>
      <c r="VBR81" s="4"/>
      <c r="VBS81" s="4"/>
      <c r="VBT81" s="4"/>
      <c r="VBU81" s="4"/>
      <c r="VBV81" s="4"/>
      <c r="VBW81" s="4"/>
      <c r="VBX81" s="4"/>
      <c r="VBY81" s="4"/>
      <c r="VBZ81" s="4"/>
      <c r="VCA81" s="4"/>
      <c r="VCB81" s="4"/>
      <c r="VCC81" s="4"/>
      <c r="VCD81" s="4"/>
      <c r="VCE81" s="4"/>
      <c r="VCF81" s="4"/>
      <c r="VCG81" s="4"/>
      <c r="VCH81" s="4"/>
      <c r="VCI81" s="4"/>
      <c r="VCJ81" s="4"/>
      <c r="VCK81" s="4"/>
      <c r="VCL81" s="4"/>
      <c r="VCM81" s="4"/>
      <c r="VCN81" s="4"/>
      <c r="VCO81" s="4"/>
      <c r="VCP81" s="4"/>
      <c r="VCQ81" s="4"/>
      <c r="VCR81" s="4"/>
      <c r="VCS81" s="4"/>
      <c r="VCT81" s="4"/>
      <c r="VCU81" s="4"/>
      <c r="VCV81" s="4"/>
      <c r="VCW81" s="4"/>
      <c r="VCX81" s="4"/>
      <c r="VCY81" s="4"/>
      <c r="VCZ81" s="4"/>
      <c r="VDA81" s="4"/>
      <c r="VDB81" s="4"/>
      <c r="VDC81" s="4"/>
      <c r="VDD81" s="4"/>
      <c r="VDE81" s="4"/>
      <c r="VDF81" s="4"/>
      <c r="VDG81" s="4"/>
      <c r="VDH81" s="4"/>
      <c r="VDI81" s="4"/>
      <c r="VDJ81" s="4"/>
      <c r="VDK81" s="4"/>
      <c r="VDL81" s="4"/>
      <c r="VDM81" s="4"/>
      <c r="VDN81" s="4"/>
      <c r="VDO81" s="4"/>
      <c r="VDP81" s="4"/>
      <c r="VDQ81" s="4"/>
      <c r="VDR81" s="4"/>
      <c r="VDS81" s="4"/>
      <c r="VDT81" s="4"/>
      <c r="VDU81" s="4"/>
      <c r="VDV81" s="4"/>
      <c r="VDW81" s="4"/>
      <c r="VDX81" s="4"/>
      <c r="VDY81" s="4"/>
      <c r="VDZ81" s="4"/>
      <c r="VEA81" s="4"/>
      <c r="VEB81" s="4"/>
      <c r="VEC81" s="4"/>
      <c r="VED81" s="4"/>
      <c r="VEE81" s="4"/>
      <c r="VEF81" s="4"/>
      <c r="VEG81" s="4"/>
      <c r="VEH81" s="4"/>
      <c r="VEI81" s="4"/>
      <c r="VEJ81" s="4"/>
      <c r="VEK81" s="4"/>
      <c r="VEL81" s="4"/>
      <c r="VEM81" s="4"/>
      <c r="VEN81" s="4"/>
      <c r="VEO81" s="4"/>
      <c r="VEP81" s="4"/>
      <c r="VEQ81" s="4"/>
      <c r="VER81" s="4"/>
      <c r="VES81" s="4"/>
      <c r="VET81" s="4"/>
      <c r="VEU81" s="4"/>
      <c r="VEV81" s="4"/>
      <c r="VEW81" s="4"/>
      <c r="VEX81" s="4"/>
      <c r="VEY81" s="4"/>
      <c r="VEZ81" s="4"/>
      <c r="VFA81" s="4"/>
      <c r="VFB81" s="4"/>
      <c r="VFC81" s="4"/>
      <c r="VFD81" s="4"/>
      <c r="VFE81" s="4"/>
      <c r="VFF81" s="4"/>
      <c r="VFG81" s="4"/>
      <c r="VFH81" s="4"/>
      <c r="VFI81" s="4"/>
      <c r="VFJ81" s="4"/>
      <c r="VFK81" s="4"/>
      <c r="VFL81" s="4"/>
      <c r="VFM81" s="4"/>
      <c r="VFN81" s="4"/>
      <c r="VFO81" s="4"/>
      <c r="VFP81" s="4"/>
      <c r="VFQ81" s="4"/>
      <c r="VFR81" s="4"/>
      <c r="VFS81" s="4"/>
      <c r="VFT81" s="4"/>
      <c r="VFU81" s="4"/>
      <c r="VFV81" s="4"/>
      <c r="VFW81" s="4"/>
      <c r="VFX81" s="4"/>
      <c r="VFY81" s="4"/>
      <c r="VFZ81" s="4"/>
      <c r="VGA81" s="4"/>
      <c r="VGB81" s="4"/>
      <c r="VGC81" s="4"/>
      <c r="VGD81" s="4"/>
      <c r="VGE81" s="4"/>
      <c r="VGF81" s="4"/>
      <c r="VGG81" s="4"/>
      <c r="VGH81" s="4"/>
      <c r="VGI81" s="4"/>
      <c r="VGJ81" s="4"/>
      <c r="VGK81" s="4"/>
      <c r="VGL81" s="4"/>
      <c r="VGM81" s="4"/>
      <c r="VGN81" s="4"/>
      <c r="VGO81" s="4"/>
      <c r="VGP81" s="4"/>
      <c r="VGQ81" s="4"/>
      <c r="VGR81" s="4"/>
      <c r="VGS81" s="4"/>
      <c r="VGT81" s="4"/>
      <c r="VGU81" s="4"/>
      <c r="VGV81" s="4"/>
      <c r="VGW81" s="4"/>
      <c r="VGX81" s="4"/>
      <c r="VGY81" s="4"/>
      <c r="VGZ81" s="4"/>
      <c r="VHA81" s="4"/>
      <c r="VHB81" s="4"/>
      <c r="VHC81" s="4"/>
      <c r="VHD81" s="4"/>
      <c r="VHE81" s="4"/>
      <c r="VHF81" s="4"/>
      <c r="VHG81" s="4"/>
      <c r="VHH81" s="4"/>
      <c r="VHI81" s="4"/>
      <c r="VHJ81" s="4"/>
      <c r="VHK81" s="4"/>
      <c r="VHL81" s="4"/>
      <c r="VHM81" s="4"/>
      <c r="VHN81" s="4"/>
      <c r="VHO81" s="4"/>
      <c r="VHP81" s="4"/>
      <c r="VHQ81" s="4"/>
      <c r="VHR81" s="4"/>
      <c r="VHS81" s="4"/>
      <c r="VHT81" s="4"/>
      <c r="VHU81" s="4"/>
      <c r="VHV81" s="4"/>
      <c r="VHW81" s="4"/>
      <c r="VHX81" s="4"/>
      <c r="VHY81" s="4"/>
      <c r="VHZ81" s="4"/>
      <c r="VIA81" s="4"/>
      <c r="VIB81" s="4"/>
      <c r="VIC81" s="4"/>
      <c r="VID81" s="4"/>
      <c r="VIE81" s="4"/>
      <c r="VIF81" s="4"/>
      <c r="VIG81" s="4"/>
      <c r="VIH81" s="4"/>
      <c r="VII81" s="4"/>
      <c r="VIJ81" s="4"/>
      <c r="VIK81" s="4"/>
      <c r="VIL81" s="4"/>
      <c r="VIM81" s="4"/>
      <c r="VIN81" s="4"/>
      <c r="VIO81" s="4"/>
      <c r="VIP81" s="4"/>
      <c r="VIQ81" s="4"/>
      <c r="VIR81" s="4"/>
      <c r="VIS81" s="4"/>
      <c r="VIT81" s="4"/>
      <c r="VIU81" s="4"/>
      <c r="VIV81" s="4"/>
      <c r="VIW81" s="4"/>
      <c r="VIX81" s="4"/>
      <c r="VIY81" s="4"/>
      <c r="VIZ81" s="4"/>
      <c r="VJA81" s="4"/>
      <c r="VJB81" s="4"/>
      <c r="VJC81" s="4"/>
      <c r="VJD81" s="4"/>
      <c r="VJE81" s="4"/>
      <c r="VJF81" s="4"/>
      <c r="VJG81" s="4"/>
      <c r="VJH81" s="4"/>
      <c r="VJI81" s="4"/>
      <c r="VJJ81" s="4"/>
      <c r="VJK81" s="4"/>
      <c r="VJL81" s="4"/>
      <c r="VJM81" s="4"/>
      <c r="VJN81" s="4"/>
      <c r="VJO81" s="4"/>
      <c r="VJP81" s="4"/>
      <c r="VJQ81" s="4"/>
      <c r="VJR81" s="4"/>
      <c r="VJS81" s="4"/>
      <c r="VJT81" s="4"/>
      <c r="VJU81" s="4"/>
      <c r="VJV81" s="4"/>
      <c r="VJW81" s="4"/>
      <c r="VJX81" s="4"/>
      <c r="VJY81" s="4"/>
      <c r="VJZ81" s="4"/>
      <c r="VKA81" s="4"/>
      <c r="VKB81" s="4"/>
      <c r="VKC81" s="4"/>
      <c r="VKD81" s="4"/>
      <c r="VKE81" s="4"/>
      <c r="VKF81" s="4"/>
      <c r="VKG81" s="4"/>
      <c r="VKH81" s="4"/>
      <c r="VKI81" s="4"/>
      <c r="VKJ81" s="4"/>
      <c r="VKK81" s="4"/>
      <c r="VKL81" s="4"/>
      <c r="VKM81" s="4"/>
      <c r="VKN81" s="4"/>
      <c r="VKO81" s="4"/>
      <c r="VKP81" s="4"/>
      <c r="VKQ81" s="4"/>
      <c r="VKR81" s="4"/>
      <c r="VKS81" s="4"/>
      <c r="VKT81" s="4"/>
      <c r="VKU81" s="4"/>
      <c r="VKV81" s="4"/>
      <c r="VKW81" s="4"/>
      <c r="VKX81" s="4"/>
      <c r="VKY81" s="4"/>
      <c r="VKZ81" s="4"/>
      <c r="VLA81" s="4"/>
      <c r="VLB81" s="4"/>
      <c r="VLC81" s="4"/>
      <c r="VLD81" s="4"/>
      <c r="VLE81" s="4"/>
      <c r="VLF81" s="4"/>
      <c r="VLG81" s="4"/>
      <c r="VLH81" s="4"/>
      <c r="VLI81" s="4"/>
      <c r="VLJ81" s="4"/>
      <c r="VLK81" s="4"/>
      <c r="VLL81" s="4"/>
      <c r="VLM81" s="4"/>
      <c r="VLN81" s="4"/>
      <c r="VLO81" s="4"/>
      <c r="VLP81" s="4"/>
      <c r="VLQ81" s="4"/>
      <c r="VLR81" s="4"/>
      <c r="VLS81" s="4"/>
      <c r="VLT81" s="4"/>
      <c r="VLU81" s="4"/>
      <c r="VLV81" s="4"/>
      <c r="VLW81" s="4"/>
      <c r="VLX81" s="4"/>
      <c r="VLY81" s="4"/>
      <c r="VLZ81" s="4"/>
      <c r="VMA81" s="4"/>
      <c r="VMB81" s="4"/>
      <c r="VMC81" s="4"/>
      <c r="VMD81" s="4"/>
      <c r="VME81" s="4"/>
      <c r="VMF81" s="4"/>
      <c r="VMG81" s="4"/>
      <c r="VMH81" s="4"/>
      <c r="VMI81" s="4"/>
      <c r="VMJ81" s="4"/>
      <c r="VMK81" s="4"/>
      <c r="VML81" s="4"/>
      <c r="VMM81" s="4"/>
      <c r="VMN81" s="4"/>
      <c r="VMO81" s="4"/>
      <c r="VMP81" s="4"/>
      <c r="VMQ81" s="4"/>
      <c r="VMR81" s="4"/>
      <c r="VMS81" s="4"/>
      <c r="VMT81" s="4"/>
      <c r="VMU81" s="4"/>
      <c r="VMV81" s="4"/>
      <c r="VMW81" s="4"/>
      <c r="VMX81" s="4"/>
      <c r="VMY81" s="4"/>
      <c r="VMZ81" s="4"/>
      <c r="VNA81" s="4"/>
      <c r="VNB81" s="4"/>
      <c r="VNC81" s="4"/>
      <c r="VND81" s="4"/>
      <c r="VNE81" s="4"/>
      <c r="VNF81" s="4"/>
      <c r="VNG81" s="4"/>
      <c r="VNH81" s="4"/>
      <c r="VNI81" s="4"/>
      <c r="VNJ81" s="4"/>
      <c r="VNK81" s="4"/>
      <c r="VNL81" s="4"/>
      <c r="VNM81" s="4"/>
      <c r="VNN81" s="4"/>
      <c r="VNO81" s="4"/>
      <c r="VNP81" s="4"/>
      <c r="VNQ81" s="4"/>
      <c r="VNR81" s="4"/>
      <c r="VNS81" s="4"/>
      <c r="VNT81" s="4"/>
      <c r="VNU81" s="4"/>
      <c r="VNV81" s="4"/>
      <c r="VNW81" s="4"/>
      <c r="VNX81" s="4"/>
      <c r="VNY81" s="4"/>
      <c r="VNZ81" s="4"/>
      <c r="VOA81" s="4"/>
      <c r="VOB81" s="4"/>
      <c r="VOC81" s="4"/>
      <c r="VOD81" s="4"/>
      <c r="VOE81" s="4"/>
      <c r="VOF81" s="4"/>
      <c r="VOG81" s="4"/>
      <c r="VOH81" s="4"/>
      <c r="VOI81" s="4"/>
      <c r="VOJ81" s="4"/>
      <c r="VOK81" s="4"/>
      <c r="VOL81" s="4"/>
      <c r="VOM81" s="4"/>
      <c r="VON81" s="4"/>
      <c r="VOO81" s="4"/>
      <c r="VOP81" s="4"/>
      <c r="VOQ81" s="4"/>
      <c r="VOR81" s="4"/>
      <c r="VOS81" s="4"/>
      <c r="VOT81" s="4"/>
      <c r="VOU81" s="4"/>
      <c r="VOV81" s="4"/>
      <c r="VOW81" s="4"/>
      <c r="VOX81" s="4"/>
      <c r="VOY81" s="4"/>
      <c r="VOZ81" s="4"/>
      <c r="VPA81" s="4"/>
      <c r="VPB81" s="4"/>
      <c r="VPC81" s="4"/>
      <c r="VPD81" s="4"/>
      <c r="VPE81" s="4"/>
      <c r="VPF81" s="4"/>
      <c r="VPG81" s="4"/>
      <c r="VPH81" s="4"/>
      <c r="VPI81" s="4"/>
      <c r="VPJ81" s="4"/>
      <c r="VPK81" s="4"/>
      <c r="VPL81" s="4"/>
      <c r="VPM81" s="4"/>
      <c r="VPN81" s="4"/>
      <c r="VPO81" s="4"/>
      <c r="VPP81" s="4"/>
      <c r="VPQ81" s="4"/>
      <c r="VPR81" s="4"/>
      <c r="VPS81" s="4"/>
      <c r="VPT81" s="4"/>
      <c r="VPU81" s="4"/>
      <c r="VPV81" s="4"/>
      <c r="VPW81" s="4"/>
      <c r="VPX81" s="4"/>
      <c r="VPY81" s="4"/>
      <c r="VPZ81" s="4"/>
      <c r="VQA81" s="4"/>
      <c r="VQB81" s="4"/>
      <c r="VQC81" s="4"/>
      <c r="VQD81" s="4"/>
      <c r="VQE81" s="4"/>
      <c r="VQF81" s="4"/>
      <c r="VQG81" s="4"/>
      <c r="VQH81" s="4"/>
      <c r="VQI81" s="4"/>
      <c r="VQJ81" s="4"/>
      <c r="VQK81" s="4"/>
      <c r="VQL81" s="4"/>
      <c r="VQM81" s="4"/>
      <c r="VQN81" s="4"/>
      <c r="VQO81" s="4"/>
      <c r="VQP81" s="4"/>
      <c r="VQQ81" s="4"/>
      <c r="VQR81" s="4"/>
      <c r="VQS81" s="4"/>
      <c r="VQT81" s="4"/>
      <c r="VQU81" s="4"/>
      <c r="VQV81" s="4"/>
      <c r="VQW81" s="4"/>
      <c r="VQX81" s="4"/>
      <c r="VQY81" s="4"/>
      <c r="VQZ81" s="4"/>
      <c r="VRA81" s="4"/>
      <c r="VRB81" s="4"/>
      <c r="VRC81" s="4"/>
      <c r="VRD81" s="4"/>
      <c r="VRE81" s="4"/>
      <c r="VRF81" s="4"/>
      <c r="VRG81" s="4"/>
      <c r="VRH81" s="4"/>
      <c r="VRI81" s="4"/>
      <c r="VRJ81" s="4"/>
      <c r="VRK81" s="4"/>
      <c r="VRL81" s="4"/>
      <c r="VRM81" s="4"/>
      <c r="VRN81" s="4"/>
      <c r="VRO81" s="4"/>
      <c r="VRP81" s="4"/>
      <c r="VRQ81" s="4"/>
      <c r="VRR81" s="4"/>
      <c r="VRS81" s="4"/>
      <c r="VRT81" s="4"/>
      <c r="VRU81" s="4"/>
      <c r="VRV81" s="4"/>
      <c r="VRW81" s="4"/>
      <c r="VRX81" s="4"/>
      <c r="VRY81" s="4"/>
      <c r="VRZ81" s="4"/>
      <c r="VSA81" s="4"/>
      <c r="VSB81" s="4"/>
      <c r="VSC81" s="4"/>
      <c r="VSD81" s="4"/>
      <c r="VSE81" s="4"/>
      <c r="VSF81" s="4"/>
      <c r="VSG81" s="4"/>
      <c r="VSH81" s="4"/>
      <c r="VSI81" s="4"/>
      <c r="VSJ81" s="4"/>
      <c r="VSK81" s="4"/>
      <c r="VSL81" s="4"/>
      <c r="VSM81" s="4"/>
      <c r="VSN81" s="4"/>
      <c r="VSO81" s="4"/>
      <c r="VSP81" s="4"/>
      <c r="VSQ81" s="4"/>
      <c r="VSR81" s="4"/>
      <c r="VSS81" s="4"/>
      <c r="VST81" s="4"/>
      <c r="VSU81" s="4"/>
      <c r="VSV81" s="4"/>
      <c r="VSW81" s="4"/>
      <c r="VSX81" s="4"/>
      <c r="VSY81" s="4"/>
      <c r="VSZ81" s="4"/>
      <c r="VTA81" s="4"/>
      <c r="VTB81" s="4"/>
      <c r="VTC81" s="4"/>
      <c r="VTD81" s="4"/>
      <c r="VTE81" s="4"/>
      <c r="VTF81" s="4"/>
      <c r="VTG81" s="4"/>
      <c r="VTH81" s="4"/>
      <c r="VTI81" s="4"/>
      <c r="VTJ81" s="4"/>
      <c r="VTK81" s="4"/>
      <c r="VTL81" s="4"/>
      <c r="VTM81" s="4"/>
      <c r="VTN81" s="4"/>
      <c r="VTO81" s="4"/>
      <c r="VTP81" s="4"/>
      <c r="VTQ81" s="4"/>
      <c r="VTR81" s="4"/>
      <c r="VTS81" s="4"/>
      <c r="VTT81" s="4"/>
      <c r="VTU81" s="4"/>
      <c r="VTV81" s="4"/>
      <c r="VTW81" s="4"/>
      <c r="VTX81" s="4"/>
      <c r="VTY81" s="4"/>
      <c r="VTZ81" s="4"/>
      <c r="VUA81" s="4"/>
      <c r="VUB81" s="4"/>
      <c r="VUC81" s="4"/>
      <c r="VUD81" s="4"/>
      <c r="VUE81" s="4"/>
      <c r="VUF81" s="4"/>
      <c r="VUG81" s="4"/>
      <c r="VUH81" s="4"/>
      <c r="VUI81" s="4"/>
      <c r="VUJ81" s="4"/>
      <c r="VUK81" s="4"/>
      <c r="VUL81" s="4"/>
      <c r="VUM81" s="4"/>
      <c r="VUN81" s="4"/>
      <c r="VUO81" s="4"/>
      <c r="VUP81" s="4"/>
      <c r="VUQ81" s="4"/>
      <c r="VUR81" s="4"/>
      <c r="VUS81" s="4"/>
      <c r="VUT81" s="4"/>
      <c r="VUU81" s="4"/>
      <c r="VUV81" s="4"/>
      <c r="VUW81" s="4"/>
      <c r="VUX81" s="4"/>
      <c r="VUY81" s="4"/>
      <c r="VUZ81" s="4"/>
      <c r="VVA81" s="4"/>
      <c r="VVB81" s="4"/>
      <c r="VVC81" s="4"/>
      <c r="VVD81" s="4"/>
      <c r="VVE81" s="4"/>
      <c r="VVF81" s="4"/>
      <c r="VVG81" s="4"/>
      <c r="VVH81" s="4"/>
      <c r="VVI81" s="4"/>
      <c r="VVJ81" s="4"/>
      <c r="VVK81" s="4"/>
      <c r="VVL81" s="4"/>
      <c r="VVM81" s="4"/>
      <c r="VVN81" s="4"/>
      <c r="VVO81" s="4"/>
      <c r="VVP81" s="4"/>
      <c r="VVQ81" s="4"/>
      <c r="VVR81" s="4"/>
      <c r="VVS81" s="4"/>
      <c r="VVT81" s="4"/>
      <c r="VVU81" s="4"/>
      <c r="VVV81" s="4"/>
      <c r="VVW81" s="4"/>
      <c r="VVX81" s="4"/>
      <c r="VVY81" s="4"/>
      <c r="VVZ81" s="4"/>
      <c r="VWA81" s="4"/>
      <c r="VWB81" s="4"/>
      <c r="VWC81" s="4"/>
      <c r="VWD81" s="4"/>
      <c r="VWE81" s="4"/>
      <c r="VWF81" s="4"/>
      <c r="VWG81" s="4"/>
      <c r="VWH81" s="4"/>
      <c r="VWI81" s="4"/>
      <c r="VWJ81" s="4"/>
      <c r="VWK81" s="4"/>
      <c r="VWL81" s="4"/>
      <c r="VWM81" s="4"/>
      <c r="VWN81" s="4"/>
      <c r="VWO81" s="4"/>
      <c r="VWP81" s="4"/>
      <c r="VWQ81" s="4"/>
      <c r="VWR81" s="4"/>
      <c r="VWS81" s="4"/>
      <c r="VWT81" s="4"/>
      <c r="VWU81" s="4"/>
      <c r="VWV81" s="4"/>
      <c r="VWW81" s="4"/>
      <c r="VWX81" s="4"/>
      <c r="VWY81" s="4"/>
      <c r="VWZ81" s="4"/>
      <c r="VXA81" s="4"/>
      <c r="VXB81" s="4"/>
      <c r="VXC81" s="4"/>
      <c r="VXD81" s="4"/>
      <c r="VXE81" s="4"/>
      <c r="VXF81" s="4"/>
      <c r="VXG81" s="4"/>
      <c r="VXH81" s="4"/>
      <c r="VXI81" s="4"/>
      <c r="VXJ81" s="4"/>
      <c r="VXK81" s="4"/>
      <c r="VXL81" s="4"/>
      <c r="VXM81" s="4"/>
      <c r="VXN81" s="4"/>
      <c r="VXO81" s="4"/>
      <c r="VXP81" s="4"/>
      <c r="VXQ81" s="4"/>
      <c r="VXR81" s="4"/>
      <c r="VXS81" s="4"/>
      <c r="VXT81" s="4"/>
      <c r="VXU81" s="4"/>
      <c r="VXV81" s="4"/>
      <c r="VXW81" s="4"/>
      <c r="VXX81" s="4"/>
      <c r="VXY81" s="4"/>
      <c r="VXZ81" s="4"/>
      <c r="VYA81" s="4"/>
      <c r="VYB81" s="4"/>
      <c r="VYC81" s="4"/>
      <c r="VYD81" s="4"/>
      <c r="VYE81" s="4"/>
      <c r="VYF81" s="4"/>
      <c r="VYG81" s="4"/>
      <c r="VYH81" s="4"/>
      <c r="VYI81" s="4"/>
      <c r="VYJ81" s="4"/>
      <c r="VYK81" s="4"/>
      <c r="VYL81" s="4"/>
      <c r="VYM81" s="4"/>
      <c r="VYN81" s="4"/>
      <c r="VYO81" s="4"/>
      <c r="VYP81" s="4"/>
      <c r="VYQ81" s="4"/>
      <c r="VYR81" s="4"/>
      <c r="VYS81" s="4"/>
      <c r="VYT81" s="4"/>
      <c r="VYU81" s="4"/>
      <c r="VYV81" s="4"/>
      <c r="VYW81" s="4"/>
      <c r="VYX81" s="4"/>
      <c r="VYY81" s="4"/>
      <c r="VYZ81" s="4"/>
      <c r="VZA81" s="4"/>
      <c r="VZB81" s="4"/>
      <c r="VZC81" s="4"/>
      <c r="VZD81" s="4"/>
      <c r="VZE81" s="4"/>
      <c r="VZF81" s="4"/>
      <c r="VZG81" s="4"/>
      <c r="VZH81" s="4"/>
      <c r="VZI81" s="4"/>
      <c r="VZJ81" s="4"/>
      <c r="VZK81" s="4"/>
      <c r="VZL81" s="4"/>
      <c r="VZM81" s="4"/>
      <c r="VZN81" s="4"/>
      <c r="VZO81" s="4"/>
      <c r="VZP81" s="4"/>
      <c r="VZQ81" s="4"/>
      <c r="VZR81" s="4"/>
      <c r="VZS81" s="4"/>
      <c r="VZT81" s="4"/>
      <c r="VZU81" s="4"/>
      <c r="VZV81" s="4"/>
      <c r="VZW81" s="4"/>
      <c r="VZX81" s="4"/>
      <c r="VZY81" s="4"/>
      <c r="VZZ81" s="4"/>
      <c r="WAA81" s="4"/>
      <c r="WAB81" s="4"/>
      <c r="WAC81" s="4"/>
      <c r="WAD81" s="4"/>
      <c r="WAE81" s="4"/>
      <c r="WAF81" s="4"/>
      <c r="WAG81" s="4"/>
      <c r="WAH81" s="4"/>
      <c r="WAI81" s="4"/>
      <c r="WAJ81" s="4"/>
      <c r="WAK81" s="4"/>
      <c r="WAL81" s="4"/>
      <c r="WAM81" s="4"/>
      <c r="WAN81" s="4"/>
      <c r="WAO81" s="4"/>
      <c r="WAP81" s="4"/>
      <c r="WAQ81" s="4"/>
      <c r="WAR81" s="4"/>
      <c r="WAS81" s="4"/>
      <c r="WAT81" s="4"/>
      <c r="WAU81" s="4"/>
      <c r="WAV81" s="4"/>
      <c r="WAW81" s="4"/>
      <c r="WAX81" s="4"/>
      <c r="WAY81" s="4"/>
      <c r="WAZ81" s="4"/>
      <c r="WBA81" s="4"/>
      <c r="WBB81" s="4"/>
      <c r="WBC81" s="4"/>
      <c r="WBD81" s="4"/>
      <c r="WBE81" s="4"/>
      <c r="WBF81" s="4"/>
      <c r="WBG81" s="4"/>
      <c r="WBH81" s="4"/>
      <c r="WBI81" s="4"/>
      <c r="WBJ81" s="4"/>
      <c r="WBK81" s="4"/>
      <c r="WBL81" s="4"/>
      <c r="WBM81" s="4"/>
      <c r="WBN81" s="4"/>
      <c r="WBO81" s="4"/>
      <c r="WBP81" s="4"/>
      <c r="WBQ81" s="4"/>
      <c r="WBR81" s="4"/>
      <c r="WBS81" s="4"/>
      <c r="WBT81" s="4"/>
      <c r="WBU81" s="4"/>
      <c r="WBV81" s="4"/>
      <c r="WBW81" s="4"/>
      <c r="WBX81" s="4"/>
      <c r="WBY81" s="4"/>
      <c r="WBZ81" s="4"/>
      <c r="WCA81" s="4"/>
      <c r="WCB81" s="4"/>
      <c r="WCC81" s="4"/>
      <c r="WCD81" s="4"/>
      <c r="WCE81" s="4"/>
      <c r="WCF81" s="4"/>
      <c r="WCG81" s="4"/>
      <c r="WCH81" s="4"/>
      <c r="WCI81" s="4"/>
      <c r="WCJ81" s="4"/>
      <c r="WCK81" s="4"/>
      <c r="WCL81" s="4"/>
      <c r="WCM81" s="4"/>
      <c r="WCN81" s="4"/>
      <c r="WCO81" s="4"/>
      <c r="WCP81" s="4"/>
      <c r="WCQ81" s="4"/>
      <c r="WCR81" s="4"/>
      <c r="WCS81" s="4"/>
      <c r="WCT81" s="4"/>
      <c r="WCU81" s="4"/>
      <c r="WCV81" s="4"/>
      <c r="WCW81" s="4"/>
      <c r="WCX81" s="4"/>
      <c r="WCY81" s="4"/>
      <c r="WCZ81" s="4"/>
      <c r="WDA81" s="4"/>
      <c r="WDB81" s="4"/>
      <c r="WDC81" s="4"/>
      <c r="WDD81" s="4"/>
      <c r="WDE81" s="4"/>
      <c r="WDF81" s="4"/>
      <c r="WDG81" s="4"/>
      <c r="WDH81" s="4"/>
      <c r="WDI81" s="4"/>
      <c r="WDJ81" s="4"/>
      <c r="WDK81" s="4"/>
      <c r="WDL81" s="4"/>
      <c r="WDM81" s="4"/>
      <c r="WDN81" s="4"/>
      <c r="WDO81" s="4"/>
      <c r="WDP81" s="4"/>
      <c r="WDQ81" s="4"/>
      <c r="WDR81" s="4"/>
      <c r="WDS81" s="4"/>
      <c r="WDT81" s="4"/>
      <c r="WDU81" s="4"/>
      <c r="WDV81" s="4"/>
      <c r="WDW81" s="4"/>
      <c r="WDX81" s="4"/>
      <c r="WDY81" s="4"/>
      <c r="WDZ81" s="4"/>
      <c r="WEA81" s="4"/>
      <c r="WEB81" s="4"/>
      <c r="WEC81" s="4"/>
      <c r="WED81" s="4"/>
      <c r="WEE81" s="4"/>
      <c r="WEF81" s="4"/>
      <c r="WEG81" s="4"/>
      <c r="WEH81" s="4"/>
      <c r="WEI81" s="4"/>
      <c r="WEJ81" s="4"/>
      <c r="WEK81" s="4"/>
      <c r="WEL81" s="4"/>
      <c r="WEM81" s="4"/>
      <c r="WEN81" s="4"/>
      <c r="WEO81" s="4"/>
      <c r="WEP81" s="4"/>
      <c r="WEQ81" s="4"/>
      <c r="WER81" s="4"/>
      <c r="WES81" s="4"/>
      <c r="WET81" s="4"/>
      <c r="WEU81" s="4"/>
      <c r="WEV81" s="4"/>
      <c r="WEW81" s="4"/>
      <c r="WEX81" s="4"/>
      <c r="WEY81" s="4"/>
      <c r="WEZ81" s="4"/>
      <c r="WFA81" s="4"/>
      <c r="WFB81" s="4"/>
      <c r="WFC81" s="4"/>
      <c r="WFD81" s="4"/>
      <c r="WFE81" s="4"/>
      <c r="WFF81" s="4"/>
      <c r="WFG81" s="4"/>
      <c r="WFH81" s="4"/>
      <c r="WFI81" s="4"/>
      <c r="WFJ81" s="4"/>
      <c r="WFK81" s="4"/>
      <c r="WFL81" s="4"/>
      <c r="WFM81" s="4"/>
      <c r="WFN81" s="4"/>
      <c r="WFO81" s="4"/>
      <c r="WFP81" s="4"/>
      <c r="WFQ81" s="4"/>
      <c r="WFR81" s="4"/>
      <c r="WFS81" s="4"/>
      <c r="WFT81" s="4"/>
      <c r="WFU81" s="4"/>
      <c r="WFV81" s="4"/>
      <c r="WFW81" s="4"/>
      <c r="WFX81" s="4"/>
      <c r="WFY81" s="4"/>
      <c r="WFZ81" s="4"/>
      <c r="WGA81" s="4"/>
      <c r="WGB81" s="4"/>
      <c r="WGC81" s="4"/>
      <c r="WGD81" s="4"/>
      <c r="WGE81" s="4"/>
      <c r="WGF81" s="4"/>
      <c r="WGG81" s="4"/>
      <c r="WGH81" s="4"/>
      <c r="WGI81" s="4"/>
      <c r="WGJ81" s="4"/>
      <c r="WGK81" s="4"/>
      <c r="WGL81" s="4"/>
      <c r="WGM81" s="4"/>
      <c r="WGN81" s="4"/>
      <c r="WGO81" s="4"/>
      <c r="WGP81" s="4"/>
      <c r="WGQ81" s="4"/>
      <c r="WGR81" s="4"/>
      <c r="WGS81" s="4"/>
      <c r="WGT81" s="4"/>
      <c r="WGU81" s="4"/>
      <c r="WGV81" s="4"/>
      <c r="WGW81" s="4"/>
      <c r="WGX81" s="4"/>
      <c r="WGY81" s="4"/>
      <c r="WGZ81" s="4"/>
      <c r="WHA81" s="4"/>
      <c r="WHB81" s="4"/>
      <c r="WHC81" s="4"/>
      <c r="WHD81" s="4"/>
      <c r="WHE81" s="4"/>
      <c r="WHF81" s="4"/>
      <c r="WHG81" s="4"/>
      <c r="WHH81" s="4"/>
      <c r="WHI81" s="4"/>
      <c r="WHJ81" s="4"/>
      <c r="WHK81" s="4"/>
      <c r="WHL81" s="4"/>
      <c r="WHM81" s="4"/>
      <c r="WHN81" s="4"/>
      <c r="WHO81" s="4"/>
      <c r="WHP81" s="4"/>
      <c r="WHQ81" s="4"/>
      <c r="WHR81" s="4"/>
      <c r="WHS81" s="4"/>
      <c r="WHT81" s="4"/>
      <c r="WHU81" s="4"/>
      <c r="WHV81" s="4"/>
      <c r="WHW81" s="4"/>
      <c r="WHX81" s="4"/>
      <c r="WHY81" s="4"/>
      <c r="WHZ81" s="4"/>
      <c r="WIA81" s="4"/>
      <c r="WIB81" s="4"/>
      <c r="WIC81" s="4"/>
      <c r="WID81" s="4"/>
      <c r="WIE81" s="4"/>
      <c r="WIF81" s="4"/>
      <c r="WIG81" s="4"/>
      <c r="WIH81" s="4"/>
      <c r="WII81" s="4"/>
      <c r="WIJ81" s="4"/>
      <c r="WIK81" s="4"/>
      <c r="WIL81" s="4"/>
      <c r="WIM81" s="4"/>
      <c r="WIN81" s="4"/>
      <c r="WIO81" s="4"/>
      <c r="WIP81" s="4"/>
      <c r="WIQ81" s="4"/>
      <c r="WIR81" s="4"/>
      <c r="WIS81" s="4"/>
      <c r="WIT81" s="4"/>
      <c r="WIU81" s="4"/>
      <c r="WIV81" s="4"/>
      <c r="WIW81" s="4"/>
      <c r="WIX81" s="4"/>
      <c r="WIY81" s="4"/>
      <c r="WIZ81" s="4"/>
      <c r="WJA81" s="4"/>
      <c r="WJB81" s="4"/>
      <c r="WJC81" s="4"/>
      <c r="WJD81" s="4"/>
      <c r="WJE81" s="4"/>
      <c r="WJF81" s="4"/>
      <c r="WJG81" s="4"/>
      <c r="WJH81" s="4"/>
      <c r="WJI81" s="4"/>
      <c r="WJJ81" s="4"/>
      <c r="WJK81" s="4"/>
      <c r="WJL81" s="4"/>
      <c r="WJM81" s="4"/>
      <c r="WJN81" s="4"/>
      <c r="WJO81" s="4"/>
      <c r="WJP81" s="4"/>
      <c r="WJQ81" s="4"/>
      <c r="WJR81" s="4"/>
      <c r="WJS81" s="4"/>
      <c r="WJT81" s="4"/>
      <c r="WJU81" s="4"/>
      <c r="WJV81" s="4"/>
      <c r="WJW81" s="4"/>
      <c r="WJX81" s="4"/>
      <c r="WJY81" s="4"/>
      <c r="WJZ81" s="4"/>
      <c r="WKA81" s="4"/>
      <c r="WKB81" s="4"/>
      <c r="WKC81" s="4"/>
      <c r="WKD81" s="4"/>
      <c r="WKE81" s="4"/>
      <c r="WKF81" s="4"/>
      <c r="WKG81" s="4"/>
      <c r="WKH81" s="4"/>
      <c r="WKI81" s="4"/>
      <c r="WKJ81" s="4"/>
      <c r="WKK81" s="4"/>
      <c r="WKL81" s="4"/>
      <c r="WKM81" s="4"/>
      <c r="WKN81" s="4"/>
      <c r="WKO81" s="4"/>
      <c r="WKP81" s="4"/>
      <c r="WKQ81" s="4"/>
      <c r="WKR81" s="4"/>
      <c r="WKS81" s="4"/>
      <c r="WKT81" s="4"/>
      <c r="WKU81" s="4"/>
      <c r="WKV81" s="4"/>
      <c r="WKW81" s="4"/>
      <c r="WKX81" s="4"/>
      <c r="WKY81" s="4"/>
      <c r="WKZ81" s="4"/>
      <c r="WLA81" s="4"/>
      <c r="WLB81" s="4"/>
      <c r="WLC81" s="4"/>
      <c r="WLD81" s="4"/>
      <c r="WLE81" s="4"/>
      <c r="WLF81" s="4"/>
      <c r="WLG81" s="4"/>
      <c r="WLH81" s="4"/>
      <c r="WLI81" s="4"/>
      <c r="WLJ81" s="4"/>
      <c r="WLK81" s="4"/>
      <c r="WLL81" s="4"/>
      <c r="WLM81" s="4"/>
      <c r="WLN81" s="4"/>
      <c r="WLO81" s="4"/>
      <c r="WLP81" s="4"/>
      <c r="WLQ81" s="4"/>
      <c r="WLR81" s="4"/>
      <c r="WLS81" s="4"/>
      <c r="WLT81" s="4"/>
      <c r="WLU81" s="4"/>
      <c r="WLV81" s="4"/>
      <c r="WLW81" s="4"/>
      <c r="WLX81" s="4"/>
      <c r="WLY81" s="4"/>
      <c r="WLZ81" s="4"/>
      <c r="WMA81" s="4"/>
      <c r="WMB81" s="4"/>
      <c r="WMC81" s="4"/>
      <c r="WMD81" s="4"/>
      <c r="WME81" s="4"/>
      <c r="WMF81" s="4"/>
      <c r="WMG81" s="4"/>
      <c r="WMH81" s="4"/>
      <c r="WMI81" s="4"/>
      <c r="WMJ81" s="4"/>
      <c r="WMK81" s="4"/>
      <c r="WML81" s="4"/>
      <c r="WMM81" s="4"/>
      <c r="WMN81" s="4"/>
      <c r="WMO81" s="4"/>
      <c r="WMP81" s="4"/>
      <c r="WMQ81" s="4"/>
      <c r="WMR81" s="4"/>
      <c r="WMS81" s="4"/>
      <c r="WMT81" s="4"/>
      <c r="WMU81" s="4"/>
      <c r="WMV81" s="4"/>
      <c r="WMW81" s="4"/>
      <c r="WMX81" s="4"/>
      <c r="WMY81" s="4"/>
      <c r="WMZ81" s="4"/>
      <c r="WNA81" s="4"/>
      <c r="WNB81" s="4"/>
      <c r="WNC81" s="4"/>
      <c r="WND81" s="4"/>
      <c r="WNE81" s="4"/>
      <c r="WNF81" s="4"/>
      <c r="WNG81" s="4"/>
      <c r="WNH81" s="4"/>
      <c r="WNI81" s="4"/>
      <c r="WNJ81" s="4"/>
      <c r="WNK81" s="4"/>
      <c r="WNL81" s="4"/>
      <c r="WNM81" s="4"/>
      <c r="WNN81" s="4"/>
      <c r="WNO81" s="4"/>
      <c r="WNP81" s="4"/>
      <c r="WNQ81" s="4"/>
      <c r="WNR81" s="4"/>
      <c r="WNS81" s="4"/>
      <c r="WNT81" s="4"/>
      <c r="WNU81" s="4"/>
      <c r="WNV81" s="4"/>
      <c r="WNW81" s="4"/>
      <c r="WNX81" s="4"/>
      <c r="WNY81" s="4"/>
      <c r="WNZ81" s="4"/>
      <c r="WOA81" s="4"/>
      <c r="WOB81" s="4"/>
      <c r="WOC81" s="4"/>
      <c r="WOD81" s="4"/>
      <c r="WOE81" s="4"/>
      <c r="WOF81" s="4"/>
      <c r="WOG81" s="4"/>
      <c r="WOH81" s="4"/>
      <c r="WOI81" s="4"/>
      <c r="WOJ81" s="4"/>
      <c r="WOK81" s="4"/>
      <c r="WOL81" s="4"/>
      <c r="WOM81" s="4"/>
      <c r="WON81" s="4"/>
      <c r="WOO81" s="4"/>
      <c r="WOP81" s="4"/>
      <c r="WOQ81" s="4"/>
      <c r="WOR81" s="4"/>
      <c r="WOS81" s="4"/>
      <c r="WOT81" s="4"/>
      <c r="WOU81" s="4"/>
      <c r="WOV81" s="4"/>
      <c r="WOW81" s="4"/>
      <c r="WOX81" s="4"/>
      <c r="WOY81" s="4"/>
      <c r="WOZ81" s="4"/>
      <c r="WPA81" s="4"/>
      <c r="WPB81" s="4"/>
      <c r="WPC81" s="4"/>
      <c r="WPD81" s="4"/>
      <c r="WPE81" s="4"/>
      <c r="WPF81" s="4"/>
      <c r="WPG81" s="4"/>
      <c r="WPH81" s="4"/>
      <c r="WPI81" s="4"/>
      <c r="WPJ81" s="4"/>
      <c r="WPK81" s="4"/>
      <c r="WPL81" s="4"/>
      <c r="WPM81" s="4"/>
      <c r="WPN81" s="4"/>
      <c r="WPO81" s="4"/>
      <c r="WPP81" s="4"/>
      <c r="WPQ81" s="4"/>
      <c r="WPR81" s="4"/>
      <c r="WPS81" s="4"/>
      <c r="WPT81" s="4"/>
      <c r="WPU81" s="4"/>
      <c r="WPV81" s="4"/>
      <c r="WPW81" s="4"/>
      <c r="WPX81" s="4"/>
      <c r="WPY81" s="4"/>
      <c r="WPZ81" s="4"/>
      <c r="WQA81" s="4"/>
      <c r="WQB81" s="4"/>
      <c r="WQC81" s="4"/>
      <c r="WQD81" s="4"/>
      <c r="WQE81" s="4"/>
      <c r="WQF81" s="4"/>
      <c r="WQG81" s="4"/>
      <c r="WQH81" s="4"/>
      <c r="WQI81" s="4"/>
      <c r="WQJ81" s="4"/>
      <c r="WQK81" s="4"/>
      <c r="WQL81" s="4"/>
      <c r="WQM81" s="4"/>
      <c r="WQN81" s="4"/>
      <c r="WQO81" s="4"/>
      <c r="WQP81" s="4"/>
      <c r="WQQ81" s="4"/>
      <c r="WQR81" s="4"/>
      <c r="WQS81" s="4"/>
      <c r="WQT81" s="4"/>
      <c r="WQU81" s="4"/>
      <c r="WQV81" s="4"/>
      <c r="WQW81" s="4"/>
      <c r="WQX81" s="4"/>
      <c r="WQY81" s="4"/>
      <c r="WQZ81" s="4"/>
      <c r="WRA81" s="4"/>
      <c r="WRB81" s="4"/>
      <c r="WRC81" s="4"/>
      <c r="WRD81" s="4"/>
      <c r="WRE81" s="4"/>
      <c r="WRF81" s="4"/>
      <c r="WRG81" s="4"/>
      <c r="WRH81" s="4"/>
      <c r="WRI81" s="4"/>
      <c r="WRJ81" s="4"/>
      <c r="WRK81" s="4"/>
      <c r="WRL81" s="4"/>
      <c r="WRM81" s="4"/>
      <c r="WRN81" s="4"/>
      <c r="WRO81" s="4"/>
      <c r="WRP81" s="4"/>
      <c r="WRQ81" s="4"/>
      <c r="WRR81" s="4"/>
      <c r="WRS81" s="4"/>
      <c r="WRT81" s="4"/>
      <c r="WRU81" s="4"/>
      <c r="WRV81" s="4"/>
      <c r="WRW81" s="4"/>
      <c r="WRX81" s="4"/>
      <c r="WRY81" s="4"/>
      <c r="WRZ81" s="4"/>
      <c r="WSA81" s="4"/>
      <c r="WSB81" s="4"/>
      <c r="WSC81" s="4"/>
      <c r="WSD81" s="4"/>
      <c r="WSE81" s="4"/>
      <c r="WSF81" s="4"/>
      <c r="WSG81" s="4"/>
      <c r="WSH81" s="4"/>
      <c r="WSI81" s="4"/>
      <c r="WSJ81" s="4"/>
      <c r="WSK81" s="4"/>
      <c r="WSL81" s="4"/>
      <c r="WSM81" s="4"/>
      <c r="WSN81" s="4"/>
      <c r="WSO81" s="4"/>
      <c r="WSP81" s="4"/>
      <c r="WSQ81" s="4"/>
      <c r="WSR81" s="4"/>
      <c r="WSS81" s="4"/>
      <c r="WST81" s="4"/>
      <c r="WSU81" s="4"/>
      <c r="WSV81" s="4"/>
      <c r="WSW81" s="4"/>
      <c r="WSX81" s="4"/>
      <c r="WSY81" s="4"/>
      <c r="WSZ81" s="4"/>
      <c r="WTA81" s="4"/>
      <c r="WTB81" s="4"/>
      <c r="WTC81" s="4"/>
      <c r="WTD81" s="4"/>
      <c r="WTE81" s="4"/>
      <c r="WTF81" s="4"/>
      <c r="WTG81" s="4"/>
      <c r="WTH81" s="4"/>
      <c r="WTI81" s="4"/>
      <c r="WTJ81" s="4"/>
      <c r="WTK81" s="4"/>
      <c r="WTL81" s="4"/>
      <c r="WTM81" s="4"/>
      <c r="WTN81" s="4"/>
      <c r="WTO81" s="4"/>
      <c r="WTP81" s="4"/>
      <c r="WTQ81" s="4"/>
      <c r="WTR81" s="4"/>
      <c r="WTS81" s="4"/>
      <c r="WTT81" s="4"/>
      <c r="WTU81" s="4"/>
      <c r="WTV81" s="4"/>
      <c r="WTW81" s="4"/>
      <c r="WTX81" s="4"/>
      <c r="WTY81" s="4"/>
      <c r="WTZ81" s="4"/>
      <c r="WUA81" s="4"/>
      <c r="WUB81" s="4"/>
      <c r="WUC81" s="4"/>
      <c r="WUD81" s="4"/>
      <c r="WUE81" s="4"/>
      <c r="WUF81" s="4"/>
      <c r="WUG81" s="4"/>
      <c r="WUH81" s="4"/>
      <c r="WUI81" s="4"/>
      <c r="WUJ81" s="4"/>
      <c r="WUK81" s="4"/>
      <c r="WUL81" s="4"/>
      <c r="WUM81" s="4"/>
      <c r="WUN81" s="4"/>
      <c r="WUO81" s="4"/>
      <c r="WUP81" s="4"/>
      <c r="WUQ81" s="4"/>
      <c r="WUR81" s="4"/>
      <c r="WUS81" s="4"/>
      <c r="WUT81" s="4"/>
      <c r="WUU81" s="4"/>
      <c r="WUV81" s="4"/>
      <c r="WUW81" s="4"/>
      <c r="WUX81" s="4"/>
      <c r="WUY81" s="4"/>
      <c r="WUZ81" s="4"/>
      <c r="WVA81" s="4"/>
      <c r="WVB81" s="4"/>
      <c r="WVC81" s="4"/>
      <c r="WVD81" s="4"/>
      <c r="WVE81" s="4"/>
      <c r="WVF81" s="4"/>
      <c r="WVG81" s="4"/>
      <c r="WVH81" s="4"/>
      <c r="WVI81" s="4"/>
      <c r="WVJ81" s="4"/>
      <c r="WVK81" s="4"/>
      <c r="WVL81" s="4"/>
      <c r="WVM81" s="4"/>
      <c r="WVN81" s="4"/>
      <c r="WVO81" s="4"/>
      <c r="WVP81" s="4"/>
      <c r="WVQ81" s="4"/>
      <c r="WVR81" s="4"/>
      <c r="WVS81" s="4"/>
      <c r="WVT81" s="4"/>
      <c r="WVU81" s="4"/>
      <c r="WVV81" s="4"/>
      <c r="WVW81" s="4"/>
      <c r="WVX81" s="4"/>
      <c r="WVY81" s="4"/>
      <c r="WVZ81" s="4"/>
      <c r="WWA81" s="4"/>
      <c r="WWB81" s="4"/>
      <c r="WWC81" s="4"/>
      <c r="WWD81" s="4"/>
      <c r="WWE81" s="4"/>
      <c r="WWF81" s="4"/>
      <c r="WWG81" s="4"/>
      <c r="WWH81" s="4"/>
      <c r="WWI81" s="4"/>
      <c r="WWJ81" s="4"/>
      <c r="WWK81" s="4"/>
      <c r="WWL81" s="4"/>
      <c r="WWM81" s="4"/>
      <c r="WWN81" s="4"/>
      <c r="WWO81" s="4"/>
      <c r="WWP81" s="4"/>
      <c r="WWQ81" s="4"/>
      <c r="WWR81" s="4"/>
      <c r="WWS81" s="4"/>
      <c r="WWT81" s="4"/>
      <c r="WWU81" s="4"/>
      <c r="WWV81" s="4"/>
      <c r="WWW81" s="4"/>
      <c r="WWX81" s="4"/>
      <c r="WWY81" s="4"/>
      <c r="WWZ81" s="4"/>
      <c r="WXA81" s="4"/>
      <c r="WXB81" s="4"/>
      <c r="WXC81" s="4"/>
      <c r="WXD81" s="4"/>
      <c r="WXE81" s="4"/>
      <c r="WXF81" s="4"/>
      <c r="WXG81" s="4"/>
      <c r="WXH81" s="4"/>
      <c r="WXI81" s="4"/>
      <c r="WXJ81" s="4"/>
      <c r="WXK81" s="4"/>
      <c r="WXL81" s="4"/>
      <c r="WXM81" s="4"/>
      <c r="WXN81" s="4"/>
      <c r="WXO81" s="4"/>
      <c r="WXP81" s="4"/>
      <c r="WXQ81" s="4"/>
      <c r="WXR81" s="4"/>
      <c r="WXS81" s="4"/>
      <c r="WXT81" s="4"/>
      <c r="WXU81" s="4"/>
      <c r="WXV81" s="4"/>
      <c r="WXW81" s="4"/>
      <c r="WXX81" s="4"/>
      <c r="WXY81" s="4"/>
      <c r="WXZ81" s="4"/>
      <c r="WYA81" s="4"/>
      <c r="WYB81" s="4"/>
      <c r="WYC81" s="4"/>
      <c r="WYD81" s="4"/>
      <c r="WYE81" s="4"/>
      <c r="WYF81" s="4"/>
      <c r="WYG81" s="4"/>
      <c r="WYH81" s="4"/>
      <c r="WYI81" s="4"/>
      <c r="WYJ81" s="4"/>
      <c r="WYK81" s="4"/>
      <c r="WYL81" s="4"/>
      <c r="WYM81" s="4"/>
      <c r="WYN81" s="4"/>
      <c r="WYO81" s="4"/>
      <c r="WYP81" s="4"/>
      <c r="WYQ81" s="4"/>
      <c r="WYR81" s="4"/>
      <c r="WYS81" s="4"/>
      <c r="WYT81" s="4"/>
      <c r="WYU81" s="4"/>
      <c r="WYV81" s="4"/>
      <c r="WYW81" s="4"/>
      <c r="WYX81" s="4"/>
      <c r="WYY81" s="4"/>
      <c r="WYZ81" s="4"/>
      <c r="WZA81" s="4"/>
      <c r="WZB81" s="4"/>
      <c r="WZC81" s="4"/>
      <c r="WZD81" s="4"/>
      <c r="WZE81" s="4"/>
      <c r="WZF81" s="4"/>
      <c r="WZG81" s="4"/>
      <c r="WZH81" s="4"/>
      <c r="WZI81" s="4"/>
      <c r="WZJ81" s="4"/>
      <c r="WZK81" s="4"/>
      <c r="WZL81" s="4"/>
      <c r="WZM81" s="4"/>
      <c r="WZN81" s="4"/>
      <c r="WZO81" s="4"/>
      <c r="WZP81" s="4"/>
      <c r="WZQ81" s="4"/>
      <c r="WZR81" s="4"/>
      <c r="WZS81" s="4"/>
      <c r="WZT81" s="4"/>
      <c r="WZU81" s="4"/>
      <c r="WZV81" s="4"/>
      <c r="WZW81" s="4"/>
      <c r="WZX81" s="4"/>
      <c r="WZY81" s="4"/>
      <c r="WZZ81" s="4"/>
      <c r="XAA81" s="4"/>
      <c r="XAB81" s="4"/>
      <c r="XAC81" s="4"/>
      <c r="XAD81" s="4"/>
      <c r="XAE81" s="4"/>
      <c r="XAF81" s="4"/>
      <c r="XAG81" s="4"/>
      <c r="XAH81" s="4"/>
      <c r="XAI81" s="4"/>
      <c r="XAJ81" s="4"/>
      <c r="XAK81" s="4"/>
      <c r="XAL81" s="4"/>
      <c r="XAM81" s="4"/>
      <c r="XAN81" s="4"/>
      <c r="XAO81" s="4"/>
      <c r="XAP81" s="4"/>
      <c r="XAQ81" s="4"/>
      <c r="XAR81" s="4"/>
      <c r="XAS81" s="4"/>
      <c r="XAT81" s="4"/>
      <c r="XAU81" s="4"/>
      <c r="XAV81" s="4"/>
      <c r="XAW81" s="4"/>
      <c r="XAX81" s="4"/>
      <c r="XAY81" s="4"/>
      <c r="XAZ81" s="4"/>
      <c r="XBA81" s="4"/>
      <c r="XBB81" s="4"/>
      <c r="XBC81" s="4"/>
      <c r="XBD81" s="4"/>
      <c r="XBE81" s="4"/>
      <c r="XBF81" s="4"/>
      <c r="XBG81" s="4"/>
      <c r="XBH81" s="4"/>
      <c r="XBI81" s="4"/>
      <c r="XBJ81" s="4"/>
      <c r="XBK81" s="4"/>
      <c r="XBL81" s="4"/>
      <c r="XBM81" s="4"/>
      <c r="XBN81" s="4"/>
      <c r="XBO81" s="4"/>
      <c r="XBP81" s="4"/>
      <c r="XBQ81" s="4"/>
      <c r="XBR81" s="4"/>
      <c r="XBS81" s="4"/>
      <c r="XBT81" s="4"/>
      <c r="XBU81" s="4"/>
      <c r="XBV81" s="4"/>
      <c r="XBW81" s="4"/>
      <c r="XBX81" s="4"/>
      <c r="XBY81" s="4"/>
      <c r="XBZ81" s="4"/>
      <c r="XCA81" s="4"/>
      <c r="XCB81" s="4"/>
      <c r="XCC81" s="4"/>
      <c r="XCD81" s="4"/>
      <c r="XCE81" s="4"/>
      <c r="XCF81" s="4"/>
      <c r="XCG81" s="4"/>
      <c r="XCH81" s="4"/>
      <c r="XCI81" s="4"/>
      <c r="XCJ81" s="4"/>
      <c r="XCK81" s="4"/>
      <c r="XCL81" s="4"/>
      <c r="XCM81" s="4"/>
      <c r="XCN81" s="4"/>
      <c r="XCO81" s="4"/>
      <c r="XCP81" s="4"/>
      <c r="XCQ81" s="4"/>
      <c r="XCR81" s="4"/>
      <c r="XCS81" s="4"/>
      <c r="XCT81" s="4"/>
      <c r="XCU81" s="4"/>
      <c r="XCV81" s="4"/>
      <c r="XCW81" s="4"/>
      <c r="XCX81" s="4"/>
      <c r="XCY81" s="4"/>
      <c r="XCZ81" s="4"/>
      <c r="XDA81" s="4"/>
      <c r="XDB81" s="4"/>
      <c r="XDC81" s="4"/>
      <c r="XDD81" s="4"/>
      <c r="XDE81" s="4"/>
      <c r="XDF81" s="4"/>
      <c r="XDG81" s="4"/>
      <c r="XDH81" s="4"/>
      <c r="XDI81" s="4"/>
      <c r="XDJ81" s="4"/>
      <c r="XDK81" s="4"/>
      <c r="XDL81" s="4"/>
      <c r="XDM81" s="4"/>
      <c r="XDN81" s="4"/>
      <c r="XDO81" s="4"/>
      <c r="XDP81" s="4"/>
      <c r="XDQ81" s="4"/>
      <c r="XDR81" s="4"/>
      <c r="XDS81" s="4"/>
      <c r="XDT81" s="4"/>
      <c r="XDU81" s="4"/>
      <c r="XDV81" s="4"/>
      <c r="XDW81" s="4"/>
      <c r="XDX81" s="4"/>
      <c r="XDY81" s="4"/>
      <c r="XDZ81" s="4"/>
      <c r="XEA81" s="4"/>
      <c r="XEB81" s="4"/>
      <c r="XEC81" s="4"/>
      <c r="XED81" s="4"/>
      <c r="XEE81" s="4"/>
      <c r="XEF81" s="4"/>
      <c r="XEG81" s="4"/>
      <c r="XEH81" s="4"/>
      <c r="XEI81" s="4"/>
      <c r="XEJ81" s="4"/>
      <c r="XEK81" s="4"/>
    </row>
    <row r="82" spans="1:16365" s="29" customFormat="1" ht="13.5" customHeight="1" x14ac:dyDescent="0.25">
      <c r="A82" s="483" t="s">
        <v>172</v>
      </c>
      <c r="B82" s="483" t="s">
        <v>193</v>
      </c>
      <c r="C82" s="483" t="s">
        <v>272</v>
      </c>
      <c r="D82" s="483" t="s">
        <v>281</v>
      </c>
      <c r="E82" s="483" t="s">
        <v>183</v>
      </c>
      <c r="F82" s="483" t="s">
        <v>177</v>
      </c>
      <c r="G82" s="483" t="s">
        <v>178</v>
      </c>
      <c r="H82" s="483" t="s">
        <v>197</v>
      </c>
      <c r="I82" s="484" t="s">
        <v>593</v>
      </c>
      <c r="J82" s="490"/>
      <c r="K82" s="490" t="s">
        <v>289</v>
      </c>
      <c r="L82" s="3"/>
      <c r="M82" s="205" t="s">
        <v>38</v>
      </c>
      <c r="N82" s="44">
        <f t="shared" si="2"/>
        <v>0</v>
      </c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  <c r="AMK82" s="4"/>
      <c r="AML82" s="4"/>
      <c r="AMM82" s="4"/>
      <c r="AMN82" s="4"/>
      <c r="AMO82" s="4"/>
      <c r="AMP82" s="4"/>
      <c r="AMQ82" s="4"/>
      <c r="AMR82" s="4"/>
      <c r="AMS82" s="4"/>
      <c r="AMT82" s="4"/>
      <c r="AMU82" s="4"/>
      <c r="AMV82" s="4"/>
      <c r="AMW82" s="4"/>
      <c r="AMX82" s="4"/>
      <c r="AMY82" s="4"/>
      <c r="AMZ82" s="4"/>
      <c r="ANA82" s="4"/>
      <c r="ANB82" s="4"/>
      <c r="ANC82" s="4"/>
      <c r="AND82" s="4"/>
      <c r="ANE82" s="4"/>
      <c r="ANF82" s="4"/>
      <c r="ANG82" s="4"/>
      <c r="ANH82" s="4"/>
      <c r="ANI82" s="4"/>
      <c r="ANJ82" s="4"/>
      <c r="ANK82" s="4"/>
      <c r="ANL82" s="4"/>
      <c r="ANM82" s="4"/>
      <c r="ANN82" s="4"/>
      <c r="ANO82" s="4"/>
      <c r="ANP82" s="4"/>
      <c r="ANQ82" s="4"/>
      <c r="ANR82" s="4"/>
      <c r="ANS82" s="4"/>
      <c r="ANT82" s="4"/>
      <c r="ANU82" s="4"/>
      <c r="ANV82" s="4"/>
      <c r="ANW82" s="4"/>
      <c r="ANX82" s="4"/>
      <c r="ANY82" s="4"/>
      <c r="ANZ82" s="4"/>
      <c r="AOA82" s="4"/>
      <c r="AOB82" s="4"/>
      <c r="AOC82" s="4"/>
      <c r="AOD82" s="4"/>
      <c r="AOE82" s="4"/>
      <c r="AOF82" s="4"/>
      <c r="AOG82" s="4"/>
      <c r="AOH82" s="4"/>
      <c r="AOI82" s="4"/>
      <c r="AOJ82" s="4"/>
      <c r="AOK82" s="4"/>
      <c r="AOL82" s="4"/>
      <c r="AOM82" s="4"/>
      <c r="AON82" s="4"/>
      <c r="AOO82" s="4"/>
      <c r="AOP82" s="4"/>
      <c r="AOQ82" s="4"/>
      <c r="AOR82" s="4"/>
      <c r="AOS82" s="4"/>
      <c r="AOT82" s="4"/>
      <c r="AOU82" s="4"/>
      <c r="AOV82" s="4"/>
      <c r="AOW82" s="4"/>
      <c r="AOX82" s="4"/>
      <c r="AOY82" s="4"/>
      <c r="AOZ82" s="4"/>
      <c r="APA82" s="4"/>
      <c r="APB82" s="4"/>
      <c r="APC82" s="4"/>
      <c r="APD82" s="4"/>
      <c r="APE82" s="4"/>
      <c r="APF82" s="4"/>
      <c r="APG82" s="4"/>
      <c r="APH82" s="4"/>
      <c r="API82" s="4"/>
      <c r="APJ82" s="4"/>
      <c r="APK82" s="4"/>
      <c r="APL82" s="4"/>
      <c r="APM82" s="4"/>
      <c r="APN82" s="4"/>
      <c r="APO82" s="4"/>
      <c r="APP82" s="4"/>
      <c r="APQ82" s="4"/>
      <c r="APR82" s="4"/>
      <c r="APS82" s="4"/>
      <c r="APT82" s="4"/>
      <c r="APU82" s="4"/>
      <c r="APV82" s="4"/>
      <c r="APW82" s="4"/>
      <c r="APX82" s="4"/>
      <c r="APY82" s="4"/>
      <c r="APZ82" s="4"/>
      <c r="AQA82" s="4"/>
      <c r="AQB82" s="4"/>
      <c r="AQC82" s="4"/>
      <c r="AQD82" s="4"/>
      <c r="AQE82" s="4"/>
      <c r="AQF82" s="4"/>
      <c r="AQG82" s="4"/>
      <c r="AQH82" s="4"/>
      <c r="AQI82" s="4"/>
      <c r="AQJ82" s="4"/>
      <c r="AQK82" s="4"/>
      <c r="AQL82" s="4"/>
      <c r="AQM82" s="4"/>
      <c r="AQN82" s="4"/>
      <c r="AQO82" s="4"/>
      <c r="AQP82" s="4"/>
      <c r="AQQ82" s="4"/>
      <c r="AQR82" s="4"/>
      <c r="AQS82" s="4"/>
      <c r="AQT82" s="4"/>
      <c r="AQU82" s="4"/>
      <c r="AQV82" s="4"/>
      <c r="AQW82" s="4"/>
      <c r="AQX82" s="4"/>
      <c r="AQY82" s="4"/>
      <c r="AQZ82" s="4"/>
      <c r="ARA82" s="4"/>
      <c r="ARB82" s="4"/>
      <c r="ARC82" s="4"/>
      <c r="ARD82" s="4"/>
      <c r="ARE82" s="4"/>
      <c r="ARF82" s="4"/>
      <c r="ARG82" s="4"/>
      <c r="ARH82" s="4"/>
      <c r="ARI82" s="4"/>
      <c r="ARJ82" s="4"/>
      <c r="ARK82" s="4"/>
      <c r="ARL82" s="4"/>
      <c r="ARM82" s="4"/>
      <c r="ARN82" s="4"/>
      <c r="ARO82" s="4"/>
      <c r="ARP82" s="4"/>
      <c r="ARQ82" s="4"/>
      <c r="ARR82" s="4"/>
      <c r="ARS82" s="4"/>
      <c r="ART82" s="4"/>
      <c r="ARU82" s="4"/>
      <c r="ARV82" s="4"/>
      <c r="ARW82" s="4"/>
      <c r="ARX82" s="4"/>
      <c r="ARY82" s="4"/>
      <c r="ARZ82" s="4"/>
      <c r="ASA82" s="4"/>
      <c r="ASB82" s="4"/>
      <c r="ASC82" s="4"/>
      <c r="ASD82" s="4"/>
      <c r="ASE82" s="4"/>
      <c r="ASF82" s="4"/>
      <c r="ASG82" s="4"/>
      <c r="ASH82" s="4"/>
      <c r="ASI82" s="4"/>
      <c r="ASJ82" s="4"/>
      <c r="ASK82" s="4"/>
      <c r="ASL82" s="4"/>
      <c r="ASM82" s="4"/>
      <c r="ASN82" s="4"/>
      <c r="ASO82" s="4"/>
      <c r="ASP82" s="4"/>
      <c r="ASQ82" s="4"/>
      <c r="ASR82" s="4"/>
      <c r="ASS82" s="4"/>
      <c r="AST82" s="4"/>
      <c r="ASU82" s="4"/>
      <c r="ASV82" s="4"/>
      <c r="ASW82" s="4"/>
      <c r="ASX82" s="4"/>
      <c r="ASY82" s="4"/>
      <c r="ASZ82" s="4"/>
      <c r="ATA82" s="4"/>
      <c r="ATB82" s="4"/>
      <c r="ATC82" s="4"/>
      <c r="ATD82" s="4"/>
      <c r="ATE82" s="4"/>
      <c r="ATF82" s="4"/>
      <c r="ATG82" s="4"/>
      <c r="ATH82" s="4"/>
      <c r="ATI82" s="4"/>
      <c r="ATJ82" s="4"/>
      <c r="ATK82" s="4"/>
      <c r="ATL82" s="4"/>
      <c r="ATM82" s="4"/>
      <c r="ATN82" s="4"/>
      <c r="ATO82" s="4"/>
      <c r="ATP82" s="4"/>
      <c r="ATQ82" s="4"/>
      <c r="ATR82" s="4"/>
      <c r="ATS82" s="4"/>
      <c r="ATT82" s="4"/>
      <c r="ATU82" s="4"/>
      <c r="ATV82" s="4"/>
      <c r="ATW82" s="4"/>
      <c r="ATX82" s="4"/>
      <c r="ATY82" s="4"/>
      <c r="ATZ82" s="4"/>
      <c r="AUA82" s="4"/>
      <c r="AUB82" s="4"/>
      <c r="AUC82" s="4"/>
      <c r="AUD82" s="4"/>
      <c r="AUE82" s="4"/>
      <c r="AUF82" s="4"/>
      <c r="AUG82" s="4"/>
      <c r="AUH82" s="4"/>
      <c r="AUI82" s="4"/>
      <c r="AUJ82" s="4"/>
      <c r="AUK82" s="4"/>
      <c r="AUL82" s="4"/>
      <c r="AUM82" s="4"/>
      <c r="AUN82" s="4"/>
      <c r="AUO82" s="4"/>
      <c r="AUP82" s="4"/>
      <c r="AUQ82" s="4"/>
      <c r="AUR82" s="4"/>
      <c r="AUS82" s="4"/>
      <c r="AUT82" s="4"/>
      <c r="AUU82" s="4"/>
      <c r="AUV82" s="4"/>
      <c r="AUW82" s="4"/>
      <c r="AUX82" s="4"/>
      <c r="AUY82" s="4"/>
      <c r="AUZ82" s="4"/>
      <c r="AVA82" s="4"/>
      <c r="AVB82" s="4"/>
      <c r="AVC82" s="4"/>
      <c r="AVD82" s="4"/>
      <c r="AVE82" s="4"/>
      <c r="AVF82" s="4"/>
      <c r="AVG82" s="4"/>
      <c r="AVH82" s="4"/>
      <c r="AVI82" s="4"/>
      <c r="AVJ82" s="4"/>
      <c r="AVK82" s="4"/>
      <c r="AVL82" s="4"/>
      <c r="AVM82" s="4"/>
      <c r="AVN82" s="4"/>
      <c r="AVO82" s="4"/>
      <c r="AVP82" s="4"/>
      <c r="AVQ82" s="4"/>
      <c r="AVR82" s="4"/>
      <c r="AVS82" s="4"/>
      <c r="AVT82" s="4"/>
      <c r="AVU82" s="4"/>
      <c r="AVV82" s="4"/>
      <c r="AVW82" s="4"/>
      <c r="AVX82" s="4"/>
      <c r="AVY82" s="4"/>
      <c r="AVZ82" s="4"/>
      <c r="AWA82" s="4"/>
      <c r="AWB82" s="4"/>
      <c r="AWC82" s="4"/>
      <c r="AWD82" s="4"/>
      <c r="AWE82" s="4"/>
      <c r="AWF82" s="4"/>
      <c r="AWG82" s="4"/>
      <c r="AWH82" s="4"/>
      <c r="AWI82" s="4"/>
      <c r="AWJ82" s="4"/>
      <c r="AWK82" s="4"/>
      <c r="AWL82" s="4"/>
      <c r="AWM82" s="4"/>
      <c r="AWN82" s="4"/>
      <c r="AWO82" s="4"/>
      <c r="AWP82" s="4"/>
      <c r="AWQ82" s="4"/>
      <c r="AWR82" s="4"/>
      <c r="AWS82" s="4"/>
      <c r="AWT82" s="4"/>
      <c r="AWU82" s="4"/>
      <c r="AWV82" s="4"/>
      <c r="AWW82" s="4"/>
      <c r="AWX82" s="4"/>
      <c r="AWY82" s="4"/>
      <c r="AWZ82" s="4"/>
      <c r="AXA82" s="4"/>
      <c r="AXB82" s="4"/>
      <c r="AXC82" s="4"/>
      <c r="AXD82" s="4"/>
      <c r="AXE82" s="4"/>
      <c r="AXF82" s="4"/>
      <c r="AXG82" s="4"/>
      <c r="AXH82" s="4"/>
      <c r="AXI82" s="4"/>
      <c r="AXJ82" s="4"/>
      <c r="AXK82" s="4"/>
      <c r="AXL82" s="4"/>
      <c r="AXM82" s="4"/>
      <c r="AXN82" s="4"/>
      <c r="AXO82" s="4"/>
      <c r="AXP82" s="4"/>
      <c r="AXQ82" s="4"/>
      <c r="AXR82" s="4"/>
      <c r="AXS82" s="4"/>
      <c r="AXT82" s="4"/>
      <c r="AXU82" s="4"/>
      <c r="AXV82" s="4"/>
      <c r="AXW82" s="4"/>
      <c r="AXX82" s="4"/>
      <c r="AXY82" s="4"/>
      <c r="AXZ82" s="4"/>
      <c r="AYA82" s="4"/>
      <c r="AYB82" s="4"/>
      <c r="AYC82" s="4"/>
      <c r="AYD82" s="4"/>
      <c r="AYE82" s="4"/>
      <c r="AYF82" s="4"/>
      <c r="AYG82" s="4"/>
      <c r="AYH82" s="4"/>
      <c r="AYI82" s="4"/>
      <c r="AYJ82" s="4"/>
      <c r="AYK82" s="4"/>
      <c r="AYL82" s="4"/>
      <c r="AYM82" s="4"/>
      <c r="AYN82" s="4"/>
      <c r="AYO82" s="4"/>
      <c r="AYP82" s="4"/>
      <c r="AYQ82" s="4"/>
      <c r="AYR82" s="4"/>
      <c r="AYS82" s="4"/>
      <c r="AYT82" s="4"/>
      <c r="AYU82" s="4"/>
      <c r="AYV82" s="4"/>
      <c r="AYW82" s="4"/>
      <c r="AYX82" s="4"/>
      <c r="AYY82" s="4"/>
      <c r="AYZ82" s="4"/>
      <c r="AZA82" s="4"/>
      <c r="AZB82" s="4"/>
      <c r="AZC82" s="4"/>
      <c r="AZD82" s="4"/>
      <c r="AZE82" s="4"/>
      <c r="AZF82" s="4"/>
      <c r="AZG82" s="4"/>
      <c r="AZH82" s="4"/>
      <c r="AZI82" s="4"/>
      <c r="AZJ82" s="4"/>
      <c r="AZK82" s="4"/>
      <c r="AZL82" s="4"/>
      <c r="AZM82" s="4"/>
      <c r="AZN82" s="4"/>
      <c r="AZO82" s="4"/>
      <c r="AZP82" s="4"/>
      <c r="AZQ82" s="4"/>
      <c r="AZR82" s="4"/>
      <c r="AZS82" s="4"/>
      <c r="AZT82" s="4"/>
      <c r="AZU82" s="4"/>
      <c r="AZV82" s="4"/>
      <c r="AZW82" s="4"/>
      <c r="AZX82" s="4"/>
      <c r="AZY82" s="4"/>
      <c r="AZZ82" s="4"/>
      <c r="BAA82" s="4"/>
      <c r="BAB82" s="4"/>
      <c r="BAC82" s="4"/>
      <c r="BAD82" s="4"/>
      <c r="BAE82" s="4"/>
      <c r="BAF82" s="4"/>
      <c r="BAG82" s="4"/>
      <c r="BAH82" s="4"/>
      <c r="BAI82" s="4"/>
      <c r="BAJ82" s="4"/>
      <c r="BAK82" s="4"/>
      <c r="BAL82" s="4"/>
      <c r="BAM82" s="4"/>
      <c r="BAN82" s="4"/>
      <c r="BAO82" s="4"/>
      <c r="BAP82" s="4"/>
      <c r="BAQ82" s="4"/>
      <c r="BAR82" s="4"/>
      <c r="BAS82" s="4"/>
      <c r="BAT82" s="4"/>
      <c r="BAU82" s="4"/>
      <c r="BAV82" s="4"/>
      <c r="BAW82" s="4"/>
      <c r="BAX82" s="4"/>
      <c r="BAY82" s="4"/>
      <c r="BAZ82" s="4"/>
      <c r="BBA82" s="4"/>
      <c r="BBB82" s="4"/>
      <c r="BBC82" s="4"/>
      <c r="BBD82" s="4"/>
      <c r="BBE82" s="4"/>
      <c r="BBF82" s="4"/>
      <c r="BBG82" s="4"/>
      <c r="BBH82" s="4"/>
      <c r="BBI82" s="4"/>
      <c r="BBJ82" s="4"/>
      <c r="BBK82" s="4"/>
      <c r="BBL82" s="4"/>
      <c r="BBM82" s="4"/>
      <c r="BBN82" s="4"/>
      <c r="BBO82" s="4"/>
      <c r="BBP82" s="4"/>
      <c r="BBQ82" s="4"/>
      <c r="BBR82" s="4"/>
      <c r="BBS82" s="4"/>
      <c r="BBT82" s="4"/>
      <c r="BBU82" s="4"/>
      <c r="BBV82" s="4"/>
      <c r="BBW82" s="4"/>
      <c r="BBX82" s="4"/>
      <c r="BBY82" s="4"/>
      <c r="BBZ82" s="4"/>
      <c r="BCA82" s="4"/>
      <c r="BCB82" s="4"/>
      <c r="BCC82" s="4"/>
      <c r="BCD82" s="4"/>
      <c r="BCE82" s="4"/>
      <c r="BCF82" s="4"/>
      <c r="BCG82" s="4"/>
      <c r="BCH82" s="4"/>
      <c r="BCI82" s="4"/>
      <c r="BCJ82" s="4"/>
      <c r="BCK82" s="4"/>
      <c r="BCL82" s="4"/>
      <c r="BCM82" s="4"/>
      <c r="BCN82" s="4"/>
      <c r="BCO82" s="4"/>
      <c r="BCP82" s="4"/>
      <c r="BCQ82" s="4"/>
      <c r="BCR82" s="4"/>
      <c r="BCS82" s="4"/>
      <c r="BCT82" s="4"/>
      <c r="BCU82" s="4"/>
      <c r="BCV82" s="4"/>
      <c r="BCW82" s="4"/>
      <c r="BCX82" s="4"/>
      <c r="BCY82" s="4"/>
      <c r="BCZ82" s="4"/>
      <c r="BDA82" s="4"/>
      <c r="BDB82" s="4"/>
      <c r="BDC82" s="4"/>
      <c r="BDD82" s="4"/>
      <c r="BDE82" s="4"/>
      <c r="BDF82" s="4"/>
      <c r="BDG82" s="4"/>
      <c r="BDH82" s="4"/>
      <c r="BDI82" s="4"/>
      <c r="BDJ82" s="4"/>
      <c r="BDK82" s="4"/>
      <c r="BDL82" s="4"/>
      <c r="BDM82" s="4"/>
      <c r="BDN82" s="4"/>
      <c r="BDO82" s="4"/>
      <c r="BDP82" s="4"/>
      <c r="BDQ82" s="4"/>
      <c r="BDR82" s="4"/>
      <c r="BDS82" s="4"/>
      <c r="BDT82" s="4"/>
      <c r="BDU82" s="4"/>
      <c r="BDV82" s="4"/>
      <c r="BDW82" s="4"/>
      <c r="BDX82" s="4"/>
      <c r="BDY82" s="4"/>
      <c r="BDZ82" s="4"/>
      <c r="BEA82" s="4"/>
      <c r="BEB82" s="4"/>
      <c r="BEC82" s="4"/>
      <c r="BED82" s="4"/>
      <c r="BEE82" s="4"/>
      <c r="BEF82" s="4"/>
      <c r="BEG82" s="4"/>
      <c r="BEH82" s="4"/>
      <c r="BEI82" s="4"/>
      <c r="BEJ82" s="4"/>
      <c r="BEK82" s="4"/>
      <c r="BEL82" s="4"/>
      <c r="BEM82" s="4"/>
      <c r="BEN82" s="4"/>
      <c r="BEO82" s="4"/>
      <c r="BEP82" s="4"/>
      <c r="BEQ82" s="4"/>
      <c r="BER82" s="4"/>
      <c r="BES82" s="4"/>
      <c r="BET82" s="4"/>
      <c r="BEU82" s="4"/>
      <c r="BEV82" s="4"/>
      <c r="BEW82" s="4"/>
      <c r="BEX82" s="4"/>
      <c r="BEY82" s="4"/>
      <c r="BEZ82" s="4"/>
      <c r="BFA82" s="4"/>
      <c r="BFB82" s="4"/>
      <c r="BFC82" s="4"/>
      <c r="BFD82" s="4"/>
      <c r="BFE82" s="4"/>
      <c r="BFF82" s="4"/>
      <c r="BFG82" s="4"/>
      <c r="BFH82" s="4"/>
      <c r="BFI82" s="4"/>
      <c r="BFJ82" s="4"/>
      <c r="BFK82" s="4"/>
      <c r="BFL82" s="4"/>
      <c r="BFM82" s="4"/>
      <c r="BFN82" s="4"/>
      <c r="BFO82" s="4"/>
      <c r="BFP82" s="4"/>
      <c r="BFQ82" s="4"/>
      <c r="BFR82" s="4"/>
      <c r="BFS82" s="4"/>
      <c r="BFT82" s="4"/>
      <c r="BFU82" s="4"/>
      <c r="BFV82" s="4"/>
      <c r="BFW82" s="4"/>
      <c r="BFX82" s="4"/>
      <c r="BFY82" s="4"/>
      <c r="BFZ82" s="4"/>
      <c r="BGA82" s="4"/>
      <c r="BGB82" s="4"/>
      <c r="BGC82" s="4"/>
      <c r="BGD82" s="4"/>
      <c r="BGE82" s="4"/>
      <c r="BGF82" s="4"/>
      <c r="BGG82" s="4"/>
      <c r="BGH82" s="4"/>
      <c r="BGI82" s="4"/>
      <c r="BGJ82" s="4"/>
      <c r="BGK82" s="4"/>
      <c r="BGL82" s="4"/>
      <c r="BGM82" s="4"/>
      <c r="BGN82" s="4"/>
      <c r="BGO82" s="4"/>
      <c r="BGP82" s="4"/>
      <c r="BGQ82" s="4"/>
      <c r="BGR82" s="4"/>
      <c r="BGS82" s="4"/>
      <c r="BGT82" s="4"/>
      <c r="BGU82" s="4"/>
      <c r="BGV82" s="4"/>
      <c r="BGW82" s="4"/>
      <c r="BGX82" s="4"/>
      <c r="BGY82" s="4"/>
      <c r="BGZ82" s="4"/>
      <c r="BHA82" s="4"/>
      <c r="BHB82" s="4"/>
      <c r="BHC82" s="4"/>
      <c r="BHD82" s="4"/>
      <c r="BHE82" s="4"/>
      <c r="BHF82" s="4"/>
      <c r="BHG82" s="4"/>
      <c r="BHH82" s="4"/>
      <c r="BHI82" s="4"/>
      <c r="BHJ82" s="4"/>
      <c r="BHK82" s="4"/>
      <c r="BHL82" s="4"/>
      <c r="BHM82" s="4"/>
      <c r="BHN82" s="4"/>
      <c r="BHO82" s="4"/>
      <c r="BHP82" s="4"/>
      <c r="BHQ82" s="4"/>
      <c r="BHR82" s="4"/>
      <c r="BHS82" s="4"/>
      <c r="BHT82" s="4"/>
      <c r="BHU82" s="4"/>
      <c r="BHV82" s="4"/>
      <c r="BHW82" s="4"/>
      <c r="BHX82" s="4"/>
      <c r="BHY82" s="4"/>
      <c r="BHZ82" s="4"/>
      <c r="BIA82" s="4"/>
      <c r="BIB82" s="4"/>
      <c r="BIC82" s="4"/>
      <c r="BID82" s="4"/>
      <c r="BIE82" s="4"/>
      <c r="BIF82" s="4"/>
      <c r="BIG82" s="4"/>
      <c r="BIH82" s="4"/>
      <c r="BII82" s="4"/>
      <c r="BIJ82" s="4"/>
      <c r="BIK82" s="4"/>
      <c r="BIL82" s="4"/>
      <c r="BIM82" s="4"/>
      <c r="BIN82" s="4"/>
      <c r="BIO82" s="4"/>
      <c r="BIP82" s="4"/>
      <c r="BIQ82" s="4"/>
      <c r="BIR82" s="4"/>
      <c r="BIS82" s="4"/>
      <c r="BIT82" s="4"/>
      <c r="BIU82" s="4"/>
      <c r="BIV82" s="4"/>
      <c r="BIW82" s="4"/>
      <c r="BIX82" s="4"/>
      <c r="BIY82" s="4"/>
      <c r="BIZ82" s="4"/>
      <c r="BJA82" s="4"/>
      <c r="BJB82" s="4"/>
      <c r="BJC82" s="4"/>
      <c r="BJD82" s="4"/>
      <c r="BJE82" s="4"/>
      <c r="BJF82" s="4"/>
      <c r="BJG82" s="4"/>
      <c r="BJH82" s="4"/>
      <c r="BJI82" s="4"/>
      <c r="BJJ82" s="4"/>
      <c r="BJK82" s="4"/>
      <c r="BJL82" s="4"/>
      <c r="BJM82" s="4"/>
      <c r="BJN82" s="4"/>
      <c r="BJO82" s="4"/>
      <c r="BJP82" s="4"/>
      <c r="BJQ82" s="4"/>
      <c r="BJR82" s="4"/>
      <c r="BJS82" s="4"/>
      <c r="BJT82" s="4"/>
      <c r="BJU82" s="4"/>
      <c r="BJV82" s="4"/>
      <c r="BJW82" s="4"/>
      <c r="BJX82" s="4"/>
      <c r="BJY82" s="4"/>
      <c r="BJZ82" s="4"/>
      <c r="BKA82" s="4"/>
      <c r="BKB82" s="4"/>
      <c r="BKC82" s="4"/>
      <c r="BKD82" s="4"/>
      <c r="BKE82" s="4"/>
      <c r="BKF82" s="4"/>
      <c r="BKG82" s="4"/>
      <c r="BKH82" s="4"/>
      <c r="BKI82" s="4"/>
      <c r="BKJ82" s="4"/>
      <c r="BKK82" s="4"/>
      <c r="BKL82" s="4"/>
      <c r="BKM82" s="4"/>
      <c r="BKN82" s="4"/>
      <c r="BKO82" s="4"/>
      <c r="BKP82" s="4"/>
      <c r="BKQ82" s="4"/>
      <c r="BKR82" s="4"/>
      <c r="BKS82" s="4"/>
      <c r="BKT82" s="4"/>
      <c r="BKU82" s="4"/>
      <c r="BKV82" s="4"/>
      <c r="BKW82" s="4"/>
      <c r="BKX82" s="4"/>
      <c r="BKY82" s="4"/>
      <c r="BKZ82" s="4"/>
      <c r="BLA82" s="4"/>
      <c r="BLB82" s="4"/>
      <c r="BLC82" s="4"/>
      <c r="BLD82" s="4"/>
      <c r="BLE82" s="4"/>
      <c r="BLF82" s="4"/>
      <c r="BLG82" s="4"/>
      <c r="BLH82" s="4"/>
      <c r="BLI82" s="4"/>
      <c r="BLJ82" s="4"/>
      <c r="BLK82" s="4"/>
      <c r="BLL82" s="4"/>
      <c r="BLM82" s="4"/>
      <c r="BLN82" s="4"/>
      <c r="BLO82" s="4"/>
      <c r="BLP82" s="4"/>
      <c r="BLQ82" s="4"/>
      <c r="BLR82" s="4"/>
      <c r="BLS82" s="4"/>
      <c r="BLT82" s="4"/>
      <c r="BLU82" s="4"/>
      <c r="BLV82" s="4"/>
      <c r="BLW82" s="4"/>
      <c r="BLX82" s="4"/>
      <c r="BLY82" s="4"/>
      <c r="BLZ82" s="4"/>
      <c r="BMA82" s="4"/>
      <c r="BMB82" s="4"/>
      <c r="BMC82" s="4"/>
      <c r="BMD82" s="4"/>
      <c r="BME82" s="4"/>
      <c r="BMF82" s="4"/>
      <c r="BMG82" s="4"/>
      <c r="BMH82" s="4"/>
      <c r="BMI82" s="4"/>
      <c r="BMJ82" s="4"/>
      <c r="BMK82" s="4"/>
      <c r="BML82" s="4"/>
      <c r="BMM82" s="4"/>
      <c r="BMN82" s="4"/>
      <c r="BMO82" s="4"/>
      <c r="BMP82" s="4"/>
      <c r="BMQ82" s="4"/>
      <c r="BMR82" s="4"/>
      <c r="BMS82" s="4"/>
      <c r="BMT82" s="4"/>
      <c r="BMU82" s="4"/>
      <c r="BMV82" s="4"/>
      <c r="BMW82" s="4"/>
      <c r="BMX82" s="4"/>
      <c r="BMY82" s="4"/>
      <c r="BMZ82" s="4"/>
      <c r="BNA82" s="4"/>
      <c r="BNB82" s="4"/>
      <c r="BNC82" s="4"/>
      <c r="BND82" s="4"/>
      <c r="BNE82" s="4"/>
      <c r="BNF82" s="4"/>
      <c r="BNG82" s="4"/>
      <c r="BNH82" s="4"/>
      <c r="BNI82" s="4"/>
      <c r="BNJ82" s="4"/>
      <c r="BNK82" s="4"/>
      <c r="BNL82" s="4"/>
      <c r="BNM82" s="4"/>
      <c r="BNN82" s="4"/>
      <c r="BNO82" s="4"/>
      <c r="BNP82" s="4"/>
      <c r="BNQ82" s="4"/>
      <c r="BNR82" s="4"/>
      <c r="BNS82" s="4"/>
      <c r="BNT82" s="4"/>
      <c r="BNU82" s="4"/>
      <c r="BNV82" s="4"/>
      <c r="BNW82" s="4"/>
      <c r="BNX82" s="4"/>
      <c r="BNY82" s="4"/>
      <c r="BNZ82" s="4"/>
      <c r="BOA82" s="4"/>
      <c r="BOB82" s="4"/>
      <c r="BOC82" s="4"/>
      <c r="BOD82" s="4"/>
      <c r="BOE82" s="4"/>
      <c r="BOF82" s="4"/>
      <c r="BOG82" s="4"/>
      <c r="BOH82" s="4"/>
      <c r="BOI82" s="4"/>
      <c r="BOJ82" s="4"/>
      <c r="BOK82" s="4"/>
      <c r="BOL82" s="4"/>
      <c r="BOM82" s="4"/>
      <c r="BON82" s="4"/>
      <c r="BOO82" s="4"/>
      <c r="BOP82" s="4"/>
      <c r="BOQ82" s="4"/>
      <c r="BOR82" s="4"/>
      <c r="BOS82" s="4"/>
      <c r="BOT82" s="4"/>
      <c r="BOU82" s="4"/>
      <c r="BOV82" s="4"/>
      <c r="BOW82" s="4"/>
      <c r="BOX82" s="4"/>
      <c r="BOY82" s="4"/>
      <c r="BOZ82" s="4"/>
      <c r="BPA82" s="4"/>
      <c r="BPB82" s="4"/>
      <c r="BPC82" s="4"/>
      <c r="BPD82" s="4"/>
      <c r="BPE82" s="4"/>
      <c r="BPF82" s="4"/>
      <c r="BPG82" s="4"/>
      <c r="BPH82" s="4"/>
      <c r="BPI82" s="4"/>
      <c r="BPJ82" s="4"/>
      <c r="BPK82" s="4"/>
      <c r="BPL82" s="4"/>
      <c r="BPM82" s="4"/>
      <c r="BPN82" s="4"/>
      <c r="BPO82" s="4"/>
      <c r="BPP82" s="4"/>
      <c r="BPQ82" s="4"/>
      <c r="BPR82" s="4"/>
      <c r="BPS82" s="4"/>
      <c r="BPT82" s="4"/>
      <c r="BPU82" s="4"/>
      <c r="BPV82" s="4"/>
      <c r="BPW82" s="4"/>
      <c r="BPX82" s="4"/>
      <c r="BPY82" s="4"/>
      <c r="BPZ82" s="4"/>
      <c r="BQA82" s="4"/>
      <c r="BQB82" s="4"/>
      <c r="BQC82" s="4"/>
      <c r="BQD82" s="4"/>
      <c r="BQE82" s="4"/>
      <c r="BQF82" s="4"/>
      <c r="BQG82" s="4"/>
      <c r="BQH82" s="4"/>
      <c r="BQI82" s="4"/>
      <c r="BQJ82" s="4"/>
      <c r="BQK82" s="4"/>
      <c r="BQL82" s="4"/>
      <c r="BQM82" s="4"/>
      <c r="BQN82" s="4"/>
      <c r="BQO82" s="4"/>
      <c r="BQP82" s="4"/>
      <c r="BQQ82" s="4"/>
      <c r="BQR82" s="4"/>
      <c r="BQS82" s="4"/>
      <c r="BQT82" s="4"/>
      <c r="BQU82" s="4"/>
      <c r="BQV82" s="4"/>
      <c r="BQW82" s="4"/>
      <c r="BQX82" s="4"/>
      <c r="BQY82" s="4"/>
      <c r="BQZ82" s="4"/>
      <c r="BRA82" s="4"/>
      <c r="BRB82" s="4"/>
      <c r="BRC82" s="4"/>
      <c r="BRD82" s="4"/>
      <c r="BRE82" s="4"/>
      <c r="BRF82" s="4"/>
      <c r="BRG82" s="4"/>
      <c r="BRH82" s="4"/>
      <c r="BRI82" s="4"/>
      <c r="BRJ82" s="4"/>
      <c r="BRK82" s="4"/>
      <c r="BRL82" s="4"/>
      <c r="BRM82" s="4"/>
      <c r="BRN82" s="4"/>
      <c r="BRO82" s="4"/>
      <c r="BRP82" s="4"/>
      <c r="BRQ82" s="4"/>
      <c r="BRR82" s="4"/>
      <c r="BRS82" s="4"/>
      <c r="BRT82" s="4"/>
      <c r="BRU82" s="4"/>
      <c r="BRV82" s="4"/>
      <c r="BRW82" s="4"/>
      <c r="BRX82" s="4"/>
      <c r="BRY82" s="4"/>
      <c r="BRZ82" s="4"/>
      <c r="BSA82" s="4"/>
      <c r="BSB82" s="4"/>
      <c r="BSC82" s="4"/>
      <c r="BSD82" s="4"/>
      <c r="BSE82" s="4"/>
      <c r="BSF82" s="4"/>
      <c r="BSG82" s="4"/>
      <c r="BSH82" s="4"/>
      <c r="BSI82" s="4"/>
      <c r="BSJ82" s="4"/>
      <c r="BSK82" s="4"/>
      <c r="BSL82" s="4"/>
      <c r="BSM82" s="4"/>
      <c r="BSN82" s="4"/>
      <c r="BSO82" s="4"/>
      <c r="BSP82" s="4"/>
      <c r="BSQ82" s="4"/>
      <c r="BSR82" s="4"/>
      <c r="BSS82" s="4"/>
      <c r="BST82" s="4"/>
      <c r="BSU82" s="4"/>
      <c r="BSV82" s="4"/>
      <c r="BSW82" s="4"/>
      <c r="BSX82" s="4"/>
      <c r="BSY82" s="4"/>
      <c r="BSZ82" s="4"/>
      <c r="BTA82" s="4"/>
      <c r="BTB82" s="4"/>
      <c r="BTC82" s="4"/>
      <c r="BTD82" s="4"/>
      <c r="BTE82" s="4"/>
      <c r="BTF82" s="4"/>
      <c r="BTG82" s="4"/>
      <c r="BTH82" s="4"/>
      <c r="BTI82" s="4"/>
      <c r="BTJ82" s="4"/>
      <c r="BTK82" s="4"/>
      <c r="BTL82" s="4"/>
      <c r="BTM82" s="4"/>
      <c r="BTN82" s="4"/>
      <c r="BTO82" s="4"/>
      <c r="BTP82" s="4"/>
      <c r="BTQ82" s="4"/>
      <c r="BTR82" s="4"/>
      <c r="BTS82" s="4"/>
      <c r="BTT82" s="4"/>
      <c r="BTU82" s="4"/>
      <c r="BTV82" s="4"/>
      <c r="BTW82" s="4"/>
      <c r="BTX82" s="4"/>
      <c r="BTY82" s="4"/>
      <c r="BTZ82" s="4"/>
      <c r="BUA82" s="4"/>
      <c r="BUB82" s="4"/>
      <c r="BUC82" s="4"/>
      <c r="BUD82" s="4"/>
      <c r="BUE82" s="4"/>
      <c r="BUF82" s="4"/>
      <c r="BUG82" s="4"/>
      <c r="BUH82" s="4"/>
      <c r="BUI82" s="4"/>
      <c r="BUJ82" s="4"/>
      <c r="BUK82" s="4"/>
      <c r="BUL82" s="4"/>
      <c r="BUM82" s="4"/>
      <c r="BUN82" s="4"/>
      <c r="BUO82" s="4"/>
      <c r="BUP82" s="4"/>
      <c r="BUQ82" s="4"/>
      <c r="BUR82" s="4"/>
      <c r="BUS82" s="4"/>
      <c r="BUT82" s="4"/>
      <c r="BUU82" s="4"/>
      <c r="BUV82" s="4"/>
      <c r="BUW82" s="4"/>
      <c r="BUX82" s="4"/>
      <c r="BUY82" s="4"/>
      <c r="BUZ82" s="4"/>
      <c r="BVA82" s="4"/>
      <c r="BVB82" s="4"/>
      <c r="BVC82" s="4"/>
      <c r="BVD82" s="4"/>
      <c r="BVE82" s="4"/>
      <c r="BVF82" s="4"/>
      <c r="BVG82" s="4"/>
      <c r="BVH82" s="4"/>
      <c r="BVI82" s="4"/>
      <c r="BVJ82" s="4"/>
      <c r="BVK82" s="4"/>
      <c r="BVL82" s="4"/>
      <c r="BVM82" s="4"/>
      <c r="BVN82" s="4"/>
      <c r="BVO82" s="4"/>
      <c r="BVP82" s="4"/>
      <c r="BVQ82" s="4"/>
      <c r="BVR82" s="4"/>
      <c r="BVS82" s="4"/>
      <c r="BVT82" s="4"/>
      <c r="BVU82" s="4"/>
      <c r="BVV82" s="4"/>
      <c r="BVW82" s="4"/>
      <c r="BVX82" s="4"/>
      <c r="BVY82" s="4"/>
      <c r="BVZ82" s="4"/>
      <c r="BWA82" s="4"/>
      <c r="BWB82" s="4"/>
      <c r="BWC82" s="4"/>
      <c r="BWD82" s="4"/>
      <c r="BWE82" s="4"/>
      <c r="BWF82" s="4"/>
      <c r="BWG82" s="4"/>
      <c r="BWH82" s="4"/>
      <c r="BWI82" s="4"/>
      <c r="BWJ82" s="4"/>
      <c r="BWK82" s="4"/>
      <c r="BWL82" s="4"/>
      <c r="BWM82" s="4"/>
      <c r="BWN82" s="4"/>
      <c r="BWO82" s="4"/>
      <c r="BWP82" s="4"/>
      <c r="BWQ82" s="4"/>
      <c r="BWR82" s="4"/>
      <c r="BWS82" s="4"/>
      <c r="BWT82" s="4"/>
      <c r="BWU82" s="4"/>
      <c r="BWV82" s="4"/>
      <c r="BWW82" s="4"/>
      <c r="BWX82" s="4"/>
      <c r="BWY82" s="4"/>
      <c r="BWZ82" s="4"/>
      <c r="BXA82" s="4"/>
      <c r="BXB82" s="4"/>
      <c r="BXC82" s="4"/>
      <c r="BXD82" s="4"/>
      <c r="BXE82" s="4"/>
      <c r="BXF82" s="4"/>
      <c r="BXG82" s="4"/>
      <c r="BXH82" s="4"/>
      <c r="BXI82" s="4"/>
      <c r="BXJ82" s="4"/>
      <c r="BXK82" s="4"/>
      <c r="BXL82" s="4"/>
      <c r="BXM82" s="4"/>
      <c r="BXN82" s="4"/>
      <c r="BXO82" s="4"/>
      <c r="BXP82" s="4"/>
      <c r="BXQ82" s="4"/>
      <c r="BXR82" s="4"/>
      <c r="BXS82" s="4"/>
      <c r="BXT82" s="4"/>
      <c r="BXU82" s="4"/>
      <c r="BXV82" s="4"/>
      <c r="BXW82" s="4"/>
      <c r="BXX82" s="4"/>
      <c r="BXY82" s="4"/>
      <c r="BXZ82" s="4"/>
      <c r="BYA82" s="4"/>
      <c r="BYB82" s="4"/>
      <c r="BYC82" s="4"/>
      <c r="BYD82" s="4"/>
      <c r="BYE82" s="4"/>
      <c r="BYF82" s="4"/>
      <c r="BYG82" s="4"/>
      <c r="BYH82" s="4"/>
      <c r="BYI82" s="4"/>
      <c r="BYJ82" s="4"/>
      <c r="BYK82" s="4"/>
      <c r="BYL82" s="4"/>
      <c r="BYM82" s="4"/>
      <c r="BYN82" s="4"/>
      <c r="BYO82" s="4"/>
      <c r="BYP82" s="4"/>
      <c r="BYQ82" s="4"/>
      <c r="BYR82" s="4"/>
      <c r="BYS82" s="4"/>
      <c r="BYT82" s="4"/>
      <c r="BYU82" s="4"/>
      <c r="BYV82" s="4"/>
      <c r="BYW82" s="4"/>
      <c r="BYX82" s="4"/>
      <c r="BYY82" s="4"/>
      <c r="BYZ82" s="4"/>
      <c r="BZA82" s="4"/>
      <c r="BZB82" s="4"/>
      <c r="BZC82" s="4"/>
      <c r="BZD82" s="4"/>
      <c r="BZE82" s="4"/>
      <c r="BZF82" s="4"/>
      <c r="BZG82" s="4"/>
      <c r="BZH82" s="4"/>
      <c r="BZI82" s="4"/>
      <c r="BZJ82" s="4"/>
      <c r="BZK82" s="4"/>
      <c r="BZL82" s="4"/>
      <c r="BZM82" s="4"/>
      <c r="BZN82" s="4"/>
      <c r="BZO82" s="4"/>
      <c r="BZP82" s="4"/>
      <c r="BZQ82" s="4"/>
      <c r="BZR82" s="4"/>
      <c r="BZS82" s="4"/>
      <c r="BZT82" s="4"/>
      <c r="BZU82" s="4"/>
      <c r="BZV82" s="4"/>
      <c r="BZW82" s="4"/>
      <c r="BZX82" s="4"/>
      <c r="BZY82" s="4"/>
      <c r="BZZ82" s="4"/>
      <c r="CAA82" s="4"/>
      <c r="CAB82" s="4"/>
      <c r="CAC82" s="4"/>
      <c r="CAD82" s="4"/>
      <c r="CAE82" s="4"/>
      <c r="CAF82" s="4"/>
      <c r="CAG82" s="4"/>
      <c r="CAH82" s="4"/>
      <c r="CAI82" s="4"/>
      <c r="CAJ82" s="4"/>
      <c r="CAK82" s="4"/>
      <c r="CAL82" s="4"/>
      <c r="CAM82" s="4"/>
      <c r="CAN82" s="4"/>
      <c r="CAO82" s="4"/>
      <c r="CAP82" s="4"/>
      <c r="CAQ82" s="4"/>
      <c r="CAR82" s="4"/>
      <c r="CAS82" s="4"/>
      <c r="CAT82" s="4"/>
      <c r="CAU82" s="4"/>
      <c r="CAV82" s="4"/>
      <c r="CAW82" s="4"/>
      <c r="CAX82" s="4"/>
      <c r="CAY82" s="4"/>
      <c r="CAZ82" s="4"/>
      <c r="CBA82" s="4"/>
      <c r="CBB82" s="4"/>
      <c r="CBC82" s="4"/>
      <c r="CBD82" s="4"/>
      <c r="CBE82" s="4"/>
      <c r="CBF82" s="4"/>
      <c r="CBG82" s="4"/>
      <c r="CBH82" s="4"/>
      <c r="CBI82" s="4"/>
      <c r="CBJ82" s="4"/>
      <c r="CBK82" s="4"/>
      <c r="CBL82" s="4"/>
      <c r="CBM82" s="4"/>
      <c r="CBN82" s="4"/>
      <c r="CBO82" s="4"/>
      <c r="CBP82" s="4"/>
      <c r="CBQ82" s="4"/>
      <c r="CBR82" s="4"/>
      <c r="CBS82" s="4"/>
      <c r="CBT82" s="4"/>
      <c r="CBU82" s="4"/>
      <c r="CBV82" s="4"/>
      <c r="CBW82" s="4"/>
      <c r="CBX82" s="4"/>
      <c r="CBY82" s="4"/>
      <c r="CBZ82" s="4"/>
      <c r="CCA82" s="4"/>
      <c r="CCB82" s="4"/>
      <c r="CCC82" s="4"/>
      <c r="CCD82" s="4"/>
      <c r="CCE82" s="4"/>
      <c r="CCF82" s="4"/>
      <c r="CCG82" s="4"/>
      <c r="CCH82" s="4"/>
      <c r="CCI82" s="4"/>
      <c r="CCJ82" s="4"/>
      <c r="CCK82" s="4"/>
      <c r="CCL82" s="4"/>
      <c r="CCM82" s="4"/>
      <c r="CCN82" s="4"/>
      <c r="CCO82" s="4"/>
      <c r="CCP82" s="4"/>
      <c r="CCQ82" s="4"/>
      <c r="CCR82" s="4"/>
      <c r="CCS82" s="4"/>
      <c r="CCT82" s="4"/>
      <c r="CCU82" s="4"/>
      <c r="CCV82" s="4"/>
      <c r="CCW82" s="4"/>
      <c r="CCX82" s="4"/>
      <c r="CCY82" s="4"/>
      <c r="CCZ82" s="4"/>
      <c r="CDA82" s="4"/>
      <c r="CDB82" s="4"/>
      <c r="CDC82" s="4"/>
      <c r="CDD82" s="4"/>
      <c r="CDE82" s="4"/>
      <c r="CDF82" s="4"/>
      <c r="CDG82" s="4"/>
      <c r="CDH82" s="4"/>
      <c r="CDI82" s="4"/>
      <c r="CDJ82" s="4"/>
      <c r="CDK82" s="4"/>
      <c r="CDL82" s="4"/>
      <c r="CDM82" s="4"/>
      <c r="CDN82" s="4"/>
      <c r="CDO82" s="4"/>
      <c r="CDP82" s="4"/>
      <c r="CDQ82" s="4"/>
      <c r="CDR82" s="4"/>
      <c r="CDS82" s="4"/>
      <c r="CDT82" s="4"/>
      <c r="CDU82" s="4"/>
      <c r="CDV82" s="4"/>
      <c r="CDW82" s="4"/>
      <c r="CDX82" s="4"/>
      <c r="CDY82" s="4"/>
      <c r="CDZ82" s="4"/>
      <c r="CEA82" s="4"/>
      <c r="CEB82" s="4"/>
      <c r="CEC82" s="4"/>
      <c r="CED82" s="4"/>
      <c r="CEE82" s="4"/>
      <c r="CEF82" s="4"/>
      <c r="CEG82" s="4"/>
      <c r="CEH82" s="4"/>
      <c r="CEI82" s="4"/>
      <c r="CEJ82" s="4"/>
      <c r="CEK82" s="4"/>
      <c r="CEL82" s="4"/>
      <c r="CEM82" s="4"/>
      <c r="CEN82" s="4"/>
      <c r="CEO82" s="4"/>
      <c r="CEP82" s="4"/>
      <c r="CEQ82" s="4"/>
      <c r="CER82" s="4"/>
      <c r="CES82" s="4"/>
      <c r="CET82" s="4"/>
      <c r="CEU82" s="4"/>
      <c r="CEV82" s="4"/>
      <c r="CEW82" s="4"/>
      <c r="CEX82" s="4"/>
      <c r="CEY82" s="4"/>
      <c r="CEZ82" s="4"/>
      <c r="CFA82" s="4"/>
      <c r="CFB82" s="4"/>
      <c r="CFC82" s="4"/>
      <c r="CFD82" s="4"/>
      <c r="CFE82" s="4"/>
      <c r="CFF82" s="4"/>
      <c r="CFG82" s="4"/>
      <c r="CFH82" s="4"/>
      <c r="CFI82" s="4"/>
      <c r="CFJ82" s="4"/>
      <c r="CFK82" s="4"/>
      <c r="CFL82" s="4"/>
      <c r="CFM82" s="4"/>
      <c r="CFN82" s="4"/>
      <c r="CFO82" s="4"/>
      <c r="CFP82" s="4"/>
      <c r="CFQ82" s="4"/>
      <c r="CFR82" s="4"/>
      <c r="CFS82" s="4"/>
      <c r="CFT82" s="4"/>
      <c r="CFU82" s="4"/>
      <c r="CFV82" s="4"/>
      <c r="CFW82" s="4"/>
      <c r="CFX82" s="4"/>
      <c r="CFY82" s="4"/>
      <c r="CFZ82" s="4"/>
      <c r="CGA82" s="4"/>
      <c r="CGB82" s="4"/>
      <c r="CGC82" s="4"/>
      <c r="CGD82" s="4"/>
      <c r="CGE82" s="4"/>
      <c r="CGF82" s="4"/>
      <c r="CGG82" s="4"/>
      <c r="CGH82" s="4"/>
      <c r="CGI82" s="4"/>
      <c r="CGJ82" s="4"/>
      <c r="CGK82" s="4"/>
      <c r="CGL82" s="4"/>
      <c r="CGM82" s="4"/>
      <c r="CGN82" s="4"/>
      <c r="CGO82" s="4"/>
      <c r="CGP82" s="4"/>
      <c r="CGQ82" s="4"/>
      <c r="CGR82" s="4"/>
      <c r="CGS82" s="4"/>
      <c r="CGT82" s="4"/>
      <c r="CGU82" s="4"/>
      <c r="CGV82" s="4"/>
      <c r="CGW82" s="4"/>
      <c r="CGX82" s="4"/>
      <c r="CGY82" s="4"/>
      <c r="CGZ82" s="4"/>
      <c r="CHA82" s="4"/>
      <c r="CHB82" s="4"/>
      <c r="CHC82" s="4"/>
      <c r="CHD82" s="4"/>
      <c r="CHE82" s="4"/>
      <c r="CHF82" s="4"/>
      <c r="CHG82" s="4"/>
      <c r="CHH82" s="4"/>
      <c r="CHI82" s="4"/>
      <c r="CHJ82" s="4"/>
      <c r="CHK82" s="4"/>
      <c r="CHL82" s="4"/>
      <c r="CHM82" s="4"/>
      <c r="CHN82" s="4"/>
      <c r="CHO82" s="4"/>
      <c r="CHP82" s="4"/>
      <c r="CHQ82" s="4"/>
      <c r="CHR82" s="4"/>
      <c r="CHS82" s="4"/>
      <c r="CHT82" s="4"/>
      <c r="CHU82" s="4"/>
      <c r="CHV82" s="4"/>
      <c r="CHW82" s="4"/>
      <c r="CHX82" s="4"/>
      <c r="CHY82" s="4"/>
      <c r="CHZ82" s="4"/>
      <c r="CIA82" s="4"/>
      <c r="CIB82" s="4"/>
      <c r="CIC82" s="4"/>
      <c r="CID82" s="4"/>
      <c r="CIE82" s="4"/>
      <c r="CIF82" s="4"/>
      <c r="CIG82" s="4"/>
      <c r="CIH82" s="4"/>
      <c r="CII82" s="4"/>
      <c r="CIJ82" s="4"/>
      <c r="CIK82" s="4"/>
      <c r="CIL82" s="4"/>
      <c r="CIM82" s="4"/>
      <c r="CIN82" s="4"/>
      <c r="CIO82" s="4"/>
      <c r="CIP82" s="4"/>
      <c r="CIQ82" s="4"/>
      <c r="CIR82" s="4"/>
      <c r="CIS82" s="4"/>
      <c r="CIT82" s="4"/>
      <c r="CIU82" s="4"/>
      <c r="CIV82" s="4"/>
      <c r="CIW82" s="4"/>
      <c r="CIX82" s="4"/>
      <c r="CIY82" s="4"/>
      <c r="CIZ82" s="4"/>
      <c r="CJA82" s="4"/>
      <c r="CJB82" s="4"/>
      <c r="CJC82" s="4"/>
      <c r="CJD82" s="4"/>
      <c r="CJE82" s="4"/>
      <c r="CJF82" s="4"/>
      <c r="CJG82" s="4"/>
      <c r="CJH82" s="4"/>
      <c r="CJI82" s="4"/>
      <c r="CJJ82" s="4"/>
      <c r="CJK82" s="4"/>
      <c r="CJL82" s="4"/>
      <c r="CJM82" s="4"/>
      <c r="CJN82" s="4"/>
      <c r="CJO82" s="4"/>
      <c r="CJP82" s="4"/>
      <c r="CJQ82" s="4"/>
      <c r="CJR82" s="4"/>
      <c r="CJS82" s="4"/>
      <c r="CJT82" s="4"/>
      <c r="CJU82" s="4"/>
      <c r="CJV82" s="4"/>
      <c r="CJW82" s="4"/>
      <c r="CJX82" s="4"/>
      <c r="CJY82" s="4"/>
      <c r="CJZ82" s="4"/>
      <c r="CKA82" s="4"/>
      <c r="CKB82" s="4"/>
      <c r="CKC82" s="4"/>
      <c r="CKD82" s="4"/>
      <c r="CKE82" s="4"/>
      <c r="CKF82" s="4"/>
      <c r="CKG82" s="4"/>
      <c r="CKH82" s="4"/>
      <c r="CKI82" s="4"/>
      <c r="CKJ82" s="4"/>
      <c r="CKK82" s="4"/>
      <c r="CKL82" s="4"/>
      <c r="CKM82" s="4"/>
      <c r="CKN82" s="4"/>
      <c r="CKO82" s="4"/>
      <c r="CKP82" s="4"/>
      <c r="CKQ82" s="4"/>
      <c r="CKR82" s="4"/>
      <c r="CKS82" s="4"/>
      <c r="CKT82" s="4"/>
      <c r="CKU82" s="4"/>
      <c r="CKV82" s="4"/>
      <c r="CKW82" s="4"/>
      <c r="CKX82" s="4"/>
      <c r="CKY82" s="4"/>
      <c r="CKZ82" s="4"/>
      <c r="CLA82" s="4"/>
      <c r="CLB82" s="4"/>
      <c r="CLC82" s="4"/>
      <c r="CLD82" s="4"/>
      <c r="CLE82" s="4"/>
      <c r="CLF82" s="4"/>
      <c r="CLG82" s="4"/>
      <c r="CLH82" s="4"/>
      <c r="CLI82" s="4"/>
      <c r="CLJ82" s="4"/>
      <c r="CLK82" s="4"/>
      <c r="CLL82" s="4"/>
      <c r="CLM82" s="4"/>
      <c r="CLN82" s="4"/>
      <c r="CLO82" s="4"/>
      <c r="CLP82" s="4"/>
      <c r="CLQ82" s="4"/>
      <c r="CLR82" s="4"/>
      <c r="CLS82" s="4"/>
      <c r="CLT82" s="4"/>
      <c r="CLU82" s="4"/>
      <c r="CLV82" s="4"/>
      <c r="CLW82" s="4"/>
      <c r="CLX82" s="4"/>
      <c r="CLY82" s="4"/>
      <c r="CLZ82" s="4"/>
      <c r="CMA82" s="4"/>
      <c r="CMB82" s="4"/>
      <c r="CMC82" s="4"/>
      <c r="CMD82" s="4"/>
      <c r="CME82" s="4"/>
      <c r="CMF82" s="4"/>
      <c r="CMG82" s="4"/>
      <c r="CMH82" s="4"/>
      <c r="CMI82" s="4"/>
      <c r="CMJ82" s="4"/>
      <c r="CMK82" s="4"/>
      <c r="CML82" s="4"/>
      <c r="CMM82" s="4"/>
      <c r="CMN82" s="4"/>
      <c r="CMO82" s="4"/>
      <c r="CMP82" s="4"/>
      <c r="CMQ82" s="4"/>
      <c r="CMR82" s="4"/>
      <c r="CMS82" s="4"/>
      <c r="CMT82" s="4"/>
      <c r="CMU82" s="4"/>
      <c r="CMV82" s="4"/>
      <c r="CMW82" s="4"/>
      <c r="CMX82" s="4"/>
      <c r="CMY82" s="4"/>
      <c r="CMZ82" s="4"/>
      <c r="CNA82" s="4"/>
      <c r="CNB82" s="4"/>
      <c r="CNC82" s="4"/>
      <c r="CND82" s="4"/>
      <c r="CNE82" s="4"/>
      <c r="CNF82" s="4"/>
      <c r="CNG82" s="4"/>
      <c r="CNH82" s="4"/>
      <c r="CNI82" s="4"/>
      <c r="CNJ82" s="4"/>
      <c r="CNK82" s="4"/>
      <c r="CNL82" s="4"/>
      <c r="CNM82" s="4"/>
      <c r="CNN82" s="4"/>
      <c r="CNO82" s="4"/>
      <c r="CNP82" s="4"/>
      <c r="CNQ82" s="4"/>
      <c r="CNR82" s="4"/>
      <c r="CNS82" s="4"/>
      <c r="CNT82" s="4"/>
      <c r="CNU82" s="4"/>
      <c r="CNV82" s="4"/>
      <c r="CNW82" s="4"/>
      <c r="CNX82" s="4"/>
      <c r="CNY82" s="4"/>
      <c r="CNZ82" s="4"/>
      <c r="COA82" s="4"/>
      <c r="COB82" s="4"/>
      <c r="COC82" s="4"/>
      <c r="COD82" s="4"/>
      <c r="COE82" s="4"/>
      <c r="COF82" s="4"/>
      <c r="COG82" s="4"/>
      <c r="COH82" s="4"/>
      <c r="COI82" s="4"/>
      <c r="COJ82" s="4"/>
      <c r="COK82" s="4"/>
      <c r="COL82" s="4"/>
      <c r="COM82" s="4"/>
      <c r="CON82" s="4"/>
      <c r="COO82" s="4"/>
      <c r="COP82" s="4"/>
      <c r="COQ82" s="4"/>
      <c r="COR82" s="4"/>
      <c r="COS82" s="4"/>
      <c r="COT82" s="4"/>
      <c r="COU82" s="4"/>
      <c r="COV82" s="4"/>
      <c r="COW82" s="4"/>
      <c r="COX82" s="4"/>
      <c r="COY82" s="4"/>
      <c r="COZ82" s="4"/>
      <c r="CPA82" s="4"/>
      <c r="CPB82" s="4"/>
      <c r="CPC82" s="4"/>
      <c r="CPD82" s="4"/>
      <c r="CPE82" s="4"/>
      <c r="CPF82" s="4"/>
      <c r="CPG82" s="4"/>
      <c r="CPH82" s="4"/>
      <c r="CPI82" s="4"/>
      <c r="CPJ82" s="4"/>
      <c r="CPK82" s="4"/>
      <c r="CPL82" s="4"/>
      <c r="CPM82" s="4"/>
      <c r="CPN82" s="4"/>
      <c r="CPO82" s="4"/>
      <c r="CPP82" s="4"/>
      <c r="CPQ82" s="4"/>
      <c r="CPR82" s="4"/>
      <c r="CPS82" s="4"/>
      <c r="CPT82" s="4"/>
      <c r="CPU82" s="4"/>
      <c r="CPV82" s="4"/>
      <c r="CPW82" s="4"/>
      <c r="CPX82" s="4"/>
      <c r="CPY82" s="4"/>
      <c r="CPZ82" s="4"/>
      <c r="CQA82" s="4"/>
      <c r="CQB82" s="4"/>
      <c r="CQC82" s="4"/>
      <c r="CQD82" s="4"/>
      <c r="CQE82" s="4"/>
      <c r="CQF82" s="4"/>
      <c r="CQG82" s="4"/>
      <c r="CQH82" s="4"/>
      <c r="CQI82" s="4"/>
      <c r="CQJ82" s="4"/>
      <c r="CQK82" s="4"/>
      <c r="CQL82" s="4"/>
      <c r="CQM82" s="4"/>
      <c r="CQN82" s="4"/>
      <c r="CQO82" s="4"/>
      <c r="CQP82" s="4"/>
      <c r="CQQ82" s="4"/>
      <c r="CQR82" s="4"/>
      <c r="CQS82" s="4"/>
      <c r="CQT82" s="4"/>
      <c r="CQU82" s="4"/>
      <c r="CQV82" s="4"/>
      <c r="CQW82" s="4"/>
      <c r="CQX82" s="4"/>
      <c r="CQY82" s="4"/>
      <c r="CQZ82" s="4"/>
      <c r="CRA82" s="4"/>
      <c r="CRB82" s="4"/>
      <c r="CRC82" s="4"/>
      <c r="CRD82" s="4"/>
      <c r="CRE82" s="4"/>
      <c r="CRF82" s="4"/>
      <c r="CRG82" s="4"/>
      <c r="CRH82" s="4"/>
      <c r="CRI82" s="4"/>
      <c r="CRJ82" s="4"/>
      <c r="CRK82" s="4"/>
      <c r="CRL82" s="4"/>
      <c r="CRM82" s="4"/>
      <c r="CRN82" s="4"/>
      <c r="CRO82" s="4"/>
      <c r="CRP82" s="4"/>
      <c r="CRQ82" s="4"/>
      <c r="CRR82" s="4"/>
      <c r="CRS82" s="4"/>
      <c r="CRT82" s="4"/>
      <c r="CRU82" s="4"/>
      <c r="CRV82" s="4"/>
      <c r="CRW82" s="4"/>
      <c r="CRX82" s="4"/>
      <c r="CRY82" s="4"/>
      <c r="CRZ82" s="4"/>
      <c r="CSA82" s="4"/>
      <c r="CSB82" s="4"/>
      <c r="CSC82" s="4"/>
      <c r="CSD82" s="4"/>
      <c r="CSE82" s="4"/>
      <c r="CSF82" s="4"/>
      <c r="CSG82" s="4"/>
      <c r="CSH82" s="4"/>
      <c r="CSI82" s="4"/>
      <c r="CSJ82" s="4"/>
      <c r="CSK82" s="4"/>
      <c r="CSL82" s="4"/>
      <c r="CSM82" s="4"/>
      <c r="CSN82" s="4"/>
      <c r="CSO82" s="4"/>
      <c r="CSP82" s="4"/>
      <c r="CSQ82" s="4"/>
      <c r="CSR82" s="4"/>
      <c r="CSS82" s="4"/>
      <c r="CST82" s="4"/>
      <c r="CSU82" s="4"/>
      <c r="CSV82" s="4"/>
      <c r="CSW82" s="4"/>
      <c r="CSX82" s="4"/>
      <c r="CSY82" s="4"/>
      <c r="CSZ82" s="4"/>
      <c r="CTA82" s="4"/>
      <c r="CTB82" s="4"/>
      <c r="CTC82" s="4"/>
      <c r="CTD82" s="4"/>
      <c r="CTE82" s="4"/>
      <c r="CTF82" s="4"/>
      <c r="CTG82" s="4"/>
      <c r="CTH82" s="4"/>
      <c r="CTI82" s="4"/>
      <c r="CTJ82" s="4"/>
      <c r="CTK82" s="4"/>
      <c r="CTL82" s="4"/>
      <c r="CTM82" s="4"/>
      <c r="CTN82" s="4"/>
      <c r="CTO82" s="4"/>
      <c r="CTP82" s="4"/>
      <c r="CTQ82" s="4"/>
      <c r="CTR82" s="4"/>
      <c r="CTS82" s="4"/>
      <c r="CTT82" s="4"/>
      <c r="CTU82" s="4"/>
      <c r="CTV82" s="4"/>
      <c r="CTW82" s="4"/>
      <c r="CTX82" s="4"/>
      <c r="CTY82" s="4"/>
      <c r="CTZ82" s="4"/>
      <c r="CUA82" s="4"/>
      <c r="CUB82" s="4"/>
      <c r="CUC82" s="4"/>
      <c r="CUD82" s="4"/>
      <c r="CUE82" s="4"/>
      <c r="CUF82" s="4"/>
      <c r="CUG82" s="4"/>
      <c r="CUH82" s="4"/>
      <c r="CUI82" s="4"/>
      <c r="CUJ82" s="4"/>
      <c r="CUK82" s="4"/>
      <c r="CUL82" s="4"/>
      <c r="CUM82" s="4"/>
      <c r="CUN82" s="4"/>
      <c r="CUO82" s="4"/>
      <c r="CUP82" s="4"/>
      <c r="CUQ82" s="4"/>
      <c r="CUR82" s="4"/>
      <c r="CUS82" s="4"/>
      <c r="CUT82" s="4"/>
      <c r="CUU82" s="4"/>
      <c r="CUV82" s="4"/>
      <c r="CUW82" s="4"/>
      <c r="CUX82" s="4"/>
      <c r="CUY82" s="4"/>
      <c r="CUZ82" s="4"/>
      <c r="CVA82" s="4"/>
      <c r="CVB82" s="4"/>
      <c r="CVC82" s="4"/>
      <c r="CVD82" s="4"/>
      <c r="CVE82" s="4"/>
      <c r="CVF82" s="4"/>
      <c r="CVG82" s="4"/>
      <c r="CVH82" s="4"/>
      <c r="CVI82" s="4"/>
      <c r="CVJ82" s="4"/>
      <c r="CVK82" s="4"/>
      <c r="CVL82" s="4"/>
      <c r="CVM82" s="4"/>
      <c r="CVN82" s="4"/>
      <c r="CVO82" s="4"/>
      <c r="CVP82" s="4"/>
      <c r="CVQ82" s="4"/>
      <c r="CVR82" s="4"/>
      <c r="CVS82" s="4"/>
      <c r="CVT82" s="4"/>
      <c r="CVU82" s="4"/>
      <c r="CVV82" s="4"/>
      <c r="CVW82" s="4"/>
      <c r="CVX82" s="4"/>
      <c r="CVY82" s="4"/>
      <c r="CVZ82" s="4"/>
      <c r="CWA82" s="4"/>
      <c r="CWB82" s="4"/>
      <c r="CWC82" s="4"/>
      <c r="CWD82" s="4"/>
      <c r="CWE82" s="4"/>
      <c r="CWF82" s="4"/>
      <c r="CWG82" s="4"/>
      <c r="CWH82" s="4"/>
      <c r="CWI82" s="4"/>
      <c r="CWJ82" s="4"/>
      <c r="CWK82" s="4"/>
      <c r="CWL82" s="4"/>
      <c r="CWM82" s="4"/>
      <c r="CWN82" s="4"/>
      <c r="CWO82" s="4"/>
      <c r="CWP82" s="4"/>
      <c r="CWQ82" s="4"/>
      <c r="CWR82" s="4"/>
      <c r="CWS82" s="4"/>
      <c r="CWT82" s="4"/>
      <c r="CWU82" s="4"/>
      <c r="CWV82" s="4"/>
      <c r="CWW82" s="4"/>
      <c r="CWX82" s="4"/>
      <c r="CWY82" s="4"/>
      <c r="CWZ82" s="4"/>
      <c r="CXA82" s="4"/>
      <c r="CXB82" s="4"/>
      <c r="CXC82" s="4"/>
      <c r="CXD82" s="4"/>
      <c r="CXE82" s="4"/>
      <c r="CXF82" s="4"/>
      <c r="CXG82" s="4"/>
      <c r="CXH82" s="4"/>
      <c r="CXI82" s="4"/>
      <c r="CXJ82" s="4"/>
      <c r="CXK82" s="4"/>
      <c r="CXL82" s="4"/>
      <c r="CXM82" s="4"/>
      <c r="CXN82" s="4"/>
      <c r="CXO82" s="4"/>
      <c r="CXP82" s="4"/>
      <c r="CXQ82" s="4"/>
      <c r="CXR82" s="4"/>
      <c r="CXS82" s="4"/>
      <c r="CXT82" s="4"/>
      <c r="CXU82" s="4"/>
      <c r="CXV82" s="4"/>
      <c r="CXW82" s="4"/>
      <c r="CXX82" s="4"/>
      <c r="CXY82" s="4"/>
      <c r="CXZ82" s="4"/>
      <c r="CYA82" s="4"/>
      <c r="CYB82" s="4"/>
      <c r="CYC82" s="4"/>
      <c r="CYD82" s="4"/>
      <c r="CYE82" s="4"/>
      <c r="CYF82" s="4"/>
      <c r="CYG82" s="4"/>
      <c r="CYH82" s="4"/>
      <c r="CYI82" s="4"/>
      <c r="CYJ82" s="4"/>
      <c r="CYK82" s="4"/>
      <c r="CYL82" s="4"/>
      <c r="CYM82" s="4"/>
      <c r="CYN82" s="4"/>
      <c r="CYO82" s="4"/>
      <c r="CYP82" s="4"/>
      <c r="CYQ82" s="4"/>
      <c r="CYR82" s="4"/>
      <c r="CYS82" s="4"/>
      <c r="CYT82" s="4"/>
      <c r="CYU82" s="4"/>
      <c r="CYV82" s="4"/>
      <c r="CYW82" s="4"/>
      <c r="CYX82" s="4"/>
      <c r="CYY82" s="4"/>
      <c r="CYZ82" s="4"/>
      <c r="CZA82" s="4"/>
      <c r="CZB82" s="4"/>
      <c r="CZC82" s="4"/>
      <c r="CZD82" s="4"/>
      <c r="CZE82" s="4"/>
      <c r="CZF82" s="4"/>
      <c r="CZG82" s="4"/>
      <c r="CZH82" s="4"/>
      <c r="CZI82" s="4"/>
      <c r="CZJ82" s="4"/>
      <c r="CZK82" s="4"/>
      <c r="CZL82" s="4"/>
      <c r="CZM82" s="4"/>
      <c r="CZN82" s="4"/>
      <c r="CZO82" s="4"/>
      <c r="CZP82" s="4"/>
      <c r="CZQ82" s="4"/>
      <c r="CZR82" s="4"/>
      <c r="CZS82" s="4"/>
      <c r="CZT82" s="4"/>
      <c r="CZU82" s="4"/>
      <c r="CZV82" s="4"/>
      <c r="CZW82" s="4"/>
      <c r="CZX82" s="4"/>
      <c r="CZY82" s="4"/>
      <c r="CZZ82" s="4"/>
      <c r="DAA82" s="4"/>
      <c r="DAB82" s="4"/>
      <c r="DAC82" s="4"/>
      <c r="DAD82" s="4"/>
      <c r="DAE82" s="4"/>
      <c r="DAF82" s="4"/>
      <c r="DAG82" s="4"/>
      <c r="DAH82" s="4"/>
      <c r="DAI82" s="4"/>
      <c r="DAJ82" s="4"/>
      <c r="DAK82" s="4"/>
      <c r="DAL82" s="4"/>
      <c r="DAM82" s="4"/>
      <c r="DAN82" s="4"/>
      <c r="DAO82" s="4"/>
      <c r="DAP82" s="4"/>
      <c r="DAQ82" s="4"/>
      <c r="DAR82" s="4"/>
      <c r="DAS82" s="4"/>
      <c r="DAT82" s="4"/>
      <c r="DAU82" s="4"/>
      <c r="DAV82" s="4"/>
      <c r="DAW82" s="4"/>
      <c r="DAX82" s="4"/>
      <c r="DAY82" s="4"/>
      <c r="DAZ82" s="4"/>
      <c r="DBA82" s="4"/>
      <c r="DBB82" s="4"/>
      <c r="DBC82" s="4"/>
      <c r="DBD82" s="4"/>
      <c r="DBE82" s="4"/>
      <c r="DBF82" s="4"/>
      <c r="DBG82" s="4"/>
      <c r="DBH82" s="4"/>
      <c r="DBI82" s="4"/>
      <c r="DBJ82" s="4"/>
      <c r="DBK82" s="4"/>
      <c r="DBL82" s="4"/>
      <c r="DBM82" s="4"/>
      <c r="DBN82" s="4"/>
      <c r="DBO82" s="4"/>
      <c r="DBP82" s="4"/>
      <c r="DBQ82" s="4"/>
      <c r="DBR82" s="4"/>
      <c r="DBS82" s="4"/>
      <c r="DBT82" s="4"/>
      <c r="DBU82" s="4"/>
      <c r="DBV82" s="4"/>
      <c r="DBW82" s="4"/>
      <c r="DBX82" s="4"/>
      <c r="DBY82" s="4"/>
      <c r="DBZ82" s="4"/>
      <c r="DCA82" s="4"/>
      <c r="DCB82" s="4"/>
      <c r="DCC82" s="4"/>
      <c r="DCD82" s="4"/>
      <c r="DCE82" s="4"/>
      <c r="DCF82" s="4"/>
      <c r="DCG82" s="4"/>
      <c r="DCH82" s="4"/>
      <c r="DCI82" s="4"/>
      <c r="DCJ82" s="4"/>
      <c r="DCK82" s="4"/>
      <c r="DCL82" s="4"/>
      <c r="DCM82" s="4"/>
      <c r="DCN82" s="4"/>
      <c r="DCO82" s="4"/>
      <c r="DCP82" s="4"/>
      <c r="DCQ82" s="4"/>
      <c r="DCR82" s="4"/>
      <c r="DCS82" s="4"/>
      <c r="DCT82" s="4"/>
      <c r="DCU82" s="4"/>
      <c r="DCV82" s="4"/>
      <c r="DCW82" s="4"/>
      <c r="DCX82" s="4"/>
      <c r="DCY82" s="4"/>
      <c r="DCZ82" s="4"/>
      <c r="DDA82" s="4"/>
      <c r="DDB82" s="4"/>
      <c r="DDC82" s="4"/>
      <c r="DDD82" s="4"/>
      <c r="DDE82" s="4"/>
      <c r="DDF82" s="4"/>
      <c r="DDG82" s="4"/>
      <c r="DDH82" s="4"/>
      <c r="DDI82" s="4"/>
      <c r="DDJ82" s="4"/>
      <c r="DDK82" s="4"/>
      <c r="DDL82" s="4"/>
      <c r="DDM82" s="4"/>
      <c r="DDN82" s="4"/>
      <c r="DDO82" s="4"/>
      <c r="DDP82" s="4"/>
      <c r="DDQ82" s="4"/>
      <c r="DDR82" s="4"/>
      <c r="DDS82" s="4"/>
      <c r="DDT82" s="4"/>
      <c r="DDU82" s="4"/>
      <c r="DDV82" s="4"/>
      <c r="DDW82" s="4"/>
      <c r="DDX82" s="4"/>
      <c r="DDY82" s="4"/>
      <c r="DDZ82" s="4"/>
      <c r="DEA82" s="4"/>
      <c r="DEB82" s="4"/>
      <c r="DEC82" s="4"/>
      <c r="DED82" s="4"/>
      <c r="DEE82" s="4"/>
      <c r="DEF82" s="4"/>
      <c r="DEG82" s="4"/>
      <c r="DEH82" s="4"/>
      <c r="DEI82" s="4"/>
      <c r="DEJ82" s="4"/>
      <c r="DEK82" s="4"/>
      <c r="DEL82" s="4"/>
      <c r="DEM82" s="4"/>
      <c r="DEN82" s="4"/>
      <c r="DEO82" s="4"/>
      <c r="DEP82" s="4"/>
      <c r="DEQ82" s="4"/>
      <c r="DER82" s="4"/>
      <c r="DES82" s="4"/>
      <c r="DET82" s="4"/>
      <c r="DEU82" s="4"/>
      <c r="DEV82" s="4"/>
      <c r="DEW82" s="4"/>
      <c r="DEX82" s="4"/>
      <c r="DEY82" s="4"/>
      <c r="DEZ82" s="4"/>
      <c r="DFA82" s="4"/>
      <c r="DFB82" s="4"/>
      <c r="DFC82" s="4"/>
      <c r="DFD82" s="4"/>
      <c r="DFE82" s="4"/>
      <c r="DFF82" s="4"/>
      <c r="DFG82" s="4"/>
      <c r="DFH82" s="4"/>
      <c r="DFI82" s="4"/>
      <c r="DFJ82" s="4"/>
      <c r="DFK82" s="4"/>
      <c r="DFL82" s="4"/>
      <c r="DFM82" s="4"/>
      <c r="DFN82" s="4"/>
      <c r="DFO82" s="4"/>
      <c r="DFP82" s="4"/>
      <c r="DFQ82" s="4"/>
      <c r="DFR82" s="4"/>
      <c r="DFS82" s="4"/>
      <c r="DFT82" s="4"/>
      <c r="DFU82" s="4"/>
      <c r="DFV82" s="4"/>
      <c r="DFW82" s="4"/>
      <c r="DFX82" s="4"/>
      <c r="DFY82" s="4"/>
      <c r="DFZ82" s="4"/>
      <c r="DGA82" s="4"/>
      <c r="DGB82" s="4"/>
      <c r="DGC82" s="4"/>
      <c r="DGD82" s="4"/>
      <c r="DGE82" s="4"/>
      <c r="DGF82" s="4"/>
      <c r="DGG82" s="4"/>
      <c r="DGH82" s="4"/>
      <c r="DGI82" s="4"/>
      <c r="DGJ82" s="4"/>
      <c r="DGK82" s="4"/>
      <c r="DGL82" s="4"/>
      <c r="DGM82" s="4"/>
      <c r="DGN82" s="4"/>
      <c r="DGO82" s="4"/>
      <c r="DGP82" s="4"/>
      <c r="DGQ82" s="4"/>
      <c r="DGR82" s="4"/>
      <c r="DGS82" s="4"/>
      <c r="DGT82" s="4"/>
      <c r="DGU82" s="4"/>
      <c r="DGV82" s="4"/>
      <c r="DGW82" s="4"/>
      <c r="DGX82" s="4"/>
      <c r="DGY82" s="4"/>
      <c r="DGZ82" s="4"/>
      <c r="DHA82" s="4"/>
      <c r="DHB82" s="4"/>
      <c r="DHC82" s="4"/>
      <c r="DHD82" s="4"/>
      <c r="DHE82" s="4"/>
      <c r="DHF82" s="4"/>
      <c r="DHG82" s="4"/>
      <c r="DHH82" s="4"/>
      <c r="DHI82" s="4"/>
      <c r="DHJ82" s="4"/>
      <c r="DHK82" s="4"/>
      <c r="DHL82" s="4"/>
      <c r="DHM82" s="4"/>
      <c r="DHN82" s="4"/>
      <c r="DHO82" s="4"/>
      <c r="DHP82" s="4"/>
      <c r="DHQ82" s="4"/>
      <c r="DHR82" s="4"/>
      <c r="DHS82" s="4"/>
      <c r="DHT82" s="4"/>
      <c r="DHU82" s="4"/>
      <c r="DHV82" s="4"/>
      <c r="DHW82" s="4"/>
      <c r="DHX82" s="4"/>
      <c r="DHY82" s="4"/>
      <c r="DHZ82" s="4"/>
      <c r="DIA82" s="4"/>
      <c r="DIB82" s="4"/>
      <c r="DIC82" s="4"/>
      <c r="DID82" s="4"/>
      <c r="DIE82" s="4"/>
      <c r="DIF82" s="4"/>
      <c r="DIG82" s="4"/>
      <c r="DIH82" s="4"/>
      <c r="DII82" s="4"/>
      <c r="DIJ82" s="4"/>
      <c r="DIK82" s="4"/>
      <c r="DIL82" s="4"/>
      <c r="DIM82" s="4"/>
      <c r="DIN82" s="4"/>
      <c r="DIO82" s="4"/>
      <c r="DIP82" s="4"/>
      <c r="DIQ82" s="4"/>
      <c r="DIR82" s="4"/>
      <c r="DIS82" s="4"/>
      <c r="DIT82" s="4"/>
      <c r="DIU82" s="4"/>
      <c r="DIV82" s="4"/>
      <c r="DIW82" s="4"/>
      <c r="DIX82" s="4"/>
      <c r="DIY82" s="4"/>
      <c r="DIZ82" s="4"/>
      <c r="DJA82" s="4"/>
      <c r="DJB82" s="4"/>
      <c r="DJC82" s="4"/>
      <c r="DJD82" s="4"/>
      <c r="DJE82" s="4"/>
      <c r="DJF82" s="4"/>
      <c r="DJG82" s="4"/>
      <c r="DJH82" s="4"/>
      <c r="DJI82" s="4"/>
      <c r="DJJ82" s="4"/>
      <c r="DJK82" s="4"/>
      <c r="DJL82" s="4"/>
      <c r="DJM82" s="4"/>
      <c r="DJN82" s="4"/>
      <c r="DJO82" s="4"/>
      <c r="DJP82" s="4"/>
      <c r="DJQ82" s="4"/>
      <c r="DJR82" s="4"/>
      <c r="DJS82" s="4"/>
      <c r="DJT82" s="4"/>
      <c r="DJU82" s="4"/>
      <c r="DJV82" s="4"/>
      <c r="DJW82" s="4"/>
      <c r="DJX82" s="4"/>
      <c r="DJY82" s="4"/>
      <c r="DJZ82" s="4"/>
      <c r="DKA82" s="4"/>
      <c r="DKB82" s="4"/>
      <c r="DKC82" s="4"/>
      <c r="DKD82" s="4"/>
      <c r="DKE82" s="4"/>
      <c r="DKF82" s="4"/>
      <c r="DKG82" s="4"/>
      <c r="DKH82" s="4"/>
      <c r="DKI82" s="4"/>
      <c r="DKJ82" s="4"/>
      <c r="DKK82" s="4"/>
      <c r="DKL82" s="4"/>
      <c r="DKM82" s="4"/>
      <c r="DKN82" s="4"/>
      <c r="DKO82" s="4"/>
      <c r="DKP82" s="4"/>
      <c r="DKQ82" s="4"/>
      <c r="DKR82" s="4"/>
      <c r="DKS82" s="4"/>
      <c r="DKT82" s="4"/>
      <c r="DKU82" s="4"/>
      <c r="DKV82" s="4"/>
      <c r="DKW82" s="4"/>
      <c r="DKX82" s="4"/>
      <c r="DKY82" s="4"/>
      <c r="DKZ82" s="4"/>
      <c r="DLA82" s="4"/>
      <c r="DLB82" s="4"/>
      <c r="DLC82" s="4"/>
      <c r="DLD82" s="4"/>
      <c r="DLE82" s="4"/>
      <c r="DLF82" s="4"/>
      <c r="DLG82" s="4"/>
      <c r="DLH82" s="4"/>
      <c r="DLI82" s="4"/>
      <c r="DLJ82" s="4"/>
      <c r="DLK82" s="4"/>
      <c r="DLL82" s="4"/>
      <c r="DLM82" s="4"/>
      <c r="DLN82" s="4"/>
      <c r="DLO82" s="4"/>
      <c r="DLP82" s="4"/>
      <c r="DLQ82" s="4"/>
      <c r="DLR82" s="4"/>
      <c r="DLS82" s="4"/>
      <c r="DLT82" s="4"/>
      <c r="DLU82" s="4"/>
      <c r="DLV82" s="4"/>
      <c r="DLW82" s="4"/>
      <c r="DLX82" s="4"/>
      <c r="DLY82" s="4"/>
      <c r="DLZ82" s="4"/>
      <c r="DMA82" s="4"/>
      <c r="DMB82" s="4"/>
      <c r="DMC82" s="4"/>
      <c r="DMD82" s="4"/>
      <c r="DME82" s="4"/>
      <c r="DMF82" s="4"/>
      <c r="DMG82" s="4"/>
      <c r="DMH82" s="4"/>
      <c r="DMI82" s="4"/>
      <c r="DMJ82" s="4"/>
      <c r="DMK82" s="4"/>
      <c r="DML82" s="4"/>
      <c r="DMM82" s="4"/>
      <c r="DMN82" s="4"/>
      <c r="DMO82" s="4"/>
      <c r="DMP82" s="4"/>
      <c r="DMQ82" s="4"/>
      <c r="DMR82" s="4"/>
      <c r="DMS82" s="4"/>
      <c r="DMT82" s="4"/>
      <c r="DMU82" s="4"/>
      <c r="DMV82" s="4"/>
      <c r="DMW82" s="4"/>
      <c r="DMX82" s="4"/>
      <c r="DMY82" s="4"/>
      <c r="DMZ82" s="4"/>
      <c r="DNA82" s="4"/>
      <c r="DNB82" s="4"/>
      <c r="DNC82" s="4"/>
      <c r="DND82" s="4"/>
      <c r="DNE82" s="4"/>
      <c r="DNF82" s="4"/>
      <c r="DNG82" s="4"/>
      <c r="DNH82" s="4"/>
      <c r="DNI82" s="4"/>
      <c r="DNJ82" s="4"/>
      <c r="DNK82" s="4"/>
      <c r="DNL82" s="4"/>
      <c r="DNM82" s="4"/>
      <c r="DNN82" s="4"/>
      <c r="DNO82" s="4"/>
      <c r="DNP82" s="4"/>
      <c r="DNQ82" s="4"/>
      <c r="DNR82" s="4"/>
      <c r="DNS82" s="4"/>
      <c r="DNT82" s="4"/>
      <c r="DNU82" s="4"/>
      <c r="DNV82" s="4"/>
      <c r="DNW82" s="4"/>
      <c r="DNX82" s="4"/>
      <c r="DNY82" s="4"/>
      <c r="DNZ82" s="4"/>
      <c r="DOA82" s="4"/>
      <c r="DOB82" s="4"/>
      <c r="DOC82" s="4"/>
      <c r="DOD82" s="4"/>
      <c r="DOE82" s="4"/>
      <c r="DOF82" s="4"/>
      <c r="DOG82" s="4"/>
      <c r="DOH82" s="4"/>
      <c r="DOI82" s="4"/>
      <c r="DOJ82" s="4"/>
      <c r="DOK82" s="4"/>
      <c r="DOL82" s="4"/>
      <c r="DOM82" s="4"/>
      <c r="DON82" s="4"/>
      <c r="DOO82" s="4"/>
      <c r="DOP82" s="4"/>
      <c r="DOQ82" s="4"/>
      <c r="DOR82" s="4"/>
      <c r="DOS82" s="4"/>
      <c r="DOT82" s="4"/>
      <c r="DOU82" s="4"/>
      <c r="DOV82" s="4"/>
      <c r="DOW82" s="4"/>
      <c r="DOX82" s="4"/>
      <c r="DOY82" s="4"/>
      <c r="DOZ82" s="4"/>
      <c r="DPA82" s="4"/>
      <c r="DPB82" s="4"/>
      <c r="DPC82" s="4"/>
      <c r="DPD82" s="4"/>
      <c r="DPE82" s="4"/>
      <c r="DPF82" s="4"/>
      <c r="DPG82" s="4"/>
      <c r="DPH82" s="4"/>
      <c r="DPI82" s="4"/>
      <c r="DPJ82" s="4"/>
      <c r="DPK82" s="4"/>
      <c r="DPL82" s="4"/>
      <c r="DPM82" s="4"/>
      <c r="DPN82" s="4"/>
      <c r="DPO82" s="4"/>
      <c r="DPP82" s="4"/>
      <c r="DPQ82" s="4"/>
      <c r="DPR82" s="4"/>
      <c r="DPS82" s="4"/>
      <c r="DPT82" s="4"/>
      <c r="DPU82" s="4"/>
      <c r="DPV82" s="4"/>
      <c r="DPW82" s="4"/>
      <c r="DPX82" s="4"/>
      <c r="DPY82" s="4"/>
      <c r="DPZ82" s="4"/>
      <c r="DQA82" s="4"/>
      <c r="DQB82" s="4"/>
      <c r="DQC82" s="4"/>
      <c r="DQD82" s="4"/>
      <c r="DQE82" s="4"/>
      <c r="DQF82" s="4"/>
      <c r="DQG82" s="4"/>
      <c r="DQH82" s="4"/>
      <c r="DQI82" s="4"/>
      <c r="DQJ82" s="4"/>
      <c r="DQK82" s="4"/>
      <c r="DQL82" s="4"/>
      <c r="DQM82" s="4"/>
      <c r="DQN82" s="4"/>
      <c r="DQO82" s="4"/>
      <c r="DQP82" s="4"/>
      <c r="DQQ82" s="4"/>
      <c r="DQR82" s="4"/>
      <c r="DQS82" s="4"/>
      <c r="DQT82" s="4"/>
      <c r="DQU82" s="4"/>
      <c r="DQV82" s="4"/>
      <c r="DQW82" s="4"/>
      <c r="DQX82" s="4"/>
      <c r="DQY82" s="4"/>
      <c r="DQZ82" s="4"/>
      <c r="DRA82" s="4"/>
      <c r="DRB82" s="4"/>
      <c r="DRC82" s="4"/>
      <c r="DRD82" s="4"/>
      <c r="DRE82" s="4"/>
      <c r="DRF82" s="4"/>
      <c r="DRG82" s="4"/>
      <c r="DRH82" s="4"/>
      <c r="DRI82" s="4"/>
      <c r="DRJ82" s="4"/>
      <c r="DRK82" s="4"/>
      <c r="DRL82" s="4"/>
      <c r="DRM82" s="4"/>
      <c r="DRN82" s="4"/>
      <c r="DRO82" s="4"/>
      <c r="DRP82" s="4"/>
      <c r="DRQ82" s="4"/>
      <c r="DRR82" s="4"/>
      <c r="DRS82" s="4"/>
      <c r="DRT82" s="4"/>
      <c r="DRU82" s="4"/>
      <c r="DRV82" s="4"/>
      <c r="DRW82" s="4"/>
      <c r="DRX82" s="4"/>
      <c r="DRY82" s="4"/>
      <c r="DRZ82" s="4"/>
      <c r="DSA82" s="4"/>
      <c r="DSB82" s="4"/>
      <c r="DSC82" s="4"/>
      <c r="DSD82" s="4"/>
      <c r="DSE82" s="4"/>
      <c r="DSF82" s="4"/>
      <c r="DSG82" s="4"/>
      <c r="DSH82" s="4"/>
      <c r="DSI82" s="4"/>
      <c r="DSJ82" s="4"/>
      <c r="DSK82" s="4"/>
      <c r="DSL82" s="4"/>
      <c r="DSM82" s="4"/>
      <c r="DSN82" s="4"/>
      <c r="DSO82" s="4"/>
      <c r="DSP82" s="4"/>
      <c r="DSQ82" s="4"/>
      <c r="DSR82" s="4"/>
      <c r="DSS82" s="4"/>
      <c r="DST82" s="4"/>
      <c r="DSU82" s="4"/>
      <c r="DSV82" s="4"/>
      <c r="DSW82" s="4"/>
      <c r="DSX82" s="4"/>
      <c r="DSY82" s="4"/>
      <c r="DSZ82" s="4"/>
      <c r="DTA82" s="4"/>
      <c r="DTB82" s="4"/>
      <c r="DTC82" s="4"/>
      <c r="DTD82" s="4"/>
      <c r="DTE82" s="4"/>
      <c r="DTF82" s="4"/>
      <c r="DTG82" s="4"/>
      <c r="DTH82" s="4"/>
      <c r="DTI82" s="4"/>
      <c r="DTJ82" s="4"/>
      <c r="DTK82" s="4"/>
      <c r="DTL82" s="4"/>
      <c r="DTM82" s="4"/>
      <c r="DTN82" s="4"/>
      <c r="DTO82" s="4"/>
      <c r="DTP82" s="4"/>
      <c r="DTQ82" s="4"/>
      <c r="DTR82" s="4"/>
      <c r="DTS82" s="4"/>
      <c r="DTT82" s="4"/>
      <c r="DTU82" s="4"/>
      <c r="DTV82" s="4"/>
      <c r="DTW82" s="4"/>
      <c r="DTX82" s="4"/>
      <c r="DTY82" s="4"/>
      <c r="DTZ82" s="4"/>
      <c r="DUA82" s="4"/>
      <c r="DUB82" s="4"/>
      <c r="DUC82" s="4"/>
      <c r="DUD82" s="4"/>
      <c r="DUE82" s="4"/>
      <c r="DUF82" s="4"/>
      <c r="DUG82" s="4"/>
      <c r="DUH82" s="4"/>
      <c r="DUI82" s="4"/>
      <c r="DUJ82" s="4"/>
      <c r="DUK82" s="4"/>
      <c r="DUL82" s="4"/>
      <c r="DUM82" s="4"/>
      <c r="DUN82" s="4"/>
      <c r="DUO82" s="4"/>
      <c r="DUP82" s="4"/>
      <c r="DUQ82" s="4"/>
      <c r="DUR82" s="4"/>
      <c r="DUS82" s="4"/>
      <c r="DUT82" s="4"/>
      <c r="DUU82" s="4"/>
      <c r="DUV82" s="4"/>
      <c r="DUW82" s="4"/>
      <c r="DUX82" s="4"/>
      <c r="DUY82" s="4"/>
      <c r="DUZ82" s="4"/>
      <c r="DVA82" s="4"/>
      <c r="DVB82" s="4"/>
      <c r="DVC82" s="4"/>
      <c r="DVD82" s="4"/>
      <c r="DVE82" s="4"/>
      <c r="DVF82" s="4"/>
      <c r="DVG82" s="4"/>
      <c r="DVH82" s="4"/>
      <c r="DVI82" s="4"/>
      <c r="DVJ82" s="4"/>
      <c r="DVK82" s="4"/>
      <c r="DVL82" s="4"/>
      <c r="DVM82" s="4"/>
      <c r="DVN82" s="4"/>
      <c r="DVO82" s="4"/>
      <c r="DVP82" s="4"/>
      <c r="DVQ82" s="4"/>
      <c r="DVR82" s="4"/>
      <c r="DVS82" s="4"/>
      <c r="DVT82" s="4"/>
      <c r="DVU82" s="4"/>
      <c r="DVV82" s="4"/>
      <c r="DVW82" s="4"/>
      <c r="DVX82" s="4"/>
      <c r="DVY82" s="4"/>
      <c r="DVZ82" s="4"/>
      <c r="DWA82" s="4"/>
      <c r="DWB82" s="4"/>
      <c r="DWC82" s="4"/>
      <c r="DWD82" s="4"/>
      <c r="DWE82" s="4"/>
      <c r="DWF82" s="4"/>
      <c r="DWG82" s="4"/>
      <c r="DWH82" s="4"/>
      <c r="DWI82" s="4"/>
      <c r="DWJ82" s="4"/>
      <c r="DWK82" s="4"/>
      <c r="DWL82" s="4"/>
      <c r="DWM82" s="4"/>
      <c r="DWN82" s="4"/>
      <c r="DWO82" s="4"/>
      <c r="DWP82" s="4"/>
      <c r="DWQ82" s="4"/>
      <c r="DWR82" s="4"/>
      <c r="DWS82" s="4"/>
      <c r="DWT82" s="4"/>
      <c r="DWU82" s="4"/>
      <c r="DWV82" s="4"/>
      <c r="DWW82" s="4"/>
      <c r="DWX82" s="4"/>
      <c r="DWY82" s="4"/>
      <c r="DWZ82" s="4"/>
      <c r="DXA82" s="4"/>
      <c r="DXB82" s="4"/>
      <c r="DXC82" s="4"/>
      <c r="DXD82" s="4"/>
      <c r="DXE82" s="4"/>
      <c r="DXF82" s="4"/>
      <c r="DXG82" s="4"/>
      <c r="DXH82" s="4"/>
      <c r="DXI82" s="4"/>
      <c r="DXJ82" s="4"/>
      <c r="DXK82" s="4"/>
      <c r="DXL82" s="4"/>
      <c r="DXM82" s="4"/>
      <c r="DXN82" s="4"/>
      <c r="DXO82" s="4"/>
      <c r="DXP82" s="4"/>
      <c r="DXQ82" s="4"/>
      <c r="DXR82" s="4"/>
      <c r="DXS82" s="4"/>
      <c r="DXT82" s="4"/>
      <c r="DXU82" s="4"/>
      <c r="DXV82" s="4"/>
      <c r="DXW82" s="4"/>
      <c r="DXX82" s="4"/>
      <c r="DXY82" s="4"/>
      <c r="DXZ82" s="4"/>
      <c r="DYA82" s="4"/>
      <c r="DYB82" s="4"/>
      <c r="DYC82" s="4"/>
      <c r="DYD82" s="4"/>
      <c r="DYE82" s="4"/>
      <c r="DYF82" s="4"/>
      <c r="DYG82" s="4"/>
      <c r="DYH82" s="4"/>
      <c r="DYI82" s="4"/>
      <c r="DYJ82" s="4"/>
      <c r="DYK82" s="4"/>
      <c r="DYL82" s="4"/>
      <c r="DYM82" s="4"/>
      <c r="DYN82" s="4"/>
      <c r="DYO82" s="4"/>
      <c r="DYP82" s="4"/>
      <c r="DYQ82" s="4"/>
      <c r="DYR82" s="4"/>
      <c r="DYS82" s="4"/>
      <c r="DYT82" s="4"/>
      <c r="DYU82" s="4"/>
      <c r="DYV82" s="4"/>
      <c r="DYW82" s="4"/>
      <c r="DYX82" s="4"/>
      <c r="DYY82" s="4"/>
      <c r="DYZ82" s="4"/>
      <c r="DZA82" s="4"/>
      <c r="DZB82" s="4"/>
      <c r="DZC82" s="4"/>
      <c r="DZD82" s="4"/>
      <c r="DZE82" s="4"/>
      <c r="DZF82" s="4"/>
      <c r="DZG82" s="4"/>
      <c r="DZH82" s="4"/>
      <c r="DZI82" s="4"/>
      <c r="DZJ82" s="4"/>
      <c r="DZK82" s="4"/>
      <c r="DZL82" s="4"/>
      <c r="DZM82" s="4"/>
      <c r="DZN82" s="4"/>
      <c r="DZO82" s="4"/>
      <c r="DZP82" s="4"/>
      <c r="DZQ82" s="4"/>
      <c r="DZR82" s="4"/>
      <c r="DZS82" s="4"/>
      <c r="DZT82" s="4"/>
      <c r="DZU82" s="4"/>
      <c r="DZV82" s="4"/>
      <c r="DZW82" s="4"/>
      <c r="DZX82" s="4"/>
      <c r="DZY82" s="4"/>
      <c r="DZZ82" s="4"/>
      <c r="EAA82" s="4"/>
      <c r="EAB82" s="4"/>
      <c r="EAC82" s="4"/>
      <c r="EAD82" s="4"/>
      <c r="EAE82" s="4"/>
      <c r="EAF82" s="4"/>
      <c r="EAG82" s="4"/>
      <c r="EAH82" s="4"/>
      <c r="EAI82" s="4"/>
      <c r="EAJ82" s="4"/>
      <c r="EAK82" s="4"/>
      <c r="EAL82" s="4"/>
      <c r="EAM82" s="4"/>
      <c r="EAN82" s="4"/>
      <c r="EAO82" s="4"/>
      <c r="EAP82" s="4"/>
      <c r="EAQ82" s="4"/>
      <c r="EAR82" s="4"/>
      <c r="EAS82" s="4"/>
      <c r="EAT82" s="4"/>
      <c r="EAU82" s="4"/>
      <c r="EAV82" s="4"/>
      <c r="EAW82" s="4"/>
      <c r="EAX82" s="4"/>
      <c r="EAY82" s="4"/>
      <c r="EAZ82" s="4"/>
      <c r="EBA82" s="4"/>
      <c r="EBB82" s="4"/>
      <c r="EBC82" s="4"/>
      <c r="EBD82" s="4"/>
      <c r="EBE82" s="4"/>
      <c r="EBF82" s="4"/>
      <c r="EBG82" s="4"/>
      <c r="EBH82" s="4"/>
      <c r="EBI82" s="4"/>
      <c r="EBJ82" s="4"/>
      <c r="EBK82" s="4"/>
      <c r="EBL82" s="4"/>
      <c r="EBM82" s="4"/>
      <c r="EBN82" s="4"/>
      <c r="EBO82" s="4"/>
      <c r="EBP82" s="4"/>
      <c r="EBQ82" s="4"/>
      <c r="EBR82" s="4"/>
      <c r="EBS82" s="4"/>
      <c r="EBT82" s="4"/>
      <c r="EBU82" s="4"/>
      <c r="EBV82" s="4"/>
      <c r="EBW82" s="4"/>
      <c r="EBX82" s="4"/>
      <c r="EBY82" s="4"/>
      <c r="EBZ82" s="4"/>
      <c r="ECA82" s="4"/>
      <c r="ECB82" s="4"/>
      <c r="ECC82" s="4"/>
      <c r="ECD82" s="4"/>
      <c r="ECE82" s="4"/>
      <c r="ECF82" s="4"/>
      <c r="ECG82" s="4"/>
      <c r="ECH82" s="4"/>
      <c r="ECI82" s="4"/>
      <c r="ECJ82" s="4"/>
      <c r="ECK82" s="4"/>
      <c r="ECL82" s="4"/>
      <c r="ECM82" s="4"/>
      <c r="ECN82" s="4"/>
      <c r="ECO82" s="4"/>
      <c r="ECP82" s="4"/>
      <c r="ECQ82" s="4"/>
      <c r="ECR82" s="4"/>
      <c r="ECS82" s="4"/>
      <c r="ECT82" s="4"/>
      <c r="ECU82" s="4"/>
      <c r="ECV82" s="4"/>
      <c r="ECW82" s="4"/>
      <c r="ECX82" s="4"/>
      <c r="ECY82" s="4"/>
      <c r="ECZ82" s="4"/>
      <c r="EDA82" s="4"/>
      <c r="EDB82" s="4"/>
      <c r="EDC82" s="4"/>
      <c r="EDD82" s="4"/>
      <c r="EDE82" s="4"/>
      <c r="EDF82" s="4"/>
      <c r="EDG82" s="4"/>
      <c r="EDH82" s="4"/>
      <c r="EDI82" s="4"/>
      <c r="EDJ82" s="4"/>
      <c r="EDK82" s="4"/>
      <c r="EDL82" s="4"/>
      <c r="EDM82" s="4"/>
      <c r="EDN82" s="4"/>
      <c r="EDO82" s="4"/>
      <c r="EDP82" s="4"/>
      <c r="EDQ82" s="4"/>
      <c r="EDR82" s="4"/>
      <c r="EDS82" s="4"/>
      <c r="EDT82" s="4"/>
      <c r="EDU82" s="4"/>
      <c r="EDV82" s="4"/>
      <c r="EDW82" s="4"/>
      <c r="EDX82" s="4"/>
      <c r="EDY82" s="4"/>
      <c r="EDZ82" s="4"/>
      <c r="EEA82" s="4"/>
      <c r="EEB82" s="4"/>
      <c r="EEC82" s="4"/>
      <c r="EED82" s="4"/>
      <c r="EEE82" s="4"/>
      <c r="EEF82" s="4"/>
      <c r="EEG82" s="4"/>
      <c r="EEH82" s="4"/>
      <c r="EEI82" s="4"/>
      <c r="EEJ82" s="4"/>
      <c r="EEK82" s="4"/>
      <c r="EEL82" s="4"/>
      <c r="EEM82" s="4"/>
      <c r="EEN82" s="4"/>
      <c r="EEO82" s="4"/>
      <c r="EEP82" s="4"/>
      <c r="EEQ82" s="4"/>
      <c r="EER82" s="4"/>
      <c r="EES82" s="4"/>
      <c r="EET82" s="4"/>
      <c r="EEU82" s="4"/>
      <c r="EEV82" s="4"/>
      <c r="EEW82" s="4"/>
      <c r="EEX82" s="4"/>
      <c r="EEY82" s="4"/>
      <c r="EEZ82" s="4"/>
      <c r="EFA82" s="4"/>
      <c r="EFB82" s="4"/>
      <c r="EFC82" s="4"/>
      <c r="EFD82" s="4"/>
      <c r="EFE82" s="4"/>
      <c r="EFF82" s="4"/>
      <c r="EFG82" s="4"/>
      <c r="EFH82" s="4"/>
      <c r="EFI82" s="4"/>
      <c r="EFJ82" s="4"/>
      <c r="EFK82" s="4"/>
      <c r="EFL82" s="4"/>
      <c r="EFM82" s="4"/>
      <c r="EFN82" s="4"/>
      <c r="EFO82" s="4"/>
      <c r="EFP82" s="4"/>
      <c r="EFQ82" s="4"/>
      <c r="EFR82" s="4"/>
      <c r="EFS82" s="4"/>
      <c r="EFT82" s="4"/>
      <c r="EFU82" s="4"/>
      <c r="EFV82" s="4"/>
      <c r="EFW82" s="4"/>
      <c r="EFX82" s="4"/>
      <c r="EFY82" s="4"/>
      <c r="EFZ82" s="4"/>
      <c r="EGA82" s="4"/>
      <c r="EGB82" s="4"/>
      <c r="EGC82" s="4"/>
      <c r="EGD82" s="4"/>
      <c r="EGE82" s="4"/>
      <c r="EGF82" s="4"/>
      <c r="EGG82" s="4"/>
      <c r="EGH82" s="4"/>
      <c r="EGI82" s="4"/>
      <c r="EGJ82" s="4"/>
      <c r="EGK82" s="4"/>
      <c r="EGL82" s="4"/>
      <c r="EGM82" s="4"/>
      <c r="EGN82" s="4"/>
      <c r="EGO82" s="4"/>
      <c r="EGP82" s="4"/>
      <c r="EGQ82" s="4"/>
      <c r="EGR82" s="4"/>
      <c r="EGS82" s="4"/>
      <c r="EGT82" s="4"/>
      <c r="EGU82" s="4"/>
      <c r="EGV82" s="4"/>
      <c r="EGW82" s="4"/>
      <c r="EGX82" s="4"/>
      <c r="EGY82" s="4"/>
      <c r="EGZ82" s="4"/>
      <c r="EHA82" s="4"/>
      <c r="EHB82" s="4"/>
      <c r="EHC82" s="4"/>
      <c r="EHD82" s="4"/>
      <c r="EHE82" s="4"/>
      <c r="EHF82" s="4"/>
      <c r="EHG82" s="4"/>
      <c r="EHH82" s="4"/>
      <c r="EHI82" s="4"/>
      <c r="EHJ82" s="4"/>
      <c r="EHK82" s="4"/>
      <c r="EHL82" s="4"/>
      <c r="EHM82" s="4"/>
      <c r="EHN82" s="4"/>
      <c r="EHO82" s="4"/>
      <c r="EHP82" s="4"/>
      <c r="EHQ82" s="4"/>
      <c r="EHR82" s="4"/>
      <c r="EHS82" s="4"/>
      <c r="EHT82" s="4"/>
      <c r="EHU82" s="4"/>
      <c r="EHV82" s="4"/>
      <c r="EHW82" s="4"/>
      <c r="EHX82" s="4"/>
      <c r="EHY82" s="4"/>
      <c r="EHZ82" s="4"/>
      <c r="EIA82" s="4"/>
      <c r="EIB82" s="4"/>
      <c r="EIC82" s="4"/>
      <c r="EID82" s="4"/>
      <c r="EIE82" s="4"/>
      <c r="EIF82" s="4"/>
      <c r="EIG82" s="4"/>
      <c r="EIH82" s="4"/>
      <c r="EII82" s="4"/>
      <c r="EIJ82" s="4"/>
      <c r="EIK82" s="4"/>
      <c r="EIL82" s="4"/>
      <c r="EIM82" s="4"/>
      <c r="EIN82" s="4"/>
      <c r="EIO82" s="4"/>
      <c r="EIP82" s="4"/>
      <c r="EIQ82" s="4"/>
      <c r="EIR82" s="4"/>
      <c r="EIS82" s="4"/>
      <c r="EIT82" s="4"/>
      <c r="EIU82" s="4"/>
      <c r="EIV82" s="4"/>
      <c r="EIW82" s="4"/>
      <c r="EIX82" s="4"/>
      <c r="EIY82" s="4"/>
      <c r="EIZ82" s="4"/>
      <c r="EJA82" s="4"/>
      <c r="EJB82" s="4"/>
      <c r="EJC82" s="4"/>
      <c r="EJD82" s="4"/>
      <c r="EJE82" s="4"/>
      <c r="EJF82" s="4"/>
      <c r="EJG82" s="4"/>
      <c r="EJH82" s="4"/>
      <c r="EJI82" s="4"/>
      <c r="EJJ82" s="4"/>
      <c r="EJK82" s="4"/>
      <c r="EJL82" s="4"/>
      <c r="EJM82" s="4"/>
      <c r="EJN82" s="4"/>
      <c r="EJO82" s="4"/>
      <c r="EJP82" s="4"/>
      <c r="EJQ82" s="4"/>
      <c r="EJR82" s="4"/>
      <c r="EJS82" s="4"/>
      <c r="EJT82" s="4"/>
      <c r="EJU82" s="4"/>
      <c r="EJV82" s="4"/>
      <c r="EJW82" s="4"/>
      <c r="EJX82" s="4"/>
      <c r="EJY82" s="4"/>
      <c r="EJZ82" s="4"/>
      <c r="EKA82" s="4"/>
      <c r="EKB82" s="4"/>
      <c r="EKC82" s="4"/>
      <c r="EKD82" s="4"/>
      <c r="EKE82" s="4"/>
      <c r="EKF82" s="4"/>
      <c r="EKG82" s="4"/>
      <c r="EKH82" s="4"/>
      <c r="EKI82" s="4"/>
      <c r="EKJ82" s="4"/>
      <c r="EKK82" s="4"/>
      <c r="EKL82" s="4"/>
      <c r="EKM82" s="4"/>
      <c r="EKN82" s="4"/>
      <c r="EKO82" s="4"/>
      <c r="EKP82" s="4"/>
      <c r="EKQ82" s="4"/>
      <c r="EKR82" s="4"/>
      <c r="EKS82" s="4"/>
      <c r="EKT82" s="4"/>
      <c r="EKU82" s="4"/>
      <c r="EKV82" s="4"/>
      <c r="EKW82" s="4"/>
      <c r="EKX82" s="4"/>
      <c r="EKY82" s="4"/>
      <c r="EKZ82" s="4"/>
      <c r="ELA82" s="4"/>
      <c r="ELB82" s="4"/>
      <c r="ELC82" s="4"/>
      <c r="ELD82" s="4"/>
      <c r="ELE82" s="4"/>
      <c r="ELF82" s="4"/>
      <c r="ELG82" s="4"/>
      <c r="ELH82" s="4"/>
      <c r="ELI82" s="4"/>
      <c r="ELJ82" s="4"/>
      <c r="ELK82" s="4"/>
      <c r="ELL82" s="4"/>
      <c r="ELM82" s="4"/>
      <c r="ELN82" s="4"/>
      <c r="ELO82" s="4"/>
      <c r="ELP82" s="4"/>
      <c r="ELQ82" s="4"/>
      <c r="ELR82" s="4"/>
      <c r="ELS82" s="4"/>
      <c r="ELT82" s="4"/>
      <c r="ELU82" s="4"/>
      <c r="ELV82" s="4"/>
      <c r="ELW82" s="4"/>
      <c r="ELX82" s="4"/>
      <c r="ELY82" s="4"/>
      <c r="ELZ82" s="4"/>
      <c r="EMA82" s="4"/>
      <c r="EMB82" s="4"/>
      <c r="EMC82" s="4"/>
      <c r="EMD82" s="4"/>
      <c r="EME82" s="4"/>
      <c r="EMF82" s="4"/>
      <c r="EMG82" s="4"/>
      <c r="EMH82" s="4"/>
      <c r="EMI82" s="4"/>
      <c r="EMJ82" s="4"/>
      <c r="EMK82" s="4"/>
      <c r="EML82" s="4"/>
      <c r="EMM82" s="4"/>
      <c r="EMN82" s="4"/>
      <c r="EMO82" s="4"/>
      <c r="EMP82" s="4"/>
      <c r="EMQ82" s="4"/>
      <c r="EMR82" s="4"/>
      <c r="EMS82" s="4"/>
      <c r="EMT82" s="4"/>
      <c r="EMU82" s="4"/>
      <c r="EMV82" s="4"/>
      <c r="EMW82" s="4"/>
      <c r="EMX82" s="4"/>
      <c r="EMY82" s="4"/>
      <c r="EMZ82" s="4"/>
      <c r="ENA82" s="4"/>
      <c r="ENB82" s="4"/>
      <c r="ENC82" s="4"/>
      <c r="END82" s="4"/>
      <c r="ENE82" s="4"/>
      <c r="ENF82" s="4"/>
      <c r="ENG82" s="4"/>
      <c r="ENH82" s="4"/>
      <c r="ENI82" s="4"/>
      <c r="ENJ82" s="4"/>
      <c r="ENK82" s="4"/>
      <c r="ENL82" s="4"/>
      <c r="ENM82" s="4"/>
      <c r="ENN82" s="4"/>
      <c r="ENO82" s="4"/>
      <c r="ENP82" s="4"/>
      <c r="ENQ82" s="4"/>
      <c r="ENR82" s="4"/>
      <c r="ENS82" s="4"/>
      <c r="ENT82" s="4"/>
      <c r="ENU82" s="4"/>
      <c r="ENV82" s="4"/>
      <c r="ENW82" s="4"/>
      <c r="ENX82" s="4"/>
      <c r="ENY82" s="4"/>
      <c r="ENZ82" s="4"/>
      <c r="EOA82" s="4"/>
      <c r="EOB82" s="4"/>
      <c r="EOC82" s="4"/>
      <c r="EOD82" s="4"/>
      <c r="EOE82" s="4"/>
      <c r="EOF82" s="4"/>
      <c r="EOG82" s="4"/>
      <c r="EOH82" s="4"/>
      <c r="EOI82" s="4"/>
      <c r="EOJ82" s="4"/>
      <c r="EOK82" s="4"/>
      <c r="EOL82" s="4"/>
      <c r="EOM82" s="4"/>
      <c r="EON82" s="4"/>
      <c r="EOO82" s="4"/>
      <c r="EOP82" s="4"/>
      <c r="EOQ82" s="4"/>
      <c r="EOR82" s="4"/>
      <c r="EOS82" s="4"/>
      <c r="EOT82" s="4"/>
      <c r="EOU82" s="4"/>
      <c r="EOV82" s="4"/>
      <c r="EOW82" s="4"/>
      <c r="EOX82" s="4"/>
      <c r="EOY82" s="4"/>
      <c r="EOZ82" s="4"/>
      <c r="EPA82" s="4"/>
      <c r="EPB82" s="4"/>
      <c r="EPC82" s="4"/>
      <c r="EPD82" s="4"/>
      <c r="EPE82" s="4"/>
      <c r="EPF82" s="4"/>
      <c r="EPG82" s="4"/>
      <c r="EPH82" s="4"/>
      <c r="EPI82" s="4"/>
      <c r="EPJ82" s="4"/>
      <c r="EPK82" s="4"/>
      <c r="EPL82" s="4"/>
      <c r="EPM82" s="4"/>
      <c r="EPN82" s="4"/>
      <c r="EPO82" s="4"/>
      <c r="EPP82" s="4"/>
      <c r="EPQ82" s="4"/>
      <c r="EPR82" s="4"/>
      <c r="EPS82" s="4"/>
      <c r="EPT82" s="4"/>
      <c r="EPU82" s="4"/>
      <c r="EPV82" s="4"/>
      <c r="EPW82" s="4"/>
      <c r="EPX82" s="4"/>
      <c r="EPY82" s="4"/>
      <c r="EPZ82" s="4"/>
      <c r="EQA82" s="4"/>
      <c r="EQB82" s="4"/>
      <c r="EQC82" s="4"/>
      <c r="EQD82" s="4"/>
      <c r="EQE82" s="4"/>
      <c r="EQF82" s="4"/>
      <c r="EQG82" s="4"/>
      <c r="EQH82" s="4"/>
      <c r="EQI82" s="4"/>
      <c r="EQJ82" s="4"/>
      <c r="EQK82" s="4"/>
      <c r="EQL82" s="4"/>
      <c r="EQM82" s="4"/>
      <c r="EQN82" s="4"/>
      <c r="EQO82" s="4"/>
      <c r="EQP82" s="4"/>
      <c r="EQQ82" s="4"/>
      <c r="EQR82" s="4"/>
      <c r="EQS82" s="4"/>
      <c r="EQT82" s="4"/>
      <c r="EQU82" s="4"/>
      <c r="EQV82" s="4"/>
      <c r="EQW82" s="4"/>
      <c r="EQX82" s="4"/>
      <c r="EQY82" s="4"/>
      <c r="EQZ82" s="4"/>
      <c r="ERA82" s="4"/>
      <c r="ERB82" s="4"/>
      <c r="ERC82" s="4"/>
      <c r="ERD82" s="4"/>
      <c r="ERE82" s="4"/>
      <c r="ERF82" s="4"/>
      <c r="ERG82" s="4"/>
      <c r="ERH82" s="4"/>
      <c r="ERI82" s="4"/>
      <c r="ERJ82" s="4"/>
      <c r="ERK82" s="4"/>
      <c r="ERL82" s="4"/>
      <c r="ERM82" s="4"/>
      <c r="ERN82" s="4"/>
      <c r="ERO82" s="4"/>
      <c r="ERP82" s="4"/>
      <c r="ERQ82" s="4"/>
      <c r="ERR82" s="4"/>
      <c r="ERS82" s="4"/>
      <c r="ERT82" s="4"/>
      <c r="ERU82" s="4"/>
      <c r="ERV82" s="4"/>
      <c r="ERW82" s="4"/>
      <c r="ERX82" s="4"/>
      <c r="ERY82" s="4"/>
      <c r="ERZ82" s="4"/>
      <c r="ESA82" s="4"/>
      <c r="ESB82" s="4"/>
      <c r="ESC82" s="4"/>
      <c r="ESD82" s="4"/>
      <c r="ESE82" s="4"/>
      <c r="ESF82" s="4"/>
      <c r="ESG82" s="4"/>
      <c r="ESH82" s="4"/>
      <c r="ESI82" s="4"/>
      <c r="ESJ82" s="4"/>
      <c r="ESK82" s="4"/>
      <c r="ESL82" s="4"/>
      <c r="ESM82" s="4"/>
      <c r="ESN82" s="4"/>
      <c r="ESO82" s="4"/>
      <c r="ESP82" s="4"/>
      <c r="ESQ82" s="4"/>
      <c r="ESR82" s="4"/>
      <c r="ESS82" s="4"/>
      <c r="EST82" s="4"/>
      <c r="ESU82" s="4"/>
      <c r="ESV82" s="4"/>
      <c r="ESW82" s="4"/>
      <c r="ESX82" s="4"/>
      <c r="ESY82" s="4"/>
      <c r="ESZ82" s="4"/>
      <c r="ETA82" s="4"/>
      <c r="ETB82" s="4"/>
      <c r="ETC82" s="4"/>
      <c r="ETD82" s="4"/>
      <c r="ETE82" s="4"/>
      <c r="ETF82" s="4"/>
      <c r="ETG82" s="4"/>
      <c r="ETH82" s="4"/>
      <c r="ETI82" s="4"/>
      <c r="ETJ82" s="4"/>
      <c r="ETK82" s="4"/>
      <c r="ETL82" s="4"/>
      <c r="ETM82" s="4"/>
      <c r="ETN82" s="4"/>
      <c r="ETO82" s="4"/>
      <c r="ETP82" s="4"/>
      <c r="ETQ82" s="4"/>
      <c r="ETR82" s="4"/>
      <c r="ETS82" s="4"/>
      <c r="ETT82" s="4"/>
      <c r="ETU82" s="4"/>
      <c r="ETV82" s="4"/>
      <c r="ETW82" s="4"/>
      <c r="ETX82" s="4"/>
      <c r="ETY82" s="4"/>
      <c r="ETZ82" s="4"/>
      <c r="EUA82" s="4"/>
      <c r="EUB82" s="4"/>
      <c r="EUC82" s="4"/>
      <c r="EUD82" s="4"/>
      <c r="EUE82" s="4"/>
      <c r="EUF82" s="4"/>
      <c r="EUG82" s="4"/>
      <c r="EUH82" s="4"/>
      <c r="EUI82" s="4"/>
      <c r="EUJ82" s="4"/>
      <c r="EUK82" s="4"/>
      <c r="EUL82" s="4"/>
      <c r="EUM82" s="4"/>
      <c r="EUN82" s="4"/>
      <c r="EUO82" s="4"/>
      <c r="EUP82" s="4"/>
      <c r="EUQ82" s="4"/>
      <c r="EUR82" s="4"/>
      <c r="EUS82" s="4"/>
      <c r="EUT82" s="4"/>
      <c r="EUU82" s="4"/>
      <c r="EUV82" s="4"/>
      <c r="EUW82" s="4"/>
      <c r="EUX82" s="4"/>
      <c r="EUY82" s="4"/>
      <c r="EUZ82" s="4"/>
      <c r="EVA82" s="4"/>
      <c r="EVB82" s="4"/>
      <c r="EVC82" s="4"/>
      <c r="EVD82" s="4"/>
      <c r="EVE82" s="4"/>
      <c r="EVF82" s="4"/>
      <c r="EVG82" s="4"/>
      <c r="EVH82" s="4"/>
      <c r="EVI82" s="4"/>
      <c r="EVJ82" s="4"/>
      <c r="EVK82" s="4"/>
      <c r="EVL82" s="4"/>
      <c r="EVM82" s="4"/>
      <c r="EVN82" s="4"/>
      <c r="EVO82" s="4"/>
      <c r="EVP82" s="4"/>
      <c r="EVQ82" s="4"/>
      <c r="EVR82" s="4"/>
      <c r="EVS82" s="4"/>
      <c r="EVT82" s="4"/>
      <c r="EVU82" s="4"/>
      <c r="EVV82" s="4"/>
      <c r="EVW82" s="4"/>
      <c r="EVX82" s="4"/>
      <c r="EVY82" s="4"/>
      <c r="EVZ82" s="4"/>
      <c r="EWA82" s="4"/>
      <c r="EWB82" s="4"/>
      <c r="EWC82" s="4"/>
      <c r="EWD82" s="4"/>
      <c r="EWE82" s="4"/>
      <c r="EWF82" s="4"/>
      <c r="EWG82" s="4"/>
      <c r="EWH82" s="4"/>
      <c r="EWI82" s="4"/>
      <c r="EWJ82" s="4"/>
      <c r="EWK82" s="4"/>
      <c r="EWL82" s="4"/>
      <c r="EWM82" s="4"/>
      <c r="EWN82" s="4"/>
      <c r="EWO82" s="4"/>
      <c r="EWP82" s="4"/>
      <c r="EWQ82" s="4"/>
      <c r="EWR82" s="4"/>
      <c r="EWS82" s="4"/>
      <c r="EWT82" s="4"/>
      <c r="EWU82" s="4"/>
      <c r="EWV82" s="4"/>
      <c r="EWW82" s="4"/>
      <c r="EWX82" s="4"/>
      <c r="EWY82" s="4"/>
      <c r="EWZ82" s="4"/>
      <c r="EXA82" s="4"/>
      <c r="EXB82" s="4"/>
      <c r="EXC82" s="4"/>
      <c r="EXD82" s="4"/>
      <c r="EXE82" s="4"/>
      <c r="EXF82" s="4"/>
      <c r="EXG82" s="4"/>
      <c r="EXH82" s="4"/>
      <c r="EXI82" s="4"/>
      <c r="EXJ82" s="4"/>
      <c r="EXK82" s="4"/>
      <c r="EXL82" s="4"/>
      <c r="EXM82" s="4"/>
      <c r="EXN82" s="4"/>
      <c r="EXO82" s="4"/>
      <c r="EXP82" s="4"/>
      <c r="EXQ82" s="4"/>
      <c r="EXR82" s="4"/>
      <c r="EXS82" s="4"/>
      <c r="EXT82" s="4"/>
      <c r="EXU82" s="4"/>
      <c r="EXV82" s="4"/>
      <c r="EXW82" s="4"/>
      <c r="EXX82" s="4"/>
      <c r="EXY82" s="4"/>
      <c r="EXZ82" s="4"/>
      <c r="EYA82" s="4"/>
      <c r="EYB82" s="4"/>
      <c r="EYC82" s="4"/>
      <c r="EYD82" s="4"/>
      <c r="EYE82" s="4"/>
      <c r="EYF82" s="4"/>
      <c r="EYG82" s="4"/>
      <c r="EYH82" s="4"/>
      <c r="EYI82" s="4"/>
      <c r="EYJ82" s="4"/>
      <c r="EYK82" s="4"/>
      <c r="EYL82" s="4"/>
      <c r="EYM82" s="4"/>
      <c r="EYN82" s="4"/>
      <c r="EYO82" s="4"/>
      <c r="EYP82" s="4"/>
      <c r="EYQ82" s="4"/>
      <c r="EYR82" s="4"/>
      <c r="EYS82" s="4"/>
      <c r="EYT82" s="4"/>
      <c r="EYU82" s="4"/>
      <c r="EYV82" s="4"/>
      <c r="EYW82" s="4"/>
      <c r="EYX82" s="4"/>
      <c r="EYY82" s="4"/>
      <c r="EYZ82" s="4"/>
      <c r="EZA82" s="4"/>
      <c r="EZB82" s="4"/>
      <c r="EZC82" s="4"/>
      <c r="EZD82" s="4"/>
      <c r="EZE82" s="4"/>
      <c r="EZF82" s="4"/>
      <c r="EZG82" s="4"/>
      <c r="EZH82" s="4"/>
      <c r="EZI82" s="4"/>
      <c r="EZJ82" s="4"/>
      <c r="EZK82" s="4"/>
      <c r="EZL82" s="4"/>
      <c r="EZM82" s="4"/>
      <c r="EZN82" s="4"/>
      <c r="EZO82" s="4"/>
      <c r="EZP82" s="4"/>
      <c r="EZQ82" s="4"/>
      <c r="EZR82" s="4"/>
      <c r="EZS82" s="4"/>
      <c r="EZT82" s="4"/>
      <c r="EZU82" s="4"/>
      <c r="EZV82" s="4"/>
      <c r="EZW82" s="4"/>
      <c r="EZX82" s="4"/>
      <c r="EZY82" s="4"/>
      <c r="EZZ82" s="4"/>
      <c r="FAA82" s="4"/>
      <c r="FAB82" s="4"/>
      <c r="FAC82" s="4"/>
      <c r="FAD82" s="4"/>
      <c r="FAE82" s="4"/>
      <c r="FAF82" s="4"/>
      <c r="FAG82" s="4"/>
      <c r="FAH82" s="4"/>
      <c r="FAI82" s="4"/>
      <c r="FAJ82" s="4"/>
      <c r="FAK82" s="4"/>
      <c r="FAL82" s="4"/>
      <c r="FAM82" s="4"/>
      <c r="FAN82" s="4"/>
      <c r="FAO82" s="4"/>
      <c r="FAP82" s="4"/>
      <c r="FAQ82" s="4"/>
      <c r="FAR82" s="4"/>
      <c r="FAS82" s="4"/>
      <c r="FAT82" s="4"/>
      <c r="FAU82" s="4"/>
      <c r="FAV82" s="4"/>
      <c r="FAW82" s="4"/>
      <c r="FAX82" s="4"/>
      <c r="FAY82" s="4"/>
      <c r="FAZ82" s="4"/>
      <c r="FBA82" s="4"/>
      <c r="FBB82" s="4"/>
      <c r="FBC82" s="4"/>
      <c r="FBD82" s="4"/>
      <c r="FBE82" s="4"/>
      <c r="FBF82" s="4"/>
      <c r="FBG82" s="4"/>
      <c r="FBH82" s="4"/>
      <c r="FBI82" s="4"/>
      <c r="FBJ82" s="4"/>
      <c r="FBK82" s="4"/>
      <c r="FBL82" s="4"/>
      <c r="FBM82" s="4"/>
      <c r="FBN82" s="4"/>
      <c r="FBO82" s="4"/>
      <c r="FBP82" s="4"/>
      <c r="FBQ82" s="4"/>
      <c r="FBR82" s="4"/>
      <c r="FBS82" s="4"/>
      <c r="FBT82" s="4"/>
      <c r="FBU82" s="4"/>
      <c r="FBV82" s="4"/>
      <c r="FBW82" s="4"/>
      <c r="FBX82" s="4"/>
      <c r="FBY82" s="4"/>
      <c r="FBZ82" s="4"/>
      <c r="FCA82" s="4"/>
      <c r="FCB82" s="4"/>
      <c r="FCC82" s="4"/>
      <c r="FCD82" s="4"/>
      <c r="FCE82" s="4"/>
      <c r="FCF82" s="4"/>
      <c r="FCG82" s="4"/>
      <c r="FCH82" s="4"/>
      <c r="FCI82" s="4"/>
      <c r="FCJ82" s="4"/>
      <c r="FCK82" s="4"/>
      <c r="FCL82" s="4"/>
      <c r="FCM82" s="4"/>
      <c r="FCN82" s="4"/>
      <c r="FCO82" s="4"/>
      <c r="FCP82" s="4"/>
      <c r="FCQ82" s="4"/>
      <c r="FCR82" s="4"/>
      <c r="FCS82" s="4"/>
      <c r="FCT82" s="4"/>
      <c r="FCU82" s="4"/>
      <c r="FCV82" s="4"/>
      <c r="FCW82" s="4"/>
      <c r="FCX82" s="4"/>
      <c r="FCY82" s="4"/>
      <c r="FCZ82" s="4"/>
      <c r="FDA82" s="4"/>
      <c r="FDB82" s="4"/>
      <c r="FDC82" s="4"/>
      <c r="FDD82" s="4"/>
      <c r="FDE82" s="4"/>
      <c r="FDF82" s="4"/>
      <c r="FDG82" s="4"/>
      <c r="FDH82" s="4"/>
      <c r="FDI82" s="4"/>
      <c r="FDJ82" s="4"/>
      <c r="FDK82" s="4"/>
      <c r="FDL82" s="4"/>
      <c r="FDM82" s="4"/>
      <c r="FDN82" s="4"/>
      <c r="FDO82" s="4"/>
      <c r="FDP82" s="4"/>
      <c r="FDQ82" s="4"/>
      <c r="FDR82" s="4"/>
      <c r="FDS82" s="4"/>
      <c r="FDT82" s="4"/>
      <c r="FDU82" s="4"/>
      <c r="FDV82" s="4"/>
      <c r="FDW82" s="4"/>
      <c r="FDX82" s="4"/>
      <c r="FDY82" s="4"/>
      <c r="FDZ82" s="4"/>
      <c r="FEA82" s="4"/>
      <c r="FEB82" s="4"/>
      <c r="FEC82" s="4"/>
      <c r="FED82" s="4"/>
      <c r="FEE82" s="4"/>
      <c r="FEF82" s="4"/>
      <c r="FEG82" s="4"/>
      <c r="FEH82" s="4"/>
      <c r="FEI82" s="4"/>
      <c r="FEJ82" s="4"/>
      <c r="FEK82" s="4"/>
      <c r="FEL82" s="4"/>
      <c r="FEM82" s="4"/>
      <c r="FEN82" s="4"/>
      <c r="FEO82" s="4"/>
      <c r="FEP82" s="4"/>
      <c r="FEQ82" s="4"/>
      <c r="FER82" s="4"/>
      <c r="FES82" s="4"/>
      <c r="FET82" s="4"/>
      <c r="FEU82" s="4"/>
      <c r="FEV82" s="4"/>
      <c r="FEW82" s="4"/>
      <c r="FEX82" s="4"/>
      <c r="FEY82" s="4"/>
      <c r="FEZ82" s="4"/>
      <c r="FFA82" s="4"/>
      <c r="FFB82" s="4"/>
      <c r="FFC82" s="4"/>
      <c r="FFD82" s="4"/>
      <c r="FFE82" s="4"/>
      <c r="FFF82" s="4"/>
      <c r="FFG82" s="4"/>
      <c r="FFH82" s="4"/>
      <c r="FFI82" s="4"/>
      <c r="FFJ82" s="4"/>
      <c r="FFK82" s="4"/>
      <c r="FFL82" s="4"/>
      <c r="FFM82" s="4"/>
      <c r="FFN82" s="4"/>
      <c r="FFO82" s="4"/>
      <c r="FFP82" s="4"/>
      <c r="FFQ82" s="4"/>
      <c r="FFR82" s="4"/>
      <c r="FFS82" s="4"/>
      <c r="FFT82" s="4"/>
      <c r="FFU82" s="4"/>
      <c r="FFV82" s="4"/>
      <c r="FFW82" s="4"/>
      <c r="FFX82" s="4"/>
      <c r="FFY82" s="4"/>
      <c r="FFZ82" s="4"/>
      <c r="FGA82" s="4"/>
      <c r="FGB82" s="4"/>
      <c r="FGC82" s="4"/>
      <c r="FGD82" s="4"/>
      <c r="FGE82" s="4"/>
      <c r="FGF82" s="4"/>
      <c r="FGG82" s="4"/>
      <c r="FGH82" s="4"/>
      <c r="FGI82" s="4"/>
      <c r="FGJ82" s="4"/>
      <c r="FGK82" s="4"/>
      <c r="FGL82" s="4"/>
      <c r="FGM82" s="4"/>
      <c r="FGN82" s="4"/>
      <c r="FGO82" s="4"/>
      <c r="FGP82" s="4"/>
      <c r="FGQ82" s="4"/>
      <c r="FGR82" s="4"/>
      <c r="FGS82" s="4"/>
      <c r="FGT82" s="4"/>
      <c r="FGU82" s="4"/>
      <c r="FGV82" s="4"/>
      <c r="FGW82" s="4"/>
      <c r="FGX82" s="4"/>
      <c r="FGY82" s="4"/>
      <c r="FGZ82" s="4"/>
      <c r="FHA82" s="4"/>
      <c r="FHB82" s="4"/>
      <c r="FHC82" s="4"/>
      <c r="FHD82" s="4"/>
      <c r="FHE82" s="4"/>
      <c r="FHF82" s="4"/>
      <c r="FHG82" s="4"/>
      <c r="FHH82" s="4"/>
      <c r="FHI82" s="4"/>
      <c r="FHJ82" s="4"/>
      <c r="FHK82" s="4"/>
      <c r="FHL82" s="4"/>
      <c r="FHM82" s="4"/>
      <c r="FHN82" s="4"/>
      <c r="FHO82" s="4"/>
      <c r="FHP82" s="4"/>
      <c r="FHQ82" s="4"/>
      <c r="FHR82" s="4"/>
      <c r="FHS82" s="4"/>
      <c r="FHT82" s="4"/>
      <c r="FHU82" s="4"/>
      <c r="FHV82" s="4"/>
      <c r="FHW82" s="4"/>
      <c r="FHX82" s="4"/>
      <c r="FHY82" s="4"/>
      <c r="FHZ82" s="4"/>
      <c r="FIA82" s="4"/>
      <c r="FIB82" s="4"/>
      <c r="FIC82" s="4"/>
      <c r="FID82" s="4"/>
      <c r="FIE82" s="4"/>
      <c r="FIF82" s="4"/>
      <c r="FIG82" s="4"/>
      <c r="FIH82" s="4"/>
      <c r="FII82" s="4"/>
      <c r="FIJ82" s="4"/>
      <c r="FIK82" s="4"/>
      <c r="FIL82" s="4"/>
      <c r="FIM82" s="4"/>
      <c r="FIN82" s="4"/>
      <c r="FIO82" s="4"/>
      <c r="FIP82" s="4"/>
      <c r="FIQ82" s="4"/>
      <c r="FIR82" s="4"/>
      <c r="FIS82" s="4"/>
      <c r="FIT82" s="4"/>
      <c r="FIU82" s="4"/>
      <c r="FIV82" s="4"/>
      <c r="FIW82" s="4"/>
      <c r="FIX82" s="4"/>
      <c r="FIY82" s="4"/>
      <c r="FIZ82" s="4"/>
      <c r="FJA82" s="4"/>
      <c r="FJB82" s="4"/>
      <c r="FJC82" s="4"/>
      <c r="FJD82" s="4"/>
      <c r="FJE82" s="4"/>
      <c r="FJF82" s="4"/>
      <c r="FJG82" s="4"/>
      <c r="FJH82" s="4"/>
      <c r="FJI82" s="4"/>
      <c r="FJJ82" s="4"/>
      <c r="FJK82" s="4"/>
      <c r="FJL82" s="4"/>
      <c r="FJM82" s="4"/>
      <c r="FJN82" s="4"/>
      <c r="FJO82" s="4"/>
      <c r="FJP82" s="4"/>
      <c r="FJQ82" s="4"/>
      <c r="FJR82" s="4"/>
      <c r="FJS82" s="4"/>
      <c r="FJT82" s="4"/>
      <c r="FJU82" s="4"/>
      <c r="FJV82" s="4"/>
      <c r="FJW82" s="4"/>
      <c r="FJX82" s="4"/>
      <c r="FJY82" s="4"/>
      <c r="FJZ82" s="4"/>
      <c r="FKA82" s="4"/>
      <c r="FKB82" s="4"/>
      <c r="FKC82" s="4"/>
      <c r="FKD82" s="4"/>
      <c r="FKE82" s="4"/>
      <c r="FKF82" s="4"/>
      <c r="FKG82" s="4"/>
      <c r="FKH82" s="4"/>
      <c r="FKI82" s="4"/>
      <c r="FKJ82" s="4"/>
      <c r="FKK82" s="4"/>
      <c r="FKL82" s="4"/>
      <c r="FKM82" s="4"/>
      <c r="FKN82" s="4"/>
      <c r="FKO82" s="4"/>
      <c r="FKP82" s="4"/>
      <c r="FKQ82" s="4"/>
      <c r="FKR82" s="4"/>
      <c r="FKS82" s="4"/>
      <c r="FKT82" s="4"/>
      <c r="FKU82" s="4"/>
      <c r="FKV82" s="4"/>
      <c r="FKW82" s="4"/>
      <c r="FKX82" s="4"/>
      <c r="FKY82" s="4"/>
      <c r="FKZ82" s="4"/>
      <c r="FLA82" s="4"/>
      <c r="FLB82" s="4"/>
      <c r="FLC82" s="4"/>
      <c r="FLD82" s="4"/>
      <c r="FLE82" s="4"/>
      <c r="FLF82" s="4"/>
      <c r="FLG82" s="4"/>
      <c r="FLH82" s="4"/>
      <c r="FLI82" s="4"/>
      <c r="FLJ82" s="4"/>
      <c r="FLK82" s="4"/>
      <c r="FLL82" s="4"/>
      <c r="FLM82" s="4"/>
      <c r="FLN82" s="4"/>
      <c r="FLO82" s="4"/>
      <c r="FLP82" s="4"/>
      <c r="FLQ82" s="4"/>
      <c r="FLR82" s="4"/>
      <c r="FLS82" s="4"/>
      <c r="FLT82" s="4"/>
      <c r="FLU82" s="4"/>
      <c r="FLV82" s="4"/>
      <c r="FLW82" s="4"/>
      <c r="FLX82" s="4"/>
      <c r="FLY82" s="4"/>
      <c r="FLZ82" s="4"/>
      <c r="FMA82" s="4"/>
      <c r="FMB82" s="4"/>
      <c r="FMC82" s="4"/>
      <c r="FMD82" s="4"/>
      <c r="FME82" s="4"/>
      <c r="FMF82" s="4"/>
      <c r="FMG82" s="4"/>
      <c r="FMH82" s="4"/>
      <c r="FMI82" s="4"/>
      <c r="FMJ82" s="4"/>
      <c r="FMK82" s="4"/>
      <c r="FML82" s="4"/>
      <c r="FMM82" s="4"/>
      <c r="FMN82" s="4"/>
      <c r="FMO82" s="4"/>
      <c r="FMP82" s="4"/>
      <c r="FMQ82" s="4"/>
      <c r="FMR82" s="4"/>
      <c r="FMS82" s="4"/>
      <c r="FMT82" s="4"/>
      <c r="FMU82" s="4"/>
      <c r="FMV82" s="4"/>
      <c r="FMW82" s="4"/>
      <c r="FMX82" s="4"/>
      <c r="FMY82" s="4"/>
      <c r="FMZ82" s="4"/>
      <c r="FNA82" s="4"/>
      <c r="FNB82" s="4"/>
      <c r="FNC82" s="4"/>
      <c r="FND82" s="4"/>
      <c r="FNE82" s="4"/>
      <c r="FNF82" s="4"/>
      <c r="FNG82" s="4"/>
      <c r="FNH82" s="4"/>
      <c r="FNI82" s="4"/>
      <c r="FNJ82" s="4"/>
      <c r="FNK82" s="4"/>
      <c r="FNL82" s="4"/>
      <c r="FNM82" s="4"/>
      <c r="FNN82" s="4"/>
      <c r="FNO82" s="4"/>
      <c r="FNP82" s="4"/>
      <c r="FNQ82" s="4"/>
      <c r="FNR82" s="4"/>
      <c r="FNS82" s="4"/>
      <c r="FNT82" s="4"/>
      <c r="FNU82" s="4"/>
      <c r="FNV82" s="4"/>
      <c r="FNW82" s="4"/>
      <c r="FNX82" s="4"/>
      <c r="FNY82" s="4"/>
      <c r="FNZ82" s="4"/>
      <c r="FOA82" s="4"/>
      <c r="FOB82" s="4"/>
      <c r="FOC82" s="4"/>
      <c r="FOD82" s="4"/>
      <c r="FOE82" s="4"/>
      <c r="FOF82" s="4"/>
      <c r="FOG82" s="4"/>
      <c r="FOH82" s="4"/>
      <c r="FOI82" s="4"/>
      <c r="FOJ82" s="4"/>
      <c r="FOK82" s="4"/>
      <c r="FOL82" s="4"/>
      <c r="FOM82" s="4"/>
      <c r="FON82" s="4"/>
      <c r="FOO82" s="4"/>
      <c r="FOP82" s="4"/>
      <c r="FOQ82" s="4"/>
      <c r="FOR82" s="4"/>
      <c r="FOS82" s="4"/>
      <c r="FOT82" s="4"/>
      <c r="FOU82" s="4"/>
      <c r="FOV82" s="4"/>
      <c r="FOW82" s="4"/>
      <c r="FOX82" s="4"/>
      <c r="FOY82" s="4"/>
      <c r="FOZ82" s="4"/>
      <c r="FPA82" s="4"/>
      <c r="FPB82" s="4"/>
      <c r="FPC82" s="4"/>
      <c r="FPD82" s="4"/>
      <c r="FPE82" s="4"/>
      <c r="FPF82" s="4"/>
      <c r="FPG82" s="4"/>
      <c r="FPH82" s="4"/>
      <c r="FPI82" s="4"/>
      <c r="FPJ82" s="4"/>
      <c r="FPK82" s="4"/>
      <c r="FPL82" s="4"/>
      <c r="FPM82" s="4"/>
      <c r="FPN82" s="4"/>
      <c r="FPO82" s="4"/>
      <c r="FPP82" s="4"/>
      <c r="FPQ82" s="4"/>
      <c r="FPR82" s="4"/>
      <c r="FPS82" s="4"/>
      <c r="FPT82" s="4"/>
      <c r="FPU82" s="4"/>
      <c r="FPV82" s="4"/>
      <c r="FPW82" s="4"/>
      <c r="FPX82" s="4"/>
      <c r="FPY82" s="4"/>
      <c r="FPZ82" s="4"/>
      <c r="FQA82" s="4"/>
      <c r="FQB82" s="4"/>
      <c r="FQC82" s="4"/>
      <c r="FQD82" s="4"/>
      <c r="FQE82" s="4"/>
      <c r="FQF82" s="4"/>
      <c r="FQG82" s="4"/>
      <c r="FQH82" s="4"/>
      <c r="FQI82" s="4"/>
      <c r="FQJ82" s="4"/>
      <c r="FQK82" s="4"/>
      <c r="FQL82" s="4"/>
      <c r="FQM82" s="4"/>
      <c r="FQN82" s="4"/>
      <c r="FQO82" s="4"/>
      <c r="FQP82" s="4"/>
      <c r="FQQ82" s="4"/>
      <c r="FQR82" s="4"/>
      <c r="FQS82" s="4"/>
      <c r="FQT82" s="4"/>
      <c r="FQU82" s="4"/>
      <c r="FQV82" s="4"/>
      <c r="FQW82" s="4"/>
      <c r="FQX82" s="4"/>
      <c r="FQY82" s="4"/>
      <c r="FQZ82" s="4"/>
      <c r="FRA82" s="4"/>
      <c r="FRB82" s="4"/>
      <c r="FRC82" s="4"/>
      <c r="FRD82" s="4"/>
      <c r="FRE82" s="4"/>
      <c r="FRF82" s="4"/>
      <c r="FRG82" s="4"/>
      <c r="FRH82" s="4"/>
      <c r="FRI82" s="4"/>
      <c r="FRJ82" s="4"/>
      <c r="FRK82" s="4"/>
      <c r="FRL82" s="4"/>
      <c r="FRM82" s="4"/>
      <c r="FRN82" s="4"/>
      <c r="FRO82" s="4"/>
      <c r="FRP82" s="4"/>
      <c r="FRQ82" s="4"/>
      <c r="FRR82" s="4"/>
      <c r="FRS82" s="4"/>
      <c r="FRT82" s="4"/>
      <c r="FRU82" s="4"/>
      <c r="FRV82" s="4"/>
      <c r="FRW82" s="4"/>
      <c r="FRX82" s="4"/>
      <c r="FRY82" s="4"/>
      <c r="FRZ82" s="4"/>
      <c r="FSA82" s="4"/>
      <c r="FSB82" s="4"/>
      <c r="FSC82" s="4"/>
      <c r="FSD82" s="4"/>
      <c r="FSE82" s="4"/>
      <c r="FSF82" s="4"/>
      <c r="FSG82" s="4"/>
      <c r="FSH82" s="4"/>
      <c r="FSI82" s="4"/>
      <c r="FSJ82" s="4"/>
      <c r="FSK82" s="4"/>
      <c r="FSL82" s="4"/>
      <c r="FSM82" s="4"/>
      <c r="FSN82" s="4"/>
      <c r="FSO82" s="4"/>
      <c r="FSP82" s="4"/>
      <c r="FSQ82" s="4"/>
      <c r="FSR82" s="4"/>
      <c r="FSS82" s="4"/>
      <c r="FST82" s="4"/>
      <c r="FSU82" s="4"/>
      <c r="FSV82" s="4"/>
      <c r="FSW82" s="4"/>
      <c r="FSX82" s="4"/>
      <c r="FSY82" s="4"/>
      <c r="FSZ82" s="4"/>
      <c r="FTA82" s="4"/>
      <c r="FTB82" s="4"/>
      <c r="FTC82" s="4"/>
      <c r="FTD82" s="4"/>
      <c r="FTE82" s="4"/>
      <c r="FTF82" s="4"/>
      <c r="FTG82" s="4"/>
      <c r="FTH82" s="4"/>
      <c r="FTI82" s="4"/>
      <c r="FTJ82" s="4"/>
      <c r="FTK82" s="4"/>
      <c r="FTL82" s="4"/>
      <c r="FTM82" s="4"/>
      <c r="FTN82" s="4"/>
      <c r="FTO82" s="4"/>
      <c r="FTP82" s="4"/>
      <c r="FTQ82" s="4"/>
      <c r="FTR82" s="4"/>
      <c r="FTS82" s="4"/>
      <c r="FTT82" s="4"/>
      <c r="FTU82" s="4"/>
      <c r="FTV82" s="4"/>
      <c r="FTW82" s="4"/>
      <c r="FTX82" s="4"/>
      <c r="FTY82" s="4"/>
      <c r="FTZ82" s="4"/>
      <c r="FUA82" s="4"/>
      <c r="FUB82" s="4"/>
      <c r="FUC82" s="4"/>
      <c r="FUD82" s="4"/>
      <c r="FUE82" s="4"/>
      <c r="FUF82" s="4"/>
      <c r="FUG82" s="4"/>
      <c r="FUH82" s="4"/>
      <c r="FUI82" s="4"/>
      <c r="FUJ82" s="4"/>
      <c r="FUK82" s="4"/>
      <c r="FUL82" s="4"/>
      <c r="FUM82" s="4"/>
      <c r="FUN82" s="4"/>
      <c r="FUO82" s="4"/>
      <c r="FUP82" s="4"/>
      <c r="FUQ82" s="4"/>
      <c r="FUR82" s="4"/>
      <c r="FUS82" s="4"/>
      <c r="FUT82" s="4"/>
      <c r="FUU82" s="4"/>
      <c r="FUV82" s="4"/>
      <c r="FUW82" s="4"/>
      <c r="FUX82" s="4"/>
      <c r="FUY82" s="4"/>
      <c r="FUZ82" s="4"/>
      <c r="FVA82" s="4"/>
      <c r="FVB82" s="4"/>
      <c r="FVC82" s="4"/>
      <c r="FVD82" s="4"/>
      <c r="FVE82" s="4"/>
      <c r="FVF82" s="4"/>
      <c r="FVG82" s="4"/>
      <c r="FVH82" s="4"/>
      <c r="FVI82" s="4"/>
      <c r="FVJ82" s="4"/>
      <c r="FVK82" s="4"/>
      <c r="FVL82" s="4"/>
      <c r="FVM82" s="4"/>
      <c r="FVN82" s="4"/>
      <c r="FVO82" s="4"/>
      <c r="FVP82" s="4"/>
      <c r="FVQ82" s="4"/>
      <c r="FVR82" s="4"/>
      <c r="FVS82" s="4"/>
      <c r="FVT82" s="4"/>
      <c r="FVU82" s="4"/>
      <c r="FVV82" s="4"/>
      <c r="FVW82" s="4"/>
      <c r="FVX82" s="4"/>
      <c r="FVY82" s="4"/>
      <c r="FVZ82" s="4"/>
      <c r="FWA82" s="4"/>
      <c r="FWB82" s="4"/>
      <c r="FWC82" s="4"/>
      <c r="FWD82" s="4"/>
      <c r="FWE82" s="4"/>
      <c r="FWF82" s="4"/>
      <c r="FWG82" s="4"/>
      <c r="FWH82" s="4"/>
      <c r="FWI82" s="4"/>
      <c r="FWJ82" s="4"/>
      <c r="FWK82" s="4"/>
      <c r="FWL82" s="4"/>
      <c r="FWM82" s="4"/>
      <c r="FWN82" s="4"/>
      <c r="FWO82" s="4"/>
      <c r="FWP82" s="4"/>
      <c r="FWQ82" s="4"/>
      <c r="FWR82" s="4"/>
      <c r="FWS82" s="4"/>
      <c r="FWT82" s="4"/>
      <c r="FWU82" s="4"/>
      <c r="FWV82" s="4"/>
      <c r="FWW82" s="4"/>
      <c r="FWX82" s="4"/>
      <c r="FWY82" s="4"/>
      <c r="FWZ82" s="4"/>
      <c r="FXA82" s="4"/>
      <c r="FXB82" s="4"/>
      <c r="FXC82" s="4"/>
      <c r="FXD82" s="4"/>
      <c r="FXE82" s="4"/>
      <c r="FXF82" s="4"/>
      <c r="FXG82" s="4"/>
      <c r="FXH82" s="4"/>
      <c r="FXI82" s="4"/>
      <c r="FXJ82" s="4"/>
      <c r="FXK82" s="4"/>
      <c r="FXL82" s="4"/>
      <c r="FXM82" s="4"/>
      <c r="FXN82" s="4"/>
      <c r="FXO82" s="4"/>
      <c r="FXP82" s="4"/>
      <c r="FXQ82" s="4"/>
      <c r="FXR82" s="4"/>
      <c r="FXS82" s="4"/>
      <c r="FXT82" s="4"/>
      <c r="FXU82" s="4"/>
      <c r="FXV82" s="4"/>
      <c r="FXW82" s="4"/>
      <c r="FXX82" s="4"/>
      <c r="FXY82" s="4"/>
      <c r="FXZ82" s="4"/>
      <c r="FYA82" s="4"/>
      <c r="FYB82" s="4"/>
      <c r="FYC82" s="4"/>
      <c r="FYD82" s="4"/>
      <c r="FYE82" s="4"/>
      <c r="FYF82" s="4"/>
      <c r="FYG82" s="4"/>
      <c r="FYH82" s="4"/>
      <c r="FYI82" s="4"/>
      <c r="FYJ82" s="4"/>
      <c r="FYK82" s="4"/>
      <c r="FYL82" s="4"/>
      <c r="FYM82" s="4"/>
      <c r="FYN82" s="4"/>
      <c r="FYO82" s="4"/>
      <c r="FYP82" s="4"/>
      <c r="FYQ82" s="4"/>
      <c r="FYR82" s="4"/>
      <c r="FYS82" s="4"/>
      <c r="FYT82" s="4"/>
      <c r="FYU82" s="4"/>
      <c r="FYV82" s="4"/>
      <c r="FYW82" s="4"/>
      <c r="FYX82" s="4"/>
      <c r="FYY82" s="4"/>
      <c r="FYZ82" s="4"/>
      <c r="FZA82" s="4"/>
      <c r="FZB82" s="4"/>
      <c r="FZC82" s="4"/>
      <c r="FZD82" s="4"/>
      <c r="FZE82" s="4"/>
      <c r="FZF82" s="4"/>
      <c r="FZG82" s="4"/>
      <c r="FZH82" s="4"/>
      <c r="FZI82" s="4"/>
      <c r="FZJ82" s="4"/>
      <c r="FZK82" s="4"/>
      <c r="FZL82" s="4"/>
      <c r="FZM82" s="4"/>
      <c r="FZN82" s="4"/>
      <c r="FZO82" s="4"/>
      <c r="FZP82" s="4"/>
      <c r="FZQ82" s="4"/>
      <c r="FZR82" s="4"/>
      <c r="FZS82" s="4"/>
      <c r="FZT82" s="4"/>
      <c r="FZU82" s="4"/>
      <c r="FZV82" s="4"/>
      <c r="FZW82" s="4"/>
      <c r="FZX82" s="4"/>
      <c r="FZY82" s="4"/>
      <c r="FZZ82" s="4"/>
      <c r="GAA82" s="4"/>
      <c r="GAB82" s="4"/>
      <c r="GAC82" s="4"/>
      <c r="GAD82" s="4"/>
      <c r="GAE82" s="4"/>
      <c r="GAF82" s="4"/>
      <c r="GAG82" s="4"/>
      <c r="GAH82" s="4"/>
      <c r="GAI82" s="4"/>
      <c r="GAJ82" s="4"/>
      <c r="GAK82" s="4"/>
      <c r="GAL82" s="4"/>
      <c r="GAM82" s="4"/>
      <c r="GAN82" s="4"/>
      <c r="GAO82" s="4"/>
      <c r="GAP82" s="4"/>
      <c r="GAQ82" s="4"/>
      <c r="GAR82" s="4"/>
      <c r="GAS82" s="4"/>
      <c r="GAT82" s="4"/>
      <c r="GAU82" s="4"/>
      <c r="GAV82" s="4"/>
      <c r="GAW82" s="4"/>
      <c r="GAX82" s="4"/>
      <c r="GAY82" s="4"/>
      <c r="GAZ82" s="4"/>
      <c r="GBA82" s="4"/>
      <c r="GBB82" s="4"/>
      <c r="GBC82" s="4"/>
      <c r="GBD82" s="4"/>
      <c r="GBE82" s="4"/>
      <c r="GBF82" s="4"/>
      <c r="GBG82" s="4"/>
      <c r="GBH82" s="4"/>
      <c r="GBI82" s="4"/>
      <c r="GBJ82" s="4"/>
      <c r="GBK82" s="4"/>
      <c r="GBL82" s="4"/>
      <c r="GBM82" s="4"/>
      <c r="GBN82" s="4"/>
      <c r="GBO82" s="4"/>
      <c r="GBP82" s="4"/>
      <c r="GBQ82" s="4"/>
      <c r="GBR82" s="4"/>
      <c r="GBS82" s="4"/>
      <c r="GBT82" s="4"/>
      <c r="GBU82" s="4"/>
      <c r="GBV82" s="4"/>
      <c r="GBW82" s="4"/>
      <c r="GBX82" s="4"/>
      <c r="GBY82" s="4"/>
      <c r="GBZ82" s="4"/>
      <c r="GCA82" s="4"/>
      <c r="GCB82" s="4"/>
      <c r="GCC82" s="4"/>
      <c r="GCD82" s="4"/>
      <c r="GCE82" s="4"/>
      <c r="GCF82" s="4"/>
      <c r="GCG82" s="4"/>
      <c r="GCH82" s="4"/>
      <c r="GCI82" s="4"/>
      <c r="GCJ82" s="4"/>
      <c r="GCK82" s="4"/>
      <c r="GCL82" s="4"/>
      <c r="GCM82" s="4"/>
      <c r="GCN82" s="4"/>
      <c r="GCO82" s="4"/>
      <c r="GCP82" s="4"/>
      <c r="GCQ82" s="4"/>
      <c r="GCR82" s="4"/>
      <c r="GCS82" s="4"/>
      <c r="GCT82" s="4"/>
      <c r="GCU82" s="4"/>
      <c r="GCV82" s="4"/>
      <c r="GCW82" s="4"/>
      <c r="GCX82" s="4"/>
      <c r="GCY82" s="4"/>
      <c r="GCZ82" s="4"/>
      <c r="GDA82" s="4"/>
      <c r="GDB82" s="4"/>
      <c r="GDC82" s="4"/>
      <c r="GDD82" s="4"/>
      <c r="GDE82" s="4"/>
      <c r="GDF82" s="4"/>
      <c r="GDG82" s="4"/>
      <c r="GDH82" s="4"/>
      <c r="GDI82" s="4"/>
      <c r="GDJ82" s="4"/>
      <c r="GDK82" s="4"/>
      <c r="GDL82" s="4"/>
      <c r="GDM82" s="4"/>
      <c r="GDN82" s="4"/>
      <c r="GDO82" s="4"/>
      <c r="GDP82" s="4"/>
      <c r="GDQ82" s="4"/>
      <c r="GDR82" s="4"/>
      <c r="GDS82" s="4"/>
      <c r="GDT82" s="4"/>
      <c r="GDU82" s="4"/>
      <c r="GDV82" s="4"/>
      <c r="GDW82" s="4"/>
      <c r="GDX82" s="4"/>
      <c r="GDY82" s="4"/>
      <c r="GDZ82" s="4"/>
      <c r="GEA82" s="4"/>
      <c r="GEB82" s="4"/>
      <c r="GEC82" s="4"/>
      <c r="GED82" s="4"/>
      <c r="GEE82" s="4"/>
      <c r="GEF82" s="4"/>
      <c r="GEG82" s="4"/>
      <c r="GEH82" s="4"/>
      <c r="GEI82" s="4"/>
      <c r="GEJ82" s="4"/>
      <c r="GEK82" s="4"/>
      <c r="GEL82" s="4"/>
      <c r="GEM82" s="4"/>
      <c r="GEN82" s="4"/>
      <c r="GEO82" s="4"/>
      <c r="GEP82" s="4"/>
      <c r="GEQ82" s="4"/>
      <c r="GER82" s="4"/>
      <c r="GES82" s="4"/>
      <c r="GET82" s="4"/>
      <c r="GEU82" s="4"/>
      <c r="GEV82" s="4"/>
      <c r="GEW82" s="4"/>
      <c r="GEX82" s="4"/>
      <c r="GEY82" s="4"/>
      <c r="GEZ82" s="4"/>
      <c r="GFA82" s="4"/>
      <c r="GFB82" s="4"/>
      <c r="GFC82" s="4"/>
      <c r="GFD82" s="4"/>
      <c r="GFE82" s="4"/>
      <c r="GFF82" s="4"/>
      <c r="GFG82" s="4"/>
      <c r="GFH82" s="4"/>
      <c r="GFI82" s="4"/>
      <c r="GFJ82" s="4"/>
      <c r="GFK82" s="4"/>
      <c r="GFL82" s="4"/>
      <c r="GFM82" s="4"/>
      <c r="GFN82" s="4"/>
      <c r="GFO82" s="4"/>
      <c r="GFP82" s="4"/>
      <c r="GFQ82" s="4"/>
      <c r="GFR82" s="4"/>
      <c r="GFS82" s="4"/>
      <c r="GFT82" s="4"/>
      <c r="GFU82" s="4"/>
      <c r="GFV82" s="4"/>
      <c r="GFW82" s="4"/>
      <c r="GFX82" s="4"/>
      <c r="GFY82" s="4"/>
      <c r="GFZ82" s="4"/>
      <c r="GGA82" s="4"/>
      <c r="GGB82" s="4"/>
      <c r="GGC82" s="4"/>
      <c r="GGD82" s="4"/>
      <c r="GGE82" s="4"/>
      <c r="GGF82" s="4"/>
      <c r="GGG82" s="4"/>
      <c r="GGH82" s="4"/>
      <c r="GGI82" s="4"/>
      <c r="GGJ82" s="4"/>
      <c r="GGK82" s="4"/>
      <c r="GGL82" s="4"/>
      <c r="GGM82" s="4"/>
      <c r="GGN82" s="4"/>
      <c r="GGO82" s="4"/>
      <c r="GGP82" s="4"/>
      <c r="GGQ82" s="4"/>
      <c r="GGR82" s="4"/>
      <c r="GGS82" s="4"/>
      <c r="GGT82" s="4"/>
      <c r="GGU82" s="4"/>
      <c r="GGV82" s="4"/>
      <c r="GGW82" s="4"/>
      <c r="GGX82" s="4"/>
      <c r="GGY82" s="4"/>
      <c r="GGZ82" s="4"/>
      <c r="GHA82" s="4"/>
      <c r="GHB82" s="4"/>
      <c r="GHC82" s="4"/>
      <c r="GHD82" s="4"/>
      <c r="GHE82" s="4"/>
      <c r="GHF82" s="4"/>
      <c r="GHG82" s="4"/>
      <c r="GHH82" s="4"/>
      <c r="GHI82" s="4"/>
      <c r="GHJ82" s="4"/>
      <c r="GHK82" s="4"/>
      <c r="GHL82" s="4"/>
      <c r="GHM82" s="4"/>
      <c r="GHN82" s="4"/>
      <c r="GHO82" s="4"/>
      <c r="GHP82" s="4"/>
      <c r="GHQ82" s="4"/>
      <c r="GHR82" s="4"/>
      <c r="GHS82" s="4"/>
      <c r="GHT82" s="4"/>
      <c r="GHU82" s="4"/>
      <c r="GHV82" s="4"/>
      <c r="GHW82" s="4"/>
      <c r="GHX82" s="4"/>
      <c r="GHY82" s="4"/>
      <c r="GHZ82" s="4"/>
      <c r="GIA82" s="4"/>
      <c r="GIB82" s="4"/>
      <c r="GIC82" s="4"/>
      <c r="GID82" s="4"/>
      <c r="GIE82" s="4"/>
      <c r="GIF82" s="4"/>
      <c r="GIG82" s="4"/>
      <c r="GIH82" s="4"/>
      <c r="GII82" s="4"/>
      <c r="GIJ82" s="4"/>
      <c r="GIK82" s="4"/>
      <c r="GIL82" s="4"/>
      <c r="GIM82" s="4"/>
      <c r="GIN82" s="4"/>
      <c r="GIO82" s="4"/>
      <c r="GIP82" s="4"/>
      <c r="GIQ82" s="4"/>
      <c r="GIR82" s="4"/>
      <c r="GIS82" s="4"/>
      <c r="GIT82" s="4"/>
      <c r="GIU82" s="4"/>
      <c r="GIV82" s="4"/>
      <c r="GIW82" s="4"/>
      <c r="GIX82" s="4"/>
      <c r="GIY82" s="4"/>
      <c r="GIZ82" s="4"/>
      <c r="GJA82" s="4"/>
      <c r="GJB82" s="4"/>
      <c r="GJC82" s="4"/>
      <c r="GJD82" s="4"/>
      <c r="GJE82" s="4"/>
      <c r="GJF82" s="4"/>
      <c r="GJG82" s="4"/>
      <c r="GJH82" s="4"/>
      <c r="GJI82" s="4"/>
      <c r="GJJ82" s="4"/>
      <c r="GJK82" s="4"/>
      <c r="GJL82" s="4"/>
      <c r="GJM82" s="4"/>
      <c r="GJN82" s="4"/>
      <c r="GJO82" s="4"/>
      <c r="GJP82" s="4"/>
      <c r="GJQ82" s="4"/>
      <c r="GJR82" s="4"/>
      <c r="GJS82" s="4"/>
      <c r="GJT82" s="4"/>
      <c r="GJU82" s="4"/>
      <c r="GJV82" s="4"/>
      <c r="GJW82" s="4"/>
      <c r="GJX82" s="4"/>
      <c r="GJY82" s="4"/>
      <c r="GJZ82" s="4"/>
      <c r="GKA82" s="4"/>
      <c r="GKB82" s="4"/>
      <c r="GKC82" s="4"/>
      <c r="GKD82" s="4"/>
      <c r="GKE82" s="4"/>
      <c r="GKF82" s="4"/>
      <c r="GKG82" s="4"/>
      <c r="GKH82" s="4"/>
      <c r="GKI82" s="4"/>
      <c r="GKJ82" s="4"/>
      <c r="GKK82" s="4"/>
      <c r="GKL82" s="4"/>
      <c r="GKM82" s="4"/>
      <c r="GKN82" s="4"/>
      <c r="GKO82" s="4"/>
      <c r="GKP82" s="4"/>
      <c r="GKQ82" s="4"/>
      <c r="GKR82" s="4"/>
      <c r="GKS82" s="4"/>
      <c r="GKT82" s="4"/>
      <c r="GKU82" s="4"/>
      <c r="GKV82" s="4"/>
      <c r="GKW82" s="4"/>
      <c r="GKX82" s="4"/>
      <c r="GKY82" s="4"/>
      <c r="GKZ82" s="4"/>
      <c r="GLA82" s="4"/>
      <c r="GLB82" s="4"/>
      <c r="GLC82" s="4"/>
      <c r="GLD82" s="4"/>
      <c r="GLE82" s="4"/>
      <c r="GLF82" s="4"/>
      <c r="GLG82" s="4"/>
      <c r="GLH82" s="4"/>
      <c r="GLI82" s="4"/>
      <c r="GLJ82" s="4"/>
      <c r="GLK82" s="4"/>
      <c r="GLL82" s="4"/>
      <c r="GLM82" s="4"/>
      <c r="GLN82" s="4"/>
      <c r="GLO82" s="4"/>
      <c r="GLP82" s="4"/>
      <c r="GLQ82" s="4"/>
      <c r="GLR82" s="4"/>
      <c r="GLS82" s="4"/>
      <c r="GLT82" s="4"/>
      <c r="GLU82" s="4"/>
      <c r="GLV82" s="4"/>
      <c r="GLW82" s="4"/>
      <c r="GLX82" s="4"/>
      <c r="GLY82" s="4"/>
      <c r="GLZ82" s="4"/>
      <c r="GMA82" s="4"/>
      <c r="GMB82" s="4"/>
      <c r="GMC82" s="4"/>
      <c r="GMD82" s="4"/>
      <c r="GME82" s="4"/>
      <c r="GMF82" s="4"/>
      <c r="GMG82" s="4"/>
      <c r="GMH82" s="4"/>
      <c r="GMI82" s="4"/>
      <c r="GMJ82" s="4"/>
      <c r="GMK82" s="4"/>
      <c r="GML82" s="4"/>
      <c r="GMM82" s="4"/>
      <c r="GMN82" s="4"/>
      <c r="GMO82" s="4"/>
      <c r="GMP82" s="4"/>
      <c r="GMQ82" s="4"/>
      <c r="GMR82" s="4"/>
      <c r="GMS82" s="4"/>
      <c r="GMT82" s="4"/>
      <c r="GMU82" s="4"/>
      <c r="GMV82" s="4"/>
      <c r="GMW82" s="4"/>
      <c r="GMX82" s="4"/>
      <c r="GMY82" s="4"/>
      <c r="GMZ82" s="4"/>
      <c r="GNA82" s="4"/>
      <c r="GNB82" s="4"/>
      <c r="GNC82" s="4"/>
      <c r="GND82" s="4"/>
      <c r="GNE82" s="4"/>
      <c r="GNF82" s="4"/>
      <c r="GNG82" s="4"/>
      <c r="GNH82" s="4"/>
      <c r="GNI82" s="4"/>
      <c r="GNJ82" s="4"/>
      <c r="GNK82" s="4"/>
      <c r="GNL82" s="4"/>
      <c r="GNM82" s="4"/>
      <c r="GNN82" s="4"/>
      <c r="GNO82" s="4"/>
      <c r="GNP82" s="4"/>
      <c r="GNQ82" s="4"/>
      <c r="GNR82" s="4"/>
      <c r="GNS82" s="4"/>
      <c r="GNT82" s="4"/>
      <c r="GNU82" s="4"/>
      <c r="GNV82" s="4"/>
      <c r="GNW82" s="4"/>
      <c r="GNX82" s="4"/>
      <c r="GNY82" s="4"/>
      <c r="GNZ82" s="4"/>
      <c r="GOA82" s="4"/>
      <c r="GOB82" s="4"/>
      <c r="GOC82" s="4"/>
      <c r="GOD82" s="4"/>
      <c r="GOE82" s="4"/>
      <c r="GOF82" s="4"/>
      <c r="GOG82" s="4"/>
      <c r="GOH82" s="4"/>
      <c r="GOI82" s="4"/>
      <c r="GOJ82" s="4"/>
      <c r="GOK82" s="4"/>
      <c r="GOL82" s="4"/>
      <c r="GOM82" s="4"/>
      <c r="GON82" s="4"/>
      <c r="GOO82" s="4"/>
      <c r="GOP82" s="4"/>
      <c r="GOQ82" s="4"/>
      <c r="GOR82" s="4"/>
      <c r="GOS82" s="4"/>
      <c r="GOT82" s="4"/>
      <c r="GOU82" s="4"/>
      <c r="GOV82" s="4"/>
      <c r="GOW82" s="4"/>
      <c r="GOX82" s="4"/>
      <c r="GOY82" s="4"/>
      <c r="GOZ82" s="4"/>
      <c r="GPA82" s="4"/>
      <c r="GPB82" s="4"/>
      <c r="GPC82" s="4"/>
      <c r="GPD82" s="4"/>
      <c r="GPE82" s="4"/>
      <c r="GPF82" s="4"/>
      <c r="GPG82" s="4"/>
      <c r="GPH82" s="4"/>
      <c r="GPI82" s="4"/>
      <c r="GPJ82" s="4"/>
      <c r="GPK82" s="4"/>
      <c r="GPL82" s="4"/>
      <c r="GPM82" s="4"/>
      <c r="GPN82" s="4"/>
      <c r="GPO82" s="4"/>
      <c r="GPP82" s="4"/>
      <c r="GPQ82" s="4"/>
      <c r="GPR82" s="4"/>
      <c r="GPS82" s="4"/>
      <c r="GPT82" s="4"/>
      <c r="GPU82" s="4"/>
      <c r="GPV82" s="4"/>
      <c r="GPW82" s="4"/>
      <c r="GPX82" s="4"/>
      <c r="GPY82" s="4"/>
      <c r="GPZ82" s="4"/>
      <c r="GQA82" s="4"/>
      <c r="GQB82" s="4"/>
      <c r="GQC82" s="4"/>
      <c r="GQD82" s="4"/>
      <c r="GQE82" s="4"/>
      <c r="GQF82" s="4"/>
      <c r="GQG82" s="4"/>
      <c r="GQH82" s="4"/>
      <c r="GQI82" s="4"/>
      <c r="GQJ82" s="4"/>
      <c r="GQK82" s="4"/>
      <c r="GQL82" s="4"/>
      <c r="GQM82" s="4"/>
      <c r="GQN82" s="4"/>
      <c r="GQO82" s="4"/>
      <c r="GQP82" s="4"/>
      <c r="GQQ82" s="4"/>
      <c r="GQR82" s="4"/>
      <c r="GQS82" s="4"/>
      <c r="GQT82" s="4"/>
      <c r="GQU82" s="4"/>
      <c r="GQV82" s="4"/>
      <c r="GQW82" s="4"/>
      <c r="GQX82" s="4"/>
      <c r="GQY82" s="4"/>
      <c r="GQZ82" s="4"/>
      <c r="GRA82" s="4"/>
      <c r="GRB82" s="4"/>
      <c r="GRC82" s="4"/>
      <c r="GRD82" s="4"/>
      <c r="GRE82" s="4"/>
      <c r="GRF82" s="4"/>
      <c r="GRG82" s="4"/>
      <c r="GRH82" s="4"/>
      <c r="GRI82" s="4"/>
      <c r="GRJ82" s="4"/>
      <c r="GRK82" s="4"/>
      <c r="GRL82" s="4"/>
      <c r="GRM82" s="4"/>
      <c r="GRN82" s="4"/>
      <c r="GRO82" s="4"/>
      <c r="GRP82" s="4"/>
      <c r="GRQ82" s="4"/>
      <c r="GRR82" s="4"/>
      <c r="GRS82" s="4"/>
      <c r="GRT82" s="4"/>
      <c r="GRU82" s="4"/>
      <c r="GRV82" s="4"/>
      <c r="GRW82" s="4"/>
      <c r="GRX82" s="4"/>
      <c r="GRY82" s="4"/>
      <c r="GRZ82" s="4"/>
      <c r="GSA82" s="4"/>
      <c r="GSB82" s="4"/>
      <c r="GSC82" s="4"/>
      <c r="GSD82" s="4"/>
      <c r="GSE82" s="4"/>
      <c r="GSF82" s="4"/>
      <c r="GSG82" s="4"/>
      <c r="GSH82" s="4"/>
      <c r="GSI82" s="4"/>
      <c r="GSJ82" s="4"/>
      <c r="GSK82" s="4"/>
      <c r="GSL82" s="4"/>
      <c r="GSM82" s="4"/>
      <c r="GSN82" s="4"/>
      <c r="GSO82" s="4"/>
      <c r="GSP82" s="4"/>
      <c r="GSQ82" s="4"/>
      <c r="GSR82" s="4"/>
      <c r="GSS82" s="4"/>
      <c r="GST82" s="4"/>
      <c r="GSU82" s="4"/>
      <c r="GSV82" s="4"/>
      <c r="GSW82" s="4"/>
      <c r="GSX82" s="4"/>
      <c r="GSY82" s="4"/>
      <c r="GSZ82" s="4"/>
      <c r="GTA82" s="4"/>
      <c r="GTB82" s="4"/>
      <c r="GTC82" s="4"/>
      <c r="GTD82" s="4"/>
      <c r="GTE82" s="4"/>
      <c r="GTF82" s="4"/>
      <c r="GTG82" s="4"/>
      <c r="GTH82" s="4"/>
      <c r="GTI82" s="4"/>
      <c r="GTJ82" s="4"/>
      <c r="GTK82" s="4"/>
      <c r="GTL82" s="4"/>
      <c r="GTM82" s="4"/>
      <c r="GTN82" s="4"/>
      <c r="GTO82" s="4"/>
      <c r="GTP82" s="4"/>
      <c r="GTQ82" s="4"/>
      <c r="GTR82" s="4"/>
      <c r="GTS82" s="4"/>
      <c r="GTT82" s="4"/>
      <c r="GTU82" s="4"/>
      <c r="GTV82" s="4"/>
      <c r="GTW82" s="4"/>
      <c r="GTX82" s="4"/>
      <c r="GTY82" s="4"/>
      <c r="GTZ82" s="4"/>
      <c r="GUA82" s="4"/>
      <c r="GUB82" s="4"/>
      <c r="GUC82" s="4"/>
      <c r="GUD82" s="4"/>
      <c r="GUE82" s="4"/>
      <c r="GUF82" s="4"/>
      <c r="GUG82" s="4"/>
      <c r="GUH82" s="4"/>
      <c r="GUI82" s="4"/>
      <c r="GUJ82" s="4"/>
      <c r="GUK82" s="4"/>
      <c r="GUL82" s="4"/>
      <c r="GUM82" s="4"/>
      <c r="GUN82" s="4"/>
      <c r="GUO82" s="4"/>
      <c r="GUP82" s="4"/>
      <c r="GUQ82" s="4"/>
      <c r="GUR82" s="4"/>
      <c r="GUS82" s="4"/>
      <c r="GUT82" s="4"/>
      <c r="GUU82" s="4"/>
      <c r="GUV82" s="4"/>
      <c r="GUW82" s="4"/>
      <c r="GUX82" s="4"/>
      <c r="GUY82" s="4"/>
      <c r="GUZ82" s="4"/>
      <c r="GVA82" s="4"/>
      <c r="GVB82" s="4"/>
      <c r="GVC82" s="4"/>
      <c r="GVD82" s="4"/>
      <c r="GVE82" s="4"/>
      <c r="GVF82" s="4"/>
      <c r="GVG82" s="4"/>
      <c r="GVH82" s="4"/>
      <c r="GVI82" s="4"/>
      <c r="GVJ82" s="4"/>
      <c r="GVK82" s="4"/>
      <c r="GVL82" s="4"/>
      <c r="GVM82" s="4"/>
      <c r="GVN82" s="4"/>
      <c r="GVO82" s="4"/>
      <c r="GVP82" s="4"/>
      <c r="GVQ82" s="4"/>
      <c r="GVR82" s="4"/>
      <c r="GVS82" s="4"/>
      <c r="GVT82" s="4"/>
      <c r="GVU82" s="4"/>
      <c r="GVV82" s="4"/>
      <c r="GVW82" s="4"/>
      <c r="GVX82" s="4"/>
      <c r="GVY82" s="4"/>
      <c r="GVZ82" s="4"/>
      <c r="GWA82" s="4"/>
      <c r="GWB82" s="4"/>
      <c r="GWC82" s="4"/>
      <c r="GWD82" s="4"/>
      <c r="GWE82" s="4"/>
      <c r="GWF82" s="4"/>
      <c r="GWG82" s="4"/>
      <c r="GWH82" s="4"/>
      <c r="GWI82" s="4"/>
      <c r="GWJ82" s="4"/>
      <c r="GWK82" s="4"/>
      <c r="GWL82" s="4"/>
      <c r="GWM82" s="4"/>
      <c r="GWN82" s="4"/>
      <c r="GWO82" s="4"/>
      <c r="GWP82" s="4"/>
      <c r="GWQ82" s="4"/>
      <c r="GWR82" s="4"/>
      <c r="GWS82" s="4"/>
      <c r="GWT82" s="4"/>
      <c r="GWU82" s="4"/>
      <c r="GWV82" s="4"/>
      <c r="GWW82" s="4"/>
      <c r="GWX82" s="4"/>
      <c r="GWY82" s="4"/>
      <c r="GWZ82" s="4"/>
      <c r="GXA82" s="4"/>
      <c r="GXB82" s="4"/>
      <c r="GXC82" s="4"/>
      <c r="GXD82" s="4"/>
      <c r="GXE82" s="4"/>
      <c r="GXF82" s="4"/>
      <c r="GXG82" s="4"/>
      <c r="GXH82" s="4"/>
      <c r="GXI82" s="4"/>
      <c r="GXJ82" s="4"/>
      <c r="GXK82" s="4"/>
      <c r="GXL82" s="4"/>
      <c r="GXM82" s="4"/>
      <c r="GXN82" s="4"/>
      <c r="GXO82" s="4"/>
      <c r="GXP82" s="4"/>
      <c r="GXQ82" s="4"/>
      <c r="GXR82" s="4"/>
      <c r="GXS82" s="4"/>
      <c r="GXT82" s="4"/>
      <c r="GXU82" s="4"/>
      <c r="GXV82" s="4"/>
      <c r="GXW82" s="4"/>
      <c r="GXX82" s="4"/>
      <c r="GXY82" s="4"/>
      <c r="GXZ82" s="4"/>
      <c r="GYA82" s="4"/>
      <c r="GYB82" s="4"/>
      <c r="GYC82" s="4"/>
      <c r="GYD82" s="4"/>
      <c r="GYE82" s="4"/>
      <c r="GYF82" s="4"/>
      <c r="GYG82" s="4"/>
      <c r="GYH82" s="4"/>
      <c r="GYI82" s="4"/>
      <c r="GYJ82" s="4"/>
      <c r="GYK82" s="4"/>
      <c r="GYL82" s="4"/>
      <c r="GYM82" s="4"/>
      <c r="GYN82" s="4"/>
      <c r="GYO82" s="4"/>
      <c r="GYP82" s="4"/>
      <c r="GYQ82" s="4"/>
      <c r="GYR82" s="4"/>
      <c r="GYS82" s="4"/>
      <c r="GYT82" s="4"/>
      <c r="GYU82" s="4"/>
      <c r="GYV82" s="4"/>
      <c r="GYW82" s="4"/>
      <c r="GYX82" s="4"/>
      <c r="GYY82" s="4"/>
      <c r="GYZ82" s="4"/>
      <c r="GZA82" s="4"/>
      <c r="GZB82" s="4"/>
      <c r="GZC82" s="4"/>
      <c r="GZD82" s="4"/>
      <c r="GZE82" s="4"/>
      <c r="GZF82" s="4"/>
      <c r="GZG82" s="4"/>
      <c r="GZH82" s="4"/>
      <c r="GZI82" s="4"/>
      <c r="GZJ82" s="4"/>
      <c r="GZK82" s="4"/>
      <c r="GZL82" s="4"/>
      <c r="GZM82" s="4"/>
      <c r="GZN82" s="4"/>
      <c r="GZO82" s="4"/>
      <c r="GZP82" s="4"/>
      <c r="GZQ82" s="4"/>
      <c r="GZR82" s="4"/>
      <c r="GZS82" s="4"/>
      <c r="GZT82" s="4"/>
      <c r="GZU82" s="4"/>
      <c r="GZV82" s="4"/>
      <c r="GZW82" s="4"/>
      <c r="GZX82" s="4"/>
      <c r="GZY82" s="4"/>
      <c r="GZZ82" s="4"/>
      <c r="HAA82" s="4"/>
      <c r="HAB82" s="4"/>
      <c r="HAC82" s="4"/>
      <c r="HAD82" s="4"/>
      <c r="HAE82" s="4"/>
      <c r="HAF82" s="4"/>
      <c r="HAG82" s="4"/>
      <c r="HAH82" s="4"/>
      <c r="HAI82" s="4"/>
      <c r="HAJ82" s="4"/>
      <c r="HAK82" s="4"/>
      <c r="HAL82" s="4"/>
      <c r="HAM82" s="4"/>
      <c r="HAN82" s="4"/>
      <c r="HAO82" s="4"/>
      <c r="HAP82" s="4"/>
      <c r="HAQ82" s="4"/>
      <c r="HAR82" s="4"/>
      <c r="HAS82" s="4"/>
      <c r="HAT82" s="4"/>
      <c r="HAU82" s="4"/>
      <c r="HAV82" s="4"/>
      <c r="HAW82" s="4"/>
      <c r="HAX82" s="4"/>
      <c r="HAY82" s="4"/>
      <c r="HAZ82" s="4"/>
      <c r="HBA82" s="4"/>
      <c r="HBB82" s="4"/>
      <c r="HBC82" s="4"/>
      <c r="HBD82" s="4"/>
      <c r="HBE82" s="4"/>
      <c r="HBF82" s="4"/>
      <c r="HBG82" s="4"/>
      <c r="HBH82" s="4"/>
      <c r="HBI82" s="4"/>
      <c r="HBJ82" s="4"/>
      <c r="HBK82" s="4"/>
      <c r="HBL82" s="4"/>
      <c r="HBM82" s="4"/>
      <c r="HBN82" s="4"/>
      <c r="HBO82" s="4"/>
      <c r="HBP82" s="4"/>
      <c r="HBQ82" s="4"/>
      <c r="HBR82" s="4"/>
      <c r="HBS82" s="4"/>
      <c r="HBT82" s="4"/>
      <c r="HBU82" s="4"/>
      <c r="HBV82" s="4"/>
      <c r="HBW82" s="4"/>
      <c r="HBX82" s="4"/>
      <c r="HBY82" s="4"/>
      <c r="HBZ82" s="4"/>
      <c r="HCA82" s="4"/>
      <c r="HCB82" s="4"/>
      <c r="HCC82" s="4"/>
      <c r="HCD82" s="4"/>
      <c r="HCE82" s="4"/>
      <c r="HCF82" s="4"/>
      <c r="HCG82" s="4"/>
      <c r="HCH82" s="4"/>
      <c r="HCI82" s="4"/>
      <c r="HCJ82" s="4"/>
      <c r="HCK82" s="4"/>
      <c r="HCL82" s="4"/>
      <c r="HCM82" s="4"/>
      <c r="HCN82" s="4"/>
      <c r="HCO82" s="4"/>
      <c r="HCP82" s="4"/>
      <c r="HCQ82" s="4"/>
      <c r="HCR82" s="4"/>
      <c r="HCS82" s="4"/>
      <c r="HCT82" s="4"/>
      <c r="HCU82" s="4"/>
      <c r="HCV82" s="4"/>
      <c r="HCW82" s="4"/>
      <c r="HCX82" s="4"/>
      <c r="HCY82" s="4"/>
      <c r="HCZ82" s="4"/>
      <c r="HDA82" s="4"/>
      <c r="HDB82" s="4"/>
      <c r="HDC82" s="4"/>
      <c r="HDD82" s="4"/>
      <c r="HDE82" s="4"/>
      <c r="HDF82" s="4"/>
      <c r="HDG82" s="4"/>
      <c r="HDH82" s="4"/>
      <c r="HDI82" s="4"/>
      <c r="HDJ82" s="4"/>
      <c r="HDK82" s="4"/>
      <c r="HDL82" s="4"/>
      <c r="HDM82" s="4"/>
      <c r="HDN82" s="4"/>
      <c r="HDO82" s="4"/>
      <c r="HDP82" s="4"/>
      <c r="HDQ82" s="4"/>
      <c r="HDR82" s="4"/>
      <c r="HDS82" s="4"/>
      <c r="HDT82" s="4"/>
      <c r="HDU82" s="4"/>
      <c r="HDV82" s="4"/>
      <c r="HDW82" s="4"/>
      <c r="HDX82" s="4"/>
      <c r="HDY82" s="4"/>
      <c r="HDZ82" s="4"/>
      <c r="HEA82" s="4"/>
      <c r="HEB82" s="4"/>
      <c r="HEC82" s="4"/>
      <c r="HED82" s="4"/>
      <c r="HEE82" s="4"/>
      <c r="HEF82" s="4"/>
      <c r="HEG82" s="4"/>
      <c r="HEH82" s="4"/>
      <c r="HEI82" s="4"/>
      <c r="HEJ82" s="4"/>
      <c r="HEK82" s="4"/>
      <c r="HEL82" s="4"/>
      <c r="HEM82" s="4"/>
      <c r="HEN82" s="4"/>
      <c r="HEO82" s="4"/>
      <c r="HEP82" s="4"/>
      <c r="HEQ82" s="4"/>
      <c r="HER82" s="4"/>
      <c r="HES82" s="4"/>
      <c r="HET82" s="4"/>
      <c r="HEU82" s="4"/>
      <c r="HEV82" s="4"/>
      <c r="HEW82" s="4"/>
      <c r="HEX82" s="4"/>
      <c r="HEY82" s="4"/>
      <c r="HEZ82" s="4"/>
      <c r="HFA82" s="4"/>
      <c r="HFB82" s="4"/>
      <c r="HFC82" s="4"/>
      <c r="HFD82" s="4"/>
      <c r="HFE82" s="4"/>
      <c r="HFF82" s="4"/>
      <c r="HFG82" s="4"/>
      <c r="HFH82" s="4"/>
      <c r="HFI82" s="4"/>
      <c r="HFJ82" s="4"/>
      <c r="HFK82" s="4"/>
      <c r="HFL82" s="4"/>
      <c r="HFM82" s="4"/>
      <c r="HFN82" s="4"/>
      <c r="HFO82" s="4"/>
      <c r="HFP82" s="4"/>
      <c r="HFQ82" s="4"/>
      <c r="HFR82" s="4"/>
      <c r="HFS82" s="4"/>
      <c r="HFT82" s="4"/>
      <c r="HFU82" s="4"/>
      <c r="HFV82" s="4"/>
      <c r="HFW82" s="4"/>
      <c r="HFX82" s="4"/>
      <c r="HFY82" s="4"/>
      <c r="HFZ82" s="4"/>
      <c r="HGA82" s="4"/>
      <c r="HGB82" s="4"/>
      <c r="HGC82" s="4"/>
      <c r="HGD82" s="4"/>
      <c r="HGE82" s="4"/>
      <c r="HGF82" s="4"/>
      <c r="HGG82" s="4"/>
      <c r="HGH82" s="4"/>
      <c r="HGI82" s="4"/>
      <c r="HGJ82" s="4"/>
      <c r="HGK82" s="4"/>
      <c r="HGL82" s="4"/>
      <c r="HGM82" s="4"/>
      <c r="HGN82" s="4"/>
      <c r="HGO82" s="4"/>
      <c r="HGP82" s="4"/>
      <c r="HGQ82" s="4"/>
      <c r="HGR82" s="4"/>
      <c r="HGS82" s="4"/>
      <c r="HGT82" s="4"/>
      <c r="HGU82" s="4"/>
      <c r="HGV82" s="4"/>
      <c r="HGW82" s="4"/>
      <c r="HGX82" s="4"/>
      <c r="HGY82" s="4"/>
      <c r="HGZ82" s="4"/>
      <c r="HHA82" s="4"/>
      <c r="HHB82" s="4"/>
      <c r="HHC82" s="4"/>
      <c r="HHD82" s="4"/>
      <c r="HHE82" s="4"/>
      <c r="HHF82" s="4"/>
      <c r="HHG82" s="4"/>
      <c r="HHH82" s="4"/>
      <c r="HHI82" s="4"/>
      <c r="HHJ82" s="4"/>
      <c r="HHK82" s="4"/>
      <c r="HHL82" s="4"/>
      <c r="HHM82" s="4"/>
      <c r="HHN82" s="4"/>
      <c r="HHO82" s="4"/>
      <c r="HHP82" s="4"/>
      <c r="HHQ82" s="4"/>
      <c r="HHR82" s="4"/>
      <c r="HHS82" s="4"/>
      <c r="HHT82" s="4"/>
      <c r="HHU82" s="4"/>
      <c r="HHV82" s="4"/>
      <c r="HHW82" s="4"/>
      <c r="HHX82" s="4"/>
      <c r="HHY82" s="4"/>
      <c r="HHZ82" s="4"/>
      <c r="HIA82" s="4"/>
      <c r="HIB82" s="4"/>
      <c r="HIC82" s="4"/>
      <c r="HID82" s="4"/>
      <c r="HIE82" s="4"/>
      <c r="HIF82" s="4"/>
      <c r="HIG82" s="4"/>
      <c r="HIH82" s="4"/>
      <c r="HII82" s="4"/>
      <c r="HIJ82" s="4"/>
      <c r="HIK82" s="4"/>
      <c r="HIL82" s="4"/>
      <c r="HIM82" s="4"/>
      <c r="HIN82" s="4"/>
      <c r="HIO82" s="4"/>
      <c r="HIP82" s="4"/>
      <c r="HIQ82" s="4"/>
      <c r="HIR82" s="4"/>
      <c r="HIS82" s="4"/>
      <c r="HIT82" s="4"/>
      <c r="HIU82" s="4"/>
      <c r="HIV82" s="4"/>
      <c r="HIW82" s="4"/>
      <c r="HIX82" s="4"/>
      <c r="HIY82" s="4"/>
      <c r="HIZ82" s="4"/>
      <c r="HJA82" s="4"/>
      <c r="HJB82" s="4"/>
      <c r="HJC82" s="4"/>
      <c r="HJD82" s="4"/>
      <c r="HJE82" s="4"/>
      <c r="HJF82" s="4"/>
      <c r="HJG82" s="4"/>
      <c r="HJH82" s="4"/>
      <c r="HJI82" s="4"/>
      <c r="HJJ82" s="4"/>
      <c r="HJK82" s="4"/>
      <c r="HJL82" s="4"/>
      <c r="HJM82" s="4"/>
      <c r="HJN82" s="4"/>
      <c r="HJO82" s="4"/>
      <c r="HJP82" s="4"/>
      <c r="HJQ82" s="4"/>
      <c r="HJR82" s="4"/>
      <c r="HJS82" s="4"/>
      <c r="HJT82" s="4"/>
      <c r="HJU82" s="4"/>
      <c r="HJV82" s="4"/>
      <c r="HJW82" s="4"/>
      <c r="HJX82" s="4"/>
      <c r="HJY82" s="4"/>
      <c r="HJZ82" s="4"/>
      <c r="HKA82" s="4"/>
      <c r="HKB82" s="4"/>
      <c r="HKC82" s="4"/>
      <c r="HKD82" s="4"/>
      <c r="HKE82" s="4"/>
      <c r="HKF82" s="4"/>
      <c r="HKG82" s="4"/>
      <c r="HKH82" s="4"/>
      <c r="HKI82" s="4"/>
      <c r="HKJ82" s="4"/>
      <c r="HKK82" s="4"/>
      <c r="HKL82" s="4"/>
      <c r="HKM82" s="4"/>
      <c r="HKN82" s="4"/>
      <c r="HKO82" s="4"/>
      <c r="HKP82" s="4"/>
      <c r="HKQ82" s="4"/>
      <c r="HKR82" s="4"/>
      <c r="HKS82" s="4"/>
      <c r="HKT82" s="4"/>
      <c r="HKU82" s="4"/>
      <c r="HKV82" s="4"/>
      <c r="HKW82" s="4"/>
      <c r="HKX82" s="4"/>
      <c r="HKY82" s="4"/>
      <c r="HKZ82" s="4"/>
      <c r="HLA82" s="4"/>
      <c r="HLB82" s="4"/>
      <c r="HLC82" s="4"/>
      <c r="HLD82" s="4"/>
      <c r="HLE82" s="4"/>
      <c r="HLF82" s="4"/>
      <c r="HLG82" s="4"/>
      <c r="HLH82" s="4"/>
      <c r="HLI82" s="4"/>
      <c r="HLJ82" s="4"/>
      <c r="HLK82" s="4"/>
      <c r="HLL82" s="4"/>
      <c r="HLM82" s="4"/>
      <c r="HLN82" s="4"/>
      <c r="HLO82" s="4"/>
      <c r="HLP82" s="4"/>
      <c r="HLQ82" s="4"/>
      <c r="HLR82" s="4"/>
      <c r="HLS82" s="4"/>
      <c r="HLT82" s="4"/>
      <c r="HLU82" s="4"/>
      <c r="HLV82" s="4"/>
      <c r="HLW82" s="4"/>
      <c r="HLX82" s="4"/>
      <c r="HLY82" s="4"/>
      <c r="HLZ82" s="4"/>
      <c r="HMA82" s="4"/>
      <c r="HMB82" s="4"/>
      <c r="HMC82" s="4"/>
      <c r="HMD82" s="4"/>
      <c r="HME82" s="4"/>
      <c r="HMF82" s="4"/>
      <c r="HMG82" s="4"/>
      <c r="HMH82" s="4"/>
      <c r="HMI82" s="4"/>
      <c r="HMJ82" s="4"/>
      <c r="HMK82" s="4"/>
      <c r="HML82" s="4"/>
      <c r="HMM82" s="4"/>
      <c r="HMN82" s="4"/>
      <c r="HMO82" s="4"/>
      <c r="HMP82" s="4"/>
      <c r="HMQ82" s="4"/>
      <c r="HMR82" s="4"/>
      <c r="HMS82" s="4"/>
      <c r="HMT82" s="4"/>
      <c r="HMU82" s="4"/>
      <c r="HMV82" s="4"/>
      <c r="HMW82" s="4"/>
      <c r="HMX82" s="4"/>
      <c r="HMY82" s="4"/>
      <c r="HMZ82" s="4"/>
      <c r="HNA82" s="4"/>
      <c r="HNB82" s="4"/>
      <c r="HNC82" s="4"/>
      <c r="HND82" s="4"/>
      <c r="HNE82" s="4"/>
      <c r="HNF82" s="4"/>
      <c r="HNG82" s="4"/>
      <c r="HNH82" s="4"/>
      <c r="HNI82" s="4"/>
      <c r="HNJ82" s="4"/>
      <c r="HNK82" s="4"/>
      <c r="HNL82" s="4"/>
      <c r="HNM82" s="4"/>
      <c r="HNN82" s="4"/>
      <c r="HNO82" s="4"/>
      <c r="HNP82" s="4"/>
      <c r="HNQ82" s="4"/>
      <c r="HNR82" s="4"/>
      <c r="HNS82" s="4"/>
      <c r="HNT82" s="4"/>
      <c r="HNU82" s="4"/>
      <c r="HNV82" s="4"/>
      <c r="HNW82" s="4"/>
      <c r="HNX82" s="4"/>
      <c r="HNY82" s="4"/>
      <c r="HNZ82" s="4"/>
      <c r="HOA82" s="4"/>
      <c r="HOB82" s="4"/>
      <c r="HOC82" s="4"/>
      <c r="HOD82" s="4"/>
      <c r="HOE82" s="4"/>
      <c r="HOF82" s="4"/>
      <c r="HOG82" s="4"/>
      <c r="HOH82" s="4"/>
      <c r="HOI82" s="4"/>
      <c r="HOJ82" s="4"/>
      <c r="HOK82" s="4"/>
      <c r="HOL82" s="4"/>
      <c r="HOM82" s="4"/>
      <c r="HON82" s="4"/>
      <c r="HOO82" s="4"/>
      <c r="HOP82" s="4"/>
      <c r="HOQ82" s="4"/>
      <c r="HOR82" s="4"/>
      <c r="HOS82" s="4"/>
      <c r="HOT82" s="4"/>
      <c r="HOU82" s="4"/>
      <c r="HOV82" s="4"/>
      <c r="HOW82" s="4"/>
      <c r="HOX82" s="4"/>
      <c r="HOY82" s="4"/>
      <c r="HOZ82" s="4"/>
      <c r="HPA82" s="4"/>
      <c r="HPB82" s="4"/>
      <c r="HPC82" s="4"/>
      <c r="HPD82" s="4"/>
      <c r="HPE82" s="4"/>
      <c r="HPF82" s="4"/>
      <c r="HPG82" s="4"/>
      <c r="HPH82" s="4"/>
      <c r="HPI82" s="4"/>
      <c r="HPJ82" s="4"/>
      <c r="HPK82" s="4"/>
      <c r="HPL82" s="4"/>
      <c r="HPM82" s="4"/>
      <c r="HPN82" s="4"/>
      <c r="HPO82" s="4"/>
      <c r="HPP82" s="4"/>
      <c r="HPQ82" s="4"/>
      <c r="HPR82" s="4"/>
      <c r="HPS82" s="4"/>
      <c r="HPT82" s="4"/>
      <c r="HPU82" s="4"/>
      <c r="HPV82" s="4"/>
      <c r="HPW82" s="4"/>
      <c r="HPX82" s="4"/>
      <c r="HPY82" s="4"/>
      <c r="HPZ82" s="4"/>
      <c r="HQA82" s="4"/>
      <c r="HQB82" s="4"/>
      <c r="HQC82" s="4"/>
      <c r="HQD82" s="4"/>
      <c r="HQE82" s="4"/>
      <c r="HQF82" s="4"/>
      <c r="HQG82" s="4"/>
      <c r="HQH82" s="4"/>
      <c r="HQI82" s="4"/>
      <c r="HQJ82" s="4"/>
      <c r="HQK82" s="4"/>
      <c r="HQL82" s="4"/>
      <c r="HQM82" s="4"/>
      <c r="HQN82" s="4"/>
      <c r="HQO82" s="4"/>
      <c r="HQP82" s="4"/>
      <c r="HQQ82" s="4"/>
      <c r="HQR82" s="4"/>
      <c r="HQS82" s="4"/>
      <c r="HQT82" s="4"/>
      <c r="HQU82" s="4"/>
      <c r="HQV82" s="4"/>
      <c r="HQW82" s="4"/>
      <c r="HQX82" s="4"/>
      <c r="HQY82" s="4"/>
      <c r="HQZ82" s="4"/>
      <c r="HRA82" s="4"/>
      <c r="HRB82" s="4"/>
      <c r="HRC82" s="4"/>
      <c r="HRD82" s="4"/>
      <c r="HRE82" s="4"/>
      <c r="HRF82" s="4"/>
      <c r="HRG82" s="4"/>
      <c r="HRH82" s="4"/>
      <c r="HRI82" s="4"/>
      <c r="HRJ82" s="4"/>
      <c r="HRK82" s="4"/>
      <c r="HRL82" s="4"/>
      <c r="HRM82" s="4"/>
      <c r="HRN82" s="4"/>
      <c r="HRO82" s="4"/>
      <c r="HRP82" s="4"/>
      <c r="HRQ82" s="4"/>
      <c r="HRR82" s="4"/>
      <c r="HRS82" s="4"/>
      <c r="HRT82" s="4"/>
      <c r="HRU82" s="4"/>
      <c r="HRV82" s="4"/>
      <c r="HRW82" s="4"/>
      <c r="HRX82" s="4"/>
      <c r="HRY82" s="4"/>
      <c r="HRZ82" s="4"/>
      <c r="HSA82" s="4"/>
      <c r="HSB82" s="4"/>
      <c r="HSC82" s="4"/>
      <c r="HSD82" s="4"/>
      <c r="HSE82" s="4"/>
      <c r="HSF82" s="4"/>
      <c r="HSG82" s="4"/>
      <c r="HSH82" s="4"/>
      <c r="HSI82" s="4"/>
      <c r="HSJ82" s="4"/>
      <c r="HSK82" s="4"/>
      <c r="HSL82" s="4"/>
      <c r="HSM82" s="4"/>
      <c r="HSN82" s="4"/>
      <c r="HSO82" s="4"/>
      <c r="HSP82" s="4"/>
      <c r="HSQ82" s="4"/>
      <c r="HSR82" s="4"/>
      <c r="HSS82" s="4"/>
      <c r="HST82" s="4"/>
      <c r="HSU82" s="4"/>
      <c r="HSV82" s="4"/>
      <c r="HSW82" s="4"/>
      <c r="HSX82" s="4"/>
      <c r="HSY82" s="4"/>
      <c r="HSZ82" s="4"/>
      <c r="HTA82" s="4"/>
      <c r="HTB82" s="4"/>
      <c r="HTC82" s="4"/>
      <c r="HTD82" s="4"/>
      <c r="HTE82" s="4"/>
      <c r="HTF82" s="4"/>
      <c r="HTG82" s="4"/>
      <c r="HTH82" s="4"/>
      <c r="HTI82" s="4"/>
      <c r="HTJ82" s="4"/>
      <c r="HTK82" s="4"/>
      <c r="HTL82" s="4"/>
      <c r="HTM82" s="4"/>
      <c r="HTN82" s="4"/>
      <c r="HTO82" s="4"/>
      <c r="HTP82" s="4"/>
      <c r="HTQ82" s="4"/>
      <c r="HTR82" s="4"/>
      <c r="HTS82" s="4"/>
      <c r="HTT82" s="4"/>
      <c r="HTU82" s="4"/>
      <c r="HTV82" s="4"/>
      <c r="HTW82" s="4"/>
      <c r="HTX82" s="4"/>
      <c r="HTY82" s="4"/>
      <c r="HTZ82" s="4"/>
      <c r="HUA82" s="4"/>
      <c r="HUB82" s="4"/>
      <c r="HUC82" s="4"/>
      <c r="HUD82" s="4"/>
      <c r="HUE82" s="4"/>
      <c r="HUF82" s="4"/>
      <c r="HUG82" s="4"/>
      <c r="HUH82" s="4"/>
      <c r="HUI82" s="4"/>
      <c r="HUJ82" s="4"/>
      <c r="HUK82" s="4"/>
      <c r="HUL82" s="4"/>
      <c r="HUM82" s="4"/>
      <c r="HUN82" s="4"/>
      <c r="HUO82" s="4"/>
      <c r="HUP82" s="4"/>
      <c r="HUQ82" s="4"/>
      <c r="HUR82" s="4"/>
      <c r="HUS82" s="4"/>
      <c r="HUT82" s="4"/>
      <c r="HUU82" s="4"/>
      <c r="HUV82" s="4"/>
      <c r="HUW82" s="4"/>
      <c r="HUX82" s="4"/>
      <c r="HUY82" s="4"/>
      <c r="HUZ82" s="4"/>
      <c r="HVA82" s="4"/>
      <c r="HVB82" s="4"/>
      <c r="HVC82" s="4"/>
      <c r="HVD82" s="4"/>
      <c r="HVE82" s="4"/>
      <c r="HVF82" s="4"/>
      <c r="HVG82" s="4"/>
      <c r="HVH82" s="4"/>
      <c r="HVI82" s="4"/>
      <c r="HVJ82" s="4"/>
      <c r="HVK82" s="4"/>
      <c r="HVL82" s="4"/>
      <c r="HVM82" s="4"/>
      <c r="HVN82" s="4"/>
      <c r="HVO82" s="4"/>
      <c r="HVP82" s="4"/>
      <c r="HVQ82" s="4"/>
      <c r="HVR82" s="4"/>
      <c r="HVS82" s="4"/>
      <c r="HVT82" s="4"/>
      <c r="HVU82" s="4"/>
      <c r="HVV82" s="4"/>
      <c r="HVW82" s="4"/>
      <c r="HVX82" s="4"/>
      <c r="HVY82" s="4"/>
      <c r="HVZ82" s="4"/>
      <c r="HWA82" s="4"/>
      <c r="HWB82" s="4"/>
      <c r="HWC82" s="4"/>
      <c r="HWD82" s="4"/>
      <c r="HWE82" s="4"/>
      <c r="HWF82" s="4"/>
      <c r="HWG82" s="4"/>
      <c r="HWH82" s="4"/>
      <c r="HWI82" s="4"/>
      <c r="HWJ82" s="4"/>
      <c r="HWK82" s="4"/>
      <c r="HWL82" s="4"/>
      <c r="HWM82" s="4"/>
      <c r="HWN82" s="4"/>
      <c r="HWO82" s="4"/>
      <c r="HWP82" s="4"/>
      <c r="HWQ82" s="4"/>
      <c r="HWR82" s="4"/>
      <c r="HWS82" s="4"/>
      <c r="HWT82" s="4"/>
      <c r="HWU82" s="4"/>
      <c r="HWV82" s="4"/>
      <c r="HWW82" s="4"/>
      <c r="HWX82" s="4"/>
      <c r="HWY82" s="4"/>
      <c r="HWZ82" s="4"/>
      <c r="HXA82" s="4"/>
      <c r="HXB82" s="4"/>
      <c r="HXC82" s="4"/>
      <c r="HXD82" s="4"/>
      <c r="HXE82" s="4"/>
      <c r="HXF82" s="4"/>
      <c r="HXG82" s="4"/>
      <c r="HXH82" s="4"/>
      <c r="HXI82" s="4"/>
      <c r="HXJ82" s="4"/>
      <c r="HXK82" s="4"/>
      <c r="HXL82" s="4"/>
      <c r="HXM82" s="4"/>
      <c r="HXN82" s="4"/>
      <c r="HXO82" s="4"/>
      <c r="HXP82" s="4"/>
      <c r="HXQ82" s="4"/>
      <c r="HXR82" s="4"/>
      <c r="HXS82" s="4"/>
      <c r="HXT82" s="4"/>
      <c r="HXU82" s="4"/>
      <c r="HXV82" s="4"/>
      <c r="HXW82" s="4"/>
      <c r="HXX82" s="4"/>
      <c r="HXY82" s="4"/>
      <c r="HXZ82" s="4"/>
      <c r="HYA82" s="4"/>
      <c r="HYB82" s="4"/>
      <c r="HYC82" s="4"/>
      <c r="HYD82" s="4"/>
      <c r="HYE82" s="4"/>
      <c r="HYF82" s="4"/>
      <c r="HYG82" s="4"/>
      <c r="HYH82" s="4"/>
      <c r="HYI82" s="4"/>
      <c r="HYJ82" s="4"/>
      <c r="HYK82" s="4"/>
      <c r="HYL82" s="4"/>
      <c r="HYM82" s="4"/>
      <c r="HYN82" s="4"/>
      <c r="HYO82" s="4"/>
      <c r="HYP82" s="4"/>
      <c r="HYQ82" s="4"/>
      <c r="HYR82" s="4"/>
      <c r="HYS82" s="4"/>
      <c r="HYT82" s="4"/>
      <c r="HYU82" s="4"/>
      <c r="HYV82" s="4"/>
      <c r="HYW82" s="4"/>
      <c r="HYX82" s="4"/>
      <c r="HYY82" s="4"/>
      <c r="HYZ82" s="4"/>
      <c r="HZA82" s="4"/>
      <c r="HZB82" s="4"/>
      <c r="HZC82" s="4"/>
      <c r="HZD82" s="4"/>
      <c r="HZE82" s="4"/>
      <c r="HZF82" s="4"/>
      <c r="HZG82" s="4"/>
      <c r="HZH82" s="4"/>
      <c r="HZI82" s="4"/>
      <c r="HZJ82" s="4"/>
      <c r="HZK82" s="4"/>
      <c r="HZL82" s="4"/>
      <c r="HZM82" s="4"/>
      <c r="HZN82" s="4"/>
      <c r="HZO82" s="4"/>
      <c r="HZP82" s="4"/>
      <c r="HZQ82" s="4"/>
      <c r="HZR82" s="4"/>
      <c r="HZS82" s="4"/>
      <c r="HZT82" s="4"/>
      <c r="HZU82" s="4"/>
      <c r="HZV82" s="4"/>
      <c r="HZW82" s="4"/>
      <c r="HZX82" s="4"/>
      <c r="HZY82" s="4"/>
      <c r="HZZ82" s="4"/>
      <c r="IAA82" s="4"/>
      <c r="IAB82" s="4"/>
      <c r="IAC82" s="4"/>
      <c r="IAD82" s="4"/>
      <c r="IAE82" s="4"/>
      <c r="IAF82" s="4"/>
      <c r="IAG82" s="4"/>
      <c r="IAH82" s="4"/>
      <c r="IAI82" s="4"/>
      <c r="IAJ82" s="4"/>
      <c r="IAK82" s="4"/>
      <c r="IAL82" s="4"/>
      <c r="IAM82" s="4"/>
      <c r="IAN82" s="4"/>
      <c r="IAO82" s="4"/>
      <c r="IAP82" s="4"/>
      <c r="IAQ82" s="4"/>
      <c r="IAR82" s="4"/>
      <c r="IAS82" s="4"/>
      <c r="IAT82" s="4"/>
      <c r="IAU82" s="4"/>
      <c r="IAV82" s="4"/>
      <c r="IAW82" s="4"/>
      <c r="IAX82" s="4"/>
      <c r="IAY82" s="4"/>
      <c r="IAZ82" s="4"/>
      <c r="IBA82" s="4"/>
      <c r="IBB82" s="4"/>
      <c r="IBC82" s="4"/>
      <c r="IBD82" s="4"/>
      <c r="IBE82" s="4"/>
      <c r="IBF82" s="4"/>
      <c r="IBG82" s="4"/>
      <c r="IBH82" s="4"/>
      <c r="IBI82" s="4"/>
      <c r="IBJ82" s="4"/>
      <c r="IBK82" s="4"/>
      <c r="IBL82" s="4"/>
      <c r="IBM82" s="4"/>
      <c r="IBN82" s="4"/>
      <c r="IBO82" s="4"/>
      <c r="IBP82" s="4"/>
      <c r="IBQ82" s="4"/>
      <c r="IBR82" s="4"/>
      <c r="IBS82" s="4"/>
      <c r="IBT82" s="4"/>
      <c r="IBU82" s="4"/>
      <c r="IBV82" s="4"/>
      <c r="IBW82" s="4"/>
      <c r="IBX82" s="4"/>
      <c r="IBY82" s="4"/>
      <c r="IBZ82" s="4"/>
      <c r="ICA82" s="4"/>
      <c r="ICB82" s="4"/>
      <c r="ICC82" s="4"/>
      <c r="ICD82" s="4"/>
      <c r="ICE82" s="4"/>
      <c r="ICF82" s="4"/>
      <c r="ICG82" s="4"/>
      <c r="ICH82" s="4"/>
      <c r="ICI82" s="4"/>
      <c r="ICJ82" s="4"/>
      <c r="ICK82" s="4"/>
      <c r="ICL82" s="4"/>
      <c r="ICM82" s="4"/>
      <c r="ICN82" s="4"/>
      <c r="ICO82" s="4"/>
      <c r="ICP82" s="4"/>
      <c r="ICQ82" s="4"/>
      <c r="ICR82" s="4"/>
      <c r="ICS82" s="4"/>
      <c r="ICT82" s="4"/>
      <c r="ICU82" s="4"/>
      <c r="ICV82" s="4"/>
      <c r="ICW82" s="4"/>
      <c r="ICX82" s="4"/>
      <c r="ICY82" s="4"/>
      <c r="ICZ82" s="4"/>
      <c r="IDA82" s="4"/>
      <c r="IDB82" s="4"/>
      <c r="IDC82" s="4"/>
      <c r="IDD82" s="4"/>
      <c r="IDE82" s="4"/>
      <c r="IDF82" s="4"/>
      <c r="IDG82" s="4"/>
      <c r="IDH82" s="4"/>
      <c r="IDI82" s="4"/>
      <c r="IDJ82" s="4"/>
      <c r="IDK82" s="4"/>
      <c r="IDL82" s="4"/>
      <c r="IDM82" s="4"/>
      <c r="IDN82" s="4"/>
      <c r="IDO82" s="4"/>
      <c r="IDP82" s="4"/>
      <c r="IDQ82" s="4"/>
      <c r="IDR82" s="4"/>
      <c r="IDS82" s="4"/>
      <c r="IDT82" s="4"/>
      <c r="IDU82" s="4"/>
      <c r="IDV82" s="4"/>
      <c r="IDW82" s="4"/>
      <c r="IDX82" s="4"/>
      <c r="IDY82" s="4"/>
      <c r="IDZ82" s="4"/>
      <c r="IEA82" s="4"/>
      <c r="IEB82" s="4"/>
      <c r="IEC82" s="4"/>
      <c r="IED82" s="4"/>
      <c r="IEE82" s="4"/>
      <c r="IEF82" s="4"/>
      <c r="IEG82" s="4"/>
      <c r="IEH82" s="4"/>
      <c r="IEI82" s="4"/>
      <c r="IEJ82" s="4"/>
      <c r="IEK82" s="4"/>
      <c r="IEL82" s="4"/>
      <c r="IEM82" s="4"/>
      <c r="IEN82" s="4"/>
      <c r="IEO82" s="4"/>
      <c r="IEP82" s="4"/>
      <c r="IEQ82" s="4"/>
      <c r="IER82" s="4"/>
      <c r="IES82" s="4"/>
      <c r="IET82" s="4"/>
      <c r="IEU82" s="4"/>
      <c r="IEV82" s="4"/>
      <c r="IEW82" s="4"/>
      <c r="IEX82" s="4"/>
      <c r="IEY82" s="4"/>
      <c r="IEZ82" s="4"/>
      <c r="IFA82" s="4"/>
      <c r="IFB82" s="4"/>
      <c r="IFC82" s="4"/>
      <c r="IFD82" s="4"/>
      <c r="IFE82" s="4"/>
      <c r="IFF82" s="4"/>
      <c r="IFG82" s="4"/>
      <c r="IFH82" s="4"/>
      <c r="IFI82" s="4"/>
      <c r="IFJ82" s="4"/>
      <c r="IFK82" s="4"/>
      <c r="IFL82" s="4"/>
      <c r="IFM82" s="4"/>
      <c r="IFN82" s="4"/>
      <c r="IFO82" s="4"/>
      <c r="IFP82" s="4"/>
      <c r="IFQ82" s="4"/>
      <c r="IFR82" s="4"/>
      <c r="IFS82" s="4"/>
      <c r="IFT82" s="4"/>
      <c r="IFU82" s="4"/>
      <c r="IFV82" s="4"/>
      <c r="IFW82" s="4"/>
      <c r="IFX82" s="4"/>
      <c r="IFY82" s="4"/>
      <c r="IFZ82" s="4"/>
      <c r="IGA82" s="4"/>
      <c r="IGB82" s="4"/>
      <c r="IGC82" s="4"/>
      <c r="IGD82" s="4"/>
      <c r="IGE82" s="4"/>
      <c r="IGF82" s="4"/>
      <c r="IGG82" s="4"/>
      <c r="IGH82" s="4"/>
      <c r="IGI82" s="4"/>
      <c r="IGJ82" s="4"/>
      <c r="IGK82" s="4"/>
      <c r="IGL82" s="4"/>
      <c r="IGM82" s="4"/>
      <c r="IGN82" s="4"/>
      <c r="IGO82" s="4"/>
      <c r="IGP82" s="4"/>
      <c r="IGQ82" s="4"/>
      <c r="IGR82" s="4"/>
      <c r="IGS82" s="4"/>
      <c r="IGT82" s="4"/>
      <c r="IGU82" s="4"/>
      <c r="IGV82" s="4"/>
      <c r="IGW82" s="4"/>
      <c r="IGX82" s="4"/>
      <c r="IGY82" s="4"/>
      <c r="IGZ82" s="4"/>
      <c r="IHA82" s="4"/>
      <c r="IHB82" s="4"/>
      <c r="IHC82" s="4"/>
      <c r="IHD82" s="4"/>
      <c r="IHE82" s="4"/>
      <c r="IHF82" s="4"/>
      <c r="IHG82" s="4"/>
      <c r="IHH82" s="4"/>
      <c r="IHI82" s="4"/>
      <c r="IHJ82" s="4"/>
      <c r="IHK82" s="4"/>
      <c r="IHL82" s="4"/>
      <c r="IHM82" s="4"/>
      <c r="IHN82" s="4"/>
      <c r="IHO82" s="4"/>
      <c r="IHP82" s="4"/>
      <c r="IHQ82" s="4"/>
      <c r="IHR82" s="4"/>
      <c r="IHS82" s="4"/>
      <c r="IHT82" s="4"/>
      <c r="IHU82" s="4"/>
      <c r="IHV82" s="4"/>
      <c r="IHW82" s="4"/>
      <c r="IHX82" s="4"/>
      <c r="IHY82" s="4"/>
      <c r="IHZ82" s="4"/>
      <c r="IIA82" s="4"/>
      <c r="IIB82" s="4"/>
      <c r="IIC82" s="4"/>
      <c r="IID82" s="4"/>
      <c r="IIE82" s="4"/>
      <c r="IIF82" s="4"/>
      <c r="IIG82" s="4"/>
      <c r="IIH82" s="4"/>
      <c r="III82" s="4"/>
      <c r="IIJ82" s="4"/>
      <c r="IIK82" s="4"/>
      <c r="IIL82" s="4"/>
      <c r="IIM82" s="4"/>
      <c r="IIN82" s="4"/>
      <c r="IIO82" s="4"/>
      <c r="IIP82" s="4"/>
      <c r="IIQ82" s="4"/>
      <c r="IIR82" s="4"/>
      <c r="IIS82" s="4"/>
      <c r="IIT82" s="4"/>
      <c r="IIU82" s="4"/>
      <c r="IIV82" s="4"/>
      <c r="IIW82" s="4"/>
      <c r="IIX82" s="4"/>
      <c r="IIY82" s="4"/>
      <c r="IIZ82" s="4"/>
      <c r="IJA82" s="4"/>
      <c r="IJB82" s="4"/>
      <c r="IJC82" s="4"/>
      <c r="IJD82" s="4"/>
      <c r="IJE82" s="4"/>
      <c r="IJF82" s="4"/>
      <c r="IJG82" s="4"/>
      <c r="IJH82" s="4"/>
      <c r="IJI82" s="4"/>
      <c r="IJJ82" s="4"/>
      <c r="IJK82" s="4"/>
      <c r="IJL82" s="4"/>
      <c r="IJM82" s="4"/>
      <c r="IJN82" s="4"/>
      <c r="IJO82" s="4"/>
      <c r="IJP82" s="4"/>
      <c r="IJQ82" s="4"/>
      <c r="IJR82" s="4"/>
      <c r="IJS82" s="4"/>
      <c r="IJT82" s="4"/>
      <c r="IJU82" s="4"/>
      <c r="IJV82" s="4"/>
      <c r="IJW82" s="4"/>
      <c r="IJX82" s="4"/>
      <c r="IJY82" s="4"/>
      <c r="IJZ82" s="4"/>
      <c r="IKA82" s="4"/>
      <c r="IKB82" s="4"/>
      <c r="IKC82" s="4"/>
      <c r="IKD82" s="4"/>
      <c r="IKE82" s="4"/>
      <c r="IKF82" s="4"/>
      <c r="IKG82" s="4"/>
      <c r="IKH82" s="4"/>
      <c r="IKI82" s="4"/>
      <c r="IKJ82" s="4"/>
      <c r="IKK82" s="4"/>
      <c r="IKL82" s="4"/>
      <c r="IKM82" s="4"/>
      <c r="IKN82" s="4"/>
      <c r="IKO82" s="4"/>
      <c r="IKP82" s="4"/>
      <c r="IKQ82" s="4"/>
      <c r="IKR82" s="4"/>
      <c r="IKS82" s="4"/>
      <c r="IKT82" s="4"/>
      <c r="IKU82" s="4"/>
      <c r="IKV82" s="4"/>
      <c r="IKW82" s="4"/>
      <c r="IKX82" s="4"/>
      <c r="IKY82" s="4"/>
      <c r="IKZ82" s="4"/>
      <c r="ILA82" s="4"/>
      <c r="ILB82" s="4"/>
      <c r="ILC82" s="4"/>
      <c r="ILD82" s="4"/>
      <c r="ILE82" s="4"/>
      <c r="ILF82" s="4"/>
      <c r="ILG82" s="4"/>
      <c r="ILH82" s="4"/>
      <c r="ILI82" s="4"/>
      <c r="ILJ82" s="4"/>
      <c r="ILK82" s="4"/>
      <c r="ILL82" s="4"/>
      <c r="ILM82" s="4"/>
      <c r="ILN82" s="4"/>
      <c r="ILO82" s="4"/>
      <c r="ILP82" s="4"/>
      <c r="ILQ82" s="4"/>
      <c r="ILR82" s="4"/>
      <c r="ILS82" s="4"/>
      <c r="ILT82" s="4"/>
      <c r="ILU82" s="4"/>
      <c r="ILV82" s="4"/>
      <c r="ILW82" s="4"/>
      <c r="ILX82" s="4"/>
      <c r="ILY82" s="4"/>
      <c r="ILZ82" s="4"/>
      <c r="IMA82" s="4"/>
      <c r="IMB82" s="4"/>
      <c r="IMC82" s="4"/>
      <c r="IMD82" s="4"/>
      <c r="IME82" s="4"/>
      <c r="IMF82" s="4"/>
      <c r="IMG82" s="4"/>
      <c r="IMH82" s="4"/>
      <c r="IMI82" s="4"/>
      <c r="IMJ82" s="4"/>
      <c r="IMK82" s="4"/>
      <c r="IML82" s="4"/>
      <c r="IMM82" s="4"/>
      <c r="IMN82" s="4"/>
      <c r="IMO82" s="4"/>
      <c r="IMP82" s="4"/>
      <c r="IMQ82" s="4"/>
      <c r="IMR82" s="4"/>
      <c r="IMS82" s="4"/>
      <c r="IMT82" s="4"/>
      <c r="IMU82" s="4"/>
      <c r="IMV82" s="4"/>
      <c r="IMW82" s="4"/>
      <c r="IMX82" s="4"/>
      <c r="IMY82" s="4"/>
      <c r="IMZ82" s="4"/>
      <c r="INA82" s="4"/>
      <c r="INB82" s="4"/>
      <c r="INC82" s="4"/>
      <c r="IND82" s="4"/>
      <c r="INE82" s="4"/>
      <c r="INF82" s="4"/>
      <c r="ING82" s="4"/>
      <c r="INH82" s="4"/>
      <c r="INI82" s="4"/>
      <c r="INJ82" s="4"/>
      <c r="INK82" s="4"/>
      <c r="INL82" s="4"/>
      <c r="INM82" s="4"/>
      <c r="INN82" s="4"/>
      <c r="INO82" s="4"/>
      <c r="INP82" s="4"/>
      <c r="INQ82" s="4"/>
      <c r="INR82" s="4"/>
      <c r="INS82" s="4"/>
      <c r="INT82" s="4"/>
      <c r="INU82" s="4"/>
      <c r="INV82" s="4"/>
      <c r="INW82" s="4"/>
      <c r="INX82" s="4"/>
      <c r="INY82" s="4"/>
      <c r="INZ82" s="4"/>
      <c r="IOA82" s="4"/>
      <c r="IOB82" s="4"/>
      <c r="IOC82" s="4"/>
      <c r="IOD82" s="4"/>
      <c r="IOE82" s="4"/>
      <c r="IOF82" s="4"/>
      <c r="IOG82" s="4"/>
      <c r="IOH82" s="4"/>
      <c r="IOI82" s="4"/>
      <c r="IOJ82" s="4"/>
      <c r="IOK82" s="4"/>
      <c r="IOL82" s="4"/>
      <c r="IOM82" s="4"/>
      <c r="ION82" s="4"/>
      <c r="IOO82" s="4"/>
      <c r="IOP82" s="4"/>
      <c r="IOQ82" s="4"/>
      <c r="IOR82" s="4"/>
      <c r="IOS82" s="4"/>
      <c r="IOT82" s="4"/>
      <c r="IOU82" s="4"/>
      <c r="IOV82" s="4"/>
      <c r="IOW82" s="4"/>
      <c r="IOX82" s="4"/>
      <c r="IOY82" s="4"/>
      <c r="IOZ82" s="4"/>
      <c r="IPA82" s="4"/>
      <c r="IPB82" s="4"/>
      <c r="IPC82" s="4"/>
      <c r="IPD82" s="4"/>
      <c r="IPE82" s="4"/>
      <c r="IPF82" s="4"/>
      <c r="IPG82" s="4"/>
      <c r="IPH82" s="4"/>
      <c r="IPI82" s="4"/>
      <c r="IPJ82" s="4"/>
      <c r="IPK82" s="4"/>
      <c r="IPL82" s="4"/>
      <c r="IPM82" s="4"/>
      <c r="IPN82" s="4"/>
      <c r="IPO82" s="4"/>
      <c r="IPP82" s="4"/>
      <c r="IPQ82" s="4"/>
      <c r="IPR82" s="4"/>
      <c r="IPS82" s="4"/>
      <c r="IPT82" s="4"/>
      <c r="IPU82" s="4"/>
      <c r="IPV82" s="4"/>
      <c r="IPW82" s="4"/>
      <c r="IPX82" s="4"/>
      <c r="IPY82" s="4"/>
      <c r="IPZ82" s="4"/>
      <c r="IQA82" s="4"/>
      <c r="IQB82" s="4"/>
      <c r="IQC82" s="4"/>
      <c r="IQD82" s="4"/>
      <c r="IQE82" s="4"/>
      <c r="IQF82" s="4"/>
      <c r="IQG82" s="4"/>
      <c r="IQH82" s="4"/>
      <c r="IQI82" s="4"/>
      <c r="IQJ82" s="4"/>
      <c r="IQK82" s="4"/>
      <c r="IQL82" s="4"/>
      <c r="IQM82" s="4"/>
      <c r="IQN82" s="4"/>
      <c r="IQO82" s="4"/>
      <c r="IQP82" s="4"/>
      <c r="IQQ82" s="4"/>
      <c r="IQR82" s="4"/>
      <c r="IQS82" s="4"/>
      <c r="IQT82" s="4"/>
      <c r="IQU82" s="4"/>
      <c r="IQV82" s="4"/>
      <c r="IQW82" s="4"/>
      <c r="IQX82" s="4"/>
      <c r="IQY82" s="4"/>
      <c r="IQZ82" s="4"/>
      <c r="IRA82" s="4"/>
      <c r="IRB82" s="4"/>
      <c r="IRC82" s="4"/>
      <c r="IRD82" s="4"/>
      <c r="IRE82" s="4"/>
      <c r="IRF82" s="4"/>
      <c r="IRG82" s="4"/>
      <c r="IRH82" s="4"/>
      <c r="IRI82" s="4"/>
      <c r="IRJ82" s="4"/>
      <c r="IRK82" s="4"/>
      <c r="IRL82" s="4"/>
      <c r="IRM82" s="4"/>
      <c r="IRN82" s="4"/>
      <c r="IRO82" s="4"/>
      <c r="IRP82" s="4"/>
      <c r="IRQ82" s="4"/>
      <c r="IRR82" s="4"/>
      <c r="IRS82" s="4"/>
      <c r="IRT82" s="4"/>
      <c r="IRU82" s="4"/>
      <c r="IRV82" s="4"/>
      <c r="IRW82" s="4"/>
      <c r="IRX82" s="4"/>
      <c r="IRY82" s="4"/>
      <c r="IRZ82" s="4"/>
      <c r="ISA82" s="4"/>
      <c r="ISB82" s="4"/>
      <c r="ISC82" s="4"/>
      <c r="ISD82" s="4"/>
      <c r="ISE82" s="4"/>
      <c r="ISF82" s="4"/>
      <c r="ISG82" s="4"/>
      <c r="ISH82" s="4"/>
      <c r="ISI82" s="4"/>
      <c r="ISJ82" s="4"/>
      <c r="ISK82" s="4"/>
      <c r="ISL82" s="4"/>
      <c r="ISM82" s="4"/>
      <c r="ISN82" s="4"/>
      <c r="ISO82" s="4"/>
      <c r="ISP82" s="4"/>
      <c r="ISQ82" s="4"/>
      <c r="ISR82" s="4"/>
      <c r="ISS82" s="4"/>
      <c r="IST82" s="4"/>
      <c r="ISU82" s="4"/>
      <c r="ISV82" s="4"/>
      <c r="ISW82" s="4"/>
      <c r="ISX82" s="4"/>
      <c r="ISY82" s="4"/>
      <c r="ISZ82" s="4"/>
      <c r="ITA82" s="4"/>
      <c r="ITB82" s="4"/>
      <c r="ITC82" s="4"/>
      <c r="ITD82" s="4"/>
      <c r="ITE82" s="4"/>
      <c r="ITF82" s="4"/>
      <c r="ITG82" s="4"/>
      <c r="ITH82" s="4"/>
      <c r="ITI82" s="4"/>
      <c r="ITJ82" s="4"/>
      <c r="ITK82" s="4"/>
      <c r="ITL82" s="4"/>
      <c r="ITM82" s="4"/>
      <c r="ITN82" s="4"/>
      <c r="ITO82" s="4"/>
      <c r="ITP82" s="4"/>
      <c r="ITQ82" s="4"/>
      <c r="ITR82" s="4"/>
      <c r="ITS82" s="4"/>
      <c r="ITT82" s="4"/>
      <c r="ITU82" s="4"/>
      <c r="ITV82" s="4"/>
      <c r="ITW82" s="4"/>
      <c r="ITX82" s="4"/>
      <c r="ITY82" s="4"/>
      <c r="ITZ82" s="4"/>
      <c r="IUA82" s="4"/>
      <c r="IUB82" s="4"/>
      <c r="IUC82" s="4"/>
      <c r="IUD82" s="4"/>
      <c r="IUE82" s="4"/>
      <c r="IUF82" s="4"/>
      <c r="IUG82" s="4"/>
      <c r="IUH82" s="4"/>
      <c r="IUI82" s="4"/>
      <c r="IUJ82" s="4"/>
      <c r="IUK82" s="4"/>
      <c r="IUL82" s="4"/>
      <c r="IUM82" s="4"/>
      <c r="IUN82" s="4"/>
      <c r="IUO82" s="4"/>
      <c r="IUP82" s="4"/>
      <c r="IUQ82" s="4"/>
      <c r="IUR82" s="4"/>
      <c r="IUS82" s="4"/>
      <c r="IUT82" s="4"/>
      <c r="IUU82" s="4"/>
      <c r="IUV82" s="4"/>
      <c r="IUW82" s="4"/>
      <c r="IUX82" s="4"/>
      <c r="IUY82" s="4"/>
      <c r="IUZ82" s="4"/>
      <c r="IVA82" s="4"/>
      <c r="IVB82" s="4"/>
      <c r="IVC82" s="4"/>
      <c r="IVD82" s="4"/>
      <c r="IVE82" s="4"/>
      <c r="IVF82" s="4"/>
      <c r="IVG82" s="4"/>
      <c r="IVH82" s="4"/>
      <c r="IVI82" s="4"/>
      <c r="IVJ82" s="4"/>
      <c r="IVK82" s="4"/>
      <c r="IVL82" s="4"/>
      <c r="IVM82" s="4"/>
      <c r="IVN82" s="4"/>
      <c r="IVO82" s="4"/>
      <c r="IVP82" s="4"/>
      <c r="IVQ82" s="4"/>
      <c r="IVR82" s="4"/>
      <c r="IVS82" s="4"/>
      <c r="IVT82" s="4"/>
      <c r="IVU82" s="4"/>
      <c r="IVV82" s="4"/>
      <c r="IVW82" s="4"/>
      <c r="IVX82" s="4"/>
      <c r="IVY82" s="4"/>
      <c r="IVZ82" s="4"/>
      <c r="IWA82" s="4"/>
      <c r="IWB82" s="4"/>
      <c r="IWC82" s="4"/>
      <c r="IWD82" s="4"/>
      <c r="IWE82" s="4"/>
      <c r="IWF82" s="4"/>
      <c r="IWG82" s="4"/>
      <c r="IWH82" s="4"/>
      <c r="IWI82" s="4"/>
      <c r="IWJ82" s="4"/>
      <c r="IWK82" s="4"/>
      <c r="IWL82" s="4"/>
      <c r="IWM82" s="4"/>
      <c r="IWN82" s="4"/>
      <c r="IWO82" s="4"/>
      <c r="IWP82" s="4"/>
      <c r="IWQ82" s="4"/>
      <c r="IWR82" s="4"/>
      <c r="IWS82" s="4"/>
      <c r="IWT82" s="4"/>
      <c r="IWU82" s="4"/>
      <c r="IWV82" s="4"/>
      <c r="IWW82" s="4"/>
      <c r="IWX82" s="4"/>
      <c r="IWY82" s="4"/>
      <c r="IWZ82" s="4"/>
      <c r="IXA82" s="4"/>
      <c r="IXB82" s="4"/>
      <c r="IXC82" s="4"/>
      <c r="IXD82" s="4"/>
      <c r="IXE82" s="4"/>
      <c r="IXF82" s="4"/>
      <c r="IXG82" s="4"/>
      <c r="IXH82" s="4"/>
      <c r="IXI82" s="4"/>
      <c r="IXJ82" s="4"/>
      <c r="IXK82" s="4"/>
      <c r="IXL82" s="4"/>
      <c r="IXM82" s="4"/>
      <c r="IXN82" s="4"/>
      <c r="IXO82" s="4"/>
      <c r="IXP82" s="4"/>
      <c r="IXQ82" s="4"/>
      <c r="IXR82" s="4"/>
      <c r="IXS82" s="4"/>
      <c r="IXT82" s="4"/>
      <c r="IXU82" s="4"/>
      <c r="IXV82" s="4"/>
      <c r="IXW82" s="4"/>
      <c r="IXX82" s="4"/>
      <c r="IXY82" s="4"/>
      <c r="IXZ82" s="4"/>
      <c r="IYA82" s="4"/>
      <c r="IYB82" s="4"/>
      <c r="IYC82" s="4"/>
      <c r="IYD82" s="4"/>
      <c r="IYE82" s="4"/>
      <c r="IYF82" s="4"/>
      <c r="IYG82" s="4"/>
      <c r="IYH82" s="4"/>
      <c r="IYI82" s="4"/>
      <c r="IYJ82" s="4"/>
      <c r="IYK82" s="4"/>
      <c r="IYL82" s="4"/>
      <c r="IYM82" s="4"/>
      <c r="IYN82" s="4"/>
      <c r="IYO82" s="4"/>
      <c r="IYP82" s="4"/>
      <c r="IYQ82" s="4"/>
      <c r="IYR82" s="4"/>
      <c r="IYS82" s="4"/>
      <c r="IYT82" s="4"/>
      <c r="IYU82" s="4"/>
      <c r="IYV82" s="4"/>
      <c r="IYW82" s="4"/>
      <c r="IYX82" s="4"/>
      <c r="IYY82" s="4"/>
      <c r="IYZ82" s="4"/>
      <c r="IZA82" s="4"/>
      <c r="IZB82" s="4"/>
      <c r="IZC82" s="4"/>
      <c r="IZD82" s="4"/>
      <c r="IZE82" s="4"/>
      <c r="IZF82" s="4"/>
      <c r="IZG82" s="4"/>
      <c r="IZH82" s="4"/>
      <c r="IZI82" s="4"/>
      <c r="IZJ82" s="4"/>
      <c r="IZK82" s="4"/>
      <c r="IZL82" s="4"/>
      <c r="IZM82" s="4"/>
      <c r="IZN82" s="4"/>
      <c r="IZO82" s="4"/>
      <c r="IZP82" s="4"/>
      <c r="IZQ82" s="4"/>
      <c r="IZR82" s="4"/>
      <c r="IZS82" s="4"/>
      <c r="IZT82" s="4"/>
      <c r="IZU82" s="4"/>
      <c r="IZV82" s="4"/>
      <c r="IZW82" s="4"/>
      <c r="IZX82" s="4"/>
      <c r="IZY82" s="4"/>
      <c r="IZZ82" s="4"/>
      <c r="JAA82" s="4"/>
      <c r="JAB82" s="4"/>
      <c r="JAC82" s="4"/>
      <c r="JAD82" s="4"/>
      <c r="JAE82" s="4"/>
      <c r="JAF82" s="4"/>
      <c r="JAG82" s="4"/>
      <c r="JAH82" s="4"/>
      <c r="JAI82" s="4"/>
      <c r="JAJ82" s="4"/>
      <c r="JAK82" s="4"/>
      <c r="JAL82" s="4"/>
      <c r="JAM82" s="4"/>
      <c r="JAN82" s="4"/>
      <c r="JAO82" s="4"/>
      <c r="JAP82" s="4"/>
      <c r="JAQ82" s="4"/>
      <c r="JAR82" s="4"/>
      <c r="JAS82" s="4"/>
      <c r="JAT82" s="4"/>
      <c r="JAU82" s="4"/>
      <c r="JAV82" s="4"/>
      <c r="JAW82" s="4"/>
      <c r="JAX82" s="4"/>
      <c r="JAY82" s="4"/>
      <c r="JAZ82" s="4"/>
      <c r="JBA82" s="4"/>
      <c r="JBB82" s="4"/>
      <c r="JBC82" s="4"/>
      <c r="JBD82" s="4"/>
      <c r="JBE82" s="4"/>
      <c r="JBF82" s="4"/>
      <c r="JBG82" s="4"/>
      <c r="JBH82" s="4"/>
      <c r="JBI82" s="4"/>
      <c r="JBJ82" s="4"/>
      <c r="JBK82" s="4"/>
      <c r="JBL82" s="4"/>
      <c r="JBM82" s="4"/>
      <c r="JBN82" s="4"/>
      <c r="JBO82" s="4"/>
      <c r="JBP82" s="4"/>
      <c r="JBQ82" s="4"/>
      <c r="JBR82" s="4"/>
      <c r="JBS82" s="4"/>
      <c r="JBT82" s="4"/>
      <c r="JBU82" s="4"/>
      <c r="JBV82" s="4"/>
      <c r="JBW82" s="4"/>
      <c r="JBX82" s="4"/>
      <c r="JBY82" s="4"/>
      <c r="JBZ82" s="4"/>
      <c r="JCA82" s="4"/>
      <c r="JCB82" s="4"/>
      <c r="JCC82" s="4"/>
      <c r="JCD82" s="4"/>
      <c r="JCE82" s="4"/>
      <c r="JCF82" s="4"/>
      <c r="JCG82" s="4"/>
      <c r="JCH82" s="4"/>
      <c r="JCI82" s="4"/>
      <c r="JCJ82" s="4"/>
      <c r="JCK82" s="4"/>
      <c r="JCL82" s="4"/>
      <c r="JCM82" s="4"/>
      <c r="JCN82" s="4"/>
      <c r="JCO82" s="4"/>
      <c r="JCP82" s="4"/>
      <c r="JCQ82" s="4"/>
      <c r="JCR82" s="4"/>
      <c r="JCS82" s="4"/>
      <c r="JCT82" s="4"/>
      <c r="JCU82" s="4"/>
      <c r="JCV82" s="4"/>
      <c r="JCW82" s="4"/>
      <c r="JCX82" s="4"/>
      <c r="JCY82" s="4"/>
      <c r="JCZ82" s="4"/>
      <c r="JDA82" s="4"/>
      <c r="JDB82" s="4"/>
      <c r="JDC82" s="4"/>
      <c r="JDD82" s="4"/>
      <c r="JDE82" s="4"/>
      <c r="JDF82" s="4"/>
      <c r="JDG82" s="4"/>
      <c r="JDH82" s="4"/>
      <c r="JDI82" s="4"/>
      <c r="JDJ82" s="4"/>
      <c r="JDK82" s="4"/>
      <c r="JDL82" s="4"/>
      <c r="JDM82" s="4"/>
      <c r="JDN82" s="4"/>
      <c r="JDO82" s="4"/>
      <c r="JDP82" s="4"/>
      <c r="JDQ82" s="4"/>
      <c r="JDR82" s="4"/>
      <c r="JDS82" s="4"/>
      <c r="JDT82" s="4"/>
      <c r="JDU82" s="4"/>
      <c r="JDV82" s="4"/>
      <c r="JDW82" s="4"/>
      <c r="JDX82" s="4"/>
      <c r="JDY82" s="4"/>
      <c r="JDZ82" s="4"/>
      <c r="JEA82" s="4"/>
      <c r="JEB82" s="4"/>
      <c r="JEC82" s="4"/>
      <c r="JED82" s="4"/>
      <c r="JEE82" s="4"/>
      <c r="JEF82" s="4"/>
      <c r="JEG82" s="4"/>
      <c r="JEH82" s="4"/>
      <c r="JEI82" s="4"/>
      <c r="JEJ82" s="4"/>
      <c r="JEK82" s="4"/>
      <c r="JEL82" s="4"/>
      <c r="JEM82" s="4"/>
      <c r="JEN82" s="4"/>
      <c r="JEO82" s="4"/>
      <c r="JEP82" s="4"/>
      <c r="JEQ82" s="4"/>
      <c r="JER82" s="4"/>
      <c r="JES82" s="4"/>
      <c r="JET82" s="4"/>
      <c r="JEU82" s="4"/>
      <c r="JEV82" s="4"/>
      <c r="JEW82" s="4"/>
      <c r="JEX82" s="4"/>
      <c r="JEY82" s="4"/>
      <c r="JEZ82" s="4"/>
      <c r="JFA82" s="4"/>
      <c r="JFB82" s="4"/>
      <c r="JFC82" s="4"/>
      <c r="JFD82" s="4"/>
      <c r="JFE82" s="4"/>
      <c r="JFF82" s="4"/>
      <c r="JFG82" s="4"/>
      <c r="JFH82" s="4"/>
      <c r="JFI82" s="4"/>
      <c r="JFJ82" s="4"/>
      <c r="JFK82" s="4"/>
      <c r="JFL82" s="4"/>
      <c r="JFM82" s="4"/>
      <c r="JFN82" s="4"/>
      <c r="JFO82" s="4"/>
      <c r="JFP82" s="4"/>
      <c r="JFQ82" s="4"/>
      <c r="JFR82" s="4"/>
      <c r="JFS82" s="4"/>
      <c r="JFT82" s="4"/>
      <c r="JFU82" s="4"/>
      <c r="JFV82" s="4"/>
      <c r="JFW82" s="4"/>
      <c r="JFX82" s="4"/>
      <c r="JFY82" s="4"/>
      <c r="JFZ82" s="4"/>
      <c r="JGA82" s="4"/>
      <c r="JGB82" s="4"/>
      <c r="JGC82" s="4"/>
      <c r="JGD82" s="4"/>
      <c r="JGE82" s="4"/>
      <c r="JGF82" s="4"/>
      <c r="JGG82" s="4"/>
      <c r="JGH82" s="4"/>
      <c r="JGI82" s="4"/>
      <c r="JGJ82" s="4"/>
      <c r="JGK82" s="4"/>
      <c r="JGL82" s="4"/>
      <c r="JGM82" s="4"/>
      <c r="JGN82" s="4"/>
      <c r="JGO82" s="4"/>
      <c r="JGP82" s="4"/>
      <c r="JGQ82" s="4"/>
      <c r="JGR82" s="4"/>
      <c r="JGS82" s="4"/>
      <c r="JGT82" s="4"/>
      <c r="JGU82" s="4"/>
      <c r="JGV82" s="4"/>
      <c r="JGW82" s="4"/>
      <c r="JGX82" s="4"/>
      <c r="JGY82" s="4"/>
      <c r="JGZ82" s="4"/>
      <c r="JHA82" s="4"/>
      <c r="JHB82" s="4"/>
      <c r="JHC82" s="4"/>
      <c r="JHD82" s="4"/>
      <c r="JHE82" s="4"/>
      <c r="JHF82" s="4"/>
      <c r="JHG82" s="4"/>
      <c r="JHH82" s="4"/>
      <c r="JHI82" s="4"/>
      <c r="JHJ82" s="4"/>
      <c r="JHK82" s="4"/>
      <c r="JHL82" s="4"/>
      <c r="JHM82" s="4"/>
      <c r="JHN82" s="4"/>
      <c r="JHO82" s="4"/>
      <c r="JHP82" s="4"/>
      <c r="JHQ82" s="4"/>
      <c r="JHR82" s="4"/>
      <c r="JHS82" s="4"/>
      <c r="JHT82" s="4"/>
      <c r="JHU82" s="4"/>
      <c r="JHV82" s="4"/>
      <c r="JHW82" s="4"/>
      <c r="JHX82" s="4"/>
      <c r="JHY82" s="4"/>
      <c r="JHZ82" s="4"/>
      <c r="JIA82" s="4"/>
      <c r="JIB82" s="4"/>
      <c r="JIC82" s="4"/>
      <c r="JID82" s="4"/>
      <c r="JIE82" s="4"/>
      <c r="JIF82" s="4"/>
      <c r="JIG82" s="4"/>
      <c r="JIH82" s="4"/>
      <c r="JII82" s="4"/>
      <c r="JIJ82" s="4"/>
      <c r="JIK82" s="4"/>
      <c r="JIL82" s="4"/>
      <c r="JIM82" s="4"/>
      <c r="JIN82" s="4"/>
      <c r="JIO82" s="4"/>
      <c r="JIP82" s="4"/>
      <c r="JIQ82" s="4"/>
      <c r="JIR82" s="4"/>
      <c r="JIS82" s="4"/>
      <c r="JIT82" s="4"/>
      <c r="JIU82" s="4"/>
      <c r="JIV82" s="4"/>
      <c r="JIW82" s="4"/>
      <c r="JIX82" s="4"/>
      <c r="JIY82" s="4"/>
      <c r="JIZ82" s="4"/>
      <c r="JJA82" s="4"/>
      <c r="JJB82" s="4"/>
      <c r="JJC82" s="4"/>
      <c r="JJD82" s="4"/>
      <c r="JJE82" s="4"/>
      <c r="JJF82" s="4"/>
      <c r="JJG82" s="4"/>
      <c r="JJH82" s="4"/>
      <c r="JJI82" s="4"/>
      <c r="JJJ82" s="4"/>
      <c r="JJK82" s="4"/>
      <c r="JJL82" s="4"/>
      <c r="JJM82" s="4"/>
      <c r="JJN82" s="4"/>
      <c r="JJO82" s="4"/>
      <c r="JJP82" s="4"/>
      <c r="JJQ82" s="4"/>
      <c r="JJR82" s="4"/>
      <c r="JJS82" s="4"/>
      <c r="JJT82" s="4"/>
      <c r="JJU82" s="4"/>
      <c r="JJV82" s="4"/>
      <c r="JJW82" s="4"/>
      <c r="JJX82" s="4"/>
      <c r="JJY82" s="4"/>
      <c r="JJZ82" s="4"/>
      <c r="JKA82" s="4"/>
      <c r="JKB82" s="4"/>
      <c r="JKC82" s="4"/>
      <c r="JKD82" s="4"/>
      <c r="JKE82" s="4"/>
      <c r="JKF82" s="4"/>
      <c r="JKG82" s="4"/>
      <c r="JKH82" s="4"/>
      <c r="JKI82" s="4"/>
      <c r="JKJ82" s="4"/>
      <c r="JKK82" s="4"/>
      <c r="JKL82" s="4"/>
      <c r="JKM82" s="4"/>
      <c r="JKN82" s="4"/>
      <c r="JKO82" s="4"/>
      <c r="JKP82" s="4"/>
      <c r="JKQ82" s="4"/>
      <c r="JKR82" s="4"/>
      <c r="JKS82" s="4"/>
      <c r="JKT82" s="4"/>
      <c r="JKU82" s="4"/>
      <c r="JKV82" s="4"/>
      <c r="JKW82" s="4"/>
      <c r="JKX82" s="4"/>
      <c r="JKY82" s="4"/>
      <c r="JKZ82" s="4"/>
      <c r="JLA82" s="4"/>
      <c r="JLB82" s="4"/>
      <c r="JLC82" s="4"/>
      <c r="JLD82" s="4"/>
      <c r="JLE82" s="4"/>
      <c r="JLF82" s="4"/>
      <c r="JLG82" s="4"/>
      <c r="JLH82" s="4"/>
      <c r="JLI82" s="4"/>
      <c r="JLJ82" s="4"/>
      <c r="JLK82" s="4"/>
      <c r="JLL82" s="4"/>
      <c r="JLM82" s="4"/>
      <c r="JLN82" s="4"/>
      <c r="JLO82" s="4"/>
      <c r="JLP82" s="4"/>
      <c r="JLQ82" s="4"/>
      <c r="JLR82" s="4"/>
      <c r="JLS82" s="4"/>
      <c r="JLT82" s="4"/>
      <c r="JLU82" s="4"/>
      <c r="JLV82" s="4"/>
      <c r="JLW82" s="4"/>
      <c r="JLX82" s="4"/>
      <c r="JLY82" s="4"/>
      <c r="JLZ82" s="4"/>
      <c r="JMA82" s="4"/>
      <c r="JMB82" s="4"/>
      <c r="JMC82" s="4"/>
      <c r="JMD82" s="4"/>
      <c r="JME82" s="4"/>
      <c r="JMF82" s="4"/>
      <c r="JMG82" s="4"/>
      <c r="JMH82" s="4"/>
      <c r="JMI82" s="4"/>
      <c r="JMJ82" s="4"/>
      <c r="JMK82" s="4"/>
      <c r="JML82" s="4"/>
      <c r="JMM82" s="4"/>
      <c r="JMN82" s="4"/>
      <c r="JMO82" s="4"/>
      <c r="JMP82" s="4"/>
      <c r="JMQ82" s="4"/>
      <c r="JMR82" s="4"/>
      <c r="JMS82" s="4"/>
      <c r="JMT82" s="4"/>
      <c r="JMU82" s="4"/>
      <c r="JMV82" s="4"/>
      <c r="JMW82" s="4"/>
      <c r="JMX82" s="4"/>
      <c r="JMY82" s="4"/>
      <c r="JMZ82" s="4"/>
      <c r="JNA82" s="4"/>
      <c r="JNB82" s="4"/>
      <c r="JNC82" s="4"/>
      <c r="JND82" s="4"/>
      <c r="JNE82" s="4"/>
      <c r="JNF82" s="4"/>
      <c r="JNG82" s="4"/>
      <c r="JNH82" s="4"/>
      <c r="JNI82" s="4"/>
      <c r="JNJ82" s="4"/>
      <c r="JNK82" s="4"/>
      <c r="JNL82" s="4"/>
      <c r="JNM82" s="4"/>
      <c r="JNN82" s="4"/>
      <c r="JNO82" s="4"/>
      <c r="JNP82" s="4"/>
      <c r="JNQ82" s="4"/>
      <c r="JNR82" s="4"/>
      <c r="JNS82" s="4"/>
      <c r="JNT82" s="4"/>
      <c r="JNU82" s="4"/>
      <c r="JNV82" s="4"/>
      <c r="JNW82" s="4"/>
      <c r="JNX82" s="4"/>
      <c r="JNY82" s="4"/>
      <c r="JNZ82" s="4"/>
      <c r="JOA82" s="4"/>
      <c r="JOB82" s="4"/>
      <c r="JOC82" s="4"/>
      <c r="JOD82" s="4"/>
      <c r="JOE82" s="4"/>
      <c r="JOF82" s="4"/>
      <c r="JOG82" s="4"/>
      <c r="JOH82" s="4"/>
      <c r="JOI82" s="4"/>
      <c r="JOJ82" s="4"/>
      <c r="JOK82" s="4"/>
      <c r="JOL82" s="4"/>
      <c r="JOM82" s="4"/>
      <c r="JON82" s="4"/>
      <c r="JOO82" s="4"/>
      <c r="JOP82" s="4"/>
      <c r="JOQ82" s="4"/>
      <c r="JOR82" s="4"/>
      <c r="JOS82" s="4"/>
      <c r="JOT82" s="4"/>
      <c r="JOU82" s="4"/>
      <c r="JOV82" s="4"/>
      <c r="JOW82" s="4"/>
      <c r="JOX82" s="4"/>
      <c r="JOY82" s="4"/>
      <c r="JOZ82" s="4"/>
      <c r="JPA82" s="4"/>
      <c r="JPB82" s="4"/>
      <c r="JPC82" s="4"/>
      <c r="JPD82" s="4"/>
      <c r="JPE82" s="4"/>
      <c r="JPF82" s="4"/>
      <c r="JPG82" s="4"/>
      <c r="JPH82" s="4"/>
      <c r="JPI82" s="4"/>
      <c r="JPJ82" s="4"/>
      <c r="JPK82" s="4"/>
      <c r="JPL82" s="4"/>
      <c r="JPM82" s="4"/>
      <c r="JPN82" s="4"/>
      <c r="JPO82" s="4"/>
      <c r="JPP82" s="4"/>
      <c r="JPQ82" s="4"/>
      <c r="JPR82" s="4"/>
      <c r="JPS82" s="4"/>
      <c r="JPT82" s="4"/>
      <c r="JPU82" s="4"/>
      <c r="JPV82" s="4"/>
      <c r="JPW82" s="4"/>
      <c r="JPX82" s="4"/>
      <c r="JPY82" s="4"/>
      <c r="JPZ82" s="4"/>
      <c r="JQA82" s="4"/>
      <c r="JQB82" s="4"/>
      <c r="JQC82" s="4"/>
      <c r="JQD82" s="4"/>
      <c r="JQE82" s="4"/>
      <c r="JQF82" s="4"/>
      <c r="JQG82" s="4"/>
      <c r="JQH82" s="4"/>
      <c r="JQI82" s="4"/>
      <c r="JQJ82" s="4"/>
      <c r="JQK82" s="4"/>
      <c r="JQL82" s="4"/>
      <c r="JQM82" s="4"/>
      <c r="JQN82" s="4"/>
      <c r="JQO82" s="4"/>
      <c r="JQP82" s="4"/>
      <c r="JQQ82" s="4"/>
      <c r="JQR82" s="4"/>
      <c r="JQS82" s="4"/>
      <c r="JQT82" s="4"/>
      <c r="JQU82" s="4"/>
      <c r="JQV82" s="4"/>
      <c r="JQW82" s="4"/>
      <c r="JQX82" s="4"/>
      <c r="JQY82" s="4"/>
      <c r="JQZ82" s="4"/>
      <c r="JRA82" s="4"/>
      <c r="JRB82" s="4"/>
      <c r="JRC82" s="4"/>
      <c r="JRD82" s="4"/>
      <c r="JRE82" s="4"/>
      <c r="JRF82" s="4"/>
      <c r="JRG82" s="4"/>
      <c r="JRH82" s="4"/>
      <c r="JRI82" s="4"/>
      <c r="JRJ82" s="4"/>
      <c r="JRK82" s="4"/>
      <c r="JRL82" s="4"/>
      <c r="JRM82" s="4"/>
      <c r="JRN82" s="4"/>
      <c r="JRO82" s="4"/>
      <c r="JRP82" s="4"/>
      <c r="JRQ82" s="4"/>
      <c r="JRR82" s="4"/>
      <c r="JRS82" s="4"/>
      <c r="JRT82" s="4"/>
      <c r="JRU82" s="4"/>
      <c r="JRV82" s="4"/>
      <c r="JRW82" s="4"/>
      <c r="JRX82" s="4"/>
      <c r="JRY82" s="4"/>
      <c r="JRZ82" s="4"/>
      <c r="JSA82" s="4"/>
      <c r="JSB82" s="4"/>
      <c r="JSC82" s="4"/>
      <c r="JSD82" s="4"/>
      <c r="JSE82" s="4"/>
      <c r="JSF82" s="4"/>
      <c r="JSG82" s="4"/>
      <c r="JSH82" s="4"/>
      <c r="JSI82" s="4"/>
      <c r="JSJ82" s="4"/>
      <c r="JSK82" s="4"/>
      <c r="JSL82" s="4"/>
      <c r="JSM82" s="4"/>
      <c r="JSN82" s="4"/>
      <c r="JSO82" s="4"/>
      <c r="JSP82" s="4"/>
      <c r="JSQ82" s="4"/>
      <c r="JSR82" s="4"/>
      <c r="JSS82" s="4"/>
      <c r="JST82" s="4"/>
      <c r="JSU82" s="4"/>
      <c r="JSV82" s="4"/>
      <c r="JSW82" s="4"/>
      <c r="JSX82" s="4"/>
      <c r="JSY82" s="4"/>
      <c r="JSZ82" s="4"/>
      <c r="JTA82" s="4"/>
      <c r="JTB82" s="4"/>
      <c r="JTC82" s="4"/>
      <c r="JTD82" s="4"/>
      <c r="JTE82" s="4"/>
      <c r="JTF82" s="4"/>
      <c r="JTG82" s="4"/>
      <c r="JTH82" s="4"/>
      <c r="JTI82" s="4"/>
      <c r="JTJ82" s="4"/>
      <c r="JTK82" s="4"/>
      <c r="JTL82" s="4"/>
      <c r="JTM82" s="4"/>
      <c r="JTN82" s="4"/>
      <c r="JTO82" s="4"/>
      <c r="JTP82" s="4"/>
      <c r="JTQ82" s="4"/>
      <c r="JTR82" s="4"/>
      <c r="JTS82" s="4"/>
      <c r="JTT82" s="4"/>
      <c r="JTU82" s="4"/>
      <c r="JTV82" s="4"/>
      <c r="JTW82" s="4"/>
      <c r="JTX82" s="4"/>
      <c r="JTY82" s="4"/>
      <c r="JTZ82" s="4"/>
      <c r="JUA82" s="4"/>
      <c r="JUB82" s="4"/>
      <c r="JUC82" s="4"/>
      <c r="JUD82" s="4"/>
      <c r="JUE82" s="4"/>
      <c r="JUF82" s="4"/>
      <c r="JUG82" s="4"/>
      <c r="JUH82" s="4"/>
      <c r="JUI82" s="4"/>
      <c r="JUJ82" s="4"/>
      <c r="JUK82" s="4"/>
      <c r="JUL82" s="4"/>
      <c r="JUM82" s="4"/>
      <c r="JUN82" s="4"/>
      <c r="JUO82" s="4"/>
      <c r="JUP82" s="4"/>
      <c r="JUQ82" s="4"/>
      <c r="JUR82" s="4"/>
      <c r="JUS82" s="4"/>
      <c r="JUT82" s="4"/>
      <c r="JUU82" s="4"/>
      <c r="JUV82" s="4"/>
      <c r="JUW82" s="4"/>
      <c r="JUX82" s="4"/>
      <c r="JUY82" s="4"/>
      <c r="JUZ82" s="4"/>
      <c r="JVA82" s="4"/>
      <c r="JVB82" s="4"/>
      <c r="JVC82" s="4"/>
      <c r="JVD82" s="4"/>
      <c r="JVE82" s="4"/>
      <c r="JVF82" s="4"/>
      <c r="JVG82" s="4"/>
      <c r="JVH82" s="4"/>
      <c r="JVI82" s="4"/>
      <c r="JVJ82" s="4"/>
      <c r="JVK82" s="4"/>
      <c r="JVL82" s="4"/>
      <c r="JVM82" s="4"/>
      <c r="JVN82" s="4"/>
      <c r="JVO82" s="4"/>
      <c r="JVP82" s="4"/>
      <c r="JVQ82" s="4"/>
      <c r="JVR82" s="4"/>
      <c r="JVS82" s="4"/>
      <c r="JVT82" s="4"/>
      <c r="JVU82" s="4"/>
      <c r="JVV82" s="4"/>
      <c r="JVW82" s="4"/>
      <c r="JVX82" s="4"/>
      <c r="JVY82" s="4"/>
      <c r="JVZ82" s="4"/>
      <c r="JWA82" s="4"/>
      <c r="JWB82" s="4"/>
      <c r="JWC82" s="4"/>
      <c r="JWD82" s="4"/>
      <c r="JWE82" s="4"/>
      <c r="JWF82" s="4"/>
      <c r="JWG82" s="4"/>
      <c r="JWH82" s="4"/>
      <c r="JWI82" s="4"/>
      <c r="JWJ82" s="4"/>
      <c r="JWK82" s="4"/>
      <c r="JWL82" s="4"/>
      <c r="JWM82" s="4"/>
      <c r="JWN82" s="4"/>
      <c r="JWO82" s="4"/>
      <c r="JWP82" s="4"/>
      <c r="JWQ82" s="4"/>
      <c r="JWR82" s="4"/>
      <c r="JWS82" s="4"/>
      <c r="JWT82" s="4"/>
      <c r="JWU82" s="4"/>
      <c r="JWV82" s="4"/>
      <c r="JWW82" s="4"/>
      <c r="JWX82" s="4"/>
      <c r="JWY82" s="4"/>
      <c r="JWZ82" s="4"/>
      <c r="JXA82" s="4"/>
      <c r="JXB82" s="4"/>
      <c r="JXC82" s="4"/>
      <c r="JXD82" s="4"/>
      <c r="JXE82" s="4"/>
      <c r="JXF82" s="4"/>
      <c r="JXG82" s="4"/>
      <c r="JXH82" s="4"/>
      <c r="JXI82" s="4"/>
      <c r="JXJ82" s="4"/>
      <c r="JXK82" s="4"/>
      <c r="JXL82" s="4"/>
      <c r="JXM82" s="4"/>
      <c r="JXN82" s="4"/>
      <c r="JXO82" s="4"/>
      <c r="JXP82" s="4"/>
      <c r="JXQ82" s="4"/>
      <c r="JXR82" s="4"/>
      <c r="JXS82" s="4"/>
      <c r="JXT82" s="4"/>
      <c r="JXU82" s="4"/>
      <c r="JXV82" s="4"/>
      <c r="JXW82" s="4"/>
      <c r="JXX82" s="4"/>
      <c r="JXY82" s="4"/>
      <c r="JXZ82" s="4"/>
      <c r="JYA82" s="4"/>
      <c r="JYB82" s="4"/>
      <c r="JYC82" s="4"/>
      <c r="JYD82" s="4"/>
      <c r="JYE82" s="4"/>
      <c r="JYF82" s="4"/>
      <c r="JYG82" s="4"/>
      <c r="JYH82" s="4"/>
      <c r="JYI82" s="4"/>
      <c r="JYJ82" s="4"/>
      <c r="JYK82" s="4"/>
      <c r="JYL82" s="4"/>
      <c r="JYM82" s="4"/>
      <c r="JYN82" s="4"/>
      <c r="JYO82" s="4"/>
      <c r="JYP82" s="4"/>
      <c r="JYQ82" s="4"/>
      <c r="JYR82" s="4"/>
      <c r="JYS82" s="4"/>
      <c r="JYT82" s="4"/>
      <c r="JYU82" s="4"/>
      <c r="JYV82" s="4"/>
      <c r="JYW82" s="4"/>
      <c r="JYX82" s="4"/>
      <c r="JYY82" s="4"/>
      <c r="JYZ82" s="4"/>
      <c r="JZA82" s="4"/>
      <c r="JZB82" s="4"/>
      <c r="JZC82" s="4"/>
      <c r="JZD82" s="4"/>
      <c r="JZE82" s="4"/>
      <c r="JZF82" s="4"/>
      <c r="JZG82" s="4"/>
      <c r="JZH82" s="4"/>
      <c r="JZI82" s="4"/>
      <c r="JZJ82" s="4"/>
      <c r="JZK82" s="4"/>
      <c r="JZL82" s="4"/>
      <c r="JZM82" s="4"/>
      <c r="JZN82" s="4"/>
      <c r="JZO82" s="4"/>
      <c r="JZP82" s="4"/>
      <c r="JZQ82" s="4"/>
      <c r="JZR82" s="4"/>
      <c r="JZS82" s="4"/>
      <c r="JZT82" s="4"/>
      <c r="JZU82" s="4"/>
      <c r="JZV82" s="4"/>
      <c r="JZW82" s="4"/>
      <c r="JZX82" s="4"/>
      <c r="JZY82" s="4"/>
      <c r="JZZ82" s="4"/>
      <c r="KAA82" s="4"/>
      <c r="KAB82" s="4"/>
      <c r="KAC82" s="4"/>
      <c r="KAD82" s="4"/>
      <c r="KAE82" s="4"/>
      <c r="KAF82" s="4"/>
      <c r="KAG82" s="4"/>
      <c r="KAH82" s="4"/>
      <c r="KAI82" s="4"/>
      <c r="KAJ82" s="4"/>
      <c r="KAK82" s="4"/>
      <c r="KAL82" s="4"/>
      <c r="KAM82" s="4"/>
      <c r="KAN82" s="4"/>
      <c r="KAO82" s="4"/>
      <c r="KAP82" s="4"/>
      <c r="KAQ82" s="4"/>
      <c r="KAR82" s="4"/>
      <c r="KAS82" s="4"/>
      <c r="KAT82" s="4"/>
      <c r="KAU82" s="4"/>
      <c r="KAV82" s="4"/>
      <c r="KAW82" s="4"/>
      <c r="KAX82" s="4"/>
      <c r="KAY82" s="4"/>
      <c r="KAZ82" s="4"/>
      <c r="KBA82" s="4"/>
      <c r="KBB82" s="4"/>
      <c r="KBC82" s="4"/>
      <c r="KBD82" s="4"/>
      <c r="KBE82" s="4"/>
      <c r="KBF82" s="4"/>
      <c r="KBG82" s="4"/>
      <c r="KBH82" s="4"/>
      <c r="KBI82" s="4"/>
      <c r="KBJ82" s="4"/>
      <c r="KBK82" s="4"/>
      <c r="KBL82" s="4"/>
      <c r="KBM82" s="4"/>
      <c r="KBN82" s="4"/>
      <c r="KBO82" s="4"/>
      <c r="KBP82" s="4"/>
      <c r="KBQ82" s="4"/>
      <c r="KBR82" s="4"/>
      <c r="KBS82" s="4"/>
      <c r="KBT82" s="4"/>
      <c r="KBU82" s="4"/>
      <c r="KBV82" s="4"/>
      <c r="KBW82" s="4"/>
      <c r="KBX82" s="4"/>
      <c r="KBY82" s="4"/>
      <c r="KBZ82" s="4"/>
      <c r="KCA82" s="4"/>
      <c r="KCB82" s="4"/>
      <c r="KCC82" s="4"/>
      <c r="KCD82" s="4"/>
      <c r="KCE82" s="4"/>
      <c r="KCF82" s="4"/>
      <c r="KCG82" s="4"/>
      <c r="KCH82" s="4"/>
      <c r="KCI82" s="4"/>
      <c r="KCJ82" s="4"/>
      <c r="KCK82" s="4"/>
      <c r="KCL82" s="4"/>
      <c r="KCM82" s="4"/>
      <c r="KCN82" s="4"/>
      <c r="KCO82" s="4"/>
      <c r="KCP82" s="4"/>
      <c r="KCQ82" s="4"/>
      <c r="KCR82" s="4"/>
      <c r="KCS82" s="4"/>
      <c r="KCT82" s="4"/>
      <c r="KCU82" s="4"/>
      <c r="KCV82" s="4"/>
      <c r="KCW82" s="4"/>
      <c r="KCX82" s="4"/>
      <c r="KCY82" s="4"/>
      <c r="KCZ82" s="4"/>
      <c r="KDA82" s="4"/>
      <c r="KDB82" s="4"/>
      <c r="KDC82" s="4"/>
      <c r="KDD82" s="4"/>
      <c r="KDE82" s="4"/>
      <c r="KDF82" s="4"/>
      <c r="KDG82" s="4"/>
      <c r="KDH82" s="4"/>
      <c r="KDI82" s="4"/>
      <c r="KDJ82" s="4"/>
      <c r="KDK82" s="4"/>
      <c r="KDL82" s="4"/>
      <c r="KDM82" s="4"/>
      <c r="KDN82" s="4"/>
      <c r="KDO82" s="4"/>
      <c r="KDP82" s="4"/>
      <c r="KDQ82" s="4"/>
      <c r="KDR82" s="4"/>
      <c r="KDS82" s="4"/>
      <c r="KDT82" s="4"/>
      <c r="KDU82" s="4"/>
      <c r="KDV82" s="4"/>
      <c r="KDW82" s="4"/>
      <c r="KDX82" s="4"/>
      <c r="KDY82" s="4"/>
      <c r="KDZ82" s="4"/>
      <c r="KEA82" s="4"/>
      <c r="KEB82" s="4"/>
      <c r="KEC82" s="4"/>
      <c r="KED82" s="4"/>
      <c r="KEE82" s="4"/>
      <c r="KEF82" s="4"/>
      <c r="KEG82" s="4"/>
      <c r="KEH82" s="4"/>
      <c r="KEI82" s="4"/>
      <c r="KEJ82" s="4"/>
      <c r="KEK82" s="4"/>
      <c r="KEL82" s="4"/>
      <c r="KEM82" s="4"/>
      <c r="KEN82" s="4"/>
      <c r="KEO82" s="4"/>
      <c r="KEP82" s="4"/>
      <c r="KEQ82" s="4"/>
      <c r="KER82" s="4"/>
      <c r="KES82" s="4"/>
      <c r="KET82" s="4"/>
      <c r="KEU82" s="4"/>
      <c r="KEV82" s="4"/>
      <c r="KEW82" s="4"/>
      <c r="KEX82" s="4"/>
      <c r="KEY82" s="4"/>
      <c r="KEZ82" s="4"/>
      <c r="KFA82" s="4"/>
      <c r="KFB82" s="4"/>
      <c r="KFC82" s="4"/>
      <c r="KFD82" s="4"/>
      <c r="KFE82" s="4"/>
      <c r="KFF82" s="4"/>
      <c r="KFG82" s="4"/>
      <c r="KFH82" s="4"/>
      <c r="KFI82" s="4"/>
      <c r="KFJ82" s="4"/>
      <c r="KFK82" s="4"/>
      <c r="KFL82" s="4"/>
      <c r="KFM82" s="4"/>
      <c r="KFN82" s="4"/>
      <c r="KFO82" s="4"/>
      <c r="KFP82" s="4"/>
      <c r="KFQ82" s="4"/>
      <c r="KFR82" s="4"/>
      <c r="KFS82" s="4"/>
      <c r="KFT82" s="4"/>
      <c r="KFU82" s="4"/>
      <c r="KFV82" s="4"/>
      <c r="KFW82" s="4"/>
      <c r="KFX82" s="4"/>
      <c r="KFY82" s="4"/>
      <c r="KFZ82" s="4"/>
      <c r="KGA82" s="4"/>
      <c r="KGB82" s="4"/>
      <c r="KGC82" s="4"/>
      <c r="KGD82" s="4"/>
      <c r="KGE82" s="4"/>
      <c r="KGF82" s="4"/>
      <c r="KGG82" s="4"/>
      <c r="KGH82" s="4"/>
      <c r="KGI82" s="4"/>
      <c r="KGJ82" s="4"/>
      <c r="KGK82" s="4"/>
      <c r="KGL82" s="4"/>
      <c r="KGM82" s="4"/>
      <c r="KGN82" s="4"/>
      <c r="KGO82" s="4"/>
      <c r="KGP82" s="4"/>
      <c r="KGQ82" s="4"/>
      <c r="KGR82" s="4"/>
      <c r="KGS82" s="4"/>
      <c r="KGT82" s="4"/>
      <c r="KGU82" s="4"/>
      <c r="KGV82" s="4"/>
      <c r="KGW82" s="4"/>
      <c r="KGX82" s="4"/>
      <c r="KGY82" s="4"/>
      <c r="KGZ82" s="4"/>
      <c r="KHA82" s="4"/>
      <c r="KHB82" s="4"/>
      <c r="KHC82" s="4"/>
      <c r="KHD82" s="4"/>
      <c r="KHE82" s="4"/>
      <c r="KHF82" s="4"/>
      <c r="KHG82" s="4"/>
      <c r="KHH82" s="4"/>
      <c r="KHI82" s="4"/>
      <c r="KHJ82" s="4"/>
      <c r="KHK82" s="4"/>
      <c r="KHL82" s="4"/>
      <c r="KHM82" s="4"/>
      <c r="KHN82" s="4"/>
      <c r="KHO82" s="4"/>
      <c r="KHP82" s="4"/>
      <c r="KHQ82" s="4"/>
      <c r="KHR82" s="4"/>
      <c r="KHS82" s="4"/>
      <c r="KHT82" s="4"/>
      <c r="KHU82" s="4"/>
      <c r="KHV82" s="4"/>
      <c r="KHW82" s="4"/>
      <c r="KHX82" s="4"/>
      <c r="KHY82" s="4"/>
      <c r="KHZ82" s="4"/>
      <c r="KIA82" s="4"/>
      <c r="KIB82" s="4"/>
      <c r="KIC82" s="4"/>
      <c r="KID82" s="4"/>
      <c r="KIE82" s="4"/>
      <c r="KIF82" s="4"/>
      <c r="KIG82" s="4"/>
      <c r="KIH82" s="4"/>
      <c r="KII82" s="4"/>
      <c r="KIJ82" s="4"/>
      <c r="KIK82" s="4"/>
      <c r="KIL82" s="4"/>
      <c r="KIM82" s="4"/>
      <c r="KIN82" s="4"/>
      <c r="KIO82" s="4"/>
      <c r="KIP82" s="4"/>
      <c r="KIQ82" s="4"/>
      <c r="KIR82" s="4"/>
      <c r="KIS82" s="4"/>
      <c r="KIT82" s="4"/>
      <c r="KIU82" s="4"/>
      <c r="KIV82" s="4"/>
      <c r="KIW82" s="4"/>
      <c r="KIX82" s="4"/>
      <c r="KIY82" s="4"/>
      <c r="KIZ82" s="4"/>
      <c r="KJA82" s="4"/>
      <c r="KJB82" s="4"/>
      <c r="KJC82" s="4"/>
      <c r="KJD82" s="4"/>
      <c r="KJE82" s="4"/>
      <c r="KJF82" s="4"/>
      <c r="KJG82" s="4"/>
      <c r="KJH82" s="4"/>
      <c r="KJI82" s="4"/>
      <c r="KJJ82" s="4"/>
      <c r="KJK82" s="4"/>
      <c r="KJL82" s="4"/>
      <c r="KJM82" s="4"/>
      <c r="KJN82" s="4"/>
      <c r="KJO82" s="4"/>
      <c r="KJP82" s="4"/>
      <c r="KJQ82" s="4"/>
      <c r="KJR82" s="4"/>
      <c r="KJS82" s="4"/>
      <c r="KJT82" s="4"/>
      <c r="KJU82" s="4"/>
      <c r="KJV82" s="4"/>
      <c r="KJW82" s="4"/>
      <c r="KJX82" s="4"/>
      <c r="KJY82" s="4"/>
      <c r="KJZ82" s="4"/>
      <c r="KKA82" s="4"/>
      <c r="KKB82" s="4"/>
      <c r="KKC82" s="4"/>
      <c r="KKD82" s="4"/>
      <c r="KKE82" s="4"/>
      <c r="KKF82" s="4"/>
      <c r="KKG82" s="4"/>
      <c r="KKH82" s="4"/>
      <c r="KKI82" s="4"/>
      <c r="KKJ82" s="4"/>
      <c r="KKK82" s="4"/>
      <c r="KKL82" s="4"/>
      <c r="KKM82" s="4"/>
      <c r="KKN82" s="4"/>
      <c r="KKO82" s="4"/>
      <c r="KKP82" s="4"/>
      <c r="KKQ82" s="4"/>
      <c r="KKR82" s="4"/>
      <c r="KKS82" s="4"/>
      <c r="KKT82" s="4"/>
      <c r="KKU82" s="4"/>
      <c r="KKV82" s="4"/>
      <c r="KKW82" s="4"/>
      <c r="KKX82" s="4"/>
      <c r="KKY82" s="4"/>
      <c r="KKZ82" s="4"/>
      <c r="KLA82" s="4"/>
      <c r="KLB82" s="4"/>
      <c r="KLC82" s="4"/>
      <c r="KLD82" s="4"/>
      <c r="KLE82" s="4"/>
      <c r="KLF82" s="4"/>
      <c r="KLG82" s="4"/>
      <c r="KLH82" s="4"/>
      <c r="KLI82" s="4"/>
      <c r="KLJ82" s="4"/>
      <c r="KLK82" s="4"/>
      <c r="KLL82" s="4"/>
      <c r="KLM82" s="4"/>
      <c r="KLN82" s="4"/>
      <c r="KLO82" s="4"/>
      <c r="KLP82" s="4"/>
      <c r="KLQ82" s="4"/>
      <c r="KLR82" s="4"/>
      <c r="KLS82" s="4"/>
      <c r="KLT82" s="4"/>
      <c r="KLU82" s="4"/>
      <c r="KLV82" s="4"/>
      <c r="KLW82" s="4"/>
      <c r="KLX82" s="4"/>
      <c r="KLY82" s="4"/>
      <c r="KLZ82" s="4"/>
      <c r="KMA82" s="4"/>
      <c r="KMB82" s="4"/>
      <c r="KMC82" s="4"/>
      <c r="KMD82" s="4"/>
      <c r="KME82" s="4"/>
      <c r="KMF82" s="4"/>
      <c r="KMG82" s="4"/>
      <c r="KMH82" s="4"/>
      <c r="KMI82" s="4"/>
      <c r="KMJ82" s="4"/>
      <c r="KMK82" s="4"/>
      <c r="KML82" s="4"/>
      <c r="KMM82" s="4"/>
      <c r="KMN82" s="4"/>
      <c r="KMO82" s="4"/>
      <c r="KMP82" s="4"/>
      <c r="KMQ82" s="4"/>
      <c r="KMR82" s="4"/>
      <c r="KMS82" s="4"/>
      <c r="KMT82" s="4"/>
      <c r="KMU82" s="4"/>
      <c r="KMV82" s="4"/>
      <c r="KMW82" s="4"/>
      <c r="KMX82" s="4"/>
      <c r="KMY82" s="4"/>
      <c r="KMZ82" s="4"/>
      <c r="KNA82" s="4"/>
      <c r="KNB82" s="4"/>
      <c r="KNC82" s="4"/>
      <c r="KND82" s="4"/>
      <c r="KNE82" s="4"/>
      <c r="KNF82" s="4"/>
      <c r="KNG82" s="4"/>
      <c r="KNH82" s="4"/>
      <c r="KNI82" s="4"/>
      <c r="KNJ82" s="4"/>
      <c r="KNK82" s="4"/>
      <c r="KNL82" s="4"/>
      <c r="KNM82" s="4"/>
      <c r="KNN82" s="4"/>
      <c r="KNO82" s="4"/>
      <c r="KNP82" s="4"/>
      <c r="KNQ82" s="4"/>
      <c r="KNR82" s="4"/>
      <c r="KNS82" s="4"/>
      <c r="KNT82" s="4"/>
      <c r="KNU82" s="4"/>
      <c r="KNV82" s="4"/>
      <c r="KNW82" s="4"/>
      <c r="KNX82" s="4"/>
      <c r="KNY82" s="4"/>
      <c r="KNZ82" s="4"/>
      <c r="KOA82" s="4"/>
      <c r="KOB82" s="4"/>
      <c r="KOC82" s="4"/>
      <c r="KOD82" s="4"/>
      <c r="KOE82" s="4"/>
      <c r="KOF82" s="4"/>
      <c r="KOG82" s="4"/>
      <c r="KOH82" s="4"/>
      <c r="KOI82" s="4"/>
      <c r="KOJ82" s="4"/>
      <c r="KOK82" s="4"/>
      <c r="KOL82" s="4"/>
      <c r="KOM82" s="4"/>
      <c r="KON82" s="4"/>
      <c r="KOO82" s="4"/>
      <c r="KOP82" s="4"/>
      <c r="KOQ82" s="4"/>
      <c r="KOR82" s="4"/>
      <c r="KOS82" s="4"/>
      <c r="KOT82" s="4"/>
      <c r="KOU82" s="4"/>
      <c r="KOV82" s="4"/>
      <c r="KOW82" s="4"/>
      <c r="KOX82" s="4"/>
      <c r="KOY82" s="4"/>
      <c r="KOZ82" s="4"/>
      <c r="KPA82" s="4"/>
      <c r="KPB82" s="4"/>
      <c r="KPC82" s="4"/>
      <c r="KPD82" s="4"/>
      <c r="KPE82" s="4"/>
      <c r="KPF82" s="4"/>
      <c r="KPG82" s="4"/>
      <c r="KPH82" s="4"/>
      <c r="KPI82" s="4"/>
      <c r="KPJ82" s="4"/>
      <c r="KPK82" s="4"/>
      <c r="KPL82" s="4"/>
      <c r="KPM82" s="4"/>
      <c r="KPN82" s="4"/>
      <c r="KPO82" s="4"/>
      <c r="KPP82" s="4"/>
      <c r="KPQ82" s="4"/>
      <c r="KPR82" s="4"/>
      <c r="KPS82" s="4"/>
      <c r="KPT82" s="4"/>
      <c r="KPU82" s="4"/>
      <c r="KPV82" s="4"/>
      <c r="KPW82" s="4"/>
      <c r="KPX82" s="4"/>
      <c r="KPY82" s="4"/>
      <c r="KPZ82" s="4"/>
      <c r="KQA82" s="4"/>
      <c r="KQB82" s="4"/>
      <c r="KQC82" s="4"/>
      <c r="KQD82" s="4"/>
      <c r="KQE82" s="4"/>
      <c r="KQF82" s="4"/>
      <c r="KQG82" s="4"/>
      <c r="KQH82" s="4"/>
      <c r="KQI82" s="4"/>
      <c r="KQJ82" s="4"/>
      <c r="KQK82" s="4"/>
      <c r="KQL82" s="4"/>
      <c r="KQM82" s="4"/>
      <c r="KQN82" s="4"/>
      <c r="KQO82" s="4"/>
      <c r="KQP82" s="4"/>
      <c r="KQQ82" s="4"/>
      <c r="KQR82" s="4"/>
      <c r="KQS82" s="4"/>
      <c r="KQT82" s="4"/>
      <c r="KQU82" s="4"/>
      <c r="KQV82" s="4"/>
      <c r="KQW82" s="4"/>
      <c r="KQX82" s="4"/>
      <c r="KQY82" s="4"/>
      <c r="KQZ82" s="4"/>
      <c r="KRA82" s="4"/>
      <c r="KRB82" s="4"/>
      <c r="KRC82" s="4"/>
      <c r="KRD82" s="4"/>
      <c r="KRE82" s="4"/>
      <c r="KRF82" s="4"/>
      <c r="KRG82" s="4"/>
      <c r="KRH82" s="4"/>
      <c r="KRI82" s="4"/>
      <c r="KRJ82" s="4"/>
      <c r="KRK82" s="4"/>
      <c r="KRL82" s="4"/>
      <c r="KRM82" s="4"/>
      <c r="KRN82" s="4"/>
      <c r="KRO82" s="4"/>
      <c r="KRP82" s="4"/>
      <c r="KRQ82" s="4"/>
      <c r="KRR82" s="4"/>
      <c r="KRS82" s="4"/>
      <c r="KRT82" s="4"/>
      <c r="KRU82" s="4"/>
      <c r="KRV82" s="4"/>
      <c r="KRW82" s="4"/>
      <c r="KRX82" s="4"/>
      <c r="KRY82" s="4"/>
      <c r="KRZ82" s="4"/>
      <c r="KSA82" s="4"/>
      <c r="KSB82" s="4"/>
      <c r="KSC82" s="4"/>
      <c r="KSD82" s="4"/>
      <c r="KSE82" s="4"/>
      <c r="KSF82" s="4"/>
      <c r="KSG82" s="4"/>
      <c r="KSH82" s="4"/>
      <c r="KSI82" s="4"/>
      <c r="KSJ82" s="4"/>
      <c r="KSK82" s="4"/>
      <c r="KSL82" s="4"/>
      <c r="KSM82" s="4"/>
      <c r="KSN82" s="4"/>
      <c r="KSO82" s="4"/>
      <c r="KSP82" s="4"/>
      <c r="KSQ82" s="4"/>
      <c r="KSR82" s="4"/>
      <c r="KSS82" s="4"/>
      <c r="KST82" s="4"/>
      <c r="KSU82" s="4"/>
      <c r="KSV82" s="4"/>
      <c r="KSW82" s="4"/>
      <c r="KSX82" s="4"/>
      <c r="KSY82" s="4"/>
      <c r="KSZ82" s="4"/>
      <c r="KTA82" s="4"/>
      <c r="KTB82" s="4"/>
      <c r="KTC82" s="4"/>
      <c r="KTD82" s="4"/>
      <c r="KTE82" s="4"/>
      <c r="KTF82" s="4"/>
      <c r="KTG82" s="4"/>
      <c r="KTH82" s="4"/>
      <c r="KTI82" s="4"/>
      <c r="KTJ82" s="4"/>
      <c r="KTK82" s="4"/>
      <c r="KTL82" s="4"/>
      <c r="KTM82" s="4"/>
      <c r="KTN82" s="4"/>
      <c r="KTO82" s="4"/>
      <c r="KTP82" s="4"/>
      <c r="KTQ82" s="4"/>
      <c r="KTR82" s="4"/>
      <c r="KTS82" s="4"/>
      <c r="KTT82" s="4"/>
      <c r="KTU82" s="4"/>
      <c r="KTV82" s="4"/>
      <c r="KTW82" s="4"/>
      <c r="KTX82" s="4"/>
      <c r="KTY82" s="4"/>
      <c r="KTZ82" s="4"/>
      <c r="KUA82" s="4"/>
      <c r="KUB82" s="4"/>
      <c r="KUC82" s="4"/>
      <c r="KUD82" s="4"/>
      <c r="KUE82" s="4"/>
      <c r="KUF82" s="4"/>
      <c r="KUG82" s="4"/>
      <c r="KUH82" s="4"/>
      <c r="KUI82" s="4"/>
      <c r="KUJ82" s="4"/>
      <c r="KUK82" s="4"/>
      <c r="KUL82" s="4"/>
      <c r="KUM82" s="4"/>
      <c r="KUN82" s="4"/>
      <c r="KUO82" s="4"/>
      <c r="KUP82" s="4"/>
      <c r="KUQ82" s="4"/>
      <c r="KUR82" s="4"/>
      <c r="KUS82" s="4"/>
      <c r="KUT82" s="4"/>
      <c r="KUU82" s="4"/>
      <c r="KUV82" s="4"/>
      <c r="KUW82" s="4"/>
      <c r="KUX82" s="4"/>
      <c r="KUY82" s="4"/>
      <c r="KUZ82" s="4"/>
      <c r="KVA82" s="4"/>
      <c r="KVB82" s="4"/>
      <c r="KVC82" s="4"/>
      <c r="KVD82" s="4"/>
      <c r="KVE82" s="4"/>
      <c r="KVF82" s="4"/>
      <c r="KVG82" s="4"/>
      <c r="KVH82" s="4"/>
      <c r="KVI82" s="4"/>
      <c r="KVJ82" s="4"/>
      <c r="KVK82" s="4"/>
      <c r="KVL82" s="4"/>
      <c r="KVM82" s="4"/>
      <c r="KVN82" s="4"/>
      <c r="KVO82" s="4"/>
      <c r="KVP82" s="4"/>
      <c r="KVQ82" s="4"/>
      <c r="KVR82" s="4"/>
      <c r="KVS82" s="4"/>
      <c r="KVT82" s="4"/>
      <c r="KVU82" s="4"/>
      <c r="KVV82" s="4"/>
      <c r="KVW82" s="4"/>
      <c r="KVX82" s="4"/>
      <c r="KVY82" s="4"/>
      <c r="KVZ82" s="4"/>
      <c r="KWA82" s="4"/>
      <c r="KWB82" s="4"/>
      <c r="KWC82" s="4"/>
      <c r="KWD82" s="4"/>
      <c r="KWE82" s="4"/>
      <c r="KWF82" s="4"/>
      <c r="KWG82" s="4"/>
      <c r="KWH82" s="4"/>
      <c r="KWI82" s="4"/>
      <c r="KWJ82" s="4"/>
      <c r="KWK82" s="4"/>
      <c r="KWL82" s="4"/>
      <c r="KWM82" s="4"/>
      <c r="KWN82" s="4"/>
      <c r="KWO82" s="4"/>
      <c r="KWP82" s="4"/>
      <c r="KWQ82" s="4"/>
      <c r="KWR82" s="4"/>
      <c r="KWS82" s="4"/>
      <c r="KWT82" s="4"/>
      <c r="KWU82" s="4"/>
      <c r="KWV82" s="4"/>
      <c r="KWW82" s="4"/>
      <c r="KWX82" s="4"/>
      <c r="KWY82" s="4"/>
      <c r="KWZ82" s="4"/>
      <c r="KXA82" s="4"/>
      <c r="KXB82" s="4"/>
      <c r="KXC82" s="4"/>
      <c r="KXD82" s="4"/>
      <c r="KXE82" s="4"/>
      <c r="KXF82" s="4"/>
      <c r="KXG82" s="4"/>
      <c r="KXH82" s="4"/>
      <c r="KXI82" s="4"/>
      <c r="KXJ82" s="4"/>
      <c r="KXK82" s="4"/>
      <c r="KXL82" s="4"/>
      <c r="KXM82" s="4"/>
      <c r="KXN82" s="4"/>
      <c r="KXO82" s="4"/>
      <c r="KXP82" s="4"/>
      <c r="KXQ82" s="4"/>
      <c r="KXR82" s="4"/>
      <c r="KXS82" s="4"/>
      <c r="KXT82" s="4"/>
      <c r="KXU82" s="4"/>
      <c r="KXV82" s="4"/>
      <c r="KXW82" s="4"/>
      <c r="KXX82" s="4"/>
      <c r="KXY82" s="4"/>
      <c r="KXZ82" s="4"/>
      <c r="KYA82" s="4"/>
      <c r="KYB82" s="4"/>
      <c r="KYC82" s="4"/>
      <c r="KYD82" s="4"/>
      <c r="KYE82" s="4"/>
      <c r="KYF82" s="4"/>
      <c r="KYG82" s="4"/>
      <c r="KYH82" s="4"/>
      <c r="KYI82" s="4"/>
      <c r="KYJ82" s="4"/>
      <c r="KYK82" s="4"/>
      <c r="KYL82" s="4"/>
      <c r="KYM82" s="4"/>
      <c r="KYN82" s="4"/>
      <c r="KYO82" s="4"/>
      <c r="KYP82" s="4"/>
      <c r="KYQ82" s="4"/>
      <c r="KYR82" s="4"/>
      <c r="KYS82" s="4"/>
      <c r="KYT82" s="4"/>
      <c r="KYU82" s="4"/>
      <c r="KYV82" s="4"/>
      <c r="KYW82" s="4"/>
      <c r="KYX82" s="4"/>
      <c r="KYY82" s="4"/>
      <c r="KYZ82" s="4"/>
      <c r="KZA82" s="4"/>
      <c r="KZB82" s="4"/>
      <c r="KZC82" s="4"/>
      <c r="KZD82" s="4"/>
      <c r="KZE82" s="4"/>
      <c r="KZF82" s="4"/>
      <c r="KZG82" s="4"/>
      <c r="KZH82" s="4"/>
      <c r="KZI82" s="4"/>
      <c r="KZJ82" s="4"/>
      <c r="KZK82" s="4"/>
      <c r="KZL82" s="4"/>
      <c r="KZM82" s="4"/>
      <c r="KZN82" s="4"/>
      <c r="KZO82" s="4"/>
      <c r="KZP82" s="4"/>
      <c r="KZQ82" s="4"/>
      <c r="KZR82" s="4"/>
      <c r="KZS82" s="4"/>
      <c r="KZT82" s="4"/>
      <c r="KZU82" s="4"/>
      <c r="KZV82" s="4"/>
      <c r="KZW82" s="4"/>
      <c r="KZX82" s="4"/>
      <c r="KZY82" s="4"/>
      <c r="KZZ82" s="4"/>
      <c r="LAA82" s="4"/>
      <c r="LAB82" s="4"/>
      <c r="LAC82" s="4"/>
      <c r="LAD82" s="4"/>
      <c r="LAE82" s="4"/>
      <c r="LAF82" s="4"/>
      <c r="LAG82" s="4"/>
      <c r="LAH82" s="4"/>
      <c r="LAI82" s="4"/>
      <c r="LAJ82" s="4"/>
      <c r="LAK82" s="4"/>
      <c r="LAL82" s="4"/>
      <c r="LAM82" s="4"/>
      <c r="LAN82" s="4"/>
      <c r="LAO82" s="4"/>
      <c r="LAP82" s="4"/>
      <c r="LAQ82" s="4"/>
      <c r="LAR82" s="4"/>
      <c r="LAS82" s="4"/>
      <c r="LAT82" s="4"/>
      <c r="LAU82" s="4"/>
      <c r="LAV82" s="4"/>
      <c r="LAW82" s="4"/>
      <c r="LAX82" s="4"/>
      <c r="LAY82" s="4"/>
      <c r="LAZ82" s="4"/>
      <c r="LBA82" s="4"/>
      <c r="LBB82" s="4"/>
      <c r="LBC82" s="4"/>
      <c r="LBD82" s="4"/>
      <c r="LBE82" s="4"/>
      <c r="LBF82" s="4"/>
      <c r="LBG82" s="4"/>
      <c r="LBH82" s="4"/>
      <c r="LBI82" s="4"/>
      <c r="LBJ82" s="4"/>
      <c r="LBK82" s="4"/>
      <c r="LBL82" s="4"/>
      <c r="LBM82" s="4"/>
      <c r="LBN82" s="4"/>
      <c r="LBO82" s="4"/>
      <c r="LBP82" s="4"/>
      <c r="LBQ82" s="4"/>
      <c r="LBR82" s="4"/>
      <c r="LBS82" s="4"/>
      <c r="LBT82" s="4"/>
      <c r="LBU82" s="4"/>
      <c r="LBV82" s="4"/>
      <c r="LBW82" s="4"/>
      <c r="LBX82" s="4"/>
      <c r="LBY82" s="4"/>
      <c r="LBZ82" s="4"/>
      <c r="LCA82" s="4"/>
      <c r="LCB82" s="4"/>
      <c r="LCC82" s="4"/>
      <c r="LCD82" s="4"/>
      <c r="LCE82" s="4"/>
      <c r="LCF82" s="4"/>
      <c r="LCG82" s="4"/>
      <c r="LCH82" s="4"/>
      <c r="LCI82" s="4"/>
      <c r="LCJ82" s="4"/>
      <c r="LCK82" s="4"/>
      <c r="LCL82" s="4"/>
      <c r="LCM82" s="4"/>
      <c r="LCN82" s="4"/>
      <c r="LCO82" s="4"/>
      <c r="LCP82" s="4"/>
      <c r="LCQ82" s="4"/>
      <c r="LCR82" s="4"/>
      <c r="LCS82" s="4"/>
      <c r="LCT82" s="4"/>
      <c r="LCU82" s="4"/>
      <c r="LCV82" s="4"/>
      <c r="LCW82" s="4"/>
      <c r="LCX82" s="4"/>
      <c r="LCY82" s="4"/>
      <c r="LCZ82" s="4"/>
      <c r="LDA82" s="4"/>
      <c r="LDB82" s="4"/>
      <c r="LDC82" s="4"/>
      <c r="LDD82" s="4"/>
      <c r="LDE82" s="4"/>
      <c r="LDF82" s="4"/>
      <c r="LDG82" s="4"/>
      <c r="LDH82" s="4"/>
      <c r="LDI82" s="4"/>
      <c r="LDJ82" s="4"/>
      <c r="LDK82" s="4"/>
      <c r="LDL82" s="4"/>
      <c r="LDM82" s="4"/>
      <c r="LDN82" s="4"/>
      <c r="LDO82" s="4"/>
      <c r="LDP82" s="4"/>
      <c r="LDQ82" s="4"/>
      <c r="LDR82" s="4"/>
      <c r="LDS82" s="4"/>
      <c r="LDT82" s="4"/>
      <c r="LDU82" s="4"/>
      <c r="LDV82" s="4"/>
      <c r="LDW82" s="4"/>
      <c r="LDX82" s="4"/>
      <c r="LDY82" s="4"/>
      <c r="LDZ82" s="4"/>
      <c r="LEA82" s="4"/>
      <c r="LEB82" s="4"/>
      <c r="LEC82" s="4"/>
      <c r="LED82" s="4"/>
      <c r="LEE82" s="4"/>
      <c r="LEF82" s="4"/>
      <c r="LEG82" s="4"/>
      <c r="LEH82" s="4"/>
      <c r="LEI82" s="4"/>
      <c r="LEJ82" s="4"/>
      <c r="LEK82" s="4"/>
      <c r="LEL82" s="4"/>
      <c r="LEM82" s="4"/>
      <c r="LEN82" s="4"/>
      <c r="LEO82" s="4"/>
      <c r="LEP82" s="4"/>
      <c r="LEQ82" s="4"/>
      <c r="LER82" s="4"/>
      <c r="LES82" s="4"/>
      <c r="LET82" s="4"/>
      <c r="LEU82" s="4"/>
      <c r="LEV82" s="4"/>
      <c r="LEW82" s="4"/>
      <c r="LEX82" s="4"/>
      <c r="LEY82" s="4"/>
      <c r="LEZ82" s="4"/>
      <c r="LFA82" s="4"/>
      <c r="LFB82" s="4"/>
      <c r="LFC82" s="4"/>
      <c r="LFD82" s="4"/>
      <c r="LFE82" s="4"/>
      <c r="LFF82" s="4"/>
      <c r="LFG82" s="4"/>
      <c r="LFH82" s="4"/>
      <c r="LFI82" s="4"/>
      <c r="LFJ82" s="4"/>
      <c r="LFK82" s="4"/>
      <c r="LFL82" s="4"/>
      <c r="LFM82" s="4"/>
      <c r="LFN82" s="4"/>
      <c r="LFO82" s="4"/>
      <c r="LFP82" s="4"/>
      <c r="LFQ82" s="4"/>
      <c r="LFR82" s="4"/>
      <c r="LFS82" s="4"/>
      <c r="LFT82" s="4"/>
      <c r="LFU82" s="4"/>
      <c r="LFV82" s="4"/>
      <c r="LFW82" s="4"/>
      <c r="LFX82" s="4"/>
      <c r="LFY82" s="4"/>
      <c r="LFZ82" s="4"/>
      <c r="LGA82" s="4"/>
      <c r="LGB82" s="4"/>
      <c r="LGC82" s="4"/>
      <c r="LGD82" s="4"/>
      <c r="LGE82" s="4"/>
      <c r="LGF82" s="4"/>
      <c r="LGG82" s="4"/>
      <c r="LGH82" s="4"/>
      <c r="LGI82" s="4"/>
      <c r="LGJ82" s="4"/>
      <c r="LGK82" s="4"/>
      <c r="LGL82" s="4"/>
      <c r="LGM82" s="4"/>
      <c r="LGN82" s="4"/>
      <c r="LGO82" s="4"/>
      <c r="LGP82" s="4"/>
      <c r="LGQ82" s="4"/>
      <c r="LGR82" s="4"/>
      <c r="LGS82" s="4"/>
      <c r="LGT82" s="4"/>
      <c r="LGU82" s="4"/>
      <c r="LGV82" s="4"/>
      <c r="LGW82" s="4"/>
      <c r="LGX82" s="4"/>
      <c r="LGY82" s="4"/>
      <c r="LGZ82" s="4"/>
      <c r="LHA82" s="4"/>
      <c r="LHB82" s="4"/>
      <c r="LHC82" s="4"/>
      <c r="LHD82" s="4"/>
      <c r="LHE82" s="4"/>
      <c r="LHF82" s="4"/>
      <c r="LHG82" s="4"/>
      <c r="LHH82" s="4"/>
      <c r="LHI82" s="4"/>
      <c r="LHJ82" s="4"/>
      <c r="LHK82" s="4"/>
      <c r="LHL82" s="4"/>
      <c r="LHM82" s="4"/>
      <c r="LHN82" s="4"/>
      <c r="LHO82" s="4"/>
      <c r="LHP82" s="4"/>
      <c r="LHQ82" s="4"/>
      <c r="LHR82" s="4"/>
      <c r="LHS82" s="4"/>
      <c r="LHT82" s="4"/>
      <c r="LHU82" s="4"/>
      <c r="LHV82" s="4"/>
      <c r="LHW82" s="4"/>
      <c r="LHX82" s="4"/>
      <c r="LHY82" s="4"/>
      <c r="LHZ82" s="4"/>
      <c r="LIA82" s="4"/>
      <c r="LIB82" s="4"/>
      <c r="LIC82" s="4"/>
      <c r="LID82" s="4"/>
      <c r="LIE82" s="4"/>
      <c r="LIF82" s="4"/>
      <c r="LIG82" s="4"/>
      <c r="LIH82" s="4"/>
      <c r="LII82" s="4"/>
      <c r="LIJ82" s="4"/>
      <c r="LIK82" s="4"/>
      <c r="LIL82" s="4"/>
      <c r="LIM82" s="4"/>
      <c r="LIN82" s="4"/>
      <c r="LIO82" s="4"/>
      <c r="LIP82" s="4"/>
      <c r="LIQ82" s="4"/>
      <c r="LIR82" s="4"/>
      <c r="LIS82" s="4"/>
      <c r="LIT82" s="4"/>
      <c r="LIU82" s="4"/>
      <c r="LIV82" s="4"/>
      <c r="LIW82" s="4"/>
      <c r="LIX82" s="4"/>
      <c r="LIY82" s="4"/>
      <c r="LIZ82" s="4"/>
      <c r="LJA82" s="4"/>
      <c r="LJB82" s="4"/>
      <c r="LJC82" s="4"/>
      <c r="LJD82" s="4"/>
      <c r="LJE82" s="4"/>
      <c r="LJF82" s="4"/>
      <c r="LJG82" s="4"/>
      <c r="LJH82" s="4"/>
      <c r="LJI82" s="4"/>
      <c r="LJJ82" s="4"/>
      <c r="LJK82" s="4"/>
      <c r="LJL82" s="4"/>
      <c r="LJM82" s="4"/>
      <c r="LJN82" s="4"/>
      <c r="LJO82" s="4"/>
      <c r="LJP82" s="4"/>
      <c r="LJQ82" s="4"/>
      <c r="LJR82" s="4"/>
      <c r="LJS82" s="4"/>
      <c r="LJT82" s="4"/>
      <c r="LJU82" s="4"/>
      <c r="LJV82" s="4"/>
      <c r="LJW82" s="4"/>
      <c r="LJX82" s="4"/>
      <c r="LJY82" s="4"/>
      <c r="LJZ82" s="4"/>
      <c r="LKA82" s="4"/>
      <c r="LKB82" s="4"/>
      <c r="LKC82" s="4"/>
      <c r="LKD82" s="4"/>
      <c r="LKE82" s="4"/>
      <c r="LKF82" s="4"/>
      <c r="LKG82" s="4"/>
      <c r="LKH82" s="4"/>
      <c r="LKI82" s="4"/>
      <c r="LKJ82" s="4"/>
      <c r="LKK82" s="4"/>
      <c r="LKL82" s="4"/>
      <c r="LKM82" s="4"/>
      <c r="LKN82" s="4"/>
      <c r="LKO82" s="4"/>
      <c r="LKP82" s="4"/>
      <c r="LKQ82" s="4"/>
      <c r="LKR82" s="4"/>
      <c r="LKS82" s="4"/>
      <c r="LKT82" s="4"/>
      <c r="LKU82" s="4"/>
      <c r="LKV82" s="4"/>
      <c r="LKW82" s="4"/>
      <c r="LKX82" s="4"/>
      <c r="LKY82" s="4"/>
      <c r="LKZ82" s="4"/>
      <c r="LLA82" s="4"/>
      <c r="LLB82" s="4"/>
      <c r="LLC82" s="4"/>
      <c r="LLD82" s="4"/>
      <c r="LLE82" s="4"/>
      <c r="LLF82" s="4"/>
      <c r="LLG82" s="4"/>
      <c r="LLH82" s="4"/>
      <c r="LLI82" s="4"/>
      <c r="LLJ82" s="4"/>
      <c r="LLK82" s="4"/>
      <c r="LLL82" s="4"/>
      <c r="LLM82" s="4"/>
      <c r="LLN82" s="4"/>
      <c r="LLO82" s="4"/>
      <c r="LLP82" s="4"/>
      <c r="LLQ82" s="4"/>
      <c r="LLR82" s="4"/>
      <c r="LLS82" s="4"/>
      <c r="LLT82" s="4"/>
      <c r="LLU82" s="4"/>
      <c r="LLV82" s="4"/>
      <c r="LLW82" s="4"/>
      <c r="LLX82" s="4"/>
      <c r="LLY82" s="4"/>
      <c r="LLZ82" s="4"/>
      <c r="LMA82" s="4"/>
      <c r="LMB82" s="4"/>
      <c r="LMC82" s="4"/>
      <c r="LMD82" s="4"/>
      <c r="LME82" s="4"/>
      <c r="LMF82" s="4"/>
      <c r="LMG82" s="4"/>
      <c r="LMH82" s="4"/>
      <c r="LMI82" s="4"/>
      <c r="LMJ82" s="4"/>
      <c r="LMK82" s="4"/>
      <c r="LML82" s="4"/>
      <c r="LMM82" s="4"/>
      <c r="LMN82" s="4"/>
      <c r="LMO82" s="4"/>
      <c r="LMP82" s="4"/>
      <c r="LMQ82" s="4"/>
      <c r="LMR82" s="4"/>
      <c r="LMS82" s="4"/>
      <c r="LMT82" s="4"/>
      <c r="LMU82" s="4"/>
      <c r="LMV82" s="4"/>
      <c r="LMW82" s="4"/>
      <c r="LMX82" s="4"/>
      <c r="LMY82" s="4"/>
      <c r="LMZ82" s="4"/>
      <c r="LNA82" s="4"/>
      <c r="LNB82" s="4"/>
      <c r="LNC82" s="4"/>
      <c r="LND82" s="4"/>
      <c r="LNE82" s="4"/>
      <c r="LNF82" s="4"/>
      <c r="LNG82" s="4"/>
      <c r="LNH82" s="4"/>
      <c r="LNI82" s="4"/>
      <c r="LNJ82" s="4"/>
      <c r="LNK82" s="4"/>
      <c r="LNL82" s="4"/>
      <c r="LNM82" s="4"/>
      <c r="LNN82" s="4"/>
      <c r="LNO82" s="4"/>
      <c r="LNP82" s="4"/>
      <c r="LNQ82" s="4"/>
      <c r="LNR82" s="4"/>
      <c r="LNS82" s="4"/>
      <c r="LNT82" s="4"/>
      <c r="LNU82" s="4"/>
      <c r="LNV82" s="4"/>
      <c r="LNW82" s="4"/>
      <c r="LNX82" s="4"/>
      <c r="LNY82" s="4"/>
      <c r="LNZ82" s="4"/>
      <c r="LOA82" s="4"/>
      <c r="LOB82" s="4"/>
      <c r="LOC82" s="4"/>
      <c r="LOD82" s="4"/>
      <c r="LOE82" s="4"/>
      <c r="LOF82" s="4"/>
      <c r="LOG82" s="4"/>
      <c r="LOH82" s="4"/>
      <c r="LOI82" s="4"/>
      <c r="LOJ82" s="4"/>
      <c r="LOK82" s="4"/>
      <c r="LOL82" s="4"/>
      <c r="LOM82" s="4"/>
      <c r="LON82" s="4"/>
      <c r="LOO82" s="4"/>
      <c r="LOP82" s="4"/>
      <c r="LOQ82" s="4"/>
      <c r="LOR82" s="4"/>
      <c r="LOS82" s="4"/>
      <c r="LOT82" s="4"/>
      <c r="LOU82" s="4"/>
      <c r="LOV82" s="4"/>
      <c r="LOW82" s="4"/>
      <c r="LOX82" s="4"/>
      <c r="LOY82" s="4"/>
      <c r="LOZ82" s="4"/>
      <c r="LPA82" s="4"/>
      <c r="LPB82" s="4"/>
      <c r="LPC82" s="4"/>
      <c r="LPD82" s="4"/>
      <c r="LPE82" s="4"/>
      <c r="LPF82" s="4"/>
      <c r="LPG82" s="4"/>
      <c r="LPH82" s="4"/>
      <c r="LPI82" s="4"/>
      <c r="LPJ82" s="4"/>
      <c r="LPK82" s="4"/>
      <c r="LPL82" s="4"/>
      <c r="LPM82" s="4"/>
      <c r="LPN82" s="4"/>
      <c r="LPO82" s="4"/>
      <c r="LPP82" s="4"/>
      <c r="LPQ82" s="4"/>
      <c r="LPR82" s="4"/>
      <c r="LPS82" s="4"/>
      <c r="LPT82" s="4"/>
      <c r="LPU82" s="4"/>
      <c r="LPV82" s="4"/>
      <c r="LPW82" s="4"/>
      <c r="LPX82" s="4"/>
      <c r="LPY82" s="4"/>
      <c r="LPZ82" s="4"/>
      <c r="LQA82" s="4"/>
      <c r="LQB82" s="4"/>
      <c r="LQC82" s="4"/>
      <c r="LQD82" s="4"/>
      <c r="LQE82" s="4"/>
      <c r="LQF82" s="4"/>
      <c r="LQG82" s="4"/>
      <c r="LQH82" s="4"/>
      <c r="LQI82" s="4"/>
      <c r="LQJ82" s="4"/>
      <c r="LQK82" s="4"/>
      <c r="LQL82" s="4"/>
      <c r="LQM82" s="4"/>
      <c r="LQN82" s="4"/>
      <c r="LQO82" s="4"/>
      <c r="LQP82" s="4"/>
      <c r="LQQ82" s="4"/>
      <c r="LQR82" s="4"/>
      <c r="LQS82" s="4"/>
      <c r="LQT82" s="4"/>
      <c r="LQU82" s="4"/>
      <c r="LQV82" s="4"/>
      <c r="LQW82" s="4"/>
      <c r="LQX82" s="4"/>
      <c r="LQY82" s="4"/>
      <c r="LQZ82" s="4"/>
      <c r="LRA82" s="4"/>
      <c r="LRB82" s="4"/>
      <c r="LRC82" s="4"/>
      <c r="LRD82" s="4"/>
      <c r="LRE82" s="4"/>
      <c r="LRF82" s="4"/>
      <c r="LRG82" s="4"/>
      <c r="LRH82" s="4"/>
      <c r="LRI82" s="4"/>
      <c r="LRJ82" s="4"/>
      <c r="LRK82" s="4"/>
      <c r="LRL82" s="4"/>
      <c r="LRM82" s="4"/>
      <c r="LRN82" s="4"/>
      <c r="LRO82" s="4"/>
      <c r="LRP82" s="4"/>
      <c r="LRQ82" s="4"/>
      <c r="LRR82" s="4"/>
      <c r="LRS82" s="4"/>
      <c r="LRT82" s="4"/>
      <c r="LRU82" s="4"/>
      <c r="LRV82" s="4"/>
      <c r="LRW82" s="4"/>
      <c r="LRX82" s="4"/>
      <c r="LRY82" s="4"/>
      <c r="LRZ82" s="4"/>
      <c r="LSA82" s="4"/>
      <c r="LSB82" s="4"/>
      <c r="LSC82" s="4"/>
      <c r="LSD82" s="4"/>
      <c r="LSE82" s="4"/>
      <c r="LSF82" s="4"/>
      <c r="LSG82" s="4"/>
      <c r="LSH82" s="4"/>
      <c r="LSI82" s="4"/>
      <c r="LSJ82" s="4"/>
      <c r="LSK82" s="4"/>
      <c r="LSL82" s="4"/>
      <c r="LSM82" s="4"/>
      <c r="LSN82" s="4"/>
      <c r="LSO82" s="4"/>
      <c r="LSP82" s="4"/>
      <c r="LSQ82" s="4"/>
      <c r="LSR82" s="4"/>
      <c r="LSS82" s="4"/>
      <c r="LST82" s="4"/>
      <c r="LSU82" s="4"/>
      <c r="LSV82" s="4"/>
      <c r="LSW82" s="4"/>
      <c r="LSX82" s="4"/>
      <c r="LSY82" s="4"/>
      <c r="LSZ82" s="4"/>
      <c r="LTA82" s="4"/>
      <c r="LTB82" s="4"/>
      <c r="LTC82" s="4"/>
      <c r="LTD82" s="4"/>
      <c r="LTE82" s="4"/>
      <c r="LTF82" s="4"/>
      <c r="LTG82" s="4"/>
      <c r="LTH82" s="4"/>
      <c r="LTI82" s="4"/>
      <c r="LTJ82" s="4"/>
      <c r="LTK82" s="4"/>
      <c r="LTL82" s="4"/>
      <c r="LTM82" s="4"/>
      <c r="LTN82" s="4"/>
      <c r="LTO82" s="4"/>
      <c r="LTP82" s="4"/>
      <c r="LTQ82" s="4"/>
      <c r="LTR82" s="4"/>
      <c r="LTS82" s="4"/>
      <c r="LTT82" s="4"/>
      <c r="LTU82" s="4"/>
      <c r="LTV82" s="4"/>
      <c r="LTW82" s="4"/>
      <c r="LTX82" s="4"/>
      <c r="LTY82" s="4"/>
      <c r="LTZ82" s="4"/>
      <c r="LUA82" s="4"/>
      <c r="LUB82" s="4"/>
      <c r="LUC82" s="4"/>
      <c r="LUD82" s="4"/>
      <c r="LUE82" s="4"/>
      <c r="LUF82" s="4"/>
      <c r="LUG82" s="4"/>
      <c r="LUH82" s="4"/>
      <c r="LUI82" s="4"/>
      <c r="LUJ82" s="4"/>
      <c r="LUK82" s="4"/>
      <c r="LUL82" s="4"/>
      <c r="LUM82" s="4"/>
      <c r="LUN82" s="4"/>
      <c r="LUO82" s="4"/>
      <c r="LUP82" s="4"/>
      <c r="LUQ82" s="4"/>
      <c r="LUR82" s="4"/>
      <c r="LUS82" s="4"/>
      <c r="LUT82" s="4"/>
      <c r="LUU82" s="4"/>
      <c r="LUV82" s="4"/>
      <c r="LUW82" s="4"/>
      <c r="LUX82" s="4"/>
      <c r="LUY82" s="4"/>
      <c r="LUZ82" s="4"/>
      <c r="LVA82" s="4"/>
      <c r="LVB82" s="4"/>
      <c r="LVC82" s="4"/>
      <c r="LVD82" s="4"/>
      <c r="LVE82" s="4"/>
      <c r="LVF82" s="4"/>
      <c r="LVG82" s="4"/>
      <c r="LVH82" s="4"/>
      <c r="LVI82" s="4"/>
      <c r="LVJ82" s="4"/>
      <c r="LVK82" s="4"/>
      <c r="LVL82" s="4"/>
      <c r="LVM82" s="4"/>
      <c r="LVN82" s="4"/>
      <c r="LVO82" s="4"/>
      <c r="LVP82" s="4"/>
      <c r="LVQ82" s="4"/>
      <c r="LVR82" s="4"/>
      <c r="LVS82" s="4"/>
      <c r="LVT82" s="4"/>
      <c r="LVU82" s="4"/>
      <c r="LVV82" s="4"/>
      <c r="LVW82" s="4"/>
      <c r="LVX82" s="4"/>
      <c r="LVY82" s="4"/>
      <c r="LVZ82" s="4"/>
      <c r="LWA82" s="4"/>
      <c r="LWB82" s="4"/>
      <c r="LWC82" s="4"/>
      <c r="LWD82" s="4"/>
      <c r="LWE82" s="4"/>
      <c r="LWF82" s="4"/>
      <c r="LWG82" s="4"/>
      <c r="LWH82" s="4"/>
      <c r="LWI82" s="4"/>
      <c r="LWJ82" s="4"/>
      <c r="LWK82" s="4"/>
      <c r="LWL82" s="4"/>
      <c r="LWM82" s="4"/>
      <c r="LWN82" s="4"/>
      <c r="LWO82" s="4"/>
      <c r="LWP82" s="4"/>
      <c r="LWQ82" s="4"/>
      <c r="LWR82" s="4"/>
      <c r="LWS82" s="4"/>
      <c r="LWT82" s="4"/>
      <c r="LWU82" s="4"/>
      <c r="LWV82" s="4"/>
      <c r="LWW82" s="4"/>
      <c r="LWX82" s="4"/>
      <c r="LWY82" s="4"/>
      <c r="LWZ82" s="4"/>
      <c r="LXA82" s="4"/>
      <c r="LXB82" s="4"/>
      <c r="LXC82" s="4"/>
      <c r="LXD82" s="4"/>
      <c r="LXE82" s="4"/>
      <c r="LXF82" s="4"/>
      <c r="LXG82" s="4"/>
      <c r="LXH82" s="4"/>
      <c r="LXI82" s="4"/>
      <c r="LXJ82" s="4"/>
      <c r="LXK82" s="4"/>
      <c r="LXL82" s="4"/>
      <c r="LXM82" s="4"/>
      <c r="LXN82" s="4"/>
      <c r="LXO82" s="4"/>
      <c r="LXP82" s="4"/>
      <c r="LXQ82" s="4"/>
      <c r="LXR82" s="4"/>
      <c r="LXS82" s="4"/>
      <c r="LXT82" s="4"/>
      <c r="LXU82" s="4"/>
      <c r="LXV82" s="4"/>
      <c r="LXW82" s="4"/>
      <c r="LXX82" s="4"/>
      <c r="LXY82" s="4"/>
      <c r="LXZ82" s="4"/>
      <c r="LYA82" s="4"/>
      <c r="LYB82" s="4"/>
      <c r="LYC82" s="4"/>
      <c r="LYD82" s="4"/>
      <c r="LYE82" s="4"/>
      <c r="LYF82" s="4"/>
      <c r="LYG82" s="4"/>
      <c r="LYH82" s="4"/>
      <c r="LYI82" s="4"/>
      <c r="LYJ82" s="4"/>
      <c r="LYK82" s="4"/>
      <c r="LYL82" s="4"/>
      <c r="LYM82" s="4"/>
      <c r="LYN82" s="4"/>
      <c r="LYO82" s="4"/>
      <c r="LYP82" s="4"/>
      <c r="LYQ82" s="4"/>
      <c r="LYR82" s="4"/>
      <c r="LYS82" s="4"/>
      <c r="LYT82" s="4"/>
      <c r="LYU82" s="4"/>
      <c r="LYV82" s="4"/>
      <c r="LYW82" s="4"/>
      <c r="LYX82" s="4"/>
      <c r="LYY82" s="4"/>
      <c r="LYZ82" s="4"/>
      <c r="LZA82" s="4"/>
      <c r="LZB82" s="4"/>
      <c r="LZC82" s="4"/>
      <c r="LZD82" s="4"/>
      <c r="LZE82" s="4"/>
      <c r="LZF82" s="4"/>
      <c r="LZG82" s="4"/>
      <c r="LZH82" s="4"/>
      <c r="LZI82" s="4"/>
      <c r="LZJ82" s="4"/>
      <c r="LZK82" s="4"/>
      <c r="LZL82" s="4"/>
      <c r="LZM82" s="4"/>
      <c r="LZN82" s="4"/>
      <c r="LZO82" s="4"/>
      <c r="LZP82" s="4"/>
      <c r="LZQ82" s="4"/>
      <c r="LZR82" s="4"/>
      <c r="LZS82" s="4"/>
      <c r="LZT82" s="4"/>
      <c r="LZU82" s="4"/>
      <c r="LZV82" s="4"/>
      <c r="LZW82" s="4"/>
      <c r="LZX82" s="4"/>
      <c r="LZY82" s="4"/>
      <c r="LZZ82" s="4"/>
      <c r="MAA82" s="4"/>
      <c r="MAB82" s="4"/>
      <c r="MAC82" s="4"/>
      <c r="MAD82" s="4"/>
      <c r="MAE82" s="4"/>
      <c r="MAF82" s="4"/>
      <c r="MAG82" s="4"/>
      <c r="MAH82" s="4"/>
      <c r="MAI82" s="4"/>
      <c r="MAJ82" s="4"/>
      <c r="MAK82" s="4"/>
      <c r="MAL82" s="4"/>
      <c r="MAM82" s="4"/>
      <c r="MAN82" s="4"/>
      <c r="MAO82" s="4"/>
      <c r="MAP82" s="4"/>
      <c r="MAQ82" s="4"/>
      <c r="MAR82" s="4"/>
      <c r="MAS82" s="4"/>
      <c r="MAT82" s="4"/>
      <c r="MAU82" s="4"/>
      <c r="MAV82" s="4"/>
      <c r="MAW82" s="4"/>
      <c r="MAX82" s="4"/>
      <c r="MAY82" s="4"/>
      <c r="MAZ82" s="4"/>
      <c r="MBA82" s="4"/>
      <c r="MBB82" s="4"/>
      <c r="MBC82" s="4"/>
      <c r="MBD82" s="4"/>
      <c r="MBE82" s="4"/>
      <c r="MBF82" s="4"/>
      <c r="MBG82" s="4"/>
      <c r="MBH82" s="4"/>
      <c r="MBI82" s="4"/>
      <c r="MBJ82" s="4"/>
      <c r="MBK82" s="4"/>
      <c r="MBL82" s="4"/>
      <c r="MBM82" s="4"/>
      <c r="MBN82" s="4"/>
      <c r="MBO82" s="4"/>
      <c r="MBP82" s="4"/>
      <c r="MBQ82" s="4"/>
      <c r="MBR82" s="4"/>
      <c r="MBS82" s="4"/>
      <c r="MBT82" s="4"/>
      <c r="MBU82" s="4"/>
      <c r="MBV82" s="4"/>
      <c r="MBW82" s="4"/>
      <c r="MBX82" s="4"/>
      <c r="MBY82" s="4"/>
      <c r="MBZ82" s="4"/>
      <c r="MCA82" s="4"/>
      <c r="MCB82" s="4"/>
      <c r="MCC82" s="4"/>
      <c r="MCD82" s="4"/>
      <c r="MCE82" s="4"/>
      <c r="MCF82" s="4"/>
      <c r="MCG82" s="4"/>
      <c r="MCH82" s="4"/>
      <c r="MCI82" s="4"/>
      <c r="MCJ82" s="4"/>
      <c r="MCK82" s="4"/>
      <c r="MCL82" s="4"/>
      <c r="MCM82" s="4"/>
      <c r="MCN82" s="4"/>
      <c r="MCO82" s="4"/>
      <c r="MCP82" s="4"/>
      <c r="MCQ82" s="4"/>
      <c r="MCR82" s="4"/>
      <c r="MCS82" s="4"/>
      <c r="MCT82" s="4"/>
      <c r="MCU82" s="4"/>
      <c r="MCV82" s="4"/>
      <c r="MCW82" s="4"/>
      <c r="MCX82" s="4"/>
      <c r="MCY82" s="4"/>
      <c r="MCZ82" s="4"/>
      <c r="MDA82" s="4"/>
      <c r="MDB82" s="4"/>
      <c r="MDC82" s="4"/>
      <c r="MDD82" s="4"/>
      <c r="MDE82" s="4"/>
      <c r="MDF82" s="4"/>
      <c r="MDG82" s="4"/>
      <c r="MDH82" s="4"/>
      <c r="MDI82" s="4"/>
      <c r="MDJ82" s="4"/>
      <c r="MDK82" s="4"/>
      <c r="MDL82" s="4"/>
      <c r="MDM82" s="4"/>
      <c r="MDN82" s="4"/>
      <c r="MDO82" s="4"/>
      <c r="MDP82" s="4"/>
      <c r="MDQ82" s="4"/>
      <c r="MDR82" s="4"/>
      <c r="MDS82" s="4"/>
      <c r="MDT82" s="4"/>
      <c r="MDU82" s="4"/>
      <c r="MDV82" s="4"/>
      <c r="MDW82" s="4"/>
      <c r="MDX82" s="4"/>
      <c r="MDY82" s="4"/>
      <c r="MDZ82" s="4"/>
      <c r="MEA82" s="4"/>
      <c r="MEB82" s="4"/>
      <c r="MEC82" s="4"/>
      <c r="MED82" s="4"/>
      <c r="MEE82" s="4"/>
      <c r="MEF82" s="4"/>
      <c r="MEG82" s="4"/>
      <c r="MEH82" s="4"/>
      <c r="MEI82" s="4"/>
      <c r="MEJ82" s="4"/>
      <c r="MEK82" s="4"/>
      <c r="MEL82" s="4"/>
      <c r="MEM82" s="4"/>
      <c r="MEN82" s="4"/>
      <c r="MEO82" s="4"/>
      <c r="MEP82" s="4"/>
      <c r="MEQ82" s="4"/>
      <c r="MER82" s="4"/>
      <c r="MES82" s="4"/>
      <c r="MET82" s="4"/>
      <c r="MEU82" s="4"/>
      <c r="MEV82" s="4"/>
      <c r="MEW82" s="4"/>
      <c r="MEX82" s="4"/>
      <c r="MEY82" s="4"/>
      <c r="MEZ82" s="4"/>
      <c r="MFA82" s="4"/>
      <c r="MFB82" s="4"/>
      <c r="MFC82" s="4"/>
      <c r="MFD82" s="4"/>
      <c r="MFE82" s="4"/>
      <c r="MFF82" s="4"/>
      <c r="MFG82" s="4"/>
      <c r="MFH82" s="4"/>
      <c r="MFI82" s="4"/>
      <c r="MFJ82" s="4"/>
      <c r="MFK82" s="4"/>
      <c r="MFL82" s="4"/>
      <c r="MFM82" s="4"/>
      <c r="MFN82" s="4"/>
      <c r="MFO82" s="4"/>
      <c r="MFP82" s="4"/>
      <c r="MFQ82" s="4"/>
      <c r="MFR82" s="4"/>
      <c r="MFS82" s="4"/>
      <c r="MFT82" s="4"/>
      <c r="MFU82" s="4"/>
      <c r="MFV82" s="4"/>
      <c r="MFW82" s="4"/>
      <c r="MFX82" s="4"/>
      <c r="MFY82" s="4"/>
      <c r="MFZ82" s="4"/>
      <c r="MGA82" s="4"/>
      <c r="MGB82" s="4"/>
      <c r="MGC82" s="4"/>
      <c r="MGD82" s="4"/>
      <c r="MGE82" s="4"/>
      <c r="MGF82" s="4"/>
      <c r="MGG82" s="4"/>
      <c r="MGH82" s="4"/>
      <c r="MGI82" s="4"/>
      <c r="MGJ82" s="4"/>
      <c r="MGK82" s="4"/>
      <c r="MGL82" s="4"/>
      <c r="MGM82" s="4"/>
      <c r="MGN82" s="4"/>
      <c r="MGO82" s="4"/>
      <c r="MGP82" s="4"/>
      <c r="MGQ82" s="4"/>
      <c r="MGR82" s="4"/>
      <c r="MGS82" s="4"/>
      <c r="MGT82" s="4"/>
      <c r="MGU82" s="4"/>
      <c r="MGV82" s="4"/>
      <c r="MGW82" s="4"/>
      <c r="MGX82" s="4"/>
      <c r="MGY82" s="4"/>
      <c r="MGZ82" s="4"/>
      <c r="MHA82" s="4"/>
      <c r="MHB82" s="4"/>
      <c r="MHC82" s="4"/>
      <c r="MHD82" s="4"/>
      <c r="MHE82" s="4"/>
      <c r="MHF82" s="4"/>
      <c r="MHG82" s="4"/>
      <c r="MHH82" s="4"/>
      <c r="MHI82" s="4"/>
      <c r="MHJ82" s="4"/>
      <c r="MHK82" s="4"/>
      <c r="MHL82" s="4"/>
      <c r="MHM82" s="4"/>
      <c r="MHN82" s="4"/>
      <c r="MHO82" s="4"/>
      <c r="MHP82" s="4"/>
      <c r="MHQ82" s="4"/>
      <c r="MHR82" s="4"/>
      <c r="MHS82" s="4"/>
      <c r="MHT82" s="4"/>
      <c r="MHU82" s="4"/>
      <c r="MHV82" s="4"/>
      <c r="MHW82" s="4"/>
      <c r="MHX82" s="4"/>
      <c r="MHY82" s="4"/>
      <c r="MHZ82" s="4"/>
      <c r="MIA82" s="4"/>
      <c r="MIB82" s="4"/>
      <c r="MIC82" s="4"/>
      <c r="MID82" s="4"/>
      <c r="MIE82" s="4"/>
      <c r="MIF82" s="4"/>
      <c r="MIG82" s="4"/>
      <c r="MIH82" s="4"/>
      <c r="MII82" s="4"/>
      <c r="MIJ82" s="4"/>
      <c r="MIK82" s="4"/>
      <c r="MIL82" s="4"/>
      <c r="MIM82" s="4"/>
      <c r="MIN82" s="4"/>
      <c r="MIO82" s="4"/>
      <c r="MIP82" s="4"/>
      <c r="MIQ82" s="4"/>
      <c r="MIR82" s="4"/>
      <c r="MIS82" s="4"/>
      <c r="MIT82" s="4"/>
      <c r="MIU82" s="4"/>
      <c r="MIV82" s="4"/>
      <c r="MIW82" s="4"/>
      <c r="MIX82" s="4"/>
      <c r="MIY82" s="4"/>
      <c r="MIZ82" s="4"/>
      <c r="MJA82" s="4"/>
      <c r="MJB82" s="4"/>
      <c r="MJC82" s="4"/>
      <c r="MJD82" s="4"/>
      <c r="MJE82" s="4"/>
      <c r="MJF82" s="4"/>
      <c r="MJG82" s="4"/>
      <c r="MJH82" s="4"/>
      <c r="MJI82" s="4"/>
      <c r="MJJ82" s="4"/>
      <c r="MJK82" s="4"/>
      <c r="MJL82" s="4"/>
      <c r="MJM82" s="4"/>
      <c r="MJN82" s="4"/>
      <c r="MJO82" s="4"/>
      <c r="MJP82" s="4"/>
      <c r="MJQ82" s="4"/>
      <c r="MJR82" s="4"/>
      <c r="MJS82" s="4"/>
      <c r="MJT82" s="4"/>
      <c r="MJU82" s="4"/>
      <c r="MJV82" s="4"/>
      <c r="MJW82" s="4"/>
      <c r="MJX82" s="4"/>
      <c r="MJY82" s="4"/>
      <c r="MJZ82" s="4"/>
      <c r="MKA82" s="4"/>
      <c r="MKB82" s="4"/>
      <c r="MKC82" s="4"/>
      <c r="MKD82" s="4"/>
      <c r="MKE82" s="4"/>
      <c r="MKF82" s="4"/>
      <c r="MKG82" s="4"/>
      <c r="MKH82" s="4"/>
      <c r="MKI82" s="4"/>
      <c r="MKJ82" s="4"/>
      <c r="MKK82" s="4"/>
      <c r="MKL82" s="4"/>
      <c r="MKM82" s="4"/>
      <c r="MKN82" s="4"/>
      <c r="MKO82" s="4"/>
      <c r="MKP82" s="4"/>
      <c r="MKQ82" s="4"/>
      <c r="MKR82" s="4"/>
      <c r="MKS82" s="4"/>
      <c r="MKT82" s="4"/>
      <c r="MKU82" s="4"/>
      <c r="MKV82" s="4"/>
      <c r="MKW82" s="4"/>
      <c r="MKX82" s="4"/>
      <c r="MKY82" s="4"/>
      <c r="MKZ82" s="4"/>
      <c r="MLA82" s="4"/>
      <c r="MLB82" s="4"/>
      <c r="MLC82" s="4"/>
      <c r="MLD82" s="4"/>
      <c r="MLE82" s="4"/>
      <c r="MLF82" s="4"/>
      <c r="MLG82" s="4"/>
      <c r="MLH82" s="4"/>
      <c r="MLI82" s="4"/>
      <c r="MLJ82" s="4"/>
      <c r="MLK82" s="4"/>
      <c r="MLL82" s="4"/>
      <c r="MLM82" s="4"/>
      <c r="MLN82" s="4"/>
      <c r="MLO82" s="4"/>
      <c r="MLP82" s="4"/>
      <c r="MLQ82" s="4"/>
      <c r="MLR82" s="4"/>
      <c r="MLS82" s="4"/>
      <c r="MLT82" s="4"/>
      <c r="MLU82" s="4"/>
      <c r="MLV82" s="4"/>
      <c r="MLW82" s="4"/>
      <c r="MLX82" s="4"/>
      <c r="MLY82" s="4"/>
      <c r="MLZ82" s="4"/>
      <c r="MMA82" s="4"/>
      <c r="MMB82" s="4"/>
      <c r="MMC82" s="4"/>
      <c r="MMD82" s="4"/>
      <c r="MME82" s="4"/>
      <c r="MMF82" s="4"/>
      <c r="MMG82" s="4"/>
      <c r="MMH82" s="4"/>
      <c r="MMI82" s="4"/>
      <c r="MMJ82" s="4"/>
      <c r="MMK82" s="4"/>
      <c r="MML82" s="4"/>
      <c r="MMM82" s="4"/>
      <c r="MMN82" s="4"/>
      <c r="MMO82" s="4"/>
      <c r="MMP82" s="4"/>
      <c r="MMQ82" s="4"/>
      <c r="MMR82" s="4"/>
      <c r="MMS82" s="4"/>
      <c r="MMT82" s="4"/>
      <c r="MMU82" s="4"/>
      <c r="MMV82" s="4"/>
      <c r="MMW82" s="4"/>
      <c r="MMX82" s="4"/>
      <c r="MMY82" s="4"/>
      <c r="MMZ82" s="4"/>
      <c r="MNA82" s="4"/>
      <c r="MNB82" s="4"/>
      <c r="MNC82" s="4"/>
      <c r="MND82" s="4"/>
      <c r="MNE82" s="4"/>
      <c r="MNF82" s="4"/>
      <c r="MNG82" s="4"/>
      <c r="MNH82" s="4"/>
      <c r="MNI82" s="4"/>
      <c r="MNJ82" s="4"/>
      <c r="MNK82" s="4"/>
      <c r="MNL82" s="4"/>
      <c r="MNM82" s="4"/>
      <c r="MNN82" s="4"/>
      <c r="MNO82" s="4"/>
      <c r="MNP82" s="4"/>
      <c r="MNQ82" s="4"/>
      <c r="MNR82" s="4"/>
      <c r="MNS82" s="4"/>
      <c r="MNT82" s="4"/>
      <c r="MNU82" s="4"/>
      <c r="MNV82" s="4"/>
      <c r="MNW82" s="4"/>
      <c r="MNX82" s="4"/>
      <c r="MNY82" s="4"/>
      <c r="MNZ82" s="4"/>
      <c r="MOA82" s="4"/>
      <c r="MOB82" s="4"/>
      <c r="MOC82" s="4"/>
      <c r="MOD82" s="4"/>
      <c r="MOE82" s="4"/>
      <c r="MOF82" s="4"/>
      <c r="MOG82" s="4"/>
      <c r="MOH82" s="4"/>
      <c r="MOI82" s="4"/>
      <c r="MOJ82" s="4"/>
      <c r="MOK82" s="4"/>
      <c r="MOL82" s="4"/>
      <c r="MOM82" s="4"/>
      <c r="MON82" s="4"/>
      <c r="MOO82" s="4"/>
      <c r="MOP82" s="4"/>
      <c r="MOQ82" s="4"/>
      <c r="MOR82" s="4"/>
      <c r="MOS82" s="4"/>
      <c r="MOT82" s="4"/>
      <c r="MOU82" s="4"/>
      <c r="MOV82" s="4"/>
      <c r="MOW82" s="4"/>
      <c r="MOX82" s="4"/>
      <c r="MOY82" s="4"/>
      <c r="MOZ82" s="4"/>
      <c r="MPA82" s="4"/>
      <c r="MPB82" s="4"/>
      <c r="MPC82" s="4"/>
      <c r="MPD82" s="4"/>
      <c r="MPE82" s="4"/>
      <c r="MPF82" s="4"/>
      <c r="MPG82" s="4"/>
      <c r="MPH82" s="4"/>
      <c r="MPI82" s="4"/>
      <c r="MPJ82" s="4"/>
      <c r="MPK82" s="4"/>
      <c r="MPL82" s="4"/>
      <c r="MPM82" s="4"/>
      <c r="MPN82" s="4"/>
      <c r="MPO82" s="4"/>
      <c r="MPP82" s="4"/>
      <c r="MPQ82" s="4"/>
      <c r="MPR82" s="4"/>
      <c r="MPS82" s="4"/>
      <c r="MPT82" s="4"/>
      <c r="MPU82" s="4"/>
      <c r="MPV82" s="4"/>
      <c r="MPW82" s="4"/>
      <c r="MPX82" s="4"/>
      <c r="MPY82" s="4"/>
      <c r="MPZ82" s="4"/>
      <c r="MQA82" s="4"/>
      <c r="MQB82" s="4"/>
      <c r="MQC82" s="4"/>
      <c r="MQD82" s="4"/>
      <c r="MQE82" s="4"/>
      <c r="MQF82" s="4"/>
      <c r="MQG82" s="4"/>
      <c r="MQH82" s="4"/>
      <c r="MQI82" s="4"/>
      <c r="MQJ82" s="4"/>
      <c r="MQK82" s="4"/>
      <c r="MQL82" s="4"/>
      <c r="MQM82" s="4"/>
      <c r="MQN82" s="4"/>
      <c r="MQO82" s="4"/>
      <c r="MQP82" s="4"/>
      <c r="MQQ82" s="4"/>
      <c r="MQR82" s="4"/>
      <c r="MQS82" s="4"/>
      <c r="MQT82" s="4"/>
      <c r="MQU82" s="4"/>
      <c r="MQV82" s="4"/>
      <c r="MQW82" s="4"/>
      <c r="MQX82" s="4"/>
      <c r="MQY82" s="4"/>
      <c r="MQZ82" s="4"/>
      <c r="MRA82" s="4"/>
      <c r="MRB82" s="4"/>
      <c r="MRC82" s="4"/>
      <c r="MRD82" s="4"/>
      <c r="MRE82" s="4"/>
      <c r="MRF82" s="4"/>
      <c r="MRG82" s="4"/>
      <c r="MRH82" s="4"/>
      <c r="MRI82" s="4"/>
      <c r="MRJ82" s="4"/>
      <c r="MRK82" s="4"/>
      <c r="MRL82" s="4"/>
      <c r="MRM82" s="4"/>
      <c r="MRN82" s="4"/>
      <c r="MRO82" s="4"/>
      <c r="MRP82" s="4"/>
      <c r="MRQ82" s="4"/>
      <c r="MRR82" s="4"/>
      <c r="MRS82" s="4"/>
      <c r="MRT82" s="4"/>
      <c r="MRU82" s="4"/>
      <c r="MRV82" s="4"/>
      <c r="MRW82" s="4"/>
      <c r="MRX82" s="4"/>
      <c r="MRY82" s="4"/>
      <c r="MRZ82" s="4"/>
      <c r="MSA82" s="4"/>
      <c r="MSB82" s="4"/>
      <c r="MSC82" s="4"/>
      <c r="MSD82" s="4"/>
      <c r="MSE82" s="4"/>
      <c r="MSF82" s="4"/>
      <c r="MSG82" s="4"/>
      <c r="MSH82" s="4"/>
      <c r="MSI82" s="4"/>
      <c r="MSJ82" s="4"/>
      <c r="MSK82" s="4"/>
      <c r="MSL82" s="4"/>
      <c r="MSM82" s="4"/>
      <c r="MSN82" s="4"/>
      <c r="MSO82" s="4"/>
      <c r="MSP82" s="4"/>
      <c r="MSQ82" s="4"/>
      <c r="MSR82" s="4"/>
      <c r="MSS82" s="4"/>
      <c r="MST82" s="4"/>
      <c r="MSU82" s="4"/>
      <c r="MSV82" s="4"/>
      <c r="MSW82" s="4"/>
      <c r="MSX82" s="4"/>
      <c r="MSY82" s="4"/>
      <c r="MSZ82" s="4"/>
      <c r="MTA82" s="4"/>
      <c r="MTB82" s="4"/>
      <c r="MTC82" s="4"/>
      <c r="MTD82" s="4"/>
      <c r="MTE82" s="4"/>
      <c r="MTF82" s="4"/>
      <c r="MTG82" s="4"/>
      <c r="MTH82" s="4"/>
      <c r="MTI82" s="4"/>
      <c r="MTJ82" s="4"/>
      <c r="MTK82" s="4"/>
      <c r="MTL82" s="4"/>
      <c r="MTM82" s="4"/>
      <c r="MTN82" s="4"/>
      <c r="MTO82" s="4"/>
      <c r="MTP82" s="4"/>
      <c r="MTQ82" s="4"/>
      <c r="MTR82" s="4"/>
      <c r="MTS82" s="4"/>
      <c r="MTT82" s="4"/>
      <c r="MTU82" s="4"/>
      <c r="MTV82" s="4"/>
      <c r="MTW82" s="4"/>
      <c r="MTX82" s="4"/>
      <c r="MTY82" s="4"/>
      <c r="MTZ82" s="4"/>
      <c r="MUA82" s="4"/>
      <c r="MUB82" s="4"/>
      <c r="MUC82" s="4"/>
      <c r="MUD82" s="4"/>
      <c r="MUE82" s="4"/>
      <c r="MUF82" s="4"/>
      <c r="MUG82" s="4"/>
      <c r="MUH82" s="4"/>
      <c r="MUI82" s="4"/>
      <c r="MUJ82" s="4"/>
      <c r="MUK82" s="4"/>
      <c r="MUL82" s="4"/>
      <c r="MUM82" s="4"/>
      <c r="MUN82" s="4"/>
      <c r="MUO82" s="4"/>
      <c r="MUP82" s="4"/>
      <c r="MUQ82" s="4"/>
      <c r="MUR82" s="4"/>
      <c r="MUS82" s="4"/>
      <c r="MUT82" s="4"/>
      <c r="MUU82" s="4"/>
      <c r="MUV82" s="4"/>
      <c r="MUW82" s="4"/>
      <c r="MUX82" s="4"/>
      <c r="MUY82" s="4"/>
      <c r="MUZ82" s="4"/>
      <c r="MVA82" s="4"/>
      <c r="MVB82" s="4"/>
      <c r="MVC82" s="4"/>
      <c r="MVD82" s="4"/>
      <c r="MVE82" s="4"/>
      <c r="MVF82" s="4"/>
      <c r="MVG82" s="4"/>
      <c r="MVH82" s="4"/>
      <c r="MVI82" s="4"/>
      <c r="MVJ82" s="4"/>
      <c r="MVK82" s="4"/>
      <c r="MVL82" s="4"/>
      <c r="MVM82" s="4"/>
      <c r="MVN82" s="4"/>
      <c r="MVO82" s="4"/>
      <c r="MVP82" s="4"/>
      <c r="MVQ82" s="4"/>
      <c r="MVR82" s="4"/>
      <c r="MVS82" s="4"/>
      <c r="MVT82" s="4"/>
      <c r="MVU82" s="4"/>
      <c r="MVV82" s="4"/>
      <c r="MVW82" s="4"/>
      <c r="MVX82" s="4"/>
      <c r="MVY82" s="4"/>
      <c r="MVZ82" s="4"/>
      <c r="MWA82" s="4"/>
      <c r="MWB82" s="4"/>
      <c r="MWC82" s="4"/>
      <c r="MWD82" s="4"/>
      <c r="MWE82" s="4"/>
      <c r="MWF82" s="4"/>
      <c r="MWG82" s="4"/>
      <c r="MWH82" s="4"/>
      <c r="MWI82" s="4"/>
      <c r="MWJ82" s="4"/>
      <c r="MWK82" s="4"/>
      <c r="MWL82" s="4"/>
      <c r="MWM82" s="4"/>
      <c r="MWN82" s="4"/>
      <c r="MWO82" s="4"/>
      <c r="MWP82" s="4"/>
      <c r="MWQ82" s="4"/>
      <c r="MWR82" s="4"/>
      <c r="MWS82" s="4"/>
      <c r="MWT82" s="4"/>
      <c r="MWU82" s="4"/>
      <c r="MWV82" s="4"/>
      <c r="MWW82" s="4"/>
      <c r="MWX82" s="4"/>
      <c r="MWY82" s="4"/>
      <c r="MWZ82" s="4"/>
      <c r="MXA82" s="4"/>
      <c r="MXB82" s="4"/>
      <c r="MXC82" s="4"/>
      <c r="MXD82" s="4"/>
      <c r="MXE82" s="4"/>
      <c r="MXF82" s="4"/>
      <c r="MXG82" s="4"/>
      <c r="MXH82" s="4"/>
      <c r="MXI82" s="4"/>
      <c r="MXJ82" s="4"/>
      <c r="MXK82" s="4"/>
      <c r="MXL82" s="4"/>
      <c r="MXM82" s="4"/>
      <c r="MXN82" s="4"/>
      <c r="MXO82" s="4"/>
      <c r="MXP82" s="4"/>
      <c r="MXQ82" s="4"/>
      <c r="MXR82" s="4"/>
      <c r="MXS82" s="4"/>
      <c r="MXT82" s="4"/>
      <c r="MXU82" s="4"/>
      <c r="MXV82" s="4"/>
      <c r="MXW82" s="4"/>
      <c r="MXX82" s="4"/>
      <c r="MXY82" s="4"/>
      <c r="MXZ82" s="4"/>
      <c r="MYA82" s="4"/>
      <c r="MYB82" s="4"/>
      <c r="MYC82" s="4"/>
      <c r="MYD82" s="4"/>
      <c r="MYE82" s="4"/>
      <c r="MYF82" s="4"/>
      <c r="MYG82" s="4"/>
      <c r="MYH82" s="4"/>
      <c r="MYI82" s="4"/>
      <c r="MYJ82" s="4"/>
      <c r="MYK82" s="4"/>
      <c r="MYL82" s="4"/>
      <c r="MYM82" s="4"/>
      <c r="MYN82" s="4"/>
      <c r="MYO82" s="4"/>
      <c r="MYP82" s="4"/>
      <c r="MYQ82" s="4"/>
      <c r="MYR82" s="4"/>
      <c r="MYS82" s="4"/>
      <c r="MYT82" s="4"/>
      <c r="MYU82" s="4"/>
      <c r="MYV82" s="4"/>
      <c r="MYW82" s="4"/>
      <c r="MYX82" s="4"/>
      <c r="MYY82" s="4"/>
      <c r="MYZ82" s="4"/>
      <c r="MZA82" s="4"/>
      <c r="MZB82" s="4"/>
      <c r="MZC82" s="4"/>
      <c r="MZD82" s="4"/>
      <c r="MZE82" s="4"/>
      <c r="MZF82" s="4"/>
      <c r="MZG82" s="4"/>
      <c r="MZH82" s="4"/>
      <c r="MZI82" s="4"/>
      <c r="MZJ82" s="4"/>
      <c r="MZK82" s="4"/>
      <c r="MZL82" s="4"/>
      <c r="MZM82" s="4"/>
      <c r="MZN82" s="4"/>
      <c r="MZO82" s="4"/>
      <c r="MZP82" s="4"/>
      <c r="MZQ82" s="4"/>
      <c r="MZR82" s="4"/>
      <c r="MZS82" s="4"/>
      <c r="MZT82" s="4"/>
      <c r="MZU82" s="4"/>
      <c r="MZV82" s="4"/>
      <c r="MZW82" s="4"/>
      <c r="MZX82" s="4"/>
      <c r="MZY82" s="4"/>
      <c r="MZZ82" s="4"/>
      <c r="NAA82" s="4"/>
      <c r="NAB82" s="4"/>
      <c r="NAC82" s="4"/>
      <c r="NAD82" s="4"/>
      <c r="NAE82" s="4"/>
      <c r="NAF82" s="4"/>
      <c r="NAG82" s="4"/>
      <c r="NAH82" s="4"/>
      <c r="NAI82" s="4"/>
      <c r="NAJ82" s="4"/>
      <c r="NAK82" s="4"/>
      <c r="NAL82" s="4"/>
      <c r="NAM82" s="4"/>
      <c r="NAN82" s="4"/>
      <c r="NAO82" s="4"/>
      <c r="NAP82" s="4"/>
      <c r="NAQ82" s="4"/>
      <c r="NAR82" s="4"/>
      <c r="NAS82" s="4"/>
      <c r="NAT82" s="4"/>
      <c r="NAU82" s="4"/>
      <c r="NAV82" s="4"/>
      <c r="NAW82" s="4"/>
      <c r="NAX82" s="4"/>
      <c r="NAY82" s="4"/>
      <c r="NAZ82" s="4"/>
      <c r="NBA82" s="4"/>
      <c r="NBB82" s="4"/>
      <c r="NBC82" s="4"/>
      <c r="NBD82" s="4"/>
      <c r="NBE82" s="4"/>
      <c r="NBF82" s="4"/>
      <c r="NBG82" s="4"/>
      <c r="NBH82" s="4"/>
      <c r="NBI82" s="4"/>
      <c r="NBJ82" s="4"/>
      <c r="NBK82" s="4"/>
      <c r="NBL82" s="4"/>
      <c r="NBM82" s="4"/>
      <c r="NBN82" s="4"/>
      <c r="NBO82" s="4"/>
      <c r="NBP82" s="4"/>
      <c r="NBQ82" s="4"/>
      <c r="NBR82" s="4"/>
      <c r="NBS82" s="4"/>
      <c r="NBT82" s="4"/>
      <c r="NBU82" s="4"/>
      <c r="NBV82" s="4"/>
      <c r="NBW82" s="4"/>
      <c r="NBX82" s="4"/>
      <c r="NBY82" s="4"/>
      <c r="NBZ82" s="4"/>
      <c r="NCA82" s="4"/>
      <c r="NCB82" s="4"/>
      <c r="NCC82" s="4"/>
      <c r="NCD82" s="4"/>
      <c r="NCE82" s="4"/>
      <c r="NCF82" s="4"/>
      <c r="NCG82" s="4"/>
      <c r="NCH82" s="4"/>
      <c r="NCI82" s="4"/>
      <c r="NCJ82" s="4"/>
      <c r="NCK82" s="4"/>
      <c r="NCL82" s="4"/>
      <c r="NCM82" s="4"/>
      <c r="NCN82" s="4"/>
      <c r="NCO82" s="4"/>
      <c r="NCP82" s="4"/>
      <c r="NCQ82" s="4"/>
      <c r="NCR82" s="4"/>
      <c r="NCS82" s="4"/>
      <c r="NCT82" s="4"/>
      <c r="NCU82" s="4"/>
      <c r="NCV82" s="4"/>
      <c r="NCW82" s="4"/>
      <c r="NCX82" s="4"/>
      <c r="NCY82" s="4"/>
      <c r="NCZ82" s="4"/>
      <c r="NDA82" s="4"/>
      <c r="NDB82" s="4"/>
      <c r="NDC82" s="4"/>
      <c r="NDD82" s="4"/>
      <c r="NDE82" s="4"/>
      <c r="NDF82" s="4"/>
      <c r="NDG82" s="4"/>
      <c r="NDH82" s="4"/>
      <c r="NDI82" s="4"/>
      <c r="NDJ82" s="4"/>
      <c r="NDK82" s="4"/>
      <c r="NDL82" s="4"/>
      <c r="NDM82" s="4"/>
      <c r="NDN82" s="4"/>
      <c r="NDO82" s="4"/>
      <c r="NDP82" s="4"/>
      <c r="NDQ82" s="4"/>
      <c r="NDR82" s="4"/>
      <c r="NDS82" s="4"/>
      <c r="NDT82" s="4"/>
      <c r="NDU82" s="4"/>
      <c r="NDV82" s="4"/>
      <c r="NDW82" s="4"/>
      <c r="NDX82" s="4"/>
      <c r="NDY82" s="4"/>
      <c r="NDZ82" s="4"/>
      <c r="NEA82" s="4"/>
      <c r="NEB82" s="4"/>
      <c r="NEC82" s="4"/>
      <c r="NED82" s="4"/>
      <c r="NEE82" s="4"/>
      <c r="NEF82" s="4"/>
      <c r="NEG82" s="4"/>
      <c r="NEH82" s="4"/>
      <c r="NEI82" s="4"/>
      <c r="NEJ82" s="4"/>
      <c r="NEK82" s="4"/>
      <c r="NEL82" s="4"/>
      <c r="NEM82" s="4"/>
      <c r="NEN82" s="4"/>
      <c r="NEO82" s="4"/>
      <c r="NEP82" s="4"/>
      <c r="NEQ82" s="4"/>
      <c r="NER82" s="4"/>
      <c r="NES82" s="4"/>
      <c r="NET82" s="4"/>
      <c r="NEU82" s="4"/>
      <c r="NEV82" s="4"/>
      <c r="NEW82" s="4"/>
      <c r="NEX82" s="4"/>
      <c r="NEY82" s="4"/>
      <c r="NEZ82" s="4"/>
      <c r="NFA82" s="4"/>
      <c r="NFB82" s="4"/>
      <c r="NFC82" s="4"/>
      <c r="NFD82" s="4"/>
      <c r="NFE82" s="4"/>
      <c r="NFF82" s="4"/>
      <c r="NFG82" s="4"/>
      <c r="NFH82" s="4"/>
      <c r="NFI82" s="4"/>
      <c r="NFJ82" s="4"/>
      <c r="NFK82" s="4"/>
      <c r="NFL82" s="4"/>
      <c r="NFM82" s="4"/>
      <c r="NFN82" s="4"/>
      <c r="NFO82" s="4"/>
      <c r="NFP82" s="4"/>
      <c r="NFQ82" s="4"/>
      <c r="NFR82" s="4"/>
      <c r="NFS82" s="4"/>
      <c r="NFT82" s="4"/>
      <c r="NFU82" s="4"/>
      <c r="NFV82" s="4"/>
      <c r="NFW82" s="4"/>
      <c r="NFX82" s="4"/>
      <c r="NFY82" s="4"/>
      <c r="NFZ82" s="4"/>
      <c r="NGA82" s="4"/>
      <c r="NGB82" s="4"/>
      <c r="NGC82" s="4"/>
      <c r="NGD82" s="4"/>
      <c r="NGE82" s="4"/>
      <c r="NGF82" s="4"/>
      <c r="NGG82" s="4"/>
      <c r="NGH82" s="4"/>
      <c r="NGI82" s="4"/>
      <c r="NGJ82" s="4"/>
      <c r="NGK82" s="4"/>
      <c r="NGL82" s="4"/>
      <c r="NGM82" s="4"/>
      <c r="NGN82" s="4"/>
      <c r="NGO82" s="4"/>
      <c r="NGP82" s="4"/>
      <c r="NGQ82" s="4"/>
      <c r="NGR82" s="4"/>
      <c r="NGS82" s="4"/>
      <c r="NGT82" s="4"/>
      <c r="NGU82" s="4"/>
      <c r="NGV82" s="4"/>
      <c r="NGW82" s="4"/>
      <c r="NGX82" s="4"/>
      <c r="NGY82" s="4"/>
      <c r="NGZ82" s="4"/>
      <c r="NHA82" s="4"/>
      <c r="NHB82" s="4"/>
      <c r="NHC82" s="4"/>
      <c r="NHD82" s="4"/>
      <c r="NHE82" s="4"/>
      <c r="NHF82" s="4"/>
      <c r="NHG82" s="4"/>
      <c r="NHH82" s="4"/>
      <c r="NHI82" s="4"/>
      <c r="NHJ82" s="4"/>
      <c r="NHK82" s="4"/>
      <c r="NHL82" s="4"/>
      <c r="NHM82" s="4"/>
      <c r="NHN82" s="4"/>
      <c r="NHO82" s="4"/>
      <c r="NHP82" s="4"/>
      <c r="NHQ82" s="4"/>
      <c r="NHR82" s="4"/>
      <c r="NHS82" s="4"/>
      <c r="NHT82" s="4"/>
      <c r="NHU82" s="4"/>
      <c r="NHV82" s="4"/>
      <c r="NHW82" s="4"/>
      <c r="NHX82" s="4"/>
      <c r="NHY82" s="4"/>
      <c r="NHZ82" s="4"/>
      <c r="NIA82" s="4"/>
      <c r="NIB82" s="4"/>
      <c r="NIC82" s="4"/>
      <c r="NID82" s="4"/>
      <c r="NIE82" s="4"/>
      <c r="NIF82" s="4"/>
      <c r="NIG82" s="4"/>
      <c r="NIH82" s="4"/>
      <c r="NII82" s="4"/>
      <c r="NIJ82" s="4"/>
      <c r="NIK82" s="4"/>
      <c r="NIL82" s="4"/>
      <c r="NIM82" s="4"/>
      <c r="NIN82" s="4"/>
      <c r="NIO82" s="4"/>
      <c r="NIP82" s="4"/>
      <c r="NIQ82" s="4"/>
      <c r="NIR82" s="4"/>
      <c r="NIS82" s="4"/>
      <c r="NIT82" s="4"/>
      <c r="NIU82" s="4"/>
      <c r="NIV82" s="4"/>
      <c r="NIW82" s="4"/>
      <c r="NIX82" s="4"/>
      <c r="NIY82" s="4"/>
      <c r="NIZ82" s="4"/>
      <c r="NJA82" s="4"/>
      <c r="NJB82" s="4"/>
      <c r="NJC82" s="4"/>
      <c r="NJD82" s="4"/>
      <c r="NJE82" s="4"/>
      <c r="NJF82" s="4"/>
      <c r="NJG82" s="4"/>
      <c r="NJH82" s="4"/>
      <c r="NJI82" s="4"/>
      <c r="NJJ82" s="4"/>
      <c r="NJK82" s="4"/>
      <c r="NJL82" s="4"/>
      <c r="NJM82" s="4"/>
      <c r="NJN82" s="4"/>
      <c r="NJO82" s="4"/>
      <c r="NJP82" s="4"/>
      <c r="NJQ82" s="4"/>
      <c r="NJR82" s="4"/>
      <c r="NJS82" s="4"/>
      <c r="NJT82" s="4"/>
      <c r="NJU82" s="4"/>
      <c r="NJV82" s="4"/>
      <c r="NJW82" s="4"/>
      <c r="NJX82" s="4"/>
      <c r="NJY82" s="4"/>
      <c r="NJZ82" s="4"/>
      <c r="NKA82" s="4"/>
      <c r="NKB82" s="4"/>
      <c r="NKC82" s="4"/>
      <c r="NKD82" s="4"/>
      <c r="NKE82" s="4"/>
      <c r="NKF82" s="4"/>
      <c r="NKG82" s="4"/>
      <c r="NKH82" s="4"/>
      <c r="NKI82" s="4"/>
      <c r="NKJ82" s="4"/>
      <c r="NKK82" s="4"/>
      <c r="NKL82" s="4"/>
      <c r="NKM82" s="4"/>
      <c r="NKN82" s="4"/>
      <c r="NKO82" s="4"/>
      <c r="NKP82" s="4"/>
      <c r="NKQ82" s="4"/>
      <c r="NKR82" s="4"/>
      <c r="NKS82" s="4"/>
      <c r="NKT82" s="4"/>
      <c r="NKU82" s="4"/>
      <c r="NKV82" s="4"/>
      <c r="NKW82" s="4"/>
      <c r="NKX82" s="4"/>
      <c r="NKY82" s="4"/>
      <c r="NKZ82" s="4"/>
      <c r="NLA82" s="4"/>
      <c r="NLB82" s="4"/>
      <c r="NLC82" s="4"/>
      <c r="NLD82" s="4"/>
      <c r="NLE82" s="4"/>
      <c r="NLF82" s="4"/>
      <c r="NLG82" s="4"/>
      <c r="NLH82" s="4"/>
      <c r="NLI82" s="4"/>
      <c r="NLJ82" s="4"/>
      <c r="NLK82" s="4"/>
      <c r="NLL82" s="4"/>
      <c r="NLM82" s="4"/>
      <c r="NLN82" s="4"/>
      <c r="NLO82" s="4"/>
      <c r="NLP82" s="4"/>
      <c r="NLQ82" s="4"/>
      <c r="NLR82" s="4"/>
      <c r="NLS82" s="4"/>
      <c r="NLT82" s="4"/>
      <c r="NLU82" s="4"/>
      <c r="NLV82" s="4"/>
      <c r="NLW82" s="4"/>
      <c r="NLX82" s="4"/>
      <c r="NLY82" s="4"/>
      <c r="NLZ82" s="4"/>
      <c r="NMA82" s="4"/>
      <c r="NMB82" s="4"/>
      <c r="NMC82" s="4"/>
      <c r="NMD82" s="4"/>
      <c r="NME82" s="4"/>
      <c r="NMF82" s="4"/>
      <c r="NMG82" s="4"/>
      <c r="NMH82" s="4"/>
      <c r="NMI82" s="4"/>
      <c r="NMJ82" s="4"/>
      <c r="NMK82" s="4"/>
      <c r="NML82" s="4"/>
      <c r="NMM82" s="4"/>
      <c r="NMN82" s="4"/>
      <c r="NMO82" s="4"/>
      <c r="NMP82" s="4"/>
      <c r="NMQ82" s="4"/>
      <c r="NMR82" s="4"/>
      <c r="NMS82" s="4"/>
      <c r="NMT82" s="4"/>
      <c r="NMU82" s="4"/>
      <c r="NMV82" s="4"/>
      <c r="NMW82" s="4"/>
      <c r="NMX82" s="4"/>
      <c r="NMY82" s="4"/>
      <c r="NMZ82" s="4"/>
      <c r="NNA82" s="4"/>
      <c r="NNB82" s="4"/>
      <c r="NNC82" s="4"/>
      <c r="NND82" s="4"/>
      <c r="NNE82" s="4"/>
      <c r="NNF82" s="4"/>
      <c r="NNG82" s="4"/>
      <c r="NNH82" s="4"/>
      <c r="NNI82" s="4"/>
      <c r="NNJ82" s="4"/>
      <c r="NNK82" s="4"/>
      <c r="NNL82" s="4"/>
      <c r="NNM82" s="4"/>
      <c r="NNN82" s="4"/>
      <c r="NNO82" s="4"/>
      <c r="NNP82" s="4"/>
      <c r="NNQ82" s="4"/>
      <c r="NNR82" s="4"/>
      <c r="NNS82" s="4"/>
      <c r="NNT82" s="4"/>
      <c r="NNU82" s="4"/>
      <c r="NNV82" s="4"/>
      <c r="NNW82" s="4"/>
      <c r="NNX82" s="4"/>
      <c r="NNY82" s="4"/>
      <c r="NNZ82" s="4"/>
      <c r="NOA82" s="4"/>
      <c r="NOB82" s="4"/>
      <c r="NOC82" s="4"/>
      <c r="NOD82" s="4"/>
      <c r="NOE82" s="4"/>
      <c r="NOF82" s="4"/>
      <c r="NOG82" s="4"/>
      <c r="NOH82" s="4"/>
      <c r="NOI82" s="4"/>
      <c r="NOJ82" s="4"/>
      <c r="NOK82" s="4"/>
      <c r="NOL82" s="4"/>
      <c r="NOM82" s="4"/>
      <c r="NON82" s="4"/>
      <c r="NOO82" s="4"/>
      <c r="NOP82" s="4"/>
      <c r="NOQ82" s="4"/>
      <c r="NOR82" s="4"/>
      <c r="NOS82" s="4"/>
      <c r="NOT82" s="4"/>
      <c r="NOU82" s="4"/>
      <c r="NOV82" s="4"/>
      <c r="NOW82" s="4"/>
      <c r="NOX82" s="4"/>
      <c r="NOY82" s="4"/>
      <c r="NOZ82" s="4"/>
      <c r="NPA82" s="4"/>
      <c r="NPB82" s="4"/>
      <c r="NPC82" s="4"/>
      <c r="NPD82" s="4"/>
      <c r="NPE82" s="4"/>
      <c r="NPF82" s="4"/>
      <c r="NPG82" s="4"/>
      <c r="NPH82" s="4"/>
      <c r="NPI82" s="4"/>
      <c r="NPJ82" s="4"/>
      <c r="NPK82" s="4"/>
      <c r="NPL82" s="4"/>
      <c r="NPM82" s="4"/>
      <c r="NPN82" s="4"/>
      <c r="NPO82" s="4"/>
      <c r="NPP82" s="4"/>
      <c r="NPQ82" s="4"/>
      <c r="NPR82" s="4"/>
      <c r="NPS82" s="4"/>
      <c r="NPT82" s="4"/>
      <c r="NPU82" s="4"/>
      <c r="NPV82" s="4"/>
      <c r="NPW82" s="4"/>
      <c r="NPX82" s="4"/>
      <c r="NPY82" s="4"/>
      <c r="NPZ82" s="4"/>
      <c r="NQA82" s="4"/>
      <c r="NQB82" s="4"/>
      <c r="NQC82" s="4"/>
      <c r="NQD82" s="4"/>
      <c r="NQE82" s="4"/>
      <c r="NQF82" s="4"/>
      <c r="NQG82" s="4"/>
      <c r="NQH82" s="4"/>
      <c r="NQI82" s="4"/>
      <c r="NQJ82" s="4"/>
      <c r="NQK82" s="4"/>
      <c r="NQL82" s="4"/>
      <c r="NQM82" s="4"/>
      <c r="NQN82" s="4"/>
      <c r="NQO82" s="4"/>
      <c r="NQP82" s="4"/>
      <c r="NQQ82" s="4"/>
      <c r="NQR82" s="4"/>
      <c r="NQS82" s="4"/>
      <c r="NQT82" s="4"/>
      <c r="NQU82" s="4"/>
      <c r="NQV82" s="4"/>
      <c r="NQW82" s="4"/>
      <c r="NQX82" s="4"/>
      <c r="NQY82" s="4"/>
      <c r="NQZ82" s="4"/>
      <c r="NRA82" s="4"/>
      <c r="NRB82" s="4"/>
      <c r="NRC82" s="4"/>
      <c r="NRD82" s="4"/>
      <c r="NRE82" s="4"/>
      <c r="NRF82" s="4"/>
      <c r="NRG82" s="4"/>
      <c r="NRH82" s="4"/>
      <c r="NRI82" s="4"/>
      <c r="NRJ82" s="4"/>
      <c r="NRK82" s="4"/>
      <c r="NRL82" s="4"/>
      <c r="NRM82" s="4"/>
      <c r="NRN82" s="4"/>
      <c r="NRO82" s="4"/>
      <c r="NRP82" s="4"/>
      <c r="NRQ82" s="4"/>
      <c r="NRR82" s="4"/>
      <c r="NRS82" s="4"/>
      <c r="NRT82" s="4"/>
      <c r="NRU82" s="4"/>
      <c r="NRV82" s="4"/>
      <c r="NRW82" s="4"/>
      <c r="NRX82" s="4"/>
      <c r="NRY82" s="4"/>
      <c r="NRZ82" s="4"/>
      <c r="NSA82" s="4"/>
      <c r="NSB82" s="4"/>
      <c r="NSC82" s="4"/>
      <c r="NSD82" s="4"/>
      <c r="NSE82" s="4"/>
      <c r="NSF82" s="4"/>
      <c r="NSG82" s="4"/>
      <c r="NSH82" s="4"/>
      <c r="NSI82" s="4"/>
      <c r="NSJ82" s="4"/>
      <c r="NSK82" s="4"/>
      <c r="NSL82" s="4"/>
      <c r="NSM82" s="4"/>
      <c r="NSN82" s="4"/>
      <c r="NSO82" s="4"/>
      <c r="NSP82" s="4"/>
      <c r="NSQ82" s="4"/>
      <c r="NSR82" s="4"/>
      <c r="NSS82" s="4"/>
      <c r="NST82" s="4"/>
      <c r="NSU82" s="4"/>
      <c r="NSV82" s="4"/>
      <c r="NSW82" s="4"/>
      <c r="NSX82" s="4"/>
      <c r="NSY82" s="4"/>
      <c r="NSZ82" s="4"/>
      <c r="NTA82" s="4"/>
      <c r="NTB82" s="4"/>
      <c r="NTC82" s="4"/>
      <c r="NTD82" s="4"/>
      <c r="NTE82" s="4"/>
      <c r="NTF82" s="4"/>
      <c r="NTG82" s="4"/>
      <c r="NTH82" s="4"/>
      <c r="NTI82" s="4"/>
      <c r="NTJ82" s="4"/>
      <c r="NTK82" s="4"/>
      <c r="NTL82" s="4"/>
      <c r="NTM82" s="4"/>
      <c r="NTN82" s="4"/>
      <c r="NTO82" s="4"/>
      <c r="NTP82" s="4"/>
      <c r="NTQ82" s="4"/>
      <c r="NTR82" s="4"/>
      <c r="NTS82" s="4"/>
      <c r="NTT82" s="4"/>
      <c r="NTU82" s="4"/>
      <c r="NTV82" s="4"/>
      <c r="NTW82" s="4"/>
      <c r="NTX82" s="4"/>
      <c r="NTY82" s="4"/>
      <c r="NTZ82" s="4"/>
      <c r="NUA82" s="4"/>
      <c r="NUB82" s="4"/>
      <c r="NUC82" s="4"/>
      <c r="NUD82" s="4"/>
      <c r="NUE82" s="4"/>
      <c r="NUF82" s="4"/>
      <c r="NUG82" s="4"/>
      <c r="NUH82" s="4"/>
      <c r="NUI82" s="4"/>
      <c r="NUJ82" s="4"/>
      <c r="NUK82" s="4"/>
      <c r="NUL82" s="4"/>
      <c r="NUM82" s="4"/>
      <c r="NUN82" s="4"/>
      <c r="NUO82" s="4"/>
      <c r="NUP82" s="4"/>
      <c r="NUQ82" s="4"/>
      <c r="NUR82" s="4"/>
      <c r="NUS82" s="4"/>
      <c r="NUT82" s="4"/>
      <c r="NUU82" s="4"/>
      <c r="NUV82" s="4"/>
      <c r="NUW82" s="4"/>
      <c r="NUX82" s="4"/>
      <c r="NUY82" s="4"/>
      <c r="NUZ82" s="4"/>
      <c r="NVA82" s="4"/>
      <c r="NVB82" s="4"/>
      <c r="NVC82" s="4"/>
      <c r="NVD82" s="4"/>
      <c r="NVE82" s="4"/>
      <c r="NVF82" s="4"/>
      <c r="NVG82" s="4"/>
      <c r="NVH82" s="4"/>
      <c r="NVI82" s="4"/>
      <c r="NVJ82" s="4"/>
      <c r="NVK82" s="4"/>
      <c r="NVL82" s="4"/>
      <c r="NVM82" s="4"/>
      <c r="NVN82" s="4"/>
      <c r="NVO82" s="4"/>
      <c r="NVP82" s="4"/>
      <c r="NVQ82" s="4"/>
      <c r="NVR82" s="4"/>
      <c r="NVS82" s="4"/>
      <c r="NVT82" s="4"/>
      <c r="NVU82" s="4"/>
      <c r="NVV82" s="4"/>
      <c r="NVW82" s="4"/>
      <c r="NVX82" s="4"/>
      <c r="NVY82" s="4"/>
      <c r="NVZ82" s="4"/>
      <c r="NWA82" s="4"/>
      <c r="NWB82" s="4"/>
      <c r="NWC82" s="4"/>
      <c r="NWD82" s="4"/>
      <c r="NWE82" s="4"/>
      <c r="NWF82" s="4"/>
      <c r="NWG82" s="4"/>
      <c r="NWH82" s="4"/>
      <c r="NWI82" s="4"/>
      <c r="NWJ82" s="4"/>
      <c r="NWK82" s="4"/>
      <c r="NWL82" s="4"/>
      <c r="NWM82" s="4"/>
      <c r="NWN82" s="4"/>
      <c r="NWO82" s="4"/>
      <c r="NWP82" s="4"/>
      <c r="NWQ82" s="4"/>
      <c r="NWR82" s="4"/>
      <c r="NWS82" s="4"/>
      <c r="NWT82" s="4"/>
      <c r="NWU82" s="4"/>
      <c r="NWV82" s="4"/>
      <c r="NWW82" s="4"/>
      <c r="NWX82" s="4"/>
      <c r="NWY82" s="4"/>
      <c r="NWZ82" s="4"/>
      <c r="NXA82" s="4"/>
      <c r="NXB82" s="4"/>
      <c r="NXC82" s="4"/>
      <c r="NXD82" s="4"/>
      <c r="NXE82" s="4"/>
      <c r="NXF82" s="4"/>
      <c r="NXG82" s="4"/>
      <c r="NXH82" s="4"/>
      <c r="NXI82" s="4"/>
      <c r="NXJ82" s="4"/>
      <c r="NXK82" s="4"/>
      <c r="NXL82" s="4"/>
      <c r="NXM82" s="4"/>
      <c r="NXN82" s="4"/>
      <c r="NXO82" s="4"/>
      <c r="NXP82" s="4"/>
      <c r="NXQ82" s="4"/>
      <c r="NXR82" s="4"/>
      <c r="NXS82" s="4"/>
      <c r="NXT82" s="4"/>
      <c r="NXU82" s="4"/>
      <c r="NXV82" s="4"/>
      <c r="NXW82" s="4"/>
      <c r="NXX82" s="4"/>
      <c r="NXY82" s="4"/>
      <c r="NXZ82" s="4"/>
      <c r="NYA82" s="4"/>
      <c r="NYB82" s="4"/>
      <c r="NYC82" s="4"/>
      <c r="NYD82" s="4"/>
      <c r="NYE82" s="4"/>
      <c r="NYF82" s="4"/>
      <c r="NYG82" s="4"/>
      <c r="NYH82" s="4"/>
      <c r="NYI82" s="4"/>
      <c r="NYJ82" s="4"/>
      <c r="NYK82" s="4"/>
      <c r="NYL82" s="4"/>
      <c r="NYM82" s="4"/>
      <c r="NYN82" s="4"/>
      <c r="NYO82" s="4"/>
      <c r="NYP82" s="4"/>
      <c r="NYQ82" s="4"/>
      <c r="NYR82" s="4"/>
      <c r="NYS82" s="4"/>
      <c r="NYT82" s="4"/>
      <c r="NYU82" s="4"/>
      <c r="NYV82" s="4"/>
      <c r="NYW82" s="4"/>
      <c r="NYX82" s="4"/>
      <c r="NYY82" s="4"/>
      <c r="NYZ82" s="4"/>
      <c r="NZA82" s="4"/>
      <c r="NZB82" s="4"/>
      <c r="NZC82" s="4"/>
      <c r="NZD82" s="4"/>
      <c r="NZE82" s="4"/>
      <c r="NZF82" s="4"/>
      <c r="NZG82" s="4"/>
      <c r="NZH82" s="4"/>
      <c r="NZI82" s="4"/>
      <c r="NZJ82" s="4"/>
      <c r="NZK82" s="4"/>
      <c r="NZL82" s="4"/>
      <c r="NZM82" s="4"/>
      <c r="NZN82" s="4"/>
      <c r="NZO82" s="4"/>
      <c r="NZP82" s="4"/>
      <c r="NZQ82" s="4"/>
      <c r="NZR82" s="4"/>
      <c r="NZS82" s="4"/>
      <c r="NZT82" s="4"/>
      <c r="NZU82" s="4"/>
      <c r="NZV82" s="4"/>
      <c r="NZW82" s="4"/>
      <c r="NZX82" s="4"/>
      <c r="NZY82" s="4"/>
      <c r="NZZ82" s="4"/>
      <c r="OAA82" s="4"/>
      <c r="OAB82" s="4"/>
      <c r="OAC82" s="4"/>
      <c r="OAD82" s="4"/>
      <c r="OAE82" s="4"/>
      <c r="OAF82" s="4"/>
      <c r="OAG82" s="4"/>
      <c r="OAH82" s="4"/>
      <c r="OAI82" s="4"/>
      <c r="OAJ82" s="4"/>
      <c r="OAK82" s="4"/>
      <c r="OAL82" s="4"/>
      <c r="OAM82" s="4"/>
      <c r="OAN82" s="4"/>
      <c r="OAO82" s="4"/>
      <c r="OAP82" s="4"/>
      <c r="OAQ82" s="4"/>
      <c r="OAR82" s="4"/>
      <c r="OAS82" s="4"/>
      <c r="OAT82" s="4"/>
      <c r="OAU82" s="4"/>
      <c r="OAV82" s="4"/>
      <c r="OAW82" s="4"/>
      <c r="OAX82" s="4"/>
      <c r="OAY82" s="4"/>
      <c r="OAZ82" s="4"/>
      <c r="OBA82" s="4"/>
      <c r="OBB82" s="4"/>
      <c r="OBC82" s="4"/>
      <c r="OBD82" s="4"/>
      <c r="OBE82" s="4"/>
      <c r="OBF82" s="4"/>
      <c r="OBG82" s="4"/>
      <c r="OBH82" s="4"/>
      <c r="OBI82" s="4"/>
      <c r="OBJ82" s="4"/>
      <c r="OBK82" s="4"/>
      <c r="OBL82" s="4"/>
      <c r="OBM82" s="4"/>
      <c r="OBN82" s="4"/>
      <c r="OBO82" s="4"/>
      <c r="OBP82" s="4"/>
      <c r="OBQ82" s="4"/>
      <c r="OBR82" s="4"/>
      <c r="OBS82" s="4"/>
      <c r="OBT82" s="4"/>
      <c r="OBU82" s="4"/>
      <c r="OBV82" s="4"/>
      <c r="OBW82" s="4"/>
      <c r="OBX82" s="4"/>
      <c r="OBY82" s="4"/>
      <c r="OBZ82" s="4"/>
      <c r="OCA82" s="4"/>
      <c r="OCB82" s="4"/>
      <c r="OCC82" s="4"/>
      <c r="OCD82" s="4"/>
      <c r="OCE82" s="4"/>
      <c r="OCF82" s="4"/>
      <c r="OCG82" s="4"/>
      <c r="OCH82" s="4"/>
      <c r="OCI82" s="4"/>
      <c r="OCJ82" s="4"/>
      <c r="OCK82" s="4"/>
      <c r="OCL82" s="4"/>
      <c r="OCM82" s="4"/>
      <c r="OCN82" s="4"/>
      <c r="OCO82" s="4"/>
      <c r="OCP82" s="4"/>
      <c r="OCQ82" s="4"/>
      <c r="OCR82" s="4"/>
      <c r="OCS82" s="4"/>
      <c r="OCT82" s="4"/>
      <c r="OCU82" s="4"/>
      <c r="OCV82" s="4"/>
      <c r="OCW82" s="4"/>
      <c r="OCX82" s="4"/>
      <c r="OCY82" s="4"/>
      <c r="OCZ82" s="4"/>
      <c r="ODA82" s="4"/>
      <c r="ODB82" s="4"/>
      <c r="ODC82" s="4"/>
      <c r="ODD82" s="4"/>
      <c r="ODE82" s="4"/>
      <c r="ODF82" s="4"/>
      <c r="ODG82" s="4"/>
      <c r="ODH82" s="4"/>
      <c r="ODI82" s="4"/>
      <c r="ODJ82" s="4"/>
      <c r="ODK82" s="4"/>
      <c r="ODL82" s="4"/>
      <c r="ODM82" s="4"/>
      <c r="ODN82" s="4"/>
      <c r="ODO82" s="4"/>
      <c r="ODP82" s="4"/>
      <c r="ODQ82" s="4"/>
      <c r="ODR82" s="4"/>
      <c r="ODS82" s="4"/>
      <c r="ODT82" s="4"/>
      <c r="ODU82" s="4"/>
      <c r="ODV82" s="4"/>
      <c r="ODW82" s="4"/>
      <c r="ODX82" s="4"/>
      <c r="ODY82" s="4"/>
      <c r="ODZ82" s="4"/>
      <c r="OEA82" s="4"/>
      <c r="OEB82" s="4"/>
      <c r="OEC82" s="4"/>
      <c r="OED82" s="4"/>
      <c r="OEE82" s="4"/>
      <c r="OEF82" s="4"/>
      <c r="OEG82" s="4"/>
      <c r="OEH82" s="4"/>
      <c r="OEI82" s="4"/>
      <c r="OEJ82" s="4"/>
      <c r="OEK82" s="4"/>
      <c r="OEL82" s="4"/>
      <c r="OEM82" s="4"/>
      <c r="OEN82" s="4"/>
      <c r="OEO82" s="4"/>
      <c r="OEP82" s="4"/>
      <c r="OEQ82" s="4"/>
      <c r="OER82" s="4"/>
      <c r="OES82" s="4"/>
      <c r="OET82" s="4"/>
      <c r="OEU82" s="4"/>
      <c r="OEV82" s="4"/>
      <c r="OEW82" s="4"/>
      <c r="OEX82" s="4"/>
      <c r="OEY82" s="4"/>
      <c r="OEZ82" s="4"/>
      <c r="OFA82" s="4"/>
      <c r="OFB82" s="4"/>
      <c r="OFC82" s="4"/>
      <c r="OFD82" s="4"/>
      <c r="OFE82" s="4"/>
      <c r="OFF82" s="4"/>
      <c r="OFG82" s="4"/>
      <c r="OFH82" s="4"/>
      <c r="OFI82" s="4"/>
      <c r="OFJ82" s="4"/>
      <c r="OFK82" s="4"/>
      <c r="OFL82" s="4"/>
      <c r="OFM82" s="4"/>
      <c r="OFN82" s="4"/>
      <c r="OFO82" s="4"/>
      <c r="OFP82" s="4"/>
      <c r="OFQ82" s="4"/>
      <c r="OFR82" s="4"/>
      <c r="OFS82" s="4"/>
      <c r="OFT82" s="4"/>
      <c r="OFU82" s="4"/>
      <c r="OFV82" s="4"/>
      <c r="OFW82" s="4"/>
      <c r="OFX82" s="4"/>
      <c r="OFY82" s="4"/>
      <c r="OFZ82" s="4"/>
      <c r="OGA82" s="4"/>
      <c r="OGB82" s="4"/>
      <c r="OGC82" s="4"/>
      <c r="OGD82" s="4"/>
      <c r="OGE82" s="4"/>
      <c r="OGF82" s="4"/>
      <c r="OGG82" s="4"/>
      <c r="OGH82" s="4"/>
      <c r="OGI82" s="4"/>
      <c r="OGJ82" s="4"/>
      <c r="OGK82" s="4"/>
      <c r="OGL82" s="4"/>
      <c r="OGM82" s="4"/>
      <c r="OGN82" s="4"/>
      <c r="OGO82" s="4"/>
      <c r="OGP82" s="4"/>
      <c r="OGQ82" s="4"/>
      <c r="OGR82" s="4"/>
      <c r="OGS82" s="4"/>
      <c r="OGT82" s="4"/>
      <c r="OGU82" s="4"/>
      <c r="OGV82" s="4"/>
      <c r="OGW82" s="4"/>
      <c r="OGX82" s="4"/>
      <c r="OGY82" s="4"/>
      <c r="OGZ82" s="4"/>
      <c r="OHA82" s="4"/>
      <c r="OHB82" s="4"/>
      <c r="OHC82" s="4"/>
      <c r="OHD82" s="4"/>
      <c r="OHE82" s="4"/>
      <c r="OHF82" s="4"/>
      <c r="OHG82" s="4"/>
      <c r="OHH82" s="4"/>
      <c r="OHI82" s="4"/>
      <c r="OHJ82" s="4"/>
      <c r="OHK82" s="4"/>
      <c r="OHL82" s="4"/>
      <c r="OHM82" s="4"/>
      <c r="OHN82" s="4"/>
      <c r="OHO82" s="4"/>
      <c r="OHP82" s="4"/>
      <c r="OHQ82" s="4"/>
      <c r="OHR82" s="4"/>
      <c r="OHS82" s="4"/>
      <c r="OHT82" s="4"/>
      <c r="OHU82" s="4"/>
      <c r="OHV82" s="4"/>
      <c r="OHW82" s="4"/>
      <c r="OHX82" s="4"/>
      <c r="OHY82" s="4"/>
      <c r="OHZ82" s="4"/>
      <c r="OIA82" s="4"/>
      <c r="OIB82" s="4"/>
      <c r="OIC82" s="4"/>
      <c r="OID82" s="4"/>
      <c r="OIE82" s="4"/>
      <c r="OIF82" s="4"/>
      <c r="OIG82" s="4"/>
      <c r="OIH82" s="4"/>
      <c r="OII82" s="4"/>
      <c r="OIJ82" s="4"/>
      <c r="OIK82" s="4"/>
      <c r="OIL82" s="4"/>
      <c r="OIM82" s="4"/>
      <c r="OIN82" s="4"/>
      <c r="OIO82" s="4"/>
      <c r="OIP82" s="4"/>
      <c r="OIQ82" s="4"/>
      <c r="OIR82" s="4"/>
      <c r="OIS82" s="4"/>
      <c r="OIT82" s="4"/>
      <c r="OIU82" s="4"/>
      <c r="OIV82" s="4"/>
      <c r="OIW82" s="4"/>
      <c r="OIX82" s="4"/>
      <c r="OIY82" s="4"/>
      <c r="OIZ82" s="4"/>
      <c r="OJA82" s="4"/>
      <c r="OJB82" s="4"/>
      <c r="OJC82" s="4"/>
      <c r="OJD82" s="4"/>
      <c r="OJE82" s="4"/>
      <c r="OJF82" s="4"/>
      <c r="OJG82" s="4"/>
      <c r="OJH82" s="4"/>
      <c r="OJI82" s="4"/>
      <c r="OJJ82" s="4"/>
      <c r="OJK82" s="4"/>
      <c r="OJL82" s="4"/>
      <c r="OJM82" s="4"/>
      <c r="OJN82" s="4"/>
      <c r="OJO82" s="4"/>
      <c r="OJP82" s="4"/>
      <c r="OJQ82" s="4"/>
      <c r="OJR82" s="4"/>
      <c r="OJS82" s="4"/>
      <c r="OJT82" s="4"/>
      <c r="OJU82" s="4"/>
      <c r="OJV82" s="4"/>
      <c r="OJW82" s="4"/>
      <c r="OJX82" s="4"/>
      <c r="OJY82" s="4"/>
      <c r="OJZ82" s="4"/>
      <c r="OKA82" s="4"/>
      <c r="OKB82" s="4"/>
      <c r="OKC82" s="4"/>
      <c r="OKD82" s="4"/>
      <c r="OKE82" s="4"/>
      <c r="OKF82" s="4"/>
      <c r="OKG82" s="4"/>
      <c r="OKH82" s="4"/>
      <c r="OKI82" s="4"/>
      <c r="OKJ82" s="4"/>
      <c r="OKK82" s="4"/>
      <c r="OKL82" s="4"/>
      <c r="OKM82" s="4"/>
      <c r="OKN82" s="4"/>
      <c r="OKO82" s="4"/>
      <c r="OKP82" s="4"/>
      <c r="OKQ82" s="4"/>
      <c r="OKR82" s="4"/>
      <c r="OKS82" s="4"/>
      <c r="OKT82" s="4"/>
      <c r="OKU82" s="4"/>
      <c r="OKV82" s="4"/>
      <c r="OKW82" s="4"/>
      <c r="OKX82" s="4"/>
      <c r="OKY82" s="4"/>
      <c r="OKZ82" s="4"/>
      <c r="OLA82" s="4"/>
      <c r="OLB82" s="4"/>
      <c r="OLC82" s="4"/>
      <c r="OLD82" s="4"/>
      <c r="OLE82" s="4"/>
      <c r="OLF82" s="4"/>
      <c r="OLG82" s="4"/>
      <c r="OLH82" s="4"/>
      <c r="OLI82" s="4"/>
      <c r="OLJ82" s="4"/>
      <c r="OLK82" s="4"/>
      <c r="OLL82" s="4"/>
      <c r="OLM82" s="4"/>
      <c r="OLN82" s="4"/>
      <c r="OLO82" s="4"/>
      <c r="OLP82" s="4"/>
      <c r="OLQ82" s="4"/>
      <c r="OLR82" s="4"/>
      <c r="OLS82" s="4"/>
      <c r="OLT82" s="4"/>
      <c r="OLU82" s="4"/>
      <c r="OLV82" s="4"/>
      <c r="OLW82" s="4"/>
      <c r="OLX82" s="4"/>
      <c r="OLY82" s="4"/>
      <c r="OLZ82" s="4"/>
      <c r="OMA82" s="4"/>
      <c r="OMB82" s="4"/>
      <c r="OMC82" s="4"/>
      <c r="OMD82" s="4"/>
      <c r="OME82" s="4"/>
      <c r="OMF82" s="4"/>
      <c r="OMG82" s="4"/>
      <c r="OMH82" s="4"/>
      <c r="OMI82" s="4"/>
      <c r="OMJ82" s="4"/>
      <c r="OMK82" s="4"/>
      <c r="OML82" s="4"/>
      <c r="OMM82" s="4"/>
      <c r="OMN82" s="4"/>
      <c r="OMO82" s="4"/>
      <c r="OMP82" s="4"/>
      <c r="OMQ82" s="4"/>
      <c r="OMR82" s="4"/>
      <c r="OMS82" s="4"/>
      <c r="OMT82" s="4"/>
      <c r="OMU82" s="4"/>
      <c r="OMV82" s="4"/>
      <c r="OMW82" s="4"/>
      <c r="OMX82" s="4"/>
      <c r="OMY82" s="4"/>
      <c r="OMZ82" s="4"/>
      <c r="ONA82" s="4"/>
      <c r="ONB82" s="4"/>
      <c r="ONC82" s="4"/>
      <c r="OND82" s="4"/>
      <c r="ONE82" s="4"/>
      <c r="ONF82" s="4"/>
      <c r="ONG82" s="4"/>
      <c r="ONH82" s="4"/>
      <c r="ONI82" s="4"/>
      <c r="ONJ82" s="4"/>
      <c r="ONK82" s="4"/>
      <c r="ONL82" s="4"/>
      <c r="ONM82" s="4"/>
      <c r="ONN82" s="4"/>
      <c r="ONO82" s="4"/>
      <c r="ONP82" s="4"/>
      <c r="ONQ82" s="4"/>
      <c r="ONR82" s="4"/>
      <c r="ONS82" s="4"/>
      <c r="ONT82" s="4"/>
      <c r="ONU82" s="4"/>
      <c r="ONV82" s="4"/>
      <c r="ONW82" s="4"/>
      <c r="ONX82" s="4"/>
      <c r="ONY82" s="4"/>
      <c r="ONZ82" s="4"/>
      <c r="OOA82" s="4"/>
      <c r="OOB82" s="4"/>
      <c r="OOC82" s="4"/>
      <c r="OOD82" s="4"/>
      <c r="OOE82" s="4"/>
      <c r="OOF82" s="4"/>
      <c r="OOG82" s="4"/>
      <c r="OOH82" s="4"/>
      <c r="OOI82" s="4"/>
      <c r="OOJ82" s="4"/>
      <c r="OOK82" s="4"/>
      <c r="OOL82" s="4"/>
      <c r="OOM82" s="4"/>
      <c r="OON82" s="4"/>
      <c r="OOO82" s="4"/>
      <c r="OOP82" s="4"/>
      <c r="OOQ82" s="4"/>
      <c r="OOR82" s="4"/>
      <c r="OOS82" s="4"/>
      <c r="OOT82" s="4"/>
      <c r="OOU82" s="4"/>
      <c r="OOV82" s="4"/>
      <c r="OOW82" s="4"/>
      <c r="OOX82" s="4"/>
      <c r="OOY82" s="4"/>
      <c r="OOZ82" s="4"/>
      <c r="OPA82" s="4"/>
      <c r="OPB82" s="4"/>
      <c r="OPC82" s="4"/>
      <c r="OPD82" s="4"/>
      <c r="OPE82" s="4"/>
      <c r="OPF82" s="4"/>
      <c r="OPG82" s="4"/>
      <c r="OPH82" s="4"/>
      <c r="OPI82" s="4"/>
      <c r="OPJ82" s="4"/>
      <c r="OPK82" s="4"/>
      <c r="OPL82" s="4"/>
      <c r="OPM82" s="4"/>
      <c r="OPN82" s="4"/>
      <c r="OPO82" s="4"/>
      <c r="OPP82" s="4"/>
      <c r="OPQ82" s="4"/>
      <c r="OPR82" s="4"/>
      <c r="OPS82" s="4"/>
      <c r="OPT82" s="4"/>
      <c r="OPU82" s="4"/>
      <c r="OPV82" s="4"/>
      <c r="OPW82" s="4"/>
      <c r="OPX82" s="4"/>
      <c r="OPY82" s="4"/>
      <c r="OPZ82" s="4"/>
      <c r="OQA82" s="4"/>
      <c r="OQB82" s="4"/>
      <c r="OQC82" s="4"/>
      <c r="OQD82" s="4"/>
      <c r="OQE82" s="4"/>
      <c r="OQF82" s="4"/>
      <c r="OQG82" s="4"/>
      <c r="OQH82" s="4"/>
      <c r="OQI82" s="4"/>
      <c r="OQJ82" s="4"/>
      <c r="OQK82" s="4"/>
      <c r="OQL82" s="4"/>
      <c r="OQM82" s="4"/>
      <c r="OQN82" s="4"/>
      <c r="OQO82" s="4"/>
      <c r="OQP82" s="4"/>
      <c r="OQQ82" s="4"/>
      <c r="OQR82" s="4"/>
      <c r="OQS82" s="4"/>
      <c r="OQT82" s="4"/>
      <c r="OQU82" s="4"/>
      <c r="OQV82" s="4"/>
      <c r="OQW82" s="4"/>
      <c r="OQX82" s="4"/>
      <c r="OQY82" s="4"/>
      <c r="OQZ82" s="4"/>
      <c r="ORA82" s="4"/>
      <c r="ORB82" s="4"/>
      <c r="ORC82" s="4"/>
      <c r="ORD82" s="4"/>
      <c r="ORE82" s="4"/>
      <c r="ORF82" s="4"/>
      <c r="ORG82" s="4"/>
      <c r="ORH82" s="4"/>
      <c r="ORI82" s="4"/>
      <c r="ORJ82" s="4"/>
      <c r="ORK82" s="4"/>
      <c r="ORL82" s="4"/>
      <c r="ORM82" s="4"/>
      <c r="ORN82" s="4"/>
      <c r="ORO82" s="4"/>
      <c r="ORP82" s="4"/>
      <c r="ORQ82" s="4"/>
      <c r="ORR82" s="4"/>
      <c r="ORS82" s="4"/>
      <c r="ORT82" s="4"/>
      <c r="ORU82" s="4"/>
      <c r="ORV82" s="4"/>
      <c r="ORW82" s="4"/>
      <c r="ORX82" s="4"/>
      <c r="ORY82" s="4"/>
      <c r="ORZ82" s="4"/>
      <c r="OSA82" s="4"/>
      <c r="OSB82" s="4"/>
      <c r="OSC82" s="4"/>
      <c r="OSD82" s="4"/>
      <c r="OSE82" s="4"/>
      <c r="OSF82" s="4"/>
      <c r="OSG82" s="4"/>
      <c r="OSH82" s="4"/>
      <c r="OSI82" s="4"/>
      <c r="OSJ82" s="4"/>
      <c r="OSK82" s="4"/>
      <c r="OSL82" s="4"/>
      <c r="OSM82" s="4"/>
      <c r="OSN82" s="4"/>
      <c r="OSO82" s="4"/>
      <c r="OSP82" s="4"/>
      <c r="OSQ82" s="4"/>
      <c r="OSR82" s="4"/>
      <c r="OSS82" s="4"/>
      <c r="OST82" s="4"/>
      <c r="OSU82" s="4"/>
      <c r="OSV82" s="4"/>
      <c r="OSW82" s="4"/>
      <c r="OSX82" s="4"/>
      <c r="OSY82" s="4"/>
      <c r="OSZ82" s="4"/>
      <c r="OTA82" s="4"/>
      <c r="OTB82" s="4"/>
      <c r="OTC82" s="4"/>
      <c r="OTD82" s="4"/>
      <c r="OTE82" s="4"/>
      <c r="OTF82" s="4"/>
      <c r="OTG82" s="4"/>
      <c r="OTH82" s="4"/>
      <c r="OTI82" s="4"/>
      <c r="OTJ82" s="4"/>
      <c r="OTK82" s="4"/>
      <c r="OTL82" s="4"/>
      <c r="OTM82" s="4"/>
      <c r="OTN82" s="4"/>
      <c r="OTO82" s="4"/>
      <c r="OTP82" s="4"/>
      <c r="OTQ82" s="4"/>
      <c r="OTR82" s="4"/>
      <c r="OTS82" s="4"/>
      <c r="OTT82" s="4"/>
      <c r="OTU82" s="4"/>
      <c r="OTV82" s="4"/>
      <c r="OTW82" s="4"/>
      <c r="OTX82" s="4"/>
      <c r="OTY82" s="4"/>
      <c r="OTZ82" s="4"/>
      <c r="OUA82" s="4"/>
      <c r="OUB82" s="4"/>
      <c r="OUC82" s="4"/>
      <c r="OUD82" s="4"/>
      <c r="OUE82" s="4"/>
      <c r="OUF82" s="4"/>
      <c r="OUG82" s="4"/>
      <c r="OUH82" s="4"/>
      <c r="OUI82" s="4"/>
      <c r="OUJ82" s="4"/>
      <c r="OUK82" s="4"/>
      <c r="OUL82" s="4"/>
      <c r="OUM82" s="4"/>
      <c r="OUN82" s="4"/>
      <c r="OUO82" s="4"/>
      <c r="OUP82" s="4"/>
      <c r="OUQ82" s="4"/>
      <c r="OUR82" s="4"/>
      <c r="OUS82" s="4"/>
      <c r="OUT82" s="4"/>
      <c r="OUU82" s="4"/>
      <c r="OUV82" s="4"/>
      <c r="OUW82" s="4"/>
      <c r="OUX82" s="4"/>
      <c r="OUY82" s="4"/>
      <c r="OUZ82" s="4"/>
      <c r="OVA82" s="4"/>
      <c r="OVB82" s="4"/>
      <c r="OVC82" s="4"/>
      <c r="OVD82" s="4"/>
      <c r="OVE82" s="4"/>
      <c r="OVF82" s="4"/>
      <c r="OVG82" s="4"/>
      <c r="OVH82" s="4"/>
      <c r="OVI82" s="4"/>
      <c r="OVJ82" s="4"/>
      <c r="OVK82" s="4"/>
      <c r="OVL82" s="4"/>
      <c r="OVM82" s="4"/>
      <c r="OVN82" s="4"/>
      <c r="OVO82" s="4"/>
      <c r="OVP82" s="4"/>
      <c r="OVQ82" s="4"/>
      <c r="OVR82" s="4"/>
      <c r="OVS82" s="4"/>
      <c r="OVT82" s="4"/>
      <c r="OVU82" s="4"/>
      <c r="OVV82" s="4"/>
      <c r="OVW82" s="4"/>
      <c r="OVX82" s="4"/>
      <c r="OVY82" s="4"/>
      <c r="OVZ82" s="4"/>
      <c r="OWA82" s="4"/>
      <c r="OWB82" s="4"/>
      <c r="OWC82" s="4"/>
      <c r="OWD82" s="4"/>
      <c r="OWE82" s="4"/>
      <c r="OWF82" s="4"/>
      <c r="OWG82" s="4"/>
      <c r="OWH82" s="4"/>
      <c r="OWI82" s="4"/>
      <c r="OWJ82" s="4"/>
      <c r="OWK82" s="4"/>
      <c r="OWL82" s="4"/>
      <c r="OWM82" s="4"/>
      <c r="OWN82" s="4"/>
      <c r="OWO82" s="4"/>
      <c r="OWP82" s="4"/>
      <c r="OWQ82" s="4"/>
      <c r="OWR82" s="4"/>
      <c r="OWS82" s="4"/>
      <c r="OWT82" s="4"/>
      <c r="OWU82" s="4"/>
      <c r="OWV82" s="4"/>
      <c r="OWW82" s="4"/>
      <c r="OWX82" s="4"/>
      <c r="OWY82" s="4"/>
      <c r="OWZ82" s="4"/>
      <c r="OXA82" s="4"/>
      <c r="OXB82" s="4"/>
      <c r="OXC82" s="4"/>
      <c r="OXD82" s="4"/>
      <c r="OXE82" s="4"/>
      <c r="OXF82" s="4"/>
      <c r="OXG82" s="4"/>
      <c r="OXH82" s="4"/>
      <c r="OXI82" s="4"/>
      <c r="OXJ82" s="4"/>
      <c r="OXK82" s="4"/>
      <c r="OXL82" s="4"/>
      <c r="OXM82" s="4"/>
      <c r="OXN82" s="4"/>
      <c r="OXO82" s="4"/>
      <c r="OXP82" s="4"/>
      <c r="OXQ82" s="4"/>
      <c r="OXR82" s="4"/>
      <c r="OXS82" s="4"/>
      <c r="OXT82" s="4"/>
      <c r="OXU82" s="4"/>
      <c r="OXV82" s="4"/>
      <c r="OXW82" s="4"/>
      <c r="OXX82" s="4"/>
      <c r="OXY82" s="4"/>
      <c r="OXZ82" s="4"/>
      <c r="OYA82" s="4"/>
      <c r="OYB82" s="4"/>
      <c r="OYC82" s="4"/>
      <c r="OYD82" s="4"/>
      <c r="OYE82" s="4"/>
      <c r="OYF82" s="4"/>
      <c r="OYG82" s="4"/>
      <c r="OYH82" s="4"/>
      <c r="OYI82" s="4"/>
      <c r="OYJ82" s="4"/>
      <c r="OYK82" s="4"/>
      <c r="OYL82" s="4"/>
      <c r="OYM82" s="4"/>
      <c r="OYN82" s="4"/>
      <c r="OYO82" s="4"/>
      <c r="OYP82" s="4"/>
      <c r="OYQ82" s="4"/>
      <c r="OYR82" s="4"/>
      <c r="OYS82" s="4"/>
      <c r="OYT82" s="4"/>
      <c r="OYU82" s="4"/>
      <c r="OYV82" s="4"/>
      <c r="OYW82" s="4"/>
      <c r="OYX82" s="4"/>
      <c r="OYY82" s="4"/>
      <c r="OYZ82" s="4"/>
      <c r="OZA82" s="4"/>
      <c r="OZB82" s="4"/>
      <c r="OZC82" s="4"/>
      <c r="OZD82" s="4"/>
      <c r="OZE82" s="4"/>
      <c r="OZF82" s="4"/>
      <c r="OZG82" s="4"/>
      <c r="OZH82" s="4"/>
      <c r="OZI82" s="4"/>
      <c r="OZJ82" s="4"/>
      <c r="OZK82" s="4"/>
      <c r="OZL82" s="4"/>
      <c r="OZM82" s="4"/>
      <c r="OZN82" s="4"/>
      <c r="OZO82" s="4"/>
      <c r="OZP82" s="4"/>
      <c r="OZQ82" s="4"/>
      <c r="OZR82" s="4"/>
      <c r="OZS82" s="4"/>
      <c r="OZT82" s="4"/>
      <c r="OZU82" s="4"/>
      <c r="OZV82" s="4"/>
      <c r="OZW82" s="4"/>
      <c r="OZX82" s="4"/>
      <c r="OZY82" s="4"/>
      <c r="OZZ82" s="4"/>
      <c r="PAA82" s="4"/>
      <c r="PAB82" s="4"/>
      <c r="PAC82" s="4"/>
      <c r="PAD82" s="4"/>
      <c r="PAE82" s="4"/>
      <c r="PAF82" s="4"/>
      <c r="PAG82" s="4"/>
      <c r="PAH82" s="4"/>
      <c r="PAI82" s="4"/>
      <c r="PAJ82" s="4"/>
      <c r="PAK82" s="4"/>
      <c r="PAL82" s="4"/>
      <c r="PAM82" s="4"/>
      <c r="PAN82" s="4"/>
      <c r="PAO82" s="4"/>
      <c r="PAP82" s="4"/>
      <c r="PAQ82" s="4"/>
      <c r="PAR82" s="4"/>
      <c r="PAS82" s="4"/>
      <c r="PAT82" s="4"/>
      <c r="PAU82" s="4"/>
      <c r="PAV82" s="4"/>
      <c r="PAW82" s="4"/>
      <c r="PAX82" s="4"/>
      <c r="PAY82" s="4"/>
      <c r="PAZ82" s="4"/>
      <c r="PBA82" s="4"/>
      <c r="PBB82" s="4"/>
      <c r="PBC82" s="4"/>
      <c r="PBD82" s="4"/>
      <c r="PBE82" s="4"/>
      <c r="PBF82" s="4"/>
      <c r="PBG82" s="4"/>
      <c r="PBH82" s="4"/>
      <c r="PBI82" s="4"/>
      <c r="PBJ82" s="4"/>
      <c r="PBK82" s="4"/>
      <c r="PBL82" s="4"/>
      <c r="PBM82" s="4"/>
      <c r="PBN82" s="4"/>
      <c r="PBO82" s="4"/>
      <c r="PBP82" s="4"/>
      <c r="PBQ82" s="4"/>
      <c r="PBR82" s="4"/>
      <c r="PBS82" s="4"/>
      <c r="PBT82" s="4"/>
      <c r="PBU82" s="4"/>
      <c r="PBV82" s="4"/>
      <c r="PBW82" s="4"/>
      <c r="PBX82" s="4"/>
      <c r="PBY82" s="4"/>
      <c r="PBZ82" s="4"/>
      <c r="PCA82" s="4"/>
      <c r="PCB82" s="4"/>
      <c r="PCC82" s="4"/>
      <c r="PCD82" s="4"/>
      <c r="PCE82" s="4"/>
      <c r="PCF82" s="4"/>
      <c r="PCG82" s="4"/>
      <c r="PCH82" s="4"/>
      <c r="PCI82" s="4"/>
      <c r="PCJ82" s="4"/>
      <c r="PCK82" s="4"/>
      <c r="PCL82" s="4"/>
      <c r="PCM82" s="4"/>
      <c r="PCN82" s="4"/>
      <c r="PCO82" s="4"/>
      <c r="PCP82" s="4"/>
      <c r="PCQ82" s="4"/>
      <c r="PCR82" s="4"/>
      <c r="PCS82" s="4"/>
      <c r="PCT82" s="4"/>
      <c r="PCU82" s="4"/>
      <c r="PCV82" s="4"/>
      <c r="PCW82" s="4"/>
      <c r="PCX82" s="4"/>
      <c r="PCY82" s="4"/>
      <c r="PCZ82" s="4"/>
      <c r="PDA82" s="4"/>
      <c r="PDB82" s="4"/>
      <c r="PDC82" s="4"/>
      <c r="PDD82" s="4"/>
      <c r="PDE82" s="4"/>
      <c r="PDF82" s="4"/>
      <c r="PDG82" s="4"/>
      <c r="PDH82" s="4"/>
      <c r="PDI82" s="4"/>
      <c r="PDJ82" s="4"/>
      <c r="PDK82" s="4"/>
      <c r="PDL82" s="4"/>
      <c r="PDM82" s="4"/>
      <c r="PDN82" s="4"/>
      <c r="PDO82" s="4"/>
      <c r="PDP82" s="4"/>
      <c r="PDQ82" s="4"/>
      <c r="PDR82" s="4"/>
      <c r="PDS82" s="4"/>
      <c r="PDT82" s="4"/>
      <c r="PDU82" s="4"/>
      <c r="PDV82" s="4"/>
      <c r="PDW82" s="4"/>
      <c r="PDX82" s="4"/>
      <c r="PDY82" s="4"/>
      <c r="PDZ82" s="4"/>
      <c r="PEA82" s="4"/>
      <c r="PEB82" s="4"/>
      <c r="PEC82" s="4"/>
      <c r="PED82" s="4"/>
      <c r="PEE82" s="4"/>
      <c r="PEF82" s="4"/>
      <c r="PEG82" s="4"/>
      <c r="PEH82" s="4"/>
      <c r="PEI82" s="4"/>
      <c r="PEJ82" s="4"/>
      <c r="PEK82" s="4"/>
      <c r="PEL82" s="4"/>
      <c r="PEM82" s="4"/>
      <c r="PEN82" s="4"/>
      <c r="PEO82" s="4"/>
      <c r="PEP82" s="4"/>
      <c r="PEQ82" s="4"/>
      <c r="PER82" s="4"/>
      <c r="PES82" s="4"/>
      <c r="PET82" s="4"/>
      <c r="PEU82" s="4"/>
      <c r="PEV82" s="4"/>
      <c r="PEW82" s="4"/>
      <c r="PEX82" s="4"/>
      <c r="PEY82" s="4"/>
      <c r="PEZ82" s="4"/>
      <c r="PFA82" s="4"/>
      <c r="PFB82" s="4"/>
      <c r="PFC82" s="4"/>
      <c r="PFD82" s="4"/>
      <c r="PFE82" s="4"/>
      <c r="PFF82" s="4"/>
      <c r="PFG82" s="4"/>
      <c r="PFH82" s="4"/>
      <c r="PFI82" s="4"/>
      <c r="PFJ82" s="4"/>
      <c r="PFK82" s="4"/>
      <c r="PFL82" s="4"/>
      <c r="PFM82" s="4"/>
      <c r="PFN82" s="4"/>
      <c r="PFO82" s="4"/>
      <c r="PFP82" s="4"/>
      <c r="PFQ82" s="4"/>
      <c r="PFR82" s="4"/>
      <c r="PFS82" s="4"/>
      <c r="PFT82" s="4"/>
      <c r="PFU82" s="4"/>
      <c r="PFV82" s="4"/>
      <c r="PFW82" s="4"/>
      <c r="PFX82" s="4"/>
      <c r="PFY82" s="4"/>
      <c r="PFZ82" s="4"/>
      <c r="PGA82" s="4"/>
      <c r="PGB82" s="4"/>
      <c r="PGC82" s="4"/>
      <c r="PGD82" s="4"/>
      <c r="PGE82" s="4"/>
      <c r="PGF82" s="4"/>
      <c r="PGG82" s="4"/>
      <c r="PGH82" s="4"/>
      <c r="PGI82" s="4"/>
      <c r="PGJ82" s="4"/>
      <c r="PGK82" s="4"/>
      <c r="PGL82" s="4"/>
      <c r="PGM82" s="4"/>
      <c r="PGN82" s="4"/>
      <c r="PGO82" s="4"/>
      <c r="PGP82" s="4"/>
      <c r="PGQ82" s="4"/>
      <c r="PGR82" s="4"/>
      <c r="PGS82" s="4"/>
      <c r="PGT82" s="4"/>
      <c r="PGU82" s="4"/>
      <c r="PGV82" s="4"/>
      <c r="PGW82" s="4"/>
      <c r="PGX82" s="4"/>
      <c r="PGY82" s="4"/>
      <c r="PGZ82" s="4"/>
      <c r="PHA82" s="4"/>
      <c r="PHB82" s="4"/>
      <c r="PHC82" s="4"/>
      <c r="PHD82" s="4"/>
      <c r="PHE82" s="4"/>
      <c r="PHF82" s="4"/>
      <c r="PHG82" s="4"/>
      <c r="PHH82" s="4"/>
      <c r="PHI82" s="4"/>
      <c r="PHJ82" s="4"/>
      <c r="PHK82" s="4"/>
      <c r="PHL82" s="4"/>
      <c r="PHM82" s="4"/>
      <c r="PHN82" s="4"/>
      <c r="PHO82" s="4"/>
      <c r="PHP82" s="4"/>
      <c r="PHQ82" s="4"/>
      <c r="PHR82" s="4"/>
      <c r="PHS82" s="4"/>
      <c r="PHT82" s="4"/>
      <c r="PHU82" s="4"/>
      <c r="PHV82" s="4"/>
      <c r="PHW82" s="4"/>
      <c r="PHX82" s="4"/>
      <c r="PHY82" s="4"/>
      <c r="PHZ82" s="4"/>
      <c r="PIA82" s="4"/>
      <c r="PIB82" s="4"/>
      <c r="PIC82" s="4"/>
      <c r="PID82" s="4"/>
      <c r="PIE82" s="4"/>
      <c r="PIF82" s="4"/>
      <c r="PIG82" s="4"/>
      <c r="PIH82" s="4"/>
      <c r="PII82" s="4"/>
      <c r="PIJ82" s="4"/>
      <c r="PIK82" s="4"/>
      <c r="PIL82" s="4"/>
      <c r="PIM82" s="4"/>
      <c r="PIN82" s="4"/>
      <c r="PIO82" s="4"/>
      <c r="PIP82" s="4"/>
      <c r="PIQ82" s="4"/>
      <c r="PIR82" s="4"/>
      <c r="PIS82" s="4"/>
      <c r="PIT82" s="4"/>
      <c r="PIU82" s="4"/>
      <c r="PIV82" s="4"/>
      <c r="PIW82" s="4"/>
      <c r="PIX82" s="4"/>
      <c r="PIY82" s="4"/>
      <c r="PIZ82" s="4"/>
      <c r="PJA82" s="4"/>
      <c r="PJB82" s="4"/>
      <c r="PJC82" s="4"/>
      <c r="PJD82" s="4"/>
      <c r="PJE82" s="4"/>
      <c r="PJF82" s="4"/>
      <c r="PJG82" s="4"/>
      <c r="PJH82" s="4"/>
      <c r="PJI82" s="4"/>
      <c r="PJJ82" s="4"/>
      <c r="PJK82" s="4"/>
      <c r="PJL82" s="4"/>
      <c r="PJM82" s="4"/>
      <c r="PJN82" s="4"/>
      <c r="PJO82" s="4"/>
      <c r="PJP82" s="4"/>
      <c r="PJQ82" s="4"/>
      <c r="PJR82" s="4"/>
      <c r="PJS82" s="4"/>
      <c r="PJT82" s="4"/>
      <c r="PJU82" s="4"/>
      <c r="PJV82" s="4"/>
      <c r="PJW82" s="4"/>
      <c r="PJX82" s="4"/>
      <c r="PJY82" s="4"/>
      <c r="PJZ82" s="4"/>
      <c r="PKA82" s="4"/>
      <c r="PKB82" s="4"/>
      <c r="PKC82" s="4"/>
      <c r="PKD82" s="4"/>
      <c r="PKE82" s="4"/>
      <c r="PKF82" s="4"/>
      <c r="PKG82" s="4"/>
      <c r="PKH82" s="4"/>
      <c r="PKI82" s="4"/>
      <c r="PKJ82" s="4"/>
      <c r="PKK82" s="4"/>
      <c r="PKL82" s="4"/>
      <c r="PKM82" s="4"/>
      <c r="PKN82" s="4"/>
      <c r="PKO82" s="4"/>
      <c r="PKP82" s="4"/>
      <c r="PKQ82" s="4"/>
      <c r="PKR82" s="4"/>
      <c r="PKS82" s="4"/>
      <c r="PKT82" s="4"/>
      <c r="PKU82" s="4"/>
      <c r="PKV82" s="4"/>
      <c r="PKW82" s="4"/>
      <c r="PKX82" s="4"/>
      <c r="PKY82" s="4"/>
      <c r="PKZ82" s="4"/>
      <c r="PLA82" s="4"/>
      <c r="PLB82" s="4"/>
      <c r="PLC82" s="4"/>
      <c r="PLD82" s="4"/>
      <c r="PLE82" s="4"/>
      <c r="PLF82" s="4"/>
      <c r="PLG82" s="4"/>
      <c r="PLH82" s="4"/>
      <c r="PLI82" s="4"/>
      <c r="PLJ82" s="4"/>
      <c r="PLK82" s="4"/>
      <c r="PLL82" s="4"/>
      <c r="PLM82" s="4"/>
      <c r="PLN82" s="4"/>
      <c r="PLO82" s="4"/>
      <c r="PLP82" s="4"/>
      <c r="PLQ82" s="4"/>
      <c r="PLR82" s="4"/>
      <c r="PLS82" s="4"/>
      <c r="PLT82" s="4"/>
      <c r="PLU82" s="4"/>
      <c r="PLV82" s="4"/>
      <c r="PLW82" s="4"/>
      <c r="PLX82" s="4"/>
      <c r="PLY82" s="4"/>
      <c r="PLZ82" s="4"/>
      <c r="PMA82" s="4"/>
      <c r="PMB82" s="4"/>
      <c r="PMC82" s="4"/>
      <c r="PMD82" s="4"/>
      <c r="PME82" s="4"/>
      <c r="PMF82" s="4"/>
      <c r="PMG82" s="4"/>
      <c r="PMH82" s="4"/>
      <c r="PMI82" s="4"/>
      <c r="PMJ82" s="4"/>
      <c r="PMK82" s="4"/>
      <c r="PML82" s="4"/>
      <c r="PMM82" s="4"/>
      <c r="PMN82" s="4"/>
      <c r="PMO82" s="4"/>
      <c r="PMP82" s="4"/>
      <c r="PMQ82" s="4"/>
      <c r="PMR82" s="4"/>
      <c r="PMS82" s="4"/>
      <c r="PMT82" s="4"/>
      <c r="PMU82" s="4"/>
      <c r="PMV82" s="4"/>
      <c r="PMW82" s="4"/>
      <c r="PMX82" s="4"/>
      <c r="PMY82" s="4"/>
      <c r="PMZ82" s="4"/>
      <c r="PNA82" s="4"/>
      <c r="PNB82" s="4"/>
      <c r="PNC82" s="4"/>
      <c r="PND82" s="4"/>
      <c r="PNE82" s="4"/>
      <c r="PNF82" s="4"/>
      <c r="PNG82" s="4"/>
      <c r="PNH82" s="4"/>
      <c r="PNI82" s="4"/>
      <c r="PNJ82" s="4"/>
      <c r="PNK82" s="4"/>
      <c r="PNL82" s="4"/>
      <c r="PNM82" s="4"/>
      <c r="PNN82" s="4"/>
      <c r="PNO82" s="4"/>
      <c r="PNP82" s="4"/>
      <c r="PNQ82" s="4"/>
      <c r="PNR82" s="4"/>
      <c r="PNS82" s="4"/>
      <c r="PNT82" s="4"/>
      <c r="PNU82" s="4"/>
      <c r="PNV82" s="4"/>
      <c r="PNW82" s="4"/>
      <c r="PNX82" s="4"/>
      <c r="PNY82" s="4"/>
      <c r="PNZ82" s="4"/>
      <c r="POA82" s="4"/>
      <c r="POB82" s="4"/>
      <c r="POC82" s="4"/>
      <c r="POD82" s="4"/>
      <c r="POE82" s="4"/>
      <c r="POF82" s="4"/>
      <c r="POG82" s="4"/>
      <c r="POH82" s="4"/>
      <c r="POI82" s="4"/>
      <c r="POJ82" s="4"/>
      <c r="POK82" s="4"/>
      <c r="POL82" s="4"/>
      <c r="POM82" s="4"/>
      <c r="PON82" s="4"/>
      <c r="POO82" s="4"/>
      <c r="POP82" s="4"/>
      <c r="POQ82" s="4"/>
      <c r="POR82" s="4"/>
      <c r="POS82" s="4"/>
      <c r="POT82" s="4"/>
      <c r="POU82" s="4"/>
      <c r="POV82" s="4"/>
      <c r="POW82" s="4"/>
      <c r="POX82" s="4"/>
      <c r="POY82" s="4"/>
      <c r="POZ82" s="4"/>
      <c r="PPA82" s="4"/>
      <c r="PPB82" s="4"/>
      <c r="PPC82" s="4"/>
      <c r="PPD82" s="4"/>
      <c r="PPE82" s="4"/>
      <c r="PPF82" s="4"/>
      <c r="PPG82" s="4"/>
      <c r="PPH82" s="4"/>
      <c r="PPI82" s="4"/>
      <c r="PPJ82" s="4"/>
      <c r="PPK82" s="4"/>
      <c r="PPL82" s="4"/>
      <c r="PPM82" s="4"/>
      <c r="PPN82" s="4"/>
      <c r="PPO82" s="4"/>
      <c r="PPP82" s="4"/>
      <c r="PPQ82" s="4"/>
      <c r="PPR82" s="4"/>
      <c r="PPS82" s="4"/>
      <c r="PPT82" s="4"/>
      <c r="PPU82" s="4"/>
      <c r="PPV82" s="4"/>
      <c r="PPW82" s="4"/>
      <c r="PPX82" s="4"/>
      <c r="PPY82" s="4"/>
      <c r="PPZ82" s="4"/>
      <c r="PQA82" s="4"/>
      <c r="PQB82" s="4"/>
      <c r="PQC82" s="4"/>
      <c r="PQD82" s="4"/>
      <c r="PQE82" s="4"/>
      <c r="PQF82" s="4"/>
      <c r="PQG82" s="4"/>
      <c r="PQH82" s="4"/>
      <c r="PQI82" s="4"/>
      <c r="PQJ82" s="4"/>
      <c r="PQK82" s="4"/>
      <c r="PQL82" s="4"/>
      <c r="PQM82" s="4"/>
      <c r="PQN82" s="4"/>
      <c r="PQO82" s="4"/>
      <c r="PQP82" s="4"/>
      <c r="PQQ82" s="4"/>
      <c r="PQR82" s="4"/>
      <c r="PQS82" s="4"/>
      <c r="PQT82" s="4"/>
      <c r="PQU82" s="4"/>
      <c r="PQV82" s="4"/>
      <c r="PQW82" s="4"/>
      <c r="PQX82" s="4"/>
      <c r="PQY82" s="4"/>
      <c r="PQZ82" s="4"/>
      <c r="PRA82" s="4"/>
      <c r="PRB82" s="4"/>
      <c r="PRC82" s="4"/>
      <c r="PRD82" s="4"/>
      <c r="PRE82" s="4"/>
      <c r="PRF82" s="4"/>
      <c r="PRG82" s="4"/>
      <c r="PRH82" s="4"/>
      <c r="PRI82" s="4"/>
      <c r="PRJ82" s="4"/>
      <c r="PRK82" s="4"/>
      <c r="PRL82" s="4"/>
      <c r="PRM82" s="4"/>
      <c r="PRN82" s="4"/>
      <c r="PRO82" s="4"/>
      <c r="PRP82" s="4"/>
      <c r="PRQ82" s="4"/>
      <c r="PRR82" s="4"/>
      <c r="PRS82" s="4"/>
      <c r="PRT82" s="4"/>
      <c r="PRU82" s="4"/>
      <c r="PRV82" s="4"/>
      <c r="PRW82" s="4"/>
      <c r="PRX82" s="4"/>
      <c r="PRY82" s="4"/>
      <c r="PRZ82" s="4"/>
      <c r="PSA82" s="4"/>
      <c r="PSB82" s="4"/>
      <c r="PSC82" s="4"/>
      <c r="PSD82" s="4"/>
      <c r="PSE82" s="4"/>
      <c r="PSF82" s="4"/>
      <c r="PSG82" s="4"/>
      <c r="PSH82" s="4"/>
      <c r="PSI82" s="4"/>
      <c r="PSJ82" s="4"/>
      <c r="PSK82" s="4"/>
      <c r="PSL82" s="4"/>
      <c r="PSM82" s="4"/>
      <c r="PSN82" s="4"/>
      <c r="PSO82" s="4"/>
      <c r="PSP82" s="4"/>
      <c r="PSQ82" s="4"/>
      <c r="PSR82" s="4"/>
      <c r="PSS82" s="4"/>
      <c r="PST82" s="4"/>
      <c r="PSU82" s="4"/>
      <c r="PSV82" s="4"/>
      <c r="PSW82" s="4"/>
      <c r="PSX82" s="4"/>
      <c r="PSY82" s="4"/>
      <c r="PSZ82" s="4"/>
      <c r="PTA82" s="4"/>
      <c r="PTB82" s="4"/>
      <c r="PTC82" s="4"/>
      <c r="PTD82" s="4"/>
      <c r="PTE82" s="4"/>
      <c r="PTF82" s="4"/>
      <c r="PTG82" s="4"/>
      <c r="PTH82" s="4"/>
      <c r="PTI82" s="4"/>
      <c r="PTJ82" s="4"/>
      <c r="PTK82" s="4"/>
      <c r="PTL82" s="4"/>
      <c r="PTM82" s="4"/>
      <c r="PTN82" s="4"/>
      <c r="PTO82" s="4"/>
      <c r="PTP82" s="4"/>
      <c r="PTQ82" s="4"/>
      <c r="PTR82" s="4"/>
      <c r="PTS82" s="4"/>
      <c r="PTT82" s="4"/>
      <c r="PTU82" s="4"/>
      <c r="PTV82" s="4"/>
      <c r="PTW82" s="4"/>
      <c r="PTX82" s="4"/>
      <c r="PTY82" s="4"/>
      <c r="PTZ82" s="4"/>
      <c r="PUA82" s="4"/>
      <c r="PUB82" s="4"/>
      <c r="PUC82" s="4"/>
      <c r="PUD82" s="4"/>
      <c r="PUE82" s="4"/>
      <c r="PUF82" s="4"/>
      <c r="PUG82" s="4"/>
      <c r="PUH82" s="4"/>
      <c r="PUI82" s="4"/>
      <c r="PUJ82" s="4"/>
      <c r="PUK82" s="4"/>
      <c r="PUL82" s="4"/>
      <c r="PUM82" s="4"/>
      <c r="PUN82" s="4"/>
      <c r="PUO82" s="4"/>
      <c r="PUP82" s="4"/>
      <c r="PUQ82" s="4"/>
      <c r="PUR82" s="4"/>
      <c r="PUS82" s="4"/>
      <c r="PUT82" s="4"/>
      <c r="PUU82" s="4"/>
      <c r="PUV82" s="4"/>
      <c r="PUW82" s="4"/>
      <c r="PUX82" s="4"/>
      <c r="PUY82" s="4"/>
      <c r="PUZ82" s="4"/>
      <c r="PVA82" s="4"/>
      <c r="PVB82" s="4"/>
      <c r="PVC82" s="4"/>
      <c r="PVD82" s="4"/>
      <c r="PVE82" s="4"/>
      <c r="PVF82" s="4"/>
      <c r="PVG82" s="4"/>
      <c r="PVH82" s="4"/>
      <c r="PVI82" s="4"/>
      <c r="PVJ82" s="4"/>
      <c r="PVK82" s="4"/>
      <c r="PVL82" s="4"/>
      <c r="PVM82" s="4"/>
      <c r="PVN82" s="4"/>
      <c r="PVO82" s="4"/>
      <c r="PVP82" s="4"/>
      <c r="PVQ82" s="4"/>
      <c r="PVR82" s="4"/>
      <c r="PVS82" s="4"/>
      <c r="PVT82" s="4"/>
      <c r="PVU82" s="4"/>
      <c r="PVV82" s="4"/>
      <c r="PVW82" s="4"/>
      <c r="PVX82" s="4"/>
      <c r="PVY82" s="4"/>
      <c r="PVZ82" s="4"/>
      <c r="PWA82" s="4"/>
      <c r="PWB82" s="4"/>
      <c r="PWC82" s="4"/>
      <c r="PWD82" s="4"/>
      <c r="PWE82" s="4"/>
      <c r="PWF82" s="4"/>
      <c r="PWG82" s="4"/>
      <c r="PWH82" s="4"/>
      <c r="PWI82" s="4"/>
      <c r="PWJ82" s="4"/>
      <c r="PWK82" s="4"/>
      <c r="PWL82" s="4"/>
      <c r="PWM82" s="4"/>
      <c r="PWN82" s="4"/>
      <c r="PWO82" s="4"/>
      <c r="PWP82" s="4"/>
      <c r="PWQ82" s="4"/>
      <c r="PWR82" s="4"/>
      <c r="PWS82" s="4"/>
      <c r="PWT82" s="4"/>
      <c r="PWU82" s="4"/>
      <c r="PWV82" s="4"/>
      <c r="PWW82" s="4"/>
      <c r="PWX82" s="4"/>
      <c r="PWY82" s="4"/>
      <c r="PWZ82" s="4"/>
      <c r="PXA82" s="4"/>
      <c r="PXB82" s="4"/>
      <c r="PXC82" s="4"/>
      <c r="PXD82" s="4"/>
      <c r="PXE82" s="4"/>
      <c r="PXF82" s="4"/>
      <c r="PXG82" s="4"/>
      <c r="PXH82" s="4"/>
      <c r="PXI82" s="4"/>
      <c r="PXJ82" s="4"/>
      <c r="PXK82" s="4"/>
      <c r="PXL82" s="4"/>
      <c r="PXM82" s="4"/>
      <c r="PXN82" s="4"/>
      <c r="PXO82" s="4"/>
      <c r="PXP82" s="4"/>
      <c r="PXQ82" s="4"/>
      <c r="PXR82" s="4"/>
      <c r="PXS82" s="4"/>
      <c r="PXT82" s="4"/>
      <c r="PXU82" s="4"/>
      <c r="PXV82" s="4"/>
      <c r="PXW82" s="4"/>
      <c r="PXX82" s="4"/>
      <c r="PXY82" s="4"/>
      <c r="PXZ82" s="4"/>
      <c r="PYA82" s="4"/>
      <c r="PYB82" s="4"/>
      <c r="PYC82" s="4"/>
      <c r="PYD82" s="4"/>
      <c r="PYE82" s="4"/>
      <c r="PYF82" s="4"/>
      <c r="PYG82" s="4"/>
      <c r="PYH82" s="4"/>
      <c r="PYI82" s="4"/>
      <c r="PYJ82" s="4"/>
      <c r="PYK82" s="4"/>
      <c r="PYL82" s="4"/>
      <c r="PYM82" s="4"/>
      <c r="PYN82" s="4"/>
      <c r="PYO82" s="4"/>
      <c r="PYP82" s="4"/>
      <c r="PYQ82" s="4"/>
      <c r="PYR82" s="4"/>
      <c r="PYS82" s="4"/>
      <c r="PYT82" s="4"/>
      <c r="PYU82" s="4"/>
      <c r="PYV82" s="4"/>
      <c r="PYW82" s="4"/>
      <c r="PYX82" s="4"/>
      <c r="PYY82" s="4"/>
      <c r="PYZ82" s="4"/>
      <c r="PZA82" s="4"/>
      <c r="PZB82" s="4"/>
      <c r="PZC82" s="4"/>
      <c r="PZD82" s="4"/>
      <c r="PZE82" s="4"/>
      <c r="PZF82" s="4"/>
      <c r="PZG82" s="4"/>
      <c r="PZH82" s="4"/>
      <c r="PZI82" s="4"/>
      <c r="PZJ82" s="4"/>
      <c r="PZK82" s="4"/>
      <c r="PZL82" s="4"/>
      <c r="PZM82" s="4"/>
      <c r="PZN82" s="4"/>
      <c r="PZO82" s="4"/>
      <c r="PZP82" s="4"/>
      <c r="PZQ82" s="4"/>
      <c r="PZR82" s="4"/>
      <c r="PZS82" s="4"/>
      <c r="PZT82" s="4"/>
      <c r="PZU82" s="4"/>
      <c r="PZV82" s="4"/>
      <c r="PZW82" s="4"/>
      <c r="PZX82" s="4"/>
      <c r="PZY82" s="4"/>
      <c r="PZZ82" s="4"/>
      <c r="QAA82" s="4"/>
      <c r="QAB82" s="4"/>
      <c r="QAC82" s="4"/>
      <c r="QAD82" s="4"/>
      <c r="QAE82" s="4"/>
      <c r="QAF82" s="4"/>
      <c r="QAG82" s="4"/>
      <c r="QAH82" s="4"/>
      <c r="QAI82" s="4"/>
      <c r="QAJ82" s="4"/>
      <c r="QAK82" s="4"/>
      <c r="QAL82" s="4"/>
      <c r="QAM82" s="4"/>
      <c r="QAN82" s="4"/>
      <c r="QAO82" s="4"/>
      <c r="QAP82" s="4"/>
      <c r="QAQ82" s="4"/>
      <c r="QAR82" s="4"/>
      <c r="QAS82" s="4"/>
      <c r="QAT82" s="4"/>
      <c r="QAU82" s="4"/>
      <c r="QAV82" s="4"/>
      <c r="QAW82" s="4"/>
      <c r="QAX82" s="4"/>
      <c r="QAY82" s="4"/>
      <c r="QAZ82" s="4"/>
      <c r="QBA82" s="4"/>
      <c r="QBB82" s="4"/>
      <c r="QBC82" s="4"/>
      <c r="QBD82" s="4"/>
      <c r="QBE82" s="4"/>
      <c r="QBF82" s="4"/>
      <c r="QBG82" s="4"/>
      <c r="QBH82" s="4"/>
      <c r="QBI82" s="4"/>
      <c r="QBJ82" s="4"/>
      <c r="QBK82" s="4"/>
      <c r="QBL82" s="4"/>
      <c r="QBM82" s="4"/>
      <c r="QBN82" s="4"/>
      <c r="QBO82" s="4"/>
      <c r="QBP82" s="4"/>
      <c r="QBQ82" s="4"/>
      <c r="QBR82" s="4"/>
      <c r="QBS82" s="4"/>
      <c r="QBT82" s="4"/>
      <c r="QBU82" s="4"/>
      <c r="QBV82" s="4"/>
      <c r="QBW82" s="4"/>
      <c r="QBX82" s="4"/>
      <c r="QBY82" s="4"/>
      <c r="QBZ82" s="4"/>
      <c r="QCA82" s="4"/>
      <c r="QCB82" s="4"/>
      <c r="QCC82" s="4"/>
      <c r="QCD82" s="4"/>
      <c r="QCE82" s="4"/>
      <c r="QCF82" s="4"/>
      <c r="QCG82" s="4"/>
      <c r="QCH82" s="4"/>
      <c r="QCI82" s="4"/>
      <c r="QCJ82" s="4"/>
      <c r="QCK82" s="4"/>
      <c r="QCL82" s="4"/>
      <c r="QCM82" s="4"/>
      <c r="QCN82" s="4"/>
      <c r="QCO82" s="4"/>
      <c r="QCP82" s="4"/>
      <c r="QCQ82" s="4"/>
      <c r="QCR82" s="4"/>
      <c r="QCS82" s="4"/>
      <c r="QCT82" s="4"/>
      <c r="QCU82" s="4"/>
      <c r="QCV82" s="4"/>
      <c r="QCW82" s="4"/>
      <c r="QCX82" s="4"/>
      <c r="QCY82" s="4"/>
      <c r="QCZ82" s="4"/>
      <c r="QDA82" s="4"/>
      <c r="QDB82" s="4"/>
      <c r="QDC82" s="4"/>
      <c r="QDD82" s="4"/>
      <c r="QDE82" s="4"/>
      <c r="QDF82" s="4"/>
      <c r="QDG82" s="4"/>
      <c r="QDH82" s="4"/>
      <c r="QDI82" s="4"/>
      <c r="QDJ82" s="4"/>
      <c r="QDK82" s="4"/>
      <c r="QDL82" s="4"/>
      <c r="QDM82" s="4"/>
      <c r="QDN82" s="4"/>
      <c r="QDO82" s="4"/>
      <c r="QDP82" s="4"/>
      <c r="QDQ82" s="4"/>
      <c r="QDR82" s="4"/>
      <c r="QDS82" s="4"/>
      <c r="QDT82" s="4"/>
      <c r="QDU82" s="4"/>
      <c r="QDV82" s="4"/>
      <c r="QDW82" s="4"/>
      <c r="QDX82" s="4"/>
      <c r="QDY82" s="4"/>
      <c r="QDZ82" s="4"/>
      <c r="QEA82" s="4"/>
      <c r="QEB82" s="4"/>
      <c r="QEC82" s="4"/>
      <c r="QED82" s="4"/>
      <c r="QEE82" s="4"/>
      <c r="QEF82" s="4"/>
      <c r="QEG82" s="4"/>
      <c r="QEH82" s="4"/>
      <c r="QEI82" s="4"/>
      <c r="QEJ82" s="4"/>
      <c r="QEK82" s="4"/>
      <c r="QEL82" s="4"/>
      <c r="QEM82" s="4"/>
      <c r="QEN82" s="4"/>
      <c r="QEO82" s="4"/>
      <c r="QEP82" s="4"/>
      <c r="QEQ82" s="4"/>
      <c r="QER82" s="4"/>
      <c r="QES82" s="4"/>
      <c r="QET82" s="4"/>
      <c r="QEU82" s="4"/>
      <c r="QEV82" s="4"/>
      <c r="QEW82" s="4"/>
      <c r="QEX82" s="4"/>
      <c r="QEY82" s="4"/>
      <c r="QEZ82" s="4"/>
      <c r="QFA82" s="4"/>
      <c r="QFB82" s="4"/>
      <c r="QFC82" s="4"/>
      <c r="QFD82" s="4"/>
      <c r="QFE82" s="4"/>
      <c r="QFF82" s="4"/>
      <c r="QFG82" s="4"/>
      <c r="QFH82" s="4"/>
      <c r="QFI82" s="4"/>
      <c r="QFJ82" s="4"/>
      <c r="QFK82" s="4"/>
      <c r="QFL82" s="4"/>
      <c r="QFM82" s="4"/>
      <c r="QFN82" s="4"/>
      <c r="QFO82" s="4"/>
      <c r="QFP82" s="4"/>
      <c r="QFQ82" s="4"/>
      <c r="QFR82" s="4"/>
      <c r="QFS82" s="4"/>
      <c r="QFT82" s="4"/>
      <c r="QFU82" s="4"/>
      <c r="QFV82" s="4"/>
      <c r="QFW82" s="4"/>
      <c r="QFX82" s="4"/>
      <c r="QFY82" s="4"/>
      <c r="QFZ82" s="4"/>
      <c r="QGA82" s="4"/>
      <c r="QGB82" s="4"/>
      <c r="QGC82" s="4"/>
      <c r="QGD82" s="4"/>
      <c r="QGE82" s="4"/>
      <c r="QGF82" s="4"/>
      <c r="QGG82" s="4"/>
      <c r="QGH82" s="4"/>
      <c r="QGI82" s="4"/>
      <c r="QGJ82" s="4"/>
      <c r="QGK82" s="4"/>
      <c r="QGL82" s="4"/>
      <c r="QGM82" s="4"/>
      <c r="QGN82" s="4"/>
      <c r="QGO82" s="4"/>
      <c r="QGP82" s="4"/>
      <c r="QGQ82" s="4"/>
      <c r="QGR82" s="4"/>
      <c r="QGS82" s="4"/>
      <c r="QGT82" s="4"/>
      <c r="QGU82" s="4"/>
      <c r="QGV82" s="4"/>
      <c r="QGW82" s="4"/>
      <c r="QGX82" s="4"/>
      <c r="QGY82" s="4"/>
      <c r="QGZ82" s="4"/>
      <c r="QHA82" s="4"/>
      <c r="QHB82" s="4"/>
      <c r="QHC82" s="4"/>
      <c r="QHD82" s="4"/>
      <c r="QHE82" s="4"/>
      <c r="QHF82" s="4"/>
      <c r="QHG82" s="4"/>
      <c r="QHH82" s="4"/>
      <c r="QHI82" s="4"/>
      <c r="QHJ82" s="4"/>
      <c r="QHK82" s="4"/>
      <c r="QHL82" s="4"/>
      <c r="QHM82" s="4"/>
      <c r="QHN82" s="4"/>
      <c r="QHO82" s="4"/>
      <c r="QHP82" s="4"/>
      <c r="QHQ82" s="4"/>
      <c r="QHR82" s="4"/>
      <c r="QHS82" s="4"/>
      <c r="QHT82" s="4"/>
      <c r="QHU82" s="4"/>
      <c r="QHV82" s="4"/>
      <c r="QHW82" s="4"/>
      <c r="QHX82" s="4"/>
      <c r="QHY82" s="4"/>
      <c r="QHZ82" s="4"/>
      <c r="QIA82" s="4"/>
      <c r="QIB82" s="4"/>
      <c r="QIC82" s="4"/>
      <c r="QID82" s="4"/>
      <c r="QIE82" s="4"/>
      <c r="QIF82" s="4"/>
      <c r="QIG82" s="4"/>
      <c r="QIH82" s="4"/>
      <c r="QII82" s="4"/>
      <c r="QIJ82" s="4"/>
      <c r="QIK82" s="4"/>
      <c r="QIL82" s="4"/>
      <c r="QIM82" s="4"/>
      <c r="QIN82" s="4"/>
      <c r="QIO82" s="4"/>
      <c r="QIP82" s="4"/>
      <c r="QIQ82" s="4"/>
      <c r="QIR82" s="4"/>
      <c r="QIS82" s="4"/>
      <c r="QIT82" s="4"/>
      <c r="QIU82" s="4"/>
      <c r="QIV82" s="4"/>
      <c r="QIW82" s="4"/>
      <c r="QIX82" s="4"/>
      <c r="QIY82" s="4"/>
      <c r="QIZ82" s="4"/>
      <c r="QJA82" s="4"/>
      <c r="QJB82" s="4"/>
      <c r="QJC82" s="4"/>
      <c r="QJD82" s="4"/>
      <c r="QJE82" s="4"/>
      <c r="QJF82" s="4"/>
      <c r="QJG82" s="4"/>
      <c r="QJH82" s="4"/>
      <c r="QJI82" s="4"/>
      <c r="QJJ82" s="4"/>
      <c r="QJK82" s="4"/>
      <c r="QJL82" s="4"/>
      <c r="QJM82" s="4"/>
      <c r="QJN82" s="4"/>
      <c r="QJO82" s="4"/>
      <c r="QJP82" s="4"/>
      <c r="QJQ82" s="4"/>
      <c r="QJR82" s="4"/>
      <c r="QJS82" s="4"/>
      <c r="QJT82" s="4"/>
      <c r="QJU82" s="4"/>
      <c r="QJV82" s="4"/>
      <c r="QJW82" s="4"/>
      <c r="QJX82" s="4"/>
      <c r="QJY82" s="4"/>
      <c r="QJZ82" s="4"/>
      <c r="QKA82" s="4"/>
      <c r="QKB82" s="4"/>
      <c r="QKC82" s="4"/>
      <c r="QKD82" s="4"/>
      <c r="QKE82" s="4"/>
      <c r="QKF82" s="4"/>
      <c r="QKG82" s="4"/>
      <c r="QKH82" s="4"/>
      <c r="QKI82" s="4"/>
      <c r="QKJ82" s="4"/>
      <c r="QKK82" s="4"/>
      <c r="QKL82" s="4"/>
      <c r="QKM82" s="4"/>
      <c r="QKN82" s="4"/>
      <c r="QKO82" s="4"/>
      <c r="QKP82" s="4"/>
      <c r="QKQ82" s="4"/>
      <c r="QKR82" s="4"/>
      <c r="QKS82" s="4"/>
      <c r="QKT82" s="4"/>
      <c r="QKU82" s="4"/>
      <c r="QKV82" s="4"/>
      <c r="QKW82" s="4"/>
      <c r="QKX82" s="4"/>
      <c r="QKY82" s="4"/>
      <c r="QKZ82" s="4"/>
      <c r="QLA82" s="4"/>
      <c r="QLB82" s="4"/>
      <c r="QLC82" s="4"/>
      <c r="QLD82" s="4"/>
      <c r="QLE82" s="4"/>
      <c r="QLF82" s="4"/>
      <c r="QLG82" s="4"/>
      <c r="QLH82" s="4"/>
      <c r="QLI82" s="4"/>
      <c r="QLJ82" s="4"/>
      <c r="QLK82" s="4"/>
      <c r="QLL82" s="4"/>
      <c r="QLM82" s="4"/>
      <c r="QLN82" s="4"/>
      <c r="QLO82" s="4"/>
      <c r="QLP82" s="4"/>
      <c r="QLQ82" s="4"/>
      <c r="QLR82" s="4"/>
      <c r="QLS82" s="4"/>
      <c r="QLT82" s="4"/>
      <c r="QLU82" s="4"/>
      <c r="QLV82" s="4"/>
      <c r="QLW82" s="4"/>
      <c r="QLX82" s="4"/>
      <c r="QLY82" s="4"/>
      <c r="QLZ82" s="4"/>
      <c r="QMA82" s="4"/>
      <c r="QMB82" s="4"/>
      <c r="QMC82" s="4"/>
      <c r="QMD82" s="4"/>
      <c r="QME82" s="4"/>
      <c r="QMF82" s="4"/>
      <c r="QMG82" s="4"/>
      <c r="QMH82" s="4"/>
      <c r="QMI82" s="4"/>
      <c r="QMJ82" s="4"/>
      <c r="QMK82" s="4"/>
      <c r="QML82" s="4"/>
      <c r="QMM82" s="4"/>
      <c r="QMN82" s="4"/>
      <c r="QMO82" s="4"/>
      <c r="QMP82" s="4"/>
      <c r="QMQ82" s="4"/>
      <c r="QMR82" s="4"/>
      <c r="QMS82" s="4"/>
      <c r="QMT82" s="4"/>
      <c r="QMU82" s="4"/>
      <c r="QMV82" s="4"/>
      <c r="QMW82" s="4"/>
      <c r="QMX82" s="4"/>
      <c r="QMY82" s="4"/>
      <c r="QMZ82" s="4"/>
      <c r="QNA82" s="4"/>
      <c r="QNB82" s="4"/>
      <c r="QNC82" s="4"/>
      <c r="QND82" s="4"/>
      <c r="QNE82" s="4"/>
      <c r="QNF82" s="4"/>
      <c r="QNG82" s="4"/>
      <c r="QNH82" s="4"/>
      <c r="QNI82" s="4"/>
      <c r="QNJ82" s="4"/>
      <c r="QNK82" s="4"/>
      <c r="QNL82" s="4"/>
      <c r="QNM82" s="4"/>
      <c r="QNN82" s="4"/>
      <c r="QNO82" s="4"/>
      <c r="QNP82" s="4"/>
      <c r="QNQ82" s="4"/>
      <c r="QNR82" s="4"/>
      <c r="QNS82" s="4"/>
      <c r="QNT82" s="4"/>
      <c r="QNU82" s="4"/>
      <c r="QNV82" s="4"/>
      <c r="QNW82" s="4"/>
      <c r="QNX82" s="4"/>
      <c r="QNY82" s="4"/>
      <c r="QNZ82" s="4"/>
      <c r="QOA82" s="4"/>
      <c r="QOB82" s="4"/>
      <c r="QOC82" s="4"/>
      <c r="QOD82" s="4"/>
      <c r="QOE82" s="4"/>
      <c r="QOF82" s="4"/>
      <c r="QOG82" s="4"/>
      <c r="QOH82" s="4"/>
      <c r="QOI82" s="4"/>
      <c r="QOJ82" s="4"/>
      <c r="QOK82" s="4"/>
      <c r="QOL82" s="4"/>
      <c r="QOM82" s="4"/>
      <c r="QON82" s="4"/>
      <c r="QOO82" s="4"/>
      <c r="QOP82" s="4"/>
      <c r="QOQ82" s="4"/>
      <c r="QOR82" s="4"/>
      <c r="QOS82" s="4"/>
      <c r="QOT82" s="4"/>
      <c r="QOU82" s="4"/>
      <c r="QOV82" s="4"/>
      <c r="QOW82" s="4"/>
      <c r="QOX82" s="4"/>
      <c r="QOY82" s="4"/>
      <c r="QOZ82" s="4"/>
      <c r="QPA82" s="4"/>
      <c r="QPB82" s="4"/>
      <c r="QPC82" s="4"/>
      <c r="QPD82" s="4"/>
      <c r="QPE82" s="4"/>
      <c r="QPF82" s="4"/>
      <c r="QPG82" s="4"/>
      <c r="QPH82" s="4"/>
      <c r="QPI82" s="4"/>
      <c r="QPJ82" s="4"/>
      <c r="QPK82" s="4"/>
      <c r="QPL82" s="4"/>
      <c r="QPM82" s="4"/>
      <c r="QPN82" s="4"/>
      <c r="QPO82" s="4"/>
      <c r="QPP82" s="4"/>
      <c r="QPQ82" s="4"/>
      <c r="QPR82" s="4"/>
      <c r="QPS82" s="4"/>
      <c r="QPT82" s="4"/>
      <c r="QPU82" s="4"/>
      <c r="QPV82" s="4"/>
      <c r="QPW82" s="4"/>
      <c r="QPX82" s="4"/>
      <c r="QPY82" s="4"/>
      <c r="QPZ82" s="4"/>
      <c r="QQA82" s="4"/>
      <c r="QQB82" s="4"/>
      <c r="QQC82" s="4"/>
      <c r="QQD82" s="4"/>
      <c r="QQE82" s="4"/>
      <c r="QQF82" s="4"/>
      <c r="QQG82" s="4"/>
      <c r="QQH82" s="4"/>
      <c r="QQI82" s="4"/>
      <c r="QQJ82" s="4"/>
      <c r="QQK82" s="4"/>
      <c r="QQL82" s="4"/>
      <c r="QQM82" s="4"/>
      <c r="QQN82" s="4"/>
      <c r="QQO82" s="4"/>
      <c r="QQP82" s="4"/>
      <c r="QQQ82" s="4"/>
      <c r="QQR82" s="4"/>
      <c r="QQS82" s="4"/>
      <c r="QQT82" s="4"/>
      <c r="QQU82" s="4"/>
      <c r="QQV82" s="4"/>
      <c r="QQW82" s="4"/>
      <c r="QQX82" s="4"/>
      <c r="QQY82" s="4"/>
      <c r="QQZ82" s="4"/>
      <c r="QRA82" s="4"/>
      <c r="QRB82" s="4"/>
      <c r="QRC82" s="4"/>
      <c r="QRD82" s="4"/>
      <c r="QRE82" s="4"/>
      <c r="QRF82" s="4"/>
      <c r="QRG82" s="4"/>
      <c r="QRH82" s="4"/>
      <c r="QRI82" s="4"/>
      <c r="QRJ82" s="4"/>
      <c r="QRK82" s="4"/>
      <c r="QRL82" s="4"/>
      <c r="QRM82" s="4"/>
      <c r="QRN82" s="4"/>
      <c r="QRO82" s="4"/>
      <c r="QRP82" s="4"/>
      <c r="QRQ82" s="4"/>
      <c r="QRR82" s="4"/>
      <c r="QRS82" s="4"/>
      <c r="QRT82" s="4"/>
      <c r="QRU82" s="4"/>
      <c r="QRV82" s="4"/>
      <c r="QRW82" s="4"/>
      <c r="QRX82" s="4"/>
      <c r="QRY82" s="4"/>
      <c r="QRZ82" s="4"/>
      <c r="QSA82" s="4"/>
      <c r="QSB82" s="4"/>
      <c r="QSC82" s="4"/>
      <c r="QSD82" s="4"/>
      <c r="QSE82" s="4"/>
      <c r="QSF82" s="4"/>
      <c r="QSG82" s="4"/>
      <c r="QSH82" s="4"/>
      <c r="QSI82" s="4"/>
      <c r="QSJ82" s="4"/>
      <c r="QSK82" s="4"/>
      <c r="QSL82" s="4"/>
      <c r="QSM82" s="4"/>
      <c r="QSN82" s="4"/>
      <c r="QSO82" s="4"/>
      <c r="QSP82" s="4"/>
      <c r="QSQ82" s="4"/>
      <c r="QSR82" s="4"/>
      <c r="QSS82" s="4"/>
      <c r="QST82" s="4"/>
      <c r="QSU82" s="4"/>
      <c r="QSV82" s="4"/>
      <c r="QSW82" s="4"/>
      <c r="QSX82" s="4"/>
      <c r="QSY82" s="4"/>
      <c r="QSZ82" s="4"/>
      <c r="QTA82" s="4"/>
      <c r="QTB82" s="4"/>
      <c r="QTC82" s="4"/>
      <c r="QTD82" s="4"/>
      <c r="QTE82" s="4"/>
      <c r="QTF82" s="4"/>
      <c r="QTG82" s="4"/>
      <c r="QTH82" s="4"/>
      <c r="QTI82" s="4"/>
      <c r="QTJ82" s="4"/>
      <c r="QTK82" s="4"/>
      <c r="QTL82" s="4"/>
      <c r="QTM82" s="4"/>
      <c r="QTN82" s="4"/>
      <c r="QTO82" s="4"/>
      <c r="QTP82" s="4"/>
      <c r="QTQ82" s="4"/>
      <c r="QTR82" s="4"/>
      <c r="QTS82" s="4"/>
      <c r="QTT82" s="4"/>
      <c r="QTU82" s="4"/>
      <c r="QTV82" s="4"/>
      <c r="QTW82" s="4"/>
      <c r="QTX82" s="4"/>
      <c r="QTY82" s="4"/>
      <c r="QTZ82" s="4"/>
      <c r="QUA82" s="4"/>
      <c r="QUB82" s="4"/>
      <c r="QUC82" s="4"/>
      <c r="QUD82" s="4"/>
      <c r="QUE82" s="4"/>
      <c r="QUF82" s="4"/>
      <c r="QUG82" s="4"/>
      <c r="QUH82" s="4"/>
      <c r="QUI82" s="4"/>
      <c r="QUJ82" s="4"/>
      <c r="QUK82" s="4"/>
      <c r="QUL82" s="4"/>
      <c r="QUM82" s="4"/>
      <c r="QUN82" s="4"/>
      <c r="QUO82" s="4"/>
      <c r="QUP82" s="4"/>
      <c r="QUQ82" s="4"/>
      <c r="QUR82" s="4"/>
      <c r="QUS82" s="4"/>
      <c r="QUT82" s="4"/>
      <c r="QUU82" s="4"/>
      <c r="QUV82" s="4"/>
      <c r="QUW82" s="4"/>
      <c r="QUX82" s="4"/>
      <c r="QUY82" s="4"/>
      <c r="QUZ82" s="4"/>
      <c r="QVA82" s="4"/>
      <c r="QVB82" s="4"/>
      <c r="QVC82" s="4"/>
      <c r="QVD82" s="4"/>
      <c r="QVE82" s="4"/>
      <c r="QVF82" s="4"/>
      <c r="QVG82" s="4"/>
      <c r="QVH82" s="4"/>
      <c r="QVI82" s="4"/>
      <c r="QVJ82" s="4"/>
      <c r="QVK82" s="4"/>
      <c r="QVL82" s="4"/>
      <c r="QVM82" s="4"/>
      <c r="QVN82" s="4"/>
      <c r="QVO82" s="4"/>
      <c r="QVP82" s="4"/>
      <c r="QVQ82" s="4"/>
      <c r="QVR82" s="4"/>
      <c r="QVS82" s="4"/>
      <c r="QVT82" s="4"/>
      <c r="QVU82" s="4"/>
      <c r="QVV82" s="4"/>
      <c r="QVW82" s="4"/>
      <c r="QVX82" s="4"/>
      <c r="QVY82" s="4"/>
      <c r="QVZ82" s="4"/>
      <c r="QWA82" s="4"/>
      <c r="QWB82" s="4"/>
      <c r="QWC82" s="4"/>
      <c r="QWD82" s="4"/>
      <c r="QWE82" s="4"/>
      <c r="QWF82" s="4"/>
      <c r="QWG82" s="4"/>
      <c r="QWH82" s="4"/>
      <c r="QWI82" s="4"/>
      <c r="QWJ82" s="4"/>
      <c r="QWK82" s="4"/>
      <c r="QWL82" s="4"/>
      <c r="QWM82" s="4"/>
      <c r="QWN82" s="4"/>
      <c r="QWO82" s="4"/>
      <c r="QWP82" s="4"/>
      <c r="QWQ82" s="4"/>
      <c r="QWR82" s="4"/>
      <c r="QWS82" s="4"/>
      <c r="QWT82" s="4"/>
      <c r="QWU82" s="4"/>
      <c r="QWV82" s="4"/>
      <c r="QWW82" s="4"/>
      <c r="QWX82" s="4"/>
      <c r="QWY82" s="4"/>
      <c r="QWZ82" s="4"/>
      <c r="QXA82" s="4"/>
      <c r="QXB82" s="4"/>
      <c r="QXC82" s="4"/>
      <c r="QXD82" s="4"/>
      <c r="QXE82" s="4"/>
      <c r="QXF82" s="4"/>
      <c r="QXG82" s="4"/>
      <c r="QXH82" s="4"/>
      <c r="QXI82" s="4"/>
      <c r="QXJ82" s="4"/>
      <c r="QXK82" s="4"/>
      <c r="QXL82" s="4"/>
      <c r="QXM82" s="4"/>
      <c r="QXN82" s="4"/>
      <c r="QXO82" s="4"/>
      <c r="QXP82" s="4"/>
      <c r="QXQ82" s="4"/>
      <c r="QXR82" s="4"/>
      <c r="QXS82" s="4"/>
      <c r="QXT82" s="4"/>
      <c r="QXU82" s="4"/>
      <c r="QXV82" s="4"/>
      <c r="QXW82" s="4"/>
      <c r="QXX82" s="4"/>
      <c r="QXY82" s="4"/>
      <c r="QXZ82" s="4"/>
      <c r="QYA82" s="4"/>
      <c r="QYB82" s="4"/>
      <c r="QYC82" s="4"/>
      <c r="QYD82" s="4"/>
      <c r="QYE82" s="4"/>
      <c r="QYF82" s="4"/>
      <c r="QYG82" s="4"/>
      <c r="QYH82" s="4"/>
      <c r="QYI82" s="4"/>
      <c r="QYJ82" s="4"/>
      <c r="QYK82" s="4"/>
      <c r="QYL82" s="4"/>
      <c r="QYM82" s="4"/>
      <c r="QYN82" s="4"/>
      <c r="QYO82" s="4"/>
      <c r="QYP82" s="4"/>
      <c r="QYQ82" s="4"/>
      <c r="QYR82" s="4"/>
      <c r="QYS82" s="4"/>
      <c r="QYT82" s="4"/>
      <c r="QYU82" s="4"/>
      <c r="QYV82" s="4"/>
      <c r="QYW82" s="4"/>
      <c r="QYX82" s="4"/>
      <c r="QYY82" s="4"/>
      <c r="QYZ82" s="4"/>
      <c r="QZA82" s="4"/>
      <c r="QZB82" s="4"/>
      <c r="QZC82" s="4"/>
      <c r="QZD82" s="4"/>
      <c r="QZE82" s="4"/>
      <c r="QZF82" s="4"/>
      <c r="QZG82" s="4"/>
      <c r="QZH82" s="4"/>
      <c r="QZI82" s="4"/>
      <c r="QZJ82" s="4"/>
      <c r="QZK82" s="4"/>
      <c r="QZL82" s="4"/>
      <c r="QZM82" s="4"/>
      <c r="QZN82" s="4"/>
      <c r="QZO82" s="4"/>
      <c r="QZP82" s="4"/>
      <c r="QZQ82" s="4"/>
      <c r="QZR82" s="4"/>
      <c r="QZS82" s="4"/>
      <c r="QZT82" s="4"/>
      <c r="QZU82" s="4"/>
      <c r="QZV82" s="4"/>
      <c r="QZW82" s="4"/>
      <c r="QZX82" s="4"/>
      <c r="QZY82" s="4"/>
      <c r="QZZ82" s="4"/>
      <c r="RAA82" s="4"/>
      <c r="RAB82" s="4"/>
      <c r="RAC82" s="4"/>
      <c r="RAD82" s="4"/>
      <c r="RAE82" s="4"/>
      <c r="RAF82" s="4"/>
      <c r="RAG82" s="4"/>
      <c r="RAH82" s="4"/>
      <c r="RAI82" s="4"/>
      <c r="RAJ82" s="4"/>
      <c r="RAK82" s="4"/>
      <c r="RAL82" s="4"/>
      <c r="RAM82" s="4"/>
      <c r="RAN82" s="4"/>
      <c r="RAO82" s="4"/>
      <c r="RAP82" s="4"/>
      <c r="RAQ82" s="4"/>
      <c r="RAR82" s="4"/>
      <c r="RAS82" s="4"/>
      <c r="RAT82" s="4"/>
      <c r="RAU82" s="4"/>
      <c r="RAV82" s="4"/>
      <c r="RAW82" s="4"/>
      <c r="RAX82" s="4"/>
      <c r="RAY82" s="4"/>
      <c r="RAZ82" s="4"/>
      <c r="RBA82" s="4"/>
      <c r="RBB82" s="4"/>
      <c r="RBC82" s="4"/>
      <c r="RBD82" s="4"/>
      <c r="RBE82" s="4"/>
      <c r="RBF82" s="4"/>
      <c r="RBG82" s="4"/>
      <c r="RBH82" s="4"/>
      <c r="RBI82" s="4"/>
      <c r="RBJ82" s="4"/>
      <c r="RBK82" s="4"/>
      <c r="RBL82" s="4"/>
      <c r="RBM82" s="4"/>
      <c r="RBN82" s="4"/>
      <c r="RBO82" s="4"/>
      <c r="RBP82" s="4"/>
      <c r="RBQ82" s="4"/>
      <c r="RBR82" s="4"/>
      <c r="RBS82" s="4"/>
      <c r="RBT82" s="4"/>
      <c r="RBU82" s="4"/>
      <c r="RBV82" s="4"/>
      <c r="RBW82" s="4"/>
      <c r="RBX82" s="4"/>
      <c r="RBY82" s="4"/>
      <c r="RBZ82" s="4"/>
      <c r="RCA82" s="4"/>
      <c r="RCB82" s="4"/>
      <c r="RCC82" s="4"/>
      <c r="RCD82" s="4"/>
      <c r="RCE82" s="4"/>
      <c r="RCF82" s="4"/>
      <c r="RCG82" s="4"/>
      <c r="RCH82" s="4"/>
      <c r="RCI82" s="4"/>
      <c r="RCJ82" s="4"/>
      <c r="RCK82" s="4"/>
      <c r="RCL82" s="4"/>
      <c r="RCM82" s="4"/>
      <c r="RCN82" s="4"/>
      <c r="RCO82" s="4"/>
      <c r="RCP82" s="4"/>
      <c r="RCQ82" s="4"/>
      <c r="RCR82" s="4"/>
      <c r="RCS82" s="4"/>
      <c r="RCT82" s="4"/>
      <c r="RCU82" s="4"/>
      <c r="RCV82" s="4"/>
      <c r="RCW82" s="4"/>
      <c r="RCX82" s="4"/>
      <c r="RCY82" s="4"/>
      <c r="RCZ82" s="4"/>
      <c r="RDA82" s="4"/>
      <c r="RDB82" s="4"/>
      <c r="RDC82" s="4"/>
      <c r="RDD82" s="4"/>
      <c r="RDE82" s="4"/>
      <c r="RDF82" s="4"/>
      <c r="RDG82" s="4"/>
      <c r="RDH82" s="4"/>
      <c r="RDI82" s="4"/>
      <c r="RDJ82" s="4"/>
      <c r="RDK82" s="4"/>
      <c r="RDL82" s="4"/>
      <c r="RDM82" s="4"/>
      <c r="RDN82" s="4"/>
      <c r="RDO82" s="4"/>
      <c r="RDP82" s="4"/>
      <c r="RDQ82" s="4"/>
      <c r="RDR82" s="4"/>
      <c r="RDS82" s="4"/>
      <c r="RDT82" s="4"/>
      <c r="RDU82" s="4"/>
      <c r="RDV82" s="4"/>
      <c r="RDW82" s="4"/>
      <c r="RDX82" s="4"/>
      <c r="RDY82" s="4"/>
      <c r="RDZ82" s="4"/>
      <c r="REA82" s="4"/>
      <c r="REB82" s="4"/>
      <c r="REC82" s="4"/>
      <c r="RED82" s="4"/>
      <c r="REE82" s="4"/>
      <c r="REF82" s="4"/>
      <c r="REG82" s="4"/>
      <c r="REH82" s="4"/>
      <c r="REI82" s="4"/>
      <c r="REJ82" s="4"/>
      <c r="REK82" s="4"/>
      <c r="REL82" s="4"/>
      <c r="REM82" s="4"/>
      <c r="REN82" s="4"/>
      <c r="REO82" s="4"/>
      <c r="REP82" s="4"/>
      <c r="REQ82" s="4"/>
      <c r="RER82" s="4"/>
      <c r="RES82" s="4"/>
      <c r="RET82" s="4"/>
      <c r="REU82" s="4"/>
      <c r="REV82" s="4"/>
      <c r="REW82" s="4"/>
      <c r="REX82" s="4"/>
      <c r="REY82" s="4"/>
      <c r="REZ82" s="4"/>
      <c r="RFA82" s="4"/>
      <c r="RFB82" s="4"/>
      <c r="RFC82" s="4"/>
      <c r="RFD82" s="4"/>
      <c r="RFE82" s="4"/>
      <c r="RFF82" s="4"/>
      <c r="RFG82" s="4"/>
      <c r="RFH82" s="4"/>
      <c r="RFI82" s="4"/>
      <c r="RFJ82" s="4"/>
      <c r="RFK82" s="4"/>
      <c r="RFL82" s="4"/>
      <c r="RFM82" s="4"/>
      <c r="RFN82" s="4"/>
      <c r="RFO82" s="4"/>
      <c r="RFP82" s="4"/>
      <c r="RFQ82" s="4"/>
      <c r="RFR82" s="4"/>
      <c r="RFS82" s="4"/>
      <c r="RFT82" s="4"/>
      <c r="RFU82" s="4"/>
      <c r="RFV82" s="4"/>
      <c r="RFW82" s="4"/>
      <c r="RFX82" s="4"/>
      <c r="RFY82" s="4"/>
      <c r="RFZ82" s="4"/>
      <c r="RGA82" s="4"/>
      <c r="RGB82" s="4"/>
      <c r="RGC82" s="4"/>
      <c r="RGD82" s="4"/>
      <c r="RGE82" s="4"/>
      <c r="RGF82" s="4"/>
      <c r="RGG82" s="4"/>
      <c r="RGH82" s="4"/>
      <c r="RGI82" s="4"/>
      <c r="RGJ82" s="4"/>
      <c r="RGK82" s="4"/>
      <c r="RGL82" s="4"/>
      <c r="RGM82" s="4"/>
      <c r="RGN82" s="4"/>
      <c r="RGO82" s="4"/>
      <c r="RGP82" s="4"/>
      <c r="RGQ82" s="4"/>
      <c r="RGR82" s="4"/>
      <c r="RGS82" s="4"/>
      <c r="RGT82" s="4"/>
      <c r="RGU82" s="4"/>
      <c r="RGV82" s="4"/>
      <c r="RGW82" s="4"/>
      <c r="RGX82" s="4"/>
      <c r="RGY82" s="4"/>
      <c r="RGZ82" s="4"/>
      <c r="RHA82" s="4"/>
      <c r="RHB82" s="4"/>
      <c r="RHC82" s="4"/>
      <c r="RHD82" s="4"/>
      <c r="RHE82" s="4"/>
      <c r="RHF82" s="4"/>
      <c r="RHG82" s="4"/>
      <c r="RHH82" s="4"/>
      <c r="RHI82" s="4"/>
      <c r="RHJ82" s="4"/>
      <c r="RHK82" s="4"/>
      <c r="RHL82" s="4"/>
      <c r="RHM82" s="4"/>
      <c r="RHN82" s="4"/>
      <c r="RHO82" s="4"/>
      <c r="RHP82" s="4"/>
      <c r="RHQ82" s="4"/>
      <c r="RHR82" s="4"/>
      <c r="RHS82" s="4"/>
      <c r="RHT82" s="4"/>
      <c r="RHU82" s="4"/>
      <c r="RHV82" s="4"/>
      <c r="RHW82" s="4"/>
      <c r="RHX82" s="4"/>
      <c r="RHY82" s="4"/>
      <c r="RHZ82" s="4"/>
      <c r="RIA82" s="4"/>
      <c r="RIB82" s="4"/>
      <c r="RIC82" s="4"/>
      <c r="RID82" s="4"/>
      <c r="RIE82" s="4"/>
      <c r="RIF82" s="4"/>
      <c r="RIG82" s="4"/>
      <c r="RIH82" s="4"/>
      <c r="RII82" s="4"/>
      <c r="RIJ82" s="4"/>
      <c r="RIK82" s="4"/>
      <c r="RIL82" s="4"/>
      <c r="RIM82" s="4"/>
      <c r="RIN82" s="4"/>
      <c r="RIO82" s="4"/>
      <c r="RIP82" s="4"/>
      <c r="RIQ82" s="4"/>
      <c r="RIR82" s="4"/>
      <c r="RIS82" s="4"/>
      <c r="RIT82" s="4"/>
      <c r="RIU82" s="4"/>
      <c r="RIV82" s="4"/>
      <c r="RIW82" s="4"/>
      <c r="RIX82" s="4"/>
      <c r="RIY82" s="4"/>
      <c r="RIZ82" s="4"/>
      <c r="RJA82" s="4"/>
      <c r="RJB82" s="4"/>
      <c r="RJC82" s="4"/>
      <c r="RJD82" s="4"/>
      <c r="RJE82" s="4"/>
      <c r="RJF82" s="4"/>
      <c r="RJG82" s="4"/>
      <c r="RJH82" s="4"/>
      <c r="RJI82" s="4"/>
      <c r="RJJ82" s="4"/>
      <c r="RJK82" s="4"/>
      <c r="RJL82" s="4"/>
      <c r="RJM82" s="4"/>
      <c r="RJN82" s="4"/>
      <c r="RJO82" s="4"/>
      <c r="RJP82" s="4"/>
      <c r="RJQ82" s="4"/>
      <c r="RJR82" s="4"/>
      <c r="RJS82" s="4"/>
      <c r="RJT82" s="4"/>
      <c r="RJU82" s="4"/>
      <c r="RJV82" s="4"/>
      <c r="RJW82" s="4"/>
      <c r="RJX82" s="4"/>
      <c r="RJY82" s="4"/>
      <c r="RJZ82" s="4"/>
      <c r="RKA82" s="4"/>
      <c r="RKB82" s="4"/>
      <c r="RKC82" s="4"/>
      <c r="RKD82" s="4"/>
      <c r="RKE82" s="4"/>
      <c r="RKF82" s="4"/>
      <c r="RKG82" s="4"/>
      <c r="RKH82" s="4"/>
      <c r="RKI82" s="4"/>
      <c r="RKJ82" s="4"/>
      <c r="RKK82" s="4"/>
      <c r="RKL82" s="4"/>
      <c r="RKM82" s="4"/>
      <c r="RKN82" s="4"/>
      <c r="RKO82" s="4"/>
      <c r="RKP82" s="4"/>
      <c r="RKQ82" s="4"/>
      <c r="RKR82" s="4"/>
      <c r="RKS82" s="4"/>
      <c r="RKT82" s="4"/>
      <c r="RKU82" s="4"/>
      <c r="RKV82" s="4"/>
      <c r="RKW82" s="4"/>
      <c r="RKX82" s="4"/>
      <c r="RKY82" s="4"/>
      <c r="RKZ82" s="4"/>
      <c r="RLA82" s="4"/>
      <c r="RLB82" s="4"/>
      <c r="RLC82" s="4"/>
      <c r="RLD82" s="4"/>
      <c r="RLE82" s="4"/>
      <c r="RLF82" s="4"/>
      <c r="RLG82" s="4"/>
      <c r="RLH82" s="4"/>
      <c r="RLI82" s="4"/>
      <c r="RLJ82" s="4"/>
      <c r="RLK82" s="4"/>
      <c r="RLL82" s="4"/>
      <c r="RLM82" s="4"/>
      <c r="RLN82" s="4"/>
      <c r="RLO82" s="4"/>
      <c r="RLP82" s="4"/>
      <c r="RLQ82" s="4"/>
      <c r="RLR82" s="4"/>
      <c r="RLS82" s="4"/>
      <c r="RLT82" s="4"/>
      <c r="RLU82" s="4"/>
      <c r="RLV82" s="4"/>
      <c r="RLW82" s="4"/>
      <c r="RLX82" s="4"/>
      <c r="RLY82" s="4"/>
      <c r="RLZ82" s="4"/>
      <c r="RMA82" s="4"/>
      <c r="RMB82" s="4"/>
      <c r="RMC82" s="4"/>
      <c r="RMD82" s="4"/>
      <c r="RME82" s="4"/>
      <c r="RMF82" s="4"/>
      <c r="RMG82" s="4"/>
      <c r="RMH82" s="4"/>
      <c r="RMI82" s="4"/>
      <c r="RMJ82" s="4"/>
      <c r="RMK82" s="4"/>
      <c r="RML82" s="4"/>
      <c r="RMM82" s="4"/>
      <c r="RMN82" s="4"/>
      <c r="RMO82" s="4"/>
      <c r="RMP82" s="4"/>
      <c r="RMQ82" s="4"/>
      <c r="RMR82" s="4"/>
      <c r="RMS82" s="4"/>
      <c r="RMT82" s="4"/>
      <c r="RMU82" s="4"/>
      <c r="RMV82" s="4"/>
      <c r="RMW82" s="4"/>
      <c r="RMX82" s="4"/>
      <c r="RMY82" s="4"/>
      <c r="RMZ82" s="4"/>
      <c r="RNA82" s="4"/>
      <c r="RNB82" s="4"/>
      <c r="RNC82" s="4"/>
      <c r="RND82" s="4"/>
      <c r="RNE82" s="4"/>
      <c r="RNF82" s="4"/>
      <c r="RNG82" s="4"/>
      <c r="RNH82" s="4"/>
      <c r="RNI82" s="4"/>
      <c r="RNJ82" s="4"/>
      <c r="RNK82" s="4"/>
      <c r="RNL82" s="4"/>
      <c r="RNM82" s="4"/>
      <c r="RNN82" s="4"/>
      <c r="RNO82" s="4"/>
      <c r="RNP82" s="4"/>
      <c r="RNQ82" s="4"/>
      <c r="RNR82" s="4"/>
      <c r="RNS82" s="4"/>
      <c r="RNT82" s="4"/>
      <c r="RNU82" s="4"/>
      <c r="RNV82" s="4"/>
      <c r="RNW82" s="4"/>
      <c r="RNX82" s="4"/>
      <c r="RNY82" s="4"/>
      <c r="RNZ82" s="4"/>
      <c r="ROA82" s="4"/>
      <c r="ROB82" s="4"/>
      <c r="ROC82" s="4"/>
      <c r="ROD82" s="4"/>
      <c r="ROE82" s="4"/>
      <c r="ROF82" s="4"/>
      <c r="ROG82" s="4"/>
      <c r="ROH82" s="4"/>
      <c r="ROI82" s="4"/>
      <c r="ROJ82" s="4"/>
      <c r="ROK82" s="4"/>
      <c r="ROL82" s="4"/>
      <c r="ROM82" s="4"/>
      <c r="RON82" s="4"/>
      <c r="ROO82" s="4"/>
      <c r="ROP82" s="4"/>
      <c r="ROQ82" s="4"/>
      <c r="ROR82" s="4"/>
      <c r="ROS82" s="4"/>
      <c r="ROT82" s="4"/>
      <c r="ROU82" s="4"/>
      <c r="ROV82" s="4"/>
      <c r="ROW82" s="4"/>
      <c r="ROX82" s="4"/>
      <c r="ROY82" s="4"/>
      <c r="ROZ82" s="4"/>
      <c r="RPA82" s="4"/>
      <c r="RPB82" s="4"/>
      <c r="RPC82" s="4"/>
      <c r="RPD82" s="4"/>
      <c r="RPE82" s="4"/>
      <c r="RPF82" s="4"/>
      <c r="RPG82" s="4"/>
      <c r="RPH82" s="4"/>
      <c r="RPI82" s="4"/>
      <c r="RPJ82" s="4"/>
      <c r="RPK82" s="4"/>
      <c r="RPL82" s="4"/>
      <c r="RPM82" s="4"/>
      <c r="RPN82" s="4"/>
      <c r="RPO82" s="4"/>
      <c r="RPP82" s="4"/>
      <c r="RPQ82" s="4"/>
      <c r="RPR82" s="4"/>
      <c r="RPS82" s="4"/>
      <c r="RPT82" s="4"/>
      <c r="RPU82" s="4"/>
      <c r="RPV82" s="4"/>
      <c r="RPW82" s="4"/>
      <c r="RPX82" s="4"/>
      <c r="RPY82" s="4"/>
      <c r="RPZ82" s="4"/>
      <c r="RQA82" s="4"/>
      <c r="RQB82" s="4"/>
      <c r="RQC82" s="4"/>
      <c r="RQD82" s="4"/>
      <c r="RQE82" s="4"/>
      <c r="RQF82" s="4"/>
      <c r="RQG82" s="4"/>
      <c r="RQH82" s="4"/>
      <c r="RQI82" s="4"/>
      <c r="RQJ82" s="4"/>
      <c r="RQK82" s="4"/>
      <c r="RQL82" s="4"/>
      <c r="RQM82" s="4"/>
      <c r="RQN82" s="4"/>
      <c r="RQO82" s="4"/>
      <c r="RQP82" s="4"/>
      <c r="RQQ82" s="4"/>
      <c r="RQR82" s="4"/>
      <c r="RQS82" s="4"/>
      <c r="RQT82" s="4"/>
      <c r="RQU82" s="4"/>
      <c r="RQV82" s="4"/>
      <c r="RQW82" s="4"/>
      <c r="RQX82" s="4"/>
      <c r="RQY82" s="4"/>
      <c r="RQZ82" s="4"/>
      <c r="RRA82" s="4"/>
      <c r="RRB82" s="4"/>
      <c r="RRC82" s="4"/>
      <c r="RRD82" s="4"/>
      <c r="RRE82" s="4"/>
      <c r="RRF82" s="4"/>
      <c r="RRG82" s="4"/>
      <c r="RRH82" s="4"/>
      <c r="RRI82" s="4"/>
      <c r="RRJ82" s="4"/>
      <c r="RRK82" s="4"/>
      <c r="RRL82" s="4"/>
      <c r="RRM82" s="4"/>
      <c r="RRN82" s="4"/>
      <c r="RRO82" s="4"/>
      <c r="RRP82" s="4"/>
      <c r="RRQ82" s="4"/>
      <c r="RRR82" s="4"/>
      <c r="RRS82" s="4"/>
      <c r="RRT82" s="4"/>
      <c r="RRU82" s="4"/>
      <c r="RRV82" s="4"/>
      <c r="RRW82" s="4"/>
      <c r="RRX82" s="4"/>
      <c r="RRY82" s="4"/>
      <c r="RRZ82" s="4"/>
      <c r="RSA82" s="4"/>
      <c r="RSB82" s="4"/>
      <c r="RSC82" s="4"/>
      <c r="RSD82" s="4"/>
      <c r="RSE82" s="4"/>
      <c r="RSF82" s="4"/>
      <c r="RSG82" s="4"/>
      <c r="RSH82" s="4"/>
      <c r="RSI82" s="4"/>
      <c r="RSJ82" s="4"/>
      <c r="RSK82" s="4"/>
      <c r="RSL82" s="4"/>
      <c r="RSM82" s="4"/>
      <c r="RSN82" s="4"/>
      <c r="RSO82" s="4"/>
      <c r="RSP82" s="4"/>
      <c r="RSQ82" s="4"/>
      <c r="RSR82" s="4"/>
      <c r="RSS82" s="4"/>
      <c r="RST82" s="4"/>
      <c r="RSU82" s="4"/>
      <c r="RSV82" s="4"/>
      <c r="RSW82" s="4"/>
      <c r="RSX82" s="4"/>
      <c r="RSY82" s="4"/>
      <c r="RSZ82" s="4"/>
      <c r="RTA82" s="4"/>
      <c r="RTB82" s="4"/>
      <c r="RTC82" s="4"/>
      <c r="RTD82" s="4"/>
      <c r="RTE82" s="4"/>
      <c r="RTF82" s="4"/>
      <c r="RTG82" s="4"/>
      <c r="RTH82" s="4"/>
      <c r="RTI82" s="4"/>
      <c r="RTJ82" s="4"/>
      <c r="RTK82" s="4"/>
      <c r="RTL82" s="4"/>
      <c r="RTM82" s="4"/>
      <c r="RTN82" s="4"/>
      <c r="RTO82" s="4"/>
      <c r="RTP82" s="4"/>
      <c r="RTQ82" s="4"/>
      <c r="RTR82" s="4"/>
      <c r="RTS82" s="4"/>
      <c r="RTT82" s="4"/>
      <c r="RTU82" s="4"/>
      <c r="RTV82" s="4"/>
      <c r="RTW82" s="4"/>
      <c r="RTX82" s="4"/>
      <c r="RTY82" s="4"/>
      <c r="RTZ82" s="4"/>
      <c r="RUA82" s="4"/>
      <c r="RUB82" s="4"/>
      <c r="RUC82" s="4"/>
      <c r="RUD82" s="4"/>
      <c r="RUE82" s="4"/>
      <c r="RUF82" s="4"/>
      <c r="RUG82" s="4"/>
      <c r="RUH82" s="4"/>
      <c r="RUI82" s="4"/>
      <c r="RUJ82" s="4"/>
      <c r="RUK82" s="4"/>
      <c r="RUL82" s="4"/>
      <c r="RUM82" s="4"/>
      <c r="RUN82" s="4"/>
      <c r="RUO82" s="4"/>
      <c r="RUP82" s="4"/>
      <c r="RUQ82" s="4"/>
      <c r="RUR82" s="4"/>
      <c r="RUS82" s="4"/>
      <c r="RUT82" s="4"/>
      <c r="RUU82" s="4"/>
      <c r="RUV82" s="4"/>
      <c r="RUW82" s="4"/>
      <c r="RUX82" s="4"/>
      <c r="RUY82" s="4"/>
      <c r="RUZ82" s="4"/>
      <c r="RVA82" s="4"/>
      <c r="RVB82" s="4"/>
      <c r="RVC82" s="4"/>
      <c r="RVD82" s="4"/>
      <c r="RVE82" s="4"/>
      <c r="RVF82" s="4"/>
      <c r="RVG82" s="4"/>
      <c r="RVH82" s="4"/>
      <c r="RVI82" s="4"/>
      <c r="RVJ82" s="4"/>
      <c r="RVK82" s="4"/>
      <c r="RVL82" s="4"/>
      <c r="RVM82" s="4"/>
      <c r="RVN82" s="4"/>
      <c r="RVO82" s="4"/>
      <c r="RVP82" s="4"/>
      <c r="RVQ82" s="4"/>
      <c r="RVR82" s="4"/>
      <c r="RVS82" s="4"/>
      <c r="RVT82" s="4"/>
      <c r="RVU82" s="4"/>
      <c r="RVV82" s="4"/>
      <c r="RVW82" s="4"/>
      <c r="RVX82" s="4"/>
      <c r="RVY82" s="4"/>
      <c r="RVZ82" s="4"/>
      <c r="RWA82" s="4"/>
      <c r="RWB82" s="4"/>
      <c r="RWC82" s="4"/>
      <c r="RWD82" s="4"/>
      <c r="RWE82" s="4"/>
      <c r="RWF82" s="4"/>
      <c r="RWG82" s="4"/>
      <c r="RWH82" s="4"/>
      <c r="RWI82" s="4"/>
      <c r="RWJ82" s="4"/>
      <c r="RWK82" s="4"/>
      <c r="RWL82" s="4"/>
      <c r="RWM82" s="4"/>
      <c r="RWN82" s="4"/>
      <c r="RWO82" s="4"/>
      <c r="RWP82" s="4"/>
      <c r="RWQ82" s="4"/>
      <c r="RWR82" s="4"/>
      <c r="RWS82" s="4"/>
      <c r="RWT82" s="4"/>
      <c r="RWU82" s="4"/>
      <c r="RWV82" s="4"/>
      <c r="RWW82" s="4"/>
      <c r="RWX82" s="4"/>
      <c r="RWY82" s="4"/>
      <c r="RWZ82" s="4"/>
      <c r="RXA82" s="4"/>
      <c r="RXB82" s="4"/>
      <c r="RXC82" s="4"/>
      <c r="RXD82" s="4"/>
      <c r="RXE82" s="4"/>
      <c r="RXF82" s="4"/>
      <c r="RXG82" s="4"/>
      <c r="RXH82" s="4"/>
      <c r="RXI82" s="4"/>
      <c r="RXJ82" s="4"/>
      <c r="RXK82" s="4"/>
      <c r="RXL82" s="4"/>
      <c r="RXM82" s="4"/>
      <c r="RXN82" s="4"/>
      <c r="RXO82" s="4"/>
      <c r="RXP82" s="4"/>
      <c r="RXQ82" s="4"/>
      <c r="RXR82" s="4"/>
      <c r="RXS82" s="4"/>
      <c r="RXT82" s="4"/>
      <c r="RXU82" s="4"/>
      <c r="RXV82" s="4"/>
      <c r="RXW82" s="4"/>
      <c r="RXX82" s="4"/>
      <c r="RXY82" s="4"/>
      <c r="RXZ82" s="4"/>
      <c r="RYA82" s="4"/>
      <c r="RYB82" s="4"/>
      <c r="RYC82" s="4"/>
      <c r="RYD82" s="4"/>
      <c r="RYE82" s="4"/>
      <c r="RYF82" s="4"/>
      <c r="RYG82" s="4"/>
      <c r="RYH82" s="4"/>
      <c r="RYI82" s="4"/>
      <c r="RYJ82" s="4"/>
      <c r="RYK82" s="4"/>
      <c r="RYL82" s="4"/>
      <c r="RYM82" s="4"/>
      <c r="RYN82" s="4"/>
      <c r="RYO82" s="4"/>
      <c r="RYP82" s="4"/>
      <c r="RYQ82" s="4"/>
      <c r="RYR82" s="4"/>
      <c r="RYS82" s="4"/>
      <c r="RYT82" s="4"/>
      <c r="RYU82" s="4"/>
      <c r="RYV82" s="4"/>
      <c r="RYW82" s="4"/>
      <c r="RYX82" s="4"/>
      <c r="RYY82" s="4"/>
      <c r="RYZ82" s="4"/>
      <c r="RZA82" s="4"/>
      <c r="RZB82" s="4"/>
      <c r="RZC82" s="4"/>
      <c r="RZD82" s="4"/>
      <c r="RZE82" s="4"/>
      <c r="RZF82" s="4"/>
      <c r="RZG82" s="4"/>
      <c r="RZH82" s="4"/>
      <c r="RZI82" s="4"/>
      <c r="RZJ82" s="4"/>
      <c r="RZK82" s="4"/>
      <c r="RZL82" s="4"/>
      <c r="RZM82" s="4"/>
      <c r="RZN82" s="4"/>
      <c r="RZO82" s="4"/>
      <c r="RZP82" s="4"/>
      <c r="RZQ82" s="4"/>
      <c r="RZR82" s="4"/>
      <c r="RZS82" s="4"/>
      <c r="RZT82" s="4"/>
      <c r="RZU82" s="4"/>
      <c r="RZV82" s="4"/>
      <c r="RZW82" s="4"/>
      <c r="RZX82" s="4"/>
      <c r="RZY82" s="4"/>
      <c r="RZZ82" s="4"/>
      <c r="SAA82" s="4"/>
      <c r="SAB82" s="4"/>
      <c r="SAC82" s="4"/>
      <c r="SAD82" s="4"/>
      <c r="SAE82" s="4"/>
      <c r="SAF82" s="4"/>
      <c r="SAG82" s="4"/>
      <c r="SAH82" s="4"/>
      <c r="SAI82" s="4"/>
      <c r="SAJ82" s="4"/>
      <c r="SAK82" s="4"/>
      <c r="SAL82" s="4"/>
      <c r="SAM82" s="4"/>
      <c r="SAN82" s="4"/>
      <c r="SAO82" s="4"/>
      <c r="SAP82" s="4"/>
      <c r="SAQ82" s="4"/>
      <c r="SAR82" s="4"/>
      <c r="SAS82" s="4"/>
      <c r="SAT82" s="4"/>
      <c r="SAU82" s="4"/>
      <c r="SAV82" s="4"/>
      <c r="SAW82" s="4"/>
      <c r="SAX82" s="4"/>
      <c r="SAY82" s="4"/>
      <c r="SAZ82" s="4"/>
      <c r="SBA82" s="4"/>
      <c r="SBB82" s="4"/>
      <c r="SBC82" s="4"/>
      <c r="SBD82" s="4"/>
      <c r="SBE82" s="4"/>
      <c r="SBF82" s="4"/>
      <c r="SBG82" s="4"/>
      <c r="SBH82" s="4"/>
      <c r="SBI82" s="4"/>
      <c r="SBJ82" s="4"/>
      <c r="SBK82" s="4"/>
      <c r="SBL82" s="4"/>
      <c r="SBM82" s="4"/>
      <c r="SBN82" s="4"/>
      <c r="SBO82" s="4"/>
      <c r="SBP82" s="4"/>
      <c r="SBQ82" s="4"/>
      <c r="SBR82" s="4"/>
      <c r="SBS82" s="4"/>
      <c r="SBT82" s="4"/>
      <c r="SBU82" s="4"/>
      <c r="SBV82" s="4"/>
      <c r="SBW82" s="4"/>
      <c r="SBX82" s="4"/>
      <c r="SBY82" s="4"/>
      <c r="SBZ82" s="4"/>
      <c r="SCA82" s="4"/>
      <c r="SCB82" s="4"/>
      <c r="SCC82" s="4"/>
      <c r="SCD82" s="4"/>
      <c r="SCE82" s="4"/>
      <c r="SCF82" s="4"/>
      <c r="SCG82" s="4"/>
      <c r="SCH82" s="4"/>
      <c r="SCI82" s="4"/>
      <c r="SCJ82" s="4"/>
      <c r="SCK82" s="4"/>
      <c r="SCL82" s="4"/>
      <c r="SCM82" s="4"/>
      <c r="SCN82" s="4"/>
      <c r="SCO82" s="4"/>
      <c r="SCP82" s="4"/>
      <c r="SCQ82" s="4"/>
      <c r="SCR82" s="4"/>
      <c r="SCS82" s="4"/>
      <c r="SCT82" s="4"/>
      <c r="SCU82" s="4"/>
      <c r="SCV82" s="4"/>
      <c r="SCW82" s="4"/>
      <c r="SCX82" s="4"/>
      <c r="SCY82" s="4"/>
      <c r="SCZ82" s="4"/>
      <c r="SDA82" s="4"/>
      <c r="SDB82" s="4"/>
      <c r="SDC82" s="4"/>
      <c r="SDD82" s="4"/>
      <c r="SDE82" s="4"/>
      <c r="SDF82" s="4"/>
      <c r="SDG82" s="4"/>
      <c r="SDH82" s="4"/>
      <c r="SDI82" s="4"/>
      <c r="SDJ82" s="4"/>
      <c r="SDK82" s="4"/>
      <c r="SDL82" s="4"/>
      <c r="SDM82" s="4"/>
      <c r="SDN82" s="4"/>
      <c r="SDO82" s="4"/>
      <c r="SDP82" s="4"/>
      <c r="SDQ82" s="4"/>
      <c r="SDR82" s="4"/>
      <c r="SDS82" s="4"/>
      <c r="SDT82" s="4"/>
      <c r="SDU82" s="4"/>
      <c r="SDV82" s="4"/>
      <c r="SDW82" s="4"/>
      <c r="SDX82" s="4"/>
      <c r="SDY82" s="4"/>
      <c r="SDZ82" s="4"/>
      <c r="SEA82" s="4"/>
      <c r="SEB82" s="4"/>
      <c r="SEC82" s="4"/>
      <c r="SED82" s="4"/>
      <c r="SEE82" s="4"/>
      <c r="SEF82" s="4"/>
      <c r="SEG82" s="4"/>
      <c r="SEH82" s="4"/>
      <c r="SEI82" s="4"/>
      <c r="SEJ82" s="4"/>
      <c r="SEK82" s="4"/>
      <c r="SEL82" s="4"/>
      <c r="SEM82" s="4"/>
      <c r="SEN82" s="4"/>
      <c r="SEO82" s="4"/>
      <c r="SEP82" s="4"/>
      <c r="SEQ82" s="4"/>
      <c r="SER82" s="4"/>
      <c r="SES82" s="4"/>
      <c r="SET82" s="4"/>
      <c r="SEU82" s="4"/>
      <c r="SEV82" s="4"/>
      <c r="SEW82" s="4"/>
      <c r="SEX82" s="4"/>
      <c r="SEY82" s="4"/>
      <c r="SEZ82" s="4"/>
      <c r="SFA82" s="4"/>
      <c r="SFB82" s="4"/>
      <c r="SFC82" s="4"/>
      <c r="SFD82" s="4"/>
      <c r="SFE82" s="4"/>
      <c r="SFF82" s="4"/>
      <c r="SFG82" s="4"/>
      <c r="SFH82" s="4"/>
      <c r="SFI82" s="4"/>
      <c r="SFJ82" s="4"/>
      <c r="SFK82" s="4"/>
      <c r="SFL82" s="4"/>
      <c r="SFM82" s="4"/>
      <c r="SFN82" s="4"/>
      <c r="SFO82" s="4"/>
      <c r="SFP82" s="4"/>
      <c r="SFQ82" s="4"/>
      <c r="SFR82" s="4"/>
      <c r="SFS82" s="4"/>
      <c r="SFT82" s="4"/>
      <c r="SFU82" s="4"/>
      <c r="SFV82" s="4"/>
      <c r="SFW82" s="4"/>
      <c r="SFX82" s="4"/>
      <c r="SFY82" s="4"/>
      <c r="SFZ82" s="4"/>
      <c r="SGA82" s="4"/>
      <c r="SGB82" s="4"/>
      <c r="SGC82" s="4"/>
      <c r="SGD82" s="4"/>
      <c r="SGE82" s="4"/>
      <c r="SGF82" s="4"/>
      <c r="SGG82" s="4"/>
      <c r="SGH82" s="4"/>
      <c r="SGI82" s="4"/>
      <c r="SGJ82" s="4"/>
      <c r="SGK82" s="4"/>
      <c r="SGL82" s="4"/>
      <c r="SGM82" s="4"/>
      <c r="SGN82" s="4"/>
      <c r="SGO82" s="4"/>
      <c r="SGP82" s="4"/>
      <c r="SGQ82" s="4"/>
      <c r="SGR82" s="4"/>
      <c r="SGS82" s="4"/>
      <c r="SGT82" s="4"/>
      <c r="SGU82" s="4"/>
      <c r="SGV82" s="4"/>
      <c r="SGW82" s="4"/>
      <c r="SGX82" s="4"/>
      <c r="SGY82" s="4"/>
      <c r="SGZ82" s="4"/>
      <c r="SHA82" s="4"/>
      <c r="SHB82" s="4"/>
      <c r="SHC82" s="4"/>
      <c r="SHD82" s="4"/>
      <c r="SHE82" s="4"/>
      <c r="SHF82" s="4"/>
      <c r="SHG82" s="4"/>
      <c r="SHH82" s="4"/>
      <c r="SHI82" s="4"/>
      <c r="SHJ82" s="4"/>
      <c r="SHK82" s="4"/>
      <c r="SHL82" s="4"/>
      <c r="SHM82" s="4"/>
      <c r="SHN82" s="4"/>
      <c r="SHO82" s="4"/>
      <c r="SHP82" s="4"/>
      <c r="SHQ82" s="4"/>
      <c r="SHR82" s="4"/>
      <c r="SHS82" s="4"/>
      <c r="SHT82" s="4"/>
      <c r="SHU82" s="4"/>
      <c r="SHV82" s="4"/>
      <c r="SHW82" s="4"/>
      <c r="SHX82" s="4"/>
      <c r="SHY82" s="4"/>
      <c r="SHZ82" s="4"/>
      <c r="SIA82" s="4"/>
      <c r="SIB82" s="4"/>
      <c r="SIC82" s="4"/>
      <c r="SID82" s="4"/>
      <c r="SIE82" s="4"/>
      <c r="SIF82" s="4"/>
      <c r="SIG82" s="4"/>
      <c r="SIH82" s="4"/>
      <c r="SII82" s="4"/>
      <c r="SIJ82" s="4"/>
      <c r="SIK82" s="4"/>
      <c r="SIL82" s="4"/>
      <c r="SIM82" s="4"/>
      <c r="SIN82" s="4"/>
      <c r="SIO82" s="4"/>
      <c r="SIP82" s="4"/>
      <c r="SIQ82" s="4"/>
      <c r="SIR82" s="4"/>
      <c r="SIS82" s="4"/>
      <c r="SIT82" s="4"/>
      <c r="SIU82" s="4"/>
      <c r="SIV82" s="4"/>
      <c r="SIW82" s="4"/>
      <c r="SIX82" s="4"/>
      <c r="SIY82" s="4"/>
      <c r="SIZ82" s="4"/>
      <c r="SJA82" s="4"/>
      <c r="SJB82" s="4"/>
      <c r="SJC82" s="4"/>
      <c r="SJD82" s="4"/>
      <c r="SJE82" s="4"/>
      <c r="SJF82" s="4"/>
      <c r="SJG82" s="4"/>
      <c r="SJH82" s="4"/>
      <c r="SJI82" s="4"/>
      <c r="SJJ82" s="4"/>
      <c r="SJK82" s="4"/>
      <c r="SJL82" s="4"/>
      <c r="SJM82" s="4"/>
      <c r="SJN82" s="4"/>
      <c r="SJO82" s="4"/>
      <c r="SJP82" s="4"/>
      <c r="SJQ82" s="4"/>
      <c r="SJR82" s="4"/>
      <c r="SJS82" s="4"/>
      <c r="SJT82" s="4"/>
      <c r="SJU82" s="4"/>
      <c r="SJV82" s="4"/>
      <c r="SJW82" s="4"/>
      <c r="SJX82" s="4"/>
      <c r="SJY82" s="4"/>
      <c r="SJZ82" s="4"/>
      <c r="SKA82" s="4"/>
      <c r="SKB82" s="4"/>
      <c r="SKC82" s="4"/>
      <c r="SKD82" s="4"/>
      <c r="SKE82" s="4"/>
      <c r="SKF82" s="4"/>
      <c r="SKG82" s="4"/>
      <c r="SKH82" s="4"/>
      <c r="SKI82" s="4"/>
      <c r="SKJ82" s="4"/>
      <c r="SKK82" s="4"/>
      <c r="SKL82" s="4"/>
      <c r="SKM82" s="4"/>
      <c r="SKN82" s="4"/>
      <c r="SKO82" s="4"/>
      <c r="SKP82" s="4"/>
      <c r="SKQ82" s="4"/>
      <c r="SKR82" s="4"/>
      <c r="SKS82" s="4"/>
      <c r="SKT82" s="4"/>
      <c r="SKU82" s="4"/>
      <c r="SKV82" s="4"/>
      <c r="SKW82" s="4"/>
      <c r="SKX82" s="4"/>
      <c r="SKY82" s="4"/>
      <c r="SKZ82" s="4"/>
      <c r="SLA82" s="4"/>
      <c r="SLB82" s="4"/>
      <c r="SLC82" s="4"/>
      <c r="SLD82" s="4"/>
      <c r="SLE82" s="4"/>
      <c r="SLF82" s="4"/>
      <c r="SLG82" s="4"/>
      <c r="SLH82" s="4"/>
      <c r="SLI82" s="4"/>
      <c r="SLJ82" s="4"/>
      <c r="SLK82" s="4"/>
      <c r="SLL82" s="4"/>
      <c r="SLM82" s="4"/>
      <c r="SLN82" s="4"/>
      <c r="SLO82" s="4"/>
      <c r="SLP82" s="4"/>
      <c r="SLQ82" s="4"/>
      <c r="SLR82" s="4"/>
      <c r="SLS82" s="4"/>
      <c r="SLT82" s="4"/>
      <c r="SLU82" s="4"/>
      <c r="SLV82" s="4"/>
      <c r="SLW82" s="4"/>
      <c r="SLX82" s="4"/>
      <c r="SLY82" s="4"/>
      <c r="SLZ82" s="4"/>
      <c r="SMA82" s="4"/>
      <c r="SMB82" s="4"/>
      <c r="SMC82" s="4"/>
      <c r="SMD82" s="4"/>
      <c r="SME82" s="4"/>
      <c r="SMF82" s="4"/>
      <c r="SMG82" s="4"/>
      <c r="SMH82" s="4"/>
      <c r="SMI82" s="4"/>
      <c r="SMJ82" s="4"/>
      <c r="SMK82" s="4"/>
      <c r="SML82" s="4"/>
      <c r="SMM82" s="4"/>
      <c r="SMN82" s="4"/>
      <c r="SMO82" s="4"/>
      <c r="SMP82" s="4"/>
      <c r="SMQ82" s="4"/>
      <c r="SMR82" s="4"/>
      <c r="SMS82" s="4"/>
      <c r="SMT82" s="4"/>
      <c r="SMU82" s="4"/>
      <c r="SMV82" s="4"/>
      <c r="SMW82" s="4"/>
      <c r="SMX82" s="4"/>
      <c r="SMY82" s="4"/>
      <c r="SMZ82" s="4"/>
      <c r="SNA82" s="4"/>
      <c r="SNB82" s="4"/>
      <c r="SNC82" s="4"/>
      <c r="SND82" s="4"/>
      <c r="SNE82" s="4"/>
      <c r="SNF82" s="4"/>
      <c r="SNG82" s="4"/>
      <c r="SNH82" s="4"/>
      <c r="SNI82" s="4"/>
      <c r="SNJ82" s="4"/>
      <c r="SNK82" s="4"/>
      <c r="SNL82" s="4"/>
      <c r="SNM82" s="4"/>
      <c r="SNN82" s="4"/>
      <c r="SNO82" s="4"/>
      <c r="SNP82" s="4"/>
      <c r="SNQ82" s="4"/>
      <c r="SNR82" s="4"/>
      <c r="SNS82" s="4"/>
      <c r="SNT82" s="4"/>
      <c r="SNU82" s="4"/>
      <c r="SNV82" s="4"/>
      <c r="SNW82" s="4"/>
      <c r="SNX82" s="4"/>
      <c r="SNY82" s="4"/>
      <c r="SNZ82" s="4"/>
      <c r="SOA82" s="4"/>
      <c r="SOB82" s="4"/>
      <c r="SOC82" s="4"/>
      <c r="SOD82" s="4"/>
      <c r="SOE82" s="4"/>
      <c r="SOF82" s="4"/>
      <c r="SOG82" s="4"/>
      <c r="SOH82" s="4"/>
      <c r="SOI82" s="4"/>
      <c r="SOJ82" s="4"/>
      <c r="SOK82" s="4"/>
      <c r="SOL82" s="4"/>
      <c r="SOM82" s="4"/>
      <c r="SON82" s="4"/>
      <c r="SOO82" s="4"/>
      <c r="SOP82" s="4"/>
      <c r="SOQ82" s="4"/>
      <c r="SOR82" s="4"/>
      <c r="SOS82" s="4"/>
      <c r="SOT82" s="4"/>
      <c r="SOU82" s="4"/>
      <c r="SOV82" s="4"/>
      <c r="SOW82" s="4"/>
      <c r="SOX82" s="4"/>
      <c r="SOY82" s="4"/>
      <c r="SOZ82" s="4"/>
      <c r="SPA82" s="4"/>
      <c r="SPB82" s="4"/>
      <c r="SPC82" s="4"/>
      <c r="SPD82" s="4"/>
      <c r="SPE82" s="4"/>
      <c r="SPF82" s="4"/>
      <c r="SPG82" s="4"/>
      <c r="SPH82" s="4"/>
      <c r="SPI82" s="4"/>
      <c r="SPJ82" s="4"/>
      <c r="SPK82" s="4"/>
      <c r="SPL82" s="4"/>
      <c r="SPM82" s="4"/>
      <c r="SPN82" s="4"/>
      <c r="SPO82" s="4"/>
      <c r="SPP82" s="4"/>
      <c r="SPQ82" s="4"/>
      <c r="SPR82" s="4"/>
      <c r="SPS82" s="4"/>
      <c r="SPT82" s="4"/>
      <c r="SPU82" s="4"/>
      <c r="SPV82" s="4"/>
      <c r="SPW82" s="4"/>
      <c r="SPX82" s="4"/>
      <c r="SPY82" s="4"/>
      <c r="SPZ82" s="4"/>
      <c r="SQA82" s="4"/>
      <c r="SQB82" s="4"/>
      <c r="SQC82" s="4"/>
      <c r="SQD82" s="4"/>
      <c r="SQE82" s="4"/>
      <c r="SQF82" s="4"/>
      <c r="SQG82" s="4"/>
      <c r="SQH82" s="4"/>
      <c r="SQI82" s="4"/>
      <c r="SQJ82" s="4"/>
      <c r="SQK82" s="4"/>
      <c r="SQL82" s="4"/>
      <c r="SQM82" s="4"/>
      <c r="SQN82" s="4"/>
      <c r="SQO82" s="4"/>
      <c r="SQP82" s="4"/>
      <c r="SQQ82" s="4"/>
      <c r="SQR82" s="4"/>
      <c r="SQS82" s="4"/>
      <c r="SQT82" s="4"/>
      <c r="SQU82" s="4"/>
      <c r="SQV82" s="4"/>
      <c r="SQW82" s="4"/>
      <c r="SQX82" s="4"/>
      <c r="SQY82" s="4"/>
      <c r="SQZ82" s="4"/>
      <c r="SRA82" s="4"/>
      <c r="SRB82" s="4"/>
      <c r="SRC82" s="4"/>
      <c r="SRD82" s="4"/>
      <c r="SRE82" s="4"/>
      <c r="SRF82" s="4"/>
      <c r="SRG82" s="4"/>
      <c r="SRH82" s="4"/>
      <c r="SRI82" s="4"/>
      <c r="SRJ82" s="4"/>
      <c r="SRK82" s="4"/>
      <c r="SRL82" s="4"/>
      <c r="SRM82" s="4"/>
      <c r="SRN82" s="4"/>
      <c r="SRO82" s="4"/>
      <c r="SRP82" s="4"/>
      <c r="SRQ82" s="4"/>
      <c r="SRR82" s="4"/>
      <c r="SRS82" s="4"/>
      <c r="SRT82" s="4"/>
      <c r="SRU82" s="4"/>
      <c r="SRV82" s="4"/>
      <c r="SRW82" s="4"/>
      <c r="SRX82" s="4"/>
      <c r="SRY82" s="4"/>
      <c r="SRZ82" s="4"/>
      <c r="SSA82" s="4"/>
      <c r="SSB82" s="4"/>
      <c r="SSC82" s="4"/>
      <c r="SSD82" s="4"/>
      <c r="SSE82" s="4"/>
      <c r="SSF82" s="4"/>
      <c r="SSG82" s="4"/>
      <c r="SSH82" s="4"/>
      <c r="SSI82" s="4"/>
      <c r="SSJ82" s="4"/>
      <c r="SSK82" s="4"/>
      <c r="SSL82" s="4"/>
      <c r="SSM82" s="4"/>
      <c r="SSN82" s="4"/>
      <c r="SSO82" s="4"/>
      <c r="SSP82" s="4"/>
      <c r="SSQ82" s="4"/>
      <c r="SSR82" s="4"/>
      <c r="SSS82" s="4"/>
      <c r="SST82" s="4"/>
      <c r="SSU82" s="4"/>
      <c r="SSV82" s="4"/>
      <c r="SSW82" s="4"/>
      <c r="SSX82" s="4"/>
      <c r="SSY82" s="4"/>
      <c r="SSZ82" s="4"/>
      <c r="STA82" s="4"/>
      <c r="STB82" s="4"/>
      <c r="STC82" s="4"/>
      <c r="STD82" s="4"/>
      <c r="STE82" s="4"/>
      <c r="STF82" s="4"/>
      <c r="STG82" s="4"/>
      <c r="STH82" s="4"/>
      <c r="STI82" s="4"/>
      <c r="STJ82" s="4"/>
      <c r="STK82" s="4"/>
      <c r="STL82" s="4"/>
      <c r="STM82" s="4"/>
      <c r="STN82" s="4"/>
      <c r="STO82" s="4"/>
      <c r="STP82" s="4"/>
      <c r="STQ82" s="4"/>
      <c r="STR82" s="4"/>
      <c r="STS82" s="4"/>
      <c r="STT82" s="4"/>
      <c r="STU82" s="4"/>
      <c r="STV82" s="4"/>
      <c r="STW82" s="4"/>
      <c r="STX82" s="4"/>
      <c r="STY82" s="4"/>
      <c r="STZ82" s="4"/>
      <c r="SUA82" s="4"/>
      <c r="SUB82" s="4"/>
      <c r="SUC82" s="4"/>
      <c r="SUD82" s="4"/>
      <c r="SUE82" s="4"/>
      <c r="SUF82" s="4"/>
      <c r="SUG82" s="4"/>
      <c r="SUH82" s="4"/>
      <c r="SUI82" s="4"/>
      <c r="SUJ82" s="4"/>
      <c r="SUK82" s="4"/>
      <c r="SUL82" s="4"/>
      <c r="SUM82" s="4"/>
      <c r="SUN82" s="4"/>
      <c r="SUO82" s="4"/>
      <c r="SUP82" s="4"/>
      <c r="SUQ82" s="4"/>
      <c r="SUR82" s="4"/>
      <c r="SUS82" s="4"/>
      <c r="SUT82" s="4"/>
      <c r="SUU82" s="4"/>
      <c r="SUV82" s="4"/>
      <c r="SUW82" s="4"/>
      <c r="SUX82" s="4"/>
      <c r="SUY82" s="4"/>
      <c r="SUZ82" s="4"/>
      <c r="SVA82" s="4"/>
      <c r="SVB82" s="4"/>
      <c r="SVC82" s="4"/>
      <c r="SVD82" s="4"/>
      <c r="SVE82" s="4"/>
      <c r="SVF82" s="4"/>
      <c r="SVG82" s="4"/>
      <c r="SVH82" s="4"/>
      <c r="SVI82" s="4"/>
      <c r="SVJ82" s="4"/>
      <c r="SVK82" s="4"/>
      <c r="SVL82" s="4"/>
      <c r="SVM82" s="4"/>
      <c r="SVN82" s="4"/>
      <c r="SVO82" s="4"/>
      <c r="SVP82" s="4"/>
      <c r="SVQ82" s="4"/>
      <c r="SVR82" s="4"/>
      <c r="SVS82" s="4"/>
      <c r="SVT82" s="4"/>
      <c r="SVU82" s="4"/>
      <c r="SVV82" s="4"/>
      <c r="SVW82" s="4"/>
      <c r="SVX82" s="4"/>
      <c r="SVY82" s="4"/>
      <c r="SVZ82" s="4"/>
      <c r="SWA82" s="4"/>
      <c r="SWB82" s="4"/>
      <c r="SWC82" s="4"/>
      <c r="SWD82" s="4"/>
      <c r="SWE82" s="4"/>
      <c r="SWF82" s="4"/>
      <c r="SWG82" s="4"/>
      <c r="SWH82" s="4"/>
      <c r="SWI82" s="4"/>
      <c r="SWJ82" s="4"/>
      <c r="SWK82" s="4"/>
      <c r="SWL82" s="4"/>
      <c r="SWM82" s="4"/>
      <c r="SWN82" s="4"/>
      <c r="SWO82" s="4"/>
      <c r="SWP82" s="4"/>
      <c r="SWQ82" s="4"/>
      <c r="SWR82" s="4"/>
      <c r="SWS82" s="4"/>
      <c r="SWT82" s="4"/>
      <c r="SWU82" s="4"/>
      <c r="SWV82" s="4"/>
      <c r="SWW82" s="4"/>
      <c r="SWX82" s="4"/>
      <c r="SWY82" s="4"/>
      <c r="SWZ82" s="4"/>
      <c r="SXA82" s="4"/>
      <c r="SXB82" s="4"/>
      <c r="SXC82" s="4"/>
      <c r="SXD82" s="4"/>
      <c r="SXE82" s="4"/>
      <c r="SXF82" s="4"/>
      <c r="SXG82" s="4"/>
      <c r="SXH82" s="4"/>
      <c r="SXI82" s="4"/>
      <c r="SXJ82" s="4"/>
      <c r="SXK82" s="4"/>
      <c r="SXL82" s="4"/>
      <c r="SXM82" s="4"/>
      <c r="SXN82" s="4"/>
      <c r="SXO82" s="4"/>
      <c r="SXP82" s="4"/>
      <c r="SXQ82" s="4"/>
      <c r="SXR82" s="4"/>
      <c r="SXS82" s="4"/>
      <c r="SXT82" s="4"/>
      <c r="SXU82" s="4"/>
      <c r="SXV82" s="4"/>
      <c r="SXW82" s="4"/>
      <c r="SXX82" s="4"/>
      <c r="SXY82" s="4"/>
      <c r="SXZ82" s="4"/>
      <c r="SYA82" s="4"/>
      <c r="SYB82" s="4"/>
      <c r="SYC82" s="4"/>
      <c r="SYD82" s="4"/>
      <c r="SYE82" s="4"/>
      <c r="SYF82" s="4"/>
      <c r="SYG82" s="4"/>
      <c r="SYH82" s="4"/>
      <c r="SYI82" s="4"/>
      <c r="SYJ82" s="4"/>
      <c r="SYK82" s="4"/>
      <c r="SYL82" s="4"/>
      <c r="SYM82" s="4"/>
      <c r="SYN82" s="4"/>
      <c r="SYO82" s="4"/>
      <c r="SYP82" s="4"/>
      <c r="SYQ82" s="4"/>
      <c r="SYR82" s="4"/>
      <c r="SYS82" s="4"/>
      <c r="SYT82" s="4"/>
      <c r="SYU82" s="4"/>
      <c r="SYV82" s="4"/>
      <c r="SYW82" s="4"/>
      <c r="SYX82" s="4"/>
      <c r="SYY82" s="4"/>
      <c r="SYZ82" s="4"/>
      <c r="SZA82" s="4"/>
      <c r="SZB82" s="4"/>
      <c r="SZC82" s="4"/>
      <c r="SZD82" s="4"/>
      <c r="SZE82" s="4"/>
      <c r="SZF82" s="4"/>
      <c r="SZG82" s="4"/>
      <c r="SZH82" s="4"/>
      <c r="SZI82" s="4"/>
      <c r="SZJ82" s="4"/>
      <c r="SZK82" s="4"/>
      <c r="SZL82" s="4"/>
      <c r="SZM82" s="4"/>
      <c r="SZN82" s="4"/>
      <c r="SZO82" s="4"/>
      <c r="SZP82" s="4"/>
      <c r="SZQ82" s="4"/>
      <c r="SZR82" s="4"/>
      <c r="SZS82" s="4"/>
      <c r="SZT82" s="4"/>
      <c r="SZU82" s="4"/>
      <c r="SZV82" s="4"/>
      <c r="SZW82" s="4"/>
      <c r="SZX82" s="4"/>
      <c r="SZY82" s="4"/>
      <c r="SZZ82" s="4"/>
      <c r="TAA82" s="4"/>
      <c r="TAB82" s="4"/>
      <c r="TAC82" s="4"/>
      <c r="TAD82" s="4"/>
      <c r="TAE82" s="4"/>
      <c r="TAF82" s="4"/>
      <c r="TAG82" s="4"/>
      <c r="TAH82" s="4"/>
      <c r="TAI82" s="4"/>
      <c r="TAJ82" s="4"/>
      <c r="TAK82" s="4"/>
      <c r="TAL82" s="4"/>
      <c r="TAM82" s="4"/>
      <c r="TAN82" s="4"/>
      <c r="TAO82" s="4"/>
      <c r="TAP82" s="4"/>
      <c r="TAQ82" s="4"/>
      <c r="TAR82" s="4"/>
      <c r="TAS82" s="4"/>
      <c r="TAT82" s="4"/>
      <c r="TAU82" s="4"/>
      <c r="TAV82" s="4"/>
      <c r="TAW82" s="4"/>
      <c r="TAX82" s="4"/>
      <c r="TAY82" s="4"/>
      <c r="TAZ82" s="4"/>
      <c r="TBA82" s="4"/>
      <c r="TBB82" s="4"/>
      <c r="TBC82" s="4"/>
      <c r="TBD82" s="4"/>
      <c r="TBE82" s="4"/>
      <c r="TBF82" s="4"/>
      <c r="TBG82" s="4"/>
      <c r="TBH82" s="4"/>
      <c r="TBI82" s="4"/>
      <c r="TBJ82" s="4"/>
      <c r="TBK82" s="4"/>
      <c r="TBL82" s="4"/>
      <c r="TBM82" s="4"/>
      <c r="TBN82" s="4"/>
      <c r="TBO82" s="4"/>
      <c r="TBP82" s="4"/>
      <c r="TBQ82" s="4"/>
      <c r="TBR82" s="4"/>
      <c r="TBS82" s="4"/>
      <c r="TBT82" s="4"/>
      <c r="TBU82" s="4"/>
      <c r="TBV82" s="4"/>
      <c r="TBW82" s="4"/>
      <c r="TBX82" s="4"/>
      <c r="TBY82" s="4"/>
      <c r="TBZ82" s="4"/>
      <c r="TCA82" s="4"/>
      <c r="TCB82" s="4"/>
      <c r="TCC82" s="4"/>
      <c r="TCD82" s="4"/>
      <c r="TCE82" s="4"/>
      <c r="TCF82" s="4"/>
      <c r="TCG82" s="4"/>
      <c r="TCH82" s="4"/>
      <c r="TCI82" s="4"/>
      <c r="TCJ82" s="4"/>
      <c r="TCK82" s="4"/>
      <c r="TCL82" s="4"/>
      <c r="TCM82" s="4"/>
      <c r="TCN82" s="4"/>
      <c r="TCO82" s="4"/>
      <c r="TCP82" s="4"/>
      <c r="TCQ82" s="4"/>
      <c r="TCR82" s="4"/>
      <c r="TCS82" s="4"/>
      <c r="TCT82" s="4"/>
      <c r="TCU82" s="4"/>
      <c r="TCV82" s="4"/>
      <c r="TCW82" s="4"/>
      <c r="TCX82" s="4"/>
      <c r="TCY82" s="4"/>
      <c r="TCZ82" s="4"/>
      <c r="TDA82" s="4"/>
      <c r="TDB82" s="4"/>
      <c r="TDC82" s="4"/>
      <c r="TDD82" s="4"/>
      <c r="TDE82" s="4"/>
      <c r="TDF82" s="4"/>
      <c r="TDG82" s="4"/>
      <c r="TDH82" s="4"/>
      <c r="TDI82" s="4"/>
      <c r="TDJ82" s="4"/>
      <c r="TDK82" s="4"/>
      <c r="TDL82" s="4"/>
      <c r="TDM82" s="4"/>
      <c r="TDN82" s="4"/>
      <c r="TDO82" s="4"/>
      <c r="TDP82" s="4"/>
      <c r="TDQ82" s="4"/>
      <c r="TDR82" s="4"/>
      <c r="TDS82" s="4"/>
      <c r="TDT82" s="4"/>
      <c r="TDU82" s="4"/>
      <c r="TDV82" s="4"/>
      <c r="TDW82" s="4"/>
      <c r="TDX82" s="4"/>
      <c r="TDY82" s="4"/>
      <c r="TDZ82" s="4"/>
      <c r="TEA82" s="4"/>
      <c r="TEB82" s="4"/>
      <c r="TEC82" s="4"/>
      <c r="TED82" s="4"/>
      <c r="TEE82" s="4"/>
      <c r="TEF82" s="4"/>
      <c r="TEG82" s="4"/>
      <c r="TEH82" s="4"/>
      <c r="TEI82" s="4"/>
      <c r="TEJ82" s="4"/>
      <c r="TEK82" s="4"/>
      <c r="TEL82" s="4"/>
      <c r="TEM82" s="4"/>
      <c r="TEN82" s="4"/>
      <c r="TEO82" s="4"/>
      <c r="TEP82" s="4"/>
      <c r="TEQ82" s="4"/>
      <c r="TER82" s="4"/>
      <c r="TES82" s="4"/>
      <c r="TET82" s="4"/>
      <c r="TEU82" s="4"/>
      <c r="TEV82" s="4"/>
      <c r="TEW82" s="4"/>
      <c r="TEX82" s="4"/>
      <c r="TEY82" s="4"/>
      <c r="TEZ82" s="4"/>
      <c r="TFA82" s="4"/>
      <c r="TFB82" s="4"/>
      <c r="TFC82" s="4"/>
      <c r="TFD82" s="4"/>
      <c r="TFE82" s="4"/>
      <c r="TFF82" s="4"/>
      <c r="TFG82" s="4"/>
      <c r="TFH82" s="4"/>
      <c r="TFI82" s="4"/>
      <c r="TFJ82" s="4"/>
      <c r="TFK82" s="4"/>
      <c r="TFL82" s="4"/>
      <c r="TFM82" s="4"/>
      <c r="TFN82" s="4"/>
      <c r="TFO82" s="4"/>
      <c r="TFP82" s="4"/>
      <c r="TFQ82" s="4"/>
      <c r="TFR82" s="4"/>
      <c r="TFS82" s="4"/>
      <c r="TFT82" s="4"/>
      <c r="TFU82" s="4"/>
      <c r="TFV82" s="4"/>
      <c r="TFW82" s="4"/>
      <c r="TFX82" s="4"/>
      <c r="TFY82" s="4"/>
      <c r="TFZ82" s="4"/>
      <c r="TGA82" s="4"/>
      <c r="TGB82" s="4"/>
      <c r="TGC82" s="4"/>
      <c r="TGD82" s="4"/>
      <c r="TGE82" s="4"/>
      <c r="TGF82" s="4"/>
      <c r="TGG82" s="4"/>
      <c r="TGH82" s="4"/>
      <c r="TGI82" s="4"/>
      <c r="TGJ82" s="4"/>
      <c r="TGK82" s="4"/>
      <c r="TGL82" s="4"/>
      <c r="TGM82" s="4"/>
      <c r="TGN82" s="4"/>
      <c r="TGO82" s="4"/>
      <c r="TGP82" s="4"/>
      <c r="TGQ82" s="4"/>
      <c r="TGR82" s="4"/>
      <c r="TGS82" s="4"/>
      <c r="TGT82" s="4"/>
      <c r="TGU82" s="4"/>
      <c r="TGV82" s="4"/>
      <c r="TGW82" s="4"/>
      <c r="TGX82" s="4"/>
      <c r="TGY82" s="4"/>
      <c r="TGZ82" s="4"/>
      <c r="THA82" s="4"/>
      <c r="THB82" s="4"/>
      <c r="THC82" s="4"/>
      <c r="THD82" s="4"/>
      <c r="THE82" s="4"/>
      <c r="THF82" s="4"/>
      <c r="THG82" s="4"/>
      <c r="THH82" s="4"/>
      <c r="THI82" s="4"/>
      <c r="THJ82" s="4"/>
      <c r="THK82" s="4"/>
      <c r="THL82" s="4"/>
      <c r="THM82" s="4"/>
      <c r="THN82" s="4"/>
      <c r="THO82" s="4"/>
      <c r="THP82" s="4"/>
      <c r="THQ82" s="4"/>
      <c r="THR82" s="4"/>
      <c r="THS82" s="4"/>
      <c r="THT82" s="4"/>
      <c r="THU82" s="4"/>
      <c r="THV82" s="4"/>
      <c r="THW82" s="4"/>
      <c r="THX82" s="4"/>
      <c r="THY82" s="4"/>
      <c r="THZ82" s="4"/>
      <c r="TIA82" s="4"/>
      <c r="TIB82" s="4"/>
      <c r="TIC82" s="4"/>
      <c r="TID82" s="4"/>
      <c r="TIE82" s="4"/>
      <c r="TIF82" s="4"/>
      <c r="TIG82" s="4"/>
      <c r="TIH82" s="4"/>
      <c r="TII82" s="4"/>
      <c r="TIJ82" s="4"/>
      <c r="TIK82" s="4"/>
      <c r="TIL82" s="4"/>
      <c r="TIM82" s="4"/>
      <c r="TIN82" s="4"/>
      <c r="TIO82" s="4"/>
      <c r="TIP82" s="4"/>
      <c r="TIQ82" s="4"/>
      <c r="TIR82" s="4"/>
      <c r="TIS82" s="4"/>
      <c r="TIT82" s="4"/>
      <c r="TIU82" s="4"/>
      <c r="TIV82" s="4"/>
      <c r="TIW82" s="4"/>
      <c r="TIX82" s="4"/>
      <c r="TIY82" s="4"/>
      <c r="TIZ82" s="4"/>
      <c r="TJA82" s="4"/>
      <c r="TJB82" s="4"/>
      <c r="TJC82" s="4"/>
      <c r="TJD82" s="4"/>
      <c r="TJE82" s="4"/>
      <c r="TJF82" s="4"/>
      <c r="TJG82" s="4"/>
      <c r="TJH82" s="4"/>
      <c r="TJI82" s="4"/>
      <c r="TJJ82" s="4"/>
      <c r="TJK82" s="4"/>
      <c r="TJL82" s="4"/>
      <c r="TJM82" s="4"/>
      <c r="TJN82" s="4"/>
      <c r="TJO82" s="4"/>
      <c r="TJP82" s="4"/>
      <c r="TJQ82" s="4"/>
      <c r="TJR82" s="4"/>
      <c r="TJS82" s="4"/>
      <c r="TJT82" s="4"/>
      <c r="TJU82" s="4"/>
      <c r="TJV82" s="4"/>
      <c r="TJW82" s="4"/>
      <c r="TJX82" s="4"/>
      <c r="TJY82" s="4"/>
      <c r="TJZ82" s="4"/>
      <c r="TKA82" s="4"/>
      <c r="TKB82" s="4"/>
      <c r="TKC82" s="4"/>
      <c r="TKD82" s="4"/>
      <c r="TKE82" s="4"/>
      <c r="TKF82" s="4"/>
      <c r="TKG82" s="4"/>
      <c r="TKH82" s="4"/>
      <c r="TKI82" s="4"/>
      <c r="TKJ82" s="4"/>
      <c r="TKK82" s="4"/>
      <c r="TKL82" s="4"/>
      <c r="TKM82" s="4"/>
      <c r="TKN82" s="4"/>
      <c r="TKO82" s="4"/>
      <c r="TKP82" s="4"/>
      <c r="TKQ82" s="4"/>
      <c r="TKR82" s="4"/>
      <c r="TKS82" s="4"/>
      <c r="TKT82" s="4"/>
      <c r="TKU82" s="4"/>
      <c r="TKV82" s="4"/>
      <c r="TKW82" s="4"/>
      <c r="TKX82" s="4"/>
      <c r="TKY82" s="4"/>
      <c r="TKZ82" s="4"/>
      <c r="TLA82" s="4"/>
      <c r="TLB82" s="4"/>
      <c r="TLC82" s="4"/>
      <c r="TLD82" s="4"/>
      <c r="TLE82" s="4"/>
      <c r="TLF82" s="4"/>
      <c r="TLG82" s="4"/>
      <c r="TLH82" s="4"/>
      <c r="TLI82" s="4"/>
      <c r="TLJ82" s="4"/>
      <c r="TLK82" s="4"/>
      <c r="TLL82" s="4"/>
      <c r="TLM82" s="4"/>
      <c r="TLN82" s="4"/>
      <c r="TLO82" s="4"/>
      <c r="TLP82" s="4"/>
      <c r="TLQ82" s="4"/>
      <c r="TLR82" s="4"/>
      <c r="TLS82" s="4"/>
      <c r="TLT82" s="4"/>
      <c r="TLU82" s="4"/>
      <c r="TLV82" s="4"/>
      <c r="TLW82" s="4"/>
      <c r="TLX82" s="4"/>
      <c r="TLY82" s="4"/>
      <c r="TLZ82" s="4"/>
      <c r="TMA82" s="4"/>
      <c r="TMB82" s="4"/>
      <c r="TMC82" s="4"/>
      <c r="TMD82" s="4"/>
      <c r="TME82" s="4"/>
      <c r="TMF82" s="4"/>
      <c r="TMG82" s="4"/>
      <c r="TMH82" s="4"/>
      <c r="TMI82" s="4"/>
      <c r="TMJ82" s="4"/>
      <c r="TMK82" s="4"/>
      <c r="TML82" s="4"/>
      <c r="TMM82" s="4"/>
      <c r="TMN82" s="4"/>
      <c r="TMO82" s="4"/>
      <c r="TMP82" s="4"/>
      <c r="TMQ82" s="4"/>
      <c r="TMR82" s="4"/>
      <c r="TMS82" s="4"/>
      <c r="TMT82" s="4"/>
      <c r="TMU82" s="4"/>
      <c r="TMV82" s="4"/>
      <c r="TMW82" s="4"/>
      <c r="TMX82" s="4"/>
      <c r="TMY82" s="4"/>
      <c r="TMZ82" s="4"/>
      <c r="TNA82" s="4"/>
      <c r="TNB82" s="4"/>
      <c r="TNC82" s="4"/>
      <c r="TND82" s="4"/>
      <c r="TNE82" s="4"/>
      <c r="TNF82" s="4"/>
      <c r="TNG82" s="4"/>
      <c r="TNH82" s="4"/>
      <c r="TNI82" s="4"/>
      <c r="TNJ82" s="4"/>
      <c r="TNK82" s="4"/>
      <c r="TNL82" s="4"/>
      <c r="TNM82" s="4"/>
      <c r="TNN82" s="4"/>
      <c r="TNO82" s="4"/>
      <c r="TNP82" s="4"/>
      <c r="TNQ82" s="4"/>
      <c r="TNR82" s="4"/>
      <c r="TNS82" s="4"/>
      <c r="TNT82" s="4"/>
      <c r="TNU82" s="4"/>
      <c r="TNV82" s="4"/>
      <c r="TNW82" s="4"/>
      <c r="TNX82" s="4"/>
      <c r="TNY82" s="4"/>
      <c r="TNZ82" s="4"/>
      <c r="TOA82" s="4"/>
      <c r="TOB82" s="4"/>
      <c r="TOC82" s="4"/>
      <c r="TOD82" s="4"/>
      <c r="TOE82" s="4"/>
      <c r="TOF82" s="4"/>
      <c r="TOG82" s="4"/>
      <c r="TOH82" s="4"/>
      <c r="TOI82" s="4"/>
      <c r="TOJ82" s="4"/>
      <c r="TOK82" s="4"/>
      <c r="TOL82" s="4"/>
      <c r="TOM82" s="4"/>
      <c r="TON82" s="4"/>
      <c r="TOO82" s="4"/>
      <c r="TOP82" s="4"/>
      <c r="TOQ82" s="4"/>
      <c r="TOR82" s="4"/>
      <c r="TOS82" s="4"/>
      <c r="TOT82" s="4"/>
      <c r="TOU82" s="4"/>
      <c r="TOV82" s="4"/>
      <c r="TOW82" s="4"/>
      <c r="TOX82" s="4"/>
      <c r="TOY82" s="4"/>
      <c r="TOZ82" s="4"/>
      <c r="TPA82" s="4"/>
      <c r="TPB82" s="4"/>
      <c r="TPC82" s="4"/>
      <c r="TPD82" s="4"/>
      <c r="TPE82" s="4"/>
      <c r="TPF82" s="4"/>
      <c r="TPG82" s="4"/>
      <c r="TPH82" s="4"/>
      <c r="TPI82" s="4"/>
      <c r="TPJ82" s="4"/>
      <c r="TPK82" s="4"/>
      <c r="TPL82" s="4"/>
      <c r="TPM82" s="4"/>
      <c r="TPN82" s="4"/>
      <c r="TPO82" s="4"/>
      <c r="TPP82" s="4"/>
      <c r="TPQ82" s="4"/>
      <c r="TPR82" s="4"/>
      <c r="TPS82" s="4"/>
      <c r="TPT82" s="4"/>
      <c r="TPU82" s="4"/>
      <c r="TPV82" s="4"/>
      <c r="TPW82" s="4"/>
      <c r="TPX82" s="4"/>
      <c r="TPY82" s="4"/>
      <c r="TPZ82" s="4"/>
      <c r="TQA82" s="4"/>
      <c r="TQB82" s="4"/>
      <c r="TQC82" s="4"/>
      <c r="TQD82" s="4"/>
      <c r="TQE82" s="4"/>
      <c r="TQF82" s="4"/>
      <c r="TQG82" s="4"/>
      <c r="TQH82" s="4"/>
      <c r="TQI82" s="4"/>
      <c r="TQJ82" s="4"/>
      <c r="TQK82" s="4"/>
      <c r="TQL82" s="4"/>
      <c r="TQM82" s="4"/>
      <c r="TQN82" s="4"/>
      <c r="TQO82" s="4"/>
      <c r="TQP82" s="4"/>
      <c r="TQQ82" s="4"/>
      <c r="TQR82" s="4"/>
      <c r="TQS82" s="4"/>
      <c r="TQT82" s="4"/>
      <c r="TQU82" s="4"/>
      <c r="TQV82" s="4"/>
      <c r="TQW82" s="4"/>
      <c r="TQX82" s="4"/>
      <c r="TQY82" s="4"/>
      <c r="TQZ82" s="4"/>
      <c r="TRA82" s="4"/>
      <c r="TRB82" s="4"/>
      <c r="TRC82" s="4"/>
      <c r="TRD82" s="4"/>
      <c r="TRE82" s="4"/>
      <c r="TRF82" s="4"/>
      <c r="TRG82" s="4"/>
      <c r="TRH82" s="4"/>
      <c r="TRI82" s="4"/>
      <c r="TRJ82" s="4"/>
      <c r="TRK82" s="4"/>
      <c r="TRL82" s="4"/>
      <c r="TRM82" s="4"/>
      <c r="TRN82" s="4"/>
      <c r="TRO82" s="4"/>
      <c r="TRP82" s="4"/>
      <c r="TRQ82" s="4"/>
      <c r="TRR82" s="4"/>
      <c r="TRS82" s="4"/>
      <c r="TRT82" s="4"/>
      <c r="TRU82" s="4"/>
      <c r="TRV82" s="4"/>
      <c r="TRW82" s="4"/>
      <c r="TRX82" s="4"/>
      <c r="TRY82" s="4"/>
      <c r="TRZ82" s="4"/>
      <c r="TSA82" s="4"/>
      <c r="TSB82" s="4"/>
      <c r="TSC82" s="4"/>
      <c r="TSD82" s="4"/>
      <c r="TSE82" s="4"/>
      <c r="TSF82" s="4"/>
      <c r="TSG82" s="4"/>
      <c r="TSH82" s="4"/>
      <c r="TSI82" s="4"/>
      <c r="TSJ82" s="4"/>
      <c r="TSK82" s="4"/>
      <c r="TSL82" s="4"/>
      <c r="TSM82" s="4"/>
      <c r="TSN82" s="4"/>
      <c r="TSO82" s="4"/>
      <c r="TSP82" s="4"/>
      <c r="TSQ82" s="4"/>
      <c r="TSR82" s="4"/>
      <c r="TSS82" s="4"/>
      <c r="TST82" s="4"/>
      <c r="TSU82" s="4"/>
      <c r="TSV82" s="4"/>
      <c r="TSW82" s="4"/>
      <c r="TSX82" s="4"/>
      <c r="TSY82" s="4"/>
      <c r="TSZ82" s="4"/>
      <c r="TTA82" s="4"/>
      <c r="TTB82" s="4"/>
      <c r="TTC82" s="4"/>
      <c r="TTD82" s="4"/>
      <c r="TTE82" s="4"/>
      <c r="TTF82" s="4"/>
      <c r="TTG82" s="4"/>
      <c r="TTH82" s="4"/>
      <c r="TTI82" s="4"/>
      <c r="TTJ82" s="4"/>
      <c r="TTK82" s="4"/>
      <c r="TTL82" s="4"/>
      <c r="TTM82" s="4"/>
      <c r="TTN82" s="4"/>
      <c r="TTO82" s="4"/>
      <c r="TTP82" s="4"/>
      <c r="TTQ82" s="4"/>
      <c r="TTR82" s="4"/>
      <c r="TTS82" s="4"/>
      <c r="TTT82" s="4"/>
      <c r="TTU82" s="4"/>
      <c r="TTV82" s="4"/>
      <c r="TTW82" s="4"/>
      <c r="TTX82" s="4"/>
      <c r="TTY82" s="4"/>
      <c r="TTZ82" s="4"/>
      <c r="TUA82" s="4"/>
      <c r="TUB82" s="4"/>
      <c r="TUC82" s="4"/>
      <c r="TUD82" s="4"/>
      <c r="TUE82" s="4"/>
      <c r="TUF82" s="4"/>
      <c r="TUG82" s="4"/>
      <c r="TUH82" s="4"/>
      <c r="TUI82" s="4"/>
      <c r="TUJ82" s="4"/>
      <c r="TUK82" s="4"/>
      <c r="TUL82" s="4"/>
      <c r="TUM82" s="4"/>
      <c r="TUN82" s="4"/>
      <c r="TUO82" s="4"/>
      <c r="TUP82" s="4"/>
      <c r="TUQ82" s="4"/>
      <c r="TUR82" s="4"/>
      <c r="TUS82" s="4"/>
      <c r="TUT82" s="4"/>
      <c r="TUU82" s="4"/>
      <c r="TUV82" s="4"/>
      <c r="TUW82" s="4"/>
      <c r="TUX82" s="4"/>
      <c r="TUY82" s="4"/>
      <c r="TUZ82" s="4"/>
      <c r="TVA82" s="4"/>
      <c r="TVB82" s="4"/>
      <c r="TVC82" s="4"/>
      <c r="TVD82" s="4"/>
      <c r="TVE82" s="4"/>
      <c r="TVF82" s="4"/>
      <c r="TVG82" s="4"/>
      <c r="TVH82" s="4"/>
      <c r="TVI82" s="4"/>
      <c r="TVJ82" s="4"/>
      <c r="TVK82" s="4"/>
      <c r="TVL82" s="4"/>
      <c r="TVM82" s="4"/>
      <c r="TVN82" s="4"/>
      <c r="TVO82" s="4"/>
      <c r="TVP82" s="4"/>
      <c r="TVQ82" s="4"/>
      <c r="TVR82" s="4"/>
      <c r="TVS82" s="4"/>
      <c r="TVT82" s="4"/>
      <c r="TVU82" s="4"/>
      <c r="TVV82" s="4"/>
      <c r="TVW82" s="4"/>
      <c r="TVX82" s="4"/>
      <c r="TVY82" s="4"/>
      <c r="TVZ82" s="4"/>
      <c r="TWA82" s="4"/>
      <c r="TWB82" s="4"/>
      <c r="TWC82" s="4"/>
      <c r="TWD82" s="4"/>
      <c r="TWE82" s="4"/>
      <c r="TWF82" s="4"/>
      <c r="TWG82" s="4"/>
      <c r="TWH82" s="4"/>
      <c r="TWI82" s="4"/>
      <c r="TWJ82" s="4"/>
      <c r="TWK82" s="4"/>
      <c r="TWL82" s="4"/>
      <c r="TWM82" s="4"/>
      <c r="TWN82" s="4"/>
      <c r="TWO82" s="4"/>
      <c r="TWP82" s="4"/>
      <c r="TWQ82" s="4"/>
      <c r="TWR82" s="4"/>
      <c r="TWS82" s="4"/>
      <c r="TWT82" s="4"/>
      <c r="TWU82" s="4"/>
      <c r="TWV82" s="4"/>
      <c r="TWW82" s="4"/>
      <c r="TWX82" s="4"/>
      <c r="TWY82" s="4"/>
      <c r="TWZ82" s="4"/>
      <c r="TXA82" s="4"/>
      <c r="TXB82" s="4"/>
      <c r="TXC82" s="4"/>
      <c r="TXD82" s="4"/>
      <c r="TXE82" s="4"/>
      <c r="TXF82" s="4"/>
      <c r="TXG82" s="4"/>
      <c r="TXH82" s="4"/>
      <c r="TXI82" s="4"/>
      <c r="TXJ82" s="4"/>
      <c r="TXK82" s="4"/>
      <c r="TXL82" s="4"/>
      <c r="TXM82" s="4"/>
      <c r="TXN82" s="4"/>
      <c r="TXO82" s="4"/>
      <c r="TXP82" s="4"/>
      <c r="TXQ82" s="4"/>
      <c r="TXR82" s="4"/>
      <c r="TXS82" s="4"/>
      <c r="TXT82" s="4"/>
      <c r="TXU82" s="4"/>
      <c r="TXV82" s="4"/>
      <c r="TXW82" s="4"/>
      <c r="TXX82" s="4"/>
      <c r="TXY82" s="4"/>
      <c r="TXZ82" s="4"/>
      <c r="TYA82" s="4"/>
      <c r="TYB82" s="4"/>
      <c r="TYC82" s="4"/>
      <c r="TYD82" s="4"/>
      <c r="TYE82" s="4"/>
      <c r="TYF82" s="4"/>
      <c r="TYG82" s="4"/>
      <c r="TYH82" s="4"/>
      <c r="TYI82" s="4"/>
      <c r="TYJ82" s="4"/>
      <c r="TYK82" s="4"/>
      <c r="TYL82" s="4"/>
      <c r="TYM82" s="4"/>
      <c r="TYN82" s="4"/>
      <c r="TYO82" s="4"/>
      <c r="TYP82" s="4"/>
      <c r="TYQ82" s="4"/>
      <c r="TYR82" s="4"/>
      <c r="TYS82" s="4"/>
      <c r="TYT82" s="4"/>
      <c r="TYU82" s="4"/>
      <c r="TYV82" s="4"/>
      <c r="TYW82" s="4"/>
      <c r="TYX82" s="4"/>
      <c r="TYY82" s="4"/>
      <c r="TYZ82" s="4"/>
      <c r="TZA82" s="4"/>
      <c r="TZB82" s="4"/>
      <c r="TZC82" s="4"/>
      <c r="TZD82" s="4"/>
      <c r="TZE82" s="4"/>
      <c r="TZF82" s="4"/>
      <c r="TZG82" s="4"/>
      <c r="TZH82" s="4"/>
      <c r="TZI82" s="4"/>
      <c r="TZJ82" s="4"/>
      <c r="TZK82" s="4"/>
      <c r="TZL82" s="4"/>
      <c r="TZM82" s="4"/>
      <c r="TZN82" s="4"/>
      <c r="TZO82" s="4"/>
      <c r="TZP82" s="4"/>
      <c r="TZQ82" s="4"/>
      <c r="TZR82" s="4"/>
      <c r="TZS82" s="4"/>
      <c r="TZT82" s="4"/>
      <c r="TZU82" s="4"/>
      <c r="TZV82" s="4"/>
      <c r="TZW82" s="4"/>
      <c r="TZX82" s="4"/>
      <c r="TZY82" s="4"/>
      <c r="TZZ82" s="4"/>
      <c r="UAA82" s="4"/>
      <c r="UAB82" s="4"/>
      <c r="UAC82" s="4"/>
      <c r="UAD82" s="4"/>
      <c r="UAE82" s="4"/>
      <c r="UAF82" s="4"/>
      <c r="UAG82" s="4"/>
      <c r="UAH82" s="4"/>
      <c r="UAI82" s="4"/>
      <c r="UAJ82" s="4"/>
      <c r="UAK82" s="4"/>
      <c r="UAL82" s="4"/>
      <c r="UAM82" s="4"/>
      <c r="UAN82" s="4"/>
      <c r="UAO82" s="4"/>
      <c r="UAP82" s="4"/>
      <c r="UAQ82" s="4"/>
      <c r="UAR82" s="4"/>
      <c r="UAS82" s="4"/>
      <c r="UAT82" s="4"/>
      <c r="UAU82" s="4"/>
      <c r="UAV82" s="4"/>
      <c r="UAW82" s="4"/>
      <c r="UAX82" s="4"/>
      <c r="UAY82" s="4"/>
      <c r="UAZ82" s="4"/>
      <c r="UBA82" s="4"/>
      <c r="UBB82" s="4"/>
      <c r="UBC82" s="4"/>
      <c r="UBD82" s="4"/>
      <c r="UBE82" s="4"/>
      <c r="UBF82" s="4"/>
      <c r="UBG82" s="4"/>
      <c r="UBH82" s="4"/>
      <c r="UBI82" s="4"/>
      <c r="UBJ82" s="4"/>
      <c r="UBK82" s="4"/>
      <c r="UBL82" s="4"/>
      <c r="UBM82" s="4"/>
      <c r="UBN82" s="4"/>
      <c r="UBO82" s="4"/>
      <c r="UBP82" s="4"/>
      <c r="UBQ82" s="4"/>
      <c r="UBR82" s="4"/>
      <c r="UBS82" s="4"/>
      <c r="UBT82" s="4"/>
      <c r="UBU82" s="4"/>
      <c r="UBV82" s="4"/>
      <c r="UBW82" s="4"/>
      <c r="UBX82" s="4"/>
      <c r="UBY82" s="4"/>
      <c r="UBZ82" s="4"/>
      <c r="UCA82" s="4"/>
      <c r="UCB82" s="4"/>
      <c r="UCC82" s="4"/>
      <c r="UCD82" s="4"/>
      <c r="UCE82" s="4"/>
      <c r="UCF82" s="4"/>
      <c r="UCG82" s="4"/>
      <c r="UCH82" s="4"/>
      <c r="UCI82" s="4"/>
      <c r="UCJ82" s="4"/>
      <c r="UCK82" s="4"/>
      <c r="UCL82" s="4"/>
      <c r="UCM82" s="4"/>
      <c r="UCN82" s="4"/>
      <c r="UCO82" s="4"/>
      <c r="UCP82" s="4"/>
      <c r="UCQ82" s="4"/>
      <c r="UCR82" s="4"/>
      <c r="UCS82" s="4"/>
      <c r="UCT82" s="4"/>
      <c r="UCU82" s="4"/>
      <c r="UCV82" s="4"/>
      <c r="UCW82" s="4"/>
      <c r="UCX82" s="4"/>
      <c r="UCY82" s="4"/>
      <c r="UCZ82" s="4"/>
      <c r="UDA82" s="4"/>
      <c r="UDB82" s="4"/>
      <c r="UDC82" s="4"/>
      <c r="UDD82" s="4"/>
      <c r="UDE82" s="4"/>
      <c r="UDF82" s="4"/>
      <c r="UDG82" s="4"/>
      <c r="UDH82" s="4"/>
      <c r="UDI82" s="4"/>
      <c r="UDJ82" s="4"/>
      <c r="UDK82" s="4"/>
      <c r="UDL82" s="4"/>
      <c r="UDM82" s="4"/>
      <c r="UDN82" s="4"/>
      <c r="UDO82" s="4"/>
      <c r="UDP82" s="4"/>
      <c r="UDQ82" s="4"/>
      <c r="UDR82" s="4"/>
      <c r="UDS82" s="4"/>
      <c r="UDT82" s="4"/>
      <c r="UDU82" s="4"/>
      <c r="UDV82" s="4"/>
      <c r="UDW82" s="4"/>
      <c r="UDX82" s="4"/>
      <c r="UDY82" s="4"/>
      <c r="UDZ82" s="4"/>
      <c r="UEA82" s="4"/>
      <c r="UEB82" s="4"/>
      <c r="UEC82" s="4"/>
      <c r="UED82" s="4"/>
      <c r="UEE82" s="4"/>
      <c r="UEF82" s="4"/>
      <c r="UEG82" s="4"/>
      <c r="UEH82" s="4"/>
      <c r="UEI82" s="4"/>
      <c r="UEJ82" s="4"/>
      <c r="UEK82" s="4"/>
      <c r="UEL82" s="4"/>
      <c r="UEM82" s="4"/>
      <c r="UEN82" s="4"/>
      <c r="UEO82" s="4"/>
      <c r="UEP82" s="4"/>
      <c r="UEQ82" s="4"/>
      <c r="UER82" s="4"/>
      <c r="UES82" s="4"/>
      <c r="UET82" s="4"/>
      <c r="UEU82" s="4"/>
      <c r="UEV82" s="4"/>
      <c r="UEW82" s="4"/>
      <c r="UEX82" s="4"/>
      <c r="UEY82" s="4"/>
      <c r="UEZ82" s="4"/>
      <c r="UFA82" s="4"/>
      <c r="UFB82" s="4"/>
      <c r="UFC82" s="4"/>
      <c r="UFD82" s="4"/>
      <c r="UFE82" s="4"/>
      <c r="UFF82" s="4"/>
      <c r="UFG82" s="4"/>
      <c r="UFH82" s="4"/>
      <c r="UFI82" s="4"/>
      <c r="UFJ82" s="4"/>
      <c r="UFK82" s="4"/>
      <c r="UFL82" s="4"/>
      <c r="UFM82" s="4"/>
      <c r="UFN82" s="4"/>
      <c r="UFO82" s="4"/>
      <c r="UFP82" s="4"/>
      <c r="UFQ82" s="4"/>
      <c r="UFR82" s="4"/>
      <c r="UFS82" s="4"/>
      <c r="UFT82" s="4"/>
      <c r="UFU82" s="4"/>
      <c r="UFV82" s="4"/>
      <c r="UFW82" s="4"/>
      <c r="UFX82" s="4"/>
      <c r="UFY82" s="4"/>
      <c r="UFZ82" s="4"/>
      <c r="UGA82" s="4"/>
      <c r="UGB82" s="4"/>
      <c r="UGC82" s="4"/>
      <c r="UGD82" s="4"/>
      <c r="UGE82" s="4"/>
      <c r="UGF82" s="4"/>
      <c r="UGG82" s="4"/>
      <c r="UGH82" s="4"/>
      <c r="UGI82" s="4"/>
      <c r="UGJ82" s="4"/>
      <c r="UGK82" s="4"/>
      <c r="UGL82" s="4"/>
      <c r="UGM82" s="4"/>
      <c r="UGN82" s="4"/>
      <c r="UGO82" s="4"/>
      <c r="UGP82" s="4"/>
      <c r="UGQ82" s="4"/>
      <c r="UGR82" s="4"/>
      <c r="UGS82" s="4"/>
      <c r="UGT82" s="4"/>
      <c r="UGU82" s="4"/>
      <c r="UGV82" s="4"/>
      <c r="UGW82" s="4"/>
      <c r="UGX82" s="4"/>
      <c r="UGY82" s="4"/>
      <c r="UGZ82" s="4"/>
      <c r="UHA82" s="4"/>
      <c r="UHB82" s="4"/>
      <c r="UHC82" s="4"/>
      <c r="UHD82" s="4"/>
      <c r="UHE82" s="4"/>
      <c r="UHF82" s="4"/>
      <c r="UHG82" s="4"/>
      <c r="UHH82" s="4"/>
      <c r="UHI82" s="4"/>
      <c r="UHJ82" s="4"/>
      <c r="UHK82" s="4"/>
      <c r="UHL82" s="4"/>
      <c r="UHM82" s="4"/>
      <c r="UHN82" s="4"/>
      <c r="UHO82" s="4"/>
      <c r="UHP82" s="4"/>
      <c r="UHQ82" s="4"/>
      <c r="UHR82" s="4"/>
      <c r="UHS82" s="4"/>
      <c r="UHT82" s="4"/>
      <c r="UHU82" s="4"/>
      <c r="UHV82" s="4"/>
      <c r="UHW82" s="4"/>
      <c r="UHX82" s="4"/>
      <c r="UHY82" s="4"/>
      <c r="UHZ82" s="4"/>
      <c r="UIA82" s="4"/>
      <c r="UIB82" s="4"/>
      <c r="UIC82" s="4"/>
      <c r="UID82" s="4"/>
      <c r="UIE82" s="4"/>
      <c r="UIF82" s="4"/>
      <c r="UIG82" s="4"/>
      <c r="UIH82" s="4"/>
      <c r="UII82" s="4"/>
      <c r="UIJ82" s="4"/>
      <c r="UIK82" s="4"/>
      <c r="UIL82" s="4"/>
      <c r="UIM82" s="4"/>
      <c r="UIN82" s="4"/>
      <c r="UIO82" s="4"/>
      <c r="UIP82" s="4"/>
      <c r="UIQ82" s="4"/>
      <c r="UIR82" s="4"/>
      <c r="UIS82" s="4"/>
      <c r="UIT82" s="4"/>
      <c r="UIU82" s="4"/>
      <c r="UIV82" s="4"/>
      <c r="UIW82" s="4"/>
      <c r="UIX82" s="4"/>
      <c r="UIY82" s="4"/>
      <c r="UIZ82" s="4"/>
      <c r="UJA82" s="4"/>
      <c r="UJB82" s="4"/>
      <c r="UJC82" s="4"/>
      <c r="UJD82" s="4"/>
      <c r="UJE82" s="4"/>
      <c r="UJF82" s="4"/>
      <c r="UJG82" s="4"/>
      <c r="UJH82" s="4"/>
      <c r="UJI82" s="4"/>
      <c r="UJJ82" s="4"/>
      <c r="UJK82" s="4"/>
      <c r="UJL82" s="4"/>
      <c r="UJM82" s="4"/>
      <c r="UJN82" s="4"/>
      <c r="UJO82" s="4"/>
      <c r="UJP82" s="4"/>
      <c r="UJQ82" s="4"/>
      <c r="UJR82" s="4"/>
      <c r="UJS82" s="4"/>
      <c r="UJT82" s="4"/>
      <c r="UJU82" s="4"/>
      <c r="UJV82" s="4"/>
      <c r="UJW82" s="4"/>
      <c r="UJX82" s="4"/>
      <c r="UJY82" s="4"/>
      <c r="UJZ82" s="4"/>
      <c r="UKA82" s="4"/>
      <c r="UKB82" s="4"/>
      <c r="UKC82" s="4"/>
      <c r="UKD82" s="4"/>
      <c r="UKE82" s="4"/>
      <c r="UKF82" s="4"/>
      <c r="UKG82" s="4"/>
      <c r="UKH82" s="4"/>
      <c r="UKI82" s="4"/>
      <c r="UKJ82" s="4"/>
      <c r="UKK82" s="4"/>
      <c r="UKL82" s="4"/>
      <c r="UKM82" s="4"/>
      <c r="UKN82" s="4"/>
      <c r="UKO82" s="4"/>
      <c r="UKP82" s="4"/>
      <c r="UKQ82" s="4"/>
      <c r="UKR82" s="4"/>
      <c r="UKS82" s="4"/>
      <c r="UKT82" s="4"/>
      <c r="UKU82" s="4"/>
      <c r="UKV82" s="4"/>
      <c r="UKW82" s="4"/>
      <c r="UKX82" s="4"/>
      <c r="UKY82" s="4"/>
      <c r="UKZ82" s="4"/>
      <c r="ULA82" s="4"/>
      <c r="ULB82" s="4"/>
      <c r="ULC82" s="4"/>
      <c r="ULD82" s="4"/>
      <c r="ULE82" s="4"/>
      <c r="ULF82" s="4"/>
      <c r="ULG82" s="4"/>
      <c r="ULH82" s="4"/>
      <c r="ULI82" s="4"/>
      <c r="ULJ82" s="4"/>
      <c r="ULK82" s="4"/>
      <c r="ULL82" s="4"/>
      <c r="ULM82" s="4"/>
      <c r="ULN82" s="4"/>
      <c r="ULO82" s="4"/>
      <c r="ULP82" s="4"/>
      <c r="ULQ82" s="4"/>
      <c r="ULR82" s="4"/>
      <c r="ULS82" s="4"/>
      <c r="ULT82" s="4"/>
      <c r="ULU82" s="4"/>
      <c r="ULV82" s="4"/>
      <c r="ULW82" s="4"/>
      <c r="ULX82" s="4"/>
      <c r="ULY82" s="4"/>
      <c r="ULZ82" s="4"/>
      <c r="UMA82" s="4"/>
      <c r="UMB82" s="4"/>
      <c r="UMC82" s="4"/>
      <c r="UMD82" s="4"/>
      <c r="UME82" s="4"/>
      <c r="UMF82" s="4"/>
      <c r="UMG82" s="4"/>
      <c r="UMH82" s="4"/>
      <c r="UMI82" s="4"/>
      <c r="UMJ82" s="4"/>
      <c r="UMK82" s="4"/>
      <c r="UML82" s="4"/>
      <c r="UMM82" s="4"/>
      <c r="UMN82" s="4"/>
      <c r="UMO82" s="4"/>
      <c r="UMP82" s="4"/>
      <c r="UMQ82" s="4"/>
      <c r="UMR82" s="4"/>
      <c r="UMS82" s="4"/>
      <c r="UMT82" s="4"/>
      <c r="UMU82" s="4"/>
      <c r="UMV82" s="4"/>
      <c r="UMW82" s="4"/>
      <c r="UMX82" s="4"/>
      <c r="UMY82" s="4"/>
      <c r="UMZ82" s="4"/>
      <c r="UNA82" s="4"/>
      <c r="UNB82" s="4"/>
      <c r="UNC82" s="4"/>
      <c r="UND82" s="4"/>
      <c r="UNE82" s="4"/>
      <c r="UNF82" s="4"/>
      <c r="UNG82" s="4"/>
      <c r="UNH82" s="4"/>
      <c r="UNI82" s="4"/>
      <c r="UNJ82" s="4"/>
      <c r="UNK82" s="4"/>
      <c r="UNL82" s="4"/>
      <c r="UNM82" s="4"/>
      <c r="UNN82" s="4"/>
      <c r="UNO82" s="4"/>
      <c r="UNP82" s="4"/>
      <c r="UNQ82" s="4"/>
      <c r="UNR82" s="4"/>
      <c r="UNS82" s="4"/>
      <c r="UNT82" s="4"/>
      <c r="UNU82" s="4"/>
      <c r="UNV82" s="4"/>
      <c r="UNW82" s="4"/>
      <c r="UNX82" s="4"/>
      <c r="UNY82" s="4"/>
      <c r="UNZ82" s="4"/>
      <c r="UOA82" s="4"/>
      <c r="UOB82" s="4"/>
      <c r="UOC82" s="4"/>
      <c r="UOD82" s="4"/>
      <c r="UOE82" s="4"/>
      <c r="UOF82" s="4"/>
      <c r="UOG82" s="4"/>
      <c r="UOH82" s="4"/>
      <c r="UOI82" s="4"/>
      <c r="UOJ82" s="4"/>
      <c r="UOK82" s="4"/>
      <c r="UOL82" s="4"/>
      <c r="UOM82" s="4"/>
      <c r="UON82" s="4"/>
      <c r="UOO82" s="4"/>
      <c r="UOP82" s="4"/>
      <c r="UOQ82" s="4"/>
      <c r="UOR82" s="4"/>
      <c r="UOS82" s="4"/>
      <c r="UOT82" s="4"/>
      <c r="UOU82" s="4"/>
      <c r="UOV82" s="4"/>
      <c r="UOW82" s="4"/>
      <c r="UOX82" s="4"/>
      <c r="UOY82" s="4"/>
      <c r="UOZ82" s="4"/>
      <c r="UPA82" s="4"/>
      <c r="UPB82" s="4"/>
      <c r="UPC82" s="4"/>
      <c r="UPD82" s="4"/>
      <c r="UPE82" s="4"/>
      <c r="UPF82" s="4"/>
      <c r="UPG82" s="4"/>
      <c r="UPH82" s="4"/>
      <c r="UPI82" s="4"/>
      <c r="UPJ82" s="4"/>
      <c r="UPK82" s="4"/>
      <c r="UPL82" s="4"/>
      <c r="UPM82" s="4"/>
      <c r="UPN82" s="4"/>
      <c r="UPO82" s="4"/>
      <c r="UPP82" s="4"/>
      <c r="UPQ82" s="4"/>
      <c r="UPR82" s="4"/>
      <c r="UPS82" s="4"/>
      <c r="UPT82" s="4"/>
      <c r="UPU82" s="4"/>
      <c r="UPV82" s="4"/>
      <c r="UPW82" s="4"/>
      <c r="UPX82" s="4"/>
      <c r="UPY82" s="4"/>
      <c r="UPZ82" s="4"/>
      <c r="UQA82" s="4"/>
      <c r="UQB82" s="4"/>
      <c r="UQC82" s="4"/>
      <c r="UQD82" s="4"/>
      <c r="UQE82" s="4"/>
      <c r="UQF82" s="4"/>
      <c r="UQG82" s="4"/>
      <c r="UQH82" s="4"/>
      <c r="UQI82" s="4"/>
      <c r="UQJ82" s="4"/>
      <c r="UQK82" s="4"/>
      <c r="UQL82" s="4"/>
      <c r="UQM82" s="4"/>
      <c r="UQN82" s="4"/>
      <c r="UQO82" s="4"/>
      <c r="UQP82" s="4"/>
      <c r="UQQ82" s="4"/>
      <c r="UQR82" s="4"/>
      <c r="UQS82" s="4"/>
      <c r="UQT82" s="4"/>
      <c r="UQU82" s="4"/>
      <c r="UQV82" s="4"/>
      <c r="UQW82" s="4"/>
      <c r="UQX82" s="4"/>
      <c r="UQY82" s="4"/>
      <c r="UQZ82" s="4"/>
      <c r="URA82" s="4"/>
      <c r="URB82" s="4"/>
      <c r="URC82" s="4"/>
      <c r="URD82" s="4"/>
      <c r="URE82" s="4"/>
      <c r="URF82" s="4"/>
      <c r="URG82" s="4"/>
      <c r="URH82" s="4"/>
      <c r="URI82" s="4"/>
      <c r="URJ82" s="4"/>
      <c r="URK82" s="4"/>
      <c r="URL82" s="4"/>
      <c r="URM82" s="4"/>
      <c r="URN82" s="4"/>
      <c r="URO82" s="4"/>
      <c r="URP82" s="4"/>
      <c r="URQ82" s="4"/>
      <c r="URR82" s="4"/>
      <c r="URS82" s="4"/>
      <c r="URT82" s="4"/>
      <c r="URU82" s="4"/>
      <c r="URV82" s="4"/>
      <c r="URW82" s="4"/>
      <c r="URX82" s="4"/>
      <c r="URY82" s="4"/>
      <c r="URZ82" s="4"/>
      <c r="USA82" s="4"/>
      <c r="USB82" s="4"/>
      <c r="USC82" s="4"/>
      <c r="USD82" s="4"/>
      <c r="USE82" s="4"/>
      <c r="USF82" s="4"/>
      <c r="USG82" s="4"/>
      <c r="USH82" s="4"/>
      <c r="USI82" s="4"/>
      <c r="USJ82" s="4"/>
      <c r="USK82" s="4"/>
      <c r="USL82" s="4"/>
      <c r="USM82" s="4"/>
      <c r="USN82" s="4"/>
      <c r="USO82" s="4"/>
      <c r="USP82" s="4"/>
      <c r="USQ82" s="4"/>
      <c r="USR82" s="4"/>
      <c r="USS82" s="4"/>
      <c r="UST82" s="4"/>
      <c r="USU82" s="4"/>
      <c r="USV82" s="4"/>
      <c r="USW82" s="4"/>
      <c r="USX82" s="4"/>
      <c r="USY82" s="4"/>
      <c r="USZ82" s="4"/>
      <c r="UTA82" s="4"/>
      <c r="UTB82" s="4"/>
      <c r="UTC82" s="4"/>
      <c r="UTD82" s="4"/>
      <c r="UTE82" s="4"/>
      <c r="UTF82" s="4"/>
      <c r="UTG82" s="4"/>
      <c r="UTH82" s="4"/>
      <c r="UTI82" s="4"/>
      <c r="UTJ82" s="4"/>
      <c r="UTK82" s="4"/>
      <c r="UTL82" s="4"/>
      <c r="UTM82" s="4"/>
      <c r="UTN82" s="4"/>
      <c r="UTO82" s="4"/>
      <c r="UTP82" s="4"/>
      <c r="UTQ82" s="4"/>
      <c r="UTR82" s="4"/>
      <c r="UTS82" s="4"/>
      <c r="UTT82" s="4"/>
      <c r="UTU82" s="4"/>
      <c r="UTV82" s="4"/>
      <c r="UTW82" s="4"/>
      <c r="UTX82" s="4"/>
      <c r="UTY82" s="4"/>
      <c r="UTZ82" s="4"/>
      <c r="UUA82" s="4"/>
      <c r="UUB82" s="4"/>
      <c r="UUC82" s="4"/>
      <c r="UUD82" s="4"/>
      <c r="UUE82" s="4"/>
      <c r="UUF82" s="4"/>
      <c r="UUG82" s="4"/>
      <c r="UUH82" s="4"/>
      <c r="UUI82" s="4"/>
      <c r="UUJ82" s="4"/>
      <c r="UUK82" s="4"/>
      <c r="UUL82" s="4"/>
      <c r="UUM82" s="4"/>
      <c r="UUN82" s="4"/>
      <c r="UUO82" s="4"/>
      <c r="UUP82" s="4"/>
      <c r="UUQ82" s="4"/>
      <c r="UUR82" s="4"/>
      <c r="UUS82" s="4"/>
      <c r="UUT82" s="4"/>
      <c r="UUU82" s="4"/>
      <c r="UUV82" s="4"/>
      <c r="UUW82" s="4"/>
      <c r="UUX82" s="4"/>
      <c r="UUY82" s="4"/>
      <c r="UUZ82" s="4"/>
      <c r="UVA82" s="4"/>
      <c r="UVB82" s="4"/>
      <c r="UVC82" s="4"/>
      <c r="UVD82" s="4"/>
      <c r="UVE82" s="4"/>
      <c r="UVF82" s="4"/>
      <c r="UVG82" s="4"/>
      <c r="UVH82" s="4"/>
      <c r="UVI82" s="4"/>
      <c r="UVJ82" s="4"/>
      <c r="UVK82" s="4"/>
      <c r="UVL82" s="4"/>
      <c r="UVM82" s="4"/>
      <c r="UVN82" s="4"/>
      <c r="UVO82" s="4"/>
      <c r="UVP82" s="4"/>
      <c r="UVQ82" s="4"/>
      <c r="UVR82" s="4"/>
      <c r="UVS82" s="4"/>
      <c r="UVT82" s="4"/>
      <c r="UVU82" s="4"/>
      <c r="UVV82" s="4"/>
      <c r="UVW82" s="4"/>
      <c r="UVX82" s="4"/>
      <c r="UVY82" s="4"/>
      <c r="UVZ82" s="4"/>
      <c r="UWA82" s="4"/>
      <c r="UWB82" s="4"/>
      <c r="UWC82" s="4"/>
      <c r="UWD82" s="4"/>
      <c r="UWE82" s="4"/>
      <c r="UWF82" s="4"/>
      <c r="UWG82" s="4"/>
      <c r="UWH82" s="4"/>
      <c r="UWI82" s="4"/>
      <c r="UWJ82" s="4"/>
      <c r="UWK82" s="4"/>
      <c r="UWL82" s="4"/>
      <c r="UWM82" s="4"/>
      <c r="UWN82" s="4"/>
      <c r="UWO82" s="4"/>
      <c r="UWP82" s="4"/>
      <c r="UWQ82" s="4"/>
      <c r="UWR82" s="4"/>
      <c r="UWS82" s="4"/>
      <c r="UWT82" s="4"/>
      <c r="UWU82" s="4"/>
      <c r="UWV82" s="4"/>
      <c r="UWW82" s="4"/>
      <c r="UWX82" s="4"/>
      <c r="UWY82" s="4"/>
      <c r="UWZ82" s="4"/>
      <c r="UXA82" s="4"/>
      <c r="UXB82" s="4"/>
      <c r="UXC82" s="4"/>
      <c r="UXD82" s="4"/>
      <c r="UXE82" s="4"/>
      <c r="UXF82" s="4"/>
      <c r="UXG82" s="4"/>
      <c r="UXH82" s="4"/>
      <c r="UXI82" s="4"/>
      <c r="UXJ82" s="4"/>
      <c r="UXK82" s="4"/>
      <c r="UXL82" s="4"/>
      <c r="UXM82" s="4"/>
      <c r="UXN82" s="4"/>
      <c r="UXO82" s="4"/>
      <c r="UXP82" s="4"/>
      <c r="UXQ82" s="4"/>
      <c r="UXR82" s="4"/>
      <c r="UXS82" s="4"/>
      <c r="UXT82" s="4"/>
      <c r="UXU82" s="4"/>
      <c r="UXV82" s="4"/>
      <c r="UXW82" s="4"/>
      <c r="UXX82" s="4"/>
      <c r="UXY82" s="4"/>
      <c r="UXZ82" s="4"/>
      <c r="UYA82" s="4"/>
      <c r="UYB82" s="4"/>
      <c r="UYC82" s="4"/>
      <c r="UYD82" s="4"/>
      <c r="UYE82" s="4"/>
      <c r="UYF82" s="4"/>
      <c r="UYG82" s="4"/>
      <c r="UYH82" s="4"/>
      <c r="UYI82" s="4"/>
      <c r="UYJ82" s="4"/>
      <c r="UYK82" s="4"/>
      <c r="UYL82" s="4"/>
      <c r="UYM82" s="4"/>
      <c r="UYN82" s="4"/>
      <c r="UYO82" s="4"/>
      <c r="UYP82" s="4"/>
      <c r="UYQ82" s="4"/>
      <c r="UYR82" s="4"/>
      <c r="UYS82" s="4"/>
      <c r="UYT82" s="4"/>
      <c r="UYU82" s="4"/>
      <c r="UYV82" s="4"/>
      <c r="UYW82" s="4"/>
      <c r="UYX82" s="4"/>
      <c r="UYY82" s="4"/>
      <c r="UYZ82" s="4"/>
      <c r="UZA82" s="4"/>
      <c r="UZB82" s="4"/>
      <c r="UZC82" s="4"/>
      <c r="UZD82" s="4"/>
      <c r="UZE82" s="4"/>
      <c r="UZF82" s="4"/>
      <c r="UZG82" s="4"/>
      <c r="UZH82" s="4"/>
      <c r="UZI82" s="4"/>
      <c r="UZJ82" s="4"/>
      <c r="UZK82" s="4"/>
      <c r="UZL82" s="4"/>
      <c r="UZM82" s="4"/>
      <c r="UZN82" s="4"/>
      <c r="UZO82" s="4"/>
      <c r="UZP82" s="4"/>
      <c r="UZQ82" s="4"/>
      <c r="UZR82" s="4"/>
      <c r="UZS82" s="4"/>
      <c r="UZT82" s="4"/>
      <c r="UZU82" s="4"/>
      <c r="UZV82" s="4"/>
      <c r="UZW82" s="4"/>
      <c r="UZX82" s="4"/>
      <c r="UZY82" s="4"/>
      <c r="UZZ82" s="4"/>
      <c r="VAA82" s="4"/>
      <c r="VAB82" s="4"/>
      <c r="VAC82" s="4"/>
      <c r="VAD82" s="4"/>
      <c r="VAE82" s="4"/>
      <c r="VAF82" s="4"/>
      <c r="VAG82" s="4"/>
      <c r="VAH82" s="4"/>
      <c r="VAI82" s="4"/>
      <c r="VAJ82" s="4"/>
      <c r="VAK82" s="4"/>
      <c r="VAL82" s="4"/>
      <c r="VAM82" s="4"/>
      <c r="VAN82" s="4"/>
      <c r="VAO82" s="4"/>
      <c r="VAP82" s="4"/>
      <c r="VAQ82" s="4"/>
      <c r="VAR82" s="4"/>
      <c r="VAS82" s="4"/>
      <c r="VAT82" s="4"/>
      <c r="VAU82" s="4"/>
      <c r="VAV82" s="4"/>
      <c r="VAW82" s="4"/>
      <c r="VAX82" s="4"/>
      <c r="VAY82" s="4"/>
      <c r="VAZ82" s="4"/>
      <c r="VBA82" s="4"/>
      <c r="VBB82" s="4"/>
      <c r="VBC82" s="4"/>
      <c r="VBD82" s="4"/>
      <c r="VBE82" s="4"/>
      <c r="VBF82" s="4"/>
      <c r="VBG82" s="4"/>
      <c r="VBH82" s="4"/>
      <c r="VBI82" s="4"/>
      <c r="VBJ82" s="4"/>
      <c r="VBK82" s="4"/>
      <c r="VBL82" s="4"/>
      <c r="VBM82" s="4"/>
      <c r="VBN82" s="4"/>
      <c r="VBO82" s="4"/>
      <c r="VBP82" s="4"/>
      <c r="VBQ82" s="4"/>
      <c r="VBR82" s="4"/>
      <c r="VBS82" s="4"/>
      <c r="VBT82" s="4"/>
      <c r="VBU82" s="4"/>
      <c r="VBV82" s="4"/>
      <c r="VBW82" s="4"/>
      <c r="VBX82" s="4"/>
      <c r="VBY82" s="4"/>
      <c r="VBZ82" s="4"/>
      <c r="VCA82" s="4"/>
      <c r="VCB82" s="4"/>
      <c r="VCC82" s="4"/>
      <c r="VCD82" s="4"/>
      <c r="VCE82" s="4"/>
      <c r="VCF82" s="4"/>
      <c r="VCG82" s="4"/>
      <c r="VCH82" s="4"/>
      <c r="VCI82" s="4"/>
      <c r="VCJ82" s="4"/>
      <c r="VCK82" s="4"/>
      <c r="VCL82" s="4"/>
      <c r="VCM82" s="4"/>
      <c r="VCN82" s="4"/>
      <c r="VCO82" s="4"/>
      <c r="VCP82" s="4"/>
      <c r="VCQ82" s="4"/>
      <c r="VCR82" s="4"/>
      <c r="VCS82" s="4"/>
      <c r="VCT82" s="4"/>
      <c r="VCU82" s="4"/>
      <c r="VCV82" s="4"/>
      <c r="VCW82" s="4"/>
      <c r="VCX82" s="4"/>
      <c r="VCY82" s="4"/>
      <c r="VCZ82" s="4"/>
      <c r="VDA82" s="4"/>
      <c r="VDB82" s="4"/>
      <c r="VDC82" s="4"/>
      <c r="VDD82" s="4"/>
      <c r="VDE82" s="4"/>
      <c r="VDF82" s="4"/>
      <c r="VDG82" s="4"/>
      <c r="VDH82" s="4"/>
      <c r="VDI82" s="4"/>
      <c r="VDJ82" s="4"/>
      <c r="VDK82" s="4"/>
      <c r="VDL82" s="4"/>
      <c r="VDM82" s="4"/>
      <c r="VDN82" s="4"/>
      <c r="VDO82" s="4"/>
      <c r="VDP82" s="4"/>
      <c r="VDQ82" s="4"/>
      <c r="VDR82" s="4"/>
      <c r="VDS82" s="4"/>
      <c r="VDT82" s="4"/>
      <c r="VDU82" s="4"/>
      <c r="VDV82" s="4"/>
      <c r="VDW82" s="4"/>
      <c r="VDX82" s="4"/>
      <c r="VDY82" s="4"/>
      <c r="VDZ82" s="4"/>
      <c r="VEA82" s="4"/>
      <c r="VEB82" s="4"/>
      <c r="VEC82" s="4"/>
      <c r="VED82" s="4"/>
      <c r="VEE82" s="4"/>
      <c r="VEF82" s="4"/>
      <c r="VEG82" s="4"/>
      <c r="VEH82" s="4"/>
      <c r="VEI82" s="4"/>
      <c r="VEJ82" s="4"/>
      <c r="VEK82" s="4"/>
      <c r="VEL82" s="4"/>
      <c r="VEM82" s="4"/>
      <c r="VEN82" s="4"/>
      <c r="VEO82" s="4"/>
      <c r="VEP82" s="4"/>
      <c r="VEQ82" s="4"/>
      <c r="VER82" s="4"/>
      <c r="VES82" s="4"/>
      <c r="VET82" s="4"/>
      <c r="VEU82" s="4"/>
      <c r="VEV82" s="4"/>
      <c r="VEW82" s="4"/>
      <c r="VEX82" s="4"/>
      <c r="VEY82" s="4"/>
      <c r="VEZ82" s="4"/>
      <c r="VFA82" s="4"/>
      <c r="VFB82" s="4"/>
      <c r="VFC82" s="4"/>
      <c r="VFD82" s="4"/>
      <c r="VFE82" s="4"/>
      <c r="VFF82" s="4"/>
      <c r="VFG82" s="4"/>
      <c r="VFH82" s="4"/>
      <c r="VFI82" s="4"/>
      <c r="VFJ82" s="4"/>
      <c r="VFK82" s="4"/>
      <c r="VFL82" s="4"/>
      <c r="VFM82" s="4"/>
      <c r="VFN82" s="4"/>
      <c r="VFO82" s="4"/>
      <c r="VFP82" s="4"/>
      <c r="VFQ82" s="4"/>
      <c r="VFR82" s="4"/>
      <c r="VFS82" s="4"/>
      <c r="VFT82" s="4"/>
      <c r="VFU82" s="4"/>
      <c r="VFV82" s="4"/>
      <c r="VFW82" s="4"/>
      <c r="VFX82" s="4"/>
      <c r="VFY82" s="4"/>
      <c r="VFZ82" s="4"/>
      <c r="VGA82" s="4"/>
      <c r="VGB82" s="4"/>
      <c r="VGC82" s="4"/>
      <c r="VGD82" s="4"/>
      <c r="VGE82" s="4"/>
      <c r="VGF82" s="4"/>
      <c r="VGG82" s="4"/>
      <c r="VGH82" s="4"/>
      <c r="VGI82" s="4"/>
      <c r="VGJ82" s="4"/>
      <c r="VGK82" s="4"/>
      <c r="VGL82" s="4"/>
      <c r="VGM82" s="4"/>
      <c r="VGN82" s="4"/>
      <c r="VGO82" s="4"/>
      <c r="VGP82" s="4"/>
      <c r="VGQ82" s="4"/>
      <c r="VGR82" s="4"/>
      <c r="VGS82" s="4"/>
      <c r="VGT82" s="4"/>
      <c r="VGU82" s="4"/>
      <c r="VGV82" s="4"/>
      <c r="VGW82" s="4"/>
      <c r="VGX82" s="4"/>
      <c r="VGY82" s="4"/>
      <c r="VGZ82" s="4"/>
      <c r="VHA82" s="4"/>
      <c r="VHB82" s="4"/>
      <c r="VHC82" s="4"/>
      <c r="VHD82" s="4"/>
      <c r="VHE82" s="4"/>
      <c r="VHF82" s="4"/>
      <c r="VHG82" s="4"/>
      <c r="VHH82" s="4"/>
      <c r="VHI82" s="4"/>
      <c r="VHJ82" s="4"/>
      <c r="VHK82" s="4"/>
      <c r="VHL82" s="4"/>
      <c r="VHM82" s="4"/>
      <c r="VHN82" s="4"/>
      <c r="VHO82" s="4"/>
      <c r="VHP82" s="4"/>
      <c r="VHQ82" s="4"/>
      <c r="VHR82" s="4"/>
      <c r="VHS82" s="4"/>
      <c r="VHT82" s="4"/>
      <c r="VHU82" s="4"/>
      <c r="VHV82" s="4"/>
      <c r="VHW82" s="4"/>
      <c r="VHX82" s="4"/>
      <c r="VHY82" s="4"/>
      <c r="VHZ82" s="4"/>
      <c r="VIA82" s="4"/>
      <c r="VIB82" s="4"/>
      <c r="VIC82" s="4"/>
      <c r="VID82" s="4"/>
      <c r="VIE82" s="4"/>
      <c r="VIF82" s="4"/>
      <c r="VIG82" s="4"/>
      <c r="VIH82" s="4"/>
      <c r="VII82" s="4"/>
      <c r="VIJ82" s="4"/>
      <c r="VIK82" s="4"/>
      <c r="VIL82" s="4"/>
      <c r="VIM82" s="4"/>
      <c r="VIN82" s="4"/>
      <c r="VIO82" s="4"/>
      <c r="VIP82" s="4"/>
      <c r="VIQ82" s="4"/>
      <c r="VIR82" s="4"/>
      <c r="VIS82" s="4"/>
      <c r="VIT82" s="4"/>
      <c r="VIU82" s="4"/>
      <c r="VIV82" s="4"/>
      <c r="VIW82" s="4"/>
      <c r="VIX82" s="4"/>
      <c r="VIY82" s="4"/>
      <c r="VIZ82" s="4"/>
      <c r="VJA82" s="4"/>
      <c r="VJB82" s="4"/>
      <c r="VJC82" s="4"/>
      <c r="VJD82" s="4"/>
      <c r="VJE82" s="4"/>
      <c r="VJF82" s="4"/>
      <c r="VJG82" s="4"/>
      <c r="VJH82" s="4"/>
      <c r="VJI82" s="4"/>
      <c r="VJJ82" s="4"/>
      <c r="VJK82" s="4"/>
      <c r="VJL82" s="4"/>
      <c r="VJM82" s="4"/>
      <c r="VJN82" s="4"/>
      <c r="VJO82" s="4"/>
      <c r="VJP82" s="4"/>
      <c r="VJQ82" s="4"/>
      <c r="VJR82" s="4"/>
      <c r="VJS82" s="4"/>
      <c r="VJT82" s="4"/>
      <c r="VJU82" s="4"/>
      <c r="VJV82" s="4"/>
      <c r="VJW82" s="4"/>
      <c r="VJX82" s="4"/>
      <c r="VJY82" s="4"/>
      <c r="VJZ82" s="4"/>
      <c r="VKA82" s="4"/>
      <c r="VKB82" s="4"/>
      <c r="VKC82" s="4"/>
      <c r="VKD82" s="4"/>
      <c r="VKE82" s="4"/>
      <c r="VKF82" s="4"/>
      <c r="VKG82" s="4"/>
      <c r="VKH82" s="4"/>
      <c r="VKI82" s="4"/>
      <c r="VKJ82" s="4"/>
      <c r="VKK82" s="4"/>
      <c r="VKL82" s="4"/>
      <c r="VKM82" s="4"/>
      <c r="VKN82" s="4"/>
      <c r="VKO82" s="4"/>
      <c r="VKP82" s="4"/>
      <c r="VKQ82" s="4"/>
      <c r="VKR82" s="4"/>
      <c r="VKS82" s="4"/>
      <c r="VKT82" s="4"/>
      <c r="VKU82" s="4"/>
      <c r="VKV82" s="4"/>
      <c r="VKW82" s="4"/>
      <c r="VKX82" s="4"/>
      <c r="VKY82" s="4"/>
      <c r="VKZ82" s="4"/>
      <c r="VLA82" s="4"/>
      <c r="VLB82" s="4"/>
      <c r="VLC82" s="4"/>
      <c r="VLD82" s="4"/>
      <c r="VLE82" s="4"/>
      <c r="VLF82" s="4"/>
      <c r="VLG82" s="4"/>
      <c r="VLH82" s="4"/>
      <c r="VLI82" s="4"/>
      <c r="VLJ82" s="4"/>
      <c r="VLK82" s="4"/>
      <c r="VLL82" s="4"/>
      <c r="VLM82" s="4"/>
      <c r="VLN82" s="4"/>
      <c r="VLO82" s="4"/>
      <c r="VLP82" s="4"/>
      <c r="VLQ82" s="4"/>
      <c r="VLR82" s="4"/>
      <c r="VLS82" s="4"/>
      <c r="VLT82" s="4"/>
      <c r="VLU82" s="4"/>
      <c r="VLV82" s="4"/>
      <c r="VLW82" s="4"/>
      <c r="VLX82" s="4"/>
      <c r="VLY82" s="4"/>
      <c r="VLZ82" s="4"/>
      <c r="VMA82" s="4"/>
      <c r="VMB82" s="4"/>
      <c r="VMC82" s="4"/>
      <c r="VMD82" s="4"/>
      <c r="VME82" s="4"/>
      <c r="VMF82" s="4"/>
      <c r="VMG82" s="4"/>
      <c r="VMH82" s="4"/>
      <c r="VMI82" s="4"/>
      <c r="VMJ82" s="4"/>
      <c r="VMK82" s="4"/>
      <c r="VML82" s="4"/>
      <c r="VMM82" s="4"/>
      <c r="VMN82" s="4"/>
      <c r="VMO82" s="4"/>
      <c r="VMP82" s="4"/>
      <c r="VMQ82" s="4"/>
      <c r="VMR82" s="4"/>
      <c r="VMS82" s="4"/>
      <c r="VMT82" s="4"/>
      <c r="VMU82" s="4"/>
      <c r="VMV82" s="4"/>
      <c r="VMW82" s="4"/>
      <c r="VMX82" s="4"/>
      <c r="VMY82" s="4"/>
      <c r="VMZ82" s="4"/>
      <c r="VNA82" s="4"/>
      <c r="VNB82" s="4"/>
      <c r="VNC82" s="4"/>
      <c r="VND82" s="4"/>
      <c r="VNE82" s="4"/>
      <c r="VNF82" s="4"/>
      <c r="VNG82" s="4"/>
      <c r="VNH82" s="4"/>
      <c r="VNI82" s="4"/>
      <c r="VNJ82" s="4"/>
      <c r="VNK82" s="4"/>
      <c r="VNL82" s="4"/>
      <c r="VNM82" s="4"/>
      <c r="VNN82" s="4"/>
      <c r="VNO82" s="4"/>
      <c r="VNP82" s="4"/>
      <c r="VNQ82" s="4"/>
      <c r="VNR82" s="4"/>
      <c r="VNS82" s="4"/>
      <c r="VNT82" s="4"/>
      <c r="VNU82" s="4"/>
      <c r="VNV82" s="4"/>
      <c r="VNW82" s="4"/>
      <c r="VNX82" s="4"/>
      <c r="VNY82" s="4"/>
      <c r="VNZ82" s="4"/>
      <c r="VOA82" s="4"/>
      <c r="VOB82" s="4"/>
      <c r="VOC82" s="4"/>
      <c r="VOD82" s="4"/>
      <c r="VOE82" s="4"/>
      <c r="VOF82" s="4"/>
      <c r="VOG82" s="4"/>
      <c r="VOH82" s="4"/>
      <c r="VOI82" s="4"/>
      <c r="VOJ82" s="4"/>
      <c r="VOK82" s="4"/>
      <c r="VOL82" s="4"/>
      <c r="VOM82" s="4"/>
      <c r="VON82" s="4"/>
      <c r="VOO82" s="4"/>
      <c r="VOP82" s="4"/>
      <c r="VOQ82" s="4"/>
      <c r="VOR82" s="4"/>
      <c r="VOS82" s="4"/>
      <c r="VOT82" s="4"/>
      <c r="VOU82" s="4"/>
      <c r="VOV82" s="4"/>
      <c r="VOW82" s="4"/>
      <c r="VOX82" s="4"/>
      <c r="VOY82" s="4"/>
      <c r="VOZ82" s="4"/>
      <c r="VPA82" s="4"/>
      <c r="VPB82" s="4"/>
      <c r="VPC82" s="4"/>
      <c r="VPD82" s="4"/>
      <c r="VPE82" s="4"/>
      <c r="VPF82" s="4"/>
      <c r="VPG82" s="4"/>
      <c r="VPH82" s="4"/>
      <c r="VPI82" s="4"/>
      <c r="VPJ82" s="4"/>
      <c r="VPK82" s="4"/>
      <c r="VPL82" s="4"/>
      <c r="VPM82" s="4"/>
      <c r="VPN82" s="4"/>
      <c r="VPO82" s="4"/>
      <c r="VPP82" s="4"/>
      <c r="VPQ82" s="4"/>
      <c r="VPR82" s="4"/>
      <c r="VPS82" s="4"/>
      <c r="VPT82" s="4"/>
      <c r="VPU82" s="4"/>
      <c r="VPV82" s="4"/>
      <c r="VPW82" s="4"/>
      <c r="VPX82" s="4"/>
      <c r="VPY82" s="4"/>
      <c r="VPZ82" s="4"/>
      <c r="VQA82" s="4"/>
      <c r="VQB82" s="4"/>
      <c r="VQC82" s="4"/>
      <c r="VQD82" s="4"/>
      <c r="VQE82" s="4"/>
      <c r="VQF82" s="4"/>
      <c r="VQG82" s="4"/>
      <c r="VQH82" s="4"/>
      <c r="VQI82" s="4"/>
      <c r="VQJ82" s="4"/>
      <c r="VQK82" s="4"/>
      <c r="VQL82" s="4"/>
      <c r="VQM82" s="4"/>
      <c r="VQN82" s="4"/>
      <c r="VQO82" s="4"/>
      <c r="VQP82" s="4"/>
      <c r="VQQ82" s="4"/>
      <c r="VQR82" s="4"/>
      <c r="VQS82" s="4"/>
      <c r="VQT82" s="4"/>
      <c r="VQU82" s="4"/>
      <c r="VQV82" s="4"/>
      <c r="VQW82" s="4"/>
      <c r="VQX82" s="4"/>
      <c r="VQY82" s="4"/>
      <c r="VQZ82" s="4"/>
      <c r="VRA82" s="4"/>
      <c r="VRB82" s="4"/>
      <c r="VRC82" s="4"/>
      <c r="VRD82" s="4"/>
      <c r="VRE82" s="4"/>
      <c r="VRF82" s="4"/>
      <c r="VRG82" s="4"/>
      <c r="VRH82" s="4"/>
      <c r="VRI82" s="4"/>
      <c r="VRJ82" s="4"/>
      <c r="VRK82" s="4"/>
      <c r="VRL82" s="4"/>
      <c r="VRM82" s="4"/>
      <c r="VRN82" s="4"/>
      <c r="VRO82" s="4"/>
      <c r="VRP82" s="4"/>
      <c r="VRQ82" s="4"/>
      <c r="VRR82" s="4"/>
      <c r="VRS82" s="4"/>
      <c r="VRT82" s="4"/>
      <c r="VRU82" s="4"/>
      <c r="VRV82" s="4"/>
      <c r="VRW82" s="4"/>
      <c r="VRX82" s="4"/>
      <c r="VRY82" s="4"/>
      <c r="VRZ82" s="4"/>
      <c r="VSA82" s="4"/>
      <c r="VSB82" s="4"/>
      <c r="VSC82" s="4"/>
      <c r="VSD82" s="4"/>
      <c r="VSE82" s="4"/>
      <c r="VSF82" s="4"/>
      <c r="VSG82" s="4"/>
      <c r="VSH82" s="4"/>
      <c r="VSI82" s="4"/>
      <c r="VSJ82" s="4"/>
      <c r="VSK82" s="4"/>
      <c r="VSL82" s="4"/>
      <c r="VSM82" s="4"/>
      <c r="VSN82" s="4"/>
      <c r="VSO82" s="4"/>
      <c r="VSP82" s="4"/>
      <c r="VSQ82" s="4"/>
      <c r="VSR82" s="4"/>
      <c r="VSS82" s="4"/>
      <c r="VST82" s="4"/>
      <c r="VSU82" s="4"/>
      <c r="VSV82" s="4"/>
      <c r="VSW82" s="4"/>
      <c r="VSX82" s="4"/>
      <c r="VSY82" s="4"/>
      <c r="VSZ82" s="4"/>
      <c r="VTA82" s="4"/>
      <c r="VTB82" s="4"/>
      <c r="VTC82" s="4"/>
      <c r="VTD82" s="4"/>
      <c r="VTE82" s="4"/>
      <c r="VTF82" s="4"/>
      <c r="VTG82" s="4"/>
      <c r="VTH82" s="4"/>
      <c r="VTI82" s="4"/>
      <c r="VTJ82" s="4"/>
      <c r="VTK82" s="4"/>
      <c r="VTL82" s="4"/>
      <c r="VTM82" s="4"/>
      <c r="VTN82" s="4"/>
      <c r="VTO82" s="4"/>
      <c r="VTP82" s="4"/>
      <c r="VTQ82" s="4"/>
      <c r="VTR82" s="4"/>
      <c r="VTS82" s="4"/>
      <c r="VTT82" s="4"/>
      <c r="VTU82" s="4"/>
      <c r="VTV82" s="4"/>
      <c r="VTW82" s="4"/>
      <c r="VTX82" s="4"/>
      <c r="VTY82" s="4"/>
      <c r="VTZ82" s="4"/>
      <c r="VUA82" s="4"/>
      <c r="VUB82" s="4"/>
      <c r="VUC82" s="4"/>
      <c r="VUD82" s="4"/>
      <c r="VUE82" s="4"/>
      <c r="VUF82" s="4"/>
      <c r="VUG82" s="4"/>
      <c r="VUH82" s="4"/>
      <c r="VUI82" s="4"/>
      <c r="VUJ82" s="4"/>
      <c r="VUK82" s="4"/>
      <c r="VUL82" s="4"/>
      <c r="VUM82" s="4"/>
      <c r="VUN82" s="4"/>
      <c r="VUO82" s="4"/>
      <c r="VUP82" s="4"/>
      <c r="VUQ82" s="4"/>
      <c r="VUR82" s="4"/>
      <c r="VUS82" s="4"/>
      <c r="VUT82" s="4"/>
      <c r="VUU82" s="4"/>
      <c r="VUV82" s="4"/>
      <c r="VUW82" s="4"/>
      <c r="VUX82" s="4"/>
      <c r="VUY82" s="4"/>
      <c r="VUZ82" s="4"/>
      <c r="VVA82" s="4"/>
      <c r="VVB82" s="4"/>
      <c r="VVC82" s="4"/>
      <c r="VVD82" s="4"/>
      <c r="VVE82" s="4"/>
      <c r="VVF82" s="4"/>
      <c r="VVG82" s="4"/>
      <c r="VVH82" s="4"/>
      <c r="VVI82" s="4"/>
      <c r="VVJ82" s="4"/>
      <c r="VVK82" s="4"/>
      <c r="VVL82" s="4"/>
      <c r="VVM82" s="4"/>
      <c r="VVN82" s="4"/>
      <c r="VVO82" s="4"/>
      <c r="VVP82" s="4"/>
      <c r="VVQ82" s="4"/>
      <c r="VVR82" s="4"/>
      <c r="VVS82" s="4"/>
      <c r="VVT82" s="4"/>
      <c r="VVU82" s="4"/>
      <c r="VVV82" s="4"/>
      <c r="VVW82" s="4"/>
      <c r="VVX82" s="4"/>
      <c r="VVY82" s="4"/>
      <c r="VVZ82" s="4"/>
      <c r="VWA82" s="4"/>
      <c r="VWB82" s="4"/>
      <c r="VWC82" s="4"/>
      <c r="VWD82" s="4"/>
      <c r="VWE82" s="4"/>
      <c r="VWF82" s="4"/>
      <c r="VWG82" s="4"/>
      <c r="VWH82" s="4"/>
      <c r="VWI82" s="4"/>
      <c r="VWJ82" s="4"/>
      <c r="VWK82" s="4"/>
      <c r="VWL82" s="4"/>
      <c r="VWM82" s="4"/>
      <c r="VWN82" s="4"/>
      <c r="VWO82" s="4"/>
      <c r="VWP82" s="4"/>
      <c r="VWQ82" s="4"/>
      <c r="VWR82" s="4"/>
      <c r="VWS82" s="4"/>
      <c r="VWT82" s="4"/>
      <c r="VWU82" s="4"/>
      <c r="VWV82" s="4"/>
      <c r="VWW82" s="4"/>
      <c r="VWX82" s="4"/>
      <c r="VWY82" s="4"/>
      <c r="VWZ82" s="4"/>
      <c r="VXA82" s="4"/>
      <c r="VXB82" s="4"/>
      <c r="VXC82" s="4"/>
      <c r="VXD82" s="4"/>
      <c r="VXE82" s="4"/>
      <c r="VXF82" s="4"/>
      <c r="VXG82" s="4"/>
      <c r="VXH82" s="4"/>
      <c r="VXI82" s="4"/>
      <c r="VXJ82" s="4"/>
      <c r="VXK82" s="4"/>
      <c r="VXL82" s="4"/>
      <c r="VXM82" s="4"/>
      <c r="VXN82" s="4"/>
      <c r="VXO82" s="4"/>
      <c r="VXP82" s="4"/>
      <c r="VXQ82" s="4"/>
      <c r="VXR82" s="4"/>
      <c r="VXS82" s="4"/>
      <c r="VXT82" s="4"/>
      <c r="VXU82" s="4"/>
      <c r="VXV82" s="4"/>
      <c r="VXW82" s="4"/>
      <c r="VXX82" s="4"/>
      <c r="VXY82" s="4"/>
      <c r="VXZ82" s="4"/>
      <c r="VYA82" s="4"/>
      <c r="VYB82" s="4"/>
      <c r="VYC82" s="4"/>
      <c r="VYD82" s="4"/>
      <c r="VYE82" s="4"/>
      <c r="VYF82" s="4"/>
      <c r="VYG82" s="4"/>
      <c r="VYH82" s="4"/>
      <c r="VYI82" s="4"/>
      <c r="VYJ82" s="4"/>
      <c r="VYK82" s="4"/>
      <c r="VYL82" s="4"/>
      <c r="VYM82" s="4"/>
      <c r="VYN82" s="4"/>
      <c r="VYO82" s="4"/>
      <c r="VYP82" s="4"/>
      <c r="VYQ82" s="4"/>
      <c r="VYR82" s="4"/>
      <c r="VYS82" s="4"/>
      <c r="VYT82" s="4"/>
      <c r="VYU82" s="4"/>
      <c r="VYV82" s="4"/>
      <c r="VYW82" s="4"/>
      <c r="VYX82" s="4"/>
      <c r="VYY82" s="4"/>
      <c r="VYZ82" s="4"/>
      <c r="VZA82" s="4"/>
      <c r="VZB82" s="4"/>
      <c r="VZC82" s="4"/>
      <c r="VZD82" s="4"/>
      <c r="VZE82" s="4"/>
      <c r="VZF82" s="4"/>
      <c r="VZG82" s="4"/>
      <c r="VZH82" s="4"/>
      <c r="VZI82" s="4"/>
      <c r="VZJ82" s="4"/>
      <c r="VZK82" s="4"/>
      <c r="VZL82" s="4"/>
      <c r="VZM82" s="4"/>
      <c r="VZN82" s="4"/>
      <c r="VZO82" s="4"/>
      <c r="VZP82" s="4"/>
      <c r="VZQ82" s="4"/>
      <c r="VZR82" s="4"/>
      <c r="VZS82" s="4"/>
      <c r="VZT82" s="4"/>
      <c r="VZU82" s="4"/>
      <c r="VZV82" s="4"/>
      <c r="VZW82" s="4"/>
      <c r="VZX82" s="4"/>
      <c r="VZY82" s="4"/>
      <c r="VZZ82" s="4"/>
      <c r="WAA82" s="4"/>
      <c r="WAB82" s="4"/>
      <c r="WAC82" s="4"/>
      <c r="WAD82" s="4"/>
      <c r="WAE82" s="4"/>
      <c r="WAF82" s="4"/>
      <c r="WAG82" s="4"/>
      <c r="WAH82" s="4"/>
      <c r="WAI82" s="4"/>
      <c r="WAJ82" s="4"/>
      <c r="WAK82" s="4"/>
      <c r="WAL82" s="4"/>
      <c r="WAM82" s="4"/>
      <c r="WAN82" s="4"/>
      <c r="WAO82" s="4"/>
      <c r="WAP82" s="4"/>
      <c r="WAQ82" s="4"/>
      <c r="WAR82" s="4"/>
      <c r="WAS82" s="4"/>
      <c r="WAT82" s="4"/>
      <c r="WAU82" s="4"/>
      <c r="WAV82" s="4"/>
      <c r="WAW82" s="4"/>
      <c r="WAX82" s="4"/>
      <c r="WAY82" s="4"/>
      <c r="WAZ82" s="4"/>
      <c r="WBA82" s="4"/>
      <c r="WBB82" s="4"/>
      <c r="WBC82" s="4"/>
      <c r="WBD82" s="4"/>
      <c r="WBE82" s="4"/>
      <c r="WBF82" s="4"/>
      <c r="WBG82" s="4"/>
      <c r="WBH82" s="4"/>
      <c r="WBI82" s="4"/>
      <c r="WBJ82" s="4"/>
      <c r="WBK82" s="4"/>
      <c r="WBL82" s="4"/>
      <c r="WBM82" s="4"/>
      <c r="WBN82" s="4"/>
      <c r="WBO82" s="4"/>
      <c r="WBP82" s="4"/>
      <c r="WBQ82" s="4"/>
      <c r="WBR82" s="4"/>
      <c r="WBS82" s="4"/>
      <c r="WBT82" s="4"/>
      <c r="WBU82" s="4"/>
      <c r="WBV82" s="4"/>
      <c r="WBW82" s="4"/>
      <c r="WBX82" s="4"/>
      <c r="WBY82" s="4"/>
      <c r="WBZ82" s="4"/>
      <c r="WCA82" s="4"/>
      <c r="WCB82" s="4"/>
      <c r="WCC82" s="4"/>
      <c r="WCD82" s="4"/>
      <c r="WCE82" s="4"/>
      <c r="WCF82" s="4"/>
      <c r="WCG82" s="4"/>
      <c r="WCH82" s="4"/>
      <c r="WCI82" s="4"/>
      <c r="WCJ82" s="4"/>
      <c r="WCK82" s="4"/>
      <c r="WCL82" s="4"/>
      <c r="WCM82" s="4"/>
      <c r="WCN82" s="4"/>
      <c r="WCO82" s="4"/>
      <c r="WCP82" s="4"/>
      <c r="WCQ82" s="4"/>
      <c r="WCR82" s="4"/>
      <c r="WCS82" s="4"/>
      <c r="WCT82" s="4"/>
      <c r="WCU82" s="4"/>
      <c r="WCV82" s="4"/>
      <c r="WCW82" s="4"/>
      <c r="WCX82" s="4"/>
      <c r="WCY82" s="4"/>
      <c r="WCZ82" s="4"/>
      <c r="WDA82" s="4"/>
      <c r="WDB82" s="4"/>
      <c r="WDC82" s="4"/>
      <c r="WDD82" s="4"/>
      <c r="WDE82" s="4"/>
      <c r="WDF82" s="4"/>
      <c r="WDG82" s="4"/>
      <c r="WDH82" s="4"/>
      <c r="WDI82" s="4"/>
      <c r="WDJ82" s="4"/>
      <c r="WDK82" s="4"/>
      <c r="WDL82" s="4"/>
      <c r="WDM82" s="4"/>
      <c r="WDN82" s="4"/>
      <c r="WDO82" s="4"/>
      <c r="WDP82" s="4"/>
      <c r="WDQ82" s="4"/>
      <c r="WDR82" s="4"/>
      <c r="WDS82" s="4"/>
      <c r="WDT82" s="4"/>
      <c r="WDU82" s="4"/>
      <c r="WDV82" s="4"/>
      <c r="WDW82" s="4"/>
      <c r="WDX82" s="4"/>
      <c r="WDY82" s="4"/>
      <c r="WDZ82" s="4"/>
      <c r="WEA82" s="4"/>
      <c r="WEB82" s="4"/>
      <c r="WEC82" s="4"/>
      <c r="WED82" s="4"/>
      <c r="WEE82" s="4"/>
      <c r="WEF82" s="4"/>
      <c r="WEG82" s="4"/>
      <c r="WEH82" s="4"/>
      <c r="WEI82" s="4"/>
      <c r="WEJ82" s="4"/>
      <c r="WEK82" s="4"/>
      <c r="WEL82" s="4"/>
      <c r="WEM82" s="4"/>
      <c r="WEN82" s="4"/>
      <c r="WEO82" s="4"/>
      <c r="WEP82" s="4"/>
      <c r="WEQ82" s="4"/>
      <c r="WER82" s="4"/>
      <c r="WES82" s="4"/>
      <c r="WET82" s="4"/>
      <c r="WEU82" s="4"/>
      <c r="WEV82" s="4"/>
      <c r="WEW82" s="4"/>
      <c r="WEX82" s="4"/>
      <c r="WEY82" s="4"/>
      <c r="WEZ82" s="4"/>
      <c r="WFA82" s="4"/>
      <c r="WFB82" s="4"/>
      <c r="WFC82" s="4"/>
      <c r="WFD82" s="4"/>
      <c r="WFE82" s="4"/>
      <c r="WFF82" s="4"/>
      <c r="WFG82" s="4"/>
      <c r="WFH82" s="4"/>
      <c r="WFI82" s="4"/>
      <c r="WFJ82" s="4"/>
      <c r="WFK82" s="4"/>
      <c r="WFL82" s="4"/>
      <c r="WFM82" s="4"/>
      <c r="WFN82" s="4"/>
      <c r="WFO82" s="4"/>
      <c r="WFP82" s="4"/>
      <c r="WFQ82" s="4"/>
      <c r="WFR82" s="4"/>
      <c r="WFS82" s="4"/>
      <c r="WFT82" s="4"/>
      <c r="WFU82" s="4"/>
      <c r="WFV82" s="4"/>
      <c r="WFW82" s="4"/>
      <c r="WFX82" s="4"/>
      <c r="WFY82" s="4"/>
      <c r="WFZ82" s="4"/>
      <c r="WGA82" s="4"/>
      <c r="WGB82" s="4"/>
      <c r="WGC82" s="4"/>
      <c r="WGD82" s="4"/>
      <c r="WGE82" s="4"/>
      <c r="WGF82" s="4"/>
      <c r="WGG82" s="4"/>
      <c r="WGH82" s="4"/>
      <c r="WGI82" s="4"/>
      <c r="WGJ82" s="4"/>
      <c r="WGK82" s="4"/>
      <c r="WGL82" s="4"/>
      <c r="WGM82" s="4"/>
      <c r="WGN82" s="4"/>
      <c r="WGO82" s="4"/>
      <c r="WGP82" s="4"/>
      <c r="WGQ82" s="4"/>
      <c r="WGR82" s="4"/>
      <c r="WGS82" s="4"/>
      <c r="WGT82" s="4"/>
      <c r="WGU82" s="4"/>
      <c r="WGV82" s="4"/>
      <c r="WGW82" s="4"/>
      <c r="WGX82" s="4"/>
      <c r="WGY82" s="4"/>
      <c r="WGZ82" s="4"/>
      <c r="WHA82" s="4"/>
      <c r="WHB82" s="4"/>
      <c r="WHC82" s="4"/>
      <c r="WHD82" s="4"/>
      <c r="WHE82" s="4"/>
      <c r="WHF82" s="4"/>
      <c r="WHG82" s="4"/>
      <c r="WHH82" s="4"/>
      <c r="WHI82" s="4"/>
      <c r="WHJ82" s="4"/>
      <c r="WHK82" s="4"/>
      <c r="WHL82" s="4"/>
      <c r="WHM82" s="4"/>
      <c r="WHN82" s="4"/>
      <c r="WHO82" s="4"/>
      <c r="WHP82" s="4"/>
      <c r="WHQ82" s="4"/>
      <c r="WHR82" s="4"/>
      <c r="WHS82" s="4"/>
      <c r="WHT82" s="4"/>
      <c r="WHU82" s="4"/>
      <c r="WHV82" s="4"/>
      <c r="WHW82" s="4"/>
      <c r="WHX82" s="4"/>
      <c r="WHY82" s="4"/>
      <c r="WHZ82" s="4"/>
      <c r="WIA82" s="4"/>
      <c r="WIB82" s="4"/>
      <c r="WIC82" s="4"/>
      <c r="WID82" s="4"/>
      <c r="WIE82" s="4"/>
      <c r="WIF82" s="4"/>
      <c r="WIG82" s="4"/>
      <c r="WIH82" s="4"/>
      <c r="WII82" s="4"/>
      <c r="WIJ82" s="4"/>
      <c r="WIK82" s="4"/>
      <c r="WIL82" s="4"/>
      <c r="WIM82" s="4"/>
      <c r="WIN82" s="4"/>
      <c r="WIO82" s="4"/>
      <c r="WIP82" s="4"/>
      <c r="WIQ82" s="4"/>
      <c r="WIR82" s="4"/>
      <c r="WIS82" s="4"/>
      <c r="WIT82" s="4"/>
      <c r="WIU82" s="4"/>
      <c r="WIV82" s="4"/>
      <c r="WIW82" s="4"/>
      <c r="WIX82" s="4"/>
      <c r="WIY82" s="4"/>
      <c r="WIZ82" s="4"/>
      <c r="WJA82" s="4"/>
      <c r="WJB82" s="4"/>
      <c r="WJC82" s="4"/>
      <c r="WJD82" s="4"/>
      <c r="WJE82" s="4"/>
      <c r="WJF82" s="4"/>
      <c r="WJG82" s="4"/>
      <c r="WJH82" s="4"/>
      <c r="WJI82" s="4"/>
      <c r="WJJ82" s="4"/>
      <c r="WJK82" s="4"/>
      <c r="WJL82" s="4"/>
      <c r="WJM82" s="4"/>
      <c r="WJN82" s="4"/>
      <c r="WJO82" s="4"/>
      <c r="WJP82" s="4"/>
      <c r="WJQ82" s="4"/>
      <c r="WJR82" s="4"/>
      <c r="WJS82" s="4"/>
      <c r="WJT82" s="4"/>
      <c r="WJU82" s="4"/>
      <c r="WJV82" s="4"/>
      <c r="WJW82" s="4"/>
      <c r="WJX82" s="4"/>
      <c r="WJY82" s="4"/>
      <c r="WJZ82" s="4"/>
      <c r="WKA82" s="4"/>
      <c r="WKB82" s="4"/>
      <c r="WKC82" s="4"/>
      <c r="WKD82" s="4"/>
      <c r="WKE82" s="4"/>
      <c r="WKF82" s="4"/>
      <c r="WKG82" s="4"/>
      <c r="WKH82" s="4"/>
      <c r="WKI82" s="4"/>
      <c r="WKJ82" s="4"/>
      <c r="WKK82" s="4"/>
      <c r="WKL82" s="4"/>
      <c r="WKM82" s="4"/>
      <c r="WKN82" s="4"/>
      <c r="WKO82" s="4"/>
      <c r="WKP82" s="4"/>
      <c r="WKQ82" s="4"/>
      <c r="WKR82" s="4"/>
      <c r="WKS82" s="4"/>
      <c r="WKT82" s="4"/>
      <c r="WKU82" s="4"/>
      <c r="WKV82" s="4"/>
      <c r="WKW82" s="4"/>
      <c r="WKX82" s="4"/>
      <c r="WKY82" s="4"/>
      <c r="WKZ82" s="4"/>
      <c r="WLA82" s="4"/>
      <c r="WLB82" s="4"/>
      <c r="WLC82" s="4"/>
      <c r="WLD82" s="4"/>
      <c r="WLE82" s="4"/>
      <c r="WLF82" s="4"/>
      <c r="WLG82" s="4"/>
      <c r="WLH82" s="4"/>
      <c r="WLI82" s="4"/>
      <c r="WLJ82" s="4"/>
      <c r="WLK82" s="4"/>
      <c r="WLL82" s="4"/>
      <c r="WLM82" s="4"/>
      <c r="WLN82" s="4"/>
      <c r="WLO82" s="4"/>
      <c r="WLP82" s="4"/>
      <c r="WLQ82" s="4"/>
      <c r="WLR82" s="4"/>
      <c r="WLS82" s="4"/>
      <c r="WLT82" s="4"/>
      <c r="WLU82" s="4"/>
      <c r="WLV82" s="4"/>
      <c r="WLW82" s="4"/>
      <c r="WLX82" s="4"/>
      <c r="WLY82" s="4"/>
      <c r="WLZ82" s="4"/>
      <c r="WMA82" s="4"/>
      <c r="WMB82" s="4"/>
      <c r="WMC82" s="4"/>
      <c r="WMD82" s="4"/>
      <c r="WME82" s="4"/>
      <c r="WMF82" s="4"/>
      <c r="WMG82" s="4"/>
      <c r="WMH82" s="4"/>
      <c r="WMI82" s="4"/>
      <c r="WMJ82" s="4"/>
      <c r="WMK82" s="4"/>
      <c r="WML82" s="4"/>
      <c r="WMM82" s="4"/>
      <c r="WMN82" s="4"/>
      <c r="WMO82" s="4"/>
      <c r="WMP82" s="4"/>
      <c r="WMQ82" s="4"/>
      <c r="WMR82" s="4"/>
      <c r="WMS82" s="4"/>
      <c r="WMT82" s="4"/>
      <c r="WMU82" s="4"/>
      <c r="WMV82" s="4"/>
      <c r="WMW82" s="4"/>
      <c r="WMX82" s="4"/>
      <c r="WMY82" s="4"/>
      <c r="WMZ82" s="4"/>
      <c r="WNA82" s="4"/>
      <c r="WNB82" s="4"/>
      <c r="WNC82" s="4"/>
      <c r="WND82" s="4"/>
      <c r="WNE82" s="4"/>
      <c r="WNF82" s="4"/>
      <c r="WNG82" s="4"/>
      <c r="WNH82" s="4"/>
      <c r="WNI82" s="4"/>
      <c r="WNJ82" s="4"/>
      <c r="WNK82" s="4"/>
      <c r="WNL82" s="4"/>
      <c r="WNM82" s="4"/>
      <c r="WNN82" s="4"/>
      <c r="WNO82" s="4"/>
      <c r="WNP82" s="4"/>
      <c r="WNQ82" s="4"/>
      <c r="WNR82" s="4"/>
      <c r="WNS82" s="4"/>
      <c r="WNT82" s="4"/>
      <c r="WNU82" s="4"/>
      <c r="WNV82" s="4"/>
      <c r="WNW82" s="4"/>
      <c r="WNX82" s="4"/>
      <c r="WNY82" s="4"/>
      <c r="WNZ82" s="4"/>
      <c r="WOA82" s="4"/>
      <c r="WOB82" s="4"/>
      <c r="WOC82" s="4"/>
      <c r="WOD82" s="4"/>
      <c r="WOE82" s="4"/>
      <c r="WOF82" s="4"/>
      <c r="WOG82" s="4"/>
      <c r="WOH82" s="4"/>
      <c r="WOI82" s="4"/>
      <c r="WOJ82" s="4"/>
      <c r="WOK82" s="4"/>
      <c r="WOL82" s="4"/>
      <c r="WOM82" s="4"/>
      <c r="WON82" s="4"/>
      <c r="WOO82" s="4"/>
      <c r="WOP82" s="4"/>
      <c r="WOQ82" s="4"/>
      <c r="WOR82" s="4"/>
      <c r="WOS82" s="4"/>
      <c r="WOT82" s="4"/>
      <c r="WOU82" s="4"/>
      <c r="WOV82" s="4"/>
      <c r="WOW82" s="4"/>
      <c r="WOX82" s="4"/>
      <c r="WOY82" s="4"/>
      <c r="WOZ82" s="4"/>
      <c r="WPA82" s="4"/>
      <c r="WPB82" s="4"/>
      <c r="WPC82" s="4"/>
      <c r="WPD82" s="4"/>
      <c r="WPE82" s="4"/>
      <c r="WPF82" s="4"/>
      <c r="WPG82" s="4"/>
      <c r="WPH82" s="4"/>
      <c r="WPI82" s="4"/>
      <c r="WPJ82" s="4"/>
      <c r="WPK82" s="4"/>
      <c r="WPL82" s="4"/>
      <c r="WPM82" s="4"/>
      <c r="WPN82" s="4"/>
      <c r="WPO82" s="4"/>
      <c r="WPP82" s="4"/>
      <c r="WPQ82" s="4"/>
      <c r="WPR82" s="4"/>
      <c r="WPS82" s="4"/>
      <c r="WPT82" s="4"/>
      <c r="WPU82" s="4"/>
      <c r="WPV82" s="4"/>
      <c r="WPW82" s="4"/>
      <c r="WPX82" s="4"/>
      <c r="WPY82" s="4"/>
      <c r="WPZ82" s="4"/>
      <c r="WQA82" s="4"/>
      <c r="WQB82" s="4"/>
      <c r="WQC82" s="4"/>
      <c r="WQD82" s="4"/>
      <c r="WQE82" s="4"/>
      <c r="WQF82" s="4"/>
      <c r="WQG82" s="4"/>
      <c r="WQH82" s="4"/>
      <c r="WQI82" s="4"/>
      <c r="WQJ82" s="4"/>
      <c r="WQK82" s="4"/>
      <c r="WQL82" s="4"/>
      <c r="WQM82" s="4"/>
      <c r="WQN82" s="4"/>
      <c r="WQO82" s="4"/>
      <c r="WQP82" s="4"/>
      <c r="WQQ82" s="4"/>
      <c r="WQR82" s="4"/>
      <c r="WQS82" s="4"/>
      <c r="WQT82" s="4"/>
      <c r="WQU82" s="4"/>
      <c r="WQV82" s="4"/>
      <c r="WQW82" s="4"/>
      <c r="WQX82" s="4"/>
      <c r="WQY82" s="4"/>
      <c r="WQZ82" s="4"/>
      <c r="WRA82" s="4"/>
      <c r="WRB82" s="4"/>
      <c r="WRC82" s="4"/>
      <c r="WRD82" s="4"/>
      <c r="WRE82" s="4"/>
      <c r="WRF82" s="4"/>
      <c r="WRG82" s="4"/>
      <c r="WRH82" s="4"/>
      <c r="WRI82" s="4"/>
      <c r="WRJ82" s="4"/>
      <c r="WRK82" s="4"/>
      <c r="WRL82" s="4"/>
      <c r="WRM82" s="4"/>
      <c r="WRN82" s="4"/>
      <c r="WRO82" s="4"/>
      <c r="WRP82" s="4"/>
      <c r="WRQ82" s="4"/>
      <c r="WRR82" s="4"/>
      <c r="WRS82" s="4"/>
      <c r="WRT82" s="4"/>
      <c r="WRU82" s="4"/>
      <c r="WRV82" s="4"/>
      <c r="WRW82" s="4"/>
      <c r="WRX82" s="4"/>
      <c r="WRY82" s="4"/>
      <c r="WRZ82" s="4"/>
      <c r="WSA82" s="4"/>
      <c r="WSB82" s="4"/>
      <c r="WSC82" s="4"/>
      <c r="WSD82" s="4"/>
      <c r="WSE82" s="4"/>
      <c r="WSF82" s="4"/>
      <c r="WSG82" s="4"/>
      <c r="WSH82" s="4"/>
      <c r="WSI82" s="4"/>
      <c r="WSJ82" s="4"/>
      <c r="WSK82" s="4"/>
      <c r="WSL82" s="4"/>
      <c r="WSM82" s="4"/>
      <c r="WSN82" s="4"/>
      <c r="WSO82" s="4"/>
      <c r="WSP82" s="4"/>
      <c r="WSQ82" s="4"/>
      <c r="WSR82" s="4"/>
      <c r="WSS82" s="4"/>
      <c r="WST82" s="4"/>
      <c r="WSU82" s="4"/>
      <c r="WSV82" s="4"/>
      <c r="WSW82" s="4"/>
      <c r="WSX82" s="4"/>
      <c r="WSY82" s="4"/>
      <c r="WSZ82" s="4"/>
      <c r="WTA82" s="4"/>
      <c r="WTB82" s="4"/>
      <c r="WTC82" s="4"/>
      <c r="WTD82" s="4"/>
      <c r="WTE82" s="4"/>
      <c r="WTF82" s="4"/>
      <c r="WTG82" s="4"/>
      <c r="WTH82" s="4"/>
      <c r="WTI82" s="4"/>
      <c r="WTJ82" s="4"/>
      <c r="WTK82" s="4"/>
      <c r="WTL82" s="4"/>
      <c r="WTM82" s="4"/>
      <c r="WTN82" s="4"/>
      <c r="WTO82" s="4"/>
      <c r="WTP82" s="4"/>
      <c r="WTQ82" s="4"/>
      <c r="WTR82" s="4"/>
      <c r="WTS82" s="4"/>
      <c r="WTT82" s="4"/>
      <c r="WTU82" s="4"/>
      <c r="WTV82" s="4"/>
      <c r="WTW82" s="4"/>
      <c r="WTX82" s="4"/>
      <c r="WTY82" s="4"/>
      <c r="WTZ82" s="4"/>
      <c r="WUA82" s="4"/>
      <c r="WUB82" s="4"/>
      <c r="WUC82" s="4"/>
      <c r="WUD82" s="4"/>
      <c r="WUE82" s="4"/>
      <c r="WUF82" s="4"/>
      <c r="WUG82" s="4"/>
      <c r="WUH82" s="4"/>
      <c r="WUI82" s="4"/>
      <c r="WUJ82" s="4"/>
      <c r="WUK82" s="4"/>
      <c r="WUL82" s="4"/>
      <c r="WUM82" s="4"/>
      <c r="WUN82" s="4"/>
      <c r="WUO82" s="4"/>
      <c r="WUP82" s="4"/>
      <c r="WUQ82" s="4"/>
      <c r="WUR82" s="4"/>
      <c r="WUS82" s="4"/>
      <c r="WUT82" s="4"/>
      <c r="WUU82" s="4"/>
      <c r="WUV82" s="4"/>
      <c r="WUW82" s="4"/>
      <c r="WUX82" s="4"/>
      <c r="WUY82" s="4"/>
      <c r="WUZ82" s="4"/>
      <c r="WVA82" s="4"/>
      <c r="WVB82" s="4"/>
      <c r="WVC82" s="4"/>
      <c r="WVD82" s="4"/>
      <c r="WVE82" s="4"/>
      <c r="WVF82" s="4"/>
      <c r="WVG82" s="4"/>
      <c r="WVH82" s="4"/>
      <c r="WVI82" s="4"/>
      <c r="WVJ82" s="4"/>
      <c r="WVK82" s="4"/>
      <c r="WVL82" s="4"/>
      <c r="WVM82" s="4"/>
      <c r="WVN82" s="4"/>
      <c r="WVO82" s="4"/>
      <c r="WVP82" s="4"/>
      <c r="WVQ82" s="4"/>
      <c r="WVR82" s="4"/>
      <c r="WVS82" s="4"/>
      <c r="WVT82" s="4"/>
      <c r="WVU82" s="4"/>
      <c r="WVV82" s="4"/>
      <c r="WVW82" s="4"/>
      <c r="WVX82" s="4"/>
      <c r="WVY82" s="4"/>
      <c r="WVZ82" s="4"/>
      <c r="WWA82" s="4"/>
      <c r="WWB82" s="4"/>
      <c r="WWC82" s="4"/>
      <c r="WWD82" s="4"/>
      <c r="WWE82" s="4"/>
      <c r="WWF82" s="4"/>
      <c r="WWG82" s="4"/>
      <c r="WWH82" s="4"/>
      <c r="WWI82" s="4"/>
      <c r="WWJ82" s="4"/>
      <c r="WWK82" s="4"/>
      <c r="WWL82" s="4"/>
      <c r="WWM82" s="4"/>
      <c r="WWN82" s="4"/>
      <c r="WWO82" s="4"/>
      <c r="WWP82" s="4"/>
      <c r="WWQ82" s="4"/>
      <c r="WWR82" s="4"/>
      <c r="WWS82" s="4"/>
      <c r="WWT82" s="4"/>
      <c r="WWU82" s="4"/>
      <c r="WWV82" s="4"/>
      <c r="WWW82" s="4"/>
      <c r="WWX82" s="4"/>
      <c r="WWY82" s="4"/>
      <c r="WWZ82" s="4"/>
      <c r="WXA82" s="4"/>
      <c r="WXB82" s="4"/>
      <c r="WXC82" s="4"/>
      <c r="WXD82" s="4"/>
      <c r="WXE82" s="4"/>
      <c r="WXF82" s="4"/>
      <c r="WXG82" s="4"/>
      <c r="WXH82" s="4"/>
      <c r="WXI82" s="4"/>
      <c r="WXJ82" s="4"/>
      <c r="WXK82" s="4"/>
      <c r="WXL82" s="4"/>
      <c r="WXM82" s="4"/>
      <c r="WXN82" s="4"/>
      <c r="WXO82" s="4"/>
      <c r="WXP82" s="4"/>
      <c r="WXQ82" s="4"/>
      <c r="WXR82" s="4"/>
      <c r="WXS82" s="4"/>
      <c r="WXT82" s="4"/>
      <c r="WXU82" s="4"/>
      <c r="WXV82" s="4"/>
      <c r="WXW82" s="4"/>
      <c r="WXX82" s="4"/>
      <c r="WXY82" s="4"/>
      <c r="WXZ82" s="4"/>
      <c r="WYA82" s="4"/>
      <c r="WYB82" s="4"/>
      <c r="WYC82" s="4"/>
      <c r="WYD82" s="4"/>
      <c r="WYE82" s="4"/>
      <c r="WYF82" s="4"/>
      <c r="WYG82" s="4"/>
      <c r="WYH82" s="4"/>
      <c r="WYI82" s="4"/>
      <c r="WYJ82" s="4"/>
      <c r="WYK82" s="4"/>
      <c r="WYL82" s="4"/>
      <c r="WYM82" s="4"/>
      <c r="WYN82" s="4"/>
      <c r="WYO82" s="4"/>
      <c r="WYP82" s="4"/>
      <c r="WYQ82" s="4"/>
      <c r="WYR82" s="4"/>
      <c r="WYS82" s="4"/>
      <c r="WYT82" s="4"/>
      <c r="WYU82" s="4"/>
      <c r="WYV82" s="4"/>
      <c r="WYW82" s="4"/>
      <c r="WYX82" s="4"/>
      <c r="WYY82" s="4"/>
      <c r="WYZ82" s="4"/>
      <c r="WZA82" s="4"/>
      <c r="WZB82" s="4"/>
      <c r="WZC82" s="4"/>
      <c r="WZD82" s="4"/>
      <c r="WZE82" s="4"/>
      <c r="WZF82" s="4"/>
      <c r="WZG82" s="4"/>
      <c r="WZH82" s="4"/>
      <c r="WZI82" s="4"/>
      <c r="WZJ82" s="4"/>
      <c r="WZK82" s="4"/>
      <c r="WZL82" s="4"/>
      <c r="WZM82" s="4"/>
      <c r="WZN82" s="4"/>
      <c r="WZO82" s="4"/>
      <c r="WZP82" s="4"/>
      <c r="WZQ82" s="4"/>
      <c r="WZR82" s="4"/>
      <c r="WZS82" s="4"/>
      <c r="WZT82" s="4"/>
      <c r="WZU82" s="4"/>
      <c r="WZV82" s="4"/>
      <c r="WZW82" s="4"/>
      <c r="WZX82" s="4"/>
      <c r="WZY82" s="4"/>
      <c r="WZZ82" s="4"/>
      <c r="XAA82" s="4"/>
      <c r="XAB82" s="4"/>
      <c r="XAC82" s="4"/>
      <c r="XAD82" s="4"/>
      <c r="XAE82" s="4"/>
      <c r="XAF82" s="4"/>
      <c r="XAG82" s="4"/>
      <c r="XAH82" s="4"/>
      <c r="XAI82" s="4"/>
      <c r="XAJ82" s="4"/>
      <c r="XAK82" s="4"/>
      <c r="XAL82" s="4"/>
      <c r="XAM82" s="4"/>
      <c r="XAN82" s="4"/>
      <c r="XAO82" s="4"/>
      <c r="XAP82" s="4"/>
      <c r="XAQ82" s="4"/>
      <c r="XAR82" s="4"/>
      <c r="XAS82" s="4"/>
      <c r="XAT82" s="4"/>
      <c r="XAU82" s="4"/>
      <c r="XAV82" s="4"/>
      <c r="XAW82" s="4"/>
      <c r="XAX82" s="4"/>
      <c r="XAY82" s="4"/>
      <c r="XAZ82" s="4"/>
      <c r="XBA82" s="4"/>
      <c r="XBB82" s="4"/>
      <c r="XBC82" s="4"/>
      <c r="XBD82" s="4"/>
      <c r="XBE82" s="4"/>
      <c r="XBF82" s="4"/>
      <c r="XBG82" s="4"/>
      <c r="XBH82" s="4"/>
      <c r="XBI82" s="4"/>
      <c r="XBJ82" s="4"/>
      <c r="XBK82" s="4"/>
      <c r="XBL82" s="4"/>
      <c r="XBM82" s="4"/>
      <c r="XBN82" s="4"/>
      <c r="XBO82" s="4"/>
      <c r="XBP82" s="4"/>
      <c r="XBQ82" s="4"/>
      <c r="XBR82" s="4"/>
      <c r="XBS82" s="4"/>
      <c r="XBT82" s="4"/>
      <c r="XBU82" s="4"/>
      <c r="XBV82" s="4"/>
      <c r="XBW82" s="4"/>
      <c r="XBX82" s="4"/>
      <c r="XBY82" s="4"/>
      <c r="XBZ82" s="4"/>
      <c r="XCA82" s="4"/>
      <c r="XCB82" s="4"/>
      <c r="XCC82" s="4"/>
      <c r="XCD82" s="4"/>
      <c r="XCE82" s="4"/>
      <c r="XCF82" s="4"/>
      <c r="XCG82" s="4"/>
      <c r="XCH82" s="4"/>
      <c r="XCI82" s="4"/>
      <c r="XCJ82" s="4"/>
      <c r="XCK82" s="4"/>
      <c r="XCL82" s="4"/>
      <c r="XCM82" s="4"/>
      <c r="XCN82" s="4"/>
      <c r="XCO82" s="4"/>
      <c r="XCP82" s="4"/>
      <c r="XCQ82" s="4"/>
      <c r="XCR82" s="4"/>
      <c r="XCS82" s="4"/>
      <c r="XCT82" s="4"/>
      <c r="XCU82" s="4"/>
      <c r="XCV82" s="4"/>
      <c r="XCW82" s="4"/>
      <c r="XCX82" s="4"/>
      <c r="XCY82" s="4"/>
      <c r="XCZ82" s="4"/>
      <c r="XDA82" s="4"/>
      <c r="XDB82" s="4"/>
      <c r="XDC82" s="4"/>
      <c r="XDD82" s="4"/>
      <c r="XDE82" s="4"/>
      <c r="XDF82" s="4"/>
      <c r="XDG82" s="4"/>
      <c r="XDH82" s="4"/>
      <c r="XDI82" s="4"/>
      <c r="XDJ82" s="4"/>
      <c r="XDK82" s="4"/>
      <c r="XDL82" s="4"/>
      <c r="XDM82" s="4"/>
      <c r="XDN82" s="4"/>
      <c r="XDO82" s="4"/>
      <c r="XDP82" s="4"/>
      <c r="XDQ82" s="4"/>
      <c r="XDR82" s="4"/>
      <c r="XDS82" s="4"/>
      <c r="XDT82" s="4"/>
      <c r="XDU82" s="4"/>
      <c r="XDV82" s="4"/>
      <c r="XDW82" s="4"/>
      <c r="XDX82" s="4"/>
      <c r="XDY82" s="4"/>
      <c r="XDZ82" s="4"/>
      <c r="XEA82" s="4"/>
      <c r="XEB82" s="4"/>
      <c r="XEC82" s="4"/>
      <c r="XED82" s="4"/>
      <c r="XEE82" s="4"/>
      <c r="XEF82" s="4"/>
      <c r="XEG82" s="4"/>
      <c r="XEH82" s="4"/>
      <c r="XEI82" s="4"/>
      <c r="XEJ82" s="4"/>
      <c r="XEK82" s="4"/>
    </row>
    <row r="83" spans="1:16365" s="29" customFormat="1" ht="13.5" customHeight="1" x14ac:dyDescent="0.25">
      <c r="A83" s="485" t="s">
        <v>172</v>
      </c>
      <c r="B83" s="485" t="s">
        <v>193</v>
      </c>
      <c r="C83" s="485" t="s">
        <v>272</v>
      </c>
      <c r="D83" s="485" t="s">
        <v>281</v>
      </c>
      <c r="E83" s="485" t="s">
        <v>183</v>
      </c>
      <c r="F83" s="485" t="s">
        <v>177</v>
      </c>
      <c r="G83" s="485" t="s">
        <v>178</v>
      </c>
      <c r="H83" s="485" t="s">
        <v>199</v>
      </c>
      <c r="I83" s="486" t="s">
        <v>593</v>
      </c>
      <c r="J83" s="491">
        <v>196405588558.89142</v>
      </c>
      <c r="K83" s="491" t="s">
        <v>290</v>
      </c>
      <c r="L83" s="3" t="s">
        <v>75</v>
      </c>
      <c r="M83" s="205" t="s">
        <v>38</v>
      </c>
      <c r="N83" s="44">
        <f t="shared" si="2"/>
        <v>1.0049840118090607E-3</v>
      </c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  <c r="AMK83" s="4"/>
      <c r="AML83" s="4"/>
      <c r="AMM83" s="4"/>
      <c r="AMN83" s="4"/>
      <c r="AMO83" s="4"/>
      <c r="AMP83" s="4"/>
      <c r="AMQ83" s="4"/>
      <c r="AMR83" s="4"/>
      <c r="AMS83" s="4"/>
      <c r="AMT83" s="4"/>
      <c r="AMU83" s="4"/>
      <c r="AMV83" s="4"/>
      <c r="AMW83" s="4"/>
      <c r="AMX83" s="4"/>
      <c r="AMY83" s="4"/>
      <c r="AMZ83" s="4"/>
      <c r="ANA83" s="4"/>
      <c r="ANB83" s="4"/>
      <c r="ANC83" s="4"/>
      <c r="AND83" s="4"/>
      <c r="ANE83" s="4"/>
      <c r="ANF83" s="4"/>
      <c r="ANG83" s="4"/>
      <c r="ANH83" s="4"/>
      <c r="ANI83" s="4"/>
      <c r="ANJ83" s="4"/>
      <c r="ANK83" s="4"/>
      <c r="ANL83" s="4"/>
      <c r="ANM83" s="4"/>
      <c r="ANN83" s="4"/>
      <c r="ANO83" s="4"/>
      <c r="ANP83" s="4"/>
      <c r="ANQ83" s="4"/>
      <c r="ANR83" s="4"/>
      <c r="ANS83" s="4"/>
      <c r="ANT83" s="4"/>
      <c r="ANU83" s="4"/>
      <c r="ANV83" s="4"/>
      <c r="ANW83" s="4"/>
      <c r="ANX83" s="4"/>
      <c r="ANY83" s="4"/>
      <c r="ANZ83" s="4"/>
      <c r="AOA83" s="4"/>
      <c r="AOB83" s="4"/>
      <c r="AOC83" s="4"/>
      <c r="AOD83" s="4"/>
      <c r="AOE83" s="4"/>
      <c r="AOF83" s="4"/>
      <c r="AOG83" s="4"/>
      <c r="AOH83" s="4"/>
      <c r="AOI83" s="4"/>
      <c r="AOJ83" s="4"/>
      <c r="AOK83" s="4"/>
      <c r="AOL83" s="4"/>
      <c r="AOM83" s="4"/>
      <c r="AON83" s="4"/>
      <c r="AOO83" s="4"/>
      <c r="AOP83" s="4"/>
      <c r="AOQ83" s="4"/>
      <c r="AOR83" s="4"/>
      <c r="AOS83" s="4"/>
      <c r="AOT83" s="4"/>
      <c r="AOU83" s="4"/>
      <c r="AOV83" s="4"/>
      <c r="AOW83" s="4"/>
      <c r="AOX83" s="4"/>
      <c r="AOY83" s="4"/>
      <c r="AOZ83" s="4"/>
      <c r="APA83" s="4"/>
      <c r="APB83" s="4"/>
      <c r="APC83" s="4"/>
      <c r="APD83" s="4"/>
      <c r="APE83" s="4"/>
      <c r="APF83" s="4"/>
      <c r="APG83" s="4"/>
      <c r="APH83" s="4"/>
      <c r="API83" s="4"/>
      <c r="APJ83" s="4"/>
      <c r="APK83" s="4"/>
      <c r="APL83" s="4"/>
      <c r="APM83" s="4"/>
      <c r="APN83" s="4"/>
      <c r="APO83" s="4"/>
      <c r="APP83" s="4"/>
      <c r="APQ83" s="4"/>
      <c r="APR83" s="4"/>
      <c r="APS83" s="4"/>
      <c r="APT83" s="4"/>
      <c r="APU83" s="4"/>
      <c r="APV83" s="4"/>
      <c r="APW83" s="4"/>
      <c r="APX83" s="4"/>
      <c r="APY83" s="4"/>
      <c r="APZ83" s="4"/>
      <c r="AQA83" s="4"/>
      <c r="AQB83" s="4"/>
      <c r="AQC83" s="4"/>
      <c r="AQD83" s="4"/>
      <c r="AQE83" s="4"/>
      <c r="AQF83" s="4"/>
      <c r="AQG83" s="4"/>
      <c r="AQH83" s="4"/>
      <c r="AQI83" s="4"/>
      <c r="AQJ83" s="4"/>
      <c r="AQK83" s="4"/>
      <c r="AQL83" s="4"/>
      <c r="AQM83" s="4"/>
      <c r="AQN83" s="4"/>
      <c r="AQO83" s="4"/>
      <c r="AQP83" s="4"/>
      <c r="AQQ83" s="4"/>
      <c r="AQR83" s="4"/>
      <c r="AQS83" s="4"/>
      <c r="AQT83" s="4"/>
      <c r="AQU83" s="4"/>
      <c r="AQV83" s="4"/>
      <c r="AQW83" s="4"/>
      <c r="AQX83" s="4"/>
      <c r="AQY83" s="4"/>
      <c r="AQZ83" s="4"/>
      <c r="ARA83" s="4"/>
      <c r="ARB83" s="4"/>
      <c r="ARC83" s="4"/>
      <c r="ARD83" s="4"/>
      <c r="ARE83" s="4"/>
      <c r="ARF83" s="4"/>
      <c r="ARG83" s="4"/>
      <c r="ARH83" s="4"/>
      <c r="ARI83" s="4"/>
      <c r="ARJ83" s="4"/>
      <c r="ARK83" s="4"/>
      <c r="ARL83" s="4"/>
      <c r="ARM83" s="4"/>
      <c r="ARN83" s="4"/>
      <c r="ARO83" s="4"/>
      <c r="ARP83" s="4"/>
      <c r="ARQ83" s="4"/>
      <c r="ARR83" s="4"/>
      <c r="ARS83" s="4"/>
      <c r="ART83" s="4"/>
      <c r="ARU83" s="4"/>
      <c r="ARV83" s="4"/>
      <c r="ARW83" s="4"/>
      <c r="ARX83" s="4"/>
      <c r="ARY83" s="4"/>
      <c r="ARZ83" s="4"/>
      <c r="ASA83" s="4"/>
      <c r="ASB83" s="4"/>
      <c r="ASC83" s="4"/>
      <c r="ASD83" s="4"/>
      <c r="ASE83" s="4"/>
      <c r="ASF83" s="4"/>
      <c r="ASG83" s="4"/>
      <c r="ASH83" s="4"/>
      <c r="ASI83" s="4"/>
      <c r="ASJ83" s="4"/>
      <c r="ASK83" s="4"/>
      <c r="ASL83" s="4"/>
      <c r="ASM83" s="4"/>
      <c r="ASN83" s="4"/>
      <c r="ASO83" s="4"/>
      <c r="ASP83" s="4"/>
      <c r="ASQ83" s="4"/>
      <c r="ASR83" s="4"/>
      <c r="ASS83" s="4"/>
      <c r="AST83" s="4"/>
      <c r="ASU83" s="4"/>
      <c r="ASV83" s="4"/>
      <c r="ASW83" s="4"/>
      <c r="ASX83" s="4"/>
      <c r="ASY83" s="4"/>
      <c r="ASZ83" s="4"/>
      <c r="ATA83" s="4"/>
      <c r="ATB83" s="4"/>
      <c r="ATC83" s="4"/>
      <c r="ATD83" s="4"/>
      <c r="ATE83" s="4"/>
      <c r="ATF83" s="4"/>
      <c r="ATG83" s="4"/>
      <c r="ATH83" s="4"/>
      <c r="ATI83" s="4"/>
      <c r="ATJ83" s="4"/>
      <c r="ATK83" s="4"/>
      <c r="ATL83" s="4"/>
      <c r="ATM83" s="4"/>
      <c r="ATN83" s="4"/>
      <c r="ATO83" s="4"/>
      <c r="ATP83" s="4"/>
      <c r="ATQ83" s="4"/>
      <c r="ATR83" s="4"/>
      <c r="ATS83" s="4"/>
      <c r="ATT83" s="4"/>
      <c r="ATU83" s="4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F83" s="4"/>
      <c r="AUG83" s="4"/>
      <c r="AUH83" s="4"/>
      <c r="AUI83" s="4"/>
      <c r="AUJ83" s="4"/>
      <c r="AUK83" s="4"/>
      <c r="AUL83" s="4"/>
      <c r="AUM83" s="4"/>
      <c r="AUN83" s="4"/>
      <c r="AUO83" s="4"/>
      <c r="AUP83" s="4"/>
      <c r="AUQ83" s="4"/>
      <c r="AUR83" s="4"/>
      <c r="AUS83" s="4"/>
      <c r="AUT83" s="4"/>
      <c r="AUU83" s="4"/>
      <c r="AUV83" s="4"/>
      <c r="AUW83" s="4"/>
      <c r="AUX83" s="4"/>
      <c r="AUY83" s="4"/>
      <c r="AUZ83" s="4"/>
      <c r="AVA83" s="4"/>
      <c r="AVB83" s="4"/>
      <c r="AVC83" s="4"/>
      <c r="AVD83" s="4"/>
      <c r="AVE83" s="4"/>
      <c r="AVF83" s="4"/>
      <c r="AVG83" s="4"/>
      <c r="AVH83" s="4"/>
      <c r="AVI83" s="4"/>
      <c r="AVJ83" s="4"/>
      <c r="AVK83" s="4"/>
      <c r="AVL83" s="4"/>
      <c r="AVM83" s="4"/>
      <c r="AVN83" s="4"/>
      <c r="AVO83" s="4"/>
      <c r="AVP83" s="4"/>
      <c r="AVQ83" s="4"/>
      <c r="AVR83" s="4"/>
      <c r="AVS83" s="4"/>
      <c r="AVT83" s="4"/>
      <c r="AVU83" s="4"/>
      <c r="AVV83" s="4"/>
      <c r="AVW83" s="4"/>
      <c r="AVX83" s="4"/>
      <c r="AVY83" s="4"/>
      <c r="AVZ83" s="4"/>
      <c r="AWA83" s="4"/>
      <c r="AWB83" s="4"/>
      <c r="AWC83" s="4"/>
      <c r="AWD83" s="4"/>
      <c r="AWE83" s="4"/>
      <c r="AWF83" s="4"/>
      <c r="AWG83" s="4"/>
      <c r="AWH83" s="4"/>
      <c r="AWI83" s="4"/>
      <c r="AWJ83" s="4"/>
      <c r="AWK83" s="4"/>
      <c r="AWL83" s="4"/>
      <c r="AWM83" s="4"/>
      <c r="AWN83" s="4"/>
      <c r="AWO83" s="4"/>
      <c r="AWP83" s="4"/>
      <c r="AWQ83" s="4"/>
      <c r="AWR83" s="4"/>
      <c r="AWS83" s="4"/>
      <c r="AWT83" s="4"/>
      <c r="AWU83" s="4"/>
      <c r="AWV83" s="4"/>
      <c r="AWW83" s="4"/>
      <c r="AWX83" s="4"/>
      <c r="AWY83" s="4"/>
      <c r="AWZ83" s="4"/>
      <c r="AXA83" s="4"/>
      <c r="AXB83" s="4"/>
      <c r="AXC83" s="4"/>
      <c r="AXD83" s="4"/>
      <c r="AXE83" s="4"/>
      <c r="AXF83" s="4"/>
      <c r="AXG83" s="4"/>
      <c r="AXH83" s="4"/>
      <c r="AXI83" s="4"/>
      <c r="AXJ83" s="4"/>
      <c r="AXK83" s="4"/>
      <c r="AXL83" s="4"/>
      <c r="AXM83" s="4"/>
      <c r="AXN83" s="4"/>
      <c r="AXO83" s="4"/>
      <c r="AXP83" s="4"/>
      <c r="AXQ83" s="4"/>
      <c r="AXR83" s="4"/>
      <c r="AXS83" s="4"/>
      <c r="AXT83" s="4"/>
      <c r="AXU83" s="4"/>
      <c r="AXV83" s="4"/>
      <c r="AXW83" s="4"/>
      <c r="AXX83" s="4"/>
      <c r="AXY83" s="4"/>
      <c r="AXZ83" s="4"/>
      <c r="AYA83" s="4"/>
      <c r="AYB83" s="4"/>
      <c r="AYC83" s="4"/>
      <c r="AYD83" s="4"/>
      <c r="AYE83" s="4"/>
      <c r="AYF83" s="4"/>
      <c r="AYG83" s="4"/>
      <c r="AYH83" s="4"/>
      <c r="AYI83" s="4"/>
      <c r="AYJ83" s="4"/>
      <c r="AYK83" s="4"/>
      <c r="AYL83" s="4"/>
      <c r="AYM83" s="4"/>
      <c r="AYN83" s="4"/>
      <c r="AYO83" s="4"/>
      <c r="AYP83" s="4"/>
      <c r="AYQ83" s="4"/>
      <c r="AYR83" s="4"/>
      <c r="AYS83" s="4"/>
      <c r="AYT83" s="4"/>
      <c r="AYU83" s="4"/>
      <c r="AYV83" s="4"/>
      <c r="AYW83" s="4"/>
      <c r="AYX83" s="4"/>
      <c r="AYY83" s="4"/>
      <c r="AYZ83" s="4"/>
      <c r="AZA83" s="4"/>
      <c r="AZB83" s="4"/>
      <c r="AZC83" s="4"/>
      <c r="AZD83" s="4"/>
      <c r="AZE83" s="4"/>
      <c r="AZF83" s="4"/>
      <c r="AZG83" s="4"/>
      <c r="AZH83" s="4"/>
      <c r="AZI83" s="4"/>
      <c r="AZJ83" s="4"/>
      <c r="AZK83" s="4"/>
      <c r="AZL83" s="4"/>
      <c r="AZM83" s="4"/>
      <c r="AZN83" s="4"/>
      <c r="AZO83" s="4"/>
      <c r="AZP83" s="4"/>
      <c r="AZQ83" s="4"/>
      <c r="AZR83" s="4"/>
      <c r="AZS83" s="4"/>
      <c r="AZT83" s="4"/>
      <c r="AZU83" s="4"/>
      <c r="AZV83" s="4"/>
      <c r="AZW83" s="4"/>
      <c r="AZX83" s="4"/>
      <c r="AZY83" s="4"/>
      <c r="AZZ83" s="4"/>
      <c r="BAA83" s="4"/>
      <c r="BAB83" s="4"/>
      <c r="BAC83" s="4"/>
      <c r="BAD83" s="4"/>
      <c r="BAE83" s="4"/>
      <c r="BAF83" s="4"/>
      <c r="BAG83" s="4"/>
      <c r="BAH83" s="4"/>
      <c r="BAI83" s="4"/>
      <c r="BAJ83" s="4"/>
      <c r="BAK83" s="4"/>
      <c r="BAL83" s="4"/>
      <c r="BAM83" s="4"/>
      <c r="BAN83" s="4"/>
      <c r="BAO83" s="4"/>
      <c r="BAP83" s="4"/>
      <c r="BAQ83" s="4"/>
      <c r="BAR83" s="4"/>
      <c r="BAS83" s="4"/>
      <c r="BAT83" s="4"/>
      <c r="BAU83" s="4"/>
      <c r="BAV83" s="4"/>
      <c r="BAW83" s="4"/>
      <c r="BAX83" s="4"/>
      <c r="BAY83" s="4"/>
      <c r="BAZ83" s="4"/>
      <c r="BBA83" s="4"/>
      <c r="BBB83" s="4"/>
      <c r="BBC83" s="4"/>
      <c r="BBD83" s="4"/>
      <c r="BBE83" s="4"/>
      <c r="BBF83" s="4"/>
      <c r="BBG83" s="4"/>
      <c r="BBH83" s="4"/>
      <c r="BBI83" s="4"/>
      <c r="BBJ83" s="4"/>
      <c r="BBK83" s="4"/>
      <c r="BBL83" s="4"/>
      <c r="BBM83" s="4"/>
      <c r="BBN83" s="4"/>
      <c r="BBO83" s="4"/>
      <c r="BBP83" s="4"/>
      <c r="BBQ83" s="4"/>
      <c r="BBR83" s="4"/>
      <c r="BBS83" s="4"/>
      <c r="BBT83" s="4"/>
      <c r="BBU83" s="4"/>
      <c r="BBV83" s="4"/>
      <c r="BBW83" s="4"/>
      <c r="BBX83" s="4"/>
      <c r="BBY83" s="4"/>
      <c r="BBZ83" s="4"/>
      <c r="BCA83" s="4"/>
      <c r="BCB83" s="4"/>
      <c r="BCC83" s="4"/>
      <c r="BCD83" s="4"/>
      <c r="BCE83" s="4"/>
      <c r="BCF83" s="4"/>
      <c r="BCG83" s="4"/>
      <c r="BCH83" s="4"/>
      <c r="BCI83" s="4"/>
      <c r="BCJ83" s="4"/>
      <c r="BCK83" s="4"/>
      <c r="BCL83" s="4"/>
      <c r="BCM83" s="4"/>
      <c r="BCN83" s="4"/>
      <c r="BCO83" s="4"/>
      <c r="BCP83" s="4"/>
      <c r="BCQ83" s="4"/>
      <c r="BCR83" s="4"/>
      <c r="BCS83" s="4"/>
      <c r="BCT83" s="4"/>
      <c r="BCU83" s="4"/>
      <c r="BCV83" s="4"/>
      <c r="BCW83" s="4"/>
      <c r="BCX83" s="4"/>
      <c r="BCY83" s="4"/>
      <c r="BCZ83" s="4"/>
      <c r="BDA83" s="4"/>
      <c r="BDB83" s="4"/>
      <c r="BDC83" s="4"/>
      <c r="BDD83" s="4"/>
      <c r="BDE83" s="4"/>
      <c r="BDF83" s="4"/>
      <c r="BDG83" s="4"/>
      <c r="BDH83" s="4"/>
      <c r="BDI83" s="4"/>
      <c r="BDJ83" s="4"/>
      <c r="BDK83" s="4"/>
      <c r="BDL83" s="4"/>
      <c r="BDM83" s="4"/>
      <c r="BDN83" s="4"/>
      <c r="BDO83" s="4"/>
      <c r="BDP83" s="4"/>
      <c r="BDQ83" s="4"/>
      <c r="BDR83" s="4"/>
      <c r="BDS83" s="4"/>
      <c r="BDT83" s="4"/>
      <c r="BDU83" s="4"/>
      <c r="BDV83" s="4"/>
      <c r="BDW83" s="4"/>
      <c r="BDX83" s="4"/>
      <c r="BDY83" s="4"/>
      <c r="BDZ83" s="4"/>
      <c r="BEA83" s="4"/>
      <c r="BEB83" s="4"/>
      <c r="BEC83" s="4"/>
      <c r="BED83" s="4"/>
      <c r="BEE83" s="4"/>
      <c r="BEF83" s="4"/>
      <c r="BEG83" s="4"/>
      <c r="BEH83" s="4"/>
      <c r="BEI83" s="4"/>
      <c r="BEJ83" s="4"/>
      <c r="BEK83" s="4"/>
      <c r="BEL83" s="4"/>
      <c r="BEM83" s="4"/>
      <c r="BEN83" s="4"/>
      <c r="BEO83" s="4"/>
      <c r="BEP83" s="4"/>
      <c r="BEQ83" s="4"/>
      <c r="BER83" s="4"/>
      <c r="BES83" s="4"/>
      <c r="BET83" s="4"/>
      <c r="BEU83" s="4"/>
      <c r="BEV83" s="4"/>
      <c r="BEW83" s="4"/>
      <c r="BEX83" s="4"/>
      <c r="BEY83" s="4"/>
      <c r="BEZ83" s="4"/>
      <c r="BFA83" s="4"/>
      <c r="BFB83" s="4"/>
      <c r="BFC83" s="4"/>
      <c r="BFD83" s="4"/>
      <c r="BFE83" s="4"/>
      <c r="BFF83" s="4"/>
      <c r="BFG83" s="4"/>
      <c r="BFH83" s="4"/>
      <c r="BFI83" s="4"/>
      <c r="BFJ83" s="4"/>
      <c r="BFK83" s="4"/>
      <c r="BFL83" s="4"/>
      <c r="BFM83" s="4"/>
      <c r="BFN83" s="4"/>
      <c r="BFO83" s="4"/>
      <c r="BFP83" s="4"/>
      <c r="BFQ83" s="4"/>
      <c r="BFR83" s="4"/>
      <c r="BFS83" s="4"/>
      <c r="BFT83" s="4"/>
      <c r="BFU83" s="4"/>
      <c r="BFV83" s="4"/>
      <c r="BFW83" s="4"/>
      <c r="BFX83" s="4"/>
      <c r="BFY83" s="4"/>
      <c r="BFZ83" s="4"/>
      <c r="BGA83" s="4"/>
      <c r="BGB83" s="4"/>
      <c r="BGC83" s="4"/>
      <c r="BGD83" s="4"/>
      <c r="BGE83" s="4"/>
      <c r="BGF83" s="4"/>
      <c r="BGG83" s="4"/>
      <c r="BGH83" s="4"/>
      <c r="BGI83" s="4"/>
      <c r="BGJ83" s="4"/>
      <c r="BGK83" s="4"/>
      <c r="BGL83" s="4"/>
      <c r="BGM83" s="4"/>
      <c r="BGN83" s="4"/>
      <c r="BGO83" s="4"/>
      <c r="BGP83" s="4"/>
      <c r="BGQ83" s="4"/>
      <c r="BGR83" s="4"/>
      <c r="BGS83" s="4"/>
      <c r="BGT83" s="4"/>
      <c r="BGU83" s="4"/>
      <c r="BGV83" s="4"/>
      <c r="BGW83" s="4"/>
      <c r="BGX83" s="4"/>
      <c r="BGY83" s="4"/>
      <c r="BGZ83" s="4"/>
      <c r="BHA83" s="4"/>
      <c r="BHB83" s="4"/>
      <c r="BHC83" s="4"/>
      <c r="BHD83" s="4"/>
      <c r="BHE83" s="4"/>
      <c r="BHF83" s="4"/>
      <c r="BHG83" s="4"/>
      <c r="BHH83" s="4"/>
      <c r="BHI83" s="4"/>
      <c r="BHJ83" s="4"/>
      <c r="BHK83" s="4"/>
      <c r="BHL83" s="4"/>
      <c r="BHM83" s="4"/>
      <c r="BHN83" s="4"/>
      <c r="BHO83" s="4"/>
      <c r="BHP83" s="4"/>
      <c r="BHQ83" s="4"/>
      <c r="BHR83" s="4"/>
      <c r="BHS83" s="4"/>
      <c r="BHT83" s="4"/>
      <c r="BHU83" s="4"/>
      <c r="BHV83" s="4"/>
      <c r="BHW83" s="4"/>
      <c r="BHX83" s="4"/>
      <c r="BHY83" s="4"/>
      <c r="BHZ83" s="4"/>
      <c r="BIA83" s="4"/>
      <c r="BIB83" s="4"/>
      <c r="BIC83" s="4"/>
      <c r="BID83" s="4"/>
      <c r="BIE83" s="4"/>
      <c r="BIF83" s="4"/>
      <c r="BIG83" s="4"/>
      <c r="BIH83" s="4"/>
      <c r="BII83" s="4"/>
      <c r="BIJ83" s="4"/>
      <c r="BIK83" s="4"/>
      <c r="BIL83" s="4"/>
      <c r="BIM83" s="4"/>
      <c r="BIN83" s="4"/>
      <c r="BIO83" s="4"/>
      <c r="BIP83" s="4"/>
      <c r="BIQ83" s="4"/>
      <c r="BIR83" s="4"/>
      <c r="BIS83" s="4"/>
      <c r="BIT83" s="4"/>
      <c r="BIU83" s="4"/>
      <c r="BIV83" s="4"/>
      <c r="BIW83" s="4"/>
      <c r="BIX83" s="4"/>
      <c r="BIY83" s="4"/>
      <c r="BIZ83" s="4"/>
      <c r="BJA83" s="4"/>
      <c r="BJB83" s="4"/>
      <c r="BJC83" s="4"/>
      <c r="BJD83" s="4"/>
      <c r="BJE83" s="4"/>
      <c r="BJF83" s="4"/>
      <c r="BJG83" s="4"/>
      <c r="BJH83" s="4"/>
      <c r="BJI83" s="4"/>
      <c r="BJJ83" s="4"/>
      <c r="BJK83" s="4"/>
      <c r="BJL83" s="4"/>
      <c r="BJM83" s="4"/>
      <c r="BJN83" s="4"/>
      <c r="BJO83" s="4"/>
      <c r="BJP83" s="4"/>
      <c r="BJQ83" s="4"/>
      <c r="BJR83" s="4"/>
      <c r="BJS83" s="4"/>
      <c r="BJT83" s="4"/>
      <c r="BJU83" s="4"/>
      <c r="BJV83" s="4"/>
      <c r="BJW83" s="4"/>
      <c r="BJX83" s="4"/>
      <c r="BJY83" s="4"/>
      <c r="BJZ83" s="4"/>
      <c r="BKA83" s="4"/>
      <c r="BKB83" s="4"/>
      <c r="BKC83" s="4"/>
      <c r="BKD83" s="4"/>
      <c r="BKE83" s="4"/>
      <c r="BKF83" s="4"/>
      <c r="BKG83" s="4"/>
      <c r="BKH83" s="4"/>
      <c r="BKI83" s="4"/>
      <c r="BKJ83" s="4"/>
      <c r="BKK83" s="4"/>
      <c r="BKL83" s="4"/>
      <c r="BKM83" s="4"/>
      <c r="BKN83" s="4"/>
      <c r="BKO83" s="4"/>
      <c r="BKP83" s="4"/>
      <c r="BKQ83" s="4"/>
      <c r="BKR83" s="4"/>
      <c r="BKS83" s="4"/>
      <c r="BKT83" s="4"/>
      <c r="BKU83" s="4"/>
      <c r="BKV83" s="4"/>
      <c r="BKW83" s="4"/>
      <c r="BKX83" s="4"/>
      <c r="BKY83" s="4"/>
      <c r="BKZ83" s="4"/>
      <c r="BLA83" s="4"/>
      <c r="BLB83" s="4"/>
      <c r="BLC83" s="4"/>
      <c r="BLD83" s="4"/>
      <c r="BLE83" s="4"/>
      <c r="BLF83" s="4"/>
      <c r="BLG83" s="4"/>
      <c r="BLH83" s="4"/>
      <c r="BLI83" s="4"/>
      <c r="BLJ83" s="4"/>
      <c r="BLK83" s="4"/>
      <c r="BLL83" s="4"/>
      <c r="BLM83" s="4"/>
      <c r="BLN83" s="4"/>
      <c r="BLO83" s="4"/>
      <c r="BLP83" s="4"/>
      <c r="BLQ83" s="4"/>
      <c r="BLR83" s="4"/>
      <c r="BLS83" s="4"/>
      <c r="BLT83" s="4"/>
      <c r="BLU83" s="4"/>
      <c r="BLV83" s="4"/>
      <c r="BLW83" s="4"/>
      <c r="BLX83" s="4"/>
      <c r="BLY83" s="4"/>
      <c r="BLZ83" s="4"/>
      <c r="BMA83" s="4"/>
      <c r="BMB83" s="4"/>
      <c r="BMC83" s="4"/>
      <c r="BMD83" s="4"/>
      <c r="BME83" s="4"/>
      <c r="BMF83" s="4"/>
      <c r="BMG83" s="4"/>
      <c r="BMH83" s="4"/>
      <c r="BMI83" s="4"/>
      <c r="BMJ83" s="4"/>
      <c r="BMK83" s="4"/>
      <c r="BML83" s="4"/>
      <c r="BMM83" s="4"/>
      <c r="BMN83" s="4"/>
      <c r="BMO83" s="4"/>
      <c r="BMP83" s="4"/>
      <c r="BMQ83" s="4"/>
      <c r="BMR83" s="4"/>
      <c r="BMS83" s="4"/>
      <c r="BMT83" s="4"/>
      <c r="BMU83" s="4"/>
      <c r="BMV83" s="4"/>
      <c r="BMW83" s="4"/>
      <c r="BMX83" s="4"/>
      <c r="BMY83" s="4"/>
      <c r="BMZ83" s="4"/>
      <c r="BNA83" s="4"/>
      <c r="BNB83" s="4"/>
      <c r="BNC83" s="4"/>
      <c r="BND83" s="4"/>
      <c r="BNE83" s="4"/>
      <c r="BNF83" s="4"/>
      <c r="BNG83" s="4"/>
      <c r="BNH83" s="4"/>
      <c r="BNI83" s="4"/>
      <c r="BNJ83" s="4"/>
      <c r="BNK83" s="4"/>
      <c r="BNL83" s="4"/>
      <c r="BNM83" s="4"/>
      <c r="BNN83" s="4"/>
      <c r="BNO83" s="4"/>
      <c r="BNP83" s="4"/>
      <c r="BNQ83" s="4"/>
      <c r="BNR83" s="4"/>
      <c r="BNS83" s="4"/>
      <c r="BNT83" s="4"/>
      <c r="BNU83" s="4"/>
      <c r="BNV83" s="4"/>
      <c r="BNW83" s="4"/>
      <c r="BNX83" s="4"/>
      <c r="BNY83" s="4"/>
      <c r="BNZ83" s="4"/>
      <c r="BOA83" s="4"/>
      <c r="BOB83" s="4"/>
      <c r="BOC83" s="4"/>
      <c r="BOD83" s="4"/>
      <c r="BOE83" s="4"/>
      <c r="BOF83" s="4"/>
      <c r="BOG83" s="4"/>
      <c r="BOH83" s="4"/>
      <c r="BOI83" s="4"/>
      <c r="BOJ83" s="4"/>
      <c r="BOK83" s="4"/>
      <c r="BOL83" s="4"/>
      <c r="BOM83" s="4"/>
      <c r="BON83" s="4"/>
      <c r="BOO83" s="4"/>
      <c r="BOP83" s="4"/>
      <c r="BOQ83" s="4"/>
      <c r="BOR83" s="4"/>
      <c r="BOS83" s="4"/>
      <c r="BOT83" s="4"/>
      <c r="BOU83" s="4"/>
      <c r="BOV83" s="4"/>
      <c r="BOW83" s="4"/>
      <c r="BOX83" s="4"/>
      <c r="BOY83" s="4"/>
      <c r="BOZ83" s="4"/>
      <c r="BPA83" s="4"/>
      <c r="BPB83" s="4"/>
      <c r="BPC83" s="4"/>
      <c r="BPD83" s="4"/>
      <c r="BPE83" s="4"/>
      <c r="BPF83" s="4"/>
      <c r="BPG83" s="4"/>
      <c r="BPH83" s="4"/>
      <c r="BPI83" s="4"/>
      <c r="BPJ83" s="4"/>
      <c r="BPK83" s="4"/>
      <c r="BPL83" s="4"/>
      <c r="BPM83" s="4"/>
      <c r="BPN83" s="4"/>
      <c r="BPO83" s="4"/>
      <c r="BPP83" s="4"/>
      <c r="BPQ83" s="4"/>
      <c r="BPR83" s="4"/>
      <c r="BPS83" s="4"/>
      <c r="BPT83" s="4"/>
      <c r="BPU83" s="4"/>
      <c r="BPV83" s="4"/>
      <c r="BPW83" s="4"/>
      <c r="BPX83" s="4"/>
      <c r="BPY83" s="4"/>
      <c r="BPZ83" s="4"/>
      <c r="BQA83" s="4"/>
      <c r="BQB83" s="4"/>
      <c r="BQC83" s="4"/>
      <c r="BQD83" s="4"/>
      <c r="BQE83" s="4"/>
      <c r="BQF83" s="4"/>
      <c r="BQG83" s="4"/>
      <c r="BQH83" s="4"/>
      <c r="BQI83" s="4"/>
      <c r="BQJ83" s="4"/>
      <c r="BQK83" s="4"/>
      <c r="BQL83" s="4"/>
      <c r="BQM83" s="4"/>
      <c r="BQN83" s="4"/>
      <c r="BQO83" s="4"/>
      <c r="BQP83" s="4"/>
      <c r="BQQ83" s="4"/>
      <c r="BQR83" s="4"/>
      <c r="BQS83" s="4"/>
      <c r="BQT83" s="4"/>
      <c r="BQU83" s="4"/>
      <c r="BQV83" s="4"/>
      <c r="BQW83" s="4"/>
      <c r="BQX83" s="4"/>
      <c r="BQY83" s="4"/>
      <c r="BQZ83" s="4"/>
      <c r="BRA83" s="4"/>
      <c r="BRB83" s="4"/>
      <c r="BRC83" s="4"/>
      <c r="BRD83" s="4"/>
      <c r="BRE83" s="4"/>
      <c r="BRF83" s="4"/>
      <c r="BRG83" s="4"/>
      <c r="BRH83" s="4"/>
      <c r="BRI83" s="4"/>
      <c r="BRJ83" s="4"/>
      <c r="BRK83" s="4"/>
      <c r="BRL83" s="4"/>
      <c r="BRM83" s="4"/>
      <c r="BRN83" s="4"/>
      <c r="BRO83" s="4"/>
      <c r="BRP83" s="4"/>
      <c r="BRQ83" s="4"/>
      <c r="BRR83" s="4"/>
      <c r="BRS83" s="4"/>
      <c r="BRT83" s="4"/>
      <c r="BRU83" s="4"/>
      <c r="BRV83" s="4"/>
      <c r="BRW83" s="4"/>
      <c r="BRX83" s="4"/>
      <c r="BRY83" s="4"/>
      <c r="BRZ83" s="4"/>
      <c r="BSA83" s="4"/>
      <c r="BSB83" s="4"/>
      <c r="BSC83" s="4"/>
      <c r="BSD83" s="4"/>
      <c r="BSE83" s="4"/>
      <c r="BSF83" s="4"/>
      <c r="BSG83" s="4"/>
      <c r="BSH83" s="4"/>
      <c r="BSI83" s="4"/>
      <c r="BSJ83" s="4"/>
      <c r="BSK83" s="4"/>
      <c r="BSL83" s="4"/>
      <c r="BSM83" s="4"/>
      <c r="BSN83" s="4"/>
      <c r="BSO83" s="4"/>
      <c r="BSP83" s="4"/>
      <c r="BSQ83" s="4"/>
      <c r="BSR83" s="4"/>
      <c r="BSS83" s="4"/>
      <c r="BST83" s="4"/>
      <c r="BSU83" s="4"/>
      <c r="BSV83" s="4"/>
      <c r="BSW83" s="4"/>
      <c r="BSX83" s="4"/>
      <c r="BSY83" s="4"/>
      <c r="BSZ83" s="4"/>
      <c r="BTA83" s="4"/>
      <c r="BTB83" s="4"/>
      <c r="BTC83" s="4"/>
      <c r="BTD83" s="4"/>
      <c r="BTE83" s="4"/>
      <c r="BTF83" s="4"/>
      <c r="BTG83" s="4"/>
      <c r="BTH83" s="4"/>
      <c r="BTI83" s="4"/>
      <c r="BTJ83" s="4"/>
      <c r="BTK83" s="4"/>
      <c r="BTL83" s="4"/>
      <c r="BTM83" s="4"/>
      <c r="BTN83" s="4"/>
      <c r="BTO83" s="4"/>
      <c r="BTP83" s="4"/>
      <c r="BTQ83" s="4"/>
      <c r="BTR83" s="4"/>
      <c r="BTS83" s="4"/>
      <c r="BTT83" s="4"/>
      <c r="BTU83" s="4"/>
      <c r="BTV83" s="4"/>
      <c r="BTW83" s="4"/>
      <c r="BTX83" s="4"/>
      <c r="BTY83" s="4"/>
      <c r="BTZ83" s="4"/>
      <c r="BUA83" s="4"/>
      <c r="BUB83" s="4"/>
      <c r="BUC83" s="4"/>
      <c r="BUD83" s="4"/>
      <c r="BUE83" s="4"/>
      <c r="BUF83" s="4"/>
      <c r="BUG83" s="4"/>
      <c r="BUH83" s="4"/>
      <c r="BUI83" s="4"/>
      <c r="BUJ83" s="4"/>
      <c r="BUK83" s="4"/>
      <c r="BUL83" s="4"/>
      <c r="BUM83" s="4"/>
      <c r="BUN83" s="4"/>
      <c r="BUO83" s="4"/>
      <c r="BUP83" s="4"/>
      <c r="BUQ83" s="4"/>
      <c r="BUR83" s="4"/>
      <c r="BUS83" s="4"/>
      <c r="BUT83" s="4"/>
      <c r="BUU83" s="4"/>
      <c r="BUV83" s="4"/>
      <c r="BUW83" s="4"/>
      <c r="BUX83" s="4"/>
      <c r="BUY83" s="4"/>
      <c r="BUZ83" s="4"/>
      <c r="BVA83" s="4"/>
      <c r="BVB83" s="4"/>
      <c r="BVC83" s="4"/>
      <c r="BVD83" s="4"/>
      <c r="BVE83" s="4"/>
      <c r="BVF83" s="4"/>
      <c r="BVG83" s="4"/>
      <c r="BVH83" s="4"/>
      <c r="BVI83" s="4"/>
      <c r="BVJ83" s="4"/>
      <c r="BVK83" s="4"/>
      <c r="BVL83" s="4"/>
      <c r="BVM83" s="4"/>
      <c r="BVN83" s="4"/>
      <c r="BVO83" s="4"/>
      <c r="BVP83" s="4"/>
      <c r="BVQ83" s="4"/>
      <c r="BVR83" s="4"/>
      <c r="BVS83" s="4"/>
      <c r="BVT83" s="4"/>
      <c r="BVU83" s="4"/>
      <c r="BVV83" s="4"/>
      <c r="BVW83" s="4"/>
      <c r="BVX83" s="4"/>
      <c r="BVY83" s="4"/>
      <c r="BVZ83" s="4"/>
      <c r="BWA83" s="4"/>
      <c r="BWB83" s="4"/>
      <c r="BWC83" s="4"/>
      <c r="BWD83" s="4"/>
      <c r="BWE83" s="4"/>
      <c r="BWF83" s="4"/>
      <c r="BWG83" s="4"/>
      <c r="BWH83" s="4"/>
      <c r="BWI83" s="4"/>
      <c r="BWJ83" s="4"/>
      <c r="BWK83" s="4"/>
      <c r="BWL83" s="4"/>
      <c r="BWM83" s="4"/>
      <c r="BWN83" s="4"/>
      <c r="BWO83" s="4"/>
      <c r="BWP83" s="4"/>
      <c r="BWQ83" s="4"/>
      <c r="BWR83" s="4"/>
      <c r="BWS83" s="4"/>
      <c r="BWT83" s="4"/>
      <c r="BWU83" s="4"/>
      <c r="BWV83" s="4"/>
      <c r="BWW83" s="4"/>
      <c r="BWX83" s="4"/>
      <c r="BWY83" s="4"/>
      <c r="BWZ83" s="4"/>
      <c r="BXA83" s="4"/>
      <c r="BXB83" s="4"/>
      <c r="BXC83" s="4"/>
      <c r="BXD83" s="4"/>
      <c r="BXE83" s="4"/>
      <c r="BXF83" s="4"/>
      <c r="BXG83" s="4"/>
      <c r="BXH83" s="4"/>
      <c r="BXI83" s="4"/>
      <c r="BXJ83" s="4"/>
      <c r="BXK83" s="4"/>
      <c r="BXL83" s="4"/>
      <c r="BXM83" s="4"/>
      <c r="BXN83" s="4"/>
      <c r="BXO83" s="4"/>
      <c r="BXP83" s="4"/>
      <c r="BXQ83" s="4"/>
      <c r="BXR83" s="4"/>
      <c r="BXS83" s="4"/>
      <c r="BXT83" s="4"/>
      <c r="BXU83" s="4"/>
      <c r="BXV83" s="4"/>
      <c r="BXW83" s="4"/>
      <c r="BXX83" s="4"/>
      <c r="BXY83" s="4"/>
      <c r="BXZ83" s="4"/>
      <c r="BYA83" s="4"/>
      <c r="BYB83" s="4"/>
      <c r="BYC83" s="4"/>
      <c r="BYD83" s="4"/>
      <c r="BYE83" s="4"/>
      <c r="BYF83" s="4"/>
      <c r="BYG83" s="4"/>
      <c r="BYH83" s="4"/>
      <c r="BYI83" s="4"/>
      <c r="BYJ83" s="4"/>
      <c r="BYK83" s="4"/>
      <c r="BYL83" s="4"/>
      <c r="BYM83" s="4"/>
      <c r="BYN83" s="4"/>
      <c r="BYO83" s="4"/>
      <c r="BYP83" s="4"/>
      <c r="BYQ83" s="4"/>
      <c r="BYR83" s="4"/>
      <c r="BYS83" s="4"/>
      <c r="BYT83" s="4"/>
      <c r="BYU83" s="4"/>
      <c r="BYV83" s="4"/>
      <c r="BYW83" s="4"/>
      <c r="BYX83" s="4"/>
      <c r="BYY83" s="4"/>
      <c r="BYZ83" s="4"/>
      <c r="BZA83" s="4"/>
      <c r="BZB83" s="4"/>
      <c r="BZC83" s="4"/>
      <c r="BZD83" s="4"/>
      <c r="BZE83" s="4"/>
      <c r="BZF83" s="4"/>
      <c r="BZG83" s="4"/>
      <c r="BZH83" s="4"/>
      <c r="BZI83" s="4"/>
      <c r="BZJ83" s="4"/>
      <c r="BZK83" s="4"/>
      <c r="BZL83" s="4"/>
      <c r="BZM83" s="4"/>
      <c r="BZN83" s="4"/>
      <c r="BZO83" s="4"/>
      <c r="BZP83" s="4"/>
      <c r="BZQ83" s="4"/>
      <c r="BZR83" s="4"/>
      <c r="BZS83" s="4"/>
      <c r="BZT83" s="4"/>
      <c r="BZU83" s="4"/>
      <c r="BZV83" s="4"/>
      <c r="BZW83" s="4"/>
      <c r="BZX83" s="4"/>
      <c r="BZY83" s="4"/>
      <c r="BZZ83" s="4"/>
      <c r="CAA83" s="4"/>
      <c r="CAB83" s="4"/>
      <c r="CAC83" s="4"/>
      <c r="CAD83" s="4"/>
      <c r="CAE83" s="4"/>
      <c r="CAF83" s="4"/>
      <c r="CAG83" s="4"/>
      <c r="CAH83" s="4"/>
      <c r="CAI83" s="4"/>
      <c r="CAJ83" s="4"/>
      <c r="CAK83" s="4"/>
      <c r="CAL83" s="4"/>
      <c r="CAM83" s="4"/>
      <c r="CAN83" s="4"/>
      <c r="CAO83" s="4"/>
      <c r="CAP83" s="4"/>
      <c r="CAQ83" s="4"/>
      <c r="CAR83" s="4"/>
      <c r="CAS83" s="4"/>
      <c r="CAT83" s="4"/>
      <c r="CAU83" s="4"/>
      <c r="CAV83" s="4"/>
      <c r="CAW83" s="4"/>
      <c r="CAX83" s="4"/>
      <c r="CAY83" s="4"/>
      <c r="CAZ83" s="4"/>
      <c r="CBA83" s="4"/>
      <c r="CBB83" s="4"/>
      <c r="CBC83" s="4"/>
      <c r="CBD83" s="4"/>
      <c r="CBE83" s="4"/>
      <c r="CBF83" s="4"/>
      <c r="CBG83" s="4"/>
      <c r="CBH83" s="4"/>
      <c r="CBI83" s="4"/>
      <c r="CBJ83" s="4"/>
      <c r="CBK83" s="4"/>
      <c r="CBL83" s="4"/>
      <c r="CBM83" s="4"/>
      <c r="CBN83" s="4"/>
      <c r="CBO83" s="4"/>
      <c r="CBP83" s="4"/>
      <c r="CBQ83" s="4"/>
      <c r="CBR83" s="4"/>
      <c r="CBS83" s="4"/>
      <c r="CBT83" s="4"/>
      <c r="CBU83" s="4"/>
      <c r="CBV83" s="4"/>
      <c r="CBW83" s="4"/>
      <c r="CBX83" s="4"/>
      <c r="CBY83" s="4"/>
      <c r="CBZ83" s="4"/>
      <c r="CCA83" s="4"/>
      <c r="CCB83" s="4"/>
      <c r="CCC83" s="4"/>
      <c r="CCD83" s="4"/>
      <c r="CCE83" s="4"/>
      <c r="CCF83" s="4"/>
      <c r="CCG83" s="4"/>
      <c r="CCH83" s="4"/>
      <c r="CCI83" s="4"/>
      <c r="CCJ83" s="4"/>
      <c r="CCK83" s="4"/>
      <c r="CCL83" s="4"/>
      <c r="CCM83" s="4"/>
      <c r="CCN83" s="4"/>
      <c r="CCO83" s="4"/>
      <c r="CCP83" s="4"/>
      <c r="CCQ83" s="4"/>
      <c r="CCR83" s="4"/>
      <c r="CCS83" s="4"/>
      <c r="CCT83" s="4"/>
      <c r="CCU83" s="4"/>
      <c r="CCV83" s="4"/>
      <c r="CCW83" s="4"/>
      <c r="CCX83" s="4"/>
      <c r="CCY83" s="4"/>
      <c r="CCZ83" s="4"/>
      <c r="CDA83" s="4"/>
      <c r="CDB83" s="4"/>
      <c r="CDC83" s="4"/>
      <c r="CDD83" s="4"/>
      <c r="CDE83" s="4"/>
      <c r="CDF83" s="4"/>
      <c r="CDG83" s="4"/>
      <c r="CDH83" s="4"/>
      <c r="CDI83" s="4"/>
      <c r="CDJ83" s="4"/>
      <c r="CDK83" s="4"/>
      <c r="CDL83" s="4"/>
      <c r="CDM83" s="4"/>
      <c r="CDN83" s="4"/>
      <c r="CDO83" s="4"/>
      <c r="CDP83" s="4"/>
      <c r="CDQ83" s="4"/>
      <c r="CDR83" s="4"/>
      <c r="CDS83" s="4"/>
      <c r="CDT83" s="4"/>
      <c r="CDU83" s="4"/>
      <c r="CDV83" s="4"/>
      <c r="CDW83" s="4"/>
      <c r="CDX83" s="4"/>
      <c r="CDY83" s="4"/>
      <c r="CDZ83" s="4"/>
      <c r="CEA83" s="4"/>
      <c r="CEB83" s="4"/>
      <c r="CEC83" s="4"/>
      <c r="CED83" s="4"/>
      <c r="CEE83" s="4"/>
      <c r="CEF83" s="4"/>
      <c r="CEG83" s="4"/>
      <c r="CEH83" s="4"/>
      <c r="CEI83" s="4"/>
      <c r="CEJ83" s="4"/>
      <c r="CEK83" s="4"/>
      <c r="CEL83" s="4"/>
      <c r="CEM83" s="4"/>
      <c r="CEN83" s="4"/>
      <c r="CEO83" s="4"/>
      <c r="CEP83" s="4"/>
      <c r="CEQ83" s="4"/>
      <c r="CER83" s="4"/>
      <c r="CES83" s="4"/>
      <c r="CET83" s="4"/>
      <c r="CEU83" s="4"/>
      <c r="CEV83" s="4"/>
      <c r="CEW83" s="4"/>
      <c r="CEX83" s="4"/>
      <c r="CEY83" s="4"/>
      <c r="CEZ83" s="4"/>
      <c r="CFA83" s="4"/>
      <c r="CFB83" s="4"/>
      <c r="CFC83" s="4"/>
      <c r="CFD83" s="4"/>
      <c r="CFE83" s="4"/>
      <c r="CFF83" s="4"/>
      <c r="CFG83" s="4"/>
      <c r="CFH83" s="4"/>
      <c r="CFI83" s="4"/>
      <c r="CFJ83" s="4"/>
      <c r="CFK83" s="4"/>
      <c r="CFL83" s="4"/>
      <c r="CFM83" s="4"/>
      <c r="CFN83" s="4"/>
      <c r="CFO83" s="4"/>
      <c r="CFP83" s="4"/>
      <c r="CFQ83" s="4"/>
      <c r="CFR83" s="4"/>
      <c r="CFS83" s="4"/>
      <c r="CFT83" s="4"/>
      <c r="CFU83" s="4"/>
      <c r="CFV83" s="4"/>
      <c r="CFW83" s="4"/>
      <c r="CFX83" s="4"/>
      <c r="CFY83" s="4"/>
      <c r="CFZ83" s="4"/>
      <c r="CGA83" s="4"/>
      <c r="CGB83" s="4"/>
      <c r="CGC83" s="4"/>
      <c r="CGD83" s="4"/>
      <c r="CGE83" s="4"/>
      <c r="CGF83" s="4"/>
      <c r="CGG83" s="4"/>
      <c r="CGH83" s="4"/>
      <c r="CGI83" s="4"/>
      <c r="CGJ83" s="4"/>
      <c r="CGK83" s="4"/>
      <c r="CGL83" s="4"/>
      <c r="CGM83" s="4"/>
      <c r="CGN83" s="4"/>
      <c r="CGO83" s="4"/>
      <c r="CGP83" s="4"/>
      <c r="CGQ83" s="4"/>
      <c r="CGR83" s="4"/>
      <c r="CGS83" s="4"/>
      <c r="CGT83" s="4"/>
      <c r="CGU83" s="4"/>
      <c r="CGV83" s="4"/>
      <c r="CGW83" s="4"/>
      <c r="CGX83" s="4"/>
      <c r="CGY83" s="4"/>
      <c r="CGZ83" s="4"/>
      <c r="CHA83" s="4"/>
      <c r="CHB83" s="4"/>
      <c r="CHC83" s="4"/>
      <c r="CHD83" s="4"/>
      <c r="CHE83" s="4"/>
      <c r="CHF83" s="4"/>
      <c r="CHG83" s="4"/>
      <c r="CHH83" s="4"/>
      <c r="CHI83" s="4"/>
      <c r="CHJ83" s="4"/>
      <c r="CHK83" s="4"/>
      <c r="CHL83" s="4"/>
      <c r="CHM83" s="4"/>
      <c r="CHN83" s="4"/>
      <c r="CHO83" s="4"/>
      <c r="CHP83" s="4"/>
      <c r="CHQ83" s="4"/>
      <c r="CHR83" s="4"/>
      <c r="CHS83" s="4"/>
      <c r="CHT83" s="4"/>
      <c r="CHU83" s="4"/>
      <c r="CHV83" s="4"/>
      <c r="CHW83" s="4"/>
      <c r="CHX83" s="4"/>
      <c r="CHY83" s="4"/>
      <c r="CHZ83" s="4"/>
      <c r="CIA83" s="4"/>
      <c r="CIB83" s="4"/>
      <c r="CIC83" s="4"/>
      <c r="CID83" s="4"/>
      <c r="CIE83" s="4"/>
      <c r="CIF83" s="4"/>
      <c r="CIG83" s="4"/>
      <c r="CIH83" s="4"/>
      <c r="CII83" s="4"/>
      <c r="CIJ83" s="4"/>
      <c r="CIK83" s="4"/>
      <c r="CIL83" s="4"/>
      <c r="CIM83" s="4"/>
      <c r="CIN83" s="4"/>
      <c r="CIO83" s="4"/>
      <c r="CIP83" s="4"/>
      <c r="CIQ83" s="4"/>
      <c r="CIR83" s="4"/>
      <c r="CIS83" s="4"/>
      <c r="CIT83" s="4"/>
      <c r="CIU83" s="4"/>
      <c r="CIV83" s="4"/>
      <c r="CIW83" s="4"/>
      <c r="CIX83" s="4"/>
      <c r="CIY83" s="4"/>
      <c r="CIZ83" s="4"/>
      <c r="CJA83" s="4"/>
      <c r="CJB83" s="4"/>
      <c r="CJC83" s="4"/>
      <c r="CJD83" s="4"/>
      <c r="CJE83" s="4"/>
      <c r="CJF83" s="4"/>
      <c r="CJG83" s="4"/>
      <c r="CJH83" s="4"/>
      <c r="CJI83" s="4"/>
      <c r="CJJ83" s="4"/>
      <c r="CJK83" s="4"/>
      <c r="CJL83" s="4"/>
      <c r="CJM83" s="4"/>
      <c r="CJN83" s="4"/>
      <c r="CJO83" s="4"/>
      <c r="CJP83" s="4"/>
      <c r="CJQ83" s="4"/>
      <c r="CJR83" s="4"/>
      <c r="CJS83" s="4"/>
      <c r="CJT83" s="4"/>
      <c r="CJU83" s="4"/>
      <c r="CJV83" s="4"/>
      <c r="CJW83" s="4"/>
      <c r="CJX83" s="4"/>
      <c r="CJY83" s="4"/>
      <c r="CJZ83" s="4"/>
      <c r="CKA83" s="4"/>
      <c r="CKB83" s="4"/>
      <c r="CKC83" s="4"/>
      <c r="CKD83" s="4"/>
      <c r="CKE83" s="4"/>
      <c r="CKF83" s="4"/>
      <c r="CKG83" s="4"/>
      <c r="CKH83" s="4"/>
      <c r="CKI83" s="4"/>
      <c r="CKJ83" s="4"/>
      <c r="CKK83" s="4"/>
      <c r="CKL83" s="4"/>
      <c r="CKM83" s="4"/>
      <c r="CKN83" s="4"/>
      <c r="CKO83" s="4"/>
      <c r="CKP83" s="4"/>
      <c r="CKQ83" s="4"/>
      <c r="CKR83" s="4"/>
      <c r="CKS83" s="4"/>
      <c r="CKT83" s="4"/>
      <c r="CKU83" s="4"/>
      <c r="CKV83" s="4"/>
      <c r="CKW83" s="4"/>
      <c r="CKX83" s="4"/>
      <c r="CKY83" s="4"/>
      <c r="CKZ83" s="4"/>
      <c r="CLA83" s="4"/>
      <c r="CLB83" s="4"/>
      <c r="CLC83" s="4"/>
      <c r="CLD83" s="4"/>
      <c r="CLE83" s="4"/>
      <c r="CLF83" s="4"/>
      <c r="CLG83" s="4"/>
      <c r="CLH83" s="4"/>
      <c r="CLI83" s="4"/>
      <c r="CLJ83" s="4"/>
      <c r="CLK83" s="4"/>
      <c r="CLL83" s="4"/>
      <c r="CLM83" s="4"/>
      <c r="CLN83" s="4"/>
      <c r="CLO83" s="4"/>
      <c r="CLP83" s="4"/>
      <c r="CLQ83" s="4"/>
      <c r="CLR83" s="4"/>
      <c r="CLS83" s="4"/>
      <c r="CLT83" s="4"/>
      <c r="CLU83" s="4"/>
      <c r="CLV83" s="4"/>
      <c r="CLW83" s="4"/>
      <c r="CLX83" s="4"/>
      <c r="CLY83" s="4"/>
      <c r="CLZ83" s="4"/>
      <c r="CMA83" s="4"/>
      <c r="CMB83" s="4"/>
      <c r="CMC83" s="4"/>
      <c r="CMD83" s="4"/>
      <c r="CME83" s="4"/>
      <c r="CMF83" s="4"/>
      <c r="CMG83" s="4"/>
      <c r="CMH83" s="4"/>
      <c r="CMI83" s="4"/>
      <c r="CMJ83" s="4"/>
      <c r="CMK83" s="4"/>
      <c r="CML83" s="4"/>
      <c r="CMM83" s="4"/>
      <c r="CMN83" s="4"/>
      <c r="CMO83" s="4"/>
      <c r="CMP83" s="4"/>
      <c r="CMQ83" s="4"/>
      <c r="CMR83" s="4"/>
      <c r="CMS83" s="4"/>
      <c r="CMT83" s="4"/>
      <c r="CMU83" s="4"/>
      <c r="CMV83" s="4"/>
      <c r="CMW83" s="4"/>
      <c r="CMX83" s="4"/>
      <c r="CMY83" s="4"/>
      <c r="CMZ83" s="4"/>
      <c r="CNA83" s="4"/>
      <c r="CNB83" s="4"/>
      <c r="CNC83" s="4"/>
      <c r="CND83" s="4"/>
      <c r="CNE83" s="4"/>
      <c r="CNF83" s="4"/>
      <c r="CNG83" s="4"/>
      <c r="CNH83" s="4"/>
      <c r="CNI83" s="4"/>
      <c r="CNJ83" s="4"/>
      <c r="CNK83" s="4"/>
      <c r="CNL83" s="4"/>
      <c r="CNM83" s="4"/>
      <c r="CNN83" s="4"/>
      <c r="CNO83" s="4"/>
      <c r="CNP83" s="4"/>
      <c r="CNQ83" s="4"/>
      <c r="CNR83" s="4"/>
      <c r="CNS83" s="4"/>
      <c r="CNT83" s="4"/>
      <c r="CNU83" s="4"/>
      <c r="CNV83" s="4"/>
      <c r="CNW83" s="4"/>
      <c r="CNX83" s="4"/>
      <c r="CNY83" s="4"/>
      <c r="CNZ83" s="4"/>
      <c r="COA83" s="4"/>
      <c r="COB83" s="4"/>
      <c r="COC83" s="4"/>
      <c r="COD83" s="4"/>
      <c r="COE83" s="4"/>
      <c r="COF83" s="4"/>
      <c r="COG83" s="4"/>
      <c r="COH83" s="4"/>
      <c r="COI83" s="4"/>
      <c r="COJ83" s="4"/>
      <c r="COK83" s="4"/>
      <c r="COL83" s="4"/>
      <c r="COM83" s="4"/>
      <c r="CON83" s="4"/>
      <c r="COO83" s="4"/>
      <c r="COP83" s="4"/>
      <c r="COQ83" s="4"/>
      <c r="COR83" s="4"/>
      <c r="COS83" s="4"/>
      <c r="COT83" s="4"/>
      <c r="COU83" s="4"/>
      <c r="COV83" s="4"/>
      <c r="COW83" s="4"/>
      <c r="COX83" s="4"/>
      <c r="COY83" s="4"/>
      <c r="COZ83" s="4"/>
      <c r="CPA83" s="4"/>
      <c r="CPB83" s="4"/>
      <c r="CPC83" s="4"/>
      <c r="CPD83" s="4"/>
      <c r="CPE83" s="4"/>
      <c r="CPF83" s="4"/>
      <c r="CPG83" s="4"/>
      <c r="CPH83" s="4"/>
      <c r="CPI83" s="4"/>
      <c r="CPJ83" s="4"/>
      <c r="CPK83" s="4"/>
      <c r="CPL83" s="4"/>
      <c r="CPM83" s="4"/>
      <c r="CPN83" s="4"/>
      <c r="CPO83" s="4"/>
      <c r="CPP83" s="4"/>
      <c r="CPQ83" s="4"/>
      <c r="CPR83" s="4"/>
      <c r="CPS83" s="4"/>
      <c r="CPT83" s="4"/>
      <c r="CPU83" s="4"/>
      <c r="CPV83" s="4"/>
      <c r="CPW83" s="4"/>
      <c r="CPX83" s="4"/>
      <c r="CPY83" s="4"/>
      <c r="CPZ83" s="4"/>
      <c r="CQA83" s="4"/>
      <c r="CQB83" s="4"/>
      <c r="CQC83" s="4"/>
      <c r="CQD83" s="4"/>
      <c r="CQE83" s="4"/>
      <c r="CQF83" s="4"/>
      <c r="CQG83" s="4"/>
      <c r="CQH83" s="4"/>
      <c r="CQI83" s="4"/>
      <c r="CQJ83" s="4"/>
      <c r="CQK83" s="4"/>
      <c r="CQL83" s="4"/>
      <c r="CQM83" s="4"/>
      <c r="CQN83" s="4"/>
      <c r="CQO83" s="4"/>
      <c r="CQP83" s="4"/>
      <c r="CQQ83" s="4"/>
      <c r="CQR83" s="4"/>
      <c r="CQS83" s="4"/>
      <c r="CQT83" s="4"/>
      <c r="CQU83" s="4"/>
      <c r="CQV83" s="4"/>
      <c r="CQW83" s="4"/>
      <c r="CQX83" s="4"/>
      <c r="CQY83" s="4"/>
      <c r="CQZ83" s="4"/>
      <c r="CRA83" s="4"/>
      <c r="CRB83" s="4"/>
      <c r="CRC83" s="4"/>
      <c r="CRD83" s="4"/>
      <c r="CRE83" s="4"/>
      <c r="CRF83" s="4"/>
      <c r="CRG83" s="4"/>
      <c r="CRH83" s="4"/>
      <c r="CRI83" s="4"/>
      <c r="CRJ83" s="4"/>
      <c r="CRK83" s="4"/>
      <c r="CRL83" s="4"/>
      <c r="CRM83" s="4"/>
      <c r="CRN83" s="4"/>
      <c r="CRO83" s="4"/>
      <c r="CRP83" s="4"/>
      <c r="CRQ83" s="4"/>
      <c r="CRR83" s="4"/>
      <c r="CRS83" s="4"/>
      <c r="CRT83" s="4"/>
      <c r="CRU83" s="4"/>
      <c r="CRV83" s="4"/>
      <c r="CRW83" s="4"/>
      <c r="CRX83" s="4"/>
      <c r="CRY83" s="4"/>
      <c r="CRZ83" s="4"/>
      <c r="CSA83" s="4"/>
      <c r="CSB83" s="4"/>
      <c r="CSC83" s="4"/>
      <c r="CSD83" s="4"/>
      <c r="CSE83" s="4"/>
      <c r="CSF83" s="4"/>
      <c r="CSG83" s="4"/>
      <c r="CSH83" s="4"/>
      <c r="CSI83" s="4"/>
      <c r="CSJ83" s="4"/>
      <c r="CSK83" s="4"/>
      <c r="CSL83" s="4"/>
      <c r="CSM83" s="4"/>
      <c r="CSN83" s="4"/>
      <c r="CSO83" s="4"/>
      <c r="CSP83" s="4"/>
      <c r="CSQ83" s="4"/>
      <c r="CSR83" s="4"/>
      <c r="CSS83" s="4"/>
      <c r="CST83" s="4"/>
      <c r="CSU83" s="4"/>
      <c r="CSV83" s="4"/>
      <c r="CSW83" s="4"/>
      <c r="CSX83" s="4"/>
      <c r="CSY83" s="4"/>
      <c r="CSZ83" s="4"/>
      <c r="CTA83" s="4"/>
      <c r="CTB83" s="4"/>
      <c r="CTC83" s="4"/>
      <c r="CTD83" s="4"/>
      <c r="CTE83" s="4"/>
      <c r="CTF83" s="4"/>
      <c r="CTG83" s="4"/>
      <c r="CTH83" s="4"/>
      <c r="CTI83" s="4"/>
      <c r="CTJ83" s="4"/>
      <c r="CTK83" s="4"/>
      <c r="CTL83" s="4"/>
      <c r="CTM83" s="4"/>
      <c r="CTN83" s="4"/>
      <c r="CTO83" s="4"/>
      <c r="CTP83" s="4"/>
      <c r="CTQ83" s="4"/>
      <c r="CTR83" s="4"/>
      <c r="CTS83" s="4"/>
      <c r="CTT83" s="4"/>
      <c r="CTU83" s="4"/>
      <c r="CTV83" s="4"/>
      <c r="CTW83" s="4"/>
      <c r="CTX83" s="4"/>
      <c r="CTY83" s="4"/>
      <c r="CTZ83" s="4"/>
      <c r="CUA83" s="4"/>
      <c r="CUB83" s="4"/>
      <c r="CUC83" s="4"/>
      <c r="CUD83" s="4"/>
      <c r="CUE83" s="4"/>
      <c r="CUF83" s="4"/>
      <c r="CUG83" s="4"/>
      <c r="CUH83" s="4"/>
      <c r="CUI83" s="4"/>
      <c r="CUJ83" s="4"/>
      <c r="CUK83" s="4"/>
      <c r="CUL83" s="4"/>
      <c r="CUM83" s="4"/>
      <c r="CUN83" s="4"/>
      <c r="CUO83" s="4"/>
      <c r="CUP83" s="4"/>
      <c r="CUQ83" s="4"/>
      <c r="CUR83" s="4"/>
      <c r="CUS83" s="4"/>
      <c r="CUT83" s="4"/>
      <c r="CUU83" s="4"/>
      <c r="CUV83" s="4"/>
      <c r="CUW83" s="4"/>
      <c r="CUX83" s="4"/>
      <c r="CUY83" s="4"/>
      <c r="CUZ83" s="4"/>
      <c r="CVA83" s="4"/>
      <c r="CVB83" s="4"/>
      <c r="CVC83" s="4"/>
      <c r="CVD83" s="4"/>
      <c r="CVE83" s="4"/>
      <c r="CVF83" s="4"/>
      <c r="CVG83" s="4"/>
      <c r="CVH83" s="4"/>
      <c r="CVI83" s="4"/>
      <c r="CVJ83" s="4"/>
      <c r="CVK83" s="4"/>
      <c r="CVL83" s="4"/>
      <c r="CVM83" s="4"/>
      <c r="CVN83" s="4"/>
      <c r="CVO83" s="4"/>
      <c r="CVP83" s="4"/>
      <c r="CVQ83" s="4"/>
      <c r="CVR83" s="4"/>
      <c r="CVS83" s="4"/>
      <c r="CVT83" s="4"/>
      <c r="CVU83" s="4"/>
      <c r="CVV83" s="4"/>
      <c r="CVW83" s="4"/>
      <c r="CVX83" s="4"/>
      <c r="CVY83" s="4"/>
      <c r="CVZ83" s="4"/>
      <c r="CWA83" s="4"/>
      <c r="CWB83" s="4"/>
      <c r="CWC83" s="4"/>
      <c r="CWD83" s="4"/>
      <c r="CWE83" s="4"/>
      <c r="CWF83" s="4"/>
      <c r="CWG83" s="4"/>
      <c r="CWH83" s="4"/>
      <c r="CWI83" s="4"/>
      <c r="CWJ83" s="4"/>
      <c r="CWK83" s="4"/>
      <c r="CWL83" s="4"/>
      <c r="CWM83" s="4"/>
      <c r="CWN83" s="4"/>
      <c r="CWO83" s="4"/>
      <c r="CWP83" s="4"/>
      <c r="CWQ83" s="4"/>
      <c r="CWR83" s="4"/>
      <c r="CWS83" s="4"/>
      <c r="CWT83" s="4"/>
      <c r="CWU83" s="4"/>
      <c r="CWV83" s="4"/>
      <c r="CWW83" s="4"/>
      <c r="CWX83" s="4"/>
      <c r="CWY83" s="4"/>
      <c r="CWZ83" s="4"/>
      <c r="CXA83" s="4"/>
      <c r="CXB83" s="4"/>
      <c r="CXC83" s="4"/>
      <c r="CXD83" s="4"/>
      <c r="CXE83" s="4"/>
      <c r="CXF83" s="4"/>
      <c r="CXG83" s="4"/>
      <c r="CXH83" s="4"/>
      <c r="CXI83" s="4"/>
      <c r="CXJ83" s="4"/>
      <c r="CXK83" s="4"/>
      <c r="CXL83" s="4"/>
      <c r="CXM83" s="4"/>
      <c r="CXN83" s="4"/>
      <c r="CXO83" s="4"/>
      <c r="CXP83" s="4"/>
      <c r="CXQ83" s="4"/>
      <c r="CXR83" s="4"/>
      <c r="CXS83" s="4"/>
      <c r="CXT83" s="4"/>
      <c r="CXU83" s="4"/>
      <c r="CXV83" s="4"/>
      <c r="CXW83" s="4"/>
      <c r="CXX83" s="4"/>
      <c r="CXY83" s="4"/>
      <c r="CXZ83" s="4"/>
      <c r="CYA83" s="4"/>
      <c r="CYB83" s="4"/>
      <c r="CYC83" s="4"/>
      <c r="CYD83" s="4"/>
      <c r="CYE83" s="4"/>
      <c r="CYF83" s="4"/>
      <c r="CYG83" s="4"/>
      <c r="CYH83" s="4"/>
      <c r="CYI83" s="4"/>
      <c r="CYJ83" s="4"/>
      <c r="CYK83" s="4"/>
      <c r="CYL83" s="4"/>
      <c r="CYM83" s="4"/>
      <c r="CYN83" s="4"/>
      <c r="CYO83" s="4"/>
      <c r="CYP83" s="4"/>
      <c r="CYQ83" s="4"/>
      <c r="CYR83" s="4"/>
      <c r="CYS83" s="4"/>
      <c r="CYT83" s="4"/>
      <c r="CYU83" s="4"/>
      <c r="CYV83" s="4"/>
      <c r="CYW83" s="4"/>
      <c r="CYX83" s="4"/>
      <c r="CYY83" s="4"/>
      <c r="CYZ83" s="4"/>
      <c r="CZA83" s="4"/>
      <c r="CZB83" s="4"/>
      <c r="CZC83" s="4"/>
      <c r="CZD83" s="4"/>
      <c r="CZE83" s="4"/>
      <c r="CZF83" s="4"/>
      <c r="CZG83" s="4"/>
      <c r="CZH83" s="4"/>
      <c r="CZI83" s="4"/>
      <c r="CZJ83" s="4"/>
      <c r="CZK83" s="4"/>
      <c r="CZL83" s="4"/>
      <c r="CZM83" s="4"/>
      <c r="CZN83" s="4"/>
      <c r="CZO83" s="4"/>
      <c r="CZP83" s="4"/>
      <c r="CZQ83" s="4"/>
      <c r="CZR83" s="4"/>
      <c r="CZS83" s="4"/>
      <c r="CZT83" s="4"/>
      <c r="CZU83" s="4"/>
      <c r="CZV83" s="4"/>
      <c r="CZW83" s="4"/>
      <c r="CZX83" s="4"/>
      <c r="CZY83" s="4"/>
      <c r="CZZ83" s="4"/>
      <c r="DAA83" s="4"/>
      <c r="DAB83" s="4"/>
      <c r="DAC83" s="4"/>
      <c r="DAD83" s="4"/>
      <c r="DAE83" s="4"/>
      <c r="DAF83" s="4"/>
      <c r="DAG83" s="4"/>
      <c r="DAH83" s="4"/>
      <c r="DAI83" s="4"/>
      <c r="DAJ83" s="4"/>
      <c r="DAK83" s="4"/>
      <c r="DAL83" s="4"/>
      <c r="DAM83" s="4"/>
      <c r="DAN83" s="4"/>
      <c r="DAO83" s="4"/>
      <c r="DAP83" s="4"/>
      <c r="DAQ83" s="4"/>
      <c r="DAR83" s="4"/>
      <c r="DAS83" s="4"/>
      <c r="DAT83" s="4"/>
      <c r="DAU83" s="4"/>
      <c r="DAV83" s="4"/>
      <c r="DAW83" s="4"/>
      <c r="DAX83" s="4"/>
      <c r="DAY83" s="4"/>
      <c r="DAZ83" s="4"/>
      <c r="DBA83" s="4"/>
      <c r="DBB83" s="4"/>
      <c r="DBC83" s="4"/>
      <c r="DBD83" s="4"/>
      <c r="DBE83" s="4"/>
      <c r="DBF83" s="4"/>
      <c r="DBG83" s="4"/>
      <c r="DBH83" s="4"/>
      <c r="DBI83" s="4"/>
      <c r="DBJ83" s="4"/>
      <c r="DBK83" s="4"/>
      <c r="DBL83" s="4"/>
      <c r="DBM83" s="4"/>
      <c r="DBN83" s="4"/>
      <c r="DBO83" s="4"/>
      <c r="DBP83" s="4"/>
      <c r="DBQ83" s="4"/>
      <c r="DBR83" s="4"/>
      <c r="DBS83" s="4"/>
      <c r="DBT83" s="4"/>
      <c r="DBU83" s="4"/>
      <c r="DBV83" s="4"/>
      <c r="DBW83" s="4"/>
      <c r="DBX83" s="4"/>
      <c r="DBY83" s="4"/>
      <c r="DBZ83" s="4"/>
      <c r="DCA83" s="4"/>
      <c r="DCB83" s="4"/>
      <c r="DCC83" s="4"/>
      <c r="DCD83" s="4"/>
      <c r="DCE83" s="4"/>
      <c r="DCF83" s="4"/>
      <c r="DCG83" s="4"/>
      <c r="DCH83" s="4"/>
      <c r="DCI83" s="4"/>
      <c r="DCJ83" s="4"/>
      <c r="DCK83" s="4"/>
      <c r="DCL83" s="4"/>
      <c r="DCM83" s="4"/>
      <c r="DCN83" s="4"/>
      <c r="DCO83" s="4"/>
      <c r="DCP83" s="4"/>
      <c r="DCQ83" s="4"/>
      <c r="DCR83" s="4"/>
      <c r="DCS83" s="4"/>
      <c r="DCT83" s="4"/>
      <c r="DCU83" s="4"/>
      <c r="DCV83" s="4"/>
      <c r="DCW83" s="4"/>
      <c r="DCX83" s="4"/>
      <c r="DCY83" s="4"/>
      <c r="DCZ83" s="4"/>
      <c r="DDA83" s="4"/>
      <c r="DDB83" s="4"/>
      <c r="DDC83" s="4"/>
      <c r="DDD83" s="4"/>
      <c r="DDE83" s="4"/>
      <c r="DDF83" s="4"/>
      <c r="DDG83" s="4"/>
      <c r="DDH83" s="4"/>
      <c r="DDI83" s="4"/>
      <c r="DDJ83" s="4"/>
      <c r="DDK83" s="4"/>
      <c r="DDL83" s="4"/>
      <c r="DDM83" s="4"/>
      <c r="DDN83" s="4"/>
      <c r="DDO83" s="4"/>
      <c r="DDP83" s="4"/>
      <c r="DDQ83" s="4"/>
      <c r="DDR83" s="4"/>
      <c r="DDS83" s="4"/>
      <c r="DDT83" s="4"/>
      <c r="DDU83" s="4"/>
      <c r="DDV83" s="4"/>
      <c r="DDW83" s="4"/>
      <c r="DDX83" s="4"/>
      <c r="DDY83" s="4"/>
      <c r="DDZ83" s="4"/>
      <c r="DEA83" s="4"/>
      <c r="DEB83" s="4"/>
      <c r="DEC83" s="4"/>
      <c r="DED83" s="4"/>
      <c r="DEE83" s="4"/>
      <c r="DEF83" s="4"/>
      <c r="DEG83" s="4"/>
      <c r="DEH83" s="4"/>
      <c r="DEI83" s="4"/>
      <c r="DEJ83" s="4"/>
      <c r="DEK83" s="4"/>
      <c r="DEL83" s="4"/>
      <c r="DEM83" s="4"/>
      <c r="DEN83" s="4"/>
      <c r="DEO83" s="4"/>
      <c r="DEP83" s="4"/>
      <c r="DEQ83" s="4"/>
      <c r="DER83" s="4"/>
      <c r="DES83" s="4"/>
      <c r="DET83" s="4"/>
      <c r="DEU83" s="4"/>
      <c r="DEV83" s="4"/>
      <c r="DEW83" s="4"/>
      <c r="DEX83" s="4"/>
      <c r="DEY83" s="4"/>
      <c r="DEZ83" s="4"/>
      <c r="DFA83" s="4"/>
      <c r="DFB83" s="4"/>
      <c r="DFC83" s="4"/>
      <c r="DFD83" s="4"/>
      <c r="DFE83" s="4"/>
      <c r="DFF83" s="4"/>
      <c r="DFG83" s="4"/>
      <c r="DFH83" s="4"/>
      <c r="DFI83" s="4"/>
      <c r="DFJ83" s="4"/>
      <c r="DFK83" s="4"/>
      <c r="DFL83" s="4"/>
      <c r="DFM83" s="4"/>
      <c r="DFN83" s="4"/>
      <c r="DFO83" s="4"/>
      <c r="DFP83" s="4"/>
      <c r="DFQ83" s="4"/>
      <c r="DFR83" s="4"/>
      <c r="DFS83" s="4"/>
      <c r="DFT83" s="4"/>
      <c r="DFU83" s="4"/>
      <c r="DFV83" s="4"/>
      <c r="DFW83" s="4"/>
      <c r="DFX83" s="4"/>
      <c r="DFY83" s="4"/>
      <c r="DFZ83" s="4"/>
      <c r="DGA83" s="4"/>
      <c r="DGB83" s="4"/>
      <c r="DGC83" s="4"/>
      <c r="DGD83" s="4"/>
      <c r="DGE83" s="4"/>
      <c r="DGF83" s="4"/>
      <c r="DGG83" s="4"/>
      <c r="DGH83" s="4"/>
      <c r="DGI83" s="4"/>
      <c r="DGJ83" s="4"/>
      <c r="DGK83" s="4"/>
      <c r="DGL83" s="4"/>
      <c r="DGM83" s="4"/>
      <c r="DGN83" s="4"/>
      <c r="DGO83" s="4"/>
      <c r="DGP83" s="4"/>
      <c r="DGQ83" s="4"/>
      <c r="DGR83" s="4"/>
      <c r="DGS83" s="4"/>
      <c r="DGT83" s="4"/>
      <c r="DGU83" s="4"/>
      <c r="DGV83" s="4"/>
      <c r="DGW83" s="4"/>
      <c r="DGX83" s="4"/>
      <c r="DGY83" s="4"/>
      <c r="DGZ83" s="4"/>
      <c r="DHA83" s="4"/>
      <c r="DHB83" s="4"/>
      <c r="DHC83" s="4"/>
      <c r="DHD83" s="4"/>
      <c r="DHE83" s="4"/>
      <c r="DHF83" s="4"/>
      <c r="DHG83" s="4"/>
      <c r="DHH83" s="4"/>
      <c r="DHI83" s="4"/>
      <c r="DHJ83" s="4"/>
      <c r="DHK83" s="4"/>
      <c r="DHL83" s="4"/>
      <c r="DHM83" s="4"/>
      <c r="DHN83" s="4"/>
      <c r="DHO83" s="4"/>
      <c r="DHP83" s="4"/>
      <c r="DHQ83" s="4"/>
      <c r="DHR83" s="4"/>
      <c r="DHS83" s="4"/>
      <c r="DHT83" s="4"/>
      <c r="DHU83" s="4"/>
      <c r="DHV83" s="4"/>
      <c r="DHW83" s="4"/>
      <c r="DHX83" s="4"/>
      <c r="DHY83" s="4"/>
      <c r="DHZ83" s="4"/>
      <c r="DIA83" s="4"/>
      <c r="DIB83" s="4"/>
      <c r="DIC83" s="4"/>
      <c r="DID83" s="4"/>
      <c r="DIE83" s="4"/>
      <c r="DIF83" s="4"/>
      <c r="DIG83" s="4"/>
      <c r="DIH83" s="4"/>
      <c r="DII83" s="4"/>
      <c r="DIJ83" s="4"/>
      <c r="DIK83" s="4"/>
      <c r="DIL83" s="4"/>
      <c r="DIM83" s="4"/>
      <c r="DIN83" s="4"/>
      <c r="DIO83" s="4"/>
      <c r="DIP83" s="4"/>
      <c r="DIQ83" s="4"/>
      <c r="DIR83" s="4"/>
      <c r="DIS83" s="4"/>
      <c r="DIT83" s="4"/>
      <c r="DIU83" s="4"/>
      <c r="DIV83" s="4"/>
      <c r="DIW83" s="4"/>
      <c r="DIX83" s="4"/>
      <c r="DIY83" s="4"/>
      <c r="DIZ83" s="4"/>
      <c r="DJA83" s="4"/>
      <c r="DJB83" s="4"/>
      <c r="DJC83" s="4"/>
      <c r="DJD83" s="4"/>
      <c r="DJE83" s="4"/>
      <c r="DJF83" s="4"/>
      <c r="DJG83" s="4"/>
      <c r="DJH83" s="4"/>
      <c r="DJI83" s="4"/>
      <c r="DJJ83" s="4"/>
      <c r="DJK83" s="4"/>
      <c r="DJL83" s="4"/>
      <c r="DJM83" s="4"/>
      <c r="DJN83" s="4"/>
      <c r="DJO83" s="4"/>
      <c r="DJP83" s="4"/>
      <c r="DJQ83" s="4"/>
      <c r="DJR83" s="4"/>
      <c r="DJS83" s="4"/>
      <c r="DJT83" s="4"/>
      <c r="DJU83" s="4"/>
      <c r="DJV83" s="4"/>
      <c r="DJW83" s="4"/>
      <c r="DJX83" s="4"/>
      <c r="DJY83" s="4"/>
      <c r="DJZ83" s="4"/>
      <c r="DKA83" s="4"/>
      <c r="DKB83" s="4"/>
      <c r="DKC83" s="4"/>
      <c r="DKD83" s="4"/>
      <c r="DKE83" s="4"/>
      <c r="DKF83" s="4"/>
      <c r="DKG83" s="4"/>
      <c r="DKH83" s="4"/>
      <c r="DKI83" s="4"/>
      <c r="DKJ83" s="4"/>
      <c r="DKK83" s="4"/>
      <c r="DKL83" s="4"/>
      <c r="DKM83" s="4"/>
      <c r="DKN83" s="4"/>
      <c r="DKO83" s="4"/>
      <c r="DKP83" s="4"/>
      <c r="DKQ83" s="4"/>
      <c r="DKR83" s="4"/>
      <c r="DKS83" s="4"/>
      <c r="DKT83" s="4"/>
      <c r="DKU83" s="4"/>
      <c r="DKV83" s="4"/>
      <c r="DKW83" s="4"/>
      <c r="DKX83" s="4"/>
      <c r="DKY83" s="4"/>
      <c r="DKZ83" s="4"/>
      <c r="DLA83" s="4"/>
      <c r="DLB83" s="4"/>
      <c r="DLC83" s="4"/>
      <c r="DLD83" s="4"/>
      <c r="DLE83" s="4"/>
      <c r="DLF83" s="4"/>
      <c r="DLG83" s="4"/>
      <c r="DLH83" s="4"/>
      <c r="DLI83" s="4"/>
      <c r="DLJ83" s="4"/>
      <c r="DLK83" s="4"/>
      <c r="DLL83" s="4"/>
      <c r="DLM83" s="4"/>
      <c r="DLN83" s="4"/>
      <c r="DLO83" s="4"/>
      <c r="DLP83" s="4"/>
      <c r="DLQ83" s="4"/>
      <c r="DLR83" s="4"/>
      <c r="DLS83" s="4"/>
      <c r="DLT83" s="4"/>
      <c r="DLU83" s="4"/>
      <c r="DLV83" s="4"/>
      <c r="DLW83" s="4"/>
      <c r="DLX83" s="4"/>
      <c r="DLY83" s="4"/>
      <c r="DLZ83" s="4"/>
      <c r="DMA83" s="4"/>
      <c r="DMB83" s="4"/>
      <c r="DMC83" s="4"/>
      <c r="DMD83" s="4"/>
      <c r="DME83" s="4"/>
      <c r="DMF83" s="4"/>
      <c r="DMG83" s="4"/>
      <c r="DMH83" s="4"/>
      <c r="DMI83" s="4"/>
      <c r="DMJ83" s="4"/>
      <c r="DMK83" s="4"/>
      <c r="DML83" s="4"/>
      <c r="DMM83" s="4"/>
      <c r="DMN83" s="4"/>
      <c r="DMO83" s="4"/>
      <c r="DMP83" s="4"/>
      <c r="DMQ83" s="4"/>
      <c r="DMR83" s="4"/>
      <c r="DMS83" s="4"/>
      <c r="DMT83" s="4"/>
      <c r="DMU83" s="4"/>
      <c r="DMV83" s="4"/>
      <c r="DMW83" s="4"/>
      <c r="DMX83" s="4"/>
      <c r="DMY83" s="4"/>
      <c r="DMZ83" s="4"/>
      <c r="DNA83" s="4"/>
      <c r="DNB83" s="4"/>
      <c r="DNC83" s="4"/>
      <c r="DND83" s="4"/>
      <c r="DNE83" s="4"/>
      <c r="DNF83" s="4"/>
      <c r="DNG83" s="4"/>
      <c r="DNH83" s="4"/>
      <c r="DNI83" s="4"/>
      <c r="DNJ83" s="4"/>
      <c r="DNK83" s="4"/>
      <c r="DNL83" s="4"/>
      <c r="DNM83" s="4"/>
      <c r="DNN83" s="4"/>
      <c r="DNO83" s="4"/>
      <c r="DNP83" s="4"/>
      <c r="DNQ83" s="4"/>
      <c r="DNR83" s="4"/>
      <c r="DNS83" s="4"/>
      <c r="DNT83" s="4"/>
      <c r="DNU83" s="4"/>
      <c r="DNV83" s="4"/>
      <c r="DNW83" s="4"/>
      <c r="DNX83" s="4"/>
      <c r="DNY83" s="4"/>
      <c r="DNZ83" s="4"/>
      <c r="DOA83" s="4"/>
      <c r="DOB83" s="4"/>
      <c r="DOC83" s="4"/>
      <c r="DOD83" s="4"/>
      <c r="DOE83" s="4"/>
      <c r="DOF83" s="4"/>
      <c r="DOG83" s="4"/>
      <c r="DOH83" s="4"/>
      <c r="DOI83" s="4"/>
      <c r="DOJ83" s="4"/>
      <c r="DOK83" s="4"/>
      <c r="DOL83" s="4"/>
      <c r="DOM83" s="4"/>
      <c r="DON83" s="4"/>
      <c r="DOO83" s="4"/>
      <c r="DOP83" s="4"/>
      <c r="DOQ83" s="4"/>
      <c r="DOR83" s="4"/>
      <c r="DOS83" s="4"/>
      <c r="DOT83" s="4"/>
      <c r="DOU83" s="4"/>
      <c r="DOV83" s="4"/>
      <c r="DOW83" s="4"/>
      <c r="DOX83" s="4"/>
      <c r="DOY83" s="4"/>
      <c r="DOZ83" s="4"/>
      <c r="DPA83" s="4"/>
      <c r="DPB83" s="4"/>
      <c r="DPC83" s="4"/>
      <c r="DPD83" s="4"/>
      <c r="DPE83" s="4"/>
      <c r="DPF83" s="4"/>
      <c r="DPG83" s="4"/>
      <c r="DPH83" s="4"/>
      <c r="DPI83" s="4"/>
      <c r="DPJ83" s="4"/>
      <c r="DPK83" s="4"/>
      <c r="DPL83" s="4"/>
      <c r="DPM83" s="4"/>
      <c r="DPN83" s="4"/>
      <c r="DPO83" s="4"/>
      <c r="DPP83" s="4"/>
      <c r="DPQ83" s="4"/>
      <c r="DPR83" s="4"/>
      <c r="DPS83" s="4"/>
      <c r="DPT83" s="4"/>
      <c r="DPU83" s="4"/>
      <c r="DPV83" s="4"/>
      <c r="DPW83" s="4"/>
      <c r="DPX83" s="4"/>
      <c r="DPY83" s="4"/>
      <c r="DPZ83" s="4"/>
      <c r="DQA83" s="4"/>
      <c r="DQB83" s="4"/>
      <c r="DQC83" s="4"/>
      <c r="DQD83" s="4"/>
      <c r="DQE83" s="4"/>
      <c r="DQF83" s="4"/>
      <c r="DQG83" s="4"/>
      <c r="DQH83" s="4"/>
      <c r="DQI83" s="4"/>
      <c r="DQJ83" s="4"/>
      <c r="DQK83" s="4"/>
      <c r="DQL83" s="4"/>
      <c r="DQM83" s="4"/>
      <c r="DQN83" s="4"/>
      <c r="DQO83" s="4"/>
      <c r="DQP83" s="4"/>
      <c r="DQQ83" s="4"/>
      <c r="DQR83" s="4"/>
      <c r="DQS83" s="4"/>
      <c r="DQT83" s="4"/>
      <c r="DQU83" s="4"/>
      <c r="DQV83" s="4"/>
      <c r="DQW83" s="4"/>
      <c r="DQX83" s="4"/>
      <c r="DQY83" s="4"/>
      <c r="DQZ83" s="4"/>
      <c r="DRA83" s="4"/>
      <c r="DRB83" s="4"/>
      <c r="DRC83" s="4"/>
      <c r="DRD83" s="4"/>
      <c r="DRE83" s="4"/>
      <c r="DRF83" s="4"/>
      <c r="DRG83" s="4"/>
      <c r="DRH83" s="4"/>
      <c r="DRI83" s="4"/>
      <c r="DRJ83" s="4"/>
      <c r="DRK83" s="4"/>
      <c r="DRL83" s="4"/>
      <c r="DRM83" s="4"/>
      <c r="DRN83" s="4"/>
      <c r="DRO83" s="4"/>
      <c r="DRP83" s="4"/>
      <c r="DRQ83" s="4"/>
      <c r="DRR83" s="4"/>
      <c r="DRS83" s="4"/>
      <c r="DRT83" s="4"/>
      <c r="DRU83" s="4"/>
      <c r="DRV83" s="4"/>
      <c r="DRW83" s="4"/>
      <c r="DRX83" s="4"/>
      <c r="DRY83" s="4"/>
      <c r="DRZ83" s="4"/>
      <c r="DSA83" s="4"/>
      <c r="DSB83" s="4"/>
      <c r="DSC83" s="4"/>
      <c r="DSD83" s="4"/>
      <c r="DSE83" s="4"/>
      <c r="DSF83" s="4"/>
      <c r="DSG83" s="4"/>
      <c r="DSH83" s="4"/>
      <c r="DSI83" s="4"/>
      <c r="DSJ83" s="4"/>
      <c r="DSK83" s="4"/>
      <c r="DSL83" s="4"/>
      <c r="DSM83" s="4"/>
      <c r="DSN83" s="4"/>
      <c r="DSO83" s="4"/>
      <c r="DSP83" s="4"/>
      <c r="DSQ83" s="4"/>
      <c r="DSR83" s="4"/>
      <c r="DSS83" s="4"/>
      <c r="DST83" s="4"/>
      <c r="DSU83" s="4"/>
      <c r="DSV83" s="4"/>
      <c r="DSW83" s="4"/>
      <c r="DSX83" s="4"/>
      <c r="DSY83" s="4"/>
      <c r="DSZ83" s="4"/>
      <c r="DTA83" s="4"/>
      <c r="DTB83" s="4"/>
      <c r="DTC83" s="4"/>
      <c r="DTD83" s="4"/>
      <c r="DTE83" s="4"/>
      <c r="DTF83" s="4"/>
      <c r="DTG83" s="4"/>
      <c r="DTH83" s="4"/>
      <c r="DTI83" s="4"/>
      <c r="DTJ83" s="4"/>
      <c r="DTK83" s="4"/>
      <c r="DTL83" s="4"/>
      <c r="DTM83" s="4"/>
      <c r="DTN83" s="4"/>
      <c r="DTO83" s="4"/>
      <c r="DTP83" s="4"/>
      <c r="DTQ83" s="4"/>
      <c r="DTR83" s="4"/>
      <c r="DTS83" s="4"/>
      <c r="DTT83" s="4"/>
      <c r="DTU83" s="4"/>
      <c r="DTV83" s="4"/>
      <c r="DTW83" s="4"/>
      <c r="DTX83" s="4"/>
      <c r="DTY83" s="4"/>
      <c r="DTZ83" s="4"/>
      <c r="DUA83" s="4"/>
      <c r="DUB83" s="4"/>
      <c r="DUC83" s="4"/>
      <c r="DUD83" s="4"/>
      <c r="DUE83" s="4"/>
      <c r="DUF83" s="4"/>
      <c r="DUG83" s="4"/>
      <c r="DUH83" s="4"/>
      <c r="DUI83" s="4"/>
      <c r="DUJ83" s="4"/>
      <c r="DUK83" s="4"/>
      <c r="DUL83" s="4"/>
      <c r="DUM83" s="4"/>
      <c r="DUN83" s="4"/>
      <c r="DUO83" s="4"/>
      <c r="DUP83" s="4"/>
      <c r="DUQ83" s="4"/>
      <c r="DUR83" s="4"/>
      <c r="DUS83" s="4"/>
      <c r="DUT83" s="4"/>
      <c r="DUU83" s="4"/>
      <c r="DUV83" s="4"/>
      <c r="DUW83" s="4"/>
      <c r="DUX83" s="4"/>
      <c r="DUY83" s="4"/>
      <c r="DUZ83" s="4"/>
      <c r="DVA83" s="4"/>
      <c r="DVB83" s="4"/>
      <c r="DVC83" s="4"/>
      <c r="DVD83" s="4"/>
      <c r="DVE83" s="4"/>
      <c r="DVF83" s="4"/>
      <c r="DVG83" s="4"/>
      <c r="DVH83" s="4"/>
      <c r="DVI83" s="4"/>
      <c r="DVJ83" s="4"/>
      <c r="DVK83" s="4"/>
      <c r="DVL83" s="4"/>
      <c r="DVM83" s="4"/>
      <c r="DVN83" s="4"/>
      <c r="DVO83" s="4"/>
      <c r="DVP83" s="4"/>
      <c r="DVQ83" s="4"/>
      <c r="DVR83" s="4"/>
      <c r="DVS83" s="4"/>
      <c r="DVT83" s="4"/>
      <c r="DVU83" s="4"/>
      <c r="DVV83" s="4"/>
      <c r="DVW83" s="4"/>
      <c r="DVX83" s="4"/>
      <c r="DVY83" s="4"/>
      <c r="DVZ83" s="4"/>
      <c r="DWA83" s="4"/>
      <c r="DWB83" s="4"/>
      <c r="DWC83" s="4"/>
      <c r="DWD83" s="4"/>
      <c r="DWE83" s="4"/>
      <c r="DWF83" s="4"/>
      <c r="DWG83" s="4"/>
      <c r="DWH83" s="4"/>
      <c r="DWI83" s="4"/>
      <c r="DWJ83" s="4"/>
      <c r="DWK83" s="4"/>
      <c r="DWL83" s="4"/>
      <c r="DWM83" s="4"/>
      <c r="DWN83" s="4"/>
      <c r="DWO83" s="4"/>
      <c r="DWP83" s="4"/>
      <c r="DWQ83" s="4"/>
      <c r="DWR83" s="4"/>
      <c r="DWS83" s="4"/>
      <c r="DWT83" s="4"/>
      <c r="DWU83" s="4"/>
      <c r="DWV83" s="4"/>
      <c r="DWW83" s="4"/>
      <c r="DWX83" s="4"/>
      <c r="DWY83" s="4"/>
      <c r="DWZ83" s="4"/>
      <c r="DXA83" s="4"/>
      <c r="DXB83" s="4"/>
      <c r="DXC83" s="4"/>
      <c r="DXD83" s="4"/>
      <c r="DXE83" s="4"/>
      <c r="DXF83" s="4"/>
      <c r="DXG83" s="4"/>
      <c r="DXH83" s="4"/>
      <c r="DXI83" s="4"/>
      <c r="DXJ83" s="4"/>
      <c r="DXK83" s="4"/>
      <c r="DXL83" s="4"/>
      <c r="DXM83" s="4"/>
      <c r="DXN83" s="4"/>
      <c r="DXO83" s="4"/>
      <c r="DXP83" s="4"/>
      <c r="DXQ83" s="4"/>
      <c r="DXR83" s="4"/>
      <c r="DXS83" s="4"/>
      <c r="DXT83" s="4"/>
      <c r="DXU83" s="4"/>
      <c r="DXV83" s="4"/>
      <c r="DXW83" s="4"/>
      <c r="DXX83" s="4"/>
      <c r="DXY83" s="4"/>
      <c r="DXZ83" s="4"/>
      <c r="DYA83" s="4"/>
      <c r="DYB83" s="4"/>
      <c r="DYC83" s="4"/>
      <c r="DYD83" s="4"/>
      <c r="DYE83" s="4"/>
      <c r="DYF83" s="4"/>
      <c r="DYG83" s="4"/>
      <c r="DYH83" s="4"/>
      <c r="DYI83" s="4"/>
      <c r="DYJ83" s="4"/>
      <c r="DYK83" s="4"/>
      <c r="DYL83" s="4"/>
      <c r="DYM83" s="4"/>
      <c r="DYN83" s="4"/>
      <c r="DYO83" s="4"/>
      <c r="DYP83" s="4"/>
      <c r="DYQ83" s="4"/>
      <c r="DYR83" s="4"/>
      <c r="DYS83" s="4"/>
      <c r="DYT83" s="4"/>
      <c r="DYU83" s="4"/>
      <c r="DYV83" s="4"/>
      <c r="DYW83" s="4"/>
      <c r="DYX83" s="4"/>
      <c r="DYY83" s="4"/>
      <c r="DYZ83" s="4"/>
      <c r="DZA83" s="4"/>
      <c r="DZB83" s="4"/>
      <c r="DZC83" s="4"/>
      <c r="DZD83" s="4"/>
      <c r="DZE83" s="4"/>
      <c r="DZF83" s="4"/>
      <c r="DZG83" s="4"/>
      <c r="DZH83" s="4"/>
      <c r="DZI83" s="4"/>
      <c r="DZJ83" s="4"/>
      <c r="DZK83" s="4"/>
      <c r="DZL83" s="4"/>
      <c r="DZM83" s="4"/>
      <c r="DZN83" s="4"/>
      <c r="DZO83" s="4"/>
      <c r="DZP83" s="4"/>
      <c r="DZQ83" s="4"/>
      <c r="DZR83" s="4"/>
      <c r="DZS83" s="4"/>
      <c r="DZT83" s="4"/>
      <c r="DZU83" s="4"/>
      <c r="DZV83" s="4"/>
      <c r="DZW83" s="4"/>
      <c r="DZX83" s="4"/>
      <c r="DZY83" s="4"/>
      <c r="DZZ83" s="4"/>
      <c r="EAA83" s="4"/>
      <c r="EAB83" s="4"/>
      <c r="EAC83" s="4"/>
      <c r="EAD83" s="4"/>
      <c r="EAE83" s="4"/>
      <c r="EAF83" s="4"/>
      <c r="EAG83" s="4"/>
      <c r="EAH83" s="4"/>
      <c r="EAI83" s="4"/>
      <c r="EAJ83" s="4"/>
      <c r="EAK83" s="4"/>
      <c r="EAL83" s="4"/>
      <c r="EAM83" s="4"/>
      <c r="EAN83" s="4"/>
      <c r="EAO83" s="4"/>
      <c r="EAP83" s="4"/>
      <c r="EAQ83" s="4"/>
      <c r="EAR83" s="4"/>
      <c r="EAS83" s="4"/>
      <c r="EAT83" s="4"/>
      <c r="EAU83" s="4"/>
      <c r="EAV83" s="4"/>
      <c r="EAW83" s="4"/>
      <c r="EAX83" s="4"/>
      <c r="EAY83" s="4"/>
      <c r="EAZ83" s="4"/>
      <c r="EBA83" s="4"/>
      <c r="EBB83" s="4"/>
      <c r="EBC83" s="4"/>
      <c r="EBD83" s="4"/>
      <c r="EBE83" s="4"/>
      <c r="EBF83" s="4"/>
      <c r="EBG83" s="4"/>
      <c r="EBH83" s="4"/>
      <c r="EBI83" s="4"/>
      <c r="EBJ83" s="4"/>
      <c r="EBK83" s="4"/>
      <c r="EBL83" s="4"/>
      <c r="EBM83" s="4"/>
      <c r="EBN83" s="4"/>
      <c r="EBO83" s="4"/>
      <c r="EBP83" s="4"/>
      <c r="EBQ83" s="4"/>
      <c r="EBR83" s="4"/>
      <c r="EBS83" s="4"/>
      <c r="EBT83" s="4"/>
      <c r="EBU83" s="4"/>
      <c r="EBV83" s="4"/>
      <c r="EBW83" s="4"/>
      <c r="EBX83" s="4"/>
      <c r="EBY83" s="4"/>
      <c r="EBZ83" s="4"/>
      <c r="ECA83" s="4"/>
      <c r="ECB83" s="4"/>
      <c r="ECC83" s="4"/>
      <c r="ECD83" s="4"/>
      <c r="ECE83" s="4"/>
      <c r="ECF83" s="4"/>
      <c r="ECG83" s="4"/>
      <c r="ECH83" s="4"/>
      <c r="ECI83" s="4"/>
      <c r="ECJ83" s="4"/>
      <c r="ECK83" s="4"/>
      <c r="ECL83" s="4"/>
      <c r="ECM83" s="4"/>
      <c r="ECN83" s="4"/>
      <c r="ECO83" s="4"/>
      <c r="ECP83" s="4"/>
      <c r="ECQ83" s="4"/>
      <c r="ECR83" s="4"/>
      <c r="ECS83" s="4"/>
      <c r="ECT83" s="4"/>
      <c r="ECU83" s="4"/>
      <c r="ECV83" s="4"/>
      <c r="ECW83" s="4"/>
      <c r="ECX83" s="4"/>
      <c r="ECY83" s="4"/>
      <c r="ECZ83" s="4"/>
      <c r="EDA83" s="4"/>
      <c r="EDB83" s="4"/>
      <c r="EDC83" s="4"/>
      <c r="EDD83" s="4"/>
      <c r="EDE83" s="4"/>
      <c r="EDF83" s="4"/>
      <c r="EDG83" s="4"/>
      <c r="EDH83" s="4"/>
      <c r="EDI83" s="4"/>
      <c r="EDJ83" s="4"/>
      <c r="EDK83" s="4"/>
      <c r="EDL83" s="4"/>
      <c r="EDM83" s="4"/>
      <c r="EDN83" s="4"/>
      <c r="EDO83" s="4"/>
      <c r="EDP83" s="4"/>
      <c r="EDQ83" s="4"/>
      <c r="EDR83" s="4"/>
      <c r="EDS83" s="4"/>
      <c r="EDT83" s="4"/>
      <c r="EDU83" s="4"/>
      <c r="EDV83" s="4"/>
      <c r="EDW83" s="4"/>
      <c r="EDX83" s="4"/>
      <c r="EDY83" s="4"/>
      <c r="EDZ83" s="4"/>
      <c r="EEA83" s="4"/>
      <c r="EEB83" s="4"/>
      <c r="EEC83" s="4"/>
      <c r="EED83" s="4"/>
      <c r="EEE83" s="4"/>
      <c r="EEF83" s="4"/>
      <c r="EEG83" s="4"/>
      <c r="EEH83" s="4"/>
      <c r="EEI83" s="4"/>
      <c r="EEJ83" s="4"/>
      <c r="EEK83" s="4"/>
      <c r="EEL83" s="4"/>
      <c r="EEM83" s="4"/>
      <c r="EEN83" s="4"/>
      <c r="EEO83" s="4"/>
      <c r="EEP83" s="4"/>
      <c r="EEQ83" s="4"/>
      <c r="EER83" s="4"/>
      <c r="EES83" s="4"/>
      <c r="EET83" s="4"/>
      <c r="EEU83" s="4"/>
      <c r="EEV83" s="4"/>
      <c r="EEW83" s="4"/>
      <c r="EEX83" s="4"/>
      <c r="EEY83" s="4"/>
      <c r="EEZ83" s="4"/>
      <c r="EFA83" s="4"/>
      <c r="EFB83" s="4"/>
      <c r="EFC83" s="4"/>
      <c r="EFD83" s="4"/>
      <c r="EFE83" s="4"/>
      <c r="EFF83" s="4"/>
      <c r="EFG83" s="4"/>
      <c r="EFH83" s="4"/>
      <c r="EFI83" s="4"/>
      <c r="EFJ83" s="4"/>
      <c r="EFK83" s="4"/>
      <c r="EFL83" s="4"/>
      <c r="EFM83" s="4"/>
      <c r="EFN83" s="4"/>
      <c r="EFO83" s="4"/>
      <c r="EFP83" s="4"/>
      <c r="EFQ83" s="4"/>
      <c r="EFR83" s="4"/>
      <c r="EFS83" s="4"/>
      <c r="EFT83" s="4"/>
      <c r="EFU83" s="4"/>
      <c r="EFV83" s="4"/>
      <c r="EFW83" s="4"/>
      <c r="EFX83" s="4"/>
      <c r="EFY83" s="4"/>
      <c r="EFZ83" s="4"/>
      <c r="EGA83" s="4"/>
      <c r="EGB83" s="4"/>
      <c r="EGC83" s="4"/>
      <c r="EGD83" s="4"/>
      <c r="EGE83" s="4"/>
      <c r="EGF83" s="4"/>
      <c r="EGG83" s="4"/>
      <c r="EGH83" s="4"/>
      <c r="EGI83" s="4"/>
      <c r="EGJ83" s="4"/>
      <c r="EGK83" s="4"/>
      <c r="EGL83" s="4"/>
      <c r="EGM83" s="4"/>
      <c r="EGN83" s="4"/>
      <c r="EGO83" s="4"/>
      <c r="EGP83" s="4"/>
      <c r="EGQ83" s="4"/>
      <c r="EGR83" s="4"/>
      <c r="EGS83" s="4"/>
      <c r="EGT83" s="4"/>
      <c r="EGU83" s="4"/>
      <c r="EGV83" s="4"/>
      <c r="EGW83" s="4"/>
      <c r="EGX83" s="4"/>
      <c r="EGY83" s="4"/>
      <c r="EGZ83" s="4"/>
      <c r="EHA83" s="4"/>
      <c r="EHB83" s="4"/>
      <c r="EHC83" s="4"/>
      <c r="EHD83" s="4"/>
      <c r="EHE83" s="4"/>
      <c r="EHF83" s="4"/>
      <c r="EHG83" s="4"/>
      <c r="EHH83" s="4"/>
      <c r="EHI83" s="4"/>
      <c r="EHJ83" s="4"/>
      <c r="EHK83" s="4"/>
      <c r="EHL83" s="4"/>
      <c r="EHM83" s="4"/>
      <c r="EHN83" s="4"/>
      <c r="EHO83" s="4"/>
      <c r="EHP83" s="4"/>
      <c r="EHQ83" s="4"/>
      <c r="EHR83" s="4"/>
      <c r="EHS83" s="4"/>
      <c r="EHT83" s="4"/>
      <c r="EHU83" s="4"/>
      <c r="EHV83" s="4"/>
      <c r="EHW83" s="4"/>
      <c r="EHX83" s="4"/>
      <c r="EHY83" s="4"/>
      <c r="EHZ83" s="4"/>
      <c r="EIA83" s="4"/>
      <c r="EIB83" s="4"/>
      <c r="EIC83" s="4"/>
      <c r="EID83" s="4"/>
      <c r="EIE83" s="4"/>
      <c r="EIF83" s="4"/>
      <c r="EIG83" s="4"/>
      <c r="EIH83" s="4"/>
      <c r="EII83" s="4"/>
      <c r="EIJ83" s="4"/>
      <c r="EIK83" s="4"/>
      <c r="EIL83" s="4"/>
      <c r="EIM83" s="4"/>
      <c r="EIN83" s="4"/>
      <c r="EIO83" s="4"/>
      <c r="EIP83" s="4"/>
      <c r="EIQ83" s="4"/>
      <c r="EIR83" s="4"/>
      <c r="EIS83" s="4"/>
      <c r="EIT83" s="4"/>
      <c r="EIU83" s="4"/>
      <c r="EIV83" s="4"/>
      <c r="EIW83" s="4"/>
      <c r="EIX83" s="4"/>
      <c r="EIY83" s="4"/>
      <c r="EIZ83" s="4"/>
      <c r="EJA83" s="4"/>
      <c r="EJB83" s="4"/>
      <c r="EJC83" s="4"/>
      <c r="EJD83" s="4"/>
      <c r="EJE83" s="4"/>
      <c r="EJF83" s="4"/>
      <c r="EJG83" s="4"/>
      <c r="EJH83" s="4"/>
      <c r="EJI83" s="4"/>
      <c r="EJJ83" s="4"/>
      <c r="EJK83" s="4"/>
      <c r="EJL83" s="4"/>
      <c r="EJM83" s="4"/>
      <c r="EJN83" s="4"/>
      <c r="EJO83" s="4"/>
      <c r="EJP83" s="4"/>
      <c r="EJQ83" s="4"/>
      <c r="EJR83" s="4"/>
      <c r="EJS83" s="4"/>
      <c r="EJT83" s="4"/>
      <c r="EJU83" s="4"/>
      <c r="EJV83" s="4"/>
      <c r="EJW83" s="4"/>
      <c r="EJX83" s="4"/>
      <c r="EJY83" s="4"/>
      <c r="EJZ83" s="4"/>
      <c r="EKA83" s="4"/>
      <c r="EKB83" s="4"/>
      <c r="EKC83" s="4"/>
      <c r="EKD83" s="4"/>
      <c r="EKE83" s="4"/>
      <c r="EKF83" s="4"/>
      <c r="EKG83" s="4"/>
      <c r="EKH83" s="4"/>
      <c r="EKI83" s="4"/>
      <c r="EKJ83" s="4"/>
      <c r="EKK83" s="4"/>
      <c r="EKL83" s="4"/>
      <c r="EKM83" s="4"/>
      <c r="EKN83" s="4"/>
      <c r="EKO83" s="4"/>
      <c r="EKP83" s="4"/>
      <c r="EKQ83" s="4"/>
      <c r="EKR83" s="4"/>
      <c r="EKS83" s="4"/>
      <c r="EKT83" s="4"/>
      <c r="EKU83" s="4"/>
      <c r="EKV83" s="4"/>
      <c r="EKW83" s="4"/>
      <c r="EKX83" s="4"/>
      <c r="EKY83" s="4"/>
      <c r="EKZ83" s="4"/>
      <c r="ELA83" s="4"/>
      <c r="ELB83" s="4"/>
      <c r="ELC83" s="4"/>
      <c r="ELD83" s="4"/>
      <c r="ELE83" s="4"/>
      <c r="ELF83" s="4"/>
      <c r="ELG83" s="4"/>
      <c r="ELH83" s="4"/>
      <c r="ELI83" s="4"/>
      <c r="ELJ83" s="4"/>
      <c r="ELK83" s="4"/>
      <c r="ELL83" s="4"/>
      <c r="ELM83" s="4"/>
      <c r="ELN83" s="4"/>
      <c r="ELO83" s="4"/>
      <c r="ELP83" s="4"/>
      <c r="ELQ83" s="4"/>
      <c r="ELR83" s="4"/>
      <c r="ELS83" s="4"/>
      <c r="ELT83" s="4"/>
      <c r="ELU83" s="4"/>
      <c r="ELV83" s="4"/>
      <c r="ELW83" s="4"/>
      <c r="ELX83" s="4"/>
      <c r="ELY83" s="4"/>
      <c r="ELZ83" s="4"/>
      <c r="EMA83" s="4"/>
      <c r="EMB83" s="4"/>
      <c r="EMC83" s="4"/>
      <c r="EMD83" s="4"/>
      <c r="EME83" s="4"/>
      <c r="EMF83" s="4"/>
      <c r="EMG83" s="4"/>
      <c r="EMH83" s="4"/>
      <c r="EMI83" s="4"/>
      <c r="EMJ83" s="4"/>
      <c r="EMK83" s="4"/>
      <c r="EML83" s="4"/>
      <c r="EMM83" s="4"/>
      <c r="EMN83" s="4"/>
      <c r="EMO83" s="4"/>
      <c r="EMP83" s="4"/>
      <c r="EMQ83" s="4"/>
      <c r="EMR83" s="4"/>
      <c r="EMS83" s="4"/>
      <c r="EMT83" s="4"/>
      <c r="EMU83" s="4"/>
      <c r="EMV83" s="4"/>
      <c r="EMW83" s="4"/>
      <c r="EMX83" s="4"/>
      <c r="EMY83" s="4"/>
      <c r="EMZ83" s="4"/>
      <c r="ENA83" s="4"/>
      <c r="ENB83" s="4"/>
      <c r="ENC83" s="4"/>
      <c r="END83" s="4"/>
      <c r="ENE83" s="4"/>
      <c r="ENF83" s="4"/>
      <c r="ENG83" s="4"/>
      <c r="ENH83" s="4"/>
      <c r="ENI83" s="4"/>
      <c r="ENJ83" s="4"/>
      <c r="ENK83" s="4"/>
      <c r="ENL83" s="4"/>
      <c r="ENM83" s="4"/>
      <c r="ENN83" s="4"/>
      <c r="ENO83" s="4"/>
      <c r="ENP83" s="4"/>
      <c r="ENQ83" s="4"/>
      <c r="ENR83" s="4"/>
      <c r="ENS83" s="4"/>
      <c r="ENT83" s="4"/>
      <c r="ENU83" s="4"/>
      <c r="ENV83" s="4"/>
      <c r="ENW83" s="4"/>
      <c r="ENX83" s="4"/>
      <c r="ENY83" s="4"/>
      <c r="ENZ83" s="4"/>
      <c r="EOA83" s="4"/>
      <c r="EOB83" s="4"/>
      <c r="EOC83" s="4"/>
      <c r="EOD83" s="4"/>
      <c r="EOE83" s="4"/>
      <c r="EOF83" s="4"/>
      <c r="EOG83" s="4"/>
      <c r="EOH83" s="4"/>
      <c r="EOI83" s="4"/>
      <c r="EOJ83" s="4"/>
      <c r="EOK83" s="4"/>
      <c r="EOL83" s="4"/>
      <c r="EOM83" s="4"/>
      <c r="EON83" s="4"/>
      <c r="EOO83" s="4"/>
      <c r="EOP83" s="4"/>
      <c r="EOQ83" s="4"/>
      <c r="EOR83" s="4"/>
      <c r="EOS83" s="4"/>
      <c r="EOT83" s="4"/>
      <c r="EOU83" s="4"/>
      <c r="EOV83" s="4"/>
      <c r="EOW83" s="4"/>
      <c r="EOX83" s="4"/>
      <c r="EOY83" s="4"/>
      <c r="EOZ83" s="4"/>
      <c r="EPA83" s="4"/>
      <c r="EPB83" s="4"/>
      <c r="EPC83" s="4"/>
      <c r="EPD83" s="4"/>
      <c r="EPE83" s="4"/>
      <c r="EPF83" s="4"/>
      <c r="EPG83" s="4"/>
      <c r="EPH83" s="4"/>
      <c r="EPI83" s="4"/>
      <c r="EPJ83" s="4"/>
      <c r="EPK83" s="4"/>
      <c r="EPL83" s="4"/>
      <c r="EPM83" s="4"/>
      <c r="EPN83" s="4"/>
      <c r="EPO83" s="4"/>
      <c r="EPP83" s="4"/>
      <c r="EPQ83" s="4"/>
      <c r="EPR83" s="4"/>
      <c r="EPS83" s="4"/>
      <c r="EPT83" s="4"/>
      <c r="EPU83" s="4"/>
      <c r="EPV83" s="4"/>
      <c r="EPW83" s="4"/>
      <c r="EPX83" s="4"/>
      <c r="EPY83" s="4"/>
      <c r="EPZ83" s="4"/>
      <c r="EQA83" s="4"/>
      <c r="EQB83" s="4"/>
      <c r="EQC83" s="4"/>
      <c r="EQD83" s="4"/>
      <c r="EQE83" s="4"/>
      <c r="EQF83" s="4"/>
      <c r="EQG83" s="4"/>
      <c r="EQH83" s="4"/>
      <c r="EQI83" s="4"/>
      <c r="EQJ83" s="4"/>
      <c r="EQK83" s="4"/>
      <c r="EQL83" s="4"/>
      <c r="EQM83" s="4"/>
      <c r="EQN83" s="4"/>
      <c r="EQO83" s="4"/>
      <c r="EQP83" s="4"/>
      <c r="EQQ83" s="4"/>
      <c r="EQR83" s="4"/>
      <c r="EQS83" s="4"/>
      <c r="EQT83" s="4"/>
      <c r="EQU83" s="4"/>
      <c r="EQV83" s="4"/>
      <c r="EQW83" s="4"/>
      <c r="EQX83" s="4"/>
      <c r="EQY83" s="4"/>
      <c r="EQZ83" s="4"/>
      <c r="ERA83" s="4"/>
      <c r="ERB83" s="4"/>
      <c r="ERC83" s="4"/>
      <c r="ERD83" s="4"/>
      <c r="ERE83" s="4"/>
      <c r="ERF83" s="4"/>
      <c r="ERG83" s="4"/>
      <c r="ERH83" s="4"/>
      <c r="ERI83" s="4"/>
      <c r="ERJ83" s="4"/>
      <c r="ERK83" s="4"/>
      <c r="ERL83" s="4"/>
      <c r="ERM83" s="4"/>
      <c r="ERN83" s="4"/>
      <c r="ERO83" s="4"/>
      <c r="ERP83" s="4"/>
      <c r="ERQ83" s="4"/>
      <c r="ERR83" s="4"/>
      <c r="ERS83" s="4"/>
      <c r="ERT83" s="4"/>
      <c r="ERU83" s="4"/>
      <c r="ERV83" s="4"/>
      <c r="ERW83" s="4"/>
      <c r="ERX83" s="4"/>
      <c r="ERY83" s="4"/>
      <c r="ERZ83" s="4"/>
      <c r="ESA83" s="4"/>
      <c r="ESB83" s="4"/>
      <c r="ESC83" s="4"/>
      <c r="ESD83" s="4"/>
      <c r="ESE83" s="4"/>
      <c r="ESF83" s="4"/>
      <c r="ESG83" s="4"/>
      <c r="ESH83" s="4"/>
      <c r="ESI83" s="4"/>
      <c r="ESJ83" s="4"/>
      <c r="ESK83" s="4"/>
      <c r="ESL83" s="4"/>
      <c r="ESM83" s="4"/>
      <c r="ESN83" s="4"/>
      <c r="ESO83" s="4"/>
      <c r="ESP83" s="4"/>
      <c r="ESQ83" s="4"/>
      <c r="ESR83" s="4"/>
      <c r="ESS83" s="4"/>
      <c r="EST83" s="4"/>
      <c r="ESU83" s="4"/>
      <c r="ESV83" s="4"/>
      <c r="ESW83" s="4"/>
      <c r="ESX83" s="4"/>
      <c r="ESY83" s="4"/>
      <c r="ESZ83" s="4"/>
      <c r="ETA83" s="4"/>
      <c r="ETB83" s="4"/>
      <c r="ETC83" s="4"/>
      <c r="ETD83" s="4"/>
      <c r="ETE83" s="4"/>
      <c r="ETF83" s="4"/>
      <c r="ETG83" s="4"/>
      <c r="ETH83" s="4"/>
      <c r="ETI83" s="4"/>
      <c r="ETJ83" s="4"/>
      <c r="ETK83" s="4"/>
      <c r="ETL83" s="4"/>
      <c r="ETM83" s="4"/>
      <c r="ETN83" s="4"/>
      <c r="ETO83" s="4"/>
      <c r="ETP83" s="4"/>
      <c r="ETQ83" s="4"/>
      <c r="ETR83" s="4"/>
      <c r="ETS83" s="4"/>
      <c r="ETT83" s="4"/>
      <c r="ETU83" s="4"/>
      <c r="ETV83" s="4"/>
      <c r="ETW83" s="4"/>
      <c r="ETX83" s="4"/>
      <c r="ETY83" s="4"/>
      <c r="ETZ83" s="4"/>
      <c r="EUA83" s="4"/>
      <c r="EUB83" s="4"/>
      <c r="EUC83" s="4"/>
      <c r="EUD83" s="4"/>
      <c r="EUE83" s="4"/>
      <c r="EUF83" s="4"/>
      <c r="EUG83" s="4"/>
      <c r="EUH83" s="4"/>
      <c r="EUI83" s="4"/>
      <c r="EUJ83" s="4"/>
      <c r="EUK83" s="4"/>
      <c r="EUL83" s="4"/>
      <c r="EUM83" s="4"/>
      <c r="EUN83" s="4"/>
      <c r="EUO83" s="4"/>
      <c r="EUP83" s="4"/>
      <c r="EUQ83" s="4"/>
      <c r="EUR83" s="4"/>
      <c r="EUS83" s="4"/>
      <c r="EUT83" s="4"/>
      <c r="EUU83" s="4"/>
      <c r="EUV83" s="4"/>
      <c r="EUW83" s="4"/>
      <c r="EUX83" s="4"/>
      <c r="EUY83" s="4"/>
      <c r="EUZ83" s="4"/>
      <c r="EVA83" s="4"/>
      <c r="EVB83" s="4"/>
      <c r="EVC83" s="4"/>
      <c r="EVD83" s="4"/>
      <c r="EVE83" s="4"/>
      <c r="EVF83" s="4"/>
      <c r="EVG83" s="4"/>
      <c r="EVH83" s="4"/>
      <c r="EVI83" s="4"/>
      <c r="EVJ83" s="4"/>
      <c r="EVK83" s="4"/>
      <c r="EVL83" s="4"/>
      <c r="EVM83" s="4"/>
      <c r="EVN83" s="4"/>
      <c r="EVO83" s="4"/>
      <c r="EVP83" s="4"/>
      <c r="EVQ83" s="4"/>
      <c r="EVR83" s="4"/>
      <c r="EVS83" s="4"/>
      <c r="EVT83" s="4"/>
      <c r="EVU83" s="4"/>
      <c r="EVV83" s="4"/>
      <c r="EVW83" s="4"/>
      <c r="EVX83" s="4"/>
      <c r="EVY83" s="4"/>
      <c r="EVZ83" s="4"/>
      <c r="EWA83" s="4"/>
      <c r="EWB83" s="4"/>
      <c r="EWC83" s="4"/>
      <c r="EWD83" s="4"/>
      <c r="EWE83" s="4"/>
      <c r="EWF83" s="4"/>
      <c r="EWG83" s="4"/>
      <c r="EWH83" s="4"/>
      <c r="EWI83" s="4"/>
      <c r="EWJ83" s="4"/>
      <c r="EWK83" s="4"/>
      <c r="EWL83" s="4"/>
      <c r="EWM83" s="4"/>
      <c r="EWN83" s="4"/>
      <c r="EWO83" s="4"/>
      <c r="EWP83" s="4"/>
      <c r="EWQ83" s="4"/>
      <c r="EWR83" s="4"/>
      <c r="EWS83" s="4"/>
      <c r="EWT83" s="4"/>
      <c r="EWU83" s="4"/>
      <c r="EWV83" s="4"/>
      <c r="EWW83" s="4"/>
      <c r="EWX83" s="4"/>
      <c r="EWY83" s="4"/>
      <c r="EWZ83" s="4"/>
      <c r="EXA83" s="4"/>
      <c r="EXB83" s="4"/>
      <c r="EXC83" s="4"/>
      <c r="EXD83" s="4"/>
      <c r="EXE83" s="4"/>
      <c r="EXF83" s="4"/>
      <c r="EXG83" s="4"/>
      <c r="EXH83" s="4"/>
      <c r="EXI83" s="4"/>
      <c r="EXJ83" s="4"/>
      <c r="EXK83" s="4"/>
      <c r="EXL83" s="4"/>
      <c r="EXM83" s="4"/>
      <c r="EXN83" s="4"/>
      <c r="EXO83" s="4"/>
      <c r="EXP83" s="4"/>
      <c r="EXQ83" s="4"/>
      <c r="EXR83" s="4"/>
      <c r="EXS83" s="4"/>
      <c r="EXT83" s="4"/>
      <c r="EXU83" s="4"/>
      <c r="EXV83" s="4"/>
      <c r="EXW83" s="4"/>
      <c r="EXX83" s="4"/>
      <c r="EXY83" s="4"/>
      <c r="EXZ83" s="4"/>
      <c r="EYA83" s="4"/>
      <c r="EYB83" s="4"/>
      <c r="EYC83" s="4"/>
      <c r="EYD83" s="4"/>
      <c r="EYE83" s="4"/>
      <c r="EYF83" s="4"/>
      <c r="EYG83" s="4"/>
      <c r="EYH83" s="4"/>
      <c r="EYI83" s="4"/>
      <c r="EYJ83" s="4"/>
      <c r="EYK83" s="4"/>
      <c r="EYL83" s="4"/>
      <c r="EYM83" s="4"/>
      <c r="EYN83" s="4"/>
      <c r="EYO83" s="4"/>
      <c r="EYP83" s="4"/>
      <c r="EYQ83" s="4"/>
      <c r="EYR83" s="4"/>
      <c r="EYS83" s="4"/>
      <c r="EYT83" s="4"/>
      <c r="EYU83" s="4"/>
      <c r="EYV83" s="4"/>
      <c r="EYW83" s="4"/>
      <c r="EYX83" s="4"/>
      <c r="EYY83" s="4"/>
      <c r="EYZ83" s="4"/>
      <c r="EZA83" s="4"/>
      <c r="EZB83" s="4"/>
      <c r="EZC83" s="4"/>
      <c r="EZD83" s="4"/>
      <c r="EZE83" s="4"/>
      <c r="EZF83" s="4"/>
      <c r="EZG83" s="4"/>
      <c r="EZH83" s="4"/>
      <c r="EZI83" s="4"/>
      <c r="EZJ83" s="4"/>
      <c r="EZK83" s="4"/>
      <c r="EZL83" s="4"/>
      <c r="EZM83" s="4"/>
      <c r="EZN83" s="4"/>
      <c r="EZO83" s="4"/>
      <c r="EZP83" s="4"/>
      <c r="EZQ83" s="4"/>
      <c r="EZR83" s="4"/>
      <c r="EZS83" s="4"/>
      <c r="EZT83" s="4"/>
      <c r="EZU83" s="4"/>
      <c r="EZV83" s="4"/>
      <c r="EZW83" s="4"/>
      <c r="EZX83" s="4"/>
      <c r="EZY83" s="4"/>
      <c r="EZZ83" s="4"/>
      <c r="FAA83" s="4"/>
      <c r="FAB83" s="4"/>
      <c r="FAC83" s="4"/>
      <c r="FAD83" s="4"/>
      <c r="FAE83" s="4"/>
      <c r="FAF83" s="4"/>
      <c r="FAG83" s="4"/>
      <c r="FAH83" s="4"/>
      <c r="FAI83" s="4"/>
      <c r="FAJ83" s="4"/>
      <c r="FAK83" s="4"/>
      <c r="FAL83" s="4"/>
      <c r="FAM83" s="4"/>
      <c r="FAN83" s="4"/>
      <c r="FAO83" s="4"/>
      <c r="FAP83" s="4"/>
      <c r="FAQ83" s="4"/>
      <c r="FAR83" s="4"/>
      <c r="FAS83" s="4"/>
      <c r="FAT83" s="4"/>
      <c r="FAU83" s="4"/>
      <c r="FAV83" s="4"/>
      <c r="FAW83" s="4"/>
      <c r="FAX83" s="4"/>
      <c r="FAY83" s="4"/>
      <c r="FAZ83" s="4"/>
      <c r="FBA83" s="4"/>
      <c r="FBB83" s="4"/>
      <c r="FBC83" s="4"/>
      <c r="FBD83" s="4"/>
      <c r="FBE83" s="4"/>
      <c r="FBF83" s="4"/>
      <c r="FBG83" s="4"/>
      <c r="FBH83" s="4"/>
      <c r="FBI83" s="4"/>
      <c r="FBJ83" s="4"/>
      <c r="FBK83" s="4"/>
      <c r="FBL83" s="4"/>
      <c r="FBM83" s="4"/>
      <c r="FBN83" s="4"/>
      <c r="FBO83" s="4"/>
      <c r="FBP83" s="4"/>
      <c r="FBQ83" s="4"/>
      <c r="FBR83" s="4"/>
      <c r="FBS83" s="4"/>
      <c r="FBT83" s="4"/>
      <c r="FBU83" s="4"/>
      <c r="FBV83" s="4"/>
      <c r="FBW83" s="4"/>
      <c r="FBX83" s="4"/>
      <c r="FBY83" s="4"/>
      <c r="FBZ83" s="4"/>
      <c r="FCA83" s="4"/>
      <c r="FCB83" s="4"/>
      <c r="FCC83" s="4"/>
      <c r="FCD83" s="4"/>
      <c r="FCE83" s="4"/>
      <c r="FCF83" s="4"/>
      <c r="FCG83" s="4"/>
      <c r="FCH83" s="4"/>
      <c r="FCI83" s="4"/>
      <c r="FCJ83" s="4"/>
      <c r="FCK83" s="4"/>
      <c r="FCL83" s="4"/>
      <c r="FCM83" s="4"/>
      <c r="FCN83" s="4"/>
      <c r="FCO83" s="4"/>
      <c r="FCP83" s="4"/>
      <c r="FCQ83" s="4"/>
      <c r="FCR83" s="4"/>
      <c r="FCS83" s="4"/>
      <c r="FCT83" s="4"/>
      <c r="FCU83" s="4"/>
      <c r="FCV83" s="4"/>
      <c r="FCW83" s="4"/>
      <c r="FCX83" s="4"/>
      <c r="FCY83" s="4"/>
      <c r="FCZ83" s="4"/>
      <c r="FDA83" s="4"/>
      <c r="FDB83" s="4"/>
      <c r="FDC83" s="4"/>
      <c r="FDD83" s="4"/>
      <c r="FDE83" s="4"/>
      <c r="FDF83" s="4"/>
      <c r="FDG83" s="4"/>
      <c r="FDH83" s="4"/>
      <c r="FDI83" s="4"/>
      <c r="FDJ83" s="4"/>
      <c r="FDK83" s="4"/>
      <c r="FDL83" s="4"/>
      <c r="FDM83" s="4"/>
      <c r="FDN83" s="4"/>
      <c r="FDO83" s="4"/>
      <c r="FDP83" s="4"/>
      <c r="FDQ83" s="4"/>
      <c r="FDR83" s="4"/>
      <c r="FDS83" s="4"/>
      <c r="FDT83" s="4"/>
      <c r="FDU83" s="4"/>
      <c r="FDV83" s="4"/>
      <c r="FDW83" s="4"/>
      <c r="FDX83" s="4"/>
      <c r="FDY83" s="4"/>
      <c r="FDZ83" s="4"/>
      <c r="FEA83" s="4"/>
      <c r="FEB83" s="4"/>
      <c r="FEC83" s="4"/>
      <c r="FED83" s="4"/>
      <c r="FEE83" s="4"/>
      <c r="FEF83" s="4"/>
      <c r="FEG83" s="4"/>
      <c r="FEH83" s="4"/>
      <c r="FEI83" s="4"/>
      <c r="FEJ83" s="4"/>
      <c r="FEK83" s="4"/>
      <c r="FEL83" s="4"/>
      <c r="FEM83" s="4"/>
      <c r="FEN83" s="4"/>
      <c r="FEO83" s="4"/>
      <c r="FEP83" s="4"/>
      <c r="FEQ83" s="4"/>
      <c r="FER83" s="4"/>
      <c r="FES83" s="4"/>
      <c r="FET83" s="4"/>
      <c r="FEU83" s="4"/>
      <c r="FEV83" s="4"/>
      <c r="FEW83" s="4"/>
      <c r="FEX83" s="4"/>
      <c r="FEY83" s="4"/>
      <c r="FEZ83" s="4"/>
      <c r="FFA83" s="4"/>
      <c r="FFB83" s="4"/>
      <c r="FFC83" s="4"/>
      <c r="FFD83" s="4"/>
      <c r="FFE83" s="4"/>
      <c r="FFF83" s="4"/>
      <c r="FFG83" s="4"/>
      <c r="FFH83" s="4"/>
      <c r="FFI83" s="4"/>
      <c r="FFJ83" s="4"/>
      <c r="FFK83" s="4"/>
      <c r="FFL83" s="4"/>
      <c r="FFM83" s="4"/>
      <c r="FFN83" s="4"/>
      <c r="FFO83" s="4"/>
      <c r="FFP83" s="4"/>
      <c r="FFQ83" s="4"/>
      <c r="FFR83" s="4"/>
      <c r="FFS83" s="4"/>
      <c r="FFT83" s="4"/>
      <c r="FFU83" s="4"/>
      <c r="FFV83" s="4"/>
      <c r="FFW83" s="4"/>
      <c r="FFX83" s="4"/>
      <c r="FFY83" s="4"/>
      <c r="FFZ83" s="4"/>
      <c r="FGA83" s="4"/>
      <c r="FGB83" s="4"/>
      <c r="FGC83" s="4"/>
      <c r="FGD83" s="4"/>
      <c r="FGE83" s="4"/>
      <c r="FGF83" s="4"/>
      <c r="FGG83" s="4"/>
      <c r="FGH83" s="4"/>
      <c r="FGI83" s="4"/>
      <c r="FGJ83" s="4"/>
      <c r="FGK83" s="4"/>
      <c r="FGL83" s="4"/>
      <c r="FGM83" s="4"/>
      <c r="FGN83" s="4"/>
      <c r="FGO83" s="4"/>
      <c r="FGP83" s="4"/>
      <c r="FGQ83" s="4"/>
      <c r="FGR83" s="4"/>
      <c r="FGS83" s="4"/>
      <c r="FGT83" s="4"/>
      <c r="FGU83" s="4"/>
      <c r="FGV83" s="4"/>
      <c r="FGW83" s="4"/>
      <c r="FGX83" s="4"/>
      <c r="FGY83" s="4"/>
      <c r="FGZ83" s="4"/>
      <c r="FHA83" s="4"/>
      <c r="FHB83" s="4"/>
      <c r="FHC83" s="4"/>
      <c r="FHD83" s="4"/>
      <c r="FHE83" s="4"/>
      <c r="FHF83" s="4"/>
      <c r="FHG83" s="4"/>
      <c r="FHH83" s="4"/>
      <c r="FHI83" s="4"/>
      <c r="FHJ83" s="4"/>
      <c r="FHK83" s="4"/>
      <c r="FHL83" s="4"/>
      <c r="FHM83" s="4"/>
      <c r="FHN83" s="4"/>
      <c r="FHO83" s="4"/>
      <c r="FHP83" s="4"/>
      <c r="FHQ83" s="4"/>
      <c r="FHR83" s="4"/>
      <c r="FHS83" s="4"/>
      <c r="FHT83" s="4"/>
      <c r="FHU83" s="4"/>
      <c r="FHV83" s="4"/>
      <c r="FHW83" s="4"/>
      <c r="FHX83" s="4"/>
      <c r="FHY83" s="4"/>
      <c r="FHZ83" s="4"/>
      <c r="FIA83" s="4"/>
      <c r="FIB83" s="4"/>
      <c r="FIC83" s="4"/>
      <c r="FID83" s="4"/>
      <c r="FIE83" s="4"/>
      <c r="FIF83" s="4"/>
      <c r="FIG83" s="4"/>
      <c r="FIH83" s="4"/>
      <c r="FII83" s="4"/>
      <c r="FIJ83" s="4"/>
      <c r="FIK83" s="4"/>
      <c r="FIL83" s="4"/>
      <c r="FIM83" s="4"/>
      <c r="FIN83" s="4"/>
      <c r="FIO83" s="4"/>
      <c r="FIP83" s="4"/>
      <c r="FIQ83" s="4"/>
      <c r="FIR83" s="4"/>
      <c r="FIS83" s="4"/>
      <c r="FIT83" s="4"/>
      <c r="FIU83" s="4"/>
      <c r="FIV83" s="4"/>
      <c r="FIW83" s="4"/>
      <c r="FIX83" s="4"/>
      <c r="FIY83" s="4"/>
      <c r="FIZ83" s="4"/>
      <c r="FJA83" s="4"/>
      <c r="FJB83" s="4"/>
      <c r="FJC83" s="4"/>
      <c r="FJD83" s="4"/>
      <c r="FJE83" s="4"/>
      <c r="FJF83" s="4"/>
      <c r="FJG83" s="4"/>
      <c r="FJH83" s="4"/>
      <c r="FJI83" s="4"/>
      <c r="FJJ83" s="4"/>
      <c r="FJK83" s="4"/>
      <c r="FJL83" s="4"/>
      <c r="FJM83" s="4"/>
      <c r="FJN83" s="4"/>
      <c r="FJO83" s="4"/>
      <c r="FJP83" s="4"/>
      <c r="FJQ83" s="4"/>
      <c r="FJR83" s="4"/>
      <c r="FJS83" s="4"/>
      <c r="FJT83" s="4"/>
      <c r="FJU83" s="4"/>
      <c r="FJV83" s="4"/>
      <c r="FJW83" s="4"/>
      <c r="FJX83" s="4"/>
      <c r="FJY83" s="4"/>
      <c r="FJZ83" s="4"/>
      <c r="FKA83" s="4"/>
      <c r="FKB83" s="4"/>
      <c r="FKC83" s="4"/>
      <c r="FKD83" s="4"/>
      <c r="FKE83" s="4"/>
      <c r="FKF83" s="4"/>
      <c r="FKG83" s="4"/>
      <c r="FKH83" s="4"/>
      <c r="FKI83" s="4"/>
      <c r="FKJ83" s="4"/>
      <c r="FKK83" s="4"/>
      <c r="FKL83" s="4"/>
      <c r="FKM83" s="4"/>
      <c r="FKN83" s="4"/>
      <c r="FKO83" s="4"/>
      <c r="FKP83" s="4"/>
      <c r="FKQ83" s="4"/>
      <c r="FKR83" s="4"/>
      <c r="FKS83" s="4"/>
      <c r="FKT83" s="4"/>
      <c r="FKU83" s="4"/>
      <c r="FKV83" s="4"/>
      <c r="FKW83" s="4"/>
      <c r="FKX83" s="4"/>
      <c r="FKY83" s="4"/>
      <c r="FKZ83" s="4"/>
      <c r="FLA83" s="4"/>
      <c r="FLB83" s="4"/>
      <c r="FLC83" s="4"/>
      <c r="FLD83" s="4"/>
      <c r="FLE83" s="4"/>
      <c r="FLF83" s="4"/>
      <c r="FLG83" s="4"/>
      <c r="FLH83" s="4"/>
      <c r="FLI83" s="4"/>
      <c r="FLJ83" s="4"/>
      <c r="FLK83" s="4"/>
      <c r="FLL83" s="4"/>
      <c r="FLM83" s="4"/>
      <c r="FLN83" s="4"/>
      <c r="FLO83" s="4"/>
      <c r="FLP83" s="4"/>
      <c r="FLQ83" s="4"/>
      <c r="FLR83" s="4"/>
      <c r="FLS83" s="4"/>
      <c r="FLT83" s="4"/>
      <c r="FLU83" s="4"/>
      <c r="FLV83" s="4"/>
      <c r="FLW83" s="4"/>
      <c r="FLX83" s="4"/>
      <c r="FLY83" s="4"/>
      <c r="FLZ83" s="4"/>
      <c r="FMA83" s="4"/>
      <c r="FMB83" s="4"/>
      <c r="FMC83" s="4"/>
      <c r="FMD83" s="4"/>
      <c r="FME83" s="4"/>
      <c r="FMF83" s="4"/>
      <c r="FMG83" s="4"/>
      <c r="FMH83" s="4"/>
      <c r="FMI83" s="4"/>
      <c r="FMJ83" s="4"/>
      <c r="FMK83" s="4"/>
      <c r="FML83" s="4"/>
      <c r="FMM83" s="4"/>
      <c r="FMN83" s="4"/>
      <c r="FMO83" s="4"/>
      <c r="FMP83" s="4"/>
      <c r="FMQ83" s="4"/>
      <c r="FMR83" s="4"/>
      <c r="FMS83" s="4"/>
      <c r="FMT83" s="4"/>
      <c r="FMU83" s="4"/>
      <c r="FMV83" s="4"/>
      <c r="FMW83" s="4"/>
      <c r="FMX83" s="4"/>
      <c r="FMY83" s="4"/>
      <c r="FMZ83" s="4"/>
      <c r="FNA83" s="4"/>
      <c r="FNB83" s="4"/>
      <c r="FNC83" s="4"/>
      <c r="FND83" s="4"/>
      <c r="FNE83" s="4"/>
      <c r="FNF83" s="4"/>
      <c r="FNG83" s="4"/>
      <c r="FNH83" s="4"/>
      <c r="FNI83" s="4"/>
      <c r="FNJ83" s="4"/>
      <c r="FNK83" s="4"/>
      <c r="FNL83" s="4"/>
      <c r="FNM83" s="4"/>
      <c r="FNN83" s="4"/>
      <c r="FNO83" s="4"/>
      <c r="FNP83" s="4"/>
      <c r="FNQ83" s="4"/>
      <c r="FNR83" s="4"/>
      <c r="FNS83" s="4"/>
      <c r="FNT83" s="4"/>
      <c r="FNU83" s="4"/>
      <c r="FNV83" s="4"/>
      <c r="FNW83" s="4"/>
      <c r="FNX83" s="4"/>
      <c r="FNY83" s="4"/>
      <c r="FNZ83" s="4"/>
      <c r="FOA83" s="4"/>
      <c r="FOB83" s="4"/>
      <c r="FOC83" s="4"/>
      <c r="FOD83" s="4"/>
      <c r="FOE83" s="4"/>
      <c r="FOF83" s="4"/>
      <c r="FOG83" s="4"/>
      <c r="FOH83" s="4"/>
      <c r="FOI83" s="4"/>
      <c r="FOJ83" s="4"/>
      <c r="FOK83" s="4"/>
      <c r="FOL83" s="4"/>
      <c r="FOM83" s="4"/>
      <c r="FON83" s="4"/>
      <c r="FOO83" s="4"/>
      <c r="FOP83" s="4"/>
      <c r="FOQ83" s="4"/>
      <c r="FOR83" s="4"/>
      <c r="FOS83" s="4"/>
      <c r="FOT83" s="4"/>
      <c r="FOU83" s="4"/>
      <c r="FOV83" s="4"/>
      <c r="FOW83" s="4"/>
      <c r="FOX83" s="4"/>
      <c r="FOY83" s="4"/>
      <c r="FOZ83" s="4"/>
      <c r="FPA83" s="4"/>
      <c r="FPB83" s="4"/>
      <c r="FPC83" s="4"/>
      <c r="FPD83" s="4"/>
      <c r="FPE83" s="4"/>
      <c r="FPF83" s="4"/>
      <c r="FPG83" s="4"/>
      <c r="FPH83" s="4"/>
      <c r="FPI83" s="4"/>
      <c r="FPJ83" s="4"/>
      <c r="FPK83" s="4"/>
      <c r="FPL83" s="4"/>
      <c r="FPM83" s="4"/>
      <c r="FPN83" s="4"/>
      <c r="FPO83" s="4"/>
      <c r="FPP83" s="4"/>
      <c r="FPQ83" s="4"/>
      <c r="FPR83" s="4"/>
      <c r="FPS83" s="4"/>
      <c r="FPT83" s="4"/>
      <c r="FPU83" s="4"/>
      <c r="FPV83" s="4"/>
      <c r="FPW83" s="4"/>
      <c r="FPX83" s="4"/>
      <c r="FPY83" s="4"/>
      <c r="FPZ83" s="4"/>
      <c r="FQA83" s="4"/>
      <c r="FQB83" s="4"/>
      <c r="FQC83" s="4"/>
      <c r="FQD83" s="4"/>
      <c r="FQE83" s="4"/>
      <c r="FQF83" s="4"/>
      <c r="FQG83" s="4"/>
      <c r="FQH83" s="4"/>
      <c r="FQI83" s="4"/>
      <c r="FQJ83" s="4"/>
      <c r="FQK83" s="4"/>
      <c r="FQL83" s="4"/>
      <c r="FQM83" s="4"/>
      <c r="FQN83" s="4"/>
      <c r="FQO83" s="4"/>
      <c r="FQP83" s="4"/>
      <c r="FQQ83" s="4"/>
      <c r="FQR83" s="4"/>
      <c r="FQS83" s="4"/>
      <c r="FQT83" s="4"/>
      <c r="FQU83" s="4"/>
      <c r="FQV83" s="4"/>
      <c r="FQW83" s="4"/>
      <c r="FQX83" s="4"/>
      <c r="FQY83" s="4"/>
      <c r="FQZ83" s="4"/>
      <c r="FRA83" s="4"/>
      <c r="FRB83" s="4"/>
      <c r="FRC83" s="4"/>
      <c r="FRD83" s="4"/>
      <c r="FRE83" s="4"/>
      <c r="FRF83" s="4"/>
      <c r="FRG83" s="4"/>
      <c r="FRH83" s="4"/>
      <c r="FRI83" s="4"/>
      <c r="FRJ83" s="4"/>
      <c r="FRK83" s="4"/>
      <c r="FRL83" s="4"/>
      <c r="FRM83" s="4"/>
      <c r="FRN83" s="4"/>
      <c r="FRO83" s="4"/>
      <c r="FRP83" s="4"/>
      <c r="FRQ83" s="4"/>
      <c r="FRR83" s="4"/>
      <c r="FRS83" s="4"/>
      <c r="FRT83" s="4"/>
      <c r="FRU83" s="4"/>
      <c r="FRV83" s="4"/>
      <c r="FRW83" s="4"/>
      <c r="FRX83" s="4"/>
      <c r="FRY83" s="4"/>
      <c r="FRZ83" s="4"/>
      <c r="FSA83" s="4"/>
      <c r="FSB83" s="4"/>
      <c r="FSC83" s="4"/>
      <c r="FSD83" s="4"/>
      <c r="FSE83" s="4"/>
      <c r="FSF83" s="4"/>
      <c r="FSG83" s="4"/>
      <c r="FSH83" s="4"/>
      <c r="FSI83" s="4"/>
      <c r="FSJ83" s="4"/>
      <c r="FSK83" s="4"/>
      <c r="FSL83" s="4"/>
      <c r="FSM83" s="4"/>
      <c r="FSN83" s="4"/>
      <c r="FSO83" s="4"/>
      <c r="FSP83" s="4"/>
      <c r="FSQ83" s="4"/>
      <c r="FSR83" s="4"/>
      <c r="FSS83" s="4"/>
      <c r="FST83" s="4"/>
      <c r="FSU83" s="4"/>
      <c r="FSV83" s="4"/>
      <c r="FSW83" s="4"/>
      <c r="FSX83" s="4"/>
      <c r="FSY83" s="4"/>
      <c r="FSZ83" s="4"/>
      <c r="FTA83" s="4"/>
      <c r="FTB83" s="4"/>
      <c r="FTC83" s="4"/>
      <c r="FTD83" s="4"/>
      <c r="FTE83" s="4"/>
      <c r="FTF83" s="4"/>
      <c r="FTG83" s="4"/>
      <c r="FTH83" s="4"/>
      <c r="FTI83" s="4"/>
      <c r="FTJ83" s="4"/>
      <c r="FTK83" s="4"/>
      <c r="FTL83" s="4"/>
      <c r="FTM83" s="4"/>
      <c r="FTN83" s="4"/>
      <c r="FTO83" s="4"/>
      <c r="FTP83" s="4"/>
      <c r="FTQ83" s="4"/>
      <c r="FTR83" s="4"/>
      <c r="FTS83" s="4"/>
      <c r="FTT83" s="4"/>
      <c r="FTU83" s="4"/>
      <c r="FTV83" s="4"/>
      <c r="FTW83" s="4"/>
      <c r="FTX83" s="4"/>
      <c r="FTY83" s="4"/>
      <c r="FTZ83" s="4"/>
      <c r="FUA83" s="4"/>
      <c r="FUB83" s="4"/>
      <c r="FUC83" s="4"/>
      <c r="FUD83" s="4"/>
      <c r="FUE83" s="4"/>
      <c r="FUF83" s="4"/>
      <c r="FUG83" s="4"/>
      <c r="FUH83" s="4"/>
      <c r="FUI83" s="4"/>
      <c r="FUJ83" s="4"/>
      <c r="FUK83" s="4"/>
      <c r="FUL83" s="4"/>
      <c r="FUM83" s="4"/>
      <c r="FUN83" s="4"/>
      <c r="FUO83" s="4"/>
      <c r="FUP83" s="4"/>
      <c r="FUQ83" s="4"/>
      <c r="FUR83" s="4"/>
      <c r="FUS83" s="4"/>
      <c r="FUT83" s="4"/>
      <c r="FUU83" s="4"/>
      <c r="FUV83" s="4"/>
      <c r="FUW83" s="4"/>
      <c r="FUX83" s="4"/>
      <c r="FUY83" s="4"/>
      <c r="FUZ83" s="4"/>
      <c r="FVA83" s="4"/>
      <c r="FVB83" s="4"/>
      <c r="FVC83" s="4"/>
      <c r="FVD83" s="4"/>
      <c r="FVE83" s="4"/>
      <c r="FVF83" s="4"/>
      <c r="FVG83" s="4"/>
      <c r="FVH83" s="4"/>
      <c r="FVI83" s="4"/>
      <c r="FVJ83" s="4"/>
      <c r="FVK83" s="4"/>
      <c r="FVL83" s="4"/>
      <c r="FVM83" s="4"/>
      <c r="FVN83" s="4"/>
      <c r="FVO83" s="4"/>
      <c r="FVP83" s="4"/>
      <c r="FVQ83" s="4"/>
      <c r="FVR83" s="4"/>
      <c r="FVS83" s="4"/>
      <c r="FVT83" s="4"/>
      <c r="FVU83" s="4"/>
      <c r="FVV83" s="4"/>
      <c r="FVW83" s="4"/>
      <c r="FVX83" s="4"/>
      <c r="FVY83" s="4"/>
      <c r="FVZ83" s="4"/>
      <c r="FWA83" s="4"/>
      <c r="FWB83" s="4"/>
      <c r="FWC83" s="4"/>
      <c r="FWD83" s="4"/>
      <c r="FWE83" s="4"/>
      <c r="FWF83" s="4"/>
      <c r="FWG83" s="4"/>
      <c r="FWH83" s="4"/>
      <c r="FWI83" s="4"/>
      <c r="FWJ83" s="4"/>
      <c r="FWK83" s="4"/>
      <c r="FWL83" s="4"/>
      <c r="FWM83" s="4"/>
      <c r="FWN83" s="4"/>
      <c r="FWO83" s="4"/>
      <c r="FWP83" s="4"/>
      <c r="FWQ83" s="4"/>
      <c r="FWR83" s="4"/>
      <c r="FWS83" s="4"/>
      <c r="FWT83" s="4"/>
      <c r="FWU83" s="4"/>
      <c r="FWV83" s="4"/>
      <c r="FWW83" s="4"/>
      <c r="FWX83" s="4"/>
      <c r="FWY83" s="4"/>
      <c r="FWZ83" s="4"/>
      <c r="FXA83" s="4"/>
      <c r="FXB83" s="4"/>
      <c r="FXC83" s="4"/>
      <c r="FXD83" s="4"/>
      <c r="FXE83" s="4"/>
      <c r="FXF83" s="4"/>
      <c r="FXG83" s="4"/>
      <c r="FXH83" s="4"/>
      <c r="FXI83" s="4"/>
      <c r="FXJ83" s="4"/>
      <c r="FXK83" s="4"/>
      <c r="FXL83" s="4"/>
      <c r="FXM83" s="4"/>
      <c r="FXN83" s="4"/>
      <c r="FXO83" s="4"/>
      <c r="FXP83" s="4"/>
      <c r="FXQ83" s="4"/>
      <c r="FXR83" s="4"/>
      <c r="FXS83" s="4"/>
      <c r="FXT83" s="4"/>
      <c r="FXU83" s="4"/>
      <c r="FXV83" s="4"/>
      <c r="FXW83" s="4"/>
      <c r="FXX83" s="4"/>
      <c r="FXY83" s="4"/>
      <c r="FXZ83" s="4"/>
      <c r="FYA83" s="4"/>
      <c r="FYB83" s="4"/>
      <c r="FYC83" s="4"/>
      <c r="FYD83" s="4"/>
      <c r="FYE83" s="4"/>
      <c r="FYF83" s="4"/>
      <c r="FYG83" s="4"/>
      <c r="FYH83" s="4"/>
      <c r="FYI83" s="4"/>
      <c r="FYJ83" s="4"/>
      <c r="FYK83" s="4"/>
      <c r="FYL83" s="4"/>
      <c r="FYM83" s="4"/>
      <c r="FYN83" s="4"/>
      <c r="FYO83" s="4"/>
      <c r="FYP83" s="4"/>
      <c r="FYQ83" s="4"/>
      <c r="FYR83" s="4"/>
      <c r="FYS83" s="4"/>
      <c r="FYT83" s="4"/>
      <c r="FYU83" s="4"/>
      <c r="FYV83" s="4"/>
      <c r="FYW83" s="4"/>
      <c r="FYX83" s="4"/>
      <c r="FYY83" s="4"/>
      <c r="FYZ83" s="4"/>
      <c r="FZA83" s="4"/>
      <c r="FZB83" s="4"/>
      <c r="FZC83" s="4"/>
      <c r="FZD83" s="4"/>
      <c r="FZE83" s="4"/>
      <c r="FZF83" s="4"/>
      <c r="FZG83" s="4"/>
      <c r="FZH83" s="4"/>
      <c r="FZI83" s="4"/>
      <c r="FZJ83" s="4"/>
      <c r="FZK83" s="4"/>
      <c r="FZL83" s="4"/>
      <c r="FZM83" s="4"/>
      <c r="FZN83" s="4"/>
      <c r="FZO83" s="4"/>
      <c r="FZP83" s="4"/>
      <c r="FZQ83" s="4"/>
      <c r="FZR83" s="4"/>
      <c r="FZS83" s="4"/>
      <c r="FZT83" s="4"/>
      <c r="FZU83" s="4"/>
      <c r="FZV83" s="4"/>
      <c r="FZW83" s="4"/>
      <c r="FZX83" s="4"/>
      <c r="FZY83" s="4"/>
      <c r="FZZ83" s="4"/>
      <c r="GAA83" s="4"/>
      <c r="GAB83" s="4"/>
      <c r="GAC83" s="4"/>
      <c r="GAD83" s="4"/>
      <c r="GAE83" s="4"/>
      <c r="GAF83" s="4"/>
      <c r="GAG83" s="4"/>
      <c r="GAH83" s="4"/>
      <c r="GAI83" s="4"/>
      <c r="GAJ83" s="4"/>
      <c r="GAK83" s="4"/>
      <c r="GAL83" s="4"/>
      <c r="GAM83" s="4"/>
      <c r="GAN83" s="4"/>
      <c r="GAO83" s="4"/>
      <c r="GAP83" s="4"/>
      <c r="GAQ83" s="4"/>
      <c r="GAR83" s="4"/>
      <c r="GAS83" s="4"/>
      <c r="GAT83" s="4"/>
      <c r="GAU83" s="4"/>
      <c r="GAV83" s="4"/>
      <c r="GAW83" s="4"/>
      <c r="GAX83" s="4"/>
      <c r="GAY83" s="4"/>
      <c r="GAZ83" s="4"/>
      <c r="GBA83" s="4"/>
      <c r="GBB83" s="4"/>
      <c r="GBC83" s="4"/>
      <c r="GBD83" s="4"/>
      <c r="GBE83" s="4"/>
      <c r="GBF83" s="4"/>
      <c r="GBG83" s="4"/>
      <c r="GBH83" s="4"/>
      <c r="GBI83" s="4"/>
      <c r="GBJ83" s="4"/>
      <c r="GBK83" s="4"/>
      <c r="GBL83" s="4"/>
      <c r="GBM83" s="4"/>
      <c r="GBN83" s="4"/>
      <c r="GBO83" s="4"/>
      <c r="GBP83" s="4"/>
      <c r="GBQ83" s="4"/>
      <c r="GBR83" s="4"/>
      <c r="GBS83" s="4"/>
      <c r="GBT83" s="4"/>
      <c r="GBU83" s="4"/>
      <c r="GBV83" s="4"/>
      <c r="GBW83" s="4"/>
      <c r="GBX83" s="4"/>
      <c r="GBY83" s="4"/>
      <c r="GBZ83" s="4"/>
      <c r="GCA83" s="4"/>
      <c r="GCB83" s="4"/>
      <c r="GCC83" s="4"/>
      <c r="GCD83" s="4"/>
      <c r="GCE83" s="4"/>
      <c r="GCF83" s="4"/>
      <c r="GCG83" s="4"/>
      <c r="GCH83" s="4"/>
      <c r="GCI83" s="4"/>
      <c r="GCJ83" s="4"/>
      <c r="GCK83" s="4"/>
      <c r="GCL83" s="4"/>
      <c r="GCM83" s="4"/>
      <c r="GCN83" s="4"/>
      <c r="GCO83" s="4"/>
      <c r="GCP83" s="4"/>
      <c r="GCQ83" s="4"/>
      <c r="GCR83" s="4"/>
      <c r="GCS83" s="4"/>
      <c r="GCT83" s="4"/>
      <c r="GCU83" s="4"/>
      <c r="GCV83" s="4"/>
      <c r="GCW83" s="4"/>
      <c r="GCX83" s="4"/>
      <c r="GCY83" s="4"/>
      <c r="GCZ83" s="4"/>
      <c r="GDA83" s="4"/>
      <c r="GDB83" s="4"/>
      <c r="GDC83" s="4"/>
      <c r="GDD83" s="4"/>
      <c r="GDE83" s="4"/>
      <c r="GDF83" s="4"/>
      <c r="GDG83" s="4"/>
      <c r="GDH83" s="4"/>
      <c r="GDI83" s="4"/>
      <c r="GDJ83" s="4"/>
      <c r="GDK83" s="4"/>
      <c r="GDL83" s="4"/>
      <c r="GDM83" s="4"/>
      <c r="GDN83" s="4"/>
      <c r="GDO83" s="4"/>
      <c r="GDP83" s="4"/>
      <c r="GDQ83" s="4"/>
      <c r="GDR83" s="4"/>
      <c r="GDS83" s="4"/>
      <c r="GDT83" s="4"/>
      <c r="GDU83" s="4"/>
      <c r="GDV83" s="4"/>
      <c r="GDW83" s="4"/>
      <c r="GDX83" s="4"/>
      <c r="GDY83" s="4"/>
      <c r="GDZ83" s="4"/>
      <c r="GEA83" s="4"/>
      <c r="GEB83" s="4"/>
      <c r="GEC83" s="4"/>
      <c r="GED83" s="4"/>
      <c r="GEE83" s="4"/>
      <c r="GEF83" s="4"/>
      <c r="GEG83" s="4"/>
      <c r="GEH83" s="4"/>
      <c r="GEI83" s="4"/>
      <c r="GEJ83" s="4"/>
      <c r="GEK83" s="4"/>
      <c r="GEL83" s="4"/>
      <c r="GEM83" s="4"/>
      <c r="GEN83" s="4"/>
      <c r="GEO83" s="4"/>
      <c r="GEP83" s="4"/>
      <c r="GEQ83" s="4"/>
      <c r="GER83" s="4"/>
      <c r="GES83" s="4"/>
      <c r="GET83" s="4"/>
      <c r="GEU83" s="4"/>
      <c r="GEV83" s="4"/>
      <c r="GEW83" s="4"/>
      <c r="GEX83" s="4"/>
      <c r="GEY83" s="4"/>
      <c r="GEZ83" s="4"/>
      <c r="GFA83" s="4"/>
      <c r="GFB83" s="4"/>
      <c r="GFC83" s="4"/>
      <c r="GFD83" s="4"/>
      <c r="GFE83" s="4"/>
      <c r="GFF83" s="4"/>
      <c r="GFG83" s="4"/>
      <c r="GFH83" s="4"/>
      <c r="GFI83" s="4"/>
      <c r="GFJ83" s="4"/>
      <c r="GFK83" s="4"/>
      <c r="GFL83" s="4"/>
      <c r="GFM83" s="4"/>
      <c r="GFN83" s="4"/>
      <c r="GFO83" s="4"/>
      <c r="GFP83" s="4"/>
      <c r="GFQ83" s="4"/>
      <c r="GFR83" s="4"/>
      <c r="GFS83" s="4"/>
      <c r="GFT83" s="4"/>
      <c r="GFU83" s="4"/>
      <c r="GFV83" s="4"/>
      <c r="GFW83" s="4"/>
      <c r="GFX83" s="4"/>
      <c r="GFY83" s="4"/>
      <c r="GFZ83" s="4"/>
      <c r="GGA83" s="4"/>
      <c r="GGB83" s="4"/>
      <c r="GGC83" s="4"/>
      <c r="GGD83" s="4"/>
      <c r="GGE83" s="4"/>
      <c r="GGF83" s="4"/>
      <c r="GGG83" s="4"/>
      <c r="GGH83" s="4"/>
      <c r="GGI83" s="4"/>
      <c r="GGJ83" s="4"/>
      <c r="GGK83" s="4"/>
      <c r="GGL83" s="4"/>
      <c r="GGM83" s="4"/>
      <c r="GGN83" s="4"/>
      <c r="GGO83" s="4"/>
      <c r="GGP83" s="4"/>
      <c r="GGQ83" s="4"/>
      <c r="GGR83" s="4"/>
      <c r="GGS83" s="4"/>
      <c r="GGT83" s="4"/>
      <c r="GGU83" s="4"/>
      <c r="GGV83" s="4"/>
      <c r="GGW83" s="4"/>
      <c r="GGX83" s="4"/>
      <c r="GGY83" s="4"/>
      <c r="GGZ83" s="4"/>
      <c r="GHA83" s="4"/>
      <c r="GHB83" s="4"/>
      <c r="GHC83" s="4"/>
      <c r="GHD83" s="4"/>
      <c r="GHE83" s="4"/>
      <c r="GHF83" s="4"/>
      <c r="GHG83" s="4"/>
      <c r="GHH83" s="4"/>
      <c r="GHI83" s="4"/>
      <c r="GHJ83" s="4"/>
      <c r="GHK83" s="4"/>
      <c r="GHL83" s="4"/>
      <c r="GHM83" s="4"/>
      <c r="GHN83" s="4"/>
      <c r="GHO83" s="4"/>
      <c r="GHP83" s="4"/>
      <c r="GHQ83" s="4"/>
      <c r="GHR83" s="4"/>
      <c r="GHS83" s="4"/>
      <c r="GHT83" s="4"/>
      <c r="GHU83" s="4"/>
      <c r="GHV83" s="4"/>
      <c r="GHW83" s="4"/>
      <c r="GHX83" s="4"/>
      <c r="GHY83" s="4"/>
      <c r="GHZ83" s="4"/>
      <c r="GIA83" s="4"/>
      <c r="GIB83" s="4"/>
      <c r="GIC83" s="4"/>
      <c r="GID83" s="4"/>
      <c r="GIE83" s="4"/>
      <c r="GIF83" s="4"/>
      <c r="GIG83" s="4"/>
      <c r="GIH83" s="4"/>
      <c r="GII83" s="4"/>
      <c r="GIJ83" s="4"/>
      <c r="GIK83" s="4"/>
      <c r="GIL83" s="4"/>
      <c r="GIM83" s="4"/>
      <c r="GIN83" s="4"/>
      <c r="GIO83" s="4"/>
      <c r="GIP83" s="4"/>
      <c r="GIQ83" s="4"/>
      <c r="GIR83" s="4"/>
      <c r="GIS83" s="4"/>
      <c r="GIT83" s="4"/>
      <c r="GIU83" s="4"/>
      <c r="GIV83" s="4"/>
      <c r="GIW83" s="4"/>
      <c r="GIX83" s="4"/>
      <c r="GIY83" s="4"/>
      <c r="GIZ83" s="4"/>
      <c r="GJA83" s="4"/>
      <c r="GJB83" s="4"/>
      <c r="GJC83" s="4"/>
      <c r="GJD83" s="4"/>
      <c r="GJE83" s="4"/>
      <c r="GJF83" s="4"/>
      <c r="GJG83" s="4"/>
      <c r="GJH83" s="4"/>
      <c r="GJI83" s="4"/>
      <c r="GJJ83" s="4"/>
      <c r="GJK83" s="4"/>
      <c r="GJL83" s="4"/>
      <c r="GJM83" s="4"/>
      <c r="GJN83" s="4"/>
      <c r="GJO83" s="4"/>
      <c r="GJP83" s="4"/>
      <c r="GJQ83" s="4"/>
      <c r="GJR83" s="4"/>
      <c r="GJS83" s="4"/>
      <c r="GJT83" s="4"/>
      <c r="GJU83" s="4"/>
      <c r="GJV83" s="4"/>
      <c r="GJW83" s="4"/>
      <c r="GJX83" s="4"/>
      <c r="GJY83" s="4"/>
      <c r="GJZ83" s="4"/>
      <c r="GKA83" s="4"/>
      <c r="GKB83" s="4"/>
      <c r="GKC83" s="4"/>
      <c r="GKD83" s="4"/>
      <c r="GKE83" s="4"/>
      <c r="GKF83" s="4"/>
      <c r="GKG83" s="4"/>
      <c r="GKH83" s="4"/>
      <c r="GKI83" s="4"/>
      <c r="GKJ83" s="4"/>
      <c r="GKK83" s="4"/>
      <c r="GKL83" s="4"/>
      <c r="GKM83" s="4"/>
      <c r="GKN83" s="4"/>
      <c r="GKO83" s="4"/>
      <c r="GKP83" s="4"/>
      <c r="GKQ83" s="4"/>
      <c r="GKR83" s="4"/>
      <c r="GKS83" s="4"/>
      <c r="GKT83" s="4"/>
      <c r="GKU83" s="4"/>
      <c r="GKV83" s="4"/>
      <c r="GKW83" s="4"/>
      <c r="GKX83" s="4"/>
      <c r="GKY83" s="4"/>
      <c r="GKZ83" s="4"/>
      <c r="GLA83" s="4"/>
      <c r="GLB83" s="4"/>
      <c r="GLC83" s="4"/>
      <c r="GLD83" s="4"/>
      <c r="GLE83" s="4"/>
      <c r="GLF83" s="4"/>
      <c r="GLG83" s="4"/>
      <c r="GLH83" s="4"/>
      <c r="GLI83" s="4"/>
      <c r="GLJ83" s="4"/>
      <c r="GLK83" s="4"/>
      <c r="GLL83" s="4"/>
      <c r="GLM83" s="4"/>
      <c r="GLN83" s="4"/>
      <c r="GLO83" s="4"/>
      <c r="GLP83" s="4"/>
      <c r="GLQ83" s="4"/>
      <c r="GLR83" s="4"/>
      <c r="GLS83" s="4"/>
      <c r="GLT83" s="4"/>
      <c r="GLU83" s="4"/>
      <c r="GLV83" s="4"/>
      <c r="GLW83" s="4"/>
      <c r="GLX83" s="4"/>
      <c r="GLY83" s="4"/>
      <c r="GLZ83" s="4"/>
      <c r="GMA83" s="4"/>
      <c r="GMB83" s="4"/>
      <c r="GMC83" s="4"/>
      <c r="GMD83" s="4"/>
      <c r="GME83" s="4"/>
      <c r="GMF83" s="4"/>
      <c r="GMG83" s="4"/>
      <c r="GMH83" s="4"/>
      <c r="GMI83" s="4"/>
      <c r="GMJ83" s="4"/>
      <c r="GMK83" s="4"/>
      <c r="GML83" s="4"/>
      <c r="GMM83" s="4"/>
      <c r="GMN83" s="4"/>
      <c r="GMO83" s="4"/>
      <c r="GMP83" s="4"/>
      <c r="GMQ83" s="4"/>
      <c r="GMR83" s="4"/>
      <c r="GMS83" s="4"/>
      <c r="GMT83" s="4"/>
      <c r="GMU83" s="4"/>
      <c r="GMV83" s="4"/>
      <c r="GMW83" s="4"/>
      <c r="GMX83" s="4"/>
      <c r="GMY83" s="4"/>
      <c r="GMZ83" s="4"/>
      <c r="GNA83" s="4"/>
      <c r="GNB83" s="4"/>
      <c r="GNC83" s="4"/>
      <c r="GND83" s="4"/>
      <c r="GNE83" s="4"/>
      <c r="GNF83" s="4"/>
      <c r="GNG83" s="4"/>
      <c r="GNH83" s="4"/>
      <c r="GNI83" s="4"/>
      <c r="GNJ83" s="4"/>
      <c r="GNK83" s="4"/>
      <c r="GNL83" s="4"/>
      <c r="GNM83" s="4"/>
      <c r="GNN83" s="4"/>
      <c r="GNO83" s="4"/>
      <c r="GNP83" s="4"/>
      <c r="GNQ83" s="4"/>
      <c r="GNR83" s="4"/>
      <c r="GNS83" s="4"/>
      <c r="GNT83" s="4"/>
      <c r="GNU83" s="4"/>
      <c r="GNV83" s="4"/>
      <c r="GNW83" s="4"/>
      <c r="GNX83" s="4"/>
      <c r="GNY83" s="4"/>
      <c r="GNZ83" s="4"/>
      <c r="GOA83" s="4"/>
      <c r="GOB83" s="4"/>
      <c r="GOC83" s="4"/>
      <c r="GOD83" s="4"/>
      <c r="GOE83" s="4"/>
      <c r="GOF83" s="4"/>
      <c r="GOG83" s="4"/>
      <c r="GOH83" s="4"/>
      <c r="GOI83" s="4"/>
      <c r="GOJ83" s="4"/>
      <c r="GOK83" s="4"/>
      <c r="GOL83" s="4"/>
      <c r="GOM83" s="4"/>
      <c r="GON83" s="4"/>
      <c r="GOO83" s="4"/>
      <c r="GOP83" s="4"/>
      <c r="GOQ83" s="4"/>
      <c r="GOR83" s="4"/>
      <c r="GOS83" s="4"/>
      <c r="GOT83" s="4"/>
      <c r="GOU83" s="4"/>
      <c r="GOV83" s="4"/>
      <c r="GOW83" s="4"/>
      <c r="GOX83" s="4"/>
      <c r="GOY83" s="4"/>
      <c r="GOZ83" s="4"/>
      <c r="GPA83" s="4"/>
      <c r="GPB83" s="4"/>
      <c r="GPC83" s="4"/>
      <c r="GPD83" s="4"/>
      <c r="GPE83" s="4"/>
      <c r="GPF83" s="4"/>
      <c r="GPG83" s="4"/>
      <c r="GPH83" s="4"/>
      <c r="GPI83" s="4"/>
      <c r="GPJ83" s="4"/>
      <c r="GPK83" s="4"/>
      <c r="GPL83" s="4"/>
      <c r="GPM83" s="4"/>
      <c r="GPN83" s="4"/>
      <c r="GPO83" s="4"/>
      <c r="GPP83" s="4"/>
      <c r="GPQ83" s="4"/>
      <c r="GPR83" s="4"/>
      <c r="GPS83" s="4"/>
      <c r="GPT83" s="4"/>
      <c r="GPU83" s="4"/>
      <c r="GPV83" s="4"/>
      <c r="GPW83" s="4"/>
      <c r="GPX83" s="4"/>
      <c r="GPY83" s="4"/>
      <c r="GPZ83" s="4"/>
      <c r="GQA83" s="4"/>
      <c r="GQB83" s="4"/>
      <c r="GQC83" s="4"/>
      <c r="GQD83" s="4"/>
      <c r="GQE83" s="4"/>
      <c r="GQF83" s="4"/>
      <c r="GQG83" s="4"/>
      <c r="GQH83" s="4"/>
      <c r="GQI83" s="4"/>
      <c r="GQJ83" s="4"/>
      <c r="GQK83" s="4"/>
      <c r="GQL83" s="4"/>
      <c r="GQM83" s="4"/>
      <c r="GQN83" s="4"/>
      <c r="GQO83" s="4"/>
      <c r="GQP83" s="4"/>
      <c r="GQQ83" s="4"/>
      <c r="GQR83" s="4"/>
      <c r="GQS83" s="4"/>
      <c r="GQT83" s="4"/>
      <c r="GQU83" s="4"/>
      <c r="GQV83" s="4"/>
      <c r="GQW83" s="4"/>
      <c r="GQX83" s="4"/>
      <c r="GQY83" s="4"/>
      <c r="GQZ83" s="4"/>
      <c r="GRA83" s="4"/>
      <c r="GRB83" s="4"/>
      <c r="GRC83" s="4"/>
      <c r="GRD83" s="4"/>
      <c r="GRE83" s="4"/>
      <c r="GRF83" s="4"/>
      <c r="GRG83" s="4"/>
      <c r="GRH83" s="4"/>
      <c r="GRI83" s="4"/>
      <c r="GRJ83" s="4"/>
      <c r="GRK83" s="4"/>
      <c r="GRL83" s="4"/>
      <c r="GRM83" s="4"/>
      <c r="GRN83" s="4"/>
      <c r="GRO83" s="4"/>
      <c r="GRP83" s="4"/>
      <c r="GRQ83" s="4"/>
      <c r="GRR83" s="4"/>
      <c r="GRS83" s="4"/>
      <c r="GRT83" s="4"/>
      <c r="GRU83" s="4"/>
      <c r="GRV83" s="4"/>
      <c r="GRW83" s="4"/>
      <c r="GRX83" s="4"/>
      <c r="GRY83" s="4"/>
      <c r="GRZ83" s="4"/>
      <c r="GSA83" s="4"/>
      <c r="GSB83" s="4"/>
      <c r="GSC83" s="4"/>
      <c r="GSD83" s="4"/>
      <c r="GSE83" s="4"/>
      <c r="GSF83" s="4"/>
      <c r="GSG83" s="4"/>
      <c r="GSH83" s="4"/>
      <c r="GSI83" s="4"/>
      <c r="GSJ83" s="4"/>
      <c r="GSK83" s="4"/>
      <c r="GSL83" s="4"/>
      <c r="GSM83" s="4"/>
      <c r="GSN83" s="4"/>
      <c r="GSO83" s="4"/>
      <c r="GSP83" s="4"/>
      <c r="GSQ83" s="4"/>
      <c r="GSR83" s="4"/>
      <c r="GSS83" s="4"/>
      <c r="GST83" s="4"/>
      <c r="GSU83" s="4"/>
      <c r="GSV83" s="4"/>
      <c r="GSW83" s="4"/>
      <c r="GSX83" s="4"/>
      <c r="GSY83" s="4"/>
      <c r="GSZ83" s="4"/>
      <c r="GTA83" s="4"/>
      <c r="GTB83" s="4"/>
      <c r="GTC83" s="4"/>
      <c r="GTD83" s="4"/>
      <c r="GTE83" s="4"/>
      <c r="GTF83" s="4"/>
      <c r="GTG83" s="4"/>
      <c r="GTH83" s="4"/>
      <c r="GTI83" s="4"/>
      <c r="GTJ83" s="4"/>
      <c r="GTK83" s="4"/>
      <c r="GTL83" s="4"/>
      <c r="GTM83" s="4"/>
      <c r="GTN83" s="4"/>
      <c r="GTO83" s="4"/>
      <c r="GTP83" s="4"/>
      <c r="GTQ83" s="4"/>
      <c r="GTR83" s="4"/>
      <c r="GTS83" s="4"/>
      <c r="GTT83" s="4"/>
      <c r="GTU83" s="4"/>
      <c r="GTV83" s="4"/>
      <c r="GTW83" s="4"/>
      <c r="GTX83" s="4"/>
      <c r="GTY83" s="4"/>
      <c r="GTZ83" s="4"/>
      <c r="GUA83" s="4"/>
      <c r="GUB83" s="4"/>
      <c r="GUC83" s="4"/>
      <c r="GUD83" s="4"/>
      <c r="GUE83" s="4"/>
      <c r="GUF83" s="4"/>
      <c r="GUG83" s="4"/>
      <c r="GUH83" s="4"/>
      <c r="GUI83" s="4"/>
      <c r="GUJ83" s="4"/>
      <c r="GUK83" s="4"/>
      <c r="GUL83" s="4"/>
      <c r="GUM83" s="4"/>
      <c r="GUN83" s="4"/>
      <c r="GUO83" s="4"/>
      <c r="GUP83" s="4"/>
      <c r="GUQ83" s="4"/>
      <c r="GUR83" s="4"/>
      <c r="GUS83" s="4"/>
      <c r="GUT83" s="4"/>
      <c r="GUU83" s="4"/>
      <c r="GUV83" s="4"/>
      <c r="GUW83" s="4"/>
      <c r="GUX83" s="4"/>
      <c r="GUY83" s="4"/>
      <c r="GUZ83" s="4"/>
      <c r="GVA83" s="4"/>
      <c r="GVB83" s="4"/>
      <c r="GVC83" s="4"/>
      <c r="GVD83" s="4"/>
      <c r="GVE83" s="4"/>
      <c r="GVF83" s="4"/>
      <c r="GVG83" s="4"/>
      <c r="GVH83" s="4"/>
      <c r="GVI83" s="4"/>
      <c r="GVJ83" s="4"/>
      <c r="GVK83" s="4"/>
      <c r="GVL83" s="4"/>
      <c r="GVM83" s="4"/>
      <c r="GVN83" s="4"/>
      <c r="GVO83" s="4"/>
      <c r="GVP83" s="4"/>
      <c r="GVQ83" s="4"/>
      <c r="GVR83" s="4"/>
      <c r="GVS83" s="4"/>
      <c r="GVT83" s="4"/>
      <c r="GVU83" s="4"/>
      <c r="GVV83" s="4"/>
      <c r="GVW83" s="4"/>
      <c r="GVX83" s="4"/>
      <c r="GVY83" s="4"/>
      <c r="GVZ83" s="4"/>
      <c r="GWA83" s="4"/>
      <c r="GWB83" s="4"/>
      <c r="GWC83" s="4"/>
      <c r="GWD83" s="4"/>
      <c r="GWE83" s="4"/>
      <c r="GWF83" s="4"/>
      <c r="GWG83" s="4"/>
      <c r="GWH83" s="4"/>
      <c r="GWI83" s="4"/>
      <c r="GWJ83" s="4"/>
      <c r="GWK83" s="4"/>
      <c r="GWL83" s="4"/>
      <c r="GWM83" s="4"/>
      <c r="GWN83" s="4"/>
      <c r="GWO83" s="4"/>
      <c r="GWP83" s="4"/>
      <c r="GWQ83" s="4"/>
      <c r="GWR83" s="4"/>
      <c r="GWS83" s="4"/>
      <c r="GWT83" s="4"/>
      <c r="GWU83" s="4"/>
      <c r="GWV83" s="4"/>
      <c r="GWW83" s="4"/>
      <c r="GWX83" s="4"/>
      <c r="GWY83" s="4"/>
      <c r="GWZ83" s="4"/>
      <c r="GXA83" s="4"/>
      <c r="GXB83" s="4"/>
      <c r="GXC83" s="4"/>
      <c r="GXD83" s="4"/>
      <c r="GXE83" s="4"/>
      <c r="GXF83" s="4"/>
      <c r="GXG83" s="4"/>
      <c r="GXH83" s="4"/>
      <c r="GXI83" s="4"/>
      <c r="GXJ83" s="4"/>
      <c r="GXK83" s="4"/>
      <c r="GXL83" s="4"/>
      <c r="GXM83" s="4"/>
      <c r="GXN83" s="4"/>
      <c r="GXO83" s="4"/>
      <c r="GXP83" s="4"/>
      <c r="GXQ83" s="4"/>
      <c r="GXR83" s="4"/>
      <c r="GXS83" s="4"/>
      <c r="GXT83" s="4"/>
      <c r="GXU83" s="4"/>
      <c r="GXV83" s="4"/>
      <c r="GXW83" s="4"/>
      <c r="GXX83" s="4"/>
      <c r="GXY83" s="4"/>
      <c r="GXZ83" s="4"/>
      <c r="GYA83" s="4"/>
      <c r="GYB83" s="4"/>
      <c r="GYC83" s="4"/>
      <c r="GYD83" s="4"/>
      <c r="GYE83" s="4"/>
      <c r="GYF83" s="4"/>
      <c r="GYG83" s="4"/>
      <c r="GYH83" s="4"/>
      <c r="GYI83" s="4"/>
      <c r="GYJ83" s="4"/>
      <c r="GYK83" s="4"/>
      <c r="GYL83" s="4"/>
      <c r="GYM83" s="4"/>
      <c r="GYN83" s="4"/>
      <c r="GYO83" s="4"/>
      <c r="GYP83" s="4"/>
      <c r="GYQ83" s="4"/>
      <c r="GYR83" s="4"/>
      <c r="GYS83" s="4"/>
      <c r="GYT83" s="4"/>
      <c r="GYU83" s="4"/>
      <c r="GYV83" s="4"/>
      <c r="GYW83" s="4"/>
      <c r="GYX83" s="4"/>
      <c r="GYY83" s="4"/>
      <c r="GYZ83" s="4"/>
      <c r="GZA83" s="4"/>
      <c r="GZB83" s="4"/>
      <c r="GZC83" s="4"/>
      <c r="GZD83" s="4"/>
      <c r="GZE83" s="4"/>
      <c r="GZF83" s="4"/>
      <c r="GZG83" s="4"/>
      <c r="GZH83" s="4"/>
      <c r="GZI83" s="4"/>
      <c r="GZJ83" s="4"/>
      <c r="GZK83" s="4"/>
      <c r="GZL83" s="4"/>
      <c r="GZM83" s="4"/>
      <c r="GZN83" s="4"/>
      <c r="GZO83" s="4"/>
      <c r="GZP83" s="4"/>
      <c r="GZQ83" s="4"/>
      <c r="GZR83" s="4"/>
      <c r="GZS83" s="4"/>
      <c r="GZT83" s="4"/>
      <c r="GZU83" s="4"/>
      <c r="GZV83" s="4"/>
      <c r="GZW83" s="4"/>
      <c r="GZX83" s="4"/>
      <c r="GZY83" s="4"/>
      <c r="GZZ83" s="4"/>
      <c r="HAA83" s="4"/>
      <c r="HAB83" s="4"/>
      <c r="HAC83" s="4"/>
      <c r="HAD83" s="4"/>
      <c r="HAE83" s="4"/>
      <c r="HAF83" s="4"/>
      <c r="HAG83" s="4"/>
      <c r="HAH83" s="4"/>
      <c r="HAI83" s="4"/>
      <c r="HAJ83" s="4"/>
      <c r="HAK83" s="4"/>
      <c r="HAL83" s="4"/>
      <c r="HAM83" s="4"/>
      <c r="HAN83" s="4"/>
      <c r="HAO83" s="4"/>
      <c r="HAP83" s="4"/>
      <c r="HAQ83" s="4"/>
      <c r="HAR83" s="4"/>
      <c r="HAS83" s="4"/>
      <c r="HAT83" s="4"/>
      <c r="HAU83" s="4"/>
      <c r="HAV83" s="4"/>
      <c r="HAW83" s="4"/>
      <c r="HAX83" s="4"/>
      <c r="HAY83" s="4"/>
      <c r="HAZ83" s="4"/>
      <c r="HBA83" s="4"/>
      <c r="HBB83" s="4"/>
      <c r="HBC83" s="4"/>
      <c r="HBD83" s="4"/>
      <c r="HBE83" s="4"/>
      <c r="HBF83" s="4"/>
      <c r="HBG83" s="4"/>
      <c r="HBH83" s="4"/>
      <c r="HBI83" s="4"/>
      <c r="HBJ83" s="4"/>
      <c r="HBK83" s="4"/>
      <c r="HBL83" s="4"/>
      <c r="HBM83" s="4"/>
      <c r="HBN83" s="4"/>
      <c r="HBO83" s="4"/>
      <c r="HBP83" s="4"/>
      <c r="HBQ83" s="4"/>
      <c r="HBR83" s="4"/>
      <c r="HBS83" s="4"/>
      <c r="HBT83" s="4"/>
      <c r="HBU83" s="4"/>
      <c r="HBV83" s="4"/>
      <c r="HBW83" s="4"/>
      <c r="HBX83" s="4"/>
      <c r="HBY83" s="4"/>
      <c r="HBZ83" s="4"/>
      <c r="HCA83" s="4"/>
      <c r="HCB83" s="4"/>
      <c r="HCC83" s="4"/>
      <c r="HCD83" s="4"/>
      <c r="HCE83" s="4"/>
      <c r="HCF83" s="4"/>
      <c r="HCG83" s="4"/>
      <c r="HCH83" s="4"/>
      <c r="HCI83" s="4"/>
      <c r="HCJ83" s="4"/>
      <c r="HCK83" s="4"/>
      <c r="HCL83" s="4"/>
      <c r="HCM83" s="4"/>
      <c r="HCN83" s="4"/>
      <c r="HCO83" s="4"/>
      <c r="HCP83" s="4"/>
      <c r="HCQ83" s="4"/>
      <c r="HCR83" s="4"/>
      <c r="HCS83" s="4"/>
      <c r="HCT83" s="4"/>
      <c r="HCU83" s="4"/>
      <c r="HCV83" s="4"/>
      <c r="HCW83" s="4"/>
      <c r="HCX83" s="4"/>
      <c r="HCY83" s="4"/>
      <c r="HCZ83" s="4"/>
      <c r="HDA83" s="4"/>
      <c r="HDB83" s="4"/>
      <c r="HDC83" s="4"/>
      <c r="HDD83" s="4"/>
      <c r="HDE83" s="4"/>
      <c r="HDF83" s="4"/>
      <c r="HDG83" s="4"/>
      <c r="HDH83" s="4"/>
      <c r="HDI83" s="4"/>
      <c r="HDJ83" s="4"/>
      <c r="HDK83" s="4"/>
      <c r="HDL83" s="4"/>
      <c r="HDM83" s="4"/>
      <c r="HDN83" s="4"/>
      <c r="HDO83" s="4"/>
      <c r="HDP83" s="4"/>
      <c r="HDQ83" s="4"/>
      <c r="HDR83" s="4"/>
      <c r="HDS83" s="4"/>
      <c r="HDT83" s="4"/>
      <c r="HDU83" s="4"/>
      <c r="HDV83" s="4"/>
      <c r="HDW83" s="4"/>
      <c r="HDX83" s="4"/>
      <c r="HDY83" s="4"/>
      <c r="HDZ83" s="4"/>
      <c r="HEA83" s="4"/>
      <c r="HEB83" s="4"/>
      <c r="HEC83" s="4"/>
      <c r="HED83" s="4"/>
      <c r="HEE83" s="4"/>
      <c r="HEF83" s="4"/>
      <c r="HEG83" s="4"/>
      <c r="HEH83" s="4"/>
      <c r="HEI83" s="4"/>
      <c r="HEJ83" s="4"/>
      <c r="HEK83" s="4"/>
      <c r="HEL83" s="4"/>
      <c r="HEM83" s="4"/>
      <c r="HEN83" s="4"/>
      <c r="HEO83" s="4"/>
      <c r="HEP83" s="4"/>
      <c r="HEQ83" s="4"/>
      <c r="HER83" s="4"/>
      <c r="HES83" s="4"/>
      <c r="HET83" s="4"/>
      <c r="HEU83" s="4"/>
      <c r="HEV83" s="4"/>
      <c r="HEW83" s="4"/>
      <c r="HEX83" s="4"/>
      <c r="HEY83" s="4"/>
      <c r="HEZ83" s="4"/>
      <c r="HFA83" s="4"/>
      <c r="HFB83" s="4"/>
      <c r="HFC83" s="4"/>
      <c r="HFD83" s="4"/>
      <c r="HFE83" s="4"/>
      <c r="HFF83" s="4"/>
      <c r="HFG83" s="4"/>
      <c r="HFH83" s="4"/>
      <c r="HFI83" s="4"/>
      <c r="HFJ83" s="4"/>
      <c r="HFK83" s="4"/>
      <c r="HFL83" s="4"/>
      <c r="HFM83" s="4"/>
      <c r="HFN83" s="4"/>
      <c r="HFO83" s="4"/>
      <c r="HFP83" s="4"/>
      <c r="HFQ83" s="4"/>
      <c r="HFR83" s="4"/>
      <c r="HFS83" s="4"/>
      <c r="HFT83" s="4"/>
      <c r="HFU83" s="4"/>
      <c r="HFV83" s="4"/>
      <c r="HFW83" s="4"/>
      <c r="HFX83" s="4"/>
      <c r="HFY83" s="4"/>
      <c r="HFZ83" s="4"/>
      <c r="HGA83" s="4"/>
      <c r="HGB83" s="4"/>
      <c r="HGC83" s="4"/>
      <c r="HGD83" s="4"/>
      <c r="HGE83" s="4"/>
      <c r="HGF83" s="4"/>
      <c r="HGG83" s="4"/>
      <c r="HGH83" s="4"/>
      <c r="HGI83" s="4"/>
      <c r="HGJ83" s="4"/>
      <c r="HGK83" s="4"/>
      <c r="HGL83" s="4"/>
      <c r="HGM83" s="4"/>
      <c r="HGN83" s="4"/>
      <c r="HGO83" s="4"/>
      <c r="HGP83" s="4"/>
      <c r="HGQ83" s="4"/>
      <c r="HGR83" s="4"/>
      <c r="HGS83" s="4"/>
      <c r="HGT83" s="4"/>
      <c r="HGU83" s="4"/>
      <c r="HGV83" s="4"/>
      <c r="HGW83" s="4"/>
      <c r="HGX83" s="4"/>
      <c r="HGY83" s="4"/>
      <c r="HGZ83" s="4"/>
      <c r="HHA83" s="4"/>
      <c r="HHB83" s="4"/>
      <c r="HHC83" s="4"/>
      <c r="HHD83" s="4"/>
      <c r="HHE83" s="4"/>
      <c r="HHF83" s="4"/>
      <c r="HHG83" s="4"/>
      <c r="HHH83" s="4"/>
      <c r="HHI83" s="4"/>
      <c r="HHJ83" s="4"/>
      <c r="HHK83" s="4"/>
      <c r="HHL83" s="4"/>
      <c r="HHM83" s="4"/>
      <c r="HHN83" s="4"/>
      <c r="HHO83" s="4"/>
      <c r="HHP83" s="4"/>
      <c r="HHQ83" s="4"/>
      <c r="HHR83" s="4"/>
      <c r="HHS83" s="4"/>
      <c r="HHT83" s="4"/>
      <c r="HHU83" s="4"/>
      <c r="HHV83" s="4"/>
      <c r="HHW83" s="4"/>
      <c r="HHX83" s="4"/>
      <c r="HHY83" s="4"/>
      <c r="HHZ83" s="4"/>
      <c r="HIA83" s="4"/>
      <c r="HIB83" s="4"/>
      <c r="HIC83" s="4"/>
      <c r="HID83" s="4"/>
      <c r="HIE83" s="4"/>
      <c r="HIF83" s="4"/>
      <c r="HIG83" s="4"/>
      <c r="HIH83" s="4"/>
      <c r="HII83" s="4"/>
      <c r="HIJ83" s="4"/>
      <c r="HIK83" s="4"/>
      <c r="HIL83" s="4"/>
      <c r="HIM83" s="4"/>
      <c r="HIN83" s="4"/>
      <c r="HIO83" s="4"/>
      <c r="HIP83" s="4"/>
      <c r="HIQ83" s="4"/>
      <c r="HIR83" s="4"/>
      <c r="HIS83" s="4"/>
      <c r="HIT83" s="4"/>
      <c r="HIU83" s="4"/>
      <c r="HIV83" s="4"/>
      <c r="HIW83" s="4"/>
      <c r="HIX83" s="4"/>
      <c r="HIY83" s="4"/>
      <c r="HIZ83" s="4"/>
      <c r="HJA83" s="4"/>
      <c r="HJB83" s="4"/>
      <c r="HJC83" s="4"/>
      <c r="HJD83" s="4"/>
      <c r="HJE83" s="4"/>
      <c r="HJF83" s="4"/>
      <c r="HJG83" s="4"/>
      <c r="HJH83" s="4"/>
      <c r="HJI83" s="4"/>
      <c r="HJJ83" s="4"/>
      <c r="HJK83" s="4"/>
      <c r="HJL83" s="4"/>
      <c r="HJM83" s="4"/>
      <c r="HJN83" s="4"/>
      <c r="HJO83" s="4"/>
      <c r="HJP83" s="4"/>
      <c r="HJQ83" s="4"/>
      <c r="HJR83" s="4"/>
      <c r="HJS83" s="4"/>
      <c r="HJT83" s="4"/>
      <c r="HJU83" s="4"/>
      <c r="HJV83" s="4"/>
      <c r="HJW83" s="4"/>
      <c r="HJX83" s="4"/>
      <c r="HJY83" s="4"/>
      <c r="HJZ83" s="4"/>
      <c r="HKA83" s="4"/>
      <c r="HKB83" s="4"/>
      <c r="HKC83" s="4"/>
      <c r="HKD83" s="4"/>
      <c r="HKE83" s="4"/>
      <c r="HKF83" s="4"/>
      <c r="HKG83" s="4"/>
      <c r="HKH83" s="4"/>
      <c r="HKI83" s="4"/>
      <c r="HKJ83" s="4"/>
      <c r="HKK83" s="4"/>
      <c r="HKL83" s="4"/>
      <c r="HKM83" s="4"/>
      <c r="HKN83" s="4"/>
      <c r="HKO83" s="4"/>
      <c r="HKP83" s="4"/>
      <c r="HKQ83" s="4"/>
      <c r="HKR83" s="4"/>
      <c r="HKS83" s="4"/>
      <c r="HKT83" s="4"/>
      <c r="HKU83" s="4"/>
      <c r="HKV83" s="4"/>
      <c r="HKW83" s="4"/>
      <c r="HKX83" s="4"/>
      <c r="HKY83" s="4"/>
      <c r="HKZ83" s="4"/>
      <c r="HLA83" s="4"/>
      <c r="HLB83" s="4"/>
      <c r="HLC83" s="4"/>
      <c r="HLD83" s="4"/>
      <c r="HLE83" s="4"/>
      <c r="HLF83" s="4"/>
      <c r="HLG83" s="4"/>
      <c r="HLH83" s="4"/>
      <c r="HLI83" s="4"/>
      <c r="HLJ83" s="4"/>
      <c r="HLK83" s="4"/>
      <c r="HLL83" s="4"/>
      <c r="HLM83" s="4"/>
      <c r="HLN83" s="4"/>
      <c r="HLO83" s="4"/>
      <c r="HLP83" s="4"/>
      <c r="HLQ83" s="4"/>
      <c r="HLR83" s="4"/>
      <c r="HLS83" s="4"/>
      <c r="HLT83" s="4"/>
      <c r="HLU83" s="4"/>
      <c r="HLV83" s="4"/>
      <c r="HLW83" s="4"/>
      <c r="HLX83" s="4"/>
      <c r="HLY83" s="4"/>
      <c r="HLZ83" s="4"/>
      <c r="HMA83" s="4"/>
      <c r="HMB83" s="4"/>
      <c r="HMC83" s="4"/>
      <c r="HMD83" s="4"/>
      <c r="HME83" s="4"/>
      <c r="HMF83" s="4"/>
      <c r="HMG83" s="4"/>
      <c r="HMH83" s="4"/>
      <c r="HMI83" s="4"/>
      <c r="HMJ83" s="4"/>
      <c r="HMK83" s="4"/>
      <c r="HML83" s="4"/>
      <c r="HMM83" s="4"/>
      <c r="HMN83" s="4"/>
      <c r="HMO83" s="4"/>
      <c r="HMP83" s="4"/>
      <c r="HMQ83" s="4"/>
      <c r="HMR83" s="4"/>
      <c r="HMS83" s="4"/>
      <c r="HMT83" s="4"/>
      <c r="HMU83" s="4"/>
      <c r="HMV83" s="4"/>
      <c r="HMW83" s="4"/>
      <c r="HMX83" s="4"/>
      <c r="HMY83" s="4"/>
      <c r="HMZ83" s="4"/>
      <c r="HNA83" s="4"/>
      <c r="HNB83" s="4"/>
      <c r="HNC83" s="4"/>
      <c r="HND83" s="4"/>
      <c r="HNE83" s="4"/>
      <c r="HNF83" s="4"/>
      <c r="HNG83" s="4"/>
      <c r="HNH83" s="4"/>
      <c r="HNI83" s="4"/>
      <c r="HNJ83" s="4"/>
      <c r="HNK83" s="4"/>
      <c r="HNL83" s="4"/>
      <c r="HNM83" s="4"/>
      <c r="HNN83" s="4"/>
      <c r="HNO83" s="4"/>
      <c r="HNP83" s="4"/>
      <c r="HNQ83" s="4"/>
      <c r="HNR83" s="4"/>
      <c r="HNS83" s="4"/>
      <c r="HNT83" s="4"/>
      <c r="HNU83" s="4"/>
      <c r="HNV83" s="4"/>
      <c r="HNW83" s="4"/>
      <c r="HNX83" s="4"/>
      <c r="HNY83" s="4"/>
      <c r="HNZ83" s="4"/>
      <c r="HOA83" s="4"/>
      <c r="HOB83" s="4"/>
      <c r="HOC83" s="4"/>
      <c r="HOD83" s="4"/>
      <c r="HOE83" s="4"/>
      <c r="HOF83" s="4"/>
      <c r="HOG83" s="4"/>
      <c r="HOH83" s="4"/>
      <c r="HOI83" s="4"/>
      <c r="HOJ83" s="4"/>
      <c r="HOK83" s="4"/>
      <c r="HOL83" s="4"/>
      <c r="HOM83" s="4"/>
      <c r="HON83" s="4"/>
      <c r="HOO83" s="4"/>
      <c r="HOP83" s="4"/>
      <c r="HOQ83" s="4"/>
      <c r="HOR83" s="4"/>
      <c r="HOS83" s="4"/>
      <c r="HOT83" s="4"/>
      <c r="HOU83" s="4"/>
      <c r="HOV83" s="4"/>
      <c r="HOW83" s="4"/>
      <c r="HOX83" s="4"/>
      <c r="HOY83" s="4"/>
      <c r="HOZ83" s="4"/>
      <c r="HPA83" s="4"/>
      <c r="HPB83" s="4"/>
      <c r="HPC83" s="4"/>
      <c r="HPD83" s="4"/>
      <c r="HPE83" s="4"/>
      <c r="HPF83" s="4"/>
      <c r="HPG83" s="4"/>
      <c r="HPH83" s="4"/>
      <c r="HPI83" s="4"/>
      <c r="HPJ83" s="4"/>
      <c r="HPK83" s="4"/>
      <c r="HPL83" s="4"/>
      <c r="HPM83" s="4"/>
      <c r="HPN83" s="4"/>
      <c r="HPO83" s="4"/>
      <c r="HPP83" s="4"/>
      <c r="HPQ83" s="4"/>
      <c r="HPR83" s="4"/>
      <c r="HPS83" s="4"/>
      <c r="HPT83" s="4"/>
      <c r="HPU83" s="4"/>
      <c r="HPV83" s="4"/>
      <c r="HPW83" s="4"/>
      <c r="HPX83" s="4"/>
      <c r="HPY83" s="4"/>
      <c r="HPZ83" s="4"/>
      <c r="HQA83" s="4"/>
      <c r="HQB83" s="4"/>
      <c r="HQC83" s="4"/>
      <c r="HQD83" s="4"/>
      <c r="HQE83" s="4"/>
      <c r="HQF83" s="4"/>
      <c r="HQG83" s="4"/>
      <c r="HQH83" s="4"/>
      <c r="HQI83" s="4"/>
      <c r="HQJ83" s="4"/>
      <c r="HQK83" s="4"/>
      <c r="HQL83" s="4"/>
      <c r="HQM83" s="4"/>
      <c r="HQN83" s="4"/>
      <c r="HQO83" s="4"/>
      <c r="HQP83" s="4"/>
      <c r="HQQ83" s="4"/>
      <c r="HQR83" s="4"/>
      <c r="HQS83" s="4"/>
      <c r="HQT83" s="4"/>
      <c r="HQU83" s="4"/>
      <c r="HQV83" s="4"/>
      <c r="HQW83" s="4"/>
      <c r="HQX83" s="4"/>
      <c r="HQY83" s="4"/>
      <c r="HQZ83" s="4"/>
      <c r="HRA83" s="4"/>
      <c r="HRB83" s="4"/>
      <c r="HRC83" s="4"/>
      <c r="HRD83" s="4"/>
      <c r="HRE83" s="4"/>
      <c r="HRF83" s="4"/>
      <c r="HRG83" s="4"/>
      <c r="HRH83" s="4"/>
      <c r="HRI83" s="4"/>
      <c r="HRJ83" s="4"/>
      <c r="HRK83" s="4"/>
      <c r="HRL83" s="4"/>
      <c r="HRM83" s="4"/>
      <c r="HRN83" s="4"/>
      <c r="HRO83" s="4"/>
      <c r="HRP83" s="4"/>
      <c r="HRQ83" s="4"/>
      <c r="HRR83" s="4"/>
      <c r="HRS83" s="4"/>
      <c r="HRT83" s="4"/>
      <c r="HRU83" s="4"/>
      <c r="HRV83" s="4"/>
      <c r="HRW83" s="4"/>
      <c r="HRX83" s="4"/>
      <c r="HRY83" s="4"/>
      <c r="HRZ83" s="4"/>
      <c r="HSA83" s="4"/>
      <c r="HSB83" s="4"/>
      <c r="HSC83" s="4"/>
      <c r="HSD83" s="4"/>
      <c r="HSE83" s="4"/>
      <c r="HSF83" s="4"/>
      <c r="HSG83" s="4"/>
      <c r="HSH83" s="4"/>
      <c r="HSI83" s="4"/>
      <c r="HSJ83" s="4"/>
      <c r="HSK83" s="4"/>
      <c r="HSL83" s="4"/>
      <c r="HSM83" s="4"/>
      <c r="HSN83" s="4"/>
      <c r="HSO83" s="4"/>
      <c r="HSP83" s="4"/>
      <c r="HSQ83" s="4"/>
      <c r="HSR83" s="4"/>
      <c r="HSS83" s="4"/>
      <c r="HST83" s="4"/>
      <c r="HSU83" s="4"/>
      <c r="HSV83" s="4"/>
      <c r="HSW83" s="4"/>
      <c r="HSX83" s="4"/>
      <c r="HSY83" s="4"/>
      <c r="HSZ83" s="4"/>
      <c r="HTA83" s="4"/>
      <c r="HTB83" s="4"/>
      <c r="HTC83" s="4"/>
      <c r="HTD83" s="4"/>
      <c r="HTE83" s="4"/>
      <c r="HTF83" s="4"/>
      <c r="HTG83" s="4"/>
      <c r="HTH83" s="4"/>
      <c r="HTI83" s="4"/>
      <c r="HTJ83" s="4"/>
      <c r="HTK83" s="4"/>
      <c r="HTL83" s="4"/>
      <c r="HTM83" s="4"/>
      <c r="HTN83" s="4"/>
      <c r="HTO83" s="4"/>
      <c r="HTP83" s="4"/>
      <c r="HTQ83" s="4"/>
      <c r="HTR83" s="4"/>
      <c r="HTS83" s="4"/>
      <c r="HTT83" s="4"/>
      <c r="HTU83" s="4"/>
      <c r="HTV83" s="4"/>
      <c r="HTW83" s="4"/>
      <c r="HTX83" s="4"/>
      <c r="HTY83" s="4"/>
      <c r="HTZ83" s="4"/>
      <c r="HUA83" s="4"/>
      <c r="HUB83" s="4"/>
      <c r="HUC83" s="4"/>
      <c r="HUD83" s="4"/>
      <c r="HUE83" s="4"/>
      <c r="HUF83" s="4"/>
      <c r="HUG83" s="4"/>
      <c r="HUH83" s="4"/>
      <c r="HUI83" s="4"/>
      <c r="HUJ83" s="4"/>
      <c r="HUK83" s="4"/>
      <c r="HUL83" s="4"/>
      <c r="HUM83" s="4"/>
      <c r="HUN83" s="4"/>
      <c r="HUO83" s="4"/>
      <c r="HUP83" s="4"/>
      <c r="HUQ83" s="4"/>
      <c r="HUR83" s="4"/>
      <c r="HUS83" s="4"/>
      <c r="HUT83" s="4"/>
      <c r="HUU83" s="4"/>
      <c r="HUV83" s="4"/>
      <c r="HUW83" s="4"/>
      <c r="HUX83" s="4"/>
      <c r="HUY83" s="4"/>
      <c r="HUZ83" s="4"/>
      <c r="HVA83" s="4"/>
      <c r="HVB83" s="4"/>
      <c r="HVC83" s="4"/>
      <c r="HVD83" s="4"/>
      <c r="HVE83" s="4"/>
      <c r="HVF83" s="4"/>
      <c r="HVG83" s="4"/>
      <c r="HVH83" s="4"/>
      <c r="HVI83" s="4"/>
      <c r="HVJ83" s="4"/>
      <c r="HVK83" s="4"/>
      <c r="HVL83" s="4"/>
      <c r="HVM83" s="4"/>
      <c r="HVN83" s="4"/>
      <c r="HVO83" s="4"/>
      <c r="HVP83" s="4"/>
      <c r="HVQ83" s="4"/>
      <c r="HVR83" s="4"/>
      <c r="HVS83" s="4"/>
      <c r="HVT83" s="4"/>
      <c r="HVU83" s="4"/>
      <c r="HVV83" s="4"/>
      <c r="HVW83" s="4"/>
      <c r="HVX83" s="4"/>
      <c r="HVY83" s="4"/>
      <c r="HVZ83" s="4"/>
      <c r="HWA83" s="4"/>
      <c r="HWB83" s="4"/>
      <c r="HWC83" s="4"/>
      <c r="HWD83" s="4"/>
      <c r="HWE83" s="4"/>
      <c r="HWF83" s="4"/>
      <c r="HWG83" s="4"/>
      <c r="HWH83" s="4"/>
      <c r="HWI83" s="4"/>
      <c r="HWJ83" s="4"/>
      <c r="HWK83" s="4"/>
      <c r="HWL83" s="4"/>
      <c r="HWM83" s="4"/>
      <c r="HWN83" s="4"/>
      <c r="HWO83" s="4"/>
      <c r="HWP83" s="4"/>
      <c r="HWQ83" s="4"/>
      <c r="HWR83" s="4"/>
      <c r="HWS83" s="4"/>
      <c r="HWT83" s="4"/>
      <c r="HWU83" s="4"/>
      <c r="HWV83" s="4"/>
      <c r="HWW83" s="4"/>
      <c r="HWX83" s="4"/>
      <c r="HWY83" s="4"/>
      <c r="HWZ83" s="4"/>
      <c r="HXA83" s="4"/>
      <c r="HXB83" s="4"/>
      <c r="HXC83" s="4"/>
      <c r="HXD83" s="4"/>
      <c r="HXE83" s="4"/>
      <c r="HXF83" s="4"/>
      <c r="HXG83" s="4"/>
      <c r="HXH83" s="4"/>
      <c r="HXI83" s="4"/>
      <c r="HXJ83" s="4"/>
      <c r="HXK83" s="4"/>
      <c r="HXL83" s="4"/>
      <c r="HXM83" s="4"/>
      <c r="HXN83" s="4"/>
      <c r="HXO83" s="4"/>
      <c r="HXP83" s="4"/>
      <c r="HXQ83" s="4"/>
      <c r="HXR83" s="4"/>
      <c r="HXS83" s="4"/>
      <c r="HXT83" s="4"/>
      <c r="HXU83" s="4"/>
      <c r="HXV83" s="4"/>
      <c r="HXW83" s="4"/>
      <c r="HXX83" s="4"/>
      <c r="HXY83" s="4"/>
      <c r="HXZ83" s="4"/>
      <c r="HYA83" s="4"/>
      <c r="HYB83" s="4"/>
      <c r="HYC83" s="4"/>
      <c r="HYD83" s="4"/>
      <c r="HYE83" s="4"/>
      <c r="HYF83" s="4"/>
      <c r="HYG83" s="4"/>
      <c r="HYH83" s="4"/>
      <c r="HYI83" s="4"/>
      <c r="HYJ83" s="4"/>
      <c r="HYK83" s="4"/>
      <c r="HYL83" s="4"/>
      <c r="HYM83" s="4"/>
      <c r="HYN83" s="4"/>
      <c r="HYO83" s="4"/>
      <c r="HYP83" s="4"/>
      <c r="HYQ83" s="4"/>
      <c r="HYR83" s="4"/>
      <c r="HYS83" s="4"/>
      <c r="HYT83" s="4"/>
      <c r="HYU83" s="4"/>
      <c r="HYV83" s="4"/>
      <c r="HYW83" s="4"/>
      <c r="HYX83" s="4"/>
      <c r="HYY83" s="4"/>
      <c r="HYZ83" s="4"/>
      <c r="HZA83" s="4"/>
      <c r="HZB83" s="4"/>
      <c r="HZC83" s="4"/>
      <c r="HZD83" s="4"/>
      <c r="HZE83" s="4"/>
      <c r="HZF83" s="4"/>
      <c r="HZG83" s="4"/>
      <c r="HZH83" s="4"/>
      <c r="HZI83" s="4"/>
      <c r="HZJ83" s="4"/>
      <c r="HZK83" s="4"/>
      <c r="HZL83" s="4"/>
      <c r="HZM83" s="4"/>
      <c r="HZN83" s="4"/>
      <c r="HZO83" s="4"/>
      <c r="HZP83" s="4"/>
      <c r="HZQ83" s="4"/>
      <c r="HZR83" s="4"/>
      <c r="HZS83" s="4"/>
      <c r="HZT83" s="4"/>
      <c r="HZU83" s="4"/>
      <c r="HZV83" s="4"/>
      <c r="HZW83" s="4"/>
      <c r="HZX83" s="4"/>
      <c r="HZY83" s="4"/>
      <c r="HZZ83" s="4"/>
      <c r="IAA83" s="4"/>
      <c r="IAB83" s="4"/>
      <c r="IAC83" s="4"/>
      <c r="IAD83" s="4"/>
      <c r="IAE83" s="4"/>
      <c r="IAF83" s="4"/>
      <c r="IAG83" s="4"/>
      <c r="IAH83" s="4"/>
      <c r="IAI83" s="4"/>
      <c r="IAJ83" s="4"/>
      <c r="IAK83" s="4"/>
      <c r="IAL83" s="4"/>
      <c r="IAM83" s="4"/>
      <c r="IAN83" s="4"/>
      <c r="IAO83" s="4"/>
      <c r="IAP83" s="4"/>
      <c r="IAQ83" s="4"/>
      <c r="IAR83" s="4"/>
      <c r="IAS83" s="4"/>
      <c r="IAT83" s="4"/>
      <c r="IAU83" s="4"/>
      <c r="IAV83" s="4"/>
      <c r="IAW83" s="4"/>
      <c r="IAX83" s="4"/>
      <c r="IAY83" s="4"/>
      <c r="IAZ83" s="4"/>
      <c r="IBA83" s="4"/>
      <c r="IBB83" s="4"/>
      <c r="IBC83" s="4"/>
      <c r="IBD83" s="4"/>
      <c r="IBE83" s="4"/>
      <c r="IBF83" s="4"/>
      <c r="IBG83" s="4"/>
      <c r="IBH83" s="4"/>
      <c r="IBI83" s="4"/>
      <c r="IBJ83" s="4"/>
      <c r="IBK83" s="4"/>
      <c r="IBL83" s="4"/>
      <c r="IBM83" s="4"/>
      <c r="IBN83" s="4"/>
      <c r="IBO83" s="4"/>
      <c r="IBP83" s="4"/>
      <c r="IBQ83" s="4"/>
      <c r="IBR83" s="4"/>
      <c r="IBS83" s="4"/>
      <c r="IBT83" s="4"/>
      <c r="IBU83" s="4"/>
      <c r="IBV83" s="4"/>
      <c r="IBW83" s="4"/>
      <c r="IBX83" s="4"/>
      <c r="IBY83" s="4"/>
      <c r="IBZ83" s="4"/>
      <c r="ICA83" s="4"/>
      <c r="ICB83" s="4"/>
      <c r="ICC83" s="4"/>
      <c r="ICD83" s="4"/>
      <c r="ICE83" s="4"/>
      <c r="ICF83" s="4"/>
      <c r="ICG83" s="4"/>
      <c r="ICH83" s="4"/>
      <c r="ICI83" s="4"/>
      <c r="ICJ83" s="4"/>
      <c r="ICK83" s="4"/>
      <c r="ICL83" s="4"/>
      <c r="ICM83" s="4"/>
      <c r="ICN83" s="4"/>
      <c r="ICO83" s="4"/>
      <c r="ICP83" s="4"/>
      <c r="ICQ83" s="4"/>
      <c r="ICR83" s="4"/>
      <c r="ICS83" s="4"/>
      <c r="ICT83" s="4"/>
      <c r="ICU83" s="4"/>
      <c r="ICV83" s="4"/>
      <c r="ICW83" s="4"/>
      <c r="ICX83" s="4"/>
      <c r="ICY83" s="4"/>
      <c r="ICZ83" s="4"/>
      <c r="IDA83" s="4"/>
      <c r="IDB83" s="4"/>
      <c r="IDC83" s="4"/>
      <c r="IDD83" s="4"/>
      <c r="IDE83" s="4"/>
      <c r="IDF83" s="4"/>
      <c r="IDG83" s="4"/>
      <c r="IDH83" s="4"/>
      <c r="IDI83" s="4"/>
      <c r="IDJ83" s="4"/>
      <c r="IDK83" s="4"/>
      <c r="IDL83" s="4"/>
      <c r="IDM83" s="4"/>
      <c r="IDN83" s="4"/>
      <c r="IDO83" s="4"/>
      <c r="IDP83" s="4"/>
      <c r="IDQ83" s="4"/>
      <c r="IDR83" s="4"/>
      <c r="IDS83" s="4"/>
      <c r="IDT83" s="4"/>
      <c r="IDU83" s="4"/>
      <c r="IDV83" s="4"/>
      <c r="IDW83" s="4"/>
      <c r="IDX83" s="4"/>
      <c r="IDY83" s="4"/>
      <c r="IDZ83" s="4"/>
      <c r="IEA83" s="4"/>
      <c r="IEB83" s="4"/>
      <c r="IEC83" s="4"/>
      <c r="IED83" s="4"/>
      <c r="IEE83" s="4"/>
      <c r="IEF83" s="4"/>
      <c r="IEG83" s="4"/>
      <c r="IEH83" s="4"/>
      <c r="IEI83" s="4"/>
      <c r="IEJ83" s="4"/>
      <c r="IEK83" s="4"/>
      <c r="IEL83" s="4"/>
      <c r="IEM83" s="4"/>
      <c r="IEN83" s="4"/>
      <c r="IEO83" s="4"/>
      <c r="IEP83" s="4"/>
      <c r="IEQ83" s="4"/>
      <c r="IER83" s="4"/>
      <c r="IES83" s="4"/>
      <c r="IET83" s="4"/>
      <c r="IEU83" s="4"/>
      <c r="IEV83" s="4"/>
      <c r="IEW83" s="4"/>
      <c r="IEX83" s="4"/>
      <c r="IEY83" s="4"/>
      <c r="IEZ83" s="4"/>
      <c r="IFA83" s="4"/>
      <c r="IFB83" s="4"/>
      <c r="IFC83" s="4"/>
      <c r="IFD83" s="4"/>
      <c r="IFE83" s="4"/>
      <c r="IFF83" s="4"/>
      <c r="IFG83" s="4"/>
      <c r="IFH83" s="4"/>
      <c r="IFI83" s="4"/>
      <c r="IFJ83" s="4"/>
      <c r="IFK83" s="4"/>
      <c r="IFL83" s="4"/>
      <c r="IFM83" s="4"/>
      <c r="IFN83" s="4"/>
      <c r="IFO83" s="4"/>
      <c r="IFP83" s="4"/>
      <c r="IFQ83" s="4"/>
      <c r="IFR83" s="4"/>
      <c r="IFS83" s="4"/>
      <c r="IFT83" s="4"/>
      <c r="IFU83" s="4"/>
      <c r="IFV83" s="4"/>
      <c r="IFW83" s="4"/>
      <c r="IFX83" s="4"/>
      <c r="IFY83" s="4"/>
      <c r="IFZ83" s="4"/>
      <c r="IGA83" s="4"/>
      <c r="IGB83" s="4"/>
      <c r="IGC83" s="4"/>
      <c r="IGD83" s="4"/>
      <c r="IGE83" s="4"/>
      <c r="IGF83" s="4"/>
      <c r="IGG83" s="4"/>
      <c r="IGH83" s="4"/>
      <c r="IGI83" s="4"/>
      <c r="IGJ83" s="4"/>
      <c r="IGK83" s="4"/>
      <c r="IGL83" s="4"/>
      <c r="IGM83" s="4"/>
      <c r="IGN83" s="4"/>
      <c r="IGO83" s="4"/>
      <c r="IGP83" s="4"/>
      <c r="IGQ83" s="4"/>
      <c r="IGR83" s="4"/>
      <c r="IGS83" s="4"/>
      <c r="IGT83" s="4"/>
      <c r="IGU83" s="4"/>
      <c r="IGV83" s="4"/>
      <c r="IGW83" s="4"/>
      <c r="IGX83" s="4"/>
      <c r="IGY83" s="4"/>
      <c r="IGZ83" s="4"/>
      <c r="IHA83" s="4"/>
      <c r="IHB83" s="4"/>
      <c r="IHC83" s="4"/>
      <c r="IHD83" s="4"/>
      <c r="IHE83" s="4"/>
      <c r="IHF83" s="4"/>
      <c r="IHG83" s="4"/>
      <c r="IHH83" s="4"/>
      <c r="IHI83" s="4"/>
      <c r="IHJ83" s="4"/>
      <c r="IHK83" s="4"/>
      <c r="IHL83" s="4"/>
      <c r="IHM83" s="4"/>
      <c r="IHN83" s="4"/>
      <c r="IHO83" s="4"/>
      <c r="IHP83" s="4"/>
      <c r="IHQ83" s="4"/>
      <c r="IHR83" s="4"/>
      <c r="IHS83" s="4"/>
      <c r="IHT83" s="4"/>
      <c r="IHU83" s="4"/>
      <c r="IHV83" s="4"/>
      <c r="IHW83" s="4"/>
      <c r="IHX83" s="4"/>
      <c r="IHY83" s="4"/>
      <c r="IHZ83" s="4"/>
      <c r="IIA83" s="4"/>
      <c r="IIB83" s="4"/>
      <c r="IIC83" s="4"/>
      <c r="IID83" s="4"/>
      <c r="IIE83" s="4"/>
      <c r="IIF83" s="4"/>
      <c r="IIG83" s="4"/>
      <c r="IIH83" s="4"/>
      <c r="III83" s="4"/>
      <c r="IIJ83" s="4"/>
      <c r="IIK83" s="4"/>
      <c r="IIL83" s="4"/>
      <c r="IIM83" s="4"/>
      <c r="IIN83" s="4"/>
      <c r="IIO83" s="4"/>
      <c r="IIP83" s="4"/>
      <c r="IIQ83" s="4"/>
      <c r="IIR83" s="4"/>
      <c r="IIS83" s="4"/>
      <c r="IIT83" s="4"/>
      <c r="IIU83" s="4"/>
      <c r="IIV83" s="4"/>
      <c r="IIW83" s="4"/>
      <c r="IIX83" s="4"/>
      <c r="IIY83" s="4"/>
      <c r="IIZ83" s="4"/>
      <c r="IJA83" s="4"/>
      <c r="IJB83" s="4"/>
      <c r="IJC83" s="4"/>
      <c r="IJD83" s="4"/>
      <c r="IJE83" s="4"/>
      <c r="IJF83" s="4"/>
      <c r="IJG83" s="4"/>
      <c r="IJH83" s="4"/>
      <c r="IJI83" s="4"/>
      <c r="IJJ83" s="4"/>
      <c r="IJK83" s="4"/>
      <c r="IJL83" s="4"/>
      <c r="IJM83" s="4"/>
      <c r="IJN83" s="4"/>
      <c r="IJO83" s="4"/>
      <c r="IJP83" s="4"/>
      <c r="IJQ83" s="4"/>
      <c r="IJR83" s="4"/>
      <c r="IJS83" s="4"/>
      <c r="IJT83" s="4"/>
      <c r="IJU83" s="4"/>
      <c r="IJV83" s="4"/>
      <c r="IJW83" s="4"/>
      <c r="IJX83" s="4"/>
      <c r="IJY83" s="4"/>
      <c r="IJZ83" s="4"/>
      <c r="IKA83" s="4"/>
      <c r="IKB83" s="4"/>
      <c r="IKC83" s="4"/>
      <c r="IKD83" s="4"/>
      <c r="IKE83" s="4"/>
      <c r="IKF83" s="4"/>
      <c r="IKG83" s="4"/>
      <c r="IKH83" s="4"/>
      <c r="IKI83" s="4"/>
      <c r="IKJ83" s="4"/>
      <c r="IKK83" s="4"/>
      <c r="IKL83" s="4"/>
      <c r="IKM83" s="4"/>
      <c r="IKN83" s="4"/>
      <c r="IKO83" s="4"/>
      <c r="IKP83" s="4"/>
      <c r="IKQ83" s="4"/>
      <c r="IKR83" s="4"/>
      <c r="IKS83" s="4"/>
      <c r="IKT83" s="4"/>
      <c r="IKU83" s="4"/>
      <c r="IKV83" s="4"/>
      <c r="IKW83" s="4"/>
      <c r="IKX83" s="4"/>
      <c r="IKY83" s="4"/>
      <c r="IKZ83" s="4"/>
      <c r="ILA83" s="4"/>
      <c r="ILB83" s="4"/>
      <c r="ILC83" s="4"/>
      <c r="ILD83" s="4"/>
      <c r="ILE83" s="4"/>
      <c r="ILF83" s="4"/>
      <c r="ILG83" s="4"/>
      <c r="ILH83" s="4"/>
      <c r="ILI83" s="4"/>
      <c r="ILJ83" s="4"/>
      <c r="ILK83" s="4"/>
      <c r="ILL83" s="4"/>
      <c r="ILM83" s="4"/>
      <c r="ILN83" s="4"/>
      <c r="ILO83" s="4"/>
      <c r="ILP83" s="4"/>
      <c r="ILQ83" s="4"/>
      <c r="ILR83" s="4"/>
      <c r="ILS83" s="4"/>
      <c r="ILT83" s="4"/>
      <c r="ILU83" s="4"/>
      <c r="ILV83" s="4"/>
      <c r="ILW83" s="4"/>
      <c r="ILX83" s="4"/>
      <c r="ILY83" s="4"/>
      <c r="ILZ83" s="4"/>
      <c r="IMA83" s="4"/>
      <c r="IMB83" s="4"/>
      <c r="IMC83" s="4"/>
      <c r="IMD83" s="4"/>
      <c r="IME83" s="4"/>
      <c r="IMF83" s="4"/>
      <c r="IMG83" s="4"/>
      <c r="IMH83" s="4"/>
      <c r="IMI83" s="4"/>
      <c r="IMJ83" s="4"/>
      <c r="IMK83" s="4"/>
      <c r="IML83" s="4"/>
      <c r="IMM83" s="4"/>
      <c r="IMN83" s="4"/>
      <c r="IMO83" s="4"/>
      <c r="IMP83" s="4"/>
      <c r="IMQ83" s="4"/>
      <c r="IMR83" s="4"/>
      <c r="IMS83" s="4"/>
      <c r="IMT83" s="4"/>
      <c r="IMU83" s="4"/>
      <c r="IMV83" s="4"/>
      <c r="IMW83" s="4"/>
      <c r="IMX83" s="4"/>
      <c r="IMY83" s="4"/>
      <c r="IMZ83" s="4"/>
      <c r="INA83" s="4"/>
      <c r="INB83" s="4"/>
      <c r="INC83" s="4"/>
      <c r="IND83" s="4"/>
      <c r="INE83" s="4"/>
      <c r="INF83" s="4"/>
      <c r="ING83" s="4"/>
      <c r="INH83" s="4"/>
      <c r="INI83" s="4"/>
      <c r="INJ83" s="4"/>
      <c r="INK83" s="4"/>
      <c r="INL83" s="4"/>
      <c r="INM83" s="4"/>
      <c r="INN83" s="4"/>
      <c r="INO83" s="4"/>
      <c r="INP83" s="4"/>
      <c r="INQ83" s="4"/>
      <c r="INR83" s="4"/>
      <c r="INS83" s="4"/>
      <c r="INT83" s="4"/>
      <c r="INU83" s="4"/>
      <c r="INV83" s="4"/>
      <c r="INW83" s="4"/>
      <c r="INX83" s="4"/>
      <c r="INY83" s="4"/>
      <c r="INZ83" s="4"/>
      <c r="IOA83" s="4"/>
      <c r="IOB83" s="4"/>
      <c r="IOC83" s="4"/>
      <c r="IOD83" s="4"/>
      <c r="IOE83" s="4"/>
      <c r="IOF83" s="4"/>
      <c r="IOG83" s="4"/>
      <c r="IOH83" s="4"/>
      <c r="IOI83" s="4"/>
      <c r="IOJ83" s="4"/>
      <c r="IOK83" s="4"/>
      <c r="IOL83" s="4"/>
      <c r="IOM83" s="4"/>
      <c r="ION83" s="4"/>
      <c r="IOO83" s="4"/>
      <c r="IOP83" s="4"/>
      <c r="IOQ83" s="4"/>
      <c r="IOR83" s="4"/>
      <c r="IOS83" s="4"/>
      <c r="IOT83" s="4"/>
      <c r="IOU83" s="4"/>
      <c r="IOV83" s="4"/>
      <c r="IOW83" s="4"/>
      <c r="IOX83" s="4"/>
      <c r="IOY83" s="4"/>
      <c r="IOZ83" s="4"/>
      <c r="IPA83" s="4"/>
      <c r="IPB83" s="4"/>
      <c r="IPC83" s="4"/>
      <c r="IPD83" s="4"/>
      <c r="IPE83" s="4"/>
      <c r="IPF83" s="4"/>
      <c r="IPG83" s="4"/>
      <c r="IPH83" s="4"/>
      <c r="IPI83" s="4"/>
      <c r="IPJ83" s="4"/>
      <c r="IPK83" s="4"/>
      <c r="IPL83" s="4"/>
      <c r="IPM83" s="4"/>
      <c r="IPN83" s="4"/>
      <c r="IPO83" s="4"/>
      <c r="IPP83" s="4"/>
      <c r="IPQ83" s="4"/>
      <c r="IPR83" s="4"/>
      <c r="IPS83" s="4"/>
      <c r="IPT83" s="4"/>
      <c r="IPU83" s="4"/>
      <c r="IPV83" s="4"/>
      <c r="IPW83" s="4"/>
      <c r="IPX83" s="4"/>
      <c r="IPY83" s="4"/>
      <c r="IPZ83" s="4"/>
      <c r="IQA83" s="4"/>
      <c r="IQB83" s="4"/>
      <c r="IQC83" s="4"/>
      <c r="IQD83" s="4"/>
      <c r="IQE83" s="4"/>
      <c r="IQF83" s="4"/>
      <c r="IQG83" s="4"/>
      <c r="IQH83" s="4"/>
      <c r="IQI83" s="4"/>
      <c r="IQJ83" s="4"/>
      <c r="IQK83" s="4"/>
      <c r="IQL83" s="4"/>
      <c r="IQM83" s="4"/>
      <c r="IQN83" s="4"/>
      <c r="IQO83" s="4"/>
      <c r="IQP83" s="4"/>
      <c r="IQQ83" s="4"/>
      <c r="IQR83" s="4"/>
      <c r="IQS83" s="4"/>
      <c r="IQT83" s="4"/>
      <c r="IQU83" s="4"/>
      <c r="IQV83" s="4"/>
      <c r="IQW83" s="4"/>
      <c r="IQX83" s="4"/>
      <c r="IQY83" s="4"/>
      <c r="IQZ83" s="4"/>
      <c r="IRA83" s="4"/>
      <c r="IRB83" s="4"/>
      <c r="IRC83" s="4"/>
      <c r="IRD83" s="4"/>
      <c r="IRE83" s="4"/>
      <c r="IRF83" s="4"/>
      <c r="IRG83" s="4"/>
      <c r="IRH83" s="4"/>
      <c r="IRI83" s="4"/>
      <c r="IRJ83" s="4"/>
      <c r="IRK83" s="4"/>
      <c r="IRL83" s="4"/>
      <c r="IRM83" s="4"/>
      <c r="IRN83" s="4"/>
      <c r="IRO83" s="4"/>
      <c r="IRP83" s="4"/>
      <c r="IRQ83" s="4"/>
      <c r="IRR83" s="4"/>
      <c r="IRS83" s="4"/>
      <c r="IRT83" s="4"/>
      <c r="IRU83" s="4"/>
      <c r="IRV83" s="4"/>
      <c r="IRW83" s="4"/>
      <c r="IRX83" s="4"/>
      <c r="IRY83" s="4"/>
      <c r="IRZ83" s="4"/>
      <c r="ISA83" s="4"/>
      <c r="ISB83" s="4"/>
      <c r="ISC83" s="4"/>
      <c r="ISD83" s="4"/>
      <c r="ISE83" s="4"/>
      <c r="ISF83" s="4"/>
      <c r="ISG83" s="4"/>
      <c r="ISH83" s="4"/>
      <c r="ISI83" s="4"/>
      <c r="ISJ83" s="4"/>
      <c r="ISK83" s="4"/>
      <c r="ISL83" s="4"/>
      <c r="ISM83" s="4"/>
      <c r="ISN83" s="4"/>
      <c r="ISO83" s="4"/>
      <c r="ISP83" s="4"/>
      <c r="ISQ83" s="4"/>
      <c r="ISR83" s="4"/>
      <c r="ISS83" s="4"/>
      <c r="IST83" s="4"/>
      <c r="ISU83" s="4"/>
      <c r="ISV83" s="4"/>
      <c r="ISW83" s="4"/>
      <c r="ISX83" s="4"/>
      <c r="ISY83" s="4"/>
      <c r="ISZ83" s="4"/>
      <c r="ITA83" s="4"/>
      <c r="ITB83" s="4"/>
      <c r="ITC83" s="4"/>
      <c r="ITD83" s="4"/>
      <c r="ITE83" s="4"/>
      <c r="ITF83" s="4"/>
      <c r="ITG83" s="4"/>
      <c r="ITH83" s="4"/>
      <c r="ITI83" s="4"/>
      <c r="ITJ83" s="4"/>
      <c r="ITK83" s="4"/>
      <c r="ITL83" s="4"/>
      <c r="ITM83" s="4"/>
      <c r="ITN83" s="4"/>
      <c r="ITO83" s="4"/>
      <c r="ITP83" s="4"/>
      <c r="ITQ83" s="4"/>
      <c r="ITR83" s="4"/>
      <c r="ITS83" s="4"/>
      <c r="ITT83" s="4"/>
      <c r="ITU83" s="4"/>
      <c r="ITV83" s="4"/>
      <c r="ITW83" s="4"/>
      <c r="ITX83" s="4"/>
      <c r="ITY83" s="4"/>
      <c r="ITZ83" s="4"/>
      <c r="IUA83" s="4"/>
      <c r="IUB83" s="4"/>
      <c r="IUC83" s="4"/>
      <c r="IUD83" s="4"/>
      <c r="IUE83" s="4"/>
      <c r="IUF83" s="4"/>
      <c r="IUG83" s="4"/>
      <c r="IUH83" s="4"/>
      <c r="IUI83" s="4"/>
      <c r="IUJ83" s="4"/>
      <c r="IUK83" s="4"/>
      <c r="IUL83" s="4"/>
      <c r="IUM83" s="4"/>
      <c r="IUN83" s="4"/>
      <c r="IUO83" s="4"/>
      <c r="IUP83" s="4"/>
      <c r="IUQ83" s="4"/>
      <c r="IUR83" s="4"/>
      <c r="IUS83" s="4"/>
      <c r="IUT83" s="4"/>
      <c r="IUU83" s="4"/>
      <c r="IUV83" s="4"/>
      <c r="IUW83" s="4"/>
      <c r="IUX83" s="4"/>
      <c r="IUY83" s="4"/>
      <c r="IUZ83" s="4"/>
      <c r="IVA83" s="4"/>
      <c r="IVB83" s="4"/>
      <c r="IVC83" s="4"/>
      <c r="IVD83" s="4"/>
      <c r="IVE83" s="4"/>
      <c r="IVF83" s="4"/>
      <c r="IVG83" s="4"/>
      <c r="IVH83" s="4"/>
      <c r="IVI83" s="4"/>
      <c r="IVJ83" s="4"/>
      <c r="IVK83" s="4"/>
      <c r="IVL83" s="4"/>
      <c r="IVM83" s="4"/>
      <c r="IVN83" s="4"/>
      <c r="IVO83" s="4"/>
      <c r="IVP83" s="4"/>
      <c r="IVQ83" s="4"/>
      <c r="IVR83" s="4"/>
      <c r="IVS83" s="4"/>
      <c r="IVT83" s="4"/>
      <c r="IVU83" s="4"/>
      <c r="IVV83" s="4"/>
      <c r="IVW83" s="4"/>
      <c r="IVX83" s="4"/>
      <c r="IVY83" s="4"/>
      <c r="IVZ83" s="4"/>
      <c r="IWA83" s="4"/>
      <c r="IWB83" s="4"/>
      <c r="IWC83" s="4"/>
      <c r="IWD83" s="4"/>
      <c r="IWE83" s="4"/>
      <c r="IWF83" s="4"/>
      <c r="IWG83" s="4"/>
      <c r="IWH83" s="4"/>
      <c r="IWI83" s="4"/>
      <c r="IWJ83" s="4"/>
      <c r="IWK83" s="4"/>
      <c r="IWL83" s="4"/>
      <c r="IWM83" s="4"/>
      <c r="IWN83" s="4"/>
      <c r="IWO83" s="4"/>
      <c r="IWP83" s="4"/>
      <c r="IWQ83" s="4"/>
      <c r="IWR83" s="4"/>
      <c r="IWS83" s="4"/>
      <c r="IWT83" s="4"/>
      <c r="IWU83" s="4"/>
      <c r="IWV83" s="4"/>
      <c r="IWW83" s="4"/>
      <c r="IWX83" s="4"/>
      <c r="IWY83" s="4"/>
      <c r="IWZ83" s="4"/>
      <c r="IXA83" s="4"/>
      <c r="IXB83" s="4"/>
      <c r="IXC83" s="4"/>
      <c r="IXD83" s="4"/>
      <c r="IXE83" s="4"/>
      <c r="IXF83" s="4"/>
      <c r="IXG83" s="4"/>
      <c r="IXH83" s="4"/>
      <c r="IXI83" s="4"/>
      <c r="IXJ83" s="4"/>
      <c r="IXK83" s="4"/>
      <c r="IXL83" s="4"/>
      <c r="IXM83" s="4"/>
      <c r="IXN83" s="4"/>
      <c r="IXO83" s="4"/>
      <c r="IXP83" s="4"/>
      <c r="IXQ83" s="4"/>
      <c r="IXR83" s="4"/>
      <c r="IXS83" s="4"/>
      <c r="IXT83" s="4"/>
      <c r="IXU83" s="4"/>
      <c r="IXV83" s="4"/>
      <c r="IXW83" s="4"/>
      <c r="IXX83" s="4"/>
      <c r="IXY83" s="4"/>
      <c r="IXZ83" s="4"/>
      <c r="IYA83" s="4"/>
      <c r="IYB83" s="4"/>
      <c r="IYC83" s="4"/>
      <c r="IYD83" s="4"/>
      <c r="IYE83" s="4"/>
      <c r="IYF83" s="4"/>
      <c r="IYG83" s="4"/>
      <c r="IYH83" s="4"/>
      <c r="IYI83" s="4"/>
      <c r="IYJ83" s="4"/>
      <c r="IYK83" s="4"/>
      <c r="IYL83" s="4"/>
      <c r="IYM83" s="4"/>
      <c r="IYN83" s="4"/>
      <c r="IYO83" s="4"/>
      <c r="IYP83" s="4"/>
      <c r="IYQ83" s="4"/>
      <c r="IYR83" s="4"/>
      <c r="IYS83" s="4"/>
      <c r="IYT83" s="4"/>
      <c r="IYU83" s="4"/>
      <c r="IYV83" s="4"/>
      <c r="IYW83" s="4"/>
      <c r="IYX83" s="4"/>
      <c r="IYY83" s="4"/>
      <c r="IYZ83" s="4"/>
      <c r="IZA83" s="4"/>
      <c r="IZB83" s="4"/>
      <c r="IZC83" s="4"/>
      <c r="IZD83" s="4"/>
      <c r="IZE83" s="4"/>
      <c r="IZF83" s="4"/>
      <c r="IZG83" s="4"/>
      <c r="IZH83" s="4"/>
      <c r="IZI83" s="4"/>
      <c r="IZJ83" s="4"/>
      <c r="IZK83" s="4"/>
      <c r="IZL83" s="4"/>
      <c r="IZM83" s="4"/>
      <c r="IZN83" s="4"/>
      <c r="IZO83" s="4"/>
      <c r="IZP83" s="4"/>
      <c r="IZQ83" s="4"/>
      <c r="IZR83" s="4"/>
      <c r="IZS83" s="4"/>
      <c r="IZT83" s="4"/>
      <c r="IZU83" s="4"/>
      <c r="IZV83" s="4"/>
      <c r="IZW83" s="4"/>
      <c r="IZX83" s="4"/>
      <c r="IZY83" s="4"/>
      <c r="IZZ83" s="4"/>
      <c r="JAA83" s="4"/>
      <c r="JAB83" s="4"/>
      <c r="JAC83" s="4"/>
      <c r="JAD83" s="4"/>
      <c r="JAE83" s="4"/>
      <c r="JAF83" s="4"/>
      <c r="JAG83" s="4"/>
      <c r="JAH83" s="4"/>
      <c r="JAI83" s="4"/>
      <c r="JAJ83" s="4"/>
      <c r="JAK83" s="4"/>
      <c r="JAL83" s="4"/>
      <c r="JAM83" s="4"/>
      <c r="JAN83" s="4"/>
      <c r="JAO83" s="4"/>
      <c r="JAP83" s="4"/>
      <c r="JAQ83" s="4"/>
      <c r="JAR83" s="4"/>
      <c r="JAS83" s="4"/>
      <c r="JAT83" s="4"/>
      <c r="JAU83" s="4"/>
      <c r="JAV83" s="4"/>
      <c r="JAW83" s="4"/>
      <c r="JAX83" s="4"/>
      <c r="JAY83" s="4"/>
      <c r="JAZ83" s="4"/>
      <c r="JBA83" s="4"/>
      <c r="JBB83" s="4"/>
      <c r="JBC83" s="4"/>
      <c r="JBD83" s="4"/>
      <c r="JBE83" s="4"/>
      <c r="JBF83" s="4"/>
      <c r="JBG83" s="4"/>
      <c r="JBH83" s="4"/>
      <c r="JBI83" s="4"/>
      <c r="JBJ83" s="4"/>
      <c r="JBK83" s="4"/>
      <c r="JBL83" s="4"/>
      <c r="JBM83" s="4"/>
      <c r="JBN83" s="4"/>
      <c r="JBO83" s="4"/>
      <c r="JBP83" s="4"/>
      <c r="JBQ83" s="4"/>
      <c r="JBR83" s="4"/>
      <c r="JBS83" s="4"/>
      <c r="JBT83" s="4"/>
      <c r="JBU83" s="4"/>
      <c r="JBV83" s="4"/>
      <c r="JBW83" s="4"/>
      <c r="JBX83" s="4"/>
      <c r="JBY83" s="4"/>
      <c r="JBZ83" s="4"/>
      <c r="JCA83" s="4"/>
      <c r="JCB83" s="4"/>
      <c r="JCC83" s="4"/>
      <c r="JCD83" s="4"/>
      <c r="JCE83" s="4"/>
      <c r="JCF83" s="4"/>
      <c r="JCG83" s="4"/>
      <c r="JCH83" s="4"/>
      <c r="JCI83" s="4"/>
      <c r="JCJ83" s="4"/>
      <c r="JCK83" s="4"/>
      <c r="JCL83" s="4"/>
      <c r="JCM83" s="4"/>
      <c r="JCN83" s="4"/>
      <c r="JCO83" s="4"/>
      <c r="JCP83" s="4"/>
      <c r="JCQ83" s="4"/>
      <c r="JCR83" s="4"/>
      <c r="JCS83" s="4"/>
      <c r="JCT83" s="4"/>
      <c r="JCU83" s="4"/>
      <c r="JCV83" s="4"/>
      <c r="JCW83" s="4"/>
      <c r="JCX83" s="4"/>
      <c r="JCY83" s="4"/>
      <c r="JCZ83" s="4"/>
      <c r="JDA83" s="4"/>
      <c r="JDB83" s="4"/>
      <c r="JDC83" s="4"/>
      <c r="JDD83" s="4"/>
      <c r="JDE83" s="4"/>
      <c r="JDF83" s="4"/>
      <c r="JDG83" s="4"/>
      <c r="JDH83" s="4"/>
      <c r="JDI83" s="4"/>
      <c r="JDJ83" s="4"/>
      <c r="JDK83" s="4"/>
      <c r="JDL83" s="4"/>
      <c r="JDM83" s="4"/>
      <c r="JDN83" s="4"/>
      <c r="JDO83" s="4"/>
      <c r="JDP83" s="4"/>
      <c r="JDQ83" s="4"/>
      <c r="JDR83" s="4"/>
      <c r="JDS83" s="4"/>
      <c r="JDT83" s="4"/>
      <c r="JDU83" s="4"/>
      <c r="JDV83" s="4"/>
      <c r="JDW83" s="4"/>
      <c r="JDX83" s="4"/>
      <c r="JDY83" s="4"/>
      <c r="JDZ83" s="4"/>
      <c r="JEA83" s="4"/>
      <c r="JEB83" s="4"/>
      <c r="JEC83" s="4"/>
      <c r="JED83" s="4"/>
      <c r="JEE83" s="4"/>
      <c r="JEF83" s="4"/>
      <c r="JEG83" s="4"/>
      <c r="JEH83" s="4"/>
      <c r="JEI83" s="4"/>
      <c r="JEJ83" s="4"/>
      <c r="JEK83" s="4"/>
      <c r="JEL83" s="4"/>
      <c r="JEM83" s="4"/>
      <c r="JEN83" s="4"/>
      <c r="JEO83" s="4"/>
      <c r="JEP83" s="4"/>
      <c r="JEQ83" s="4"/>
      <c r="JER83" s="4"/>
      <c r="JES83" s="4"/>
      <c r="JET83" s="4"/>
      <c r="JEU83" s="4"/>
      <c r="JEV83" s="4"/>
      <c r="JEW83" s="4"/>
      <c r="JEX83" s="4"/>
      <c r="JEY83" s="4"/>
      <c r="JEZ83" s="4"/>
      <c r="JFA83" s="4"/>
      <c r="JFB83" s="4"/>
      <c r="JFC83" s="4"/>
      <c r="JFD83" s="4"/>
      <c r="JFE83" s="4"/>
      <c r="JFF83" s="4"/>
      <c r="JFG83" s="4"/>
      <c r="JFH83" s="4"/>
      <c r="JFI83" s="4"/>
      <c r="JFJ83" s="4"/>
      <c r="JFK83" s="4"/>
      <c r="JFL83" s="4"/>
      <c r="JFM83" s="4"/>
      <c r="JFN83" s="4"/>
      <c r="JFO83" s="4"/>
      <c r="JFP83" s="4"/>
      <c r="JFQ83" s="4"/>
      <c r="JFR83" s="4"/>
      <c r="JFS83" s="4"/>
      <c r="JFT83" s="4"/>
      <c r="JFU83" s="4"/>
      <c r="JFV83" s="4"/>
      <c r="JFW83" s="4"/>
      <c r="JFX83" s="4"/>
      <c r="JFY83" s="4"/>
      <c r="JFZ83" s="4"/>
      <c r="JGA83" s="4"/>
      <c r="JGB83" s="4"/>
      <c r="JGC83" s="4"/>
      <c r="JGD83" s="4"/>
      <c r="JGE83" s="4"/>
      <c r="JGF83" s="4"/>
      <c r="JGG83" s="4"/>
      <c r="JGH83" s="4"/>
      <c r="JGI83" s="4"/>
      <c r="JGJ83" s="4"/>
      <c r="JGK83" s="4"/>
      <c r="JGL83" s="4"/>
      <c r="JGM83" s="4"/>
      <c r="JGN83" s="4"/>
      <c r="JGO83" s="4"/>
      <c r="JGP83" s="4"/>
      <c r="JGQ83" s="4"/>
      <c r="JGR83" s="4"/>
      <c r="JGS83" s="4"/>
      <c r="JGT83" s="4"/>
      <c r="JGU83" s="4"/>
      <c r="JGV83" s="4"/>
      <c r="JGW83" s="4"/>
      <c r="JGX83" s="4"/>
      <c r="JGY83" s="4"/>
      <c r="JGZ83" s="4"/>
      <c r="JHA83" s="4"/>
      <c r="JHB83" s="4"/>
      <c r="JHC83" s="4"/>
      <c r="JHD83" s="4"/>
      <c r="JHE83" s="4"/>
      <c r="JHF83" s="4"/>
      <c r="JHG83" s="4"/>
      <c r="JHH83" s="4"/>
      <c r="JHI83" s="4"/>
      <c r="JHJ83" s="4"/>
      <c r="JHK83" s="4"/>
      <c r="JHL83" s="4"/>
      <c r="JHM83" s="4"/>
      <c r="JHN83" s="4"/>
      <c r="JHO83" s="4"/>
      <c r="JHP83" s="4"/>
      <c r="JHQ83" s="4"/>
      <c r="JHR83" s="4"/>
      <c r="JHS83" s="4"/>
      <c r="JHT83" s="4"/>
      <c r="JHU83" s="4"/>
      <c r="JHV83" s="4"/>
      <c r="JHW83" s="4"/>
      <c r="JHX83" s="4"/>
      <c r="JHY83" s="4"/>
      <c r="JHZ83" s="4"/>
      <c r="JIA83" s="4"/>
      <c r="JIB83" s="4"/>
      <c r="JIC83" s="4"/>
      <c r="JID83" s="4"/>
      <c r="JIE83" s="4"/>
      <c r="JIF83" s="4"/>
      <c r="JIG83" s="4"/>
      <c r="JIH83" s="4"/>
      <c r="JII83" s="4"/>
      <c r="JIJ83" s="4"/>
      <c r="JIK83" s="4"/>
      <c r="JIL83" s="4"/>
      <c r="JIM83" s="4"/>
      <c r="JIN83" s="4"/>
      <c r="JIO83" s="4"/>
      <c r="JIP83" s="4"/>
      <c r="JIQ83" s="4"/>
      <c r="JIR83" s="4"/>
      <c r="JIS83" s="4"/>
      <c r="JIT83" s="4"/>
      <c r="JIU83" s="4"/>
      <c r="JIV83" s="4"/>
      <c r="JIW83" s="4"/>
      <c r="JIX83" s="4"/>
      <c r="JIY83" s="4"/>
      <c r="JIZ83" s="4"/>
      <c r="JJA83" s="4"/>
      <c r="JJB83" s="4"/>
      <c r="JJC83" s="4"/>
      <c r="JJD83" s="4"/>
      <c r="JJE83" s="4"/>
      <c r="JJF83" s="4"/>
      <c r="JJG83" s="4"/>
      <c r="JJH83" s="4"/>
      <c r="JJI83" s="4"/>
      <c r="JJJ83" s="4"/>
      <c r="JJK83" s="4"/>
      <c r="JJL83" s="4"/>
      <c r="JJM83" s="4"/>
      <c r="JJN83" s="4"/>
      <c r="JJO83" s="4"/>
      <c r="JJP83" s="4"/>
      <c r="JJQ83" s="4"/>
      <c r="JJR83" s="4"/>
      <c r="JJS83" s="4"/>
      <c r="JJT83" s="4"/>
      <c r="JJU83" s="4"/>
      <c r="JJV83" s="4"/>
      <c r="JJW83" s="4"/>
      <c r="JJX83" s="4"/>
      <c r="JJY83" s="4"/>
      <c r="JJZ83" s="4"/>
      <c r="JKA83" s="4"/>
      <c r="JKB83" s="4"/>
      <c r="JKC83" s="4"/>
      <c r="JKD83" s="4"/>
      <c r="JKE83" s="4"/>
      <c r="JKF83" s="4"/>
      <c r="JKG83" s="4"/>
      <c r="JKH83" s="4"/>
      <c r="JKI83" s="4"/>
      <c r="JKJ83" s="4"/>
      <c r="JKK83" s="4"/>
      <c r="JKL83" s="4"/>
      <c r="JKM83" s="4"/>
      <c r="JKN83" s="4"/>
      <c r="JKO83" s="4"/>
      <c r="JKP83" s="4"/>
      <c r="JKQ83" s="4"/>
      <c r="JKR83" s="4"/>
      <c r="JKS83" s="4"/>
      <c r="JKT83" s="4"/>
      <c r="JKU83" s="4"/>
      <c r="JKV83" s="4"/>
      <c r="JKW83" s="4"/>
      <c r="JKX83" s="4"/>
      <c r="JKY83" s="4"/>
      <c r="JKZ83" s="4"/>
      <c r="JLA83" s="4"/>
      <c r="JLB83" s="4"/>
      <c r="JLC83" s="4"/>
      <c r="JLD83" s="4"/>
      <c r="JLE83" s="4"/>
      <c r="JLF83" s="4"/>
      <c r="JLG83" s="4"/>
      <c r="JLH83" s="4"/>
      <c r="JLI83" s="4"/>
      <c r="JLJ83" s="4"/>
      <c r="JLK83" s="4"/>
      <c r="JLL83" s="4"/>
      <c r="JLM83" s="4"/>
      <c r="JLN83" s="4"/>
      <c r="JLO83" s="4"/>
      <c r="JLP83" s="4"/>
      <c r="JLQ83" s="4"/>
      <c r="JLR83" s="4"/>
      <c r="JLS83" s="4"/>
      <c r="JLT83" s="4"/>
      <c r="JLU83" s="4"/>
      <c r="JLV83" s="4"/>
      <c r="JLW83" s="4"/>
      <c r="JLX83" s="4"/>
      <c r="JLY83" s="4"/>
      <c r="JLZ83" s="4"/>
      <c r="JMA83" s="4"/>
      <c r="JMB83" s="4"/>
      <c r="JMC83" s="4"/>
      <c r="JMD83" s="4"/>
      <c r="JME83" s="4"/>
      <c r="JMF83" s="4"/>
      <c r="JMG83" s="4"/>
      <c r="JMH83" s="4"/>
      <c r="JMI83" s="4"/>
      <c r="JMJ83" s="4"/>
      <c r="JMK83" s="4"/>
      <c r="JML83" s="4"/>
      <c r="JMM83" s="4"/>
      <c r="JMN83" s="4"/>
      <c r="JMO83" s="4"/>
      <c r="JMP83" s="4"/>
      <c r="JMQ83" s="4"/>
      <c r="JMR83" s="4"/>
      <c r="JMS83" s="4"/>
      <c r="JMT83" s="4"/>
      <c r="JMU83" s="4"/>
      <c r="JMV83" s="4"/>
      <c r="JMW83" s="4"/>
      <c r="JMX83" s="4"/>
      <c r="JMY83" s="4"/>
      <c r="JMZ83" s="4"/>
      <c r="JNA83" s="4"/>
      <c r="JNB83" s="4"/>
      <c r="JNC83" s="4"/>
      <c r="JND83" s="4"/>
      <c r="JNE83" s="4"/>
      <c r="JNF83" s="4"/>
      <c r="JNG83" s="4"/>
      <c r="JNH83" s="4"/>
      <c r="JNI83" s="4"/>
      <c r="JNJ83" s="4"/>
      <c r="JNK83" s="4"/>
      <c r="JNL83" s="4"/>
      <c r="JNM83" s="4"/>
      <c r="JNN83" s="4"/>
      <c r="JNO83" s="4"/>
      <c r="JNP83" s="4"/>
      <c r="JNQ83" s="4"/>
      <c r="JNR83" s="4"/>
      <c r="JNS83" s="4"/>
      <c r="JNT83" s="4"/>
      <c r="JNU83" s="4"/>
      <c r="JNV83" s="4"/>
      <c r="JNW83" s="4"/>
      <c r="JNX83" s="4"/>
      <c r="JNY83" s="4"/>
      <c r="JNZ83" s="4"/>
      <c r="JOA83" s="4"/>
      <c r="JOB83" s="4"/>
      <c r="JOC83" s="4"/>
      <c r="JOD83" s="4"/>
      <c r="JOE83" s="4"/>
      <c r="JOF83" s="4"/>
      <c r="JOG83" s="4"/>
      <c r="JOH83" s="4"/>
      <c r="JOI83" s="4"/>
      <c r="JOJ83" s="4"/>
      <c r="JOK83" s="4"/>
      <c r="JOL83" s="4"/>
      <c r="JOM83" s="4"/>
      <c r="JON83" s="4"/>
      <c r="JOO83" s="4"/>
      <c r="JOP83" s="4"/>
      <c r="JOQ83" s="4"/>
      <c r="JOR83" s="4"/>
      <c r="JOS83" s="4"/>
      <c r="JOT83" s="4"/>
      <c r="JOU83" s="4"/>
      <c r="JOV83" s="4"/>
      <c r="JOW83" s="4"/>
      <c r="JOX83" s="4"/>
      <c r="JOY83" s="4"/>
      <c r="JOZ83" s="4"/>
      <c r="JPA83" s="4"/>
      <c r="JPB83" s="4"/>
      <c r="JPC83" s="4"/>
      <c r="JPD83" s="4"/>
      <c r="JPE83" s="4"/>
      <c r="JPF83" s="4"/>
      <c r="JPG83" s="4"/>
      <c r="JPH83" s="4"/>
      <c r="JPI83" s="4"/>
      <c r="JPJ83" s="4"/>
      <c r="JPK83" s="4"/>
      <c r="JPL83" s="4"/>
      <c r="JPM83" s="4"/>
      <c r="JPN83" s="4"/>
      <c r="JPO83" s="4"/>
      <c r="JPP83" s="4"/>
      <c r="JPQ83" s="4"/>
      <c r="JPR83" s="4"/>
      <c r="JPS83" s="4"/>
      <c r="JPT83" s="4"/>
      <c r="JPU83" s="4"/>
      <c r="JPV83" s="4"/>
      <c r="JPW83" s="4"/>
      <c r="JPX83" s="4"/>
      <c r="JPY83" s="4"/>
      <c r="JPZ83" s="4"/>
      <c r="JQA83" s="4"/>
      <c r="JQB83" s="4"/>
      <c r="JQC83" s="4"/>
      <c r="JQD83" s="4"/>
      <c r="JQE83" s="4"/>
      <c r="JQF83" s="4"/>
      <c r="JQG83" s="4"/>
      <c r="JQH83" s="4"/>
      <c r="JQI83" s="4"/>
      <c r="JQJ83" s="4"/>
      <c r="JQK83" s="4"/>
      <c r="JQL83" s="4"/>
      <c r="JQM83" s="4"/>
      <c r="JQN83" s="4"/>
      <c r="JQO83" s="4"/>
      <c r="JQP83" s="4"/>
      <c r="JQQ83" s="4"/>
      <c r="JQR83" s="4"/>
      <c r="JQS83" s="4"/>
      <c r="JQT83" s="4"/>
      <c r="JQU83" s="4"/>
      <c r="JQV83" s="4"/>
      <c r="JQW83" s="4"/>
      <c r="JQX83" s="4"/>
      <c r="JQY83" s="4"/>
      <c r="JQZ83" s="4"/>
      <c r="JRA83" s="4"/>
      <c r="JRB83" s="4"/>
      <c r="JRC83" s="4"/>
      <c r="JRD83" s="4"/>
      <c r="JRE83" s="4"/>
      <c r="JRF83" s="4"/>
      <c r="JRG83" s="4"/>
      <c r="JRH83" s="4"/>
      <c r="JRI83" s="4"/>
      <c r="JRJ83" s="4"/>
      <c r="JRK83" s="4"/>
      <c r="JRL83" s="4"/>
      <c r="JRM83" s="4"/>
      <c r="JRN83" s="4"/>
      <c r="JRO83" s="4"/>
      <c r="JRP83" s="4"/>
      <c r="JRQ83" s="4"/>
      <c r="JRR83" s="4"/>
      <c r="JRS83" s="4"/>
      <c r="JRT83" s="4"/>
      <c r="JRU83" s="4"/>
      <c r="JRV83" s="4"/>
      <c r="JRW83" s="4"/>
      <c r="JRX83" s="4"/>
      <c r="JRY83" s="4"/>
      <c r="JRZ83" s="4"/>
      <c r="JSA83" s="4"/>
      <c r="JSB83" s="4"/>
      <c r="JSC83" s="4"/>
      <c r="JSD83" s="4"/>
      <c r="JSE83" s="4"/>
      <c r="JSF83" s="4"/>
      <c r="JSG83" s="4"/>
      <c r="JSH83" s="4"/>
      <c r="JSI83" s="4"/>
      <c r="JSJ83" s="4"/>
      <c r="JSK83" s="4"/>
      <c r="JSL83" s="4"/>
      <c r="JSM83" s="4"/>
      <c r="JSN83" s="4"/>
      <c r="JSO83" s="4"/>
      <c r="JSP83" s="4"/>
      <c r="JSQ83" s="4"/>
      <c r="JSR83" s="4"/>
      <c r="JSS83" s="4"/>
      <c r="JST83" s="4"/>
      <c r="JSU83" s="4"/>
      <c r="JSV83" s="4"/>
      <c r="JSW83" s="4"/>
      <c r="JSX83" s="4"/>
      <c r="JSY83" s="4"/>
      <c r="JSZ83" s="4"/>
      <c r="JTA83" s="4"/>
      <c r="JTB83" s="4"/>
      <c r="JTC83" s="4"/>
      <c r="JTD83" s="4"/>
      <c r="JTE83" s="4"/>
      <c r="JTF83" s="4"/>
      <c r="JTG83" s="4"/>
      <c r="JTH83" s="4"/>
      <c r="JTI83" s="4"/>
      <c r="JTJ83" s="4"/>
      <c r="JTK83" s="4"/>
      <c r="JTL83" s="4"/>
      <c r="JTM83" s="4"/>
      <c r="JTN83" s="4"/>
      <c r="JTO83" s="4"/>
      <c r="JTP83" s="4"/>
      <c r="JTQ83" s="4"/>
      <c r="JTR83" s="4"/>
      <c r="JTS83" s="4"/>
      <c r="JTT83" s="4"/>
      <c r="JTU83" s="4"/>
      <c r="JTV83" s="4"/>
      <c r="JTW83" s="4"/>
      <c r="JTX83" s="4"/>
      <c r="JTY83" s="4"/>
      <c r="JTZ83" s="4"/>
      <c r="JUA83" s="4"/>
      <c r="JUB83" s="4"/>
      <c r="JUC83" s="4"/>
      <c r="JUD83" s="4"/>
      <c r="JUE83" s="4"/>
      <c r="JUF83" s="4"/>
      <c r="JUG83" s="4"/>
      <c r="JUH83" s="4"/>
      <c r="JUI83" s="4"/>
      <c r="JUJ83" s="4"/>
      <c r="JUK83" s="4"/>
      <c r="JUL83" s="4"/>
      <c r="JUM83" s="4"/>
      <c r="JUN83" s="4"/>
      <c r="JUO83" s="4"/>
      <c r="JUP83" s="4"/>
      <c r="JUQ83" s="4"/>
      <c r="JUR83" s="4"/>
      <c r="JUS83" s="4"/>
      <c r="JUT83" s="4"/>
      <c r="JUU83" s="4"/>
      <c r="JUV83" s="4"/>
      <c r="JUW83" s="4"/>
      <c r="JUX83" s="4"/>
      <c r="JUY83" s="4"/>
      <c r="JUZ83" s="4"/>
      <c r="JVA83" s="4"/>
      <c r="JVB83" s="4"/>
      <c r="JVC83" s="4"/>
      <c r="JVD83" s="4"/>
      <c r="JVE83" s="4"/>
      <c r="JVF83" s="4"/>
      <c r="JVG83" s="4"/>
      <c r="JVH83" s="4"/>
      <c r="JVI83" s="4"/>
      <c r="JVJ83" s="4"/>
      <c r="JVK83" s="4"/>
      <c r="JVL83" s="4"/>
      <c r="JVM83" s="4"/>
      <c r="JVN83" s="4"/>
      <c r="JVO83" s="4"/>
      <c r="JVP83" s="4"/>
      <c r="JVQ83" s="4"/>
      <c r="JVR83" s="4"/>
      <c r="JVS83" s="4"/>
      <c r="JVT83" s="4"/>
      <c r="JVU83" s="4"/>
      <c r="JVV83" s="4"/>
      <c r="JVW83" s="4"/>
      <c r="JVX83" s="4"/>
      <c r="JVY83" s="4"/>
      <c r="JVZ83" s="4"/>
      <c r="JWA83" s="4"/>
      <c r="JWB83" s="4"/>
      <c r="JWC83" s="4"/>
      <c r="JWD83" s="4"/>
      <c r="JWE83" s="4"/>
      <c r="JWF83" s="4"/>
      <c r="JWG83" s="4"/>
      <c r="JWH83" s="4"/>
      <c r="JWI83" s="4"/>
      <c r="JWJ83" s="4"/>
      <c r="JWK83" s="4"/>
      <c r="JWL83" s="4"/>
      <c r="JWM83" s="4"/>
      <c r="JWN83" s="4"/>
      <c r="JWO83" s="4"/>
      <c r="JWP83" s="4"/>
      <c r="JWQ83" s="4"/>
      <c r="JWR83" s="4"/>
      <c r="JWS83" s="4"/>
      <c r="JWT83" s="4"/>
      <c r="JWU83" s="4"/>
      <c r="JWV83" s="4"/>
      <c r="JWW83" s="4"/>
      <c r="JWX83" s="4"/>
      <c r="JWY83" s="4"/>
      <c r="JWZ83" s="4"/>
      <c r="JXA83" s="4"/>
      <c r="JXB83" s="4"/>
      <c r="JXC83" s="4"/>
      <c r="JXD83" s="4"/>
      <c r="JXE83" s="4"/>
      <c r="JXF83" s="4"/>
      <c r="JXG83" s="4"/>
      <c r="JXH83" s="4"/>
      <c r="JXI83" s="4"/>
      <c r="JXJ83" s="4"/>
      <c r="JXK83" s="4"/>
      <c r="JXL83" s="4"/>
      <c r="JXM83" s="4"/>
      <c r="JXN83" s="4"/>
      <c r="JXO83" s="4"/>
      <c r="JXP83" s="4"/>
      <c r="JXQ83" s="4"/>
      <c r="JXR83" s="4"/>
      <c r="JXS83" s="4"/>
      <c r="JXT83" s="4"/>
      <c r="JXU83" s="4"/>
      <c r="JXV83" s="4"/>
      <c r="JXW83" s="4"/>
      <c r="JXX83" s="4"/>
      <c r="JXY83" s="4"/>
      <c r="JXZ83" s="4"/>
      <c r="JYA83" s="4"/>
      <c r="JYB83" s="4"/>
      <c r="JYC83" s="4"/>
      <c r="JYD83" s="4"/>
      <c r="JYE83" s="4"/>
      <c r="JYF83" s="4"/>
      <c r="JYG83" s="4"/>
      <c r="JYH83" s="4"/>
      <c r="JYI83" s="4"/>
      <c r="JYJ83" s="4"/>
      <c r="JYK83" s="4"/>
      <c r="JYL83" s="4"/>
      <c r="JYM83" s="4"/>
      <c r="JYN83" s="4"/>
      <c r="JYO83" s="4"/>
      <c r="JYP83" s="4"/>
      <c r="JYQ83" s="4"/>
      <c r="JYR83" s="4"/>
      <c r="JYS83" s="4"/>
      <c r="JYT83" s="4"/>
      <c r="JYU83" s="4"/>
      <c r="JYV83" s="4"/>
      <c r="JYW83" s="4"/>
      <c r="JYX83" s="4"/>
      <c r="JYY83" s="4"/>
      <c r="JYZ83" s="4"/>
      <c r="JZA83" s="4"/>
      <c r="JZB83" s="4"/>
      <c r="JZC83" s="4"/>
      <c r="JZD83" s="4"/>
      <c r="JZE83" s="4"/>
      <c r="JZF83" s="4"/>
      <c r="JZG83" s="4"/>
      <c r="JZH83" s="4"/>
      <c r="JZI83" s="4"/>
      <c r="JZJ83" s="4"/>
      <c r="JZK83" s="4"/>
      <c r="JZL83" s="4"/>
      <c r="JZM83" s="4"/>
      <c r="JZN83" s="4"/>
      <c r="JZO83" s="4"/>
      <c r="JZP83" s="4"/>
      <c r="JZQ83" s="4"/>
      <c r="JZR83" s="4"/>
      <c r="JZS83" s="4"/>
      <c r="JZT83" s="4"/>
      <c r="JZU83" s="4"/>
      <c r="JZV83" s="4"/>
      <c r="JZW83" s="4"/>
      <c r="JZX83" s="4"/>
      <c r="JZY83" s="4"/>
      <c r="JZZ83" s="4"/>
      <c r="KAA83" s="4"/>
      <c r="KAB83" s="4"/>
      <c r="KAC83" s="4"/>
      <c r="KAD83" s="4"/>
      <c r="KAE83" s="4"/>
      <c r="KAF83" s="4"/>
      <c r="KAG83" s="4"/>
      <c r="KAH83" s="4"/>
      <c r="KAI83" s="4"/>
      <c r="KAJ83" s="4"/>
      <c r="KAK83" s="4"/>
      <c r="KAL83" s="4"/>
      <c r="KAM83" s="4"/>
      <c r="KAN83" s="4"/>
      <c r="KAO83" s="4"/>
      <c r="KAP83" s="4"/>
      <c r="KAQ83" s="4"/>
      <c r="KAR83" s="4"/>
      <c r="KAS83" s="4"/>
      <c r="KAT83" s="4"/>
      <c r="KAU83" s="4"/>
      <c r="KAV83" s="4"/>
      <c r="KAW83" s="4"/>
      <c r="KAX83" s="4"/>
      <c r="KAY83" s="4"/>
      <c r="KAZ83" s="4"/>
      <c r="KBA83" s="4"/>
      <c r="KBB83" s="4"/>
      <c r="KBC83" s="4"/>
      <c r="KBD83" s="4"/>
      <c r="KBE83" s="4"/>
      <c r="KBF83" s="4"/>
      <c r="KBG83" s="4"/>
      <c r="KBH83" s="4"/>
      <c r="KBI83" s="4"/>
      <c r="KBJ83" s="4"/>
      <c r="KBK83" s="4"/>
      <c r="KBL83" s="4"/>
      <c r="KBM83" s="4"/>
      <c r="KBN83" s="4"/>
      <c r="KBO83" s="4"/>
      <c r="KBP83" s="4"/>
      <c r="KBQ83" s="4"/>
      <c r="KBR83" s="4"/>
      <c r="KBS83" s="4"/>
      <c r="KBT83" s="4"/>
      <c r="KBU83" s="4"/>
      <c r="KBV83" s="4"/>
      <c r="KBW83" s="4"/>
      <c r="KBX83" s="4"/>
      <c r="KBY83" s="4"/>
      <c r="KBZ83" s="4"/>
      <c r="KCA83" s="4"/>
      <c r="KCB83" s="4"/>
      <c r="KCC83" s="4"/>
      <c r="KCD83" s="4"/>
      <c r="KCE83" s="4"/>
      <c r="KCF83" s="4"/>
      <c r="KCG83" s="4"/>
      <c r="KCH83" s="4"/>
      <c r="KCI83" s="4"/>
      <c r="KCJ83" s="4"/>
      <c r="KCK83" s="4"/>
      <c r="KCL83" s="4"/>
      <c r="KCM83" s="4"/>
      <c r="KCN83" s="4"/>
      <c r="KCO83" s="4"/>
      <c r="KCP83" s="4"/>
      <c r="KCQ83" s="4"/>
      <c r="KCR83" s="4"/>
      <c r="KCS83" s="4"/>
      <c r="KCT83" s="4"/>
      <c r="KCU83" s="4"/>
      <c r="KCV83" s="4"/>
      <c r="KCW83" s="4"/>
      <c r="KCX83" s="4"/>
      <c r="KCY83" s="4"/>
      <c r="KCZ83" s="4"/>
      <c r="KDA83" s="4"/>
      <c r="KDB83" s="4"/>
      <c r="KDC83" s="4"/>
      <c r="KDD83" s="4"/>
      <c r="KDE83" s="4"/>
      <c r="KDF83" s="4"/>
      <c r="KDG83" s="4"/>
      <c r="KDH83" s="4"/>
      <c r="KDI83" s="4"/>
      <c r="KDJ83" s="4"/>
      <c r="KDK83" s="4"/>
      <c r="KDL83" s="4"/>
      <c r="KDM83" s="4"/>
      <c r="KDN83" s="4"/>
      <c r="KDO83" s="4"/>
      <c r="KDP83" s="4"/>
      <c r="KDQ83" s="4"/>
      <c r="KDR83" s="4"/>
      <c r="KDS83" s="4"/>
      <c r="KDT83" s="4"/>
      <c r="KDU83" s="4"/>
      <c r="KDV83" s="4"/>
      <c r="KDW83" s="4"/>
      <c r="KDX83" s="4"/>
      <c r="KDY83" s="4"/>
      <c r="KDZ83" s="4"/>
      <c r="KEA83" s="4"/>
      <c r="KEB83" s="4"/>
      <c r="KEC83" s="4"/>
      <c r="KED83" s="4"/>
      <c r="KEE83" s="4"/>
      <c r="KEF83" s="4"/>
      <c r="KEG83" s="4"/>
      <c r="KEH83" s="4"/>
      <c r="KEI83" s="4"/>
      <c r="KEJ83" s="4"/>
      <c r="KEK83" s="4"/>
      <c r="KEL83" s="4"/>
      <c r="KEM83" s="4"/>
      <c r="KEN83" s="4"/>
      <c r="KEO83" s="4"/>
      <c r="KEP83" s="4"/>
      <c r="KEQ83" s="4"/>
      <c r="KER83" s="4"/>
      <c r="KES83" s="4"/>
      <c r="KET83" s="4"/>
      <c r="KEU83" s="4"/>
      <c r="KEV83" s="4"/>
      <c r="KEW83" s="4"/>
      <c r="KEX83" s="4"/>
      <c r="KEY83" s="4"/>
      <c r="KEZ83" s="4"/>
      <c r="KFA83" s="4"/>
      <c r="KFB83" s="4"/>
      <c r="KFC83" s="4"/>
      <c r="KFD83" s="4"/>
      <c r="KFE83" s="4"/>
      <c r="KFF83" s="4"/>
      <c r="KFG83" s="4"/>
      <c r="KFH83" s="4"/>
      <c r="KFI83" s="4"/>
      <c r="KFJ83" s="4"/>
      <c r="KFK83" s="4"/>
      <c r="KFL83" s="4"/>
      <c r="KFM83" s="4"/>
      <c r="KFN83" s="4"/>
      <c r="KFO83" s="4"/>
      <c r="KFP83" s="4"/>
      <c r="KFQ83" s="4"/>
      <c r="KFR83" s="4"/>
      <c r="KFS83" s="4"/>
      <c r="KFT83" s="4"/>
      <c r="KFU83" s="4"/>
      <c r="KFV83" s="4"/>
      <c r="KFW83" s="4"/>
      <c r="KFX83" s="4"/>
      <c r="KFY83" s="4"/>
      <c r="KFZ83" s="4"/>
      <c r="KGA83" s="4"/>
      <c r="KGB83" s="4"/>
      <c r="KGC83" s="4"/>
      <c r="KGD83" s="4"/>
      <c r="KGE83" s="4"/>
      <c r="KGF83" s="4"/>
      <c r="KGG83" s="4"/>
      <c r="KGH83" s="4"/>
      <c r="KGI83" s="4"/>
      <c r="KGJ83" s="4"/>
      <c r="KGK83" s="4"/>
      <c r="KGL83" s="4"/>
      <c r="KGM83" s="4"/>
      <c r="KGN83" s="4"/>
      <c r="KGO83" s="4"/>
      <c r="KGP83" s="4"/>
      <c r="KGQ83" s="4"/>
      <c r="KGR83" s="4"/>
      <c r="KGS83" s="4"/>
      <c r="KGT83" s="4"/>
      <c r="KGU83" s="4"/>
      <c r="KGV83" s="4"/>
      <c r="KGW83" s="4"/>
      <c r="KGX83" s="4"/>
      <c r="KGY83" s="4"/>
      <c r="KGZ83" s="4"/>
      <c r="KHA83" s="4"/>
      <c r="KHB83" s="4"/>
      <c r="KHC83" s="4"/>
      <c r="KHD83" s="4"/>
      <c r="KHE83" s="4"/>
      <c r="KHF83" s="4"/>
      <c r="KHG83" s="4"/>
      <c r="KHH83" s="4"/>
      <c r="KHI83" s="4"/>
      <c r="KHJ83" s="4"/>
      <c r="KHK83" s="4"/>
      <c r="KHL83" s="4"/>
      <c r="KHM83" s="4"/>
      <c r="KHN83" s="4"/>
      <c r="KHO83" s="4"/>
      <c r="KHP83" s="4"/>
      <c r="KHQ83" s="4"/>
      <c r="KHR83" s="4"/>
      <c r="KHS83" s="4"/>
      <c r="KHT83" s="4"/>
      <c r="KHU83" s="4"/>
      <c r="KHV83" s="4"/>
      <c r="KHW83" s="4"/>
      <c r="KHX83" s="4"/>
      <c r="KHY83" s="4"/>
      <c r="KHZ83" s="4"/>
      <c r="KIA83" s="4"/>
      <c r="KIB83" s="4"/>
      <c r="KIC83" s="4"/>
      <c r="KID83" s="4"/>
      <c r="KIE83" s="4"/>
      <c r="KIF83" s="4"/>
      <c r="KIG83" s="4"/>
      <c r="KIH83" s="4"/>
      <c r="KII83" s="4"/>
      <c r="KIJ83" s="4"/>
      <c r="KIK83" s="4"/>
      <c r="KIL83" s="4"/>
      <c r="KIM83" s="4"/>
      <c r="KIN83" s="4"/>
      <c r="KIO83" s="4"/>
      <c r="KIP83" s="4"/>
      <c r="KIQ83" s="4"/>
      <c r="KIR83" s="4"/>
      <c r="KIS83" s="4"/>
      <c r="KIT83" s="4"/>
      <c r="KIU83" s="4"/>
      <c r="KIV83" s="4"/>
      <c r="KIW83" s="4"/>
      <c r="KIX83" s="4"/>
      <c r="KIY83" s="4"/>
      <c r="KIZ83" s="4"/>
      <c r="KJA83" s="4"/>
      <c r="KJB83" s="4"/>
      <c r="KJC83" s="4"/>
      <c r="KJD83" s="4"/>
      <c r="KJE83" s="4"/>
      <c r="KJF83" s="4"/>
      <c r="KJG83" s="4"/>
      <c r="KJH83" s="4"/>
      <c r="KJI83" s="4"/>
      <c r="KJJ83" s="4"/>
      <c r="KJK83" s="4"/>
      <c r="KJL83" s="4"/>
      <c r="KJM83" s="4"/>
      <c r="KJN83" s="4"/>
      <c r="KJO83" s="4"/>
      <c r="KJP83" s="4"/>
      <c r="KJQ83" s="4"/>
      <c r="KJR83" s="4"/>
      <c r="KJS83" s="4"/>
      <c r="KJT83" s="4"/>
      <c r="KJU83" s="4"/>
      <c r="KJV83" s="4"/>
      <c r="KJW83" s="4"/>
      <c r="KJX83" s="4"/>
      <c r="KJY83" s="4"/>
      <c r="KJZ83" s="4"/>
      <c r="KKA83" s="4"/>
      <c r="KKB83" s="4"/>
      <c r="KKC83" s="4"/>
      <c r="KKD83" s="4"/>
      <c r="KKE83" s="4"/>
      <c r="KKF83" s="4"/>
      <c r="KKG83" s="4"/>
      <c r="KKH83" s="4"/>
      <c r="KKI83" s="4"/>
      <c r="KKJ83" s="4"/>
      <c r="KKK83" s="4"/>
      <c r="KKL83" s="4"/>
      <c r="KKM83" s="4"/>
      <c r="KKN83" s="4"/>
      <c r="KKO83" s="4"/>
      <c r="KKP83" s="4"/>
      <c r="KKQ83" s="4"/>
      <c r="KKR83" s="4"/>
      <c r="KKS83" s="4"/>
      <c r="KKT83" s="4"/>
      <c r="KKU83" s="4"/>
      <c r="KKV83" s="4"/>
      <c r="KKW83" s="4"/>
      <c r="KKX83" s="4"/>
      <c r="KKY83" s="4"/>
      <c r="KKZ83" s="4"/>
      <c r="KLA83" s="4"/>
      <c r="KLB83" s="4"/>
      <c r="KLC83" s="4"/>
      <c r="KLD83" s="4"/>
      <c r="KLE83" s="4"/>
      <c r="KLF83" s="4"/>
      <c r="KLG83" s="4"/>
      <c r="KLH83" s="4"/>
      <c r="KLI83" s="4"/>
      <c r="KLJ83" s="4"/>
      <c r="KLK83" s="4"/>
      <c r="KLL83" s="4"/>
      <c r="KLM83" s="4"/>
      <c r="KLN83" s="4"/>
      <c r="KLO83" s="4"/>
      <c r="KLP83" s="4"/>
      <c r="KLQ83" s="4"/>
      <c r="KLR83" s="4"/>
      <c r="KLS83" s="4"/>
      <c r="KLT83" s="4"/>
      <c r="KLU83" s="4"/>
      <c r="KLV83" s="4"/>
      <c r="KLW83" s="4"/>
      <c r="KLX83" s="4"/>
      <c r="KLY83" s="4"/>
      <c r="KLZ83" s="4"/>
      <c r="KMA83" s="4"/>
      <c r="KMB83" s="4"/>
      <c r="KMC83" s="4"/>
      <c r="KMD83" s="4"/>
      <c r="KME83" s="4"/>
      <c r="KMF83" s="4"/>
      <c r="KMG83" s="4"/>
      <c r="KMH83" s="4"/>
      <c r="KMI83" s="4"/>
      <c r="KMJ83" s="4"/>
      <c r="KMK83" s="4"/>
      <c r="KML83" s="4"/>
      <c r="KMM83" s="4"/>
      <c r="KMN83" s="4"/>
      <c r="KMO83" s="4"/>
      <c r="KMP83" s="4"/>
      <c r="KMQ83" s="4"/>
      <c r="KMR83" s="4"/>
      <c r="KMS83" s="4"/>
      <c r="KMT83" s="4"/>
      <c r="KMU83" s="4"/>
      <c r="KMV83" s="4"/>
      <c r="KMW83" s="4"/>
      <c r="KMX83" s="4"/>
      <c r="KMY83" s="4"/>
      <c r="KMZ83" s="4"/>
      <c r="KNA83" s="4"/>
      <c r="KNB83" s="4"/>
      <c r="KNC83" s="4"/>
      <c r="KND83" s="4"/>
      <c r="KNE83" s="4"/>
      <c r="KNF83" s="4"/>
      <c r="KNG83" s="4"/>
      <c r="KNH83" s="4"/>
      <c r="KNI83" s="4"/>
      <c r="KNJ83" s="4"/>
      <c r="KNK83" s="4"/>
      <c r="KNL83" s="4"/>
      <c r="KNM83" s="4"/>
      <c r="KNN83" s="4"/>
      <c r="KNO83" s="4"/>
      <c r="KNP83" s="4"/>
      <c r="KNQ83" s="4"/>
      <c r="KNR83" s="4"/>
      <c r="KNS83" s="4"/>
      <c r="KNT83" s="4"/>
      <c r="KNU83" s="4"/>
      <c r="KNV83" s="4"/>
      <c r="KNW83" s="4"/>
      <c r="KNX83" s="4"/>
      <c r="KNY83" s="4"/>
      <c r="KNZ83" s="4"/>
      <c r="KOA83" s="4"/>
      <c r="KOB83" s="4"/>
      <c r="KOC83" s="4"/>
      <c r="KOD83" s="4"/>
      <c r="KOE83" s="4"/>
      <c r="KOF83" s="4"/>
      <c r="KOG83" s="4"/>
      <c r="KOH83" s="4"/>
      <c r="KOI83" s="4"/>
      <c r="KOJ83" s="4"/>
      <c r="KOK83" s="4"/>
      <c r="KOL83" s="4"/>
      <c r="KOM83" s="4"/>
      <c r="KON83" s="4"/>
      <c r="KOO83" s="4"/>
      <c r="KOP83" s="4"/>
      <c r="KOQ83" s="4"/>
      <c r="KOR83" s="4"/>
      <c r="KOS83" s="4"/>
      <c r="KOT83" s="4"/>
      <c r="KOU83" s="4"/>
      <c r="KOV83" s="4"/>
      <c r="KOW83" s="4"/>
      <c r="KOX83" s="4"/>
      <c r="KOY83" s="4"/>
      <c r="KOZ83" s="4"/>
      <c r="KPA83" s="4"/>
      <c r="KPB83" s="4"/>
      <c r="KPC83" s="4"/>
      <c r="KPD83" s="4"/>
      <c r="KPE83" s="4"/>
      <c r="KPF83" s="4"/>
      <c r="KPG83" s="4"/>
      <c r="KPH83" s="4"/>
      <c r="KPI83" s="4"/>
      <c r="KPJ83" s="4"/>
      <c r="KPK83" s="4"/>
      <c r="KPL83" s="4"/>
      <c r="KPM83" s="4"/>
      <c r="KPN83" s="4"/>
      <c r="KPO83" s="4"/>
      <c r="KPP83" s="4"/>
      <c r="KPQ83" s="4"/>
      <c r="KPR83" s="4"/>
      <c r="KPS83" s="4"/>
      <c r="KPT83" s="4"/>
      <c r="KPU83" s="4"/>
      <c r="KPV83" s="4"/>
      <c r="KPW83" s="4"/>
      <c r="KPX83" s="4"/>
      <c r="KPY83" s="4"/>
      <c r="KPZ83" s="4"/>
      <c r="KQA83" s="4"/>
      <c r="KQB83" s="4"/>
      <c r="KQC83" s="4"/>
      <c r="KQD83" s="4"/>
      <c r="KQE83" s="4"/>
      <c r="KQF83" s="4"/>
      <c r="KQG83" s="4"/>
      <c r="KQH83" s="4"/>
      <c r="KQI83" s="4"/>
      <c r="KQJ83" s="4"/>
      <c r="KQK83" s="4"/>
      <c r="KQL83" s="4"/>
      <c r="KQM83" s="4"/>
      <c r="KQN83" s="4"/>
      <c r="KQO83" s="4"/>
      <c r="KQP83" s="4"/>
      <c r="KQQ83" s="4"/>
      <c r="KQR83" s="4"/>
      <c r="KQS83" s="4"/>
      <c r="KQT83" s="4"/>
      <c r="KQU83" s="4"/>
      <c r="KQV83" s="4"/>
      <c r="KQW83" s="4"/>
      <c r="KQX83" s="4"/>
      <c r="KQY83" s="4"/>
      <c r="KQZ83" s="4"/>
      <c r="KRA83" s="4"/>
      <c r="KRB83" s="4"/>
      <c r="KRC83" s="4"/>
      <c r="KRD83" s="4"/>
      <c r="KRE83" s="4"/>
      <c r="KRF83" s="4"/>
      <c r="KRG83" s="4"/>
      <c r="KRH83" s="4"/>
      <c r="KRI83" s="4"/>
      <c r="KRJ83" s="4"/>
      <c r="KRK83" s="4"/>
      <c r="KRL83" s="4"/>
      <c r="KRM83" s="4"/>
      <c r="KRN83" s="4"/>
      <c r="KRO83" s="4"/>
      <c r="KRP83" s="4"/>
      <c r="KRQ83" s="4"/>
      <c r="KRR83" s="4"/>
      <c r="KRS83" s="4"/>
      <c r="KRT83" s="4"/>
      <c r="KRU83" s="4"/>
      <c r="KRV83" s="4"/>
      <c r="KRW83" s="4"/>
      <c r="KRX83" s="4"/>
      <c r="KRY83" s="4"/>
      <c r="KRZ83" s="4"/>
      <c r="KSA83" s="4"/>
      <c r="KSB83" s="4"/>
      <c r="KSC83" s="4"/>
      <c r="KSD83" s="4"/>
      <c r="KSE83" s="4"/>
      <c r="KSF83" s="4"/>
      <c r="KSG83" s="4"/>
      <c r="KSH83" s="4"/>
      <c r="KSI83" s="4"/>
      <c r="KSJ83" s="4"/>
      <c r="KSK83" s="4"/>
      <c r="KSL83" s="4"/>
      <c r="KSM83" s="4"/>
      <c r="KSN83" s="4"/>
      <c r="KSO83" s="4"/>
      <c r="KSP83" s="4"/>
      <c r="KSQ83" s="4"/>
      <c r="KSR83" s="4"/>
      <c r="KSS83" s="4"/>
      <c r="KST83" s="4"/>
      <c r="KSU83" s="4"/>
      <c r="KSV83" s="4"/>
      <c r="KSW83" s="4"/>
      <c r="KSX83" s="4"/>
      <c r="KSY83" s="4"/>
      <c r="KSZ83" s="4"/>
      <c r="KTA83" s="4"/>
      <c r="KTB83" s="4"/>
      <c r="KTC83" s="4"/>
      <c r="KTD83" s="4"/>
      <c r="KTE83" s="4"/>
      <c r="KTF83" s="4"/>
      <c r="KTG83" s="4"/>
      <c r="KTH83" s="4"/>
      <c r="KTI83" s="4"/>
      <c r="KTJ83" s="4"/>
      <c r="KTK83" s="4"/>
      <c r="KTL83" s="4"/>
      <c r="KTM83" s="4"/>
      <c r="KTN83" s="4"/>
      <c r="KTO83" s="4"/>
      <c r="KTP83" s="4"/>
      <c r="KTQ83" s="4"/>
      <c r="KTR83" s="4"/>
      <c r="KTS83" s="4"/>
      <c r="KTT83" s="4"/>
      <c r="KTU83" s="4"/>
      <c r="KTV83" s="4"/>
      <c r="KTW83" s="4"/>
      <c r="KTX83" s="4"/>
      <c r="KTY83" s="4"/>
      <c r="KTZ83" s="4"/>
      <c r="KUA83" s="4"/>
      <c r="KUB83" s="4"/>
      <c r="KUC83" s="4"/>
      <c r="KUD83" s="4"/>
      <c r="KUE83" s="4"/>
      <c r="KUF83" s="4"/>
      <c r="KUG83" s="4"/>
      <c r="KUH83" s="4"/>
      <c r="KUI83" s="4"/>
      <c r="KUJ83" s="4"/>
      <c r="KUK83" s="4"/>
      <c r="KUL83" s="4"/>
      <c r="KUM83" s="4"/>
      <c r="KUN83" s="4"/>
      <c r="KUO83" s="4"/>
      <c r="KUP83" s="4"/>
      <c r="KUQ83" s="4"/>
      <c r="KUR83" s="4"/>
      <c r="KUS83" s="4"/>
      <c r="KUT83" s="4"/>
      <c r="KUU83" s="4"/>
      <c r="KUV83" s="4"/>
      <c r="KUW83" s="4"/>
      <c r="KUX83" s="4"/>
      <c r="KUY83" s="4"/>
      <c r="KUZ83" s="4"/>
      <c r="KVA83" s="4"/>
      <c r="KVB83" s="4"/>
      <c r="KVC83" s="4"/>
      <c r="KVD83" s="4"/>
      <c r="KVE83" s="4"/>
      <c r="KVF83" s="4"/>
      <c r="KVG83" s="4"/>
      <c r="KVH83" s="4"/>
      <c r="KVI83" s="4"/>
      <c r="KVJ83" s="4"/>
      <c r="KVK83" s="4"/>
      <c r="KVL83" s="4"/>
      <c r="KVM83" s="4"/>
      <c r="KVN83" s="4"/>
      <c r="KVO83" s="4"/>
      <c r="KVP83" s="4"/>
      <c r="KVQ83" s="4"/>
      <c r="KVR83" s="4"/>
      <c r="KVS83" s="4"/>
      <c r="KVT83" s="4"/>
      <c r="KVU83" s="4"/>
      <c r="KVV83" s="4"/>
      <c r="KVW83" s="4"/>
      <c r="KVX83" s="4"/>
      <c r="KVY83" s="4"/>
      <c r="KVZ83" s="4"/>
      <c r="KWA83" s="4"/>
      <c r="KWB83" s="4"/>
      <c r="KWC83" s="4"/>
      <c r="KWD83" s="4"/>
      <c r="KWE83" s="4"/>
      <c r="KWF83" s="4"/>
      <c r="KWG83" s="4"/>
      <c r="KWH83" s="4"/>
      <c r="KWI83" s="4"/>
      <c r="KWJ83" s="4"/>
      <c r="KWK83" s="4"/>
      <c r="KWL83" s="4"/>
      <c r="KWM83" s="4"/>
      <c r="KWN83" s="4"/>
      <c r="KWO83" s="4"/>
      <c r="KWP83" s="4"/>
      <c r="KWQ83" s="4"/>
      <c r="KWR83" s="4"/>
      <c r="KWS83" s="4"/>
      <c r="KWT83" s="4"/>
      <c r="KWU83" s="4"/>
      <c r="KWV83" s="4"/>
      <c r="KWW83" s="4"/>
      <c r="KWX83" s="4"/>
      <c r="KWY83" s="4"/>
      <c r="KWZ83" s="4"/>
      <c r="KXA83" s="4"/>
      <c r="KXB83" s="4"/>
      <c r="KXC83" s="4"/>
      <c r="KXD83" s="4"/>
      <c r="KXE83" s="4"/>
      <c r="KXF83" s="4"/>
      <c r="KXG83" s="4"/>
      <c r="KXH83" s="4"/>
      <c r="KXI83" s="4"/>
      <c r="KXJ83" s="4"/>
      <c r="KXK83" s="4"/>
      <c r="KXL83" s="4"/>
      <c r="KXM83" s="4"/>
      <c r="KXN83" s="4"/>
      <c r="KXO83" s="4"/>
      <c r="KXP83" s="4"/>
      <c r="KXQ83" s="4"/>
      <c r="KXR83" s="4"/>
      <c r="KXS83" s="4"/>
      <c r="KXT83" s="4"/>
      <c r="KXU83" s="4"/>
      <c r="KXV83" s="4"/>
      <c r="KXW83" s="4"/>
      <c r="KXX83" s="4"/>
      <c r="KXY83" s="4"/>
      <c r="KXZ83" s="4"/>
      <c r="KYA83" s="4"/>
      <c r="KYB83" s="4"/>
      <c r="KYC83" s="4"/>
      <c r="KYD83" s="4"/>
      <c r="KYE83" s="4"/>
      <c r="KYF83" s="4"/>
      <c r="KYG83" s="4"/>
      <c r="KYH83" s="4"/>
      <c r="KYI83" s="4"/>
      <c r="KYJ83" s="4"/>
      <c r="KYK83" s="4"/>
      <c r="KYL83" s="4"/>
      <c r="KYM83" s="4"/>
      <c r="KYN83" s="4"/>
      <c r="KYO83" s="4"/>
      <c r="KYP83" s="4"/>
      <c r="KYQ83" s="4"/>
      <c r="KYR83" s="4"/>
      <c r="KYS83" s="4"/>
      <c r="KYT83" s="4"/>
      <c r="KYU83" s="4"/>
      <c r="KYV83" s="4"/>
      <c r="KYW83" s="4"/>
      <c r="KYX83" s="4"/>
      <c r="KYY83" s="4"/>
      <c r="KYZ83" s="4"/>
      <c r="KZA83" s="4"/>
      <c r="KZB83" s="4"/>
      <c r="KZC83" s="4"/>
      <c r="KZD83" s="4"/>
      <c r="KZE83" s="4"/>
      <c r="KZF83" s="4"/>
      <c r="KZG83" s="4"/>
      <c r="KZH83" s="4"/>
      <c r="KZI83" s="4"/>
      <c r="KZJ83" s="4"/>
      <c r="KZK83" s="4"/>
      <c r="KZL83" s="4"/>
      <c r="KZM83" s="4"/>
      <c r="KZN83" s="4"/>
      <c r="KZO83" s="4"/>
      <c r="KZP83" s="4"/>
      <c r="KZQ83" s="4"/>
      <c r="KZR83" s="4"/>
      <c r="KZS83" s="4"/>
      <c r="KZT83" s="4"/>
      <c r="KZU83" s="4"/>
      <c r="KZV83" s="4"/>
      <c r="KZW83" s="4"/>
      <c r="KZX83" s="4"/>
      <c r="KZY83" s="4"/>
      <c r="KZZ83" s="4"/>
      <c r="LAA83" s="4"/>
      <c r="LAB83" s="4"/>
      <c r="LAC83" s="4"/>
      <c r="LAD83" s="4"/>
      <c r="LAE83" s="4"/>
      <c r="LAF83" s="4"/>
      <c r="LAG83" s="4"/>
      <c r="LAH83" s="4"/>
      <c r="LAI83" s="4"/>
      <c r="LAJ83" s="4"/>
      <c r="LAK83" s="4"/>
      <c r="LAL83" s="4"/>
      <c r="LAM83" s="4"/>
      <c r="LAN83" s="4"/>
      <c r="LAO83" s="4"/>
      <c r="LAP83" s="4"/>
      <c r="LAQ83" s="4"/>
      <c r="LAR83" s="4"/>
      <c r="LAS83" s="4"/>
      <c r="LAT83" s="4"/>
      <c r="LAU83" s="4"/>
      <c r="LAV83" s="4"/>
      <c r="LAW83" s="4"/>
      <c r="LAX83" s="4"/>
      <c r="LAY83" s="4"/>
      <c r="LAZ83" s="4"/>
      <c r="LBA83" s="4"/>
      <c r="LBB83" s="4"/>
      <c r="LBC83" s="4"/>
      <c r="LBD83" s="4"/>
      <c r="LBE83" s="4"/>
      <c r="LBF83" s="4"/>
      <c r="LBG83" s="4"/>
      <c r="LBH83" s="4"/>
      <c r="LBI83" s="4"/>
      <c r="LBJ83" s="4"/>
      <c r="LBK83" s="4"/>
      <c r="LBL83" s="4"/>
      <c r="LBM83" s="4"/>
      <c r="LBN83" s="4"/>
      <c r="LBO83" s="4"/>
      <c r="LBP83" s="4"/>
      <c r="LBQ83" s="4"/>
      <c r="LBR83" s="4"/>
      <c r="LBS83" s="4"/>
      <c r="LBT83" s="4"/>
      <c r="LBU83" s="4"/>
      <c r="LBV83" s="4"/>
      <c r="LBW83" s="4"/>
      <c r="LBX83" s="4"/>
      <c r="LBY83" s="4"/>
      <c r="LBZ83" s="4"/>
      <c r="LCA83" s="4"/>
      <c r="LCB83" s="4"/>
      <c r="LCC83" s="4"/>
      <c r="LCD83" s="4"/>
      <c r="LCE83" s="4"/>
      <c r="LCF83" s="4"/>
      <c r="LCG83" s="4"/>
      <c r="LCH83" s="4"/>
      <c r="LCI83" s="4"/>
      <c r="LCJ83" s="4"/>
      <c r="LCK83" s="4"/>
      <c r="LCL83" s="4"/>
      <c r="LCM83" s="4"/>
      <c r="LCN83" s="4"/>
      <c r="LCO83" s="4"/>
      <c r="LCP83" s="4"/>
      <c r="LCQ83" s="4"/>
      <c r="LCR83" s="4"/>
      <c r="LCS83" s="4"/>
      <c r="LCT83" s="4"/>
      <c r="LCU83" s="4"/>
      <c r="LCV83" s="4"/>
      <c r="LCW83" s="4"/>
      <c r="LCX83" s="4"/>
      <c r="LCY83" s="4"/>
      <c r="LCZ83" s="4"/>
      <c r="LDA83" s="4"/>
      <c r="LDB83" s="4"/>
      <c r="LDC83" s="4"/>
      <c r="LDD83" s="4"/>
      <c r="LDE83" s="4"/>
      <c r="LDF83" s="4"/>
      <c r="LDG83" s="4"/>
      <c r="LDH83" s="4"/>
      <c r="LDI83" s="4"/>
      <c r="LDJ83" s="4"/>
      <c r="LDK83" s="4"/>
      <c r="LDL83" s="4"/>
      <c r="LDM83" s="4"/>
      <c r="LDN83" s="4"/>
      <c r="LDO83" s="4"/>
      <c r="LDP83" s="4"/>
      <c r="LDQ83" s="4"/>
      <c r="LDR83" s="4"/>
      <c r="LDS83" s="4"/>
      <c r="LDT83" s="4"/>
      <c r="LDU83" s="4"/>
      <c r="LDV83" s="4"/>
      <c r="LDW83" s="4"/>
      <c r="LDX83" s="4"/>
      <c r="LDY83" s="4"/>
      <c r="LDZ83" s="4"/>
      <c r="LEA83" s="4"/>
      <c r="LEB83" s="4"/>
      <c r="LEC83" s="4"/>
      <c r="LED83" s="4"/>
      <c r="LEE83" s="4"/>
      <c r="LEF83" s="4"/>
      <c r="LEG83" s="4"/>
      <c r="LEH83" s="4"/>
      <c r="LEI83" s="4"/>
      <c r="LEJ83" s="4"/>
      <c r="LEK83" s="4"/>
      <c r="LEL83" s="4"/>
      <c r="LEM83" s="4"/>
      <c r="LEN83" s="4"/>
      <c r="LEO83" s="4"/>
      <c r="LEP83" s="4"/>
      <c r="LEQ83" s="4"/>
      <c r="LER83" s="4"/>
      <c r="LES83" s="4"/>
      <c r="LET83" s="4"/>
      <c r="LEU83" s="4"/>
      <c r="LEV83" s="4"/>
      <c r="LEW83" s="4"/>
      <c r="LEX83" s="4"/>
      <c r="LEY83" s="4"/>
      <c r="LEZ83" s="4"/>
      <c r="LFA83" s="4"/>
      <c r="LFB83" s="4"/>
      <c r="LFC83" s="4"/>
      <c r="LFD83" s="4"/>
      <c r="LFE83" s="4"/>
      <c r="LFF83" s="4"/>
      <c r="LFG83" s="4"/>
      <c r="LFH83" s="4"/>
      <c r="LFI83" s="4"/>
      <c r="LFJ83" s="4"/>
      <c r="LFK83" s="4"/>
      <c r="LFL83" s="4"/>
      <c r="LFM83" s="4"/>
      <c r="LFN83" s="4"/>
      <c r="LFO83" s="4"/>
      <c r="LFP83" s="4"/>
      <c r="LFQ83" s="4"/>
      <c r="LFR83" s="4"/>
      <c r="LFS83" s="4"/>
      <c r="LFT83" s="4"/>
      <c r="LFU83" s="4"/>
      <c r="LFV83" s="4"/>
      <c r="LFW83" s="4"/>
      <c r="LFX83" s="4"/>
      <c r="LFY83" s="4"/>
      <c r="LFZ83" s="4"/>
      <c r="LGA83" s="4"/>
      <c r="LGB83" s="4"/>
      <c r="LGC83" s="4"/>
      <c r="LGD83" s="4"/>
      <c r="LGE83" s="4"/>
      <c r="LGF83" s="4"/>
      <c r="LGG83" s="4"/>
      <c r="LGH83" s="4"/>
      <c r="LGI83" s="4"/>
      <c r="LGJ83" s="4"/>
      <c r="LGK83" s="4"/>
      <c r="LGL83" s="4"/>
      <c r="LGM83" s="4"/>
      <c r="LGN83" s="4"/>
      <c r="LGO83" s="4"/>
      <c r="LGP83" s="4"/>
      <c r="LGQ83" s="4"/>
      <c r="LGR83" s="4"/>
      <c r="LGS83" s="4"/>
      <c r="LGT83" s="4"/>
      <c r="LGU83" s="4"/>
      <c r="LGV83" s="4"/>
      <c r="LGW83" s="4"/>
      <c r="LGX83" s="4"/>
      <c r="LGY83" s="4"/>
      <c r="LGZ83" s="4"/>
      <c r="LHA83" s="4"/>
      <c r="LHB83" s="4"/>
      <c r="LHC83" s="4"/>
      <c r="LHD83" s="4"/>
      <c r="LHE83" s="4"/>
      <c r="LHF83" s="4"/>
      <c r="LHG83" s="4"/>
      <c r="LHH83" s="4"/>
      <c r="LHI83" s="4"/>
      <c r="LHJ83" s="4"/>
      <c r="LHK83" s="4"/>
      <c r="LHL83" s="4"/>
      <c r="LHM83" s="4"/>
      <c r="LHN83" s="4"/>
      <c r="LHO83" s="4"/>
      <c r="LHP83" s="4"/>
      <c r="LHQ83" s="4"/>
      <c r="LHR83" s="4"/>
      <c r="LHS83" s="4"/>
      <c r="LHT83" s="4"/>
      <c r="LHU83" s="4"/>
      <c r="LHV83" s="4"/>
      <c r="LHW83" s="4"/>
      <c r="LHX83" s="4"/>
      <c r="LHY83" s="4"/>
      <c r="LHZ83" s="4"/>
      <c r="LIA83" s="4"/>
      <c r="LIB83" s="4"/>
      <c r="LIC83" s="4"/>
      <c r="LID83" s="4"/>
      <c r="LIE83" s="4"/>
      <c r="LIF83" s="4"/>
      <c r="LIG83" s="4"/>
      <c r="LIH83" s="4"/>
      <c r="LII83" s="4"/>
      <c r="LIJ83" s="4"/>
      <c r="LIK83" s="4"/>
      <c r="LIL83" s="4"/>
      <c r="LIM83" s="4"/>
      <c r="LIN83" s="4"/>
      <c r="LIO83" s="4"/>
      <c r="LIP83" s="4"/>
      <c r="LIQ83" s="4"/>
      <c r="LIR83" s="4"/>
      <c r="LIS83" s="4"/>
      <c r="LIT83" s="4"/>
      <c r="LIU83" s="4"/>
      <c r="LIV83" s="4"/>
      <c r="LIW83" s="4"/>
      <c r="LIX83" s="4"/>
      <c r="LIY83" s="4"/>
      <c r="LIZ83" s="4"/>
      <c r="LJA83" s="4"/>
      <c r="LJB83" s="4"/>
      <c r="LJC83" s="4"/>
      <c r="LJD83" s="4"/>
      <c r="LJE83" s="4"/>
      <c r="LJF83" s="4"/>
      <c r="LJG83" s="4"/>
      <c r="LJH83" s="4"/>
      <c r="LJI83" s="4"/>
      <c r="LJJ83" s="4"/>
      <c r="LJK83" s="4"/>
      <c r="LJL83" s="4"/>
      <c r="LJM83" s="4"/>
      <c r="LJN83" s="4"/>
      <c r="LJO83" s="4"/>
      <c r="LJP83" s="4"/>
      <c r="LJQ83" s="4"/>
      <c r="LJR83" s="4"/>
      <c r="LJS83" s="4"/>
      <c r="LJT83" s="4"/>
      <c r="LJU83" s="4"/>
      <c r="LJV83" s="4"/>
      <c r="LJW83" s="4"/>
      <c r="LJX83" s="4"/>
      <c r="LJY83" s="4"/>
      <c r="LJZ83" s="4"/>
      <c r="LKA83" s="4"/>
      <c r="LKB83" s="4"/>
      <c r="LKC83" s="4"/>
      <c r="LKD83" s="4"/>
      <c r="LKE83" s="4"/>
      <c r="LKF83" s="4"/>
      <c r="LKG83" s="4"/>
      <c r="LKH83" s="4"/>
      <c r="LKI83" s="4"/>
      <c r="LKJ83" s="4"/>
      <c r="LKK83" s="4"/>
      <c r="LKL83" s="4"/>
      <c r="LKM83" s="4"/>
      <c r="LKN83" s="4"/>
      <c r="LKO83" s="4"/>
      <c r="LKP83" s="4"/>
      <c r="LKQ83" s="4"/>
      <c r="LKR83" s="4"/>
      <c r="LKS83" s="4"/>
      <c r="LKT83" s="4"/>
      <c r="LKU83" s="4"/>
      <c r="LKV83" s="4"/>
      <c r="LKW83" s="4"/>
      <c r="LKX83" s="4"/>
      <c r="LKY83" s="4"/>
      <c r="LKZ83" s="4"/>
      <c r="LLA83" s="4"/>
      <c r="LLB83" s="4"/>
      <c r="LLC83" s="4"/>
      <c r="LLD83" s="4"/>
      <c r="LLE83" s="4"/>
      <c r="LLF83" s="4"/>
      <c r="LLG83" s="4"/>
      <c r="LLH83" s="4"/>
      <c r="LLI83" s="4"/>
      <c r="LLJ83" s="4"/>
      <c r="LLK83" s="4"/>
      <c r="LLL83" s="4"/>
      <c r="LLM83" s="4"/>
      <c r="LLN83" s="4"/>
      <c r="LLO83" s="4"/>
      <c r="LLP83" s="4"/>
      <c r="LLQ83" s="4"/>
      <c r="LLR83" s="4"/>
      <c r="LLS83" s="4"/>
      <c r="LLT83" s="4"/>
      <c r="LLU83" s="4"/>
      <c r="LLV83" s="4"/>
      <c r="LLW83" s="4"/>
      <c r="LLX83" s="4"/>
      <c r="LLY83" s="4"/>
      <c r="LLZ83" s="4"/>
      <c r="LMA83" s="4"/>
      <c r="LMB83" s="4"/>
      <c r="LMC83" s="4"/>
      <c r="LMD83" s="4"/>
      <c r="LME83" s="4"/>
      <c r="LMF83" s="4"/>
      <c r="LMG83" s="4"/>
      <c r="LMH83" s="4"/>
      <c r="LMI83" s="4"/>
      <c r="LMJ83" s="4"/>
      <c r="LMK83" s="4"/>
      <c r="LML83" s="4"/>
      <c r="LMM83" s="4"/>
      <c r="LMN83" s="4"/>
      <c r="LMO83" s="4"/>
      <c r="LMP83" s="4"/>
      <c r="LMQ83" s="4"/>
      <c r="LMR83" s="4"/>
      <c r="LMS83" s="4"/>
      <c r="LMT83" s="4"/>
      <c r="LMU83" s="4"/>
      <c r="LMV83" s="4"/>
      <c r="LMW83" s="4"/>
      <c r="LMX83" s="4"/>
      <c r="LMY83" s="4"/>
      <c r="LMZ83" s="4"/>
      <c r="LNA83" s="4"/>
      <c r="LNB83" s="4"/>
      <c r="LNC83" s="4"/>
      <c r="LND83" s="4"/>
      <c r="LNE83" s="4"/>
      <c r="LNF83" s="4"/>
      <c r="LNG83" s="4"/>
      <c r="LNH83" s="4"/>
      <c r="LNI83" s="4"/>
      <c r="LNJ83" s="4"/>
      <c r="LNK83" s="4"/>
      <c r="LNL83" s="4"/>
      <c r="LNM83" s="4"/>
      <c r="LNN83" s="4"/>
      <c r="LNO83" s="4"/>
      <c r="LNP83" s="4"/>
      <c r="LNQ83" s="4"/>
      <c r="LNR83" s="4"/>
      <c r="LNS83" s="4"/>
      <c r="LNT83" s="4"/>
      <c r="LNU83" s="4"/>
      <c r="LNV83" s="4"/>
      <c r="LNW83" s="4"/>
      <c r="LNX83" s="4"/>
      <c r="LNY83" s="4"/>
      <c r="LNZ83" s="4"/>
      <c r="LOA83" s="4"/>
      <c r="LOB83" s="4"/>
      <c r="LOC83" s="4"/>
      <c r="LOD83" s="4"/>
      <c r="LOE83" s="4"/>
      <c r="LOF83" s="4"/>
      <c r="LOG83" s="4"/>
      <c r="LOH83" s="4"/>
      <c r="LOI83" s="4"/>
      <c r="LOJ83" s="4"/>
      <c r="LOK83" s="4"/>
      <c r="LOL83" s="4"/>
      <c r="LOM83" s="4"/>
      <c r="LON83" s="4"/>
      <c r="LOO83" s="4"/>
      <c r="LOP83" s="4"/>
      <c r="LOQ83" s="4"/>
      <c r="LOR83" s="4"/>
      <c r="LOS83" s="4"/>
      <c r="LOT83" s="4"/>
      <c r="LOU83" s="4"/>
      <c r="LOV83" s="4"/>
      <c r="LOW83" s="4"/>
      <c r="LOX83" s="4"/>
      <c r="LOY83" s="4"/>
      <c r="LOZ83" s="4"/>
      <c r="LPA83" s="4"/>
      <c r="LPB83" s="4"/>
      <c r="LPC83" s="4"/>
      <c r="LPD83" s="4"/>
      <c r="LPE83" s="4"/>
      <c r="LPF83" s="4"/>
      <c r="LPG83" s="4"/>
      <c r="LPH83" s="4"/>
      <c r="LPI83" s="4"/>
      <c r="LPJ83" s="4"/>
      <c r="LPK83" s="4"/>
      <c r="LPL83" s="4"/>
      <c r="LPM83" s="4"/>
      <c r="LPN83" s="4"/>
      <c r="LPO83" s="4"/>
      <c r="LPP83" s="4"/>
      <c r="LPQ83" s="4"/>
      <c r="LPR83" s="4"/>
      <c r="LPS83" s="4"/>
      <c r="LPT83" s="4"/>
      <c r="LPU83" s="4"/>
      <c r="LPV83" s="4"/>
      <c r="LPW83" s="4"/>
      <c r="LPX83" s="4"/>
      <c r="LPY83" s="4"/>
      <c r="LPZ83" s="4"/>
      <c r="LQA83" s="4"/>
      <c r="LQB83" s="4"/>
      <c r="LQC83" s="4"/>
      <c r="LQD83" s="4"/>
      <c r="LQE83" s="4"/>
      <c r="LQF83" s="4"/>
      <c r="LQG83" s="4"/>
      <c r="LQH83" s="4"/>
      <c r="LQI83" s="4"/>
      <c r="LQJ83" s="4"/>
      <c r="LQK83" s="4"/>
      <c r="LQL83" s="4"/>
      <c r="LQM83" s="4"/>
      <c r="LQN83" s="4"/>
      <c r="LQO83" s="4"/>
      <c r="LQP83" s="4"/>
      <c r="LQQ83" s="4"/>
      <c r="LQR83" s="4"/>
      <c r="LQS83" s="4"/>
      <c r="LQT83" s="4"/>
      <c r="LQU83" s="4"/>
      <c r="LQV83" s="4"/>
      <c r="LQW83" s="4"/>
      <c r="LQX83" s="4"/>
      <c r="LQY83" s="4"/>
      <c r="LQZ83" s="4"/>
      <c r="LRA83" s="4"/>
      <c r="LRB83" s="4"/>
      <c r="LRC83" s="4"/>
      <c r="LRD83" s="4"/>
      <c r="LRE83" s="4"/>
      <c r="LRF83" s="4"/>
      <c r="LRG83" s="4"/>
      <c r="LRH83" s="4"/>
      <c r="LRI83" s="4"/>
      <c r="LRJ83" s="4"/>
      <c r="LRK83" s="4"/>
      <c r="LRL83" s="4"/>
      <c r="LRM83" s="4"/>
      <c r="LRN83" s="4"/>
      <c r="LRO83" s="4"/>
      <c r="LRP83" s="4"/>
      <c r="LRQ83" s="4"/>
      <c r="LRR83" s="4"/>
      <c r="LRS83" s="4"/>
      <c r="LRT83" s="4"/>
      <c r="LRU83" s="4"/>
      <c r="LRV83" s="4"/>
      <c r="LRW83" s="4"/>
      <c r="LRX83" s="4"/>
      <c r="LRY83" s="4"/>
      <c r="LRZ83" s="4"/>
      <c r="LSA83" s="4"/>
      <c r="LSB83" s="4"/>
      <c r="LSC83" s="4"/>
      <c r="LSD83" s="4"/>
      <c r="LSE83" s="4"/>
      <c r="LSF83" s="4"/>
      <c r="LSG83" s="4"/>
      <c r="LSH83" s="4"/>
      <c r="LSI83" s="4"/>
      <c r="LSJ83" s="4"/>
      <c r="LSK83" s="4"/>
      <c r="LSL83" s="4"/>
      <c r="LSM83" s="4"/>
      <c r="LSN83" s="4"/>
      <c r="LSO83" s="4"/>
      <c r="LSP83" s="4"/>
      <c r="LSQ83" s="4"/>
      <c r="LSR83" s="4"/>
      <c r="LSS83" s="4"/>
      <c r="LST83" s="4"/>
      <c r="LSU83" s="4"/>
      <c r="LSV83" s="4"/>
      <c r="LSW83" s="4"/>
      <c r="LSX83" s="4"/>
      <c r="LSY83" s="4"/>
      <c r="LSZ83" s="4"/>
      <c r="LTA83" s="4"/>
      <c r="LTB83" s="4"/>
      <c r="LTC83" s="4"/>
      <c r="LTD83" s="4"/>
      <c r="LTE83" s="4"/>
      <c r="LTF83" s="4"/>
      <c r="LTG83" s="4"/>
      <c r="LTH83" s="4"/>
      <c r="LTI83" s="4"/>
      <c r="LTJ83" s="4"/>
      <c r="LTK83" s="4"/>
      <c r="LTL83" s="4"/>
      <c r="LTM83" s="4"/>
      <c r="LTN83" s="4"/>
      <c r="LTO83" s="4"/>
      <c r="LTP83" s="4"/>
      <c r="LTQ83" s="4"/>
      <c r="LTR83" s="4"/>
      <c r="LTS83" s="4"/>
      <c r="LTT83" s="4"/>
      <c r="LTU83" s="4"/>
      <c r="LTV83" s="4"/>
      <c r="LTW83" s="4"/>
      <c r="LTX83" s="4"/>
      <c r="LTY83" s="4"/>
      <c r="LTZ83" s="4"/>
      <c r="LUA83" s="4"/>
      <c r="LUB83" s="4"/>
      <c r="LUC83" s="4"/>
      <c r="LUD83" s="4"/>
      <c r="LUE83" s="4"/>
      <c r="LUF83" s="4"/>
      <c r="LUG83" s="4"/>
      <c r="LUH83" s="4"/>
      <c r="LUI83" s="4"/>
      <c r="LUJ83" s="4"/>
      <c r="LUK83" s="4"/>
      <c r="LUL83" s="4"/>
      <c r="LUM83" s="4"/>
      <c r="LUN83" s="4"/>
      <c r="LUO83" s="4"/>
      <c r="LUP83" s="4"/>
      <c r="LUQ83" s="4"/>
      <c r="LUR83" s="4"/>
      <c r="LUS83" s="4"/>
      <c r="LUT83" s="4"/>
      <c r="LUU83" s="4"/>
      <c r="LUV83" s="4"/>
      <c r="LUW83" s="4"/>
      <c r="LUX83" s="4"/>
      <c r="LUY83" s="4"/>
      <c r="LUZ83" s="4"/>
      <c r="LVA83" s="4"/>
      <c r="LVB83" s="4"/>
      <c r="LVC83" s="4"/>
      <c r="LVD83" s="4"/>
      <c r="LVE83" s="4"/>
      <c r="LVF83" s="4"/>
      <c r="LVG83" s="4"/>
      <c r="LVH83" s="4"/>
      <c r="LVI83" s="4"/>
      <c r="LVJ83" s="4"/>
      <c r="LVK83" s="4"/>
      <c r="LVL83" s="4"/>
      <c r="LVM83" s="4"/>
      <c r="LVN83" s="4"/>
      <c r="LVO83" s="4"/>
      <c r="LVP83" s="4"/>
      <c r="LVQ83" s="4"/>
      <c r="LVR83" s="4"/>
      <c r="LVS83" s="4"/>
      <c r="LVT83" s="4"/>
      <c r="LVU83" s="4"/>
      <c r="LVV83" s="4"/>
      <c r="LVW83" s="4"/>
      <c r="LVX83" s="4"/>
      <c r="LVY83" s="4"/>
      <c r="LVZ83" s="4"/>
      <c r="LWA83" s="4"/>
      <c r="LWB83" s="4"/>
      <c r="LWC83" s="4"/>
      <c r="LWD83" s="4"/>
      <c r="LWE83" s="4"/>
      <c r="LWF83" s="4"/>
      <c r="LWG83" s="4"/>
      <c r="LWH83" s="4"/>
      <c r="LWI83" s="4"/>
      <c r="LWJ83" s="4"/>
      <c r="LWK83" s="4"/>
      <c r="LWL83" s="4"/>
      <c r="LWM83" s="4"/>
      <c r="LWN83" s="4"/>
      <c r="LWO83" s="4"/>
      <c r="LWP83" s="4"/>
      <c r="LWQ83" s="4"/>
      <c r="LWR83" s="4"/>
      <c r="LWS83" s="4"/>
      <c r="LWT83" s="4"/>
      <c r="LWU83" s="4"/>
      <c r="LWV83" s="4"/>
      <c r="LWW83" s="4"/>
      <c r="LWX83" s="4"/>
      <c r="LWY83" s="4"/>
      <c r="LWZ83" s="4"/>
      <c r="LXA83" s="4"/>
      <c r="LXB83" s="4"/>
      <c r="LXC83" s="4"/>
      <c r="LXD83" s="4"/>
      <c r="LXE83" s="4"/>
      <c r="LXF83" s="4"/>
      <c r="LXG83" s="4"/>
      <c r="LXH83" s="4"/>
      <c r="LXI83" s="4"/>
      <c r="LXJ83" s="4"/>
      <c r="LXK83" s="4"/>
      <c r="LXL83" s="4"/>
      <c r="LXM83" s="4"/>
      <c r="LXN83" s="4"/>
      <c r="LXO83" s="4"/>
      <c r="LXP83" s="4"/>
      <c r="LXQ83" s="4"/>
      <c r="LXR83" s="4"/>
      <c r="LXS83" s="4"/>
      <c r="LXT83" s="4"/>
      <c r="LXU83" s="4"/>
      <c r="LXV83" s="4"/>
      <c r="LXW83" s="4"/>
      <c r="LXX83" s="4"/>
      <c r="LXY83" s="4"/>
      <c r="LXZ83" s="4"/>
      <c r="LYA83" s="4"/>
      <c r="LYB83" s="4"/>
      <c r="LYC83" s="4"/>
      <c r="LYD83" s="4"/>
      <c r="LYE83" s="4"/>
      <c r="LYF83" s="4"/>
      <c r="LYG83" s="4"/>
      <c r="LYH83" s="4"/>
      <c r="LYI83" s="4"/>
      <c r="LYJ83" s="4"/>
      <c r="LYK83" s="4"/>
      <c r="LYL83" s="4"/>
      <c r="LYM83" s="4"/>
      <c r="LYN83" s="4"/>
      <c r="LYO83" s="4"/>
      <c r="LYP83" s="4"/>
      <c r="LYQ83" s="4"/>
      <c r="LYR83" s="4"/>
      <c r="LYS83" s="4"/>
      <c r="LYT83" s="4"/>
      <c r="LYU83" s="4"/>
      <c r="LYV83" s="4"/>
      <c r="LYW83" s="4"/>
      <c r="LYX83" s="4"/>
      <c r="LYY83" s="4"/>
      <c r="LYZ83" s="4"/>
      <c r="LZA83" s="4"/>
      <c r="LZB83" s="4"/>
      <c r="LZC83" s="4"/>
      <c r="LZD83" s="4"/>
      <c r="LZE83" s="4"/>
      <c r="LZF83" s="4"/>
      <c r="LZG83" s="4"/>
      <c r="LZH83" s="4"/>
      <c r="LZI83" s="4"/>
      <c r="LZJ83" s="4"/>
      <c r="LZK83" s="4"/>
      <c r="LZL83" s="4"/>
      <c r="LZM83" s="4"/>
      <c r="LZN83" s="4"/>
      <c r="LZO83" s="4"/>
      <c r="LZP83" s="4"/>
      <c r="LZQ83" s="4"/>
      <c r="LZR83" s="4"/>
      <c r="LZS83" s="4"/>
      <c r="LZT83" s="4"/>
      <c r="LZU83" s="4"/>
      <c r="LZV83" s="4"/>
      <c r="LZW83" s="4"/>
      <c r="LZX83" s="4"/>
      <c r="LZY83" s="4"/>
      <c r="LZZ83" s="4"/>
      <c r="MAA83" s="4"/>
      <c r="MAB83" s="4"/>
      <c r="MAC83" s="4"/>
      <c r="MAD83" s="4"/>
      <c r="MAE83" s="4"/>
      <c r="MAF83" s="4"/>
      <c r="MAG83" s="4"/>
      <c r="MAH83" s="4"/>
      <c r="MAI83" s="4"/>
      <c r="MAJ83" s="4"/>
      <c r="MAK83" s="4"/>
      <c r="MAL83" s="4"/>
      <c r="MAM83" s="4"/>
      <c r="MAN83" s="4"/>
      <c r="MAO83" s="4"/>
      <c r="MAP83" s="4"/>
      <c r="MAQ83" s="4"/>
      <c r="MAR83" s="4"/>
      <c r="MAS83" s="4"/>
      <c r="MAT83" s="4"/>
      <c r="MAU83" s="4"/>
      <c r="MAV83" s="4"/>
      <c r="MAW83" s="4"/>
      <c r="MAX83" s="4"/>
      <c r="MAY83" s="4"/>
      <c r="MAZ83" s="4"/>
      <c r="MBA83" s="4"/>
      <c r="MBB83" s="4"/>
      <c r="MBC83" s="4"/>
      <c r="MBD83" s="4"/>
      <c r="MBE83" s="4"/>
      <c r="MBF83" s="4"/>
      <c r="MBG83" s="4"/>
      <c r="MBH83" s="4"/>
      <c r="MBI83" s="4"/>
      <c r="MBJ83" s="4"/>
      <c r="MBK83" s="4"/>
      <c r="MBL83" s="4"/>
      <c r="MBM83" s="4"/>
      <c r="MBN83" s="4"/>
      <c r="MBO83" s="4"/>
      <c r="MBP83" s="4"/>
      <c r="MBQ83" s="4"/>
      <c r="MBR83" s="4"/>
      <c r="MBS83" s="4"/>
      <c r="MBT83" s="4"/>
      <c r="MBU83" s="4"/>
      <c r="MBV83" s="4"/>
      <c r="MBW83" s="4"/>
      <c r="MBX83" s="4"/>
      <c r="MBY83" s="4"/>
      <c r="MBZ83" s="4"/>
      <c r="MCA83" s="4"/>
      <c r="MCB83" s="4"/>
      <c r="MCC83" s="4"/>
      <c r="MCD83" s="4"/>
      <c r="MCE83" s="4"/>
      <c r="MCF83" s="4"/>
      <c r="MCG83" s="4"/>
      <c r="MCH83" s="4"/>
      <c r="MCI83" s="4"/>
      <c r="MCJ83" s="4"/>
      <c r="MCK83" s="4"/>
      <c r="MCL83" s="4"/>
      <c r="MCM83" s="4"/>
      <c r="MCN83" s="4"/>
      <c r="MCO83" s="4"/>
      <c r="MCP83" s="4"/>
      <c r="MCQ83" s="4"/>
      <c r="MCR83" s="4"/>
      <c r="MCS83" s="4"/>
      <c r="MCT83" s="4"/>
      <c r="MCU83" s="4"/>
      <c r="MCV83" s="4"/>
      <c r="MCW83" s="4"/>
      <c r="MCX83" s="4"/>
      <c r="MCY83" s="4"/>
      <c r="MCZ83" s="4"/>
      <c r="MDA83" s="4"/>
      <c r="MDB83" s="4"/>
      <c r="MDC83" s="4"/>
      <c r="MDD83" s="4"/>
      <c r="MDE83" s="4"/>
      <c r="MDF83" s="4"/>
      <c r="MDG83" s="4"/>
      <c r="MDH83" s="4"/>
      <c r="MDI83" s="4"/>
      <c r="MDJ83" s="4"/>
      <c r="MDK83" s="4"/>
      <c r="MDL83" s="4"/>
      <c r="MDM83" s="4"/>
      <c r="MDN83" s="4"/>
      <c r="MDO83" s="4"/>
      <c r="MDP83" s="4"/>
      <c r="MDQ83" s="4"/>
      <c r="MDR83" s="4"/>
      <c r="MDS83" s="4"/>
      <c r="MDT83" s="4"/>
      <c r="MDU83" s="4"/>
      <c r="MDV83" s="4"/>
      <c r="MDW83" s="4"/>
      <c r="MDX83" s="4"/>
      <c r="MDY83" s="4"/>
      <c r="MDZ83" s="4"/>
      <c r="MEA83" s="4"/>
      <c r="MEB83" s="4"/>
      <c r="MEC83" s="4"/>
      <c r="MED83" s="4"/>
      <c r="MEE83" s="4"/>
      <c r="MEF83" s="4"/>
      <c r="MEG83" s="4"/>
      <c r="MEH83" s="4"/>
      <c r="MEI83" s="4"/>
      <c r="MEJ83" s="4"/>
      <c r="MEK83" s="4"/>
      <c r="MEL83" s="4"/>
      <c r="MEM83" s="4"/>
      <c r="MEN83" s="4"/>
      <c r="MEO83" s="4"/>
      <c r="MEP83" s="4"/>
      <c r="MEQ83" s="4"/>
      <c r="MER83" s="4"/>
      <c r="MES83" s="4"/>
      <c r="MET83" s="4"/>
      <c r="MEU83" s="4"/>
      <c r="MEV83" s="4"/>
      <c r="MEW83" s="4"/>
      <c r="MEX83" s="4"/>
      <c r="MEY83" s="4"/>
      <c r="MEZ83" s="4"/>
      <c r="MFA83" s="4"/>
      <c r="MFB83" s="4"/>
      <c r="MFC83" s="4"/>
      <c r="MFD83" s="4"/>
      <c r="MFE83" s="4"/>
      <c r="MFF83" s="4"/>
      <c r="MFG83" s="4"/>
      <c r="MFH83" s="4"/>
      <c r="MFI83" s="4"/>
      <c r="MFJ83" s="4"/>
      <c r="MFK83" s="4"/>
      <c r="MFL83" s="4"/>
      <c r="MFM83" s="4"/>
      <c r="MFN83" s="4"/>
      <c r="MFO83" s="4"/>
      <c r="MFP83" s="4"/>
      <c r="MFQ83" s="4"/>
      <c r="MFR83" s="4"/>
      <c r="MFS83" s="4"/>
      <c r="MFT83" s="4"/>
      <c r="MFU83" s="4"/>
      <c r="MFV83" s="4"/>
      <c r="MFW83" s="4"/>
      <c r="MFX83" s="4"/>
      <c r="MFY83" s="4"/>
      <c r="MFZ83" s="4"/>
      <c r="MGA83" s="4"/>
      <c r="MGB83" s="4"/>
      <c r="MGC83" s="4"/>
      <c r="MGD83" s="4"/>
      <c r="MGE83" s="4"/>
      <c r="MGF83" s="4"/>
      <c r="MGG83" s="4"/>
      <c r="MGH83" s="4"/>
      <c r="MGI83" s="4"/>
      <c r="MGJ83" s="4"/>
      <c r="MGK83" s="4"/>
      <c r="MGL83" s="4"/>
      <c r="MGM83" s="4"/>
      <c r="MGN83" s="4"/>
      <c r="MGO83" s="4"/>
      <c r="MGP83" s="4"/>
      <c r="MGQ83" s="4"/>
      <c r="MGR83" s="4"/>
      <c r="MGS83" s="4"/>
      <c r="MGT83" s="4"/>
      <c r="MGU83" s="4"/>
      <c r="MGV83" s="4"/>
      <c r="MGW83" s="4"/>
      <c r="MGX83" s="4"/>
      <c r="MGY83" s="4"/>
      <c r="MGZ83" s="4"/>
      <c r="MHA83" s="4"/>
      <c r="MHB83" s="4"/>
      <c r="MHC83" s="4"/>
      <c r="MHD83" s="4"/>
      <c r="MHE83" s="4"/>
      <c r="MHF83" s="4"/>
      <c r="MHG83" s="4"/>
      <c r="MHH83" s="4"/>
      <c r="MHI83" s="4"/>
      <c r="MHJ83" s="4"/>
      <c r="MHK83" s="4"/>
      <c r="MHL83" s="4"/>
      <c r="MHM83" s="4"/>
      <c r="MHN83" s="4"/>
      <c r="MHO83" s="4"/>
      <c r="MHP83" s="4"/>
      <c r="MHQ83" s="4"/>
      <c r="MHR83" s="4"/>
      <c r="MHS83" s="4"/>
      <c r="MHT83" s="4"/>
      <c r="MHU83" s="4"/>
      <c r="MHV83" s="4"/>
      <c r="MHW83" s="4"/>
      <c r="MHX83" s="4"/>
      <c r="MHY83" s="4"/>
      <c r="MHZ83" s="4"/>
      <c r="MIA83" s="4"/>
      <c r="MIB83" s="4"/>
      <c r="MIC83" s="4"/>
      <c r="MID83" s="4"/>
      <c r="MIE83" s="4"/>
      <c r="MIF83" s="4"/>
      <c r="MIG83" s="4"/>
      <c r="MIH83" s="4"/>
      <c r="MII83" s="4"/>
      <c r="MIJ83" s="4"/>
      <c r="MIK83" s="4"/>
      <c r="MIL83" s="4"/>
      <c r="MIM83" s="4"/>
      <c r="MIN83" s="4"/>
      <c r="MIO83" s="4"/>
      <c r="MIP83" s="4"/>
      <c r="MIQ83" s="4"/>
      <c r="MIR83" s="4"/>
      <c r="MIS83" s="4"/>
      <c r="MIT83" s="4"/>
      <c r="MIU83" s="4"/>
      <c r="MIV83" s="4"/>
      <c r="MIW83" s="4"/>
      <c r="MIX83" s="4"/>
      <c r="MIY83" s="4"/>
      <c r="MIZ83" s="4"/>
      <c r="MJA83" s="4"/>
      <c r="MJB83" s="4"/>
      <c r="MJC83" s="4"/>
      <c r="MJD83" s="4"/>
      <c r="MJE83" s="4"/>
      <c r="MJF83" s="4"/>
      <c r="MJG83" s="4"/>
      <c r="MJH83" s="4"/>
      <c r="MJI83" s="4"/>
      <c r="MJJ83" s="4"/>
      <c r="MJK83" s="4"/>
      <c r="MJL83" s="4"/>
      <c r="MJM83" s="4"/>
      <c r="MJN83" s="4"/>
      <c r="MJO83" s="4"/>
      <c r="MJP83" s="4"/>
      <c r="MJQ83" s="4"/>
      <c r="MJR83" s="4"/>
      <c r="MJS83" s="4"/>
      <c r="MJT83" s="4"/>
      <c r="MJU83" s="4"/>
      <c r="MJV83" s="4"/>
      <c r="MJW83" s="4"/>
      <c r="MJX83" s="4"/>
      <c r="MJY83" s="4"/>
      <c r="MJZ83" s="4"/>
      <c r="MKA83" s="4"/>
      <c r="MKB83" s="4"/>
      <c r="MKC83" s="4"/>
      <c r="MKD83" s="4"/>
      <c r="MKE83" s="4"/>
      <c r="MKF83" s="4"/>
      <c r="MKG83" s="4"/>
      <c r="MKH83" s="4"/>
      <c r="MKI83" s="4"/>
      <c r="MKJ83" s="4"/>
      <c r="MKK83" s="4"/>
      <c r="MKL83" s="4"/>
      <c r="MKM83" s="4"/>
      <c r="MKN83" s="4"/>
      <c r="MKO83" s="4"/>
      <c r="MKP83" s="4"/>
      <c r="MKQ83" s="4"/>
      <c r="MKR83" s="4"/>
      <c r="MKS83" s="4"/>
      <c r="MKT83" s="4"/>
      <c r="MKU83" s="4"/>
      <c r="MKV83" s="4"/>
      <c r="MKW83" s="4"/>
      <c r="MKX83" s="4"/>
      <c r="MKY83" s="4"/>
      <c r="MKZ83" s="4"/>
      <c r="MLA83" s="4"/>
      <c r="MLB83" s="4"/>
      <c r="MLC83" s="4"/>
      <c r="MLD83" s="4"/>
      <c r="MLE83" s="4"/>
      <c r="MLF83" s="4"/>
      <c r="MLG83" s="4"/>
      <c r="MLH83" s="4"/>
      <c r="MLI83" s="4"/>
      <c r="MLJ83" s="4"/>
      <c r="MLK83" s="4"/>
      <c r="MLL83" s="4"/>
      <c r="MLM83" s="4"/>
      <c r="MLN83" s="4"/>
      <c r="MLO83" s="4"/>
      <c r="MLP83" s="4"/>
      <c r="MLQ83" s="4"/>
      <c r="MLR83" s="4"/>
      <c r="MLS83" s="4"/>
      <c r="MLT83" s="4"/>
      <c r="MLU83" s="4"/>
      <c r="MLV83" s="4"/>
      <c r="MLW83" s="4"/>
      <c r="MLX83" s="4"/>
      <c r="MLY83" s="4"/>
      <c r="MLZ83" s="4"/>
      <c r="MMA83" s="4"/>
      <c r="MMB83" s="4"/>
      <c r="MMC83" s="4"/>
      <c r="MMD83" s="4"/>
      <c r="MME83" s="4"/>
      <c r="MMF83" s="4"/>
      <c r="MMG83" s="4"/>
      <c r="MMH83" s="4"/>
      <c r="MMI83" s="4"/>
      <c r="MMJ83" s="4"/>
      <c r="MMK83" s="4"/>
      <c r="MML83" s="4"/>
      <c r="MMM83" s="4"/>
      <c r="MMN83" s="4"/>
      <c r="MMO83" s="4"/>
      <c r="MMP83" s="4"/>
      <c r="MMQ83" s="4"/>
      <c r="MMR83" s="4"/>
      <c r="MMS83" s="4"/>
      <c r="MMT83" s="4"/>
      <c r="MMU83" s="4"/>
      <c r="MMV83" s="4"/>
      <c r="MMW83" s="4"/>
      <c r="MMX83" s="4"/>
      <c r="MMY83" s="4"/>
      <c r="MMZ83" s="4"/>
      <c r="MNA83" s="4"/>
      <c r="MNB83" s="4"/>
      <c r="MNC83" s="4"/>
      <c r="MND83" s="4"/>
      <c r="MNE83" s="4"/>
      <c r="MNF83" s="4"/>
      <c r="MNG83" s="4"/>
      <c r="MNH83" s="4"/>
      <c r="MNI83" s="4"/>
      <c r="MNJ83" s="4"/>
      <c r="MNK83" s="4"/>
      <c r="MNL83" s="4"/>
      <c r="MNM83" s="4"/>
      <c r="MNN83" s="4"/>
      <c r="MNO83" s="4"/>
      <c r="MNP83" s="4"/>
      <c r="MNQ83" s="4"/>
      <c r="MNR83" s="4"/>
      <c r="MNS83" s="4"/>
      <c r="MNT83" s="4"/>
      <c r="MNU83" s="4"/>
      <c r="MNV83" s="4"/>
      <c r="MNW83" s="4"/>
      <c r="MNX83" s="4"/>
      <c r="MNY83" s="4"/>
      <c r="MNZ83" s="4"/>
      <c r="MOA83" s="4"/>
      <c r="MOB83" s="4"/>
      <c r="MOC83" s="4"/>
      <c r="MOD83" s="4"/>
      <c r="MOE83" s="4"/>
      <c r="MOF83" s="4"/>
      <c r="MOG83" s="4"/>
      <c r="MOH83" s="4"/>
      <c r="MOI83" s="4"/>
      <c r="MOJ83" s="4"/>
      <c r="MOK83" s="4"/>
      <c r="MOL83" s="4"/>
      <c r="MOM83" s="4"/>
      <c r="MON83" s="4"/>
      <c r="MOO83" s="4"/>
      <c r="MOP83" s="4"/>
      <c r="MOQ83" s="4"/>
      <c r="MOR83" s="4"/>
      <c r="MOS83" s="4"/>
      <c r="MOT83" s="4"/>
      <c r="MOU83" s="4"/>
      <c r="MOV83" s="4"/>
      <c r="MOW83" s="4"/>
      <c r="MOX83" s="4"/>
      <c r="MOY83" s="4"/>
      <c r="MOZ83" s="4"/>
      <c r="MPA83" s="4"/>
      <c r="MPB83" s="4"/>
      <c r="MPC83" s="4"/>
      <c r="MPD83" s="4"/>
      <c r="MPE83" s="4"/>
      <c r="MPF83" s="4"/>
      <c r="MPG83" s="4"/>
      <c r="MPH83" s="4"/>
      <c r="MPI83" s="4"/>
      <c r="MPJ83" s="4"/>
      <c r="MPK83" s="4"/>
      <c r="MPL83" s="4"/>
      <c r="MPM83" s="4"/>
      <c r="MPN83" s="4"/>
      <c r="MPO83" s="4"/>
      <c r="MPP83" s="4"/>
      <c r="MPQ83" s="4"/>
      <c r="MPR83" s="4"/>
      <c r="MPS83" s="4"/>
      <c r="MPT83" s="4"/>
      <c r="MPU83" s="4"/>
      <c r="MPV83" s="4"/>
      <c r="MPW83" s="4"/>
      <c r="MPX83" s="4"/>
      <c r="MPY83" s="4"/>
      <c r="MPZ83" s="4"/>
      <c r="MQA83" s="4"/>
      <c r="MQB83" s="4"/>
      <c r="MQC83" s="4"/>
      <c r="MQD83" s="4"/>
      <c r="MQE83" s="4"/>
      <c r="MQF83" s="4"/>
      <c r="MQG83" s="4"/>
      <c r="MQH83" s="4"/>
      <c r="MQI83" s="4"/>
      <c r="MQJ83" s="4"/>
      <c r="MQK83" s="4"/>
      <c r="MQL83" s="4"/>
      <c r="MQM83" s="4"/>
      <c r="MQN83" s="4"/>
      <c r="MQO83" s="4"/>
      <c r="MQP83" s="4"/>
      <c r="MQQ83" s="4"/>
      <c r="MQR83" s="4"/>
      <c r="MQS83" s="4"/>
      <c r="MQT83" s="4"/>
      <c r="MQU83" s="4"/>
      <c r="MQV83" s="4"/>
      <c r="MQW83" s="4"/>
      <c r="MQX83" s="4"/>
      <c r="MQY83" s="4"/>
      <c r="MQZ83" s="4"/>
      <c r="MRA83" s="4"/>
      <c r="MRB83" s="4"/>
      <c r="MRC83" s="4"/>
      <c r="MRD83" s="4"/>
      <c r="MRE83" s="4"/>
      <c r="MRF83" s="4"/>
      <c r="MRG83" s="4"/>
      <c r="MRH83" s="4"/>
      <c r="MRI83" s="4"/>
      <c r="MRJ83" s="4"/>
      <c r="MRK83" s="4"/>
      <c r="MRL83" s="4"/>
      <c r="MRM83" s="4"/>
      <c r="MRN83" s="4"/>
      <c r="MRO83" s="4"/>
      <c r="MRP83" s="4"/>
      <c r="MRQ83" s="4"/>
      <c r="MRR83" s="4"/>
      <c r="MRS83" s="4"/>
      <c r="MRT83" s="4"/>
      <c r="MRU83" s="4"/>
      <c r="MRV83" s="4"/>
      <c r="MRW83" s="4"/>
      <c r="MRX83" s="4"/>
      <c r="MRY83" s="4"/>
      <c r="MRZ83" s="4"/>
      <c r="MSA83" s="4"/>
      <c r="MSB83" s="4"/>
      <c r="MSC83" s="4"/>
      <c r="MSD83" s="4"/>
      <c r="MSE83" s="4"/>
      <c r="MSF83" s="4"/>
      <c r="MSG83" s="4"/>
      <c r="MSH83" s="4"/>
      <c r="MSI83" s="4"/>
      <c r="MSJ83" s="4"/>
      <c r="MSK83" s="4"/>
      <c r="MSL83" s="4"/>
      <c r="MSM83" s="4"/>
      <c r="MSN83" s="4"/>
      <c r="MSO83" s="4"/>
      <c r="MSP83" s="4"/>
      <c r="MSQ83" s="4"/>
      <c r="MSR83" s="4"/>
      <c r="MSS83" s="4"/>
      <c r="MST83" s="4"/>
      <c r="MSU83" s="4"/>
      <c r="MSV83" s="4"/>
      <c r="MSW83" s="4"/>
      <c r="MSX83" s="4"/>
      <c r="MSY83" s="4"/>
      <c r="MSZ83" s="4"/>
      <c r="MTA83" s="4"/>
      <c r="MTB83" s="4"/>
      <c r="MTC83" s="4"/>
      <c r="MTD83" s="4"/>
      <c r="MTE83" s="4"/>
      <c r="MTF83" s="4"/>
      <c r="MTG83" s="4"/>
      <c r="MTH83" s="4"/>
      <c r="MTI83" s="4"/>
      <c r="MTJ83" s="4"/>
      <c r="MTK83" s="4"/>
      <c r="MTL83" s="4"/>
      <c r="MTM83" s="4"/>
      <c r="MTN83" s="4"/>
      <c r="MTO83" s="4"/>
      <c r="MTP83" s="4"/>
      <c r="MTQ83" s="4"/>
      <c r="MTR83" s="4"/>
      <c r="MTS83" s="4"/>
      <c r="MTT83" s="4"/>
      <c r="MTU83" s="4"/>
      <c r="MTV83" s="4"/>
      <c r="MTW83" s="4"/>
      <c r="MTX83" s="4"/>
      <c r="MTY83" s="4"/>
      <c r="MTZ83" s="4"/>
      <c r="MUA83" s="4"/>
      <c r="MUB83" s="4"/>
      <c r="MUC83" s="4"/>
      <c r="MUD83" s="4"/>
      <c r="MUE83" s="4"/>
      <c r="MUF83" s="4"/>
      <c r="MUG83" s="4"/>
      <c r="MUH83" s="4"/>
      <c r="MUI83" s="4"/>
      <c r="MUJ83" s="4"/>
      <c r="MUK83" s="4"/>
      <c r="MUL83" s="4"/>
      <c r="MUM83" s="4"/>
      <c r="MUN83" s="4"/>
      <c r="MUO83" s="4"/>
      <c r="MUP83" s="4"/>
      <c r="MUQ83" s="4"/>
      <c r="MUR83" s="4"/>
      <c r="MUS83" s="4"/>
      <c r="MUT83" s="4"/>
      <c r="MUU83" s="4"/>
      <c r="MUV83" s="4"/>
      <c r="MUW83" s="4"/>
      <c r="MUX83" s="4"/>
      <c r="MUY83" s="4"/>
      <c r="MUZ83" s="4"/>
      <c r="MVA83" s="4"/>
      <c r="MVB83" s="4"/>
      <c r="MVC83" s="4"/>
      <c r="MVD83" s="4"/>
      <c r="MVE83" s="4"/>
      <c r="MVF83" s="4"/>
      <c r="MVG83" s="4"/>
      <c r="MVH83" s="4"/>
      <c r="MVI83" s="4"/>
      <c r="MVJ83" s="4"/>
      <c r="MVK83" s="4"/>
      <c r="MVL83" s="4"/>
      <c r="MVM83" s="4"/>
      <c r="MVN83" s="4"/>
      <c r="MVO83" s="4"/>
      <c r="MVP83" s="4"/>
      <c r="MVQ83" s="4"/>
      <c r="MVR83" s="4"/>
      <c r="MVS83" s="4"/>
      <c r="MVT83" s="4"/>
      <c r="MVU83" s="4"/>
      <c r="MVV83" s="4"/>
      <c r="MVW83" s="4"/>
      <c r="MVX83" s="4"/>
      <c r="MVY83" s="4"/>
      <c r="MVZ83" s="4"/>
      <c r="MWA83" s="4"/>
      <c r="MWB83" s="4"/>
      <c r="MWC83" s="4"/>
      <c r="MWD83" s="4"/>
      <c r="MWE83" s="4"/>
      <c r="MWF83" s="4"/>
      <c r="MWG83" s="4"/>
      <c r="MWH83" s="4"/>
      <c r="MWI83" s="4"/>
      <c r="MWJ83" s="4"/>
      <c r="MWK83" s="4"/>
      <c r="MWL83" s="4"/>
      <c r="MWM83" s="4"/>
      <c r="MWN83" s="4"/>
      <c r="MWO83" s="4"/>
      <c r="MWP83" s="4"/>
      <c r="MWQ83" s="4"/>
      <c r="MWR83" s="4"/>
      <c r="MWS83" s="4"/>
      <c r="MWT83" s="4"/>
      <c r="MWU83" s="4"/>
      <c r="MWV83" s="4"/>
      <c r="MWW83" s="4"/>
      <c r="MWX83" s="4"/>
      <c r="MWY83" s="4"/>
      <c r="MWZ83" s="4"/>
      <c r="MXA83" s="4"/>
      <c r="MXB83" s="4"/>
      <c r="MXC83" s="4"/>
      <c r="MXD83" s="4"/>
      <c r="MXE83" s="4"/>
      <c r="MXF83" s="4"/>
      <c r="MXG83" s="4"/>
      <c r="MXH83" s="4"/>
      <c r="MXI83" s="4"/>
      <c r="MXJ83" s="4"/>
      <c r="MXK83" s="4"/>
      <c r="MXL83" s="4"/>
      <c r="MXM83" s="4"/>
      <c r="MXN83" s="4"/>
      <c r="MXO83" s="4"/>
      <c r="MXP83" s="4"/>
      <c r="MXQ83" s="4"/>
      <c r="MXR83" s="4"/>
      <c r="MXS83" s="4"/>
      <c r="MXT83" s="4"/>
      <c r="MXU83" s="4"/>
      <c r="MXV83" s="4"/>
      <c r="MXW83" s="4"/>
      <c r="MXX83" s="4"/>
      <c r="MXY83" s="4"/>
      <c r="MXZ83" s="4"/>
      <c r="MYA83" s="4"/>
      <c r="MYB83" s="4"/>
      <c r="MYC83" s="4"/>
      <c r="MYD83" s="4"/>
      <c r="MYE83" s="4"/>
      <c r="MYF83" s="4"/>
      <c r="MYG83" s="4"/>
      <c r="MYH83" s="4"/>
      <c r="MYI83" s="4"/>
      <c r="MYJ83" s="4"/>
      <c r="MYK83" s="4"/>
      <c r="MYL83" s="4"/>
      <c r="MYM83" s="4"/>
      <c r="MYN83" s="4"/>
      <c r="MYO83" s="4"/>
      <c r="MYP83" s="4"/>
      <c r="MYQ83" s="4"/>
      <c r="MYR83" s="4"/>
      <c r="MYS83" s="4"/>
      <c r="MYT83" s="4"/>
      <c r="MYU83" s="4"/>
      <c r="MYV83" s="4"/>
      <c r="MYW83" s="4"/>
      <c r="MYX83" s="4"/>
      <c r="MYY83" s="4"/>
      <c r="MYZ83" s="4"/>
      <c r="MZA83" s="4"/>
      <c r="MZB83" s="4"/>
      <c r="MZC83" s="4"/>
      <c r="MZD83" s="4"/>
      <c r="MZE83" s="4"/>
      <c r="MZF83" s="4"/>
      <c r="MZG83" s="4"/>
      <c r="MZH83" s="4"/>
      <c r="MZI83" s="4"/>
      <c r="MZJ83" s="4"/>
      <c r="MZK83" s="4"/>
      <c r="MZL83" s="4"/>
      <c r="MZM83" s="4"/>
      <c r="MZN83" s="4"/>
      <c r="MZO83" s="4"/>
      <c r="MZP83" s="4"/>
      <c r="MZQ83" s="4"/>
      <c r="MZR83" s="4"/>
      <c r="MZS83" s="4"/>
      <c r="MZT83" s="4"/>
      <c r="MZU83" s="4"/>
      <c r="MZV83" s="4"/>
      <c r="MZW83" s="4"/>
      <c r="MZX83" s="4"/>
      <c r="MZY83" s="4"/>
      <c r="MZZ83" s="4"/>
      <c r="NAA83" s="4"/>
      <c r="NAB83" s="4"/>
      <c r="NAC83" s="4"/>
      <c r="NAD83" s="4"/>
      <c r="NAE83" s="4"/>
      <c r="NAF83" s="4"/>
      <c r="NAG83" s="4"/>
      <c r="NAH83" s="4"/>
      <c r="NAI83" s="4"/>
      <c r="NAJ83" s="4"/>
      <c r="NAK83" s="4"/>
      <c r="NAL83" s="4"/>
      <c r="NAM83" s="4"/>
      <c r="NAN83" s="4"/>
      <c r="NAO83" s="4"/>
      <c r="NAP83" s="4"/>
      <c r="NAQ83" s="4"/>
      <c r="NAR83" s="4"/>
      <c r="NAS83" s="4"/>
      <c r="NAT83" s="4"/>
      <c r="NAU83" s="4"/>
      <c r="NAV83" s="4"/>
      <c r="NAW83" s="4"/>
      <c r="NAX83" s="4"/>
      <c r="NAY83" s="4"/>
      <c r="NAZ83" s="4"/>
      <c r="NBA83" s="4"/>
      <c r="NBB83" s="4"/>
      <c r="NBC83" s="4"/>
      <c r="NBD83" s="4"/>
      <c r="NBE83" s="4"/>
      <c r="NBF83" s="4"/>
      <c r="NBG83" s="4"/>
      <c r="NBH83" s="4"/>
      <c r="NBI83" s="4"/>
      <c r="NBJ83" s="4"/>
      <c r="NBK83" s="4"/>
      <c r="NBL83" s="4"/>
      <c r="NBM83" s="4"/>
      <c r="NBN83" s="4"/>
      <c r="NBO83" s="4"/>
      <c r="NBP83" s="4"/>
      <c r="NBQ83" s="4"/>
      <c r="NBR83" s="4"/>
      <c r="NBS83" s="4"/>
      <c r="NBT83" s="4"/>
      <c r="NBU83" s="4"/>
      <c r="NBV83" s="4"/>
      <c r="NBW83" s="4"/>
      <c r="NBX83" s="4"/>
      <c r="NBY83" s="4"/>
      <c r="NBZ83" s="4"/>
      <c r="NCA83" s="4"/>
      <c r="NCB83" s="4"/>
      <c r="NCC83" s="4"/>
      <c r="NCD83" s="4"/>
      <c r="NCE83" s="4"/>
      <c r="NCF83" s="4"/>
      <c r="NCG83" s="4"/>
      <c r="NCH83" s="4"/>
      <c r="NCI83" s="4"/>
      <c r="NCJ83" s="4"/>
      <c r="NCK83" s="4"/>
      <c r="NCL83" s="4"/>
      <c r="NCM83" s="4"/>
      <c r="NCN83" s="4"/>
      <c r="NCO83" s="4"/>
      <c r="NCP83" s="4"/>
      <c r="NCQ83" s="4"/>
      <c r="NCR83" s="4"/>
      <c r="NCS83" s="4"/>
      <c r="NCT83" s="4"/>
      <c r="NCU83" s="4"/>
      <c r="NCV83" s="4"/>
      <c r="NCW83" s="4"/>
      <c r="NCX83" s="4"/>
      <c r="NCY83" s="4"/>
      <c r="NCZ83" s="4"/>
      <c r="NDA83" s="4"/>
      <c r="NDB83" s="4"/>
      <c r="NDC83" s="4"/>
      <c r="NDD83" s="4"/>
      <c r="NDE83" s="4"/>
      <c r="NDF83" s="4"/>
      <c r="NDG83" s="4"/>
      <c r="NDH83" s="4"/>
      <c r="NDI83" s="4"/>
      <c r="NDJ83" s="4"/>
      <c r="NDK83" s="4"/>
      <c r="NDL83" s="4"/>
      <c r="NDM83" s="4"/>
      <c r="NDN83" s="4"/>
      <c r="NDO83" s="4"/>
      <c r="NDP83" s="4"/>
      <c r="NDQ83" s="4"/>
      <c r="NDR83" s="4"/>
      <c r="NDS83" s="4"/>
      <c r="NDT83" s="4"/>
      <c r="NDU83" s="4"/>
      <c r="NDV83" s="4"/>
      <c r="NDW83" s="4"/>
      <c r="NDX83" s="4"/>
      <c r="NDY83" s="4"/>
      <c r="NDZ83" s="4"/>
      <c r="NEA83" s="4"/>
      <c r="NEB83" s="4"/>
      <c r="NEC83" s="4"/>
      <c r="NED83" s="4"/>
      <c r="NEE83" s="4"/>
      <c r="NEF83" s="4"/>
      <c r="NEG83" s="4"/>
      <c r="NEH83" s="4"/>
      <c r="NEI83" s="4"/>
      <c r="NEJ83" s="4"/>
      <c r="NEK83" s="4"/>
      <c r="NEL83" s="4"/>
      <c r="NEM83" s="4"/>
      <c r="NEN83" s="4"/>
      <c r="NEO83" s="4"/>
      <c r="NEP83" s="4"/>
      <c r="NEQ83" s="4"/>
      <c r="NER83" s="4"/>
      <c r="NES83" s="4"/>
      <c r="NET83" s="4"/>
      <c r="NEU83" s="4"/>
      <c r="NEV83" s="4"/>
      <c r="NEW83" s="4"/>
      <c r="NEX83" s="4"/>
      <c r="NEY83" s="4"/>
      <c r="NEZ83" s="4"/>
      <c r="NFA83" s="4"/>
      <c r="NFB83" s="4"/>
      <c r="NFC83" s="4"/>
      <c r="NFD83" s="4"/>
      <c r="NFE83" s="4"/>
      <c r="NFF83" s="4"/>
      <c r="NFG83" s="4"/>
      <c r="NFH83" s="4"/>
      <c r="NFI83" s="4"/>
      <c r="NFJ83" s="4"/>
      <c r="NFK83" s="4"/>
      <c r="NFL83" s="4"/>
      <c r="NFM83" s="4"/>
      <c r="NFN83" s="4"/>
      <c r="NFO83" s="4"/>
      <c r="NFP83" s="4"/>
      <c r="NFQ83" s="4"/>
      <c r="NFR83" s="4"/>
      <c r="NFS83" s="4"/>
      <c r="NFT83" s="4"/>
      <c r="NFU83" s="4"/>
      <c r="NFV83" s="4"/>
      <c r="NFW83" s="4"/>
      <c r="NFX83" s="4"/>
      <c r="NFY83" s="4"/>
      <c r="NFZ83" s="4"/>
      <c r="NGA83" s="4"/>
      <c r="NGB83" s="4"/>
      <c r="NGC83" s="4"/>
      <c r="NGD83" s="4"/>
      <c r="NGE83" s="4"/>
      <c r="NGF83" s="4"/>
      <c r="NGG83" s="4"/>
      <c r="NGH83" s="4"/>
      <c r="NGI83" s="4"/>
      <c r="NGJ83" s="4"/>
      <c r="NGK83" s="4"/>
      <c r="NGL83" s="4"/>
      <c r="NGM83" s="4"/>
      <c r="NGN83" s="4"/>
      <c r="NGO83" s="4"/>
      <c r="NGP83" s="4"/>
      <c r="NGQ83" s="4"/>
      <c r="NGR83" s="4"/>
      <c r="NGS83" s="4"/>
      <c r="NGT83" s="4"/>
      <c r="NGU83" s="4"/>
      <c r="NGV83" s="4"/>
      <c r="NGW83" s="4"/>
      <c r="NGX83" s="4"/>
      <c r="NGY83" s="4"/>
      <c r="NGZ83" s="4"/>
      <c r="NHA83" s="4"/>
      <c r="NHB83" s="4"/>
      <c r="NHC83" s="4"/>
      <c r="NHD83" s="4"/>
      <c r="NHE83" s="4"/>
      <c r="NHF83" s="4"/>
      <c r="NHG83" s="4"/>
      <c r="NHH83" s="4"/>
      <c r="NHI83" s="4"/>
      <c r="NHJ83" s="4"/>
      <c r="NHK83" s="4"/>
      <c r="NHL83" s="4"/>
      <c r="NHM83" s="4"/>
      <c r="NHN83" s="4"/>
      <c r="NHO83" s="4"/>
      <c r="NHP83" s="4"/>
      <c r="NHQ83" s="4"/>
      <c r="NHR83" s="4"/>
      <c r="NHS83" s="4"/>
      <c r="NHT83" s="4"/>
      <c r="NHU83" s="4"/>
      <c r="NHV83" s="4"/>
      <c r="NHW83" s="4"/>
      <c r="NHX83" s="4"/>
      <c r="NHY83" s="4"/>
      <c r="NHZ83" s="4"/>
      <c r="NIA83" s="4"/>
      <c r="NIB83" s="4"/>
      <c r="NIC83" s="4"/>
      <c r="NID83" s="4"/>
      <c r="NIE83" s="4"/>
      <c r="NIF83" s="4"/>
      <c r="NIG83" s="4"/>
      <c r="NIH83" s="4"/>
      <c r="NII83" s="4"/>
      <c r="NIJ83" s="4"/>
      <c r="NIK83" s="4"/>
      <c r="NIL83" s="4"/>
      <c r="NIM83" s="4"/>
      <c r="NIN83" s="4"/>
      <c r="NIO83" s="4"/>
      <c r="NIP83" s="4"/>
      <c r="NIQ83" s="4"/>
      <c r="NIR83" s="4"/>
      <c r="NIS83" s="4"/>
      <c r="NIT83" s="4"/>
      <c r="NIU83" s="4"/>
      <c r="NIV83" s="4"/>
      <c r="NIW83" s="4"/>
      <c r="NIX83" s="4"/>
      <c r="NIY83" s="4"/>
      <c r="NIZ83" s="4"/>
      <c r="NJA83" s="4"/>
      <c r="NJB83" s="4"/>
      <c r="NJC83" s="4"/>
      <c r="NJD83" s="4"/>
      <c r="NJE83" s="4"/>
      <c r="NJF83" s="4"/>
      <c r="NJG83" s="4"/>
      <c r="NJH83" s="4"/>
      <c r="NJI83" s="4"/>
      <c r="NJJ83" s="4"/>
      <c r="NJK83" s="4"/>
      <c r="NJL83" s="4"/>
      <c r="NJM83" s="4"/>
      <c r="NJN83" s="4"/>
      <c r="NJO83" s="4"/>
      <c r="NJP83" s="4"/>
      <c r="NJQ83" s="4"/>
      <c r="NJR83" s="4"/>
      <c r="NJS83" s="4"/>
      <c r="NJT83" s="4"/>
      <c r="NJU83" s="4"/>
      <c r="NJV83" s="4"/>
      <c r="NJW83" s="4"/>
      <c r="NJX83" s="4"/>
      <c r="NJY83" s="4"/>
      <c r="NJZ83" s="4"/>
      <c r="NKA83" s="4"/>
      <c r="NKB83" s="4"/>
      <c r="NKC83" s="4"/>
      <c r="NKD83" s="4"/>
      <c r="NKE83" s="4"/>
      <c r="NKF83" s="4"/>
      <c r="NKG83" s="4"/>
      <c r="NKH83" s="4"/>
      <c r="NKI83" s="4"/>
      <c r="NKJ83" s="4"/>
      <c r="NKK83" s="4"/>
      <c r="NKL83" s="4"/>
      <c r="NKM83" s="4"/>
      <c r="NKN83" s="4"/>
      <c r="NKO83" s="4"/>
      <c r="NKP83" s="4"/>
      <c r="NKQ83" s="4"/>
      <c r="NKR83" s="4"/>
      <c r="NKS83" s="4"/>
      <c r="NKT83" s="4"/>
      <c r="NKU83" s="4"/>
      <c r="NKV83" s="4"/>
      <c r="NKW83" s="4"/>
      <c r="NKX83" s="4"/>
      <c r="NKY83" s="4"/>
      <c r="NKZ83" s="4"/>
      <c r="NLA83" s="4"/>
      <c r="NLB83" s="4"/>
      <c r="NLC83" s="4"/>
      <c r="NLD83" s="4"/>
      <c r="NLE83" s="4"/>
      <c r="NLF83" s="4"/>
      <c r="NLG83" s="4"/>
      <c r="NLH83" s="4"/>
      <c r="NLI83" s="4"/>
      <c r="NLJ83" s="4"/>
      <c r="NLK83" s="4"/>
      <c r="NLL83" s="4"/>
      <c r="NLM83" s="4"/>
      <c r="NLN83" s="4"/>
      <c r="NLO83" s="4"/>
      <c r="NLP83" s="4"/>
      <c r="NLQ83" s="4"/>
      <c r="NLR83" s="4"/>
      <c r="NLS83" s="4"/>
      <c r="NLT83" s="4"/>
      <c r="NLU83" s="4"/>
      <c r="NLV83" s="4"/>
      <c r="NLW83" s="4"/>
      <c r="NLX83" s="4"/>
      <c r="NLY83" s="4"/>
      <c r="NLZ83" s="4"/>
      <c r="NMA83" s="4"/>
      <c r="NMB83" s="4"/>
      <c r="NMC83" s="4"/>
      <c r="NMD83" s="4"/>
      <c r="NME83" s="4"/>
      <c r="NMF83" s="4"/>
      <c r="NMG83" s="4"/>
      <c r="NMH83" s="4"/>
      <c r="NMI83" s="4"/>
      <c r="NMJ83" s="4"/>
      <c r="NMK83" s="4"/>
      <c r="NML83" s="4"/>
      <c r="NMM83" s="4"/>
      <c r="NMN83" s="4"/>
      <c r="NMO83" s="4"/>
      <c r="NMP83" s="4"/>
      <c r="NMQ83" s="4"/>
      <c r="NMR83" s="4"/>
      <c r="NMS83" s="4"/>
      <c r="NMT83" s="4"/>
      <c r="NMU83" s="4"/>
      <c r="NMV83" s="4"/>
      <c r="NMW83" s="4"/>
      <c r="NMX83" s="4"/>
      <c r="NMY83" s="4"/>
      <c r="NMZ83" s="4"/>
      <c r="NNA83" s="4"/>
      <c r="NNB83" s="4"/>
      <c r="NNC83" s="4"/>
      <c r="NND83" s="4"/>
      <c r="NNE83" s="4"/>
      <c r="NNF83" s="4"/>
      <c r="NNG83" s="4"/>
      <c r="NNH83" s="4"/>
      <c r="NNI83" s="4"/>
      <c r="NNJ83" s="4"/>
      <c r="NNK83" s="4"/>
      <c r="NNL83" s="4"/>
      <c r="NNM83" s="4"/>
      <c r="NNN83" s="4"/>
      <c r="NNO83" s="4"/>
      <c r="NNP83" s="4"/>
      <c r="NNQ83" s="4"/>
      <c r="NNR83" s="4"/>
      <c r="NNS83" s="4"/>
      <c r="NNT83" s="4"/>
      <c r="NNU83" s="4"/>
      <c r="NNV83" s="4"/>
      <c r="NNW83" s="4"/>
      <c r="NNX83" s="4"/>
      <c r="NNY83" s="4"/>
      <c r="NNZ83" s="4"/>
      <c r="NOA83" s="4"/>
      <c r="NOB83" s="4"/>
      <c r="NOC83" s="4"/>
      <c r="NOD83" s="4"/>
      <c r="NOE83" s="4"/>
      <c r="NOF83" s="4"/>
      <c r="NOG83" s="4"/>
      <c r="NOH83" s="4"/>
      <c r="NOI83" s="4"/>
      <c r="NOJ83" s="4"/>
      <c r="NOK83" s="4"/>
      <c r="NOL83" s="4"/>
      <c r="NOM83" s="4"/>
      <c r="NON83" s="4"/>
      <c r="NOO83" s="4"/>
      <c r="NOP83" s="4"/>
      <c r="NOQ83" s="4"/>
      <c r="NOR83" s="4"/>
      <c r="NOS83" s="4"/>
      <c r="NOT83" s="4"/>
      <c r="NOU83" s="4"/>
      <c r="NOV83" s="4"/>
      <c r="NOW83" s="4"/>
      <c r="NOX83" s="4"/>
      <c r="NOY83" s="4"/>
      <c r="NOZ83" s="4"/>
      <c r="NPA83" s="4"/>
      <c r="NPB83" s="4"/>
      <c r="NPC83" s="4"/>
      <c r="NPD83" s="4"/>
      <c r="NPE83" s="4"/>
      <c r="NPF83" s="4"/>
      <c r="NPG83" s="4"/>
      <c r="NPH83" s="4"/>
      <c r="NPI83" s="4"/>
      <c r="NPJ83" s="4"/>
      <c r="NPK83" s="4"/>
      <c r="NPL83" s="4"/>
      <c r="NPM83" s="4"/>
      <c r="NPN83" s="4"/>
      <c r="NPO83" s="4"/>
      <c r="NPP83" s="4"/>
      <c r="NPQ83" s="4"/>
      <c r="NPR83" s="4"/>
      <c r="NPS83" s="4"/>
      <c r="NPT83" s="4"/>
      <c r="NPU83" s="4"/>
      <c r="NPV83" s="4"/>
      <c r="NPW83" s="4"/>
      <c r="NPX83" s="4"/>
      <c r="NPY83" s="4"/>
      <c r="NPZ83" s="4"/>
      <c r="NQA83" s="4"/>
      <c r="NQB83" s="4"/>
      <c r="NQC83" s="4"/>
      <c r="NQD83" s="4"/>
      <c r="NQE83" s="4"/>
      <c r="NQF83" s="4"/>
      <c r="NQG83" s="4"/>
      <c r="NQH83" s="4"/>
      <c r="NQI83" s="4"/>
      <c r="NQJ83" s="4"/>
      <c r="NQK83" s="4"/>
      <c r="NQL83" s="4"/>
      <c r="NQM83" s="4"/>
      <c r="NQN83" s="4"/>
      <c r="NQO83" s="4"/>
      <c r="NQP83" s="4"/>
      <c r="NQQ83" s="4"/>
      <c r="NQR83" s="4"/>
      <c r="NQS83" s="4"/>
      <c r="NQT83" s="4"/>
      <c r="NQU83" s="4"/>
      <c r="NQV83" s="4"/>
      <c r="NQW83" s="4"/>
      <c r="NQX83" s="4"/>
      <c r="NQY83" s="4"/>
      <c r="NQZ83" s="4"/>
      <c r="NRA83" s="4"/>
      <c r="NRB83" s="4"/>
      <c r="NRC83" s="4"/>
      <c r="NRD83" s="4"/>
      <c r="NRE83" s="4"/>
      <c r="NRF83" s="4"/>
      <c r="NRG83" s="4"/>
      <c r="NRH83" s="4"/>
      <c r="NRI83" s="4"/>
      <c r="NRJ83" s="4"/>
      <c r="NRK83" s="4"/>
      <c r="NRL83" s="4"/>
      <c r="NRM83" s="4"/>
      <c r="NRN83" s="4"/>
      <c r="NRO83" s="4"/>
      <c r="NRP83" s="4"/>
      <c r="NRQ83" s="4"/>
      <c r="NRR83" s="4"/>
      <c r="NRS83" s="4"/>
      <c r="NRT83" s="4"/>
      <c r="NRU83" s="4"/>
      <c r="NRV83" s="4"/>
      <c r="NRW83" s="4"/>
      <c r="NRX83" s="4"/>
      <c r="NRY83" s="4"/>
      <c r="NRZ83" s="4"/>
      <c r="NSA83" s="4"/>
      <c r="NSB83" s="4"/>
      <c r="NSC83" s="4"/>
      <c r="NSD83" s="4"/>
      <c r="NSE83" s="4"/>
      <c r="NSF83" s="4"/>
      <c r="NSG83" s="4"/>
      <c r="NSH83" s="4"/>
      <c r="NSI83" s="4"/>
      <c r="NSJ83" s="4"/>
      <c r="NSK83" s="4"/>
      <c r="NSL83" s="4"/>
      <c r="NSM83" s="4"/>
      <c r="NSN83" s="4"/>
      <c r="NSO83" s="4"/>
      <c r="NSP83" s="4"/>
      <c r="NSQ83" s="4"/>
      <c r="NSR83" s="4"/>
      <c r="NSS83" s="4"/>
      <c r="NST83" s="4"/>
      <c r="NSU83" s="4"/>
      <c r="NSV83" s="4"/>
      <c r="NSW83" s="4"/>
      <c r="NSX83" s="4"/>
      <c r="NSY83" s="4"/>
      <c r="NSZ83" s="4"/>
      <c r="NTA83" s="4"/>
      <c r="NTB83" s="4"/>
      <c r="NTC83" s="4"/>
      <c r="NTD83" s="4"/>
      <c r="NTE83" s="4"/>
      <c r="NTF83" s="4"/>
      <c r="NTG83" s="4"/>
      <c r="NTH83" s="4"/>
      <c r="NTI83" s="4"/>
      <c r="NTJ83" s="4"/>
      <c r="NTK83" s="4"/>
      <c r="NTL83" s="4"/>
      <c r="NTM83" s="4"/>
      <c r="NTN83" s="4"/>
      <c r="NTO83" s="4"/>
      <c r="NTP83" s="4"/>
      <c r="NTQ83" s="4"/>
      <c r="NTR83" s="4"/>
      <c r="NTS83" s="4"/>
      <c r="NTT83" s="4"/>
      <c r="NTU83" s="4"/>
      <c r="NTV83" s="4"/>
      <c r="NTW83" s="4"/>
      <c r="NTX83" s="4"/>
      <c r="NTY83" s="4"/>
      <c r="NTZ83" s="4"/>
      <c r="NUA83" s="4"/>
      <c r="NUB83" s="4"/>
      <c r="NUC83" s="4"/>
      <c r="NUD83" s="4"/>
      <c r="NUE83" s="4"/>
      <c r="NUF83" s="4"/>
      <c r="NUG83" s="4"/>
      <c r="NUH83" s="4"/>
      <c r="NUI83" s="4"/>
      <c r="NUJ83" s="4"/>
      <c r="NUK83" s="4"/>
      <c r="NUL83" s="4"/>
      <c r="NUM83" s="4"/>
      <c r="NUN83" s="4"/>
      <c r="NUO83" s="4"/>
      <c r="NUP83" s="4"/>
      <c r="NUQ83" s="4"/>
      <c r="NUR83" s="4"/>
      <c r="NUS83" s="4"/>
      <c r="NUT83" s="4"/>
      <c r="NUU83" s="4"/>
      <c r="NUV83" s="4"/>
      <c r="NUW83" s="4"/>
      <c r="NUX83" s="4"/>
      <c r="NUY83" s="4"/>
      <c r="NUZ83" s="4"/>
      <c r="NVA83" s="4"/>
      <c r="NVB83" s="4"/>
      <c r="NVC83" s="4"/>
      <c r="NVD83" s="4"/>
      <c r="NVE83" s="4"/>
      <c r="NVF83" s="4"/>
      <c r="NVG83" s="4"/>
      <c r="NVH83" s="4"/>
      <c r="NVI83" s="4"/>
      <c r="NVJ83" s="4"/>
      <c r="NVK83" s="4"/>
      <c r="NVL83" s="4"/>
      <c r="NVM83" s="4"/>
      <c r="NVN83" s="4"/>
      <c r="NVO83" s="4"/>
      <c r="NVP83" s="4"/>
      <c r="NVQ83" s="4"/>
      <c r="NVR83" s="4"/>
      <c r="NVS83" s="4"/>
      <c r="NVT83" s="4"/>
      <c r="NVU83" s="4"/>
      <c r="NVV83" s="4"/>
      <c r="NVW83" s="4"/>
      <c r="NVX83" s="4"/>
      <c r="NVY83" s="4"/>
      <c r="NVZ83" s="4"/>
      <c r="NWA83" s="4"/>
      <c r="NWB83" s="4"/>
      <c r="NWC83" s="4"/>
      <c r="NWD83" s="4"/>
      <c r="NWE83" s="4"/>
      <c r="NWF83" s="4"/>
      <c r="NWG83" s="4"/>
      <c r="NWH83" s="4"/>
      <c r="NWI83" s="4"/>
      <c r="NWJ83" s="4"/>
      <c r="NWK83" s="4"/>
      <c r="NWL83" s="4"/>
      <c r="NWM83" s="4"/>
      <c r="NWN83" s="4"/>
      <c r="NWO83" s="4"/>
      <c r="NWP83" s="4"/>
      <c r="NWQ83" s="4"/>
      <c r="NWR83" s="4"/>
      <c r="NWS83" s="4"/>
      <c r="NWT83" s="4"/>
      <c r="NWU83" s="4"/>
      <c r="NWV83" s="4"/>
      <c r="NWW83" s="4"/>
      <c r="NWX83" s="4"/>
      <c r="NWY83" s="4"/>
      <c r="NWZ83" s="4"/>
      <c r="NXA83" s="4"/>
      <c r="NXB83" s="4"/>
      <c r="NXC83" s="4"/>
      <c r="NXD83" s="4"/>
      <c r="NXE83" s="4"/>
      <c r="NXF83" s="4"/>
      <c r="NXG83" s="4"/>
      <c r="NXH83" s="4"/>
      <c r="NXI83" s="4"/>
      <c r="NXJ83" s="4"/>
      <c r="NXK83" s="4"/>
      <c r="NXL83" s="4"/>
      <c r="NXM83" s="4"/>
      <c r="NXN83" s="4"/>
      <c r="NXO83" s="4"/>
      <c r="NXP83" s="4"/>
      <c r="NXQ83" s="4"/>
      <c r="NXR83" s="4"/>
      <c r="NXS83" s="4"/>
      <c r="NXT83" s="4"/>
      <c r="NXU83" s="4"/>
      <c r="NXV83" s="4"/>
      <c r="NXW83" s="4"/>
      <c r="NXX83" s="4"/>
      <c r="NXY83" s="4"/>
      <c r="NXZ83" s="4"/>
      <c r="NYA83" s="4"/>
      <c r="NYB83" s="4"/>
      <c r="NYC83" s="4"/>
      <c r="NYD83" s="4"/>
      <c r="NYE83" s="4"/>
      <c r="NYF83" s="4"/>
      <c r="NYG83" s="4"/>
      <c r="NYH83" s="4"/>
      <c r="NYI83" s="4"/>
      <c r="NYJ83" s="4"/>
      <c r="NYK83" s="4"/>
      <c r="NYL83" s="4"/>
      <c r="NYM83" s="4"/>
      <c r="NYN83" s="4"/>
      <c r="NYO83" s="4"/>
      <c r="NYP83" s="4"/>
      <c r="NYQ83" s="4"/>
      <c r="NYR83" s="4"/>
      <c r="NYS83" s="4"/>
      <c r="NYT83" s="4"/>
      <c r="NYU83" s="4"/>
      <c r="NYV83" s="4"/>
      <c r="NYW83" s="4"/>
      <c r="NYX83" s="4"/>
      <c r="NYY83" s="4"/>
      <c r="NYZ83" s="4"/>
      <c r="NZA83" s="4"/>
      <c r="NZB83" s="4"/>
      <c r="NZC83" s="4"/>
      <c r="NZD83" s="4"/>
      <c r="NZE83" s="4"/>
      <c r="NZF83" s="4"/>
      <c r="NZG83" s="4"/>
      <c r="NZH83" s="4"/>
      <c r="NZI83" s="4"/>
      <c r="NZJ83" s="4"/>
      <c r="NZK83" s="4"/>
      <c r="NZL83" s="4"/>
      <c r="NZM83" s="4"/>
      <c r="NZN83" s="4"/>
      <c r="NZO83" s="4"/>
      <c r="NZP83" s="4"/>
      <c r="NZQ83" s="4"/>
      <c r="NZR83" s="4"/>
      <c r="NZS83" s="4"/>
      <c r="NZT83" s="4"/>
      <c r="NZU83" s="4"/>
      <c r="NZV83" s="4"/>
      <c r="NZW83" s="4"/>
      <c r="NZX83" s="4"/>
      <c r="NZY83" s="4"/>
      <c r="NZZ83" s="4"/>
      <c r="OAA83" s="4"/>
      <c r="OAB83" s="4"/>
      <c r="OAC83" s="4"/>
      <c r="OAD83" s="4"/>
      <c r="OAE83" s="4"/>
      <c r="OAF83" s="4"/>
      <c r="OAG83" s="4"/>
      <c r="OAH83" s="4"/>
      <c r="OAI83" s="4"/>
      <c r="OAJ83" s="4"/>
      <c r="OAK83" s="4"/>
      <c r="OAL83" s="4"/>
      <c r="OAM83" s="4"/>
      <c r="OAN83" s="4"/>
      <c r="OAO83" s="4"/>
      <c r="OAP83" s="4"/>
      <c r="OAQ83" s="4"/>
      <c r="OAR83" s="4"/>
      <c r="OAS83" s="4"/>
      <c r="OAT83" s="4"/>
      <c r="OAU83" s="4"/>
      <c r="OAV83" s="4"/>
      <c r="OAW83" s="4"/>
      <c r="OAX83" s="4"/>
      <c r="OAY83" s="4"/>
      <c r="OAZ83" s="4"/>
      <c r="OBA83" s="4"/>
      <c r="OBB83" s="4"/>
      <c r="OBC83" s="4"/>
      <c r="OBD83" s="4"/>
      <c r="OBE83" s="4"/>
      <c r="OBF83" s="4"/>
      <c r="OBG83" s="4"/>
      <c r="OBH83" s="4"/>
      <c r="OBI83" s="4"/>
      <c r="OBJ83" s="4"/>
      <c r="OBK83" s="4"/>
      <c r="OBL83" s="4"/>
      <c r="OBM83" s="4"/>
      <c r="OBN83" s="4"/>
      <c r="OBO83" s="4"/>
      <c r="OBP83" s="4"/>
      <c r="OBQ83" s="4"/>
      <c r="OBR83" s="4"/>
      <c r="OBS83" s="4"/>
      <c r="OBT83" s="4"/>
      <c r="OBU83" s="4"/>
      <c r="OBV83" s="4"/>
      <c r="OBW83" s="4"/>
      <c r="OBX83" s="4"/>
      <c r="OBY83" s="4"/>
      <c r="OBZ83" s="4"/>
      <c r="OCA83" s="4"/>
      <c r="OCB83" s="4"/>
      <c r="OCC83" s="4"/>
      <c r="OCD83" s="4"/>
      <c r="OCE83" s="4"/>
      <c r="OCF83" s="4"/>
      <c r="OCG83" s="4"/>
      <c r="OCH83" s="4"/>
      <c r="OCI83" s="4"/>
      <c r="OCJ83" s="4"/>
      <c r="OCK83" s="4"/>
      <c r="OCL83" s="4"/>
      <c r="OCM83" s="4"/>
      <c r="OCN83" s="4"/>
      <c r="OCO83" s="4"/>
      <c r="OCP83" s="4"/>
      <c r="OCQ83" s="4"/>
      <c r="OCR83" s="4"/>
      <c r="OCS83" s="4"/>
      <c r="OCT83" s="4"/>
      <c r="OCU83" s="4"/>
      <c r="OCV83" s="4"/>
      <c r="OCW83" s="4"/>
      <c r="OCX83" s="4"/>
      <c r="OCY83" s="4"/>
      <c r="OCZ83" s="4"/>
      <c r="ODA83" s="4"/>
      <c r="ODB83" s="4"/>
      <c r="ODC83" s="4"/>
      <c r="ODD83" s="4"/>
      <c r="ODE83" s="4"/>
      <c r="ODF83" s="4"/>
      <c r="ODG83" s="4"/>
      <c r="ODH83" s="4"/>
      <c r="ODI83" s="4"/>
      <c r="ODJ83" s="4"/>
      <c r="ODK83" s="4"/>
      <c r="ODL83" s="4"/>
      <c r="ODM83" s="4"/>
      <c r="ODN83" s="4"/>
      <c r="ODO83" s="4"/>
      <c r="ODP83" s="4"/>
      <c r="ODQ83" s="4"/>
      <c r="ODR83" s="4"/>
      <c r="ODS83" s="4"/>
      <c r="ODT83" s="4"/>
      <c r="ODU83" s="4"/>
      <c r="ODV83" s="4"/>
      <c r="ODW83" s="4"/>
      <c r="ODX83" s="4"/>
      <c r="ODY83" s="4"/>
      <c r="ODZ83" s="4"/>
      <c r="OEA83" s="4"/>
      <c r="OEB83" s="4"/>
      <c r="OEC83" s="4"/>
      <c r="OED83" s="4"/>
      <c r="OEE83" s="4"/>
      <c r="OEF83" s="4"/>
      <c r="OEG83" s="4"/>
      <c r="OEH83" s="4"/>
      <c r="OEI83" s="4"/>
      <c r="OEJ83" s="4"/>
      <c r="OEK83" s="4"/>
      <c r="OEL83" s="4"/>
      <c r="OEM83" s="4"/>
      <c r="OEN83" s="4"/>
      <c r="OEO83" s="4"/>
      <c r="OEP83" s="4"/>
      <c r="OEQ83" s="4"/>
      <c r="OER83" s="4"/>
      <c r="OES83" s="4"/>
      <c r="OET83" s="4"/>
      <c r="OEU83" s="4"/>
      <c r="OEV83" s="4"/>
      <c r="OEW83" s="4"/>
      <c r="OEX83" s="4"/>
      <c r="OEY83" s="4"/>
      <c r="OEZ83" s="4"/>
      <c r="OFA83" s="4"/>
      <c r="OFB83" s="4"/>
      <c r="OFC83" s="4"/>
      <c r="OFD83" s="4"/>
      <c r="OFE83" s="4"/>
      <c r="OFF83" s="4"/>
      <c r="OFG83" s="4"/>
      <c r="OFH83" s="4"/>
      <c r="OFI83" s="4"/>
      <c r="OFJ83" s="4"/>
      <c r="OFK83" s="4"/>
      <c r="OFL83" s="4"/>
      <c r="OFM83" s="4"/>
      <c r="OFN83" s="4"/>
      <c r="OFO83" s="4"/>
      <c r="OFP83" s="4"/>
      <c r="OFQ83" s="4"/>
      <c r="OFR83" s="4"/>
      <c r="OFS83" s="4"/>
      <c r="OFT83" s="4"/>
      <c r="OFU83" s="4"/>
      <c r="OFV83" s="4"/>
      <c r="OFW83" s="4"/>
      <c r="OFX83" s="4"/>
      <c r="OFY83" s="4"/>
      <c r="OFZ83" s="4"/>
      <c r="OGA83" s="4"/>
      <c r="OGB83" s="4"/>
      <c r="OGC83" s="4"/>
      <c r="OGD83" s="4"/>
      <c r="OGE83" s="4"/>
      <c r="OGF83" s="4"/>
      <c r="OGG83" s="4"/>
      <c r="OGH83" s="4"/>
      <c r="OGI83" s="4"/>
      <c r="OGJ83" s="4"/>
      <c r="OGK83" s="4"/>
      <c r="OGL83" s="4"/>
      <c r="OGM83" s="4"/>
      <c r="OGN83" s="4"/>
      <c r="OGO83" s="4"/>
      <c r="OGP83" s="4"/>
      <c r="OGQ83" s="4"/>
      <c r="OGR83" s="4"/>
      <c r="OGS83" s="4"/>
      <c r="OGT83" s="4"/>
      <c r="OGU83" s="4"/>
      <c r="OGV83" s="4"/>
      <c r="OGW83" s="4"/>
      <c r="OGX83" s="4"/>
      <c r="OGY83" s="4"/>
      <c r="OGZ83" s="4"/>
      <c r="OHA83" s="4"/>
      <c r="OHB83" s="4"/>
      <c r="OHC83" s="4"/>
      <c r="OHD83" s="4"/>
      <c r="OHE83" s="4"/>
      <c r="OHF83" s="4"/>
      <c r="OHG83" s="4"/>
      <c r="OHH83" s="4"/>
      <c r="OHI83" s="4"/>
      <c r="OHJ83" s="4"/>
      <c r="OHK83" s="4"/>
      <c r="OHL83" s="4"/>
      <c r="OHM83" s="4"/>
      <c r="OHN83" s="4"/>
      <c r="OHO83" s="4"/>
      <c r="OHP83" s="4"/>
      <c r="OHQ83" s="4"/>
      <c r="OHR83" s="4"/>
      <c r="OHS83" s="4"/>
      <c r="OHT83" s="4"/>
      <c r="OHU83" s="4"/>
      <c r="OHV83" s="4"/>
      <c r="OHW83" s="4"/>
      <c r="OHX83" s="4"/>
      <c r="OHY83" s="4"/>
      <c r="OHZ83" s="4"/>
      <c r="OIA83" s="4"/>
      <c r="OIB83" s="4"/>
      <c r="OIC83" s="4"/>
      <c r="OID83" s="4"/>
      <c r="OIE83" s="4"/>
      <c r="OIF83" s="4"/>
      <c r="OIG83" s="4"/>
      <c r="OIH83" s="4"/>
      <c r="OII83" s="4"/>
      <c r="OIJ83" s="4"/>
      <c r="OIK83" s="4"/>
      <c r="OIL83" s="4"/>
      <c r="OIM83" s="4"/>
      <c r="OIN83" s="4"/>
      <c r="OIO83" s="4"/>
      <c r="OIP83" s="4"/>
      <c r="OIQ83" s="4"/>
      <c r="OIR83" s="4"/>
      <c r="OIS83" s="4"/>
      <c r="OIT83" s="4"/>
      <c r="OIU83" s="4"/>
      <c r="OIV83" s="4"/>
      <c r="OIW83" s="4"/>
      <c r="OIX83" s="4"/>
      <c r="OIY83" s="4"/>
      <c r="OIZ83" s="4"/>
      <c r="OJA83" s="4"/>
      <c r="OJB83" s="4"/>
      <c r="OJC83" s="4"/>
      <c r="OJD83" s="4"/>
      <c r="OJE83" s="4"/>
      <c r="OJF83" s="4"/>
      <c r="OJG83" s="4"/>
      <c r="OJH83" s="4"/>
      <c r="OJI83" s="4"/>
      <c r="OJJ83" s="4"/>
      <c r="OJK83" s="4"/>
      <c r="OJL83" s="4"/>
      <c r="OJM83" s="4"/>
      <c r="OJN83" s="4"/>
      <c r="OJO83" s="4"/>
      <c r="OJP83" s="4"/>
      <c r="OJQ83" s="4"/>
      <c r="OJR83" s="4"/>
      <c r="OJS83" s="4"/>
      <c r="OJT83" s="4"/>
      <c r="OJU83" s="4"/>
      <c r="OJV83" s="4"/>
      <c r="OJW83" s="4"/>
      <c r="OJX83" s="4"/>
      <c r="OJY83" s="4"/>
      <c r="OJZ83" s="4"/>
      <c r="OKA83" s="4"/>
      <c r="OKB83" s="4"/>
      <c r="OKC83" s="4"/>
      <c r="OKD83" s="4"/>
      <c r="OKE83" s="4"/>
      <c r="OKF83" s="4"/>
      <c r="OKG83" s="4"/>
      <c r="OKH83" s="4"/>
      <c r="OKI83" s="4"/>
      <c r="OKJ83" s="4"/>
      <c r="OKK83" s="4"/>
      <c r="OKL83" s="4"/>
      <c r="OKM83" s="4"/>
      <c r="OKN83" s="4"/>
      <c r="OKO83" s="4"/>
      <c r="OKP83" s="4"/>
      <c r="OKQ83" s="4"/>
      <c r="OKR83" s="4"/>
      <c r="OKS83" s="4"/>
      <c r="OKT83" s="4"/>
      <c r="OKU83" s="4"/>
      <c r="OKV83" s="4"/>
      <c r="OKW83" s="4"/>
      <c r="OKX83" s="4"/>
      <c r="OKY83" s="4"/>
      <c r="OKZ83" s="4"/>
      <c r="OLA83" s="4"/>
      <c r="OLB83" s="4"/>
      <c r="OLC83" s="4"/>
      <c r="OLD83" s="4"/>
      <c r="OLE83" s="4"/>
      <c r="OLF83" s="4"/>
      <c r="OLG83" s="4"/>
      <c r="OLH83" s="4"/>
      <c r="OLI83" s="4"/>
      <c r="OLJ83" s="4"/>
      <c r="OLK83" s="4"/>
      <c r="OLL83" s="4"/>
      <c r="OLM83" s="4"/>
      <c r="OLN83" s="4"/>
      <c r="OLO83" s="4"/>
      <c r="OLP83" s="4"/>
      <c r="OLQ83" s="4"/>
      <c r="OLR83" s="4"/>
      <c r="OLS83" s="4"/>
      <c r="OLT83" s="4"/>
      <c r="OLU83" s="4"/>
      <c r="OLV83" s="4"/>
      <c r="OLW83" s="4"/>
      <c r="OLX83" s="4"/>
      <c r="OLY83" s="4"/>
      <c r="OLZ83" s="4"/>
      <c r="OMA83" s="4"/>
      <c r="OMB83" s="4"/>
      <c r="OMC83" s="4"/>
      <c r="OMD83" s="4"/>
      <c r="OME83" s="4"/>
      <c r="OMF83" s="4"/>
      <c r="OMG83" s="4"/>
      <c r="OMH83" s="4"/>
      <c r="OMI83" s="4"/>
      <c r="OMJ83" s="4"/>
      <c r="OMK83" s="4"/>
      <c r="OML83" s="4"/>
      <c r="OMM83" s="4"/>
      <c r="OMN83" s="4"/>
      <c r="OMO83" s="4"/>
      <c r="OMP83" s="4"/>
      <c r="OMQ83" s="4"/>
      <c r="OMR83" s="4"/>
      <c r="OMS83" s="4"/>
      <c r="OMT83" s="4"/>
      <c r="OMU83" s="4"/>
      <c r="OMV83" s="4"/>
      <c r="OMW83" s="4"/>
      <c r="OMX83" s="4"/>
      <c r="OMY83" s="4"/>
      <c r="OMZ83" s="4"/>
      <c r="ONA83" s="4"/>
      <c r="ONB83" s="4"/>
      <c r="ONC83" s="4"/>
      <c r="OND83" s="4"/>
      <c r="ONE83" s="4"/>
      <c r="ONF83" s="4"/>
      <c r="ONG83" s="4"/>
      <c r="ONH83" s="4"/>
      <c r="ONI83" s="4"/>
      <c r="ONJ83" s="4"/>
      <c r="ONK83" s="4"/>
      <c r="ONL83" s="4"/>
      <c r="ONM83" s="4"/>
      <c r="ONN83" s="4"/>
      <c r="ONO83" s="4"/>
      <c r="ONP83" s="4"/>
      <c r="ONQ83" s="4"/>
      <c r="ONR83" s="4"/>
      <c r="ONS83" s="4"/>
      <c r="ONT83" s="4"/>
      <c r="ONU83" s="4"/>
      <c r="ONV83" s="4"/>
      <c r="ONW83" s="4"/>
      <c r="ONX83" s="4"/>
      <c r="ONY83" s="4"/>
      <c r="ONZ83" s="4"/>
      <c r="OOA83" s="4"/>
      <c r="OOB83" s="4"/>
      <c r="OOC83" s="4"/>
      <c r="OOD83" s="4"/>
      <c r="OOE83" s="4"/>
      <c r="OOF83" s="4"/>
      <c r="OOG83" s="4"/>
      <c r="OOH83" s="4"/>
      <c r="OOI83" s="4"/>
      <c r="OOJ83" s="4"/>
      <c r="OOK83" s="4"/>
      <c r="OOL83" s="4"/>
      <c r="OOM83" s="4"/>
      <c r="OON83" s="4"/>
      <c r="OOO83" s="4"/>
      <c r="OOP83" s="4"/>
      <c r="OOQ83" s="4"/>
      <c r="OOR83" s="4"/>
      <c r="OOS83" s="4"/>
      <c r="OOT83" s="4"/>
      <c r="OOU83" s="4"/>
      <c r="OOV83" s="4"/>
      <c r="OOW83" s="4"/>
      <c r="OOX83" s="4"/>
      <c r="OOY83" s="4"/>
      <c r="OOZ83" s="4"/>
      <c r="OPA83" s="4"/>
      <c r="OPB83" s="4"/>
      <c r="OPC83" s="4"/>
      <c r="OPD83" s="4"/>
      <c r="OPE83" s="4"/>
      <c r="OPF83" s="4"/>
      <c r="OPG83" s="4"/>
      <c r="OPH83" s="4"/>
      <c r="OPI83" s="4"/>
      <c r="OPJ83" s="4"/>
      <c r="OPK83" s="4"/>
      <c r="OPL83" s="4"/>
      <c r="OPM83" s="4"/>
      <c r="OPN83" s="4"/>
      <c r="OPO83" s="4"/>
      <c r="OPP83" s="4"/>
      <c r="OPQ83" s="4"/>
      <c r="OPR83" s="4"/>
      <c r="OPS83" s="4"/>
      <c r="OPT83" s="4"/>
      <c r="OPU83" s="4"/>
      <c r="OPV83" s="4"/>
      <c r="OPW83" s="4"/>
      <c r="OPX83" s="4"/>
      <c r="OPY83" s="4"/>
      <c r="OPZ83" s="4"/>
      <c r="OQA83" s="4"/>
      <c r="OQB83" s="4"/>
      <c r="OQC83" s="4"/>
      <c r="OQD83" s="4"/>
      <c r="OQE83" s="4"/>
      <c r="OQF83" s="4"/>
      <c r="OQG83" s="4"/>
      <c r="OQH83" s="4"/>
      <c r="OQI83" s="4"/>
      <c r="OQJ83" s="4"/>
      <c r="OQK83" s="4"/>
      <c r="OQL83" s="4"/>
      <c r="OQM83" s="4"/>
      <c r="OQN83" s="4"/>
      <c r="OQO83" s="4"/>
      <c r="OQP83" s="4"/>
      <c r="OQQ83" s="4"/>
      <c r="OQR83" s="4"/>
      <c r="OQS83" s="4"/>
      <c r="OQT83" s="4"/>
      <c r="OQU83" s="4"/>
      <c r="OQV83" s="4"/>
      <c r="OQW83" s="4"/>
      <c r="OQX83" s="4"/>
      <c r="OQY83" s="4"/>
      <c r="OQZ83" s="4"/>
      <c r="ORA83" s="4"/>
      <c r="ORB83" s="4"/>
      <c r="ORC83" s="4"/>
      <c r="ORD83" s="4"/>
      <c r="ORE83" s="4"/>
      <c r="ORF83" s="4"/>
      <c r="ORG83" s="4"/>
      <c r="ORH83" s="4"/>
      <c r="ORI83" s="4"/>
      <c r="ORJ83" s="4"/>
      <c r="ORK83" s="4"/>
      <c r="ORL83" s="4"/>
      <c r="ORM83" s="4"/>
      <c r="ORN83" s="4"/>
      <c r="ORO83" s="4"/>
      <c r="ORP83" s="4"/>
      <c r="ORQ83" s="4"/>
      <c r="ORR83" s="4"/>
      <c r="ORS83" s="4"/>
      <c r="ORT83" s="4"/>
      <c r="ORU83" s="4"/>
      <c r="ORV83" s="4"/>
      <c r="ORW83" s="4"/>
      <c r="ORX83" s="4"/>
      <c r="ORY83" s="4"/>
      <c r="ORZ83" s="4"/>
      <c r="OSA83" s="4"/>
      <c r="OSB83" s="4"/>
      <c r="OSC83" s="4"/>
      <c r="OSD83" s="4"/>
      <c r="OSE83" s="4"/>
      <c r="OSF83" s="4"/>
      <c r="OSG83" s="4"/>
      <c r="OSH83" s="4"/>
      <c r="OSI83" s="4"/>
      <c r="OSJ83" s="4"/>
      <c r="OSK83" s="4"/>
      <c r="OSL83" s="4"/>
      <c r="OSM83" s="4"/>
      <c r="OSN83" s="4"/>
      <c r="OSO83" s="4"/>
      <c r="OSP83" s="4"/>
      <c r="OSQ83" s="4"/>
      <c r="OSR83" s="4"/>
      <c r="OSS83" s="4"/>
      <c r="OST83" s="4"/>
      <c r="OSU83" s="4"/>
      <c r="OSV83" s="4"/>
      <c r="OSW83" s="4"/>
      <c r="OSX83" s="4"/>
      <c r="OSY83" s="4"/>
      <c r="OSZ83" s="4"/>
      <c r="OTA83" s="4"/>
      <c r="OTB83" s="4"/>
      <c r="OTC83" s="4"/>
      <c r="OTD83" s="4"/>
      <c r="OTE83" s="4"/>
      <c r="OTF83" s="4"/>
      <c r="OTG83" s="4"/>
      <c r="OTH83" s="4"/>
      <c r="OTI83" s="4"/>
      <c r="OTJ83" s="4"/>
      <c r="OTK83" s="4"/>
      <c r="OTL83" s="4"/>
      <c r="OTM83" s="4"/>
      <c r="OTN83" s="4"/>
      <c r="OTO83" s="4"/>
      <c r="OTP83" s="4"/>
      <c r="OTQ83" s="4"/>
      <c r="OTR83" s="4"/>
      <c r="OTS83" s="4"/>
      <c r="OTT83" s="4"/>
      <c r="OTU83" s="4"/>
      <c r="OTV83" s="4"/>
      <c r="OTW83" s="4"/>
      <c r="OTX83" s="4"/>
      <c r="OTY83" s="4"/>
      <c r="OTZ83" s="4"/>
      <c r="OUA83" s="4"/>
      <c r="OUB83" s="4"/>
      <c r="OUC83" s="4"/>
      <c r="OUD83" s="4"/>
      <c r="OUE83" s="4"/>
      <c r="OUF83" s="4"/>
      <c r="OUG83" s="4"/>
      <c r="OUH83" s="4"/>
      <c r="OUI83" s="4"/>
      <c r="OUJ83" s="4"/>
      <c r="OUK83" s="4"/>
      <c r="OUL83" s="4"/>
      <c r="OUM83" s="4"/>
      <c r="OUN83" s="4"/>
      <c r="OUO83" s="4"/>
      <c r="OUP83" s="4"/>
      <c r="OUQ83" s="4"/>
      <c r="OUR83" s="4"/>
      <c r="OUS83" s="4"/>
      <c r="OUT83" s="4"/>
      <c r="OUU83" s="4"/>
      <c r="OUV83" s="4"/>
      <c r="OUW83" s="4"/>
      <c r="OUX83" s="4"/>
      <c r="OUY83" s="4"/>
      <c r="OUZ83" s="4"/>
      <c r="OVA83" s="4"/>
      <c r="OVB83" s="4"/>
      <c r="OVC83" s="4"/>
      <c r="OVD83" s="4"/>
      <c r="OVE83" s="4"/>
      <c r="OVF83" s="4"/>
      <c r="OVG83" s="4"/>
      <c r="OVH83" s="4"/>
      <c r="OVI83" s="4"/>
      <c r="OVJ83" s="4"/>
      <c r="OVK83" s="4"/>
      <c r="OVL83" s="4"/>
      <c r="OVM83" s="4"/>
      <c r="OVN83" s="4"/>
      <c r="OVO83" s="4"/>
      <c r="OVP83" s="4"/>
      <c r="OVQ83" s="4"/>
      <c r="OVR83" s="4"/>
      <c r="OVS83" s="4"/>
      <c r="OVT83" s="4"/>
      <c r="OVU83" s="4"/>
      <c r="OVV83" s="4"/>
      <c r="OVW83" s="4"/>
      <c r="OVX83" s="4"/>
      <c r="OVY83" s="4"/>
      <c r="OVZ83" s="4"/>
      <c r="OWA83" s="4"/>
      <c r="OWB83" s="4"/>
      <c r="OWC83" s="4"/>
      <c r="OWD83" s="4"/>
      <c r="OWE83" s="4"/>
      <c r="OWF83" s="4"/>
      <c r="OWG83" s="4"/>
      <c r="OWH83" s="4"/>
      <c r="OWI83" s="4"/>
      <c r="OWJ83" s="4"/>
      <c r="OWK83" s="4"/>
      <c r="OWL83" s="4"/>
      <c r="OWM83" s="4"/>
      <c r="OWN83" s="4"/>
      <c r="OWO83" s="4"/>
      <c r="OWP83" s="4"/>
      <c r="OWQ83" s="4"/>
      <c r="OWR83" s="4"/>
      <c r="OWS83" s="4"/>
      <c r="OWT83" s="4"/>
      <c r="OWU83" s="4"/>
      <c r="OWV83" s="4"/>
      <c r="OWW83" s="4"/>
      <c r="OWX83" s="4"/>
      <c r="OWY83" s="4"/>
      <c r="OWZ83" s="4"/>
      <c r="OXA83" s="4"/>
      <c r="OXB83" s="4"/>
      <c r="OXC83" s="4"/>
      <c r="OXD83" s="4"/>
      <c r="OXE83" s="4"/>
      <c r="OXF83" s="4"/>
      <c r="OXG83" s="4"/>
      <c r="OXH83" s="4"/>
      <c r="OXI83" s="4"/>
      <c r="OXJ83" s="4"/>
      <c r="OXK83" s="4"/>
      <c r="OXL83" s="4"/>
      <c r="OXM83" s="4"/>
      <c r="OXN83" s="4"/>
      <c r="OXO83" s="4"/>
      <c r="OXP83" s="4"/>
      <c r="OXQ83" s="4"/>
      <c r="OXR83" s="4"/>
      <c r="OXS83" s="4"/>
      <c r="OXT83" s="4"/>
      <c r="OXU83" s="4"/>
      <c r="OXV83" s="4"/>
      <c r="OXW83" s="4"/>
      <c r="OXX83" s="4"/>
      <c r="OXY83" s="4"/>
      <c r="OXZ83" s="4"/>
      <c r="OYA83" s="4"/>
      <c r="OYB83" s="4"/>
      <c r="OYC83" s="4"/>
      <c r="OYD83" s="4"/>
      <c r="OYE83" s="4"/>
      <c r="OYF83" s="4"/>
      <c r="OYG83" s="4"/>
      <c r="OYH83" s="4"/>
      <c r="OYI83" s="4"/>
      <c r="OYJ83" s="4"/>
      <c r="OYK83" s="4"/>
      <c r="OYL83" s="4"/>
      <c r="OYM83" s="4"/>
      <c r="OYN83" s="4"/>
      <c r="OYO83" s="4"/>
      <c r="OYP83" s="4"/>
      <c r="OYQ83" s="4"/>
      <c r="OYR83" s="4"/>
      <c r="OYS83" s="4"/>
      <c r="OYT83" s="4"/>
      <c r="OYU83" s="4"/>
      <c r="OYV83" s="4"/>
      <c r="OYW83" s="4"/>
      <c r="OYX83" s="4"/>
      <c r="OYY83" s="4"/>
      <c r="OYZ83" s="4"/>
      <c r="OZA83" s="4"/>
      <c r="OZB83" s="4"/>
      <c r="OZC83" s="4"/>
      <c r="OZD83" s="4"/>
      <c r="OZE83" s="4"/>
      <c r="OZF83" s="4"/>
      <c r="OZG83" s="4"/>
      <c r="OZH83" s="4"/>
      <c r="OZI83" s="4"/>
      <c r="OZJ83" s="4"/>
      <c r="OZK83" s="4"/>
      <c r="OZL83" s="4"/>
      <c r="OZM83" s="4"/>
      <c r="OZN83" s="4"/>
      <c r="OZO83" s="4"/>
      <c r="OZP83" s="4"/>
      <c r="OZQ83" s="4"/>
      <c r="OZR83" s="4"/>
      <c r="OZS83" s="4"/>
      <c r="OZT83" s="4"/>
      <c r="OZU83" s="4"/>
      <c r="OZV83" s="4"/>
      <c r="OZW83" s="4"/>
      <c r="OZX83" s="4"/>
      <c r="OZY83" s="4"/>
      <c r="OZZ83" s="4"/>
      <c r="PAA83" s="4"/>
      <c r="PAB83" s="4"/>
      <c r="PAC83" s="4"/>
      <c r="PAD83" s="4"/>
      <c r="PAE83" s="4"/>
      <c r="PAF83" s="4"/>
      <c r="PAG83" s="4"/>
      <c r="PAH83" s="4"/>
      <c r="PAI83" s="4"/>
      <c r="PAJ83" s="4"/>
      <c r="PAK83" s="4"/>
      <c r="PAL83" s="4"/>
      <c r="PAM83" s="4"/>
      <c r="PAN83" s="4"/>
      <c r="PAO83" s="4"/>
      <c r="PAP83" s="4"/>
      <c r="PAQ83" s="4"/>
      <c r="PAR83" s="4"/>
      <c r="PAS83" s="4"/>
      <c r="PAT83" s="4"/>
      <c r="PAU83" s="4"/>
      <c r="PAV83" s="4"/>
      <c r="PAW83" s="4"/>
      <c r="PAX83" s="4"/>
      <c r="PAY83" s="4"/>
      <c r="PAZ83" s="4"/>
      <c r="PBA83" s="4"/>
      <c r="PBB83" s="4"/>
      <c r="PBC83" s="4"/>
      <c r="PBD83" s="4"/>
      <c r="PBE83" s="4"/>
      <c r="PBF83" s="4"/>
      <c r="PBG83" s="4"/>
      <c r="PBH83" s="4"/>
      <c r="PBI83" s="4"/>
      <c r="PBJ83" s="4"/>
      <c r="PBK83" s="4"/>
      <c r="PBL83" s="4"/>
      <c r="PBM83" s="4"/>
      <c r="PBN83" s="4"/>
      <c r="PBO83" s="4"/>
      <c r="PBP83" s="4"/>
      <c r="PBQ83" s="4"/>
      <c r="PBR83" s="4"/>
      <c r="PBS83" s="4"/>
      <c r="PBT83" s="4"/>
      <c r="PBU83" s="4"/>
      <c r="PBV83" s="4"/>
      <c r="PBW83" s="4"/>
      <c r="PBX83" s="4"/>
      <c r="PBY83" s="4"/>
      <c r="PBZ83" s="4"/>
      <c r="PCA83" s="4"/>
      <c r="PCB83" s="4"/>
      <c r="PCC83" s="4"/>
      <c r="PCD83" s="4"/>
      <c r="PCE83" s="4"/>
      <c r="PCF83" s="4"/>
      <c r="PCG83" s="4"/>
      <c r="PCH83" s="4"/>
      <c r="PCI83" s="4"/>
      <c r="PCJ83" s="4"/>
      <c r="PCK83" s="4"/>
      <c r="PCL83" s="4"/>
      <c r="PCM83" s="4"/>
      <c r="PCN83" s="4"/>
      <c r="PCO83" s="4"/>
      <c r="PCP83" s="4"/>
      <c r="PCQ83" s="4"/>
      <c r="PCR83" s="4"/>
      <c r="PCS83" s="4"/>
      <c r="PCT83" s="4"/>
      <c r="PCU83" s="4"/>
      <c r="PCV83" s="4"/>
      <c r="PCW83" s="4"/>
      <c r="PCX83" s="4"/>
      <c r="PCY83" s="4"/>
      <c r="PCZ83" s="4"/>
      <c r="PDA83" s="4"/>
      <c r="PDB83" s="4"/>
      <c r="PDC83" s="4"/>
      <c r="PDD83" s="4"/>
      <c r="PDE83" s="4"/>
      <c r="PDF83" s="4"/>
      <c r="PDG83" s="4"/>
      <c r="PDH83" s="4"/>
      <c r="PDI83" s="4"/>
      <c r="PDJ83" s="4"/>
      <c r="PDK83" s="4"/>
      <c r="PDL83" s="4"/>
      <c r="PDM83" s="4"/>
      <c r="PDN83" s="4"/>
      <c r="PDO83" s="4"/>
      <c r="PDP83" s="4"/>
      <c r="PDQ83" s="4"/>
      <c r="PDR83" s="4"/>
      <c r="PDS83" s="4"/>
      <c r="PDT83" s="4"/>
      <c r="PDU83" s="4"/>
      <c r="PDV83" s="4"/>
      <c r="PDW83" s="4"/>
      <c r="PDX83" s="4"/>
      <c r="PDY83" s="4"/>
      <c r="PDZ83" s="4"/>
      <c r="PEA83" s="4"/>
      <c r="PEB83" s="4"/>
      <c r="PEC83" s="4"/>
      <c r="PED83" s="4"/>
      <c r="PEE83" s="4"/>
      <c r="PEF83" s="4"/>
      <c r="PEG83" s="4"/>
      <c r="PEH83" s="4"/>
      <c r="PEI83" s="4"/>
      <c r="PEJ83" s="4"/>
      <c r="PEK83" s="4"/>
      <c r="PEL83" s="4"/>
      <c r="PEM83" s="4"/>
      <c r="PEN83" s="4"/>
      <c r="PEO83" s="4"/>
      <c r="PEP83" s="4"/>
      <c r="PEQ83" s="4"/>
      <c r="PER83" s="4"/>
      <c r="PES83" s="4"/>
      <c r="PET83" s="4"/>
      <c r="PEU83" s="4"/>
      <c r="PEV83" s="4"/>
      <c r="PEW83" s="4"/>
      <c r="PEX83" s="4"/>
      <c r="PEY83" s="4"/>
      <c r="PEZ83" s="4"/>
      <c r="PFA83" s="4"/>
      <c r="PFB83" s="4"/>
      <c r="PFC83" s="4"/>
      <c r="PFD83" s="4"/>
      <c r="PFE83" s="4"/>
      <c r="PFF83" s="4"/>
      <c r="PFG83" s="4"/>
      <c r="PFH83" s="4"/>
      <c r="PFI83" s="4"/>
      <c r="PFJ83" s="4"/>
      <c r="PFK83" s="4"/>
      <c r="PFL83" s="4"/>
      <c r="PFM83" s="4"/>
      <c r="PFN83" s="4"/>
      <c r="PFO83" s="4"/>
      <c r="PFP83" s="4"/>
      <c r="PFQ83" s="4"/>
      <c r="PFR83" s="4"/>
      <c r="PFS83" s="4"/>
      <c r="PFT83" s="4"/>
      <c r="PFU83" s="4"/>
      <c r="PFV83" s="4"/>
      <c r="PFW83" s="4"/>
      <c r="PFX83" s="4"/>
      <c r="PFY83" s="4"/>
      <c r="PFZ83" s="4"/>
      <c r="PGA83" s="4"/>
      <c r="PGB83" s="4"/>
      <c r="PGC83" s="4"/>
      <c r="PGD83" s="4"/>
      <c r="PGE83" s="4"/>
      <c r="PGF83" s="4"/>
      <c r="PGG83" s="4"/>
      <c r="PGH83" s="4"/>
      <c r="PGI83" s="4"/>
      <c r="PGJ83" s="4"/>
      <c r="PGK83" s="4"/>
      <c r="PGL83" s="4"/>
      <c r="PGM83" s="4"/>
      <c r="PGN83" s="4"/>
      <c r="PGO83" s="4"/>
      <c r="PGP83" s="4"/>
      <c r="PGQ83" s="4"/>
      <c r="PGR83" s="4"/>
      <c r="PGS83" s="4"/>
      <c r="PGT83" s="4"/>
      <c r="PGU83" s="4"/>
      <c r="PGV83" s="4"/>
      <c r="PGW83" s="4"/>
      <c r="PGX83" s="4"/>
      <c r="PGY83" s="4"/>
      <c r="PGZ83" s="4"/>
      <c r="PHA83" s="4"/>
      <c r="PHB83" s="4"/>
      <c r="PHC83" s="4"/>
      <c r="PHD83" s="4"/>
      <c r="PHE83" s="4"/>
      <c r="PHF83" s="4"/>
      <c r="PHG83" s="4"/>
      <c r="PHH83" s="4"/>
      <c r="PHI83" s="4"/>
      <c r="PHJ83" s="4"/>
      <c r="PHK83" s="4"/>
      <c r="PHL83" s="4"/>
      <c r="PHM83" s="4"/>
      <c r="PHN83" s="4"/>
      <c r="PHO83" s="4"/>
      <c r="PHP83" s="4"/>
      <c r="PHQ83" s="4"/>
      <c r="PHR83" s="4"/>
      <c r="PHS83" s="4"/>
      <c r="PHT83" s="4"/>
      <c r="PHU83" s="4"/>
      <c r="PHV83" s="4"/>
      <c r="PHW83" s="4"/>
      <c r="PHX83" s="4"/>
      <c r="PHY83" s="4"/>
      <c r="PHZ83" s="4"/>
      <c r="PIA83" s="4"/>
      <c r="PIB83" s="4"/>
      <c r="PIC83" s="4"/>
      <c r="PID83" s="4"/>
      <c r="PIE83" s="4"/>
      <c r="PIF83" s="4"/>
      <c r="PIG83" s="4"/>
      <c r="PIH83" s="4"/>
      <c r="PII83" s="4"/>
      <c r="PIJ83" s="4"/>
      <c r="PIK83" s="4"/>
      <c r="PIL83" s="4"/>
      <c r="PIM83" s="4"/>
      <c r="PIN83" s="4"/>
      <c r="PIO83" s="4"/>
      <c r="PIP83" s="4"/>
      <c r="PIQ83" s="4"/>
      <c r="PIR83" s="4"/>
      <c r="PIS83" s="4"/>
      <c r="PIT83" s="4"/>
      <c r="PIU83" s="4"/>
      <c r="PIV83" s="4"/>
      <c r="PIW83" s="4"/>
      <c r="PIX83" s="4"/>
      <c r="PIY83" s="4"/>
      <c r="PIZ83" s="4"/>
      <c r="PJA83" s="4"/>
      <c r="PJB83" s="4"/>
      <c r="PJC83" s="4"/>
      <c r="PJD83" s="4"/>
      <c r="PJE83" s="4"/>
      <c r="PJF83" s="4"/>
      <c r="PJG83" s="4"/>
      <c r="PJH83" s="4"/>
      <c r="PJI83" s="4"/>
      <c r="PJJ83" s="4"/>
      <c r="PJK83" s="4"/>
      <c r="PJL83" s="4"/>
      <c r="PJM83" s="4"/>
      <c r="PJN83" s="4"/>
      <c r="PJO83" s="4"/>
      <c r="PJP83" s="4"/>
      <c r="PJQ83" s="4"/>
      <c r="PJR83" s="4"/>
      <c r="PJS83" s="4"/>
      <c r="PJT83" s="4"/>
      <c r="PJU83" s="4"/>
      <c r="PJV83" s="4"/>
      <c r="PJW83" s="4"/>
      <c r="PJX83" s="4"/>
      <c r="PJY83" s="4"/>
      <c r="PJZ83" s="4"/>
      <c r="PKA83" s="4"/>
      <c r="PKB83" s="4"/>
      <c r="PKC83" s="4"/>
      <c r="PKD83" s="4"/>
      <c r="PKE83" s="4"/>
      <c r="PKF83" s="4"/>
      <c r="PKG83" s="4"/>
      <c r="PKH83" s="4"/>
      <c r="PKI83" s="4"/>
      <c r="PKJ83" s="4"/>
      <c r="PKK83" s="4"/>
      <c r="PKL83" s="4"/>
      <c r="PKM83" s="4"/>
      <c r="PKN83" s="4"/>
      <c r="PKO83" s="4"/>
      <c r="PKP83" s="4"/>
      <c r="PKQ83" s="4"/>
      <c r="PKR83" s="4"/>
      <c r="PKS83" s="4"/>
      <c r="PKT83" s="4"/>
      <c r="PKU83" s="4"/>
      <c r="PKV83" s="4"/>
      <c r="PKW83" s="4"/>
      <c r="PKX83" s="4"/>
      <c r="PKY83" s="4"/>
      <c r="PKZ83" s="4"/>
      <c r="PLA83" s="4"/>
      <c r="PLB83" s="4"/>
      <c r="PLC83" s="4"/>
      <c r="PLD83" s="4"/>
      <c r="PLE83" s="4"/>
      <c r="PLF83" s="4"/>
      <c r="PLG83" s="4"/>
      <c r="PLH83" s="4"/>
      <c r="PLI83" s="4"/>
      <c r="PLJ83" s="4"/>
      <c r="PLK83" s="4"/>
      <c r="PLL83" s="4"/>
      <c r="PLM83" s="4"/>
      <c r="PLN83" s="4"/>
      <c r="PLO83" s="4"/>
      <c r="PLP83" s="4"/>
      <c r="PLQ83" s="4"/>
      <c r="PLR83" s="4"/>
      <c r="PLS83" s="4"/>
      <c r="PLT83" s="4"/>
      <c r="PLU83" s="4"/>
      <c r="PLV83" s="4"/>
      <c r="PLW83" s="4"/>
      <c r="PLX83" s="4"/>
      <c r="PLY83" s="4"/>
      <c r="PLZ83" s="4"/>
      <c r="PMA83" s="4"/>
      <c r="PMB83" s="4"/>
      <c r="PMC83" s="4"/>
      <c r="PMD83" s="4"/>
      <c r="PME83" s="4"/>
      <c r="PMF83" s="4"/>
      <c r="PMG83" s="4"/>
      <c r="PMH83" s="4"/>
      <c r="PMI83" s="4"/>
      <c r="PMJ83" s="4"/>
      <c r="PMK83" s="4"/>
      <c r="PML83" s="4"/>
      <c r="PMM83" s="4"/>
      <c r="PMN83" s="4"/>
      <c r="PMO83" s="4"/>
      <c r="PMP83" s="4"/>
      <c r="PMQ83" s="4"/>
      <c r="PMR83" s="4"/>
      <c r="PMS83" s="4"/>
      <c r="PMT83" s="4"/>
      <c r="PMU83" s="4"/>
      <c r="PMV83" s="4"/>
      <c r="PMW83" s="4"/>
      <c r="PMX83" s="4"/>
      <c r="PMY83" s="4"/>
      <c r="PMZ83" s="4"/>
      <c r="PNA83" s="4"/>
      <c r="PNB83" s="4"/>
      <c r="PNC83" s="4"/>
      <c r="PND83" s="4"/>
      <c r="PNE83" s="4"/>
      <c r="PNF83" s="4"/>
      <c r="PNG83" s="4"/>
      <c r="PNH83" s="4"/>
      <c r="PNI83" s="4"/>
      <c r="PNJ83" s="4"/>
      <c r="PNK83" s="4"/>
      <c r="PNL83" s="4"/>
      <c r="PNM83" s="4"/>
      <c r="PNN83" s="4"/>
      <c r="PNO83" s="4"/>
      <c r="PNP83" s="4"/>
      <c r="PNQ83" s="4"/>
      <c r="PNR83" s="4"/>
      <c r="PNS83" s="4"/>
      <c r="PNT83" s="4"/>
      <c r="PNU83" s="4"/>
      <c r="PNV83" s="4"/>
      <c r="PNW83" s="4"/>
      <c r="PNX83" s="4"/>
      <c r="PNY83" s="4"/>
      <c r="PNZ83" s="4"/>
      <c r="POA83" s="4"/>
      <c r="POB83" s="4"/>
      <c r="POC83" s="4"/>
      <c r="POD83" s="4"/>
      <c r="POE83" s="4"/>
      <c r="POF83" s="4"/>
      <c r="POG83" s="4"/>
      <c r="POH83" s="4"/>
      <c r="POI83" s="4"/>
      <c r="POJ83" s="4"/>
      <c r="POK83" s="4"/>
      <c r="POL83" s="4"/>
      <c r="POM83" s="4"/>
      <c r="PON83" s="4"/>
      <c r="POO83" s="4"/>
      <c r="POP83" s="4"/>
      <c r="POQ83" s="4"/>
      <c r="POR83" s="4"/>
      <c r="POS83" s="4"/>
      <c r="POT83" s="4"/>
      <c r="POU83" s="4"/>
      <c r="POV83" s="4"/>
      <c r="POW83" s="4"/>
      <c r="POX83" s="4"/>
      <c r="POY83" s="4"/>
      <c r="POZ83" s="4"/>
      <c r="PPA83" s="4"/>
      <c r="PPB83" s="4"/>
      <c r="PPC83" s="4"/>
      <c r="PPD83" s="4"/>
      <c r="PPE83" s="4"/>
      <c r="PPF83" s="4"/>
      <c r="PPG83" s="4"/>
      <c r="PPH83" s="4"/>
      <c r="PPI83" s="4"/>
      <c r="PPJ83" s="4"/>
      <c r="PPK83" s="4"/>
      <c r="PPL83" s="4"/>
      <c r="PPM83" s="4"/>
      <c r="PPN83" s="4"/>
      <c r="PPO83" s="4"/>
      <c r="PPP83" s="4"/>
      <c r="PPQ83" s="4"/>
      <c r="PPR83" s="4"/>
      <c r="PPS83" s="4"/>
      <c r="PPT83" s="4"/>
      <c r="PPU83" s="4"/>
      <c r="PPV83" s="4"/>
      <c r="PPW83" s="4"/>
      <c r="PPX83" s="4"/>
      <c r="PPY83" s="4"/>
      <c r="PPZ83" s="4"/>
      <c r="PQA83" s="4"/>
      <c r="PQB83" s="4"/>
      <c r="PQC83" s="4"/>
      <c r="PQD83" s="4"/>
      <c r="PQE83" s="4"/>
      <c r="PQF83" s="4"/>
      <c r="PQG83" s="4"/>
      <c r="PQH83" s="4"/>
      <c r="PQI83" s="4"/>
      <c r="PQJ83" s="4"/>
      <c r="PQK83" s="4"/>
      <c r="PQL83" s="4"/>
      <c r="PQM83" s="4"/>
      <c r="PQN83" s="4"/>
      <c r="PQO83" s="4"/>
      <c r="PQP83" s="4"/>
      <c r="PQQ83" s="4"/>
      <c r="PQR83" s="4"/>
      <c r="PQS83" s="4"/>
      <c r="PQT83" s="4"/>
      <c r="PQU83" s="4"/>
      <c r="PQV83" s="4"/>
      <c r="PQW83" s="4"/>
      <c r="PQX83" s="4"/>
      <c r="PQY83" s="4"/>
      <c r="PQZ83" s="4"/>
      <c r="PRA83" s="4"/>
      <c r="PRB83" s="4"/>
      <c r="PRC83" s="4"/>
      <c r="PRD83" s="4"/>
      <c r="PRE83" s="4"/>
      <c r="PRF83" s="4"/>
      <c r="PRG83" s="4"/>
      <c r="PRH83" s="4"/>
      <c r="PRI83" s="4"/>
      <c r="PRJ83" s="4"/>
      <c r="PRK83" s="4"/>
      <c r="PRL83" s="4"/>
      <c r="PRM83" s="4"/>
      <c r="PRN83" s="4"/>
      <c r="PRO83" s="4"/>
      <c r="PRP83" s="4"/>
      <c r="PRQ83" s="4"/>
      <c r="PRR83" s="4"/>
      <c r="PRS83" s="4"/>
      <c r="PRT83" s="4"/>
      <c r="PRU83" s="4"/>
      <c r="PRV83" s="4"/>
      <c r="PRW83" s="4"/>
      <c r="PRX83" s="4"/>
      <c r="PRY83" s="4"/>
      <c r="PRZ83" s="4"/>
      <c r="PSA83" s="4"/>
      <c r="PSB83" s="4"/>
      <c r="PSC83" s="4"/>
      <c r="PSD83" s="4"/>
      <c r="PSE83" s="4"/>
      <c r="PSF83" s="4"/>
      <c r="PSG83" s="4"/>
      <c r="PSH83" s="4"/>
      <c r="PSI83" s="4"/>
      <c r="PSJ83" s="4"/>
      <c r="PSK83" s="4"/>
      <c r="PSL83" s="4"/>
      <c r="PSM83" s="4"/>
      <c r="PSN83" s="4"/>
      <c r="PSO83" s="4"/>
      <c r="PSP83" s="4"/>
      <c r="PSQ83" s="4"/>
      <c r="PSR83" s="4"/>
      <c r="PSS83" s="4"/>
      <c r="PST83" s="4"/>
      <c r="PSU83" s="4"/>
      <c r="PSV83" s="4"/>
      <c r="PSW83" s="4"/>
      <c r="PSX83" s="4"/>
      <c r="PSY83" s="4"/>
      <c r="PSZ83" s="4"/>
      <c r="PTA83" s="4"/>
      <c r="PTB83" s="4"/>
      <c r="PTC83" s="4"/>
      <c r="PTD83" s="4"/>
      <c r="PTE83" s="4"/>
      <c r="PTF83" s="4"/>
      <c r="PTG83" s="4"/>
      <c r="PTH83" s="4"/>
      <c r="PTI83" s="4"/>
      <c r="PTJ83" s="4"/>
      <c r="PTK83" s="4"/>
      <c r="PTL83" s="4"/>
      <c r="PTM83" s="4"/>
      <c r="PTN83" s="4"/>
      <c r="PTO83" s="4"/>
      <c r="PTP83" s="4"/>
      <c r="PTQ83" s="4"/>
      <c r="PTR83" s="4"/>
      <c r="PTS83" s="4"/>
      <c r="PTT83" s="4"/>
      <c r="PTU83" s="4"/>
      <c r="PTV83" s="4"/>
      <c r="PTW83" s="4"/>
      <c r="PTX83" s="4"/>
      <c r="PTY83" s="4"/>
      <c r="PTZ83" s="4"/>
      <c r="PUA83" s="4"/>
      <c r="PUB83" s="4"/>
      <c r="PUC83" s="4"/>
      <c r="PUD83" s="4"/>
      <c r="PUE83" s="4"/>
      <c r="PUF83" s="4"/>
      <c r="PUG83" s="4"/>
      <c r="PUH83" s="4"/>
      <c r="PUI83" s="4"/>
      <c r="PUJ83" s="4"/>
      <c r="PUK83" s="4"/>
      <c r="PUL83" s="4"/>
      <c r="PUM83" s="4"/>
      <c r="PUN83" s="4"/>
      <c r="PUO83" s="4"/>
      <c r="PUP83" s="4"/>
      <c r="PUQ83" s="4"/>
      <c r="PUR83" s="4"/>
      <c r="PUS83" s="4"/>
      <c r="PUT83" s="4"/>
      <c r="PUU83" s="4"/>
      <c r="PUV83" s="4"/>
      <c r="PUW83" s="4"/>
      <c r="PUX83" s="4"/>
      <c r="PUY83" s="4"/>
      <c r="PUZ83" s="4"/>
      <c r="PVA83" s="4"/>
      <c r="PVB83" s="4"/>
      <c r="PVC83" s="4"/>
      <c r="PVD83" s="4"/>
      <c r="PVE83" s="4"/>
      <c r="PVF83" s="4"/>
      <c r="PVG83" s="4"/>
      <c r="PVH83" s="4"/>
      <c r="PVI83" s="4"/>
      <c r="PVJ83" s="4"/>
      <c r="PVK83" s="4"/>
      <c r="PVL83" s="4"/>
      <c r="PVM83" s="4"/>
      <c r="PVN83" s="4"/>
      <c r="PVO83" s="4"/>
      <c r="PVP83" s="4"/>
      <c r="PVQ83" s="4"/>
      <c r="PVR83" s="4"/>
      <c r="PVS83" s="4"/>
      <c r="PVT83" s="4"/>
      <c r="PVU83" s="4"/>
      <c r="PVV83" s="4"/>
      <c r="PVW83" s="4"/>
      <c r="PVX83" s="4"/>
      <c r="PVY83" s="4"/>
      <c r="PVZ83" s="4"/>
      <c r="PWA83" s="4"/>
      <c r="PWB83" s="4"/>
      <c r="PWC83" s="4"/>
      <c r="PWD83" s="4"/>
      <c r="PWE83" s="4"/>
      <c r="PWF83" s="4"/>
      <c r="PWG83" s="4"/>
      <c r="PWH83" s="4"/>
      <c r="PWI83" s="4"/>
      <c r="PWJ83" s="4"/>
      <c r="PWK83" s="4"/>
      <c r="PWL83" s="4"/>
      <c r="PWM83" s="4"/>
      <c r="PWN83" s="4"/>
      <c r="PWO83" s="4"/>
      <c r="PWP83" s="4"/>
      <c r="PWQ83" s="4"/>
      <c r="PWR83" s="4"/>
      <c r="PWS83" s="4"/>
      <c r="PWT83" s="4"/>
      <c r="PWU83" s="4"/>
      <c r="PWV83" s="4"/>
      <c r="PWW83" s="4"/>
      <c r="PWX83" s="4"/>
      <c r="PWY83" s="4"/>
      <c r="PWZ83" s="4"/>
      <c r="PXA83" s="4"/>
      <c r="PXB83" s="4"/>
      <c r="PXC83" s="4"/>
      <c r="PXD83" s="4"/>
      <c r="PXE83" s="4"/>
      <c r="PXF83" s="4"/>
      <c r="PXG83" s="4"/>
      <c r="PXH83" s="4"/>
      <c r="PXI83" s="4"/>
      <c r="PXJ83" s="4"/>
      <c r="PXK83" s="4"/>
      <c r="PXL83" s="4"/>
      <c r="PXM83" s="4"/>
      <c r="PXN83" s="4"/>
      <c r="PXO83" s="4"/>
      <c r="PXP83" s="4"/>
      <c r="PXQ83" s="4"/>
      <c r="PXR83" s="4"/>
      <c r="PXS83" s="4"/>
      <c r="PXT83" s="4"/>
      <c r="PXU83" s="4"/>
      <c r="PXV83" s="4"/>
      <c r="PXW83" s="4"/>
      <c r="PXX83" s="4"/>
      <c r="PXY83" s="4"/>
      <c r="PXZ83" s="4"/>
      <c r="PYA83" s="4"/>
      <c r="PYB83" s="4"/>
      <c r="PYC83" s="4"/>
      <c r="PYD83" s="4"/>
      <c r="PYE83" s="4"/>
      <c r="PYF83" s="4"/>
      <c r="PYG83" s="4"/>
      <c r="PYH83" s="4"/>
      <c r="PYI83" s="4"/>
      <c r="PYJ83" s="4"/>
      <c r="PYK83" s="4"/>
      <c r="PYL83" s="4"/>
      <c r="PYM83" s="4"/>
      <c r="PYN83" s="4"/>
      <c r="PYO83" s="4"/>
      <c r="PYP83" s="4"/>
      <c r="PYQ83" s="4"/>
      <c r="PYR83" s="4"/>
      <c r="PYS83" s="4"/>
      <c r="PYT83" s="4"/>
      <c r="PYU83" s="4"/>
      <c r="PYV83" s="4"/>
      <c r="PYW83" s="4"/>
      <c r="PYX83" s="4"/>
      <c r="PYY83" s="4"/>
      <c r="PYZ83" s="4"/>
      <c r="PZA83" s="4"/>
      <c r="PZB83" s="4"/>
      <c r="PZC83" s="4"/>
      <c r="PZD83" s="4"/>
      <c r="PZE83" s="4"/>
      <c r="PZF83" s="4"/>
      <c r="PZG83" s="4"/>
      <c r="PZH83" s="4"/>
      <c r="PZI83" s="4"/>
      <c r="PZJ83" s="4"/>
      <c r="PZK83" s="4"/>
      <c r="PZL83" s="4"/>
      <c r="PZM83" s="4"/>
      <c r="PZN83" s="4"/>
      <c r="PZO83" s="4"/>
      <c r="PZP83" s="4"/>
      <c r="PZQ83" s="4"/>
      <c r="PZR83" s="4"/>
      <c r="PZS83" s="4"/>
      <c r="PZT83" s="4"/>
      <c r="PZU83" s="4"/>
      <c r="PZV83" s="4"/>
      <c r="PZW83" s="4"/>
      <c r="PZX83" s="4"/>
      <c r="PZY83" s="4"/>
      <c r="PZZ83" s="4"/>
      <c r="QAA83" s="4"/>
      <c r="QAB83" s="4"/>
      <c r="QAC83" s="4"/>
      <c r="QAD83" s="4"/>
      <c r="QAE83" s="4"/>
      <c r="QAF83" s="4"/>
      <c r="QAG83" s="4"/>
      <c r="QAH83" s="4"/>
      <c r="QAI83" s="4"/>
      <c r="QAJ83" s="4"/>
      <c r="QAK83" s="4"/>
      <c r="QAL83" s="4"/>
      <c r="QAM83" s="4"/>
      <c r="QAN83" s="4"/>
      <c r="QAO83" s="4"/>
      <c r="QAP83" s="4"/>
      <c r="QAQ83" s="4"/>
      <c r="QAR83" s="4"/>
      <c r="QAS83" s="4"/>
      <c r="QAT83" s="4"/>
      <c r="QAU83" s="4"/>
      <c r="QAV83" s="4"/>
      <c r="QAW83" s="4"/>
      <c r="QAX83" s="4"/>
      <c r="QAY83" s="4"/>
      <c r="QAZ83" s="4"/>
      <c r="QBA83" s="4"/>
      <c r="QBB83" s="4"/>
      <c r="QBC83" s="4"/>
      <c r="QBD83" s="4"/>
      <c r="QBE83" s="4"/>
      <c r="QBF83" s="4"/>
      <c r="QBG83" s="4"/>
      <c r="QBH83" s="4"/>
      <c r="QBI83" s="4"/>
      <c r="QBJ83" s="4"/>
      <c r="QBK83" s="4"/>
      <c r="QBL83" s="4"/>
      <c r="QBM83" s="4"/>
      <c r="QBN83" s="4"/>
      <c r="QBO83" s="4"/>
      <c r="QBP83" s="4"/>
      <c r="QBQ83" s="4"/>
      <c r="QBR83" s="4"/>
      <c r="QBS83" s="4"/>
      <c r="QBT83" s="4"/>
      <c r="QBU83" s="4"/>
      <c r="QBV83" s="4"/>
      <c r="QBW83" s="4"/>
      <c r="QBX83" s="4"/>
      <c r="QBY83" s="4"/>
      <c r="QBZ83" s="4"/>
      <c r="QCA83" s="4"/>
      <c r="QCB83" s="4"/>
      <c r="QCC83" s="4"/>
      <c r="QCD83" s="4"/>
      <c r="QCE83" s="4"/>
      <c r="QCF83" s="4"/>
      <c r="QCG83" s="4"/>
      <c r="QCH83" s="4"/>
      <c r="QCI83" s="4"/>
      <c r="QCJ83" s="4"/>
      <c r="QCK83" s="4"/>
      <c r="QCL83" s="4"/>
      <c r="QCM83" s="4"/>
      <c r="QCN83" s="4"/>
      <c r="QCO83" s="4"/>
      <c r="QCP83" s="4"/>
      <c r="QCQ83" s="4"/>
      <c r="QCR83" s="4"/>
      <c r="QCS83" s="4"/>
      <c r="QCT83" s="4"/>
      <c r="QCU83" s="4"/>
      <c r="QCV83" s="4"/>
      <c r="QCW83" s="4"/>
      <c r="QCX83" s="4"/>
      <c r="QCY83" s="4"/>
      <c r="QCZ83" s="4"/>
      <c r="QDA83" s="4"/>
      <c r="QDB83" s="4"/>
      <c r="QDC83" s="4"/>
      <c r="QDD83" s="4"/>
      <c r="QDE83" s="4"/>
      <c r="QDF83" s="4"/>
      <c r="QDG83" s="4"/>
      <c r="QDH83" s="4"/>
      <c r="QDI83" s="4"/>
      <c r="QDJ83" s="4"/>
      <c r="QDK83" s="4"/>
      <c r="QDL83" s="4"/>
      <c r="QDM83" s="4"/>
      <c r="QDN83" s="4"/>
      <c r="QDO83" s="4"/>
      <c r="QDP83" s="4"/>
      <c r="QDQ83" s="4"/>
      <c r="QDR83" s="4"/>
      <c r="QDS83" s="4"/>
      <c r="QDT83" s="4"/>
      <c r="QDU83" s="4"/>
      <c r="QDV83" s="4"/>
      <c r="QDW83" s="4"/>
      <c r="QDX83" s="4"/>
      <c r="QDY83" s="4"/>
      <c r="QDZ83" s="4"/>
      <c r="QEA83" s="4"/>
      <c r="QEB83" s="4"/>
      <c r="QEC83" s="4"/>
      <c r="QED83" s="4"/>
      <c r="QEE83" s="4"/>
      <c r="QEF83" s="4"/>
      <c r="QEG83" s="4"/>
      <c r="QEH83" s="4"/>
      <c r="QEI83" s="4"/>
      <c r="QEJ83" s="4"/>
      <c r="QEK83" s="4"/>
      <c r="QEL83" s="4"/>
      <c r="QEM83" s="4"/>
      <c r="QEN83" s="4"/>
      <c r="QEO83" s="4"/>
      <c r="QEP83" s="4"/>
      <c r="QEQ83" s="4"/>
      <c r="QER83" s="4"/>
      <c r="QES83" s="4"/>
      <c r="QET83" s="4"/>
      <c r="QEU83" s="4"/>
      <c r="QEV83" s="4"/>
      <c r="QEW83" s="4"/>
      <c r="QEX83" s="4"/>
      <c r="QEY83" s="4"/>
      <c r="QEZ83" s="4"/>
      <c r="QFA83" s="4"/>
      <c r="QFB83" s="4"/>
      <c r="QFC83" s="4"/>
      <c r="QFD83" s="4"/>
      <c r="QFE83" s="4"/>
      <c r="QFF83" s="4"/>
      <c r="QFG83" s="4"/>
      <c r="QFH83" s="4"/>
      <c r="QFI83" s="4"/>
      <c r="QFJ83" s="4"/>
      <c r="QFK83" s="4"/>
      <c r="QFL83" s="4"/>
      <c r="QFM83" s="4"/>
      <c r="QFN83" s="4"/>
      <c r="QFO83" s="4"/>
      <c r="QFP83" s="4"/>
      <c r="QFQ83" s="4"/>
      <c r="QFR83" s="4"/>
      <c r="QFS83" s="4"/>
      <c r="QFT83" s="4"/>
      <c r="QFU83" s="4"/>
      <c r="QFV83" s="4"/>
      <c r="QFW83" s="4"/>
      <c r="QFX83" s="4"/>
      <c r="QFY83" s="4"/>
      <c r="QFZ83" s="4"/>
      <c r="QGA83" s="4"/>
      <c r="QGB83" s="4"/>
      <c r="QGC83" s="4"/>
      <c r="QGD83" s="4"/>
      <c r="QGE83" s="4"/>
      <c r="QGF83" s="4"/>
      <c r="QGG83" s="4"/>
      <c r="QGH83" s="4"/>
      <c r="QGI83" s="4"/>
      <c r="QGJ83" s="4"/>
      <c r="QGK83" s="4"/>
      <c r="QGL83" s="4"/>
      <c r="QGM83" s="4"/>
      <c r="QGN83" s="4"/>
      <c r="QGO83" s="4"/>
      <c r="QGP83" s="4"/>
      <c r="QGQ83" s="4"/>
      <c r="QGR83" s="4"/>
      <c r="QGS83" s="4"/>
      <c r="QGT83" s="4"/>
      <c r="QGU83" s="4"/>
      <c r="QGV83" s="4"/>
      <c r="QGW83" s="4"/>
      <c r="QGX83" s="4"/>
      <c r="QGY83" s="4"/>
      <c r="QGZ83" s="4"/>
      <c r="QHA83" s="4"/>
      <c r="QHB83" s="4"/>
      <c r="QHC83" s="4"/>
      <c r="QHD83" s="4"/>
      <c r="QHE83" s="4"/>
      <c r="QHF83" s="4"/>
      <c r="QHG83" s="4"/>
      <c r="QHH83" s="4"/>
      <c r="QHI83" s="4"/>
      <c r="QHJ83" s="4"/>
      <c r="QHK83" s="4"/>
      <c r="QHL83" s="4"/>
      <c r="QHM83" s="4"/>
      <c r="QHN83" s="4"/>
      <c r="QHO83" s="4"/>
      <c r="QHP83" s="4"/>
      <c r="QHQ83" s="4"/>
      <c r="QHR83" s="4"/>
      <c r="QHS83" s="4"/>
      <c r="QHT83" s="4"/>
      <c r="QHU83" s="4"/>
      <c r="QHV83" s="4"/>
      <c r="QHW83" s="4"/>
      <c r="QHX83" s="4"/>
      <c r="QHY83" s="4"/>
      <c r="QHZ83" s="4"/>
      <c r="QIA83" s="4"/>
      <c r="QIB83" s="4"/>
      <c r="QIC83" s="4"/>
      <c r="QID83" s="4"/>
      <c r="QIE83" s="4"/>
      <c r="QIF83" s="4"/>
      <c r="QIG83" s="4"/>
      <c r="QIH83" s="4"/>
      <c r="QII83" s="4"/>
      <c r="QIJ83" s="4"/>
      <c r="QIK83" s="4"/>
      <c r="QIL83" s="4"/>
      <c r="QIM83" s="4"/>
      <c r="QIN83" s="4"/>
      <c r="QIO83" s="4"/>
      <c r="QIP83" s="4"/>
      <c r="QIQ83" s="4"/>
      <c r="QIR83" s="4"/>
      <c r="QIS83" s="4"/>
      <c r="QIT83" s="4"/>
      <c r="QIU83" s="4"/>
      <c r="QIV83" s="4"/>
      <c r="QIW83" s="4"/>
      <c r="QIX83" s="4"/>
      <c r="QIY83" s="4"/>
      <c r="QIZ83" s="4"/>
      <c r="QJA83" s="4"/>
      <c r="QJB83" s="4"/>
      <c r="QJC83" s="4"/>
      <c r="QJD83" s="4"/>
      <c r="QJE83" s="4"/>
      <c r="QJF83" s="4"/>
      <c r="QJG83" s="4"/>
      <c r="QJH83" s="4"/>
      <c r="QJI83" s="4"/>
      <c r="QJJ83" s="4"/>
      <c r="QJK83" s="4"/>
      <c r="QJL83" s="4"/>
      <c r="QJM83" s="4"/>
      <c r="QJN83" s="4"/>
      <c r="QJO83" s="4"/>
      <c r="QJP83" s="4"/>
      <c r="QJQ83" s="4"/>
      <c r="QJR83" s="4"/>
      <c r="QJS83" s="4"/>
      <c r="QJT83" s="4"/>
      <c r="QJU83" s="4"/>
      <c r="QJV83" s="4"/>
      <c r="QJW83" s="4"/>
      <c r="QJX83" s="4"/>
      <c r="QJY83" s="4"/>
      <c r="QJZ83" s="4"/>
      <c r="QKA83" s="4"/>
      <c r="QKB83" s="4"/>
      <c r="QKC83" s="4"/>
      <c r="QKD83" s="4"/>
      <c r="QKE83" s="4"/>
      <c r="QKF83" s="4"/>
      <c r="QKG83" s="4"/>
      <c r="QKH83" s="4"/>
      <c r="QKI83" s="4"/>
      <c r="QKJ83" s="4"/>
      <c r="QKK83" s="4"/>
      <c r="QKL83" s="4"/>
      <c r="QKM83" s="4"/>
      <c r="QKN83" s="4"/>
      <c r="QKO83" s="4"/>
      <c r="QKP83" s="4"/>
      <c r="QKQ83" s="4"/>
      <c r="QKR83" s="4"/>
      <c r="QKS83" s="4"/>
      <c r="QKT83" s="4"/>
      <c r="QKU83" s="4"/>
      <c r="QKV83" s="4"/>
      <c r="QKW83" s="4"/>
      <c r="QKX83" s="4"/>
      <c r="QKY83" s="4"/>
      <c r="QKZ83" s="4"/>
      <c r="QLA83" s="4"/>
      <c r="QLB83" s="4"/>
      <c r="QLC83" s="4"/>
      <c r="QLD83" s="4"/>
      <c r="QLE83" s="4"/>
      <c r="QLF83" s="4"/>
      <c r="QLG83" s="4"/>
      <c r="QLH83" s="4"/>
      <c r="QLI83" s="4"/>
      <c r="QLJ83" s="4"/>
      <c r="QLK83" s="4"/>
      <c r="QLL83" s="4"/>
      <c r="QLM83" s="4"/>
      <c r="QLN83" s="4"/>
      <c r="QLO83" s="4"/>
      <c r="QLP83" s="4"/>
      <c r="QLQ83" s="4"/>
      <c r="QLR83" s="4"/>
      <c r="QLS83" s="4"/>
      <c r="QLT83" s="4"/>
      <c r="QLU83" s="4"/>
      <c r="QLV83" s="4"/>
      <c r="QLW83" s="4"/>
      <c r="QLX83" s="4"/>
      <c r="QLY83" s="4"/>
      <c r="QLZ83" s="4"/>
      <c r="QMA83" s="4"/>
      <c r="QMB83" s="4"/>
      <c r="QMC83" s="4"/>
      <c r="QMD83" s="4"/>
      <c r="QME83" s="4"/>
      <c r="QMF83" s="4"/>
      <c r="QMG83" s="4"/>
      <c r="QMH83" s="4"/>
      <c r="QMI83" s="4"/>
      <c r="QMJ83" s="4"/>
      <c r="QMK83" s="4"/>
      <c r="QML83" s="4"/>
      <c r="QMM83" s="4"/>
      <c r="QMN83" s="4"/>
      <c r="QMO83" s="4"/>
      <c r="QMP83" s="4"/>
      <c r="QMQ83" s="4"/>
      <c r="QMR83" s="4"/>
      <c r="QMS83" s="4"/>
      <c r="QMT83" s="4"/>
      <c r="QMU83" s="4"/>
      <c r="QMV83" s="4"/>
      <c r="QMW83" s="4"/>
      <c r="QMX83" s="4"/>
      <c r="QMY83" s="4"/>
      <c r="QMZ83" s="4"/>
      <c r="QNA83" s="4"/>
      <c r="QNB83" s="4"/>
      <c r="QNC83" s="4"/>
      <c r="QND83" s="4"/>
      <c r="QNE83" s="4"/>
      <c r="QNF83" s="4"/>
      <c r="QNG83" s="4"/>
      <c r="QNH83" s="4"/>
      <c r="QNI83" s="4"/>
      <c r="QNJ83" s="4"/>
      <c r="QNK83" s="4"/>
      <c r="QNL83" s="4"/>
      <c r="QNM83" s="4"/>
      <c r="QNN83" s="4"/>
      <c r="QNO83" s="4"/>
      <c r="QNP83" s="4"/>
      <c r="QNQ83" s="4"/>
      <c r="QNR83" s="4"/>
      <c r="QNS83" s="4"/>
      <c r="QNT83" s="4"/>
      <c r="QNU83" s="4"/>
      <c r="QNV83" s="4"/>
      <c r="QNW83" s="4"/>
      <c r="QNX83" s="4"/>
      <c r="QNY83" s="4"/>
      <c r="QNZ83" s="4"/>
      <c r="QOA83" s="4"/>
      <c r="QOB83" s="4"/>
      <c r="QOC83" s="4"/>
      <c r="QOD83" s="4"/>
      <c r="QOE83" s="4"/>
      <c r="QOF83" s="4"/>
      <c r="QOG83" s="4"/>
      <c r="QOH83" s="4"/>
      <c r="QOI83" s="4"/>
      <c r="QOJ83" s="4"/>
      <c r="QOK83" s="4"/>
      <c r="QOL83" s="4"/>
      <c r="QOM83" s="4"/>
      <c r="QON83" s="4"/>
      <c r="QOO83" s="4"/>
      <c r="QOP83" s="4"/>
      <c r="QOQ83" s="4"/>
      <c r="QOR83" s="4"/>
      <c r="QOS83" s="4"/>
      <c r="QOT83" s="4"/>
      <c r="QOU83" s="4"/>
      <c r="QOV83" s="4"/>
      <c r="QOW83" s="4"/>
      <c r="QOX83" s="4"/>
      <c r="QOY83" s="4"/>
      <c r="QOZ83" s="4"/>
      <c r="QPA83" s="4"/>
      <c r="QPB83" s="4"/>
      <c r="QPC83" s="4"/>
      <c r="QPD83" s="4"/>
      <c r="QPE83" s="4"/>
      <c r="QPF83" s="4"/>
      <c r="QPG83" s="4"/>
      <c r="QPH83" s="4"/>
      <c r="QPI83" s="4"/>
      <c r="QPJ83" s="4"/>
      <c r="QPK83" s="4"/>
      <c r="QPL83" s="4"/>
      <c r="QPM83" s="4"/>
      <c r="QPN83" s="4"/>
      <c r="QPO83" s="4"/>
      <c r="QPP83" s="4"/>
      <c r="QPQ83" s="4"/>
      <c r="QPR83" s="4"/>
      <c r="QPS83" s="4"/>
      <c r="QPT83" s="4"/>
      <c r="QPU83" s="4"/>
      <c r="QPV83" s="4"/>
      <c r="QPW83" s="4"/>
      <c r="QPX83" s="4"/>
      <c r="QPY83" s="4"/>
      <c r="QPZ83" s="4"/>
      <c r="QQA83" s="4"/>
      <c r="QQB83" s="4"/>
      <c r="QQC83" s="4"/>
      <c r="QQD83" s="4"/>
      <c r="QQE83" s="4"/>
      <c r="QQF83" s="4"/>
      <c r="QQG83" s="4"/>
      <c r="QQH83" s="4"/>
      <c r="QQI83" s="4"/>
      <c r="QQJ83" s="4"/>
      <c r="QQK83" s="4"/>
      <c r="QQL83" s="4"/>
      <c r="QQM83" s="4"/>
      <c r="QQN83" s="4"/>
      <c r="QQO83" s="4"/>
      <c r="QQP83" s="4"/>
      <c r="QQQ83" s="4"/>
      <c r="QQR83" s="4"/>
      <c r="QQS83" s="4"/>
      <c r="QQT83" s="4"/>
      <c r="QQU83" s="4"/>
      <c r="QQV83" s="4"/>
      <c r="QQW83" s="4"/>
      <c r="QQX83" s="4"/>
      <c r="QQY83" s="4"/>
      <c r="QQZ83" s="4"/>
      <c r="QRA83" s="4"/>
      <c r="QRB83" s="4"/>
      <c r="QRC83" s="4"/>
      <c r="QRD83" s="4"/>
      <c r="QRE83" s="4"/>
      <c r="QRF83" s="4"/>
      <c r="QRG83" s="4"/>
      <c r="QRH83" s="4"/>
      <c r="QRI83" s="4"/>
      <c r="QRJ83" s="4"/>
      <c r="QRK83" s="4"/>
      <c r="QRL83" s="4"/>
      <c r="QRM83" s="4"/>
      <c r="QRN83" s="4"/>
      <c r="QRO83" s="4"/>
      <c r="QRP83" s="4"/>
      <c r="QRQ83" s="4"/>
      <c r="QRR83" s="4"/>
      <c r="QRS83" s="4"/>
      <c r="QRT83" s="4"/>
      <c r="QRU83" s="4"/>
      <c r="QRV83" s="4"/>
      <c r="QRW83" s="4"/>
      <c r="QRX83" s="4"/>
      <c r="QRY83" s="4"/>
      <c r="QRZ83" s="4"/>
      <c r="QSA83" s="4"/>
      <c r="QSB83" s="4"/>
      <c r="QSC83" s="4"/>
      <c r="QSD83" s="4"/>
      <c r="QSE83" s="4"/>
      <c r="QSF83" s="4"/>
      <c r="QSG83" s="4"/>
      <c r="QSH83" s="4"/>
      <c r="QSI83" s="4"/>
      <c r="QSJ83" s="4"/>
      <c r="QSK83" s="4"/>
      <c r="QSL83" s="4"/>
      <c r="QSM83" s="4"/>
      <c r="QSN83" s="4"/>
      <c r="QSO83" s="4"/>
      <c r="QSP83" s="4"/>
      <c r="QSQ83" s="4"/>
      <c r="QSR83" s="4"/>
      <c r="QSS83" s="4"/>
      <c r="QST83" s="4"/>
      <c r="QSU83" s="4"/>
      <c r="QSV83" s="4"/>
      <c r="QSW83" s="4"/>
      <c r="QSX83" s="4"/>
      <c r="QSY83" s="4"/>
      <c r="QSZ83" s="4"/>
      <c r="QTA83" s="4"/>
      <c r="QTB83" s="4"/>
      <c r="QTC83" s="4"/>
      <c r="QTD83" s="4"/>
      <c r="QTE83" s="4"/>
      <c r="QTF83" s="4"/>
      <c r="QTG83" s="4"/>
      <c r="QTH83" s="4"/>
      <c r="QTI83" s="4"/>
      <c r="QTJ83" s="4"/>
      <c r="QTK83" s="4"/>
      <c r="QTL83" s="4"/>
      <c r="QTM83" s="4"/>
      <c r="QTN83" s="4"/>
      <c r="QTO83" s="4"/>
      <c r="QTP83" s="4"/>
      <c r="QTQ83" s="4"/>
      <c r="QTR83" s="4"/>
      <c r="QTS83" s="4"/>
      <c r="QTT83" s="4"/>
      <c r="QTU83" s="4"/>
      <c r="QTV83" s="4"/>
      <c r="QTW83" s="4"/>
      <c r="QTX83" s="4"/>
      <c r="QTY83" s="4"/>
      <c r="QTZ83" s="4"/>
      <c r="QUA83" s="4"/>
      <c r="QUB83" s="4"/>
      <c r="QUC83" s="4"/>
      <c r="QUD83" s="4"/>
      <c r="QUE83" s="4"/>
      <c r="QUF83" s="4"/>
      <c r="QUG83" s="4"/>
      <c r="QUH83" s="4"/>
      <c r="QUI83" s="4"/>
      <c r="QUJ83" s="4"/>
      <c r="QUK83" s="4"/>
      <c r="QUL83" s="4"/>
      <c r="QUM83" s="4"/>
      <c r="QUN83" s="4"/>
      <c r="QUO83" s="4"/>
      <c r="QUP83" s="4"/>
      <c r="QUQ83" s="4"/>
      <c r="QUR83" s="4"/>
      <c r="QUS83" s="4"/>
      <c r="QUT83" s="4"/>
      <c r="QUU83" s="4"/>
      <c r="QUV83" s="4"/>
      <c r="QUW83" s="4"/>
      <c r="QUX83" s="4"/>
      <c r="QUY83" s="4"/>
      <c r="QUZ83" s="4"/>
      <c r="QVA83" s="4"/>
      <c r="QVB83" s="4"/>
      <c r="QVC83" s="4"/>
      <c r="QVD83" s="4"/>
      <c r="QVE83" s="4"/>
      <c r="QVF83" s="4"/>
      <c r="QVG83" s="4"/>
      <c r="QVH83" s="4"/>
      <c r="QVI83" s="4"/>
      <c r="QVJ83" s="4"/>
      <c r="QVK83" s="4"/>
      <c r="QVL83" s="4"/>
      <c r="QVM83" s="4"/>
      <c r="QVN83" s="4"/>
      <c r="QVO83" s="4"/>
      <c r="QVP83" s="4"/>
      <c r="QVQ83" s="4"/>
      <c r="QVR83" s="4"/>
      <c r="QVS83" s="4"/>
      <c r="QVT83" s="4"/>
      <c r="QVU83" s="4"/>
      <c r="QVV83" s="4"/>
      <c r="QVW83" s="4"/>
      <c r="QVX83" s="4"/>
      <c r="QVY83" s="4"/>
      <c r="QVZ83" s="4"/>
      <c r="QWA83" s="4"/>
      <c r="QWB83" s="4"/>
      <c r="QWC83" s="4"/>
      <c r="QWD83" s="4"/>
      <c r="QWE83" s="4"/>
      <c r="QWF83" s="4"/>
      <c r="QWG83" s="4"/>
      <c r="QWH83" s="4"/>
      <c r="QWI83" s="4"/>
      <c r="QWJ83" s="4"/>
      <c r="QWK83" s="4"/>
      <c r="QWL83" s="4"/>
      <c r="QWM83" s="4"/>
      <c r="QWN83" s="4"/>
      <c r="QWO83" s="4"/>
      <c r="QWP83" s="4"/>
      <c r="QWQ83" s="4"/>
      <c r="QWR83" s="4"/>
      <c r="QWS83" s="4"/>
      <c r="QWT83" s="4"/>
      <c r="QWU83" s="4"/>
      <c r="QWV83" s="4"/>
      <c r="QWW83" s="4"/>
      <c r="QWX83" s="4"/>
      <c r="QWY83" s="4"/>
      <c r="QWZ83" s="4"/>
      <c r="QXA83" s="4"/>
      <c r="QXB83" s="4"/>
      <c r="QXC83" s="4"/>
      <c r="QXD83" s="4"/>
      <c r="QXE83" s="4"/>
      <c r="QXF83" s="4"/>
      <c r="QXG83" s="4"/>
      <c r="QXH83" s="4"/>
      <c r="QXI83" s="4"/>
      <c r="QXJ83" s="4"/>
      <c r="QXK83" s="4"/>
      <c r="QXL83" s="4"/>
      <c r="QXM83" s="4"/>
      <c r="QXN83" s="4"/>
      <c r="QXO83" s="4"/>
      <c r="QXP83" s="4"/>
      <c r="QXQ83" s="4"/>
      <c r="QXR83" s="4"/>
      <c r="QXS83" s="4"/>
      <c r="QXT83" s="4"/>
      <c r="QXU83" s="4"/>
      <c r="QXV83" s="4"/>
      <c r="QXW83" s="4"/>
      <c r="QXX83" s="4"/>
      <c r="QXY83" s="4"/>
      <c r="QXZ83" s="4"/>
      <c r="QYA83" s="4"/>
      <c r="QYB83" s="4"/>
      <c r="QYC83" s="4"/>
      <c r="QYD83" s="4"/>
      <c r="QYE83" s="4"/>
      <c r="QYF83" s="4"/>
      <c r="QYG83" s="4"/>
      <c r="QYH83" s="4"/>
      <c r="QYI83" s="4"/>
      <c r="QYJ83" s="4"/>
      <c r="QYK83" s="4"/>
      <c r="QYL83" s="4"/>
      <c r="QYM83" s="4"/>
      <c r="QYN83" s="4"/>
      <c r="QYO83" s="4"/>
      <c r="QYP83" s="4"/>
      <c r="QYQ83" s="4"/>
      <c r="QYR83" s="4"/>
      <c r="QYS83" s="4"/>
      <c r="QYT83" s="4"/>
      <c r="QYU83" s="4"/>
      <c r="QYV83" s="4"/>
      <c r="QYW83" s="4"/>
      <c r="QYX83" s="4"/>
      <c r="QYY83" s="4"/>
      <c r="QYZ83" s="4"/>
      <c r="QZA83" s="4"/>
      <c r="QZB83" s="4"/>
      <c r="QZC83" s="4"/>
      <c r="QZD83" s="4"/>
      <c r="QZE83" s="4"/>
      <c r="QZF83" s="4"/>
      <c r="QZG83" s="4"/>
      <c r="QZH83" s="4"/>
      <c r="QZI83" s="4"/>
      <c r="QZJ83" s="4"/>
      <c r="QZK83" s="4"/>
      <c r="QZL83" s="4"/>
      <c r="QZM83" s="4"/>
      <c r="QZN83" s="4"/>
      <c r="QZO83" s="4"/>
      <c r="QZP83" s="4"/>
      <c r="QZQ83" s="4"/>
      <c r="QZR83" s="4"/>
      <c r="QZS83" s="4"/>
      <c r="QZT83" s="4"/>
      <c r="QZU83" s="4"/>
      <c r="QZV83" s="4"/>
      <c r="QZW83" s="4"/>
      <c r="QZX83" s="4"/>
      <c r="QZY83" s="4"/>
      <c r="QZZ83" s="4"/>
      <c r="RAA83" s="4"/>
      <c r="RAB83" s="4"/>
      <c r="RAC83" s="4"/>
      <c r="RAD83" s="4"/>
      <c r="RAE83" s="4"/>
      <c r="RAF83" s="4"/>
      <c r="RAG83" s="4"/>
      <c r="RAH83" s="4"/>
      <c r="RAI83" s="4"/>
      <c r="RAJ83" s="4"/>
      <c r="RAK83" s="4"/>
      <c r="RAL83" s="4"/>
      <c r="RAM83" s="4"/>
      <c r="RAN83" s="4"/>
      <c r="RAO83" s="4"/>
      <c r="RAP83" s="4"/>
      <c r="RAQ83" s="4"/>
      <c r="RAR83" s="4"/>
      <c r="RAS83" s="4"/>
      <c r="RAT83" s="4"/>
      <c r="RAU83" s="4"/>
      <c r="RAV83" s="4"/>
      <c r="RAW83" s="4"/>
      <c r="RAX83" s="4"/>
      <c r="RAY83" s="4"/>
      <c r="RAZ83" s="4"/>
      <c r="RBA83" s="4"/>
      <c r="RBB83" s="4"/>
      <c r="RBC83" s="4"/>
      <c r="RBD83" s="4"/>
      <c r="RBE83" s="4"/>
      <c r="RBF83" s="4"/>
      <c r="RBG83" s="4"/>
      <c r="RBH83" s="4"/>
      <c r="RBI83" s="4"/>
      <c r="RBJ83" s="4"/>
      <c r="RBK83" s="4"/>
      <c r="RBL83" s="4"/>
      <c r="RBM83" s="4"/>
      <c r="RBN83" s="4"/>
      <c r="RBO83" s="4"/>
      <c r="RBP83" s="4"/>
      <c r="RBQ83" s="4"/>
      <c r="RBR83" s="4"/>
      <c r="RBS83" s="4"/>
      <c r="RBT83" s="4"/>
      <c r="RBU83" s="4"/>
      <c r="RBV83" s="4"/>
      <c r="RBW83" s="4"/>
      <c r="RBX83" s="4"/>
      <c r="RBY83" s="4"/>
      <c r="RBZ83" s="4"/>
      <c r="RCA83" s="4"/>
      <c r="RCB83" s="4"/>
      <c r="RCC83" s="4"/>
      <c r="RCD83" s="4"/>
      <c r="RCE83" s="4"/>
      <c r="RCF83" s="4"/>
      <c r="RCG83" s="4"/>
      <c r="RCH83" s="4"/>
      <c r="RCI83" s="4"/>
      <c r="RCJ83" s="4"/>
      <c r="RCK83" s="4"/>
      <c r="RCL83" s="4"/>
      <c r="RCM83" s="4"/>
      <c r="RCN83" s="4"/>
      <c r="RCO83" s="4"/>
      <c r="RCP83" s="4"/>
      <c r="RCQ83" s="4"/>
      <c r="RCR83" s="4"/>
      <c r="RCS83" s="4"/>
      <c r="RCT83" s="4"/>
      <c r="RCU83" s="4"/>
      <c r="RCV83" s="4"/>
      <c r="RCW83" s="4"/>
      <c r="RCX83" s="4"/>
      <c r="RCY83" s="4"/>
      <c r="RCZ83" s="4"/>
      <c r="RDA83" s="4"/>
      <c r="RDB83" s="4"/>
      <c r="RDC83" s="4"/>
      <c r="RDD83" s="4"/>
      <c r="RDE83" s="4"/>
      <c r="RDF83" s="4"/>
      <c r="RDG83" s="4"/>
      <c r="RDH83" s="4"/>
      <c r="RDI83" s="4"/>
      <c r="RDJ83" s="4"/>
      <c r="RDK83" s="4"/>
      <c r="RDL83" s="4"/>
      <c r="RDM83" s="4"/>
      <c r="RDN83" s="4"/>
      <c r="RDO83" s="4"/>
      <c r="RDP83" s="4"/>
      <c r="RDQ83" s="4"/>
      <c r="RDR83" s="4"/>
      <c r="RDS83" s="4"/>
      <c r="RDT83" s="4"/>
      <c r="RDU83" s="4"/>
      <c r="RDV83" s="4"/>
      <c r="RDW83" s="4"/>
      <c r="RDX83" s="4"/>
      <c r="RDY83" s="4"/>
      <c r="RDZ83" s="4"/>
      <c r="REA83" s="4"/>
      <c r="REB83" s="4"/>
      <c r="REC83" s="4"/>
      <c r="RED83" s="4"/>
      <c r="REE83" s="4"/>
      <c r="REF83" s="4"/>
      <c r="REG83" s="4"/>
      <c r="REH83" s="4"/>
      <c r="REI83" s="4"/>
      <c r="REJ83" s="4"/>
      <c r="REK83" s="4"/>
      <c r="REL83" s="4"/>
      <c r="REM83" s="4"/>
      <c r="REN83" s="4"/>
      <c r="REO83" s="4"/>
      <c r="REP83" s="4"/>
      <c r="REQ83" s="4"/>
      <c r="RER83" s="4"/>
      <c r="RES83" s="4"/>
      <c r="RET83" s="4"/>
      <c r="REU83" s="4"/>
      <c r="REV83" s="4"/>
      <c r="REW83" s="4"/>
      <c r="REX83" s="4"/>
      <c r="REY83" s="4"/>
      <c r="REZ83" s="4"/>
      <c r="RFA83" s="4"/>
      <c r="RFB83" s="4"/>
      <c r="RFC83" s="4"/>
      <c r="RFD83" s="4"/>
      <c r="RFE83" s="4"/>
      <c r="RFF83" s="4"/>
      <c r="RFG83" s="4"/>
      <c r="RFH83" s="4"/>
      <c r="RFI83" s="4"/>
      <c r="RFJ83" s="4"/>
      <c r="RFK83" s="4"/>
      <c r="RFL83" s="4"/>
      <c r="RFM83" s="4"/>
      <c r="RFN83" s="4"/>
      <c r="RFO83" s="4"/>
      <c r="RFP83" s="4"/>
      <c r="RFQ83" s="4"/>
      <c r="RFR83" s="4"/>
      <c r="RFS83" s="4"/>
      <c r="RFT83" s="4"/>
      <c r="RFU83" s="4"/>
      <c r="RFV83" s="4"/>
      <c r="RFW83" s="4"/>
      <c r="RFX83" s="4"/>
      <c r="RFY83" s="4"/>
      <c r="RFZ83" s="4"/>
      <c r="RGA83" s="4"/>
      <c r="RGB83" s="4"/>
      <c r="RGC83" s="4"/>
      <c r="RGD83" s="4"/>
      <c r="RGE83" s="4"/>
      <c r="RGF83" s="4"/>
      <c r="RGG83" s="4"/>
      <c r="RGH83" s="4"/>
      <c r="RGI83" s="4"/>
      <c r="RGJ83" s="4"/>
      <c r="RGK83" s="4"/>
      <c r="RGL83" s="4"/>
      <c r="RGM83" s="4"/>
      <c r="RGN83" s="4"/>
      <c r="RGO83" s="4"/>
      <c r="RGP83" s="4"/>
      <c r="RGQ83" s="4"/>
      <c r="RGR83" s="4"/>
      <c r="RGS83" s="4"/>
      <c r="RGT83" s="4"/>
      <c r="RGU83" s="4"/>
      <c r="RGV83" s="4"/>
      <c r="RGW83" s="4"/>
      <c r="RGX83" s="4"/>
      <c r="RGY83" s="4"/>
      <c r="RGZ83" s="4"/>
      <c r="RHA83" s="4"/>
      <c r="RHB83" s="4"/>
      <c r="RHC83" s="4"/>
      <c r="RHD83" s="4"/>
      <c r="RHE83" s="4"/>
      <c r="RHF83" s="4"/>
      <c r="RHG83" s="4"/>
      <c r="RHH83" s="4"/>
      <c r="RHI83" s="4"/>
      <c r="RHJ83" s="4"/>
      <c r="RHK83" s="4"/>
      <c r="RHL83" s="4"/>
      <c r="RHM83" s="4"/>
      <c r="RHN83" s="4"/>
      <c r="RHO83" s="4"/>
      <c r="RHP83" s="4"/>
      <c r="RHQ83" s="4"/>
      <c r="RHR83" s="4"/>
      <c r="RHS83" s="4"/>
      <c r="RHT83" s="4"/>
      <c r="RHU83" s="4"/>
      <c r="RHV83" s="4"/>
      <c r="RHW83" s="4"/>
      <c r="RHX83" s="4"/>
      <c r="RHY83" s="4"/>
      <c r="RHZ83" s="4"/>
      <c r="RIA83" s="4"/>
      <c r="RIB83" s="4"/>
      <c r="RIC83" s="4"/>
      <c r="RID83" s="4"/>
      <c r="RIE83" s="4"/>
      <c r="RIF83" s="4"/>
      <c r="RIG83" s="4"/>
      <c r="RIH83" s="4"/>
      <c r="RII83" s="4"/>
      <c r="RIJ83" s="4"/>
      <c r="RIK83" s="4"/>
      <c r="RIL83" s="4"/>
      <c r="RIM83" s="4"/>
      <c r="RIN83" s="4"/>
      <c r="RIO83" s="4"/>
      <c r="RIP83" s="4"/>
      <c r="RIQ83" s="4"/>
      <c r="RIR83" s="4"/>
      <c r="RIS83" s="4"/>
      <c r="RIT83" s="4"/>
      <c r="RIU83" s="4"/>
      <c r="RIV83" s="4"/>
      <c r="RIW83" s="4"/>
      <c r="RIX83" s="4"/>
      <c r="RIY83" s="4"/>
      <c r="RIZ83" s="4"/>
      <c r="RJA83" s="4"/>
      <c r="RJB83" s="4"/>
      <c r="RJC83" s="4"/>
      <c r="RJD83" s="4"/>
      <c r="RJE83" s="4"/>
      <c r="RJF83" s="4"/>
      <c r="RJG83" s="4"/>
      <c r="RJH83" s="4"/>
      <c r="RJI83" s="4"/>
      <c r="RJJ83" s="4"/>
      <c r="RJK83" s="4"/>
      <c r="RJL83" s="4"/>
      <c r="RJM83" s="4"/>
      <c r="RJN83" s="4"/>
      <c r="RJO83" s="4"/>
      <c r="RJP83" s="4"/>
      <c r="RJQ83" s="4"/>
      <c r="RJR83" s="4"/>
      <c r="RJS83" s="4"/>
      <c r="RJT83" s="4"/>
      <c r="RJU83" s="4"/>
      <c r="RJV83" s="4"/>
      <c r="RJW83" s="4"/>
      <c r="RJX83" s="4"/>
      <c r="RJY83" s="4"/>
      <c r="RJZ83" s="4"/>
      <c r="RKA83" s="4"/>
      <c r="RKB83" s="4"/>
      <c r="RKC83" s="4"/>
      <c r="RKD83" s="4"/>
      <c r="RKE83" s="4"/>
      <c r="RKF83" s="4"/>
      <c r="RKG83" s="4"/>
      <c r="RKH83" s="4"/>
      <c r="RKI83" s="4"/>
      <c r="RKJ83" s="4"/>
      <c r="RKK83" s="4"/>
      <c r="RKL83" s="4"/>
      <c r="RKM83" s="4"/>
      <c r="RKN83" s="4"/>
      <c r="RKO83" s="4"/>
      <c r="RKP83" s="4"/>
      <c r="RKQ83" s="4"/>
      <c r="RKR83" s="4"/>
      <c r="RKS83" s="4"/>
      <c r="RKT83" s="4"/>
      <c r="RKU83" s="4"/>
      <c r="RKV83" s="4"/>
      <c r="RKW83" s="4"/>
      <c r="RKX83" s="4"/>
      <c r="RKY83" s="4"/>
      <c r="RKZ83" s="4"/>
      <c r="RLA83" s="4"/>
      <c r="RLB83" s="4"/>
      <c r="RLC83" s="4"/>
      <c r="RLD83" s="4"/>
      <c r="RLE83" s="4"/>
      <c r="RLF83" s="4"/>
      <c r="RLG83" s="4"/>
      <c r="RLH83" s="4"/>
      <c r="RLI83" s="4"/>
      <c r="RLJ83" s="4"/>
      <c r="RLK83" s="4"/>
      <c r="RLL83" s="4"/>
      <c r="RLM83" s="4"/>
      <c r="RLN83" s="4"/>
      <c r="RLO83" s="4"/>
      <c r="RLP83" s="4"/>
      <c r="RLQ83" s="4"/>
      <c r="RLR83" s="4"/>
      <c r="RLS83" s="4"/>
      <c r="RLT83" s="4"/>
      <c r="RLU83" s="4"/>
      <c r="RLV83" s="4"/>
      <c r="RLW83" s="4"/>
      <c r="RLX83" s="4"/>
      <c r="RLY83" s="4"/>
      <c r="RLZ83" s="4"/>
      <c r="RMA83" s="4"/>
      <c r="RMB83" s="4"/>
      <c r="RMC83" s="4"/>
      <c r="RMD83" s="4"/>
      <c r="RME83" s="4"/>
      <c r="RMF83" s="4"/>
      <c r="RMG83" s="4"/>
      <c r="RMH83" s="4"/>
      <c r="RMI83" s="4"/>
      <c r="RMJ83" s="4"/>
      <c r="RMK83" s="4"/>
      <c r="RML83" s="4"/>
      <c r="RMM83" s="4"/>
      <c r="RMN83" s="4"/>
      <c r="RMO83" s="4"/>
      <c r="RMP83" s="4"/>
      <c r="RMQ83" s="4"/>
      <c r="RMR83" s="4"/>
      <c r="RMS83" s="4"/>
      <c r="RMT83" s="4"/>
      <c r="RMU83" s="4"/>
      <c r="RMV83" s="4"/>
      <c r="RMW83" s="4"/>
      <c r="RMX83" s="4"/>
      <c r="RMY83" s="4"/>
      <c r="RMZ83" s="4"/>
      <c r="RNA83" s="4"/>
      <c r="RNB83" s="4"/>
      <c r="RNC83" s="4"/>
      <c r="RND83" s="4"/>
      <c r="RNE83" s="4"/>
      <c r="RNF83" s="4"/>
      <c r="RNG83" s="4"/>
      <c r="RNH83" s="4"/>
      <c r="RNI83" s="4"/>
      <c r="RNJ83" s="4"/>
      <c r="RNK83" s="4"/>
      <c r="RNL83" s="4"/>
      <c r="RNM83" s="4"/>
      <c r="RNN83" s="4"/>
      <c r="RNO83" s="4"/>
      <c r="RNP83" s="4"/>
      <c r="RNQ83" s="4"/>
      <c r="RNR83" s="4"/>
      <c r="RNS83" s="4"/>
      <c r="RNT83" s="4"/>
      <c r="RNU83" s="4"/>
      <c r="RNV83" s="4"/>
      <c r="RNW83" s="4"/>
      <c r="RNX83" s="4"/>
      <c r="RNY83" s="4"/>
      <c r="RNZ83" s="4"/>
      <c r="ROA83" s="4"/>
      <c r="ROB83" s="4"/>
      <c r="ROC83" s="4"/>
      <c r="ROD83" s="4"/>
      <c r="ROE83" s="4"/>
      <c r="ROF83" s="4"/>
      <c r="ROG83" s="4"/>
      <c r="ROH83" s="4"/>
      <c r="ROI83" s="4"/>
      <c r="ROJ83" s="4"/>
      <c r="ROK83" s="4"/>
      <c r="ROL83" s="4"/>
      <c r="ROM83" s="4"/>
      <c r="RON83" s="4"/>
      <c r="ROO83" s="4"/>
      <c r="ROP83" s="4"/>
      <c r="ROQ83" s="4"/>
      <c r="ROR83" s="4"/>
      <c r="ROS83" s="4"/>
      <c r="ROT83" s="4"/>
      <c r="ROU83" s="4"/>
      <c r="ROV83" s="4"/>
      <c r="ROW83" s="4"/>
      <c r="ROX83" s="4"/>
      <c r="ROY83" s="4"/>
      <c r="ROZ83" s="4"/>
      <c r="RPA83" s="4"/>
      <c r="RPB83" s="4"/>
      <c r="RPC83" s="4"/>
      <c r="RPD83" s="4"/>
      <c r="RPE83" s="4"/>
      <c r="RPF83" s="4"/>
      <c r="RPG83" s="4"/>
      <c r="RPH83" s="4"/>
      <c r="RPI83" s="4"/>
      <c r="RPJ83" s="4"/>
      <c r="RPK83" s="4"/>
      <c r="RPL83" s="4"/>
      <c r="RPM83" s="4"/>
      <c r="RPN83" s="4"/>
      <c r="RPO83" s="4"/>
      <c r="RPP83" s="4"/>
      <c r="RPQ83" s="4"/>
      <c r="RPR83" s="4"/>
      <c r="RPS83" s="4"/>
      <c r="RPT83" s="4"/>
      <c r="RPU83" s="4"/>
      <c r="RPV83" s="4"/>
      <c r="RPW83" s="4"/>
      <c r="RPX83" s="4"/>
      <c r="RPY83" s="4"/>
      <c r="RPZ83" s="4"/>
      <c r="RQA83" s="4"/>
      <c r="RQB83" s="4"/>
      <c r="RQC83" s="4"/>
      <c r="RQD83" s="4"/>
      <c r="RQE83" s="4"/>
      <c r="RQF83" s="4"/>
      <c r="RQG83" s="4"/>
      <c r="RQH83" s="4"/>
      <c r="RQI83" s="4"/>
      <c r="RQJ83" s="4"/>
      <c r="RQK83" s="4"/>
      <c r="RQL83" s="4"/>
      <c r="RQM83" s="4"/>
      <c r="RQN83" s="4"/>
      <c r="RQO83" s="4"/>
      <c r="RQP83" s="4"/>
      <c r="RQQ83" s="4"/>
      <c r="RQR83" s="4"/>
      <c r="RQS83" s="4"/>
      <c r="RQT83" s="4"/>
      <c r="RQU83" s="4"/>
      <c r="RQV83" s="4"/>
      <c r="RQW83" s="4"/>
      <c r="RQX83" s="4"/>
      <c r="RQY83" s="4"/>
      <c r="RQZ83" s="4"/>
      <c r="RRA83" s="4"/>
      <c r="RRB83" s="4"/>
      <c r="RRC83" s="4"/>
      <c r="RRD83" s="4"/>
      <c r="RRE83" s="4"/>
      <c r="RRF83" s="4"/>
      <c r="RRG83" s="4"/>
      <c r="RRH83" s="4"/>
      <c r="RRI83" s="4"/>
      <c r="RRJ83" s="4"/>
      <c r="RRK83" s="4"/>
      <c r="RRL83" s="4"/>
      <c r="RRM83" s="4"/>
      <c r="RRN83" s="4"/>
      <c r="RRO83" s="4"/>
      <c r="RRP83" s="4"/>
      <c r="RRQ83" s="4"/>
      <c r="RRR83" s="4"/>
      <c r="RRS83" s="4"/>
      <c r="RRT83" s="4"/>
      <c r="RRU83" s="4"/>
      <c r="RRV83" s="4"/>
      <c r="RRW83" s="4"/>
      <c r="RRX83" s="4"/>
      <c r="RRY83" s="4"/>
      <c r="RRZ83" s="4"/>
      <c r="RSA83" s="4"/>
      <c r="RSB83" s="4"/>
      <c r="RSC83" s="4"/>
      <c r="RSD83" s="4"/>
      <c r="RSE83" s="4"/>
      <c r="RSF83" s="4"/>
      <c r="RSG83" s="4"/>
      <c r="RSH83" s="4"/>
      <c r="RSI83" s="4"/>
      <c r="RSJ83" s="4"/>
      <c r="RSK83" s="4"/>
      <c r="RSL83" s="4"/>
      <c r="RSM83" s="4"/>
      <c r="RSN83" s="4"/>
      <c r="RSO83" s="4"/>
      <c r="RSP83" s="4"/>
      <c r="RSQ83" s="4"/>
      <c r="RSR83" s="4"/>
      <c r="RSS83" s="4"/>
      <c r="RST83" s="4"/>
      <c r="RSU83" s="4"/>
      <c r="RSV83" s="4"/>
      <c r="RSW83" s="4"/>
      <c r="RSX83" s="4"/>
      <c r="RSY83" s="4"/>
      <c r="RSZ83" s="4"/>
      <c r="RTA83" s="4"/>
      <c r="RTB83" s="4"/>
      <c r="RTC83" s="4"/>
      <c r="RTD83" s="4"/>
      <c r="RTE83" s="4"/>
      <c r="RTF83" s="4"/>
      <c r="RTG83" s="4"/>
      <c r="RTH83" s="4"/>
      <c r="RTI83" s="4"/>
      <c r="RTJ83" s="4"/>
      <c r="RTK83" s="4"/>
      <c r="RTL83" s="4"/>
      <c r="RTM83" s="4"/>
      <c r="RTN83" s="4"/>
      <c r="RTO83" s="4"/>
      <c r="RTP83" s="4"/>
      <c r="RTQ83" s="4"/>
      <c r="RTR83" s="4"/>
      <c r="RTS83" s="4"/>
      <c r="RTT83" s="4"/>
      <c r="RTU83" s="4"/>
      <c r="RTV83" s="4"/>
      <c r="RTW83" s="4"/>
      <c r="RTX83" s="4"/>
      <c r="RTY83" s="4"/>
      <c r="RTZ83" s="4"/>
      <c r="RUA83" s="4"/>
      <c r="RUB83" s="4"/>
      <c r="RUC83" s="4"/>
      <c r="RUD83" s="4"/>
      <c r="RUE83" s="4"/>
      <c r="RUF83" s="4"/>
      <c r="RUG83" s="4"/>
      <c r="RUH83" s="4"/>
      <c r="RUI83" s="4"/>
      <c r="RUJ83" s="4"/>
      <c r="RUK83" s="4"/>
      <c r="RUL83" s="4"/>
      <c r="RUM83" s="4"/>
      <c r="RUN83" s="4"/>
      <c r="RUO83" s="4"/>
      <c r="RUP83" s="4"/>
      <c r="RUQ83" s="4"/>
      <c r="RUR83" s="4"/>
      <c r="RUS83" s="4"/>
      <c r="RUT83" s="4"/>
      <c r="RUU83" s="4"/>
      <c r="RUV83" s="4"/>
      <c r="RUW83" s="4"/>
      <c r="RUX83" s="4"/>
      <c r="RUY83" s="4"/>
      <c r="RUZ83" s="4"/>
      <c r="RVA83" s="4"/>
      <c r="RVB83" s="4"/>
      <c r="RVC83" s="4"/>
      <c r="RVD83" s="4"/>
      <c r="RVE83" s="4"/>
      <c r="RVF83" s="4"/>
      <c r="RVG83" s="4"/>
      <c r="RVH83" s="4"/>
      <c r="RVI83" s="4"/>
      <c r="RVJ83" s="4"/>
      <c r="RVK83" s="4"/>
      <c r="RVL83" s="4"/>
      <c r="RVM83" s="4"/>
      <c r="RVN83" s="4"/>
      <c r="RVO83" s="4"/>
      <c r="RVP83" s="4"/>
      <c r="RVQ83" s="4"/>
      <c r="RVR83" s="4"/>
      <c r="RVS83" s="4"/>
      <c r="RVT83" s="4"/>
      <c r="RVU83" s="4"/>
      <c r="RVV83" s="4"/>
      <c r="RVW83" s="4"/>
      <c r="RVX83" s="4"/>
      <c r="RVY83" s="4"/>
      <c r="RVZ83" s="4"/>
      <c r="RWA83" s="4"/>
      <c r="RWB83" s="4"/>
      <c r="RWC83" s="4"/>
      <c r="RWD83" s="4"/>
      <c r="RWE83" s="4"/>
      <c r="RWF83" s="4"/>
      <c r="RWG83" s="4"/>
      <c r="RWH83" s="4"/>
      <c r="RWI83" s="4"/>
      <c r="RWJ83" s="4"/>
      <c r="RWK83" s="4"/>
      <c r="RWL83" s="4"/>
      <c r="RWM83" s="4"/>
      <c r="RWN83" s="4"/>
      <c r="RWO83" s="4"/>
      <c r="RWP83" s="4"/>
      <c r="RWQ83" s="4"/>
      <c r="RWR83" s="4"/>
      <c r="RWS83" s="4"/>
      <c r="RWT83" s="4"/>
      <c r="RWU83" s="4"/>
      <c r="RWV83" s="4"/>
      <c r="RWW83" s="4"/>
      <c r="RWX83" s="4"/>
      <c r="RWY83" s="4"/>
      <c r="RWZ83" s="4"/>
      <c r="RXA83" s="4"/>
      <c r="RXB83" s="4"/>
      <c r="RXC83" s="4"/>
      <c r="RXD83" s="4"/>
      <c r="RXE83" s="4"/>
      <c r="RXF83" s="4"/>
      <c r="RXG83" s="4"/>
      <c r="RXH83" s="4"/>
      <c r="RXI83" s="4"/>
      <c r="RXJ83" s="4"/>
      <c r="RXK83" s="4"/>
      <c r="RXL83" s="4"/>
      <c r="RXM83" s="4"/>
      <c r="RXN83" s="4"/>
      <c r="RXO83" s="4"/>
      <c r="RXP83" s="4"/>
      <c r="RXQ83" s="4"/>
      <c r="RXR83" s="4"/>
      <c r="RXS83" s="4"/>
      <c r="RXT83" s="4"/>
      <c r="RXU83" s="4"/>
      <c r="RXV83" s="4"/>
      <c r="RXW83" s="4"/>
      <c r="RXX83" s="4"/>
      <c r="RXY83" s="4"/>
      <c r="RXZ83" s="4"/>
      <c r="RYA83" s="4"/>
      <c r="RYB83" s="4"/>
      <c r="RYC83" s="4"/>
      <c r="RYD83" s="4"/>
      <c r="RYE83" s="4"/>
      <c r="RYF83" s="4"/>
      <c r="RYG83" s="4"/>
      <c r="RYH83" s="4"/>
      <c r="RYI83" s="4"/>
      <c r="RYJ83" s="4"/>
      <c r="RYK83" s="4"/>
      <c r="RYL83" s="4"/>
      <c r="RYM83" s="4"/>
      <c r="RYN83" s="4"/>
      <c r="RYO83" s="4"/>
      <c r="RYP83" s="4"/>
      <c r="RYQ83" s="4"/>
      <c r="RYR83" s="4"/>
      <c r="RYS83" s="4"/>
      <c r="RYT83" s="4"/>
      <c r="RYU83" s="4"/>
      <c r="RYV83" s="4"/>
      <c r="RYW83" s="4"/>
      <c r="RYX83" s="4"/>
      <c r="RYY83" s="4"/>
      <c r="RYZ83" s="4"/>
      <c r="RZA83" s="4"/>
      <c r="RZB83" s="4"/>
      <c r="RZC83" s="4"/>
      <c r="RZD83" s="4"/>
      <c r="RZE83" s="4"/>
      <c r="RZF83" s="4"/>
      <c r="RZG83" s="4"/>
      <c r="RZH83" s="4"/>
      <c r="RZI83" s="4"/>
      <c r="RZJ83" s="4"/>
      <c r="RZK83" s="4"/>
      <c r="RZL83" s="4"/>
      <c r="RZM83" s="4"/>
      <c r="RZN83" s="4"/>
      <c r="RZO83" s="4"/>
      <c r="RZP83" s="4"/>
      <c r="RZQ83" s="4"/>
      <c r="RZR83" s="4"/>
      <c r="RZS83" s="4"/>
      <c r="RZT83" s="4"/>
      <c r="RZU83" s="4"/>
      <c r="RZV83" s="4"/>
      <c r="RZW83" s="4"/>
      <c r="RZX83" s="4"/>
      <c r="RZY83" s="4"/>
      <c r="RZZ83" s="4"/>
      <c r="SAA83" s="4"/>
      <c r="SAB83" s="4"/>
      <c r="SAC83" s="4"/>
      <c r="SAD83" s="4"/>
      <c r="SAE83" s="4"/>
      <c r="SAF83" s="4"/>
      <c r="SAG83" s="4"/>
      <c r="SAH83" s="4"/>
      <c r="SAI83" s="4"/>
      <c r="SAJ83" s="4"/>
      <c r="SAK83" s="4"/>
      <c r="SAL83" s="4"/>
      <c r="SAM83" s="4"/>
      <c r="SAN83" s="4"/>
      <c r="SAO83" s="4"/>
      <c r="SAP83" s="4"/>
      <c r="SAQ83" s="4"/>
      <c r="SAR83" s="4"/>
      <c r="SAS83" s="4"/>
      <c r="SAT83" s="4"/>
      <c r="SAU83" s="4"/>
      <c r="SAV83" s="4"/>
      <c r="SAW83" s="4"/>
      <c r="SAX83" s="4"/>
      <c r="SAY83" s="4"/>
      <c r="SAZ83" s="4"/>
      <c r="SBA83" s="4"/>
      <c r="SBB83" s="4"/>
      <c r="SBC83" s="4"/>
      <c r="SBD83" s="4"/>
      <c r="SBE83" s="4"/>
      <c r="SBF83" s="4"/>
      <c r="SBG83" s="4"/>
      <c r="SBH83" s="4"/>
      <c r="SBI83" s="4"/>
      <c r="SBJ83" s="4"/>
      <c r="SBK83" s="4"/>
      <c r="SBL83" s="4"/>
      <c r="SBM83" s="4"/>
      <c r="SBN83" s="4"/>
      <c r="SBO83" s="4"/>
      <c r="SBP83" s="4"/>
      <c r="SBQ83" s="4"/>
      <c r="SBR83" s="4"/>
      <c r="SBS83" s="4"/>
      <c r="SBT83" s="4"/>
      <c r="SBU83" s="4"/>
      <c r="SBV83" s="4"/>
      <c r="SBW83" s="4"/>
      <c r="SBX83" s="4"/>
      <c r="SBY83" s="4"/>
      <c r="SBZ83" s="4"/>
      <c r="SCA83" s="4"/>
      <c r="SCB83" s="4"/>
      <c r="SCC83" s="4"/>
      <c r="SCD83" s="4"/>
      <c r="SCE83" s="4"/>
      <c r="SCF83" s="4"/>
      <c r="SCG83" s="4"/>
      <c r="SCH83" s="4"/>
      <c r="SCI83" s="4"/>
      <c r="SCJ83" s="4"/>
      <c r="SCK83" s="4"/>
      <c r="SCL83" s="4"/>
      <c r="SCM83" s="4"/>
      <c r="SCN83" s="4"/>
      <c r="SCO83" s="4"/>
      <c r="SCP83" s="4"/>
      <c r="SCQ83" s="4"/>
      <c r="SCR83" s="4"/>
      <c r="SCS83" s="4"/>
      <c r="SCT83" s="4"/>
      <c r="SCU83" s="4"/>
      <c r="SCV83" s="4"/>
      <c r="SCW83" s="4"/>
      <c r="SCX83" s="4"/>
      <c r="SCY83" s="4"/>
      <c r="SCZ83" s="4"/>
      <c r="SDA83" s="4"/>
      <c r="SDB83" s="4"/>
      <c r="SDC83" s="4"/>
      <c r="SDD83" s="4"/>
      <c r="SDE83" s="4"/>
      <c r="SDF83" s="4"/>
      <c r="SDG83" s="4"/>
      <c r="SDH83" s="4"/>
      <c r="SDI83" s="4"/>
      <c r="SDJ83" s="4"/>
      <c r="SDK83" s="4"/>
      <c r="SDL83" s="4"/>
      <c r="SDM83" s="4"/>
      <c r="SDN83" s="4"/>
      <c r="SDO83" s="4"/>
      <c r="SDP83" s="4"/>
      <c r="SDQ83" s="4"/>
      <c r="SDR83" s="4"/>
      <c r="SDS83" s="4"/>
      <c r="SDT83" s="4"/>
      <c r="SDU83" s="4"/>
      <c r="SDV83" s="4"/>
      <c r="SDW83" s="4"/>
      <c r="SDX83" s="4"/>
      <c r="SDY83" s="4"/>
      <c r="SDZ83" s="4"/>
      <c r="SEA83" s="4"/>
      <c r="SEB83" s="4"/>
      <c r="SEC83" s="4"/>
      <c r="SED83" s="4"/>
      <c r="SEE83" s="4"/>
      <c r="SEF83" s="4"/>
      <c r="SEG83" s="4"/>
      <c r="SEH83" s="4"/>
      <c r="SEI83" s="4"/>
      <c r="SEJ83" s="4"/>
      <c r="SEK83" s="4"/>
      <c r="SEL83" s="4"/>
      <c r="SEM83" s="4"/>
      <c r="SEN83" s="4"/>
      <c r="SEO83" s="4"/>
      <c r="SEP83" s="4"/>
      <c r="SEQ83" s="4"/>
      <c r="SER83" s="4"/>
      <c r="SES83" s="4"/>
      <c r="SET83" s="4"/>
      <c r="SEU83" s="4"/>
      <c r="SEV83" s="4"/>
      <c r="SEW83" s="4"/>
      <c r="SEX83" s="4"/>
      <c r="SEY83" s="4"/>
      <c r="SEZ83" s="4"/>
      <c r="SFA83" s="4"/>
      <c r="SFB83" s="4"/>
      <c r="SFC83" s="4"/>
      <c r="SFD83" s="4"/>
      <c r="SFE83" s="4"/>
      <c r="SFF83" s="4"/>
      <c r="SFG83" s="4"/>
      <c r="SFH83" s="4"/>
      <c r="SFI83" s="4"/>
      <c r="SFJ83" s="4"/>
      <c r="SFK83" s="4"/>
      <c r="SFL83" s="4"/>
      <c r="SFM83" s="4"/>
      <c r="SFN83" s="4"/>
      <c r="SFO83" s="4"/>
      <c r="SFP83" s="4"/>
      <c r="SFQ83" s="4"/>
      <c r="SFR83" s="4"/>
      <c r="SFS83" s="4"/>
      <c r="SFT83" s="4"/>
      <c r="SFU83" s="4"/>
      <c r="SFV83" s="4"/>
      <c r="SFW83" s="4"/>
      <c r="SFX83" s="4"/>
      <c r="SFY83" s="4"/>
      <c r="SFZ83" s="4"/>
      <c r="SGA83" s="4"/>
      <c r="SGB83" s="4"/>
      <c r="SGC83" s="4"/>
      <c r="SGD83" s="4"/>
      <c r="SGE83" s="4"/>
      <c r="SGF83" s="4"/>
      <c r="SGG83" s="4"/>
      <c r="SGH83" s="4"/>
      <c r="SGI83" s="4"/>
      <c r="SGJ83" s="4"/>
      <c r="SGK83" s="4"/>
      <c r="SGL83" s="4"/>
      <c r="SGM83" s="4"/>
      <c r="SGN83" s="4"/>
      <c r="SGO83" s="4"/>
      <c r="SGP83" s="4"/>
      <c r="SGQ83" s="4"/>
      <c r="SGR83" s="4"/>
      <c r="SGS83" s="4"/>
      <c r="SGT83" s="4"/>
      <c r="SGU83" s="4"/>
      <c r="SGV83" s="4"/>
      <c r="SGW83" s="4"/>
      <c r="SGX83" s="4"/>
      <c r="SGY83" s="4"/>
      <c r="SGZ83" s="4"/>
      <c r="SHA83" s="4"/>
      <c r="SHB83" s="4"/>
      <c r="SHC83" s="4"/>
      <c r="SHD83" s="4"/>
      <c r="SHE83" s="4"/>
      <c r="SHF83" s="4"/>
      <c r="SHG83" s="4"/>
      <c r="SHH83" s="4"/>
      <c r="SHI83" s="4"/>
      <c r="SHJ83" s="4"/>
      <c r="SHK83" s="4"/>
      <c r="SHL83" s="4"/>
      <c r="SHM83" s="4"/>
      <c r="SHN83" s="4"/>
      <c r="SHO83" s="4"/>
      <c r="SHP83" s="4"/>
      <c r="SHQ83" s="4"/>
      <c r="SHR83" s="4"/>
      <c r="SHS83" s="4"/>
      <c r="SHT83" s="4"/>
      <c r="SHU83" s="4"/>
      <c r="SHV83" s="4"/>
      <c r="SHW83" s="4"/>
      <c r="SHX83" s="4"/>
      <c r="SHY83" s="4"/>
      <c r="SHZ83" s="4"/>
      <c r="SIA83" s="4"/>
      <c r="SIB83" s="4"/>
      <c r="SIC83" s="4"/>
      <c r="SID83" s="4"/>
      <c r="SIE83" s="4"/>
      <c r="SIF83" s="4"/>
      <c r="SIG83" s="4"/>
      <c r="SIH83" s="4"/>
      <c r="SII83" s="4"/>
      <c r="SIJ83" s="4"/>
      <c r="SIK83" s="4"/>
      <c r="SIL83" s="4"/>
      <c r="SIM83" s="4"/>
      <c r="SIN83" s="4"/>
      <c r="SIO83" s="4"/>
      <c r="SIP83" s="4"/>
      <c r="SIQ83" s="4"/>
      <c r="SIR83" s="4"/>
      <c r="SIS83" s="4"/>
      <c r="SIT83" s="4"/>
      <c r="SIU83" s="4"/>
      <c r="SIV83" s="4"/>
      <c r="SIW83" s="4"/>
      <c r="SIX83" s="4"/>
      <c r="SIY83" s="4"/>
      <c r="SIZ83" s="4"/>
      <c r="SJA83" s="4"/>
      <c r="SJB83" s="4"/>
      <c r="SJC83" s="4"/>
      <c r="SJD83" s="4"/>
      <c r="SJE83" s="4"/>
      <c r="SJF83" s="4"/>
      <c r="SJG83" s="4"/>
      <c r="SJH83" s="4"/>
      <c r="SJI83" s="4"/>
      <c r="SJJ83" s="4"/>
      <c r="SJK83" s="4"/>
      <c r="SJL83" s="4"/>
      <c r="SJM83" s="4"/>
      <c r="SJN83" s="4"/>
      <c r="SJO83" s="4"/>
      <c r="SJP83" s="4"/>
      <c r="SJQ83" s="4"/>
      <c r="SJR83" s="4"/>
      <c r="SJS83" s="4"/>
      <c r="SJT83" s="4"/>
      <c r="SJU83" s="4"/>
      <c r="SJV83" s="4"/>
      <c r="SJW83" s="4"/>
      <c r="SJX83" s="4"/>
      <c r="SJY83" s="4"/>
      <c r="SJZ83" s="4"/>
      <c r="SKA83" s="4"/>
      <c r="SKB83" s="4"/>
      <c r="SKC83" s="4"/>
      <c r="SKD83" s="4"/>
      <c r="SKE83" s="4"/>
      <c r="SKF83" s="4"/>
      <c r="SKG83" s="4"/>
      <c r="SKH83" s="4"/>
      <c r="SKI83" s="4"/>
      <c r="SKJ83" s="4"/>
      <c r="SKK83" s="4"/>
      <c r="SKL83" s="4"/>
      <c r="SKM83" s="4"/>
      <c r="SKN83" s="4"/>
      <c r="SKO83" s="4"/>
      <c r="SKP83" s="4"/>
      <c r="SKQ83" s="4"/>
      <c r="SKR83" s="4"/>
      <c r="SKS83" s="4"/>
      <c r="SKT83" s="4"/>
      <c r="SKU83" s="4"/>
      <c r="SKV83" s="4"/>
      <c r="SKW83" s="4"/>
      <c r="SKX83" s="4"/>
      <c r="SKY83" s="4"/>
      <c r="SKZ83" s="4"/>
      <c r="SLA83" s="4"/>
      <c r="SLB83" s="4"/>
      <c r="SLC83" s="4"/>
      <c r="SLD83" s="4"/>
      <c r="SLE83" s="4"/>
      <c r="SLF83" s="4"/>
      <c r="SLG83" s="4"/>
      <c r="SLH83" s="4"/>
      <c r="SLI83" s="4"/>
      <c r="SLJ83" s="4"/>
      <c r="SLK83" s="4"/>
      <c r="SLL83" s="4"/>
      <c r="SLM83" s="4"/>
      <c r="SLN83" s="4"/>
      <c r="SLO83" s="4"/>
      <c r="SLP83" s="4"/>
      <c r="SLQ83" s="4"/>
      <c r="SLR83" s="4"/>
      <c r="SLS83" s="4"/>
      <c r="SLT83" s="4"/>
      <c r="SLU83" s="4"/>
      <c r="SLV83" s="4"/>
      <c r="SLW83" s="4"/>
      <c r="SLX83" s="4"/>
      <c r="SLY83" s="4"/>
      <c r="SLZ83" s="4"/>
      <c r="SMA83" s="4"/>
      <c r="SMB83" s="4"/>
      <c r="SMC83" s="4"/>
      <c r="SMD83" s="4"/>
      <c r="SME83" s="4"/>
      <c r="SMF83" s="4"/>
      <c r="SMG83" s="4"/>
      <c r="SMH83" s="4"/>
      <c r="SMI83" s="4"/>
      <c r="SMJ83" s="4"/>
      <c r="SMK83" s="4"/>
      <c r="SML83" s="4"/>
      <c r="SMM83" s="4"/>
      <c r="SMN83" s="4"/>
      <c r="SMO83" s="4"/>
      <c r="SMP83" s="4"/>
      <c r="SMQ83" s="4"/>
      <c r="SMR83" s="4"/>
      <c r="SMS83" s="4"/>
      <c r="SMT83" s="4"/>
      <c r="SMU83" s="4"/>
      <c r="SMV83" s="4"/>
      <c r="SMW83" s="4"/>
      <c r="SMX83" s="4"/>
      <c r="SMY83" s="4"/>
      <c r="SMZ83" s="4"/>
      <c r="SNA83" s="4"/>
      <c r="SNB83" s="4"/>
      <c r="SNC83" s="4"/>
      <c r="SND83" s="4"/>
      <c r="SNE83" s="4"/>
      <c r="SNF83" s="4"/>
      <c r="SNG83" s="4"/>
      <c r="SNH83" s="4"/>
      <c r="SNI83" s="4"/>
      <c r="SNJ83" s="4"/>
      <c r="SNK83" s="4"/>
      <c r="SNL83" s="4"/>
      <c r="SNM83" s="4"/>
      <c r="SNN83" s="4"/>
      <c r="SNO83" s="4"/>
      <c r="SNP83" s="4"/>
      <c r="SNQ83" s="4"/>
      <c r="SNR83" s="4"/>
      <c r="SNS83" s="4"/>
      <c r="SNT83" s="4"/>
      <c r="SNU83" s="4"/>
      <c r="SNV83" s="4"/>
      <c r="SNW83" s="4"/>
      <c r="SNX83" s="4"/>
      <c r="SNY83" s="4"/>
      <c r="SNZ83" s="4"/>
      <c r="SOA83" s="4"/>
      <c r="SOB83" s="4"/>
      <c r="SOC83" s="4"/>
      <c r="SOD83" s="4"/>
      <c r="SOE83" s="4"/>
      <c r="SOF83" s="4"/>
      <c r="SOG83" s="4"/>
      <c r="SOH83" s="4"/>
      <c r="SOI83" s="4"/>
      <c r="SOJ83" s="4"/>
      <c r="SOK83" s="4"/>
      <c r="SOL83" s="4"/>
      <c r="SOM83" s="4"/>
      <c r="SON83" s="4"/>
      <c r="SOO83" s="4"/>
      <c r="SOP83" s="4"/>
      <c r="SOQ83" s="4"/>
      <c r="SOR83" s="4"/>
      <c r="SOS83" s="4"/>
      <c r="SOT83" s="4"/>
      <c r="SOU83" s="4"/>
      <c r="SOV83" s="4"/>
      <c r="SOW83" s="4"/>
      <c r="SOX83" s="4"/>
      <c r="SOY83" s="4"/>
      <c r="SOZ83" s="4"/>
      <c r="SPA83" s="4"/>
      <c r="SPB83" s="4"/>
      <c r="SPC83" s="4"/>
      <c r="SPD83" s="4"/>
      <c r="SPE83" s="4"/>
      <c r="SPF83" s="4"/>
      <c r="SPG83" s="4"/>
      <c r="SPH83" s="4"/>
      <c r="SPI83" s="4"/>
      <c r="SPJ83" s="4"/>
      <c r="SPK83" s="4"/>
      <c r="SPL83" s="4"/>
      <c r="SPM83" s="4"/>
      <c r="SPN83" s="4"/>
      <c r="SPO83" s="4"/>
      <c r="SPP83" s="4"/>
      <c r="SPQ83" s="4"/>
      <c r="SPR83" s="4"/>
      <c r="SPS83" s="4"/>
      <c r="SPT83" s="4"/>
      <c r="SPU83" s="4"/>
      <c r="SPV83" s="4"/>
      <c r="SPW83" s="4"/>
      <c r="SPX83" s="4"/>
      <c r="SPY83" s="4"/>
      <c r="SPZ83" s="4"/>
      <c r="SQA83" s="4"/>
      <c r="SQB83" s="4"/>
      <c r="SQC83" s="4"/>
      <c r="SQD83" s="4"/>
      <c r="SQE83" s="4"/>
      <c r="SQF83" s="4"/>
      <c r="SQG83" s="4"/>
      <c r="SQH83" s="4"/>
      <c r="SQI83" s="4"/>
      <c r="SQJ83" s="4"/>
      <c r="SQK83" s="4"/>
      <c r="SQL83" s="4"/>
      <c r="SQM83" s="4"/>
      <c r="SQN83" s="4"/>
      <c r="SQO83" s="4"/>
      <c r="SQP83" s="4"/>
      <c r="SQQ83" s="4"/>
      <c r="SQR83" s="4"/>
      <c r="SQS83" s="4"/>
      <c r="SQT83" s="4"/>
      <c r="SQU83" s="4"/>
      <c r="SQV83" s="4"/>
      <c r="SQW83" s="4"/>
      <c r="SQX83" s="4"/>
      <c r="SQY83" s="4"/>
      <c r="SQZ83" s="4"/>
      <c r="SRA83" s="4"/>
      <c r="SRB83" s="4"/>
      <c r="SRC83" s="4"/>
      <c r="SRD83" s="4"/>
      <c r="SRE83" s="4"/>
      <c r="SRF83" s="4"/>
      <c r="SRG83" s="4"/>
      <c r="SRH83" s="4"/>
      <c r="SRI83" s="4"/>
      <c r="SRJ83" s="4"/>
      <c r="SRK83" s="4"/>
      <c r="SRL83" s="4"/>
      <c r="SRM83" s="4"/>
      <c r="SRN83" s="4"/>
      <c r="SRO83" s="4"/>
      <c r="SRP83" s="4"/>
      <c r="SRQ83" s="4"/>
      <c r="SRR83" s="4"/>
      <c r="SRS83" s="4"/>
      <c r="SRT83" s="4"/>
      <c r="SRU83" s="4"/>
      <c r="SRV83" s="4"/>
      <c r="SRW83" s="4"/>
      <c r="SRX83" s="4"/>
      <c r="SRY83" s="4"/>
      <c r="SRZ83" s="4"/>
      <c r="SSA83" s="4"/>
      <c r="SSB83" s="4"/>
      <c r="SSC83" s="4"/>
      <c r="SSD83" s="4"/>
      <c r="SSE83" s="4"/>
      <c r="SSF83" s="4"/>
      <c r="SSG83" s="4"/>
      <c r="SSH83" s="4"/>
      <c r="SSI83" s="4"/>
      <c r="SSJ83" s="4"/>
      <c r="SSK83" s="4"/>
      <c r="SSL83" s="4"/>
      <c r="SSM83" s="4"/>
      <c r="SSN83" s="4"/>
      <c r="SSO83" s="4"/>
      <c r="SSP83" s="4"/>
      <c r="SSQ83" s="4"/>
      <c r="SSR83" s="4"/>
      <c r="SSS83" s="4"/>
      <c r="SST83" s="4"/>
      <c r="SSU83" s="4"/>
      <c r="SSV83" s="4"/>
      <c r="SSW83" s="4"/>
      <c r="SSX83" s="4"/>
      <c r="SSY83" s="4"/>
      <c r="SSZ83" s="4"/>
      <c r="STA83" s="4"/>
      <c r="STB83" s="4"/>
      <c r="STC83" s="4"/>
      <c r="STD83" s="4"/>
      <c r="STE83" s="4"/>
      <c r="STF83" s="4"/>
      <c r="STG83" s="4"/>
      <c r="STH83" s="4"/>
      <c r="STI83" s="4"/>
      <c r="STJ83" s="4"/>
      <c r="STK83" s="4"/>
      <c r="STL83" s="4"/>
      <c r="STM83" s="4"/>
      <c r="STN83" s="4"/>
      <c r="STO83" s="4"/>
      <c r="STP83" s="4"/>
      <c r="STQ83" s="4"/>
      <c r="STR83" s="4"/>
      <c r="STS83" s="4"/>
      <c r="STT83" s="4"/>
      <c r="STU83" s="4"/>
      <c r="STV83" s="4"/>
      <c r="STW83" s="4"/>
      <c r="STX83" s="4"/>
      <c r="STY83" s="4"/>
      <c r="STZ83" s="4"/>
      <c r="SUA83" s="4"/>
      <c r="SUB83" s="4"/>
      <c r="SUC83" s="4"/>
      <c r="SUD83" s="4"/>
      <c r="SUE83" s="4"/>
      <c r="SUF83" s="4"/>
      <c r="SUG83" s="4"/>
      <c r="SUH83" s="4"/>
      <c r="SUI83" s="4"/>
      <c r="SUJ83" s="4"/>
      <c r="SUK83" s="4"/>
      <c r="SUL83" s="4"/>
      <c r="SUM83" s="4"/>
      <c r="SUN83" s="4"/>
      <c r="SUO83" s="4"/>
      <c r="SUP83" s="4"/>
      <c r="SUQ83" s="4"/>
      <c r="SUR83" s="4"/>
      <c r="SUS83" s="4"/>
      <c r="SUT83" s="4"/>
      <c r="SUU83" s="4"/>
      <c r="SUV83" s="4"/>
      <c r="SUW83" s="4"/>
      <c r="SUX83" s="4"/>
      <c r="SUY83" s="4"/>
      <c r="SUZ83" s="4"/>
      <c r="SVA83" s="4"/>
      <c r="SVB83" s="4"/>
      <c r="SVC83" s="4"/>
      <c r="SVD83" s="4"/>
      <c r="SVE83" s="4"/>
      <c r="SVF83" s="4"/>
      <c r="SVG83" s="4"/>
      <c r="SVH83" s="4"/>
      <c r="SVI83" s="4"/>
      <c r="SVJ83" s="4"/>
      <c r="SVK83" s="4"/>
      <c r="SVL83" s="4"/>
      <c r="SVM83" s="4"/>
      <c r="SVN83" s="4"/>
      <c r="SVO83" s="4"/>
      <c r="SVP83" s="4"/>
      <c r="SVQ83" s="4"/>
      <c r="SVR83" s="4"/>
      <c r="SVS83" s="4"/>
      <c r="SVT83" s="4"/>
      <c r="SVU83" s="4"/>
      <c r="SVV83" s="4"/>
      <c r="SVW83" s="4"/>
      <c r="SVX83" s="4"/>
      <c r="SVY83" s="4"/>
      <c r="SVZ83" s="4"/>
      <c r="SWA83" s="4"/>
      <c r="SWB83" s="4"/>
      <c r="SWC83" s="4"/>
      <c r="SWD83" s="4"/>
      <c r="SWE83" s="4"/>
      <c r="SWF83" s="4"/>
      <c r="SWG83" s="4"/>
      <c r="SWH83" s="4"/>
      <c r="SWI83" s="4"/>
      <c r="SWJ83" s="4"/>
      <c r="SWK83" s="4"/>
      <c r="SWL83" s="4"/>
      <c r="SWM83" s="4"/>
      <c r="SWN83" s="4"/>
      <c r="SWO83" s="4"/>
      <c r="SWP83" s="4"/>
      <c r="SWQ83" s="4"/>
      <c r="SWR83" s="4"/>
      <c r="SWS83" s="4"/>
      <c r="SWT83" s="4"/>
      <c r="SWU83" s="4"/>
      <c r="SWV83" s="4"/>
      <c r="SWW83" s="4"/>
      <c r="SWX83" s="4"/>
      <c r="SWY83" s="4"/>
      <c r="SWZ83" s="4"/>
      <c r="SXA83" s="4"/>
      <c r="SXB83" s="4"/>
      <c r="SXC83" s="4"/>
      <c r="SXD83" s="4"/>
      <c r="SXE83" s="4"/>
      <c r="SXF83" s="4"/>
      <c r="SXG83" s="4"/>
      <c r="SXH83" s="4"/>
      <c r="SXI83" s="4"/>
      <c r="SXJ83" s="4"/>
      <c r="SXK83" s="4"/>
      <c r="SXL83" s="4"/>
      <c r="SXM83" s="4"/>
      <c r="SXN83" s="4"/>
      <c r="SXO83" s="4"/>
      <c r="SXP83" s="4"/>
      <c r="SXQ83" s="4"/>
      <c r="SXR83" s="4"/>
      <c r="SXS83" s="4"/>
      <c r="SXT83" s="4"/>
      <c r="SXU83" s="4"/>
      <c r="SXV83" s="4"/>
      <c r="SXW83" s="4"/>
      <c r="SXX83" s="4"/>
      <c r="SXY83" s="4"/>
      <c r="SXZ83" s="4"/>
      <c r="SYA83" s="4"/>
      <c r="SYB83" s="4"/>
      <c r="SYC83" s="4"/>
      <c r="SYD83" s="4"/>
      <c r="SYE83" s="4"/>
      <c r="SYF83" s="4"/>
      <c r="SYG83" s="4"/>
      <c r="SYH83" s="4"/>
      <c r="SYI83" s="4"/>
      <c r="SYJ83" s="4"/>
      <c r="SYK83" s="4"/>
      <c r="SYL83" s="4"/>
      <c r="SYM83" s="4"/>
      <c r="SYN83" s="4"/>
      <c r="SYO83" s="4"/>
      <c r="SYP83" s="4"/>
      <c r="SYQ83" s="4"/>
      <c r="SYR83" s="4"/>
      <c r="SYS83" s="4"/>
      <c r="SYT83" s="4"/>
      <c r="SYU83" s="4"/>
      <c r="SYV83" s="4"/>
      <c r="SYW83" s="4"/>
      <c r="SYX83" s="4"/>
      <c r="SYY83" s="4"/>
      <c r="SYZ83" s="4"/>
      <c r="SZA83" s="4"/>
      <c r="SZB83" s="4"/>
      <c r="SZC83" s="4"/>
      <c r="SZD83" s="4"/>
      <c r="SZE83" s="4"/>
      <c r="SZF83" s="4"/>
      <c r="SZG83" s="4"/>
      <c r="SZH83" s="4"/>
      <c r="SZI83" s="4"/>
      <c r="SZJ83" s="4"/>
      <c r="SZK83" s="4"/>
      <c r="SZL83" s="4"/>
      <c r="SZM83" s="4"/>
      <c r="SZN83" s="4"/>
      <c r="SZO83" s="4"/>
      <c r="SZP83" s="4"/>
      <c r="SZQ83" s="4"/>
      <c r="SZR83" s="4"/>
      <c r="SZS83" s="4"/>
      <c r="SZT83" s="4"/>
      <c r="SZU83" s="4"/>
      <c r="SZV83" s="4"/>
      <c r="SZW83" s="4"/>
      <c r="SZX83" s="4"/>
      <c r="SZY83" s="4"/>
      <c r="SZZ83" s="4"/>
      <c r="TAA83" s="4"/>
      <c r="TAB83" s="4"/>
      <c r="TAC83" s="4"/>
      <c r="TAD83" s="4"/>
      <c r="TAE83" s="4"/>
      <c r="TAF83" s="4"/>
      <c r="TAG83" s="4"/>
      <c r="TAH83" s="4"/>
      <c r="TAI83" s="4"/>
      <c r="TAJ83" s="4"/>
      <c r="TAK83" s="4"/>
      <c r="TAL83" s="4"/>
      <c r="TAM83" s="4"/>
      <c r="TAN83" s="4"/>
      <c r="TAO83" s="4"/>
      <c r="TAP83" s="4"/>
      <c r="TAQ83" s="4"/>
      <c r="TAR83" s="4"/>
      <c r="TAS83" s="4"/>
      <c r="TAT83" s="4"/>
      <c r="TAU83" s="4"/>
      <c r="TAV83" s="4"/>
      <c r="TAW83" s="4"/>
      <c r="TAX83" s="4"/>
      <c r="TAY83" s="4"/>
      <c r="TAZ83" s="4"/>
      <c r="TBA83" s="4"/>
      <c r="TBB83" s="4"/>
      <c r="TBC83" s="4"/>
      <c r="TBD83" s="4"/>
      <c r="TBE83" s="4"/>
      <c r="TBF83" s="4"/>
      <c r="TBG83" s="4"/>
      <c r="TBH83" s="4"/>
      <c r="TBI83" s="4"/>
      <c r="TBJ83" s="4"/>
      <c r="TBK83" s="4"/>
      <c r="TBL83" s="4"/>
      <c r="TBM83" s="4"/>
      <c r="TBN83" s="4"/>
      <c r="TBO83" s="4"/>
      <c r="TBP83" s="4"/>
      <c r="TBQ83" s="4"/>
      <c r="TBR83" s="4"/>
      <c r="TBS83" s="4"/>
      <c r="TBT83" s="4"/>
      <c r="TBU83" s="4"/>
      <c r="TBV83" s="4"/>
      <c r="TBW83" s="4"/>
      <c r="TBX83" s="4"/>
      <c r="TBY83" s="4"/>
      <c r="TBZ83" s="4"/>
      <c r="TCA83" s="4"/>
      <c r="TCB83" s="4"/>
      <c r="TCC83" s="4"/>
      <c r="TCD83" s="4"/>
      <c r="TCE83" s="4"/>
      <c r="TCF83" s="4"/>
      <c r="TCG83" s="4"/>
      <c r="TCH83" s="4"/>
      <c r="TCI83" s="4"/>
      <c r="TCJ83" s="4"/>
      <c r="TCK83" s="4"/>
      <c r="TCL83" s="4"/>
      <c r="TCM83" s="4"/>
      <c r="TCN83" s="4"/>
      <c r="TCO83" s="4"/>
      <c r="TCP83" s="4"/>
      <c r="TCQ83" s="4"/>
      <c r="TCR83" s="4"/>
      <c r="TCS83" s="4"/>
      <c r="TCT83" s="4"/>
      <c r="TCU83" s="4"/>
      <c r="TCV83" s="4"/>
      <c r="TCW83" s="4"/>
      <c r="TCX83" s="4"/>
      <c r="TCY83" s="4"/>
      <c r="TCZ83" s="4"/>
      <c r="TDA83" s="4"/>
      <c r="TDB83" s="4"/>
      <c r="TDC83" s="4"/>
      <c r="TDD83" s="4"/>
      <c r="TDE83" s="4"/>
      <c r="TDF83" s="4"/>
      <c r="TDG83" s="4"/>
      <c r="TDH83" s="4"/>
      <c r="TDI83" s="4"/>
      <c r="TDJ83" s="4"/>
      <c r="TDK83" s="4"/>
      <c r="TDL83" s="4"/>
      <c r="TDM83" s="4"/>
      <c r="TDN83" s="4"/>
      <c r="TDO83" s="4"/>
      <c r="TDP83" s="4"/>
      <c r="TDQ83" s="4"/>
      <c r="TDR83" s="4"/>
      <c r="TDS83" s="4"/>
      <c r="TDT83" s="4"/>
      <c r="TDU83" s="4"/>
      <c r="TDV83" s="4"/>
      <c r="TDW83" s="4"/>
      <c r="TDX83" s="4"/>
      <c r="TDY83" s="4"/>
      <c r="TDZ83" s="4"/>
      <c r="TEA83" s="4"/>
      <c r="TEB83" s="4"/>
      <c r="TEC83" s="4"/>
      <c r="TED83" s="4"/>
      <c r="TEE83" s="4"/>
      <c r="TEF83" s="4"/>
      <c r="TEG83" s="4"/>
      <c r="TEH83" s="4"/>
      <c r="TEI83" s="4"/>
      <c r="TEJ83" s="4"/>
      <c r="TEK83" s="4"/>
      <c r="TEL83" s="4"/>
      <c r="TEM83" s="4"/>
      <c r="TEN83" s="4"/>
      <c r="TEO83" s="4"/>
      <c r="TEP83" s="4"/>
      <c r="TEQ83" s="4"/>
      <c r="TER83" s="4"/>
      <c r="TES83" s="4"/>
      <c r="TET83" s="4"/>
      <c r="TEU83" s="4"/>
      <c r="TEV83" s="4"/>
      <c r="TEW83" s="4"/>
      <c r="TEX83" s="4"/>
      <c r="TEY83" s="4"/>
      <c r="TEZ83" s="4"/>
      <c r="TFA83" s="4"/>
      <c r="TFB83" s="4"/>
      <c r="TFC83" s="4"/>
      <c r="TFD83" s="4"/>
      <c r="TFE83" s="4"/>
      <c r="TFF83" s="4"/>
      <c r="TFG83" s="4"/>
      <c r="TFH83" s="4"/>
      <c r="TFI83" s="4"/>
      <c r="TFJ83" s="4"/>
      <c r="TFK83" s="4"/>
      <c r="TFL83" s="4"/>
      <c r="TFM83" s="4"/>
      <c r="TFN83" s="4"/>
      <c r="TFO83" s="4"/>
      <c r="TFP83" s="4"/>
      <c r="TFQ83" s="4"/>
      <c r="TFR83" s="4"/>
      <c r="TFS83" s="4"/>
      <c r="TFT83" s="4"/>
      <c r="TFU83" s="4"/>
      <c r="TFV83" s="4"/>
      <c r="TFW83" s="4"/>
      <c r="TFX83" s="4"/>
      <c r="TFY83" s="4"/>
      <c r="TFZ83" s="4"/>
      <c r="TGA83" s="4"/>
      <c r="TGB83" s="4"/>
      <c r="TGC83" s="4"/>
      <c r="TGD83" s="4"/>
      <c r="TGE83" s="4"/>
      <c r="TGF83" s="4"/>
      <c r="TGG83" s="4"/>
      <c r="TGH83" s="4"/>
      <c r="TGI83" s="4"/>
      <c r="TGJ83" s="4"/>
      <c r="TGK83" s="4"/>
      <c r="TGL83" s="4"/>
      <c r="TGM83" s="4"/>
      <c r="TGN83" s="4"/>
      <c r="TGO83" s="4"/>
      <c r="TGP83" s="4"/>
      <c r="TGQ83" s="4"/>
      <c r="TGR83" s="4"/>
      <c r="TGS83" s="4"/>
      <c r="TGT83" s="4"/>
      <c r="TGU83" s="4"/>
      <c r="TGV83" s="4"/>
      <c r="TGW83" s="4"/>
      <c r="TGX83" s="4"/>
      <c r="TGY83" s="4"/>
      <c r="TGZ83" s="4"/>
      <c r="THA83" s="4"/>
      <c r="THB83" s="4"/>
      <c r="THC83" s="4"/>
      <c r="THD83" s="4"/>
      <c r="THE83" s="4"/>
      <c r="THF83" s="4"/>
      <c r="THG83" s="4"/>
      <c r="THH83" s="4"/>
      <c r="THI83" s="4"/>
      <c r="THJ83" s="4"/>
      <c r="THK83" s="4"/>
      <c r="THL83" s="4"/>
      <c r="THM83" s="4"/>
      <c r="THN83" s="4"/>
      <c r="THO83" s="4"/>
      <c r="THP83" s="4"/>
      <c r="THQ83" s="4"/>
      <c r="THR83" s="4"/>
      <c r="THS83" s="4"/>
      <c r="THT83" s="4"/>
      <c r="THU83" s="4"/>
      <c r="THV83" s="4"/>
      <c r="THW83" s="4"/>
      <c r="THX83" s="4"/>
      <c r="THY83" s="4"/>
      <c r="THZ83" s="4"/>
      <c r="TIA83" s="4"/>
      <c r="TIB83" s="4"/>
      <c r="TIC83" s="4"/>
      <c r="TID83" s="4"/>
      <c r="TIE83" s="4"/>
      <c r="TIF83" s="4"/>
      <c r="TIG83" s="4"/>
      <c r="TIH83" s="4"/>
      <c r="TII83" s="4"/>
      <c r="TIJ83" s="4"/>
      <c r="TIK83" s="4"/>
      <c r="TIL83" s="4"/>
      <c r="TIM83" s="4"/>
      <c r="TIN83" s="4"/>
      <c r="TIO83" s="4"/>
      <c r="TIP83" s="4"/>
      <c r="TIQ83" s="4"/>
      <c r="TIR83" s="4"/>
      <c r="TIS83" s="4"/>
      <c r="TIT83" s="4"/>
      <c r="TIU83" s="4"/>
      <c r="TIV83" s="4"/>
      <c r="TIW83" s="4"/>
      <c r="TIX83" s="4"/>
      <c r="TIY83" s="4"/>
      <c r="TIZ83" s="4"/>
      <c r="TJA83" s="4"/>
      <c r="TJB83" s="4"/>
      <c r="TJC83" s="4"/>
      <c r="TJD83" s="4"/>
      <c r="TJE83" s="4"/>
      <c r="TJF83" s="4"/>
      <c r="TJG83" s="4"/>
      <c r="TJH83" s="4"/>
      <c r="TJI83" s="4"/>
      <c r="TJJ83" s="4"/>
      <c r="TJK83" s="4"/>
      <c r="TJL83" s="4"/>
      <c r="TJM83" s="4"/>
      <c r="TJN83" s="4"/>
      <c r="TJO83" s="4"/>
      <c r="TJP83" s="4"/>
      <c r="TJQ83" s="4"/>
      <c r="TJR83" s="4"/>
      <c r="TJS83" s="4"/>
      <c r="TJT83" s="4"/>
      <c r="TJU83" s="4"/>
      <c r="TJV83" s="4"/>
      <c r="TJW83" s="4"/>
      <c r="TJX83" s="4"/>
      <c r="TJY83" s="4"/>
      <c r="TJZ83" s="4"/>
      <c r="TKA83" s="4"/>
      <c r="TKB83" s="4"/>
      <c r="TKC83" s="4"/>
      <c r="TKD83" s="4"/>
      <c r="TKE83" s="4"/>
      <c r="TKF83" s="4"/>
      <c r="TKG83" s="4"/>
      <c r="TKH83" s="4"/>
      <c r="TKI83" s="4"/>
      <c r="TKJ83" s="4"/>
      <c r="TKK83" s="4"/>
      <c r="TKL83" s="4"/>
      <c r="TKM83" s="4"/>
      <c r="TKN83" s="4"/>
      <c r="TKO83" s="4"/>
      <c r="TKP83" s="4"/>
      <c r="TKQ83" s="4"/>
      <c r="TKR83" s="4"/>
      <c r="TKS83" s="4"/>
      <c r="TKT83" s="4"/>
      <c r="TKU83" s="4"/>
      <c r="TKV83" s="4"/>
      <c r="TKW83" s="4"/>
      <c r="TKX83" s="4"/>
      <c r="TKY83" s="4"/>
      <c r="TKZ83" s="4"/>
      <c r="TLA83" s="4"/>
      <c r="TLB83" s="4"/>
      <c r="TLC83" s="4"/>
      <c r="TLD83" s="4"/>
      <c r="TLE83" s="4"/>
      <c r="TLF83" s="4"/>
      <c r="TLG83" s="4"/>
      <c r="TLH83" s="4"/>
      <c r="TLI83" s="4"/>
      <c r="TLJ83" s="4"/>
      <c r="TLK83" s="4"/>
      <c r="TLL83" s="4"/>
      <c r="TLM83" s="4"/>
      <c r="TLN83" s="4"/>
      <c r="TLO83" s="4"/>
      <c r="TLP83" s="4"/>
      <c r="TLQ83" s="4"/>
      <c r="TLR83" s="4"/>
      <c r="TLS83" s="4"/>
      <c r="TLT83" s="4"/>
      <c r="TLU83" s="4"/>
      <c r="TLV83" s="4"/>
      <c r="TLW83" s="4"/>
      <c r="TLX83" s="4"/>
      <c r="TLY83" s="4"/>
      <c r="TLZ83" s="4"/>
      <c r="TMA83" s="4"/>
      <c r="TMB83" s="4"/>
      <c r="TMC83" s="4"/>
      <c r="TMD83" s="4"/>
      <c r="TME83" s="4"/>
      <c r="TMF83" s="4"/>
      <c r="TMG83" s="4"/>
      <c r="TMH83" s="4"/>
      <c r="TMI83" s="4"/>
      <c r="TMJ83" s="4"/>
      <c r="TMK83" s="4"/>
      <c r="TML83" s="4"/>
      <c r="TMM83" s="4"/>
      <c r="TMN83" s="4"/>
      <c r="TMO83" s="4"/>
      <c r="TMP83" s="4"/>
      <c r="TMQ83" s="4"/>
      <c r="TMR83" s="4"/>
      <c r="TMS83" s="4"/>
      <c r="TMT83" s="4"/>
      <c r="TMU83" s="4"/>
      <c r="TMV83" s="4"/>
      <c r="TMW83" s="4"/>
      <c r="TMX83" s="4"/>
      <c r="TMY83" s="4"/>
      <c r="TMZ83" s="4"/>
      <c r="TNA83" s="4"/>
      <c r="TNB83" s="4"/>
      <c r="TNC83" s="4"/>
      <c r="TND83" s="4"/>
      <c r="TNE83" s="4"/>
      <c r="TNF83" s="4"/>
      <c r="TNG83" s="4"/>
      <c r="TNH83" s="4"/>
      <c r="TNI83" s="4"/>
      <c r="TNJ83" s="4"/>
      <c r="TNK83" s="4"/>
      <c r="TNL83" s="4"/>
      <c r="TNM83" s="4"/>
      <c r="TNN83" s="4"/>
      <c r="TNO83" s="4"/>
      <c r="TNP83" s="4"/>
      <c r="TNQ83" s="4"/>
      <c r="TNR83" s="4"/>
      <c r="TNS83" s="4"/>
      <c r="TNT83" s="4"/>
      <c r="TNU83" s="4"/>
      <c r="TNV83" s="4"/>
      <c r="TNW83" s="4"/>
      <c r="TNX83" s="4"/>
      <c r="TNY83" s="4"/>
      <c r="TNZ83" s="4"/>
      <c r="TOA83" s="4"/>
      <c r="TOB83" s="4"/>
      <c r="TOC83" s="4"/>
      <c r="TOD83" s="4"/>
      <c r="TOE83" s="4"/>
      <c r="TOF83" s="4"/>
      <c r="TOG83" s="4"/>
      <c r="TOH83" s="4"/>
      <c r="TOI83" s="4"/>
      <c r="TOJ83" s="4"/>
      <c r="TOK83" s="4"/>
      <c r="TOL83" s="4"/>
      <c r="TOM83" s="4"/>
      <c r="TON83" s="4"/>
      <c r="TOO83" s="4"/>
      <c r="TOP83" s="4"/>
      <c r="TOQ83" s="4"/>
      <c r="TOR83" s="4"/>
      <c r="TOS83" s="4"/>
      <c r="TOT83" s="4"/>
      <c r="TOU83" s="4"/>
      <c r="TOV83" s="4"/>
      <c r="TOW83" s="4"/>
      <c r="TOX83" s="4"/>
      <c r="TOY83" s="4"/>
      <c r="TOZ83" s="4"/>
      <c r="TPA83" s="4"/>
      <c r="TPB83" s="4"/>
      <c r="TPC83" s="4"/>
      <c r="TPD83" s="4"/>
      <c r="TPE83" s="4"/>
      <c r="TPF83" s="4"/>
      <c r="TPG83" s="4"/>
      <c r="TPH83" s="4"/>
      <c r="TPI83" s="4"/>
      <c r="TPJ83" s="4"/>
      <c r="TPK83" s="4"/>
      <c r="TPL83" s="4"/>
      <c r="TPM83" s="4"/>
      <c r="TPN83" s="4"/>
      <c r="TPO83" s="4"/>
      <c r="TPP83" s="4"/>
      <c r="TPQ83" s="4"/>
      <c r="TPR83" s="4"/>
      <c r="TPS83" s="4"/>
      <c r="TPT83" s="4"/>
      <c r="TPU83" s="4"/>
      <c r="TPV83" s="4"/>
      <c r="TPW83" s="4"/>
      <c r="TPX83" s="4"/>
      <c r="TPY83" s="4"/>
      <c r="TPZ83" s="4"/>
      <c r="TQA83" s="4"/>
      <c r="TQB83" s="4"/>
      <c r="TQC83" s="4"/>
      <c r="TQD83" s="4"/>
      <c r="TQE83" s="4"/>
      <c r="TQF83" s="4"/>
      <c r="TQG83" s="4"/>
      <c r="TQH83" s="4"/>
      <c r="TQI83" s="4"/>
      <c r="TQJ83" s="4"/>
      <c r="TQK83" s="4"/>
      <c r="TQL83" s="4"/>
      <c r="TQM83" s="4"/>
      <c r="TQN83" s="4"/>
      <c r="TQO83" s="4"/>
      <c r="TQP83" s="4"/>
      <c r="TQQ83" s="4"/>
      <c r="TQR83" s="4"/>
      <c r="TQS83" s="4"/>
      <c r="TQT83" s="4"/>
      <c r="TQU83" s="4"/>
      <c r="TQV83" s="4"/>
      <c r="TQW83" s="4"/>
      <c r="TQX83" s="4"/>
      <c r="TQY83" s="4"/>
      <c r="TQZ83" s="4"/>
      <c r="TRA83" s="4"/>
      <c r="TRB83" s="4"/>
      <c r="TRC83" s="4"/>
      <c r="TRD83" s="4"/>
      <c r="TRE83" s="4"/>
      <c r="TRF83" s="4"/>
      <c r="TRG83" s="4"/>
      <c r="TRH83" s="4"/>
      <c r="TRI83" s="4"/>
      <c r="TRJ83" s="4"/>
      <c r="TRK83" s="4"/>
      <c r="TRL83" s="4"/>
      <c r="TRM83" s="4"/>
      <c r="TRN83" s="4"/>
      <c r="TRO83" s="4"/>
      <c r="TRP83" s="4"/>
      <c r="TRQ83" s="4"/>
      <c r="TRR83" s="4"/>
      <c r="TRS83" s="4"/>
      <c r="TRT83" s="4"/>
      <c r="TRU83" s="4"/>
      <c r="TRV83" s="4"/>
      <c r="TRW83" s="4"/>
      <c r="TRX83" s="4"/>
      <c r="TRY83" s="4"/>
      <c r="TRZ83" s="4"/>
      <c r="TSA83" s="4"/>
      <c r="TSB83" s="4"/>
      <c r="TSC83" s="4"/>
      <c r="TSD83" s="4"/>
      <c r="TSE83" s="4"/>
      <c r="TSF83" s="4"/>
      <c r="TSG83" s="4"/>
      <c r="TSH83" s="4"/>
      <c r="TSI83" s="4"/>
      <c r="TSJ83" s="4"/>
      <c r="TSK83" s="4"/>
      <c r="TSL83" s="4"/>
      <c r="TSM83" s="4"/>
      <c r="TSN83" s="4"/>
      <c r="TSO83" s="4"/>
      <c r="TSP83" s="4"/>
      <c r="TSQ83" s="4"/>
      <c r="TSR83" s="4"/>
      <c r="TSS83" s="4"/>
      <c r="TST83" s="4"/>
      <c r="TSU83" s="4"/>
      <c r="TSV83" s="4"/>
      <c r="TSW83" s="4"/>
      <c r="TSX83" s="4"/>
      <c r="TSY83" s="4"/>
      <c r="TSZ83" s="4"/>
      <c r="TTA83" s="4"/>
      <c r="TTB83" s="4"/>
      <c r="TTC83" s="4"/>
      <c r="TTD83" s="4"/>
      <c r="TTE83" s="4"/>
      <c r="TTF83" s="4"/>
      <c r="TTG83" s="4"/>
      <c r="TTH83" s="4"/>
      <c r="TTI83" s="4"/>
      <c r="TTJ83" s="4"/>
      <c r="TTK83" s="4"/>
      <c r="TTL83" s="4"/>
      <c r="TTM83" s="4"/>
      <c r="TTN83" s="4"/>
      <c r="TTO83" s="4"/>
      <c r="TTP83" s="4"/>
      <c r="TTQ83" s="4"/>
      <c r="TTR83" s="4"/>
      <c r="TTS83" s="4"/>
      <c r="TTT83" s="4"/>
      <c r="TTU83" s="4"/>
      <c r="TTV83" s="4"/>
      <c r="TTW83" s="4"/>
      <c r="TTX83" s="4"/>
      <c r="TTY83" s="4"/>
      <c r="TTZ83" s="4"/>
      <c r="TUA83" s="4"/>
      <c r="TUB83" s="4"/>
      <c r="TUC83" s="4"/>
      <c r="TUD83" s="4"/>
      <c r="TUE83" s="4"/>
      <c r="TUF83" s="4"/>
      <c r="TUG83" s="4"/>
      <c r="TUH83" s="4"/>
      <c r="TUI83" s="4"/>
      <c r="TUJ83" s="4"/>
      <c r="TUK83" s="4"/>
      <c r="TUL83" s="4"/>
      <c r="TUM83" s="4"/>
      <c r="TUN83" s="4"/>
      <c r="TUO83" s="4"/>
      <c r="TUP83" s="4"/>
      <c r="TUQ83" s="4"/>
      <c r="TUR83" s="4"/>
      <c r="TUS83" s="4"/>
      <c r="TUT83" s="4"/>
      <c r="TUU83" s="4"/>
      <c r="TUV83" s="4"/>
      <c r="TUW83" s="4"/>
      <c r="TUX83" s="4"/>
      <c r="TUY83" s="4"/>
      <c r="TUZ83" s="4"/>
      <c r="TVA83" s="4"/>
      <c r="TVB83" s="4"/>
      <c r="TVC83" s="4"/>
      <c r="TVD83" s="4"/>
      <c r="TVE83" s="4"/>
      <c r="TVF83" s="4"/>
      <c r="TVG83" s="4"/>
      <c r="TVH83" s="4"/>
      <c r="TVI83" s="4"/>
      <c r="TVJ83" s="4"/>
      <c r="TVK83" s="4"/>
      <c r="TVL83" s="4"/>
      <c r="TVM83" s="4"/>
      <c r="TVN83" s="4"/>
      <c r="TVO83" s="4"/>
      <c r="TVP83" s="4"/>
      <c r="TVQ83" s="4"/>
      <c r="TVR83" s="4"/>
      <c r="TVS83" s="4"/>
      <c r="TVT83" s="4"/>
      <c r="TVU83" s="4"/>
      <c r="TVV83" s="4"/>
      <c r="TVW83" s="4"/>
      <c r="TVX83" s="4"/>
      <c r="TVY83" s="4"/>
      <c r="TVZ83" s="4"/>
      <c r="TWA83" s="4"/>
      <c r="TWB83" s="4"/>
      <c r="TWC83" s="4"/>
      <c r="TWD83" s="4"/>
      <c r="TWE83" s="4"/>
      <c r="TWF83" s="4"/>
      <c r="TWG83" s="4"/>
      <c r="TWH83" s="4"/>
      <c r="TWI83" s="4"/>
      <c r="TWJ83" s="4"/>
      <c r="TWK83" s="4"/>
      <c r="TWL83" s="4"/>
      <c r="TWM83" s="4"/>
      <c r="TWN83" s="4"/>
      <c r="TWO83" s="4"/>
      <c r="TWP83" s="4"/>
      <c r="TWQ83" s="4"/>
      <c r="TWR83" s="4"/>
      <c r="TWS83" s="4"/>
      <c r="TWT83" s="4"/>
      <c r="TWU83" s="4"/>
      <c r="TWV83" s="4"/>
      <c r="TWW83" s="4"/>
      <c r="TWX83" s="4"/>
      <c r="TWY83" s="4"/>
      <c r="TWZ83" s="4"/>
      <c r="TXA83" s="4"/>
      <c r="TXB83" s="4"/>
      <c r="TXC83" s="4"/>
      <c r="TXD83" s="4"/>
      <c r="TXE83" s="4"/>
      <c r="TXF83" s="4"/>
      <c r="TXG83" s="4"/>
      <c r="TXH83" s="4"/>
      <c r="TXI83" s="4"/>
      <c r="TXJ83" s="4"/>
      <c r="TXK83" s="4"/>
      <c r="TXL83" s="4"/>
      <c r="TXM83" s="4"/>
      <c r="TXN83" s="4"/>
      <c r="TXO83" s="4"/>
      <c r="TXP83" s="4"/>
      <c r="TXQ83" s="4"/>
      <c r="TXR83" s="4"/>
      <c r="TXS83" s="4"/>
      <c r="TXT83" s="4"/>
      <c r="TXU83" s="4"/>
      <c r="TXV83" s="4"/>
      <c r="TXW83" s="4"/>
      <c r="TXX83" s="4"/>
      <c r="TXY83" s="4"/>
      <c r="TXZ83" s="4"/>
      <c r="TYA83" s="4"/>
      <c r="TYB83" s="4"/>
      <c r="TYC83" s="4"/>
      <c r="TYD83" s="4"/>
      <c r="TYE83" s="4"/>
      <c r="TYF83" s="4"/>
      <c r="TYG83" s="4"/>
      <c r="TYH83" s="4"/>
      <c r="TYI83" s="4"/>
      <c r="TYJ83" s="4"/>
      <c r="TYK83" s="4"/>
      <c r="TYL83" s="4"/>
      <c r="TYM83" s="4"/>
      <c r="TYN83" s="4"/>
      <c r="TYO83" s="4"/>
      <c r="TYP83" s="4"/>
      <c r="TYQ83" s="4"/>
      <c r="TYR83" s="4"/>
      <c r="TYS83" s="4"/>
      <c r="TYT83" s="4"/>
      <c r="TYU83" s="4"/>
      <c r="TYV83" s="4"/>
      <c r="TYW83" s="4"/>
      <c r="TYX83" s="4"/>
      <c r="TYY83" s="4"/>
      <c r="TYZ83" s="4"/>
      <c r="TZA83" s="4"/>
      <c r="TZB83" s="4"/>
      <c r="TZC83" s="4"/>
      <c r="TZD83" s="4"/>
      <c r="TZE83" s="4"/>
      <c r="TZF83" s="4"/>
      <c r="TZG83" s="4"/>
      <c r="TZH83" s="4"/>
      <c r="TZI83" s="4"/>
      <c r="TZJ83" s="4"/>
      <c r="TZK83" s="4"/>
      <c r="TZL83" s="4"/>
      <c r="TZM83" s="4"/>
      <c r="TZN83" s="4"/>
      <c r="TZO83" s="4"/>
      <c r="TZP83" s="4"/>
      <c r="TZQ83" s="4"/>
      <c r="TZR83" s="4"/>
      <c r="TZS83" s="4"/>
      <c r="TZT83" s="4"/>
      <c r="TZU83" s="4"/>
      <c r="TZV83" s="4"/>
      <c r="TZW83" s="4"/>
      <c r="TZX83" s="4"/>
      <c r="TZY83" s="4"/>
      <c r="TZZ83" s="4"/>
      <c r="UAA83" s="4"/>
      <c r="UAB83" s="4"/>
      <c r="UAC83" s="4"/>
      <c r="UAD83" s="4"/>
      <c r="UAE83" s="4"/>
      <c r="UAF83" s="4"/>
      <c r="UAG83" s="4"/>
      <c r="UAH83" s="4"/>
      <c r="UAI83" s="4"/>
      <c r="UAJ83" s="4"/>
      <c r="UAK83" s="4"/>
      <c r="UAL83" s="4"/>
      <c r="UAM83" s="4"/>
      <c r="UAN83" s="4"/>
      <c r="UAO83" s="4"/>
      <c r="UAP83" s="4"/>
      <c r="UAQ83" s="4"/>
      <c r="UAR83" s="4"/>
      <c r="UAS83" s="4"/>
      <c r="UAT83" s="4"/>
      <c r="UAU83" s="4"/>
      <c r="UAV83" s="4"/>
      <c r="UAW83" s="4"/>
      <c r="UAX83" s="4"/>
      <c r="UAY83" s="4"/>
      <c r="UAZ83" s="4"/>
      <c r="UBA83" s="4"/>
      <c r="UBB83" s="4"/>
      <c r="UBC83" s="4"/>
      <c r="UBD83" s="4"/>
      <c r="UBE83" s="4"/>
      <c r="UBF83" s="4"/>
      <c r="UBG83" s="4"/>
      <c r="UBH83" s="4"/>
      <c r="UBI83" s="4"/>
      <c r="UBJ83" s="4"/>
      <c r="UBK83" s="4"/>
      <c r="UBL83" s="4"/>
      <c r="UBM83" s="4"/>
      <c r="UBN83" s="4"/>
      <c r="UBO83" s="4"/>
      <c r="UBP83" s="4"/>
      <c r="UBQ83" s="4"/>
      <c r="UBR83" s="4"/>
      <c r="UBS83" s="4"/>
      <c r="UBT83" s="4"/>
      <c r="UBU83" s="4"/>
      <c r="UBV83" s="4"/>
      <c r="UBW83" s="4"/>
      <c r="UBX83" s="4"/>
      <c r="UBY83" s="4"/>
      <c r="UBZ83" s="4"/>
      <c r="UCA83" s="4"/>
      <c r="UCB83" s="4"/>
      <c r="UCC83" s="4"/>
      <c r="UCD83" s="4"/>
      <c r="UCE83" s="4"/>
      <c r="UCF83" s="4"/>
      <c r="UCG83" s="4"/>
      <c r="UCH83" s="4"/>
      <c r="UCI83" s="4"/>
      <c r="UCJ83" s="4"/>
      <c r="UCK83" s="4"/>
      <c r="UCL83" s="4"/>
      <c r="UCM83" s="4"/>
      <c r="UCN83" s="4"/>
      <c r="UCO83" s="4"/>
      <c r="UCP83" s="4"/>
      <c r="UCQ83" s="4"/>
      <c r="UCR83" s="4"/>
      <c r="UCS83" s="4"/>
      <c r="UCT83" s="4"/>
      <c r="UCU83" s="4"/>
      <c r="UCV83" s="4"/>
      <c r="UCW83" s="4"/>
      <c r="UCX83" s="4"/>
      <c r="UCY83" s="4"/>
      <c r="UCZ83" s="4"/>
      <c r="UDA83" s="4"/>
      <c r="UDB83" s="4"/>
      <c r="UDC83" s="4"/>
      <c r="UDD83" s="4"/>
      <c r="UDE83" s="4"/>
      <c r="UDF83" s="4"/>
      <c r="UDG83" s="4"/>
      <c r="UDH83" s="4"/>
      <c r="UDI83" s="4"/>
      <c r="UDJ83" s="4"/>
      <c r="UDK83" s="4"/>
      <c r="UDL83" s="4"/>
      <c r="UDM83" s="4"/>
      <c r="UDN83" s="4"/>
      <c r="UDO83" s="4"/>
      <c r="UDP83" s="4"/>
      <c r="UDQ83" s="4"/>
      <c r="UDR83" s="4"/>
      <c r="UDS83" s="4"/>
      <c r="UDT83" s="4"/>
      <c r="UDU83" s="4"/>
      <c r="UDV83" s="4"/>
      <c r="UDW83" s="4"/>
      <c r="UDX83" s="4"/>
      <c r="UDY83" s="4"/>
      <c r="UDZ83" s="4"/>
      <c r="UEA83" s="4"/>
      <c r="UEB83" s="4"/>
      <c r="UEC83" s="4"/>
      <c r="UED83" s="4"/>
      <c r="UEE83" s="4"/>
      <c r="UEF83" s="4"/>
      <c r="UEG83" s="4"/>
      <c r="UEH83" s="4"/>
      <c r="UEI83" s="4"/>
      <c r="UEJ83" s="4"/>
      <c r="UEK83" s="4"/>
      <c r="UEL83" s="4"/>
      <c r="UEM83" s="4"/>
      <c r="UEN83" s="4"/>
      <c r="UEO83" s="4"/>
      <c r="UEP83" s="4"/>
      <c r="UEQ83" s="4"/>
      <c r="UER83" s="4"/>
      <c r="UES83" s="4"/>
      <c r="UET83" s="4"/>
      <c r="UEU83" s="4"/>
      <c r="UEV83" s="4"/>
      <c r="UEW83" s="4"/>
      <c r="UEX83" s="4"/>
      <c r="UEY83" s="4"/>
      <c r="UEZ83" s="4"/>
      <c r="UFA83" s="4"/>
      <c r="UFB83" s="4"/>
      <c r="UFC83" s="4"/>
      <c r="UFD83" s="4"/>
      <c r="UFE83" s="4"/>
      <c r="UFF83" s="4"/>
      <c r="UFG83" s="4"/>
      <c r="UFH83" s="4"/>
      <c r="UFI83" s="4"/>
      <c r="UFJ83" s="4"/>
      <c r="UFK83" s="4"/>
      <c r="UFL83" s="4"/>
      <c r="UFM83" s="4"/>
      <c r="UFN83" s="4"/>
      <c r="UFO83" s="4"/>
      <c r="UFP83" s="4"/>
      <c r="UFQ83" s="4"/>
      <c r="UFR83" s="4"/>
      <c r="UFS83" s="4"/>
      <c r="UFT83" s="4"/>
      <c r="UFU83" s="4"/>
      <c r="UFV83" s="4"/>
      <c r="UFW83" s="4"/>
      <c r="UFX83" s="4"/>
      <c r="UFY83" s="4"/>
      <c r="UFZ83" s="4"/>
      <c r="UGA83" s="4"/>
      <c r="UGB83" s="4"/>
      <c r="UGC83" s="4"/>
      <c r="UGD83" s="4"/>
      <c r="UGE83" s="4"/>
      <c r="UGF83" s="4"/>
      <c r="UGG83" s="4"/>
      <c r="UGH83" s="4"/>
      <c r="UGI83" s="4"/>
      <c r="UGJ83" s="4"/>
      <c r="UGK83" s="4"/>
      <c r="UGL83" s="4"/>
      <c r="UGM83" s="4"/>
      <c r="UGN83" s="4"/>
      <c r="UGO83" s="4"/>
      <c r="UGP83" s="4"/>
      <c r="UGQ83" s="4"/>
      <c r="UGR83" s="4"/>
      <c r="UGS83" s="4"/>
      <c r="UGT83" s="4"/>
      <c r="UGU83" s="4"/>
      <c r="UGV83" s="4"/>
      <c r="UGW83" s="4"/>
      <c r="UGX83" s="4"/>
      <c r="UGY83" s="4"/>
      <c r="UGZ83" s="4"/>
      <c r="UHA83" s="4"/>
      <c r="UHB83" s="4"/>
      <c r="UHC83" s="4"/>
      <c r="UHD83" s="4"/>
      <c r="UHE83" s="4"/>
      <c r="UHF83" s="4"/>
      <c r="UHG83" s="4"/>
      <c r="UHH83" s="4"/>
      <c r="UHI83" s="4"/>
      <c r="UHJ83" s="4"/>
      <c r="UHK83" s="4"/>
      <c r="UHL83" s="4"/>
      <c r="UHM83" s="4"/>
      <c r="UHN83" s="4"/>
      <c r="UHO83" s="4"/>
      <c r="UHP83" s="4"/>
      <c r="UHQ83" s="4"/>
      <c r="UHR83" s="4"/>
      <c r="UHS83" s="4"/>
      <c r="UHT83" s="4"/>
      <c r="UHU83" s="4"/>
      <c r="UHV83" s="4"/>
      <c r="UHW83" s="4"/>
      <c r="UHX83" s="4"/>
      <c r="UHY83" s="4"/>
      <c r="UHZ83" s="4"/>
      <c r="UIA83" s="4"/>
      <c r="UIB83" s="4"/>
      <c r="UIC83" s="4"/>
      <c r="UID83" s="4"/>
      <c r="UIE83" s="4"/>
      <c r="UIF83" s="4"/>
      <c r="UIG83" s="4"/>
      <c r="UIH83" s="4"/>
      <c r="UII83" s="4"/>
      <c r="UIJ83" s="4"/>
      <c r="UIK83" s="4"/>
      <c r="UIL83" s="4"/>
      <c r="UIM83" s="4"/>
      <c r="UIN83" s="4"/>
      <c r="UIO83" s="4"/>
      <c r="UIP83" s="4"/>
      <c r="UIQ83" s="4"/>
      <c r="UIR83" s="4"/>
      <c r="UIS83" s="4"/>
      <c r="UIT83" s="4"/>
      <c r="UIU83" s="4"/>
      <c r="UIV83" s="4"/>
      <c r="UIW83" s="4"/>
      <c r="UIX83" s="4"/>
      <c r="UIY83" s="4"/>
      <c r="UIZ83" s="4"/>
      <c r="UJA83" s="4"/>
      <c r="UJB83" s="4"/>
      <c r="UJC83" s="4"/>
      <c r="UJD83" s="4"/>
      <c r="UJE83" s="4"/>
      <c r="UJF83" s="4"/>
      <c r="UJG83" s="4"/>
      <c r="UJH83" s="4"/>
      <c r="UJI83" s="4"/>
      <c r="UJJ83" s="4"/>
      <c r="UJK83" s="4"/>
      <c r="UJL83" s="4"/>
      <c r="UJM83" s="4"/>
      <c r="UJN83" s="4"/>
      <c r="UJO83" s="4"/>
      <c r="UJP83" s="4"/>
      <c r="UJQ83" s="4"/>
      <c r="UJR83" s="4"/>
      <c r="UJS83" s="4"/>
      <c r="UJT83" s="4"/>
      <c r="UJU83" s="4"/>
      <c r="UJV83" s="4"/>
      <c r="UJW83" s="4"/>
      <c r="UJX83" s="4"/>
      <c r="UJY83" s="4"/>
      <c r="UJZ83" s="4"/>
      <c r="UKA83" s="4"/>
      <c r="UKB83" s="4"/>
      <c r="UKC83" s="4"/>
      <c r="UKD83" s="4"/>
      <c r="UKE83" s="4"/>
      <c r="UKF83" s="4"/>
      <c r="UKG83" s="4"/>
      <c r="UKH83" s="4"/>
      <c r="UKI83" s="4"/>
      <c r="UKJ83" s="4"/>
      <c r="UKK83" s="4"/>
      <c r="UKL83" s="4"/>
      <c r="UKM83" s="4"/>
      <c r="UKN83" s="4"/>
      <c r="UKO83" s="4"/>
      <c r="UKP83" s="4"/>
      <c r="UKQ83" s="4"/>
      <c r="UKR83" s="4"/>
      <c r="UKS83" s="4"/>
      <c r="UKT83" s="4"/>
      <c r="UKU83" s="4"/>
      <c r="UKV83" s="4"/>
      <c r="UKW83" s="4"/>
      <c r="UKX83" s="4"/>
      <c r="UKY83" s="4"/>
      <c r="UKZ83" s="4"/>
      <c r="ULA83" s="4"/>
      <c r="ULB83" s="4"/>
      <c r="ULC83" s="4"/>
      <c r="ULD83" s="4"/>
      <c r="ULE83" s="4"/>
      <c r="ULF83" s="4"/>
      <c r="ULG83" s="4"/>
      <c r="ULH83" s="4"/>
      <c r="ULI83" s="4"/>
      <c r="ULJ83" s="4"/>
      <c r="ULK83" s="4"/>
      <c r="ULL83" s="4"/>
      <c r="ULM83" s="4"/>
      <c r="ULN83" s="4"/>
      <c r="ULO83" s="4"/>
      <c r="ULP83" s="4"/>
      <c r="ULQ83" s="4"/>
      <c r="ULR83" s="4"/>
      <c r="ULS83" s="4"/>
      <c r="ULT83" s="4"/>
      <c r="ULU83" s="4"/>
      <c r="ULV83" s="4"/>
      <c r="ULW83" s="4"/>
      <c r="ULX83" s="4"/>
      <c r="ULY83" s="4"/>
      <c r="ULZ83" s="4"/>
      <c r="UMA83" s="4"/>
      <c r="UMB83" s="4"/>
      <c r="UMC83" s="4"/>
      <c r="UMD83" s="4"/>
      <c r="UME83" s="4"/>
      <c r="UMF83" s="4"/>
      <c r="UMG83" s="4"/>
      <c r="UMH83" s="4"/>
      <c r="UMI83" s="4"/>
      <c r="UMJ83" s="4"/>
      <c r="UMK83" s="4"/>
      <c r="UML83" s="4"/>
      <c r="UMM83" s="4"/>
      <c r="UMN83" s="4"/>
      <c r="UMO83" s="4"/>
      <c r="UMP83" s="4"/>
      <c r="UMQ83" s="4"/>
      <c r="UMR83" s="4"/>
      <c r="UMS83" s="4"/>
      <c r="UMT83" s="4"/>
      <c r="UMU83" s="4"/>
      <c r="UMV83" s="4"/>
      <c r="UMW83" s="4"/>
      <c r="UMX83" s="4"/>
      <c r="UMY83" s="4"/>
      <c r="UMZ83" s="4"/>
      <c r="UNA83" s="4"/>
      <c r="UNB83" s="4"/>
      <c r="UNC83" s="4"/>
      <c r="UND83" s="4"/>
      <c r="UNE83" s="4"/>
      <c r="UNF83" s="4"/>
      <c r="UNG83" s="4"/>
      <c r="UNH83" s="4"/>
      <c r="UNI83" s="4"/>
      <c r="UNJ83" s="4"/>
      <c r="UNK83" s="4"/>
      <c r="UNL83" s="4"/>
      <c r="UNM83" s="4"/>
      <c r="UNN83" s="4"/>
      <c r="UNO83" s="4"/>
      <c r="UNP83" s="4"/>
      <c r="UNQ83" s="4"/>
      <c r="UNR83" s="4"/>
      <c r="UNS83" s="4"/>
      <c r="UNT83" s="4"/>
      <c r="UNU83" s="4"/>
      <c r="UNV83" s="4"/>
      <c r="UNW83" s="4"/>
      <c r="UNX83" s="4"/>
      <c r="UNY83" s="4"/>
      <c r="UNZ83" s="4"/>
      <c r="UOA83" s="4"/>
      <c r="UOB83" s="4"/>
      <c r="UOC83" s="4"/>
      <c r="UOD83" s="4"/>
      <c r="UOE83" s="4"/>
      <c r="UOF83" s="4"/>
      <c r="UOG83" s="4"/>
      <c r="UOH83" s="4"/>
      <c r="UOI83" s="4"/>
      <c r="UOJ83" s="4"/>
      <c r="UOK83" s="4"/>
      <c r="UOL83" s="4"/>
      <c r="UOM83" s="4"/>
      <c r="UON83" s="4"/>
      <c r="UOO83" s="4"/>
      <c r="UOP83" s="4"/>
      <c r="UOQ83" s="4"/>
      <c r="UOR83" s="4"/>
      <c r="UOS83" s="4"/>
      <c r="UOT83" s="4"/>
      <c r="UOU83" s="4"/>
      <c r="UOV83" s="4"/>
      <c r="UOW83" s="4"/>
      <c r="UOX83" s="4"/>
      <c r="UOY83" s="4"/>
      <c r="UOZ83" s="4"/>
      <c r="UPA83" s="4"/>
      <c r="UPB83" s="4"/>
      <c r="UPC83" s="4"/>
      <c r="UPD83" s="4"/>
      <c r="UPE83" s="4"/>
      <c r="UPF83" s="4"/>
      <c r="UPG83" s="4"/>
      <c r="UPH83" s="4"/>
      <c r="UPI83" s="4"/>
      <c r="UPJ83" s="4"/>
      <c r="UPK83" s="4"/>
      <c r="UPL83" s="4"/>
      <c r="UPM83" s="4"/>
      <c r="UPN83" s="4"/>
      <c r="UPO83" s="4"/>
      <c r="UPP83" s="4"/>
      <c r="UPQ83" s="4"/>
      <c r="UPR83" s="4"/>
      <c r="UPS83" s="4"/>
      <c r="UPT83" s="4"/>
      <c r="UPU83" s="4"/>
      <c r="UPV83" s="4"/>
      <c r="UPW83" s="4"/>
      <c r="UPX83" s="4"/>
      <c r="UPY83" s="4"/>
      <c r="UPZ83" s="4"/>
      <c r="UQA83" s="4"/>
      <c r="UQB83" s="4"/>
      <c r="UQC83" s="4"/>
      <c r="UQD83" s="4"/>
      <c r="UQE83" s="4"/>
      <c r="UQF83" s="4"/>
      <c r="UQG83" s="4"/>
      <c r="UQH83" s="4"/>
      <c r="UQI83" s="4"/>
      <c r="UQJ83" s="4"/>
      <c r="UQK83" s="4"/>
      <c r="UQL83" s="4"/>
      <c r="UQM83" s="4"/>
      <c r="UQN83" s="4"/>
      <c r="UQO83" s="4"/>
      <c r="UQP83" s="4"/>
      <c r="UQQ83" s="4"/>
      <c r="UQR83" s="4"/>
      <c r="UQS83" s="4"/>
      <c r="UQT83" s="4"/>
      <c r="UQU83" s="4"/>
      <c r="UQV83" s="4"/>
      <c r="UQW83" s="4"/>
      <c r="UQX83" s="4"/>
      <c r="UQY83" s="4"/>
      <c r="UQZ83" s="4"/>
      <c r="URA83" s="4"/>
      <c r="URB83" s="4"/>
      <c r="URC83" s="4"/>
      <c r="URD83" s="4"/>
      <c r="URE83" s="4"/>
      <c r="URF83" s="4"/>
      <c r="URG83" s="4"/>
      <c r="URH83" s="4"/>
      <c r="URI83" s="4"/>
      <c r="URJ83" s="4"/>
      <c r="URK83" s="4"/>
      <c r="URL83" s="4"/>
      <c r="URM83" s="4"/>
      <c r="URN83" s="4"/>
      <c r="URO83" s="4"/>
      <c r="URP83" s="4"/>
      <c r="URQ83" s="4"/>
      <c r="URR83" s="4"/>
      <c r="URS83" s="4"/>
      <c r="URT83" s="4"/>
      <c r="URU83" s="4"/>
      <c r="URV83" s="4"/>
      <c r="URW83" s="4"/>
      <c r="URX83" s="4"/>
      <c r="URY83" s="4"/>
      <c r="URZ83" s="4"/>
      <c r="USA83" s="4"/>
      <c r="USB83" s="4"/>
      <c r="USC83" s="4"/>
      <c r="USD83" s="4"/>
      <c r="USE83" s="4"/>
      <c r="USF83" s="4"/>
      <c r="USG83" s="4"/>
      <c r="USH83" s="4"/>
      <c r="USI83" s="4"/>
      <c r="USJ83" s="4"/>
      <c r="USK83" s="4"/>
      <c r="USL83" s="4"/>
      <c r="USM83" s="4"/>
      <c r="USN83" s="4"/>
      <c r="USO83" s="4"/>
      <c r="USP83" s="4"/>
      <c r="USQ83" s="4"/>
      <c r="USR83" s="4"/>
      <c r="USS83" s="4"/>
      <c r="UST83" s="4"/>
      <c r="USU83" s="4"/>
      <c r="USV83" s="4"/>
      <c r="USW83" s="4"/>
      <c r="USX83" s="4"/>
      <c r="USY83" s="4"/>
      <c r="USZ83" s="4"/>
      <c r="UTA83" s="4"/>
      <c r="UTB83" s="4"/>
      <c r="UTC83" s="4"/>
      <c r="UTD83" s="4"/>
      <c r="UTE83" s="4"/>
      <c r="UTF83" s="4"/>
      <c r="UTG83" s="4"/>
      <c r="UTH83" s="4"/>
      <c r="UTI83" s="4"/>
      <c r="UTJ83" s="4"/>
      <c r="UTK83" s="4"/>
      <c r="UTL83" s="4"/>
      <c r="UTM83" s="4"/>
      <c r="UTN83" s="4"/>
      <c r="UTO83" s="4"/>
      <c r="UTP83" s="4"/>
      <c r="UTQ83" s="4"/>
      <c r="UTR83" s="4"/>
      <c r="UTS83" s="4"/>
      <c r="UTT83" s="4"/>
      <c r="UTU83" s="4"/>
      <c r="UTV83" s="4"/>
      <c r="UTW83" s="4"/>
      <c r="UTX83" s="4"/>
      <c r="UTY83" s="4"/>
      <c r="UTZ83" s="4"/>
      <c r="UUA83" s="4"/>
      <c r="UUB83" s="4"/>
      <c r="UUC83" s="4"/>
      <c r="UUD83" s="4"/>
      <c r="UUE83" s="4"/>
      <c r="UUF83" s="4"/>
      <c r="UUG83" s="4"/>
      <c r="UUH83" s="4"/>
      <c r="UUI83" s="4"/>
      <c r="UUJ83" s="4"/>
      <c r="UUK83" s="4"/>
      <c r="UUL83" s="4"/>
      <c r="UUM83" s="4"/>
      <c r="UUN83" s="4"/>
      <c r="UUO83" s="4"/>
      <c r="UUP83" s="4"/>
      <c r="UUQ83" s="4"/>
      <c r="UUR83" s="4"/>
      <c r="UUS83" s="4"/>
      <c r="UUT83" s="4"/>
      <c r="UUU83" s="4"/>
      <c r="UUV83" s="4"/>
      <c r="UUW83" s="4"/>
      <c r="UUX83" s="4"/>
      <c r="UUY83" s="4"/>
      <c r="UUZ83" s="4"/>
      <c r="UVA83" s="4"/>
      <c r="UVB83" s="4"/>
      <c r="UVC83" s="4"/>
      <c r="UVD83" s="4"/>
      <c r="UVE83" s="4"/>
      <c r="UVF83" s="4"/>
      <c r="UVG83" s="4"/>
      <c r="UVH83" s="4"/>
      <c r="UVI83" s="4"/>
      <c r="UVJ83" s="4"/>
      <c r="UVK83" s="4"/>
      <c r="UVL83" s="4"/>
      <c r="UVM83" s="4"/>
      <c r="UVN83" s="4"/>
      <c r="UVO83" s="4"/>
      <c r="UVP83" s="4"/>
      <c r="UVQ83" s="4"/>
      <c r="UVR83" s="4"/>
      <c r="UVS83" s="4"/>
      <c r="UVT83" s="4"/>
      <c r="UVU83" s="4"/>
      <c r="UVV83" s="4"/>
      <c r="UVW83" s="4"/>
      <c r="UVX83" s="4"/>
      <c r="UVY83" s="4"/>
      <c r="UVZ83" s="4"/>
      <c r="UWA83" s="4"/>
      <c r="UWB83" s="4"/>
      <c r="UWC83" s="4"/>
      <c r="UWD83" s="4"/>
      <c r="UWE83" s="4"/>
      <c r="UWF83" s="4"/>
      <c r="UWG83" s="4"/>
      <c r="UWH83" s="4"/>
      <c r="UWI83" s="4"/>
      <c r="UWJ83" s="4"/>
      <c r="UWK83" s="4"/>
      <c r="UWL83" s="4"/>
      <c r="UWM83" s="4"/>
      <c r="UWN83" s="4"/>
      <c r="UWO83" s="4"/>
      <c r="UWP83" s="4"/>
      <c r="UWQ83" s="4"/>
      <c r="UWR83" s="4"/>
      <c r="UWS83" s="4"/>
      <c r="UWT83" s="4"/>
      <c r="UWU83" s="4"/>
      <c r="UWV83" s="4"/>
      <c r="UWW83" s="4"/>
      <c r="UWX83" s="4"/>
      <c r="UWY83" s="4"/>
      <c r="UWZ83" s="4"/>
      <c r="UXA83" s="4"/>
      <c r="UXB83" s="4"/>
      <c r="UXC83" s="4"/>
      <c r="UXD83" s="4"/>
      <c r="UXE83" s="4"/>
      <c r="UXF83" s="4"/>
      <c r="UXG83" s="4"/>
      <c r="UXH83" s="4"/>
      <c r="UXI83" s="4"/>
      <c r="UXJ83" s="4"/>
      <c r="UXK83" s="4"/>
      <c r="UXL83" s="4"/>
      <c r="UXM83" s="4"/>
      <c r="UXN83" s="4"/>
      <c r="UXO83" s="4"/>
      <c r="UXP83" s="4"/>
      <c r="UXQ83" s="4"/>
      <c r="UXR83" s="4"/>
      <c r="UXS83" s="4"/>
      <c r="UXT83" s="4"/>
      <c r="UXU83" s="4"/>
      <c r="UXV83" s="4"/>
      <c r="UXW83" s="4"/>
      <c r="UXX83" s="4"/>
      <c r="UXY83" s="4"/>
      <c r="UXZ83" s="4"/>
      <c r="UYA83" s="4"/>
      <c r="UYB83" s="4"/>
      <c r="UYC83" s="4"/>
      <c r="UYD83" s="4"/>
      <c r="UYE83" s="4"/>
      <c r="UYF83" s="4"/>
      <c r="UYG83" s="4"/>
      <c r="UYH83" s="4"/>
      <c r="UYI83" s="4"/>
      <c r="UYJ83" s="4"/>
      <c r="UYK83" s="4"/>
      <c r="UYL83" s="4"/>
      <c r="UYM83" s="4"/>
      <c r="UYN83" s="4"/>
      <c r="UYO83" s="4"/>
      <c r="UYP83" s="4"/>
      <c r="UYQ83" s="4"/>
      <c r="UYR83" s="4"/>
      <c r="UYS83" s="4"/>
      <c r="UYT83" s="4"/>
      <c r="UYU83" s="4"/>
      <c r="UYV83" s="4"/>
      <c r="UYW83" s="4"/>
      <c r="UYX83" s="4"/>
      <c r="UYY83" s="4"/>
      <c r="UYZ83" s="4"/>
      <c r="UZA83" s="4"/>
      <c r="UZB83" s="4"/>
      <c r="UZC83" s="4"/>
      <c r="UZD83" s="4"/>
      <c r="UZE83" s="4"/>
      <c r="UZF83" s="4"/>
      <c r="UZG83" s="4"/>
      <c r="UZH83" s="4"/>
      <c r="UZI83" s="4"/>
      <c r="UZJ83" s="4"/>
      <c r="UZK83" s="4"/>
      <c r="UZL83" s="4"/>
      <c r="UZM83" s="4"/>
      <c r="UZN83" s="4"/>
      <c r="UZO83" s="4"/>
      <c r="UZP83" s="4"/>
      <c r="UZQ83" s="4"/>
      <c r="UZR83" s="4"/>
      <c r="UZS83" s="4"/>
      <c r="UZT83" s="4"/>
      <c r="UZU83" s="4"/>
      <c r="UZV83" s="4"/>
      <c r="UZW83" s="4"/>
      <c r="UZX83" s="4"/>
      <c r="UZY83" s="4"/>
      <c r="UZZ83" s="4"/>
      <c r="VAA83" s="4"/>
      <c r="VAB83" s="4"/>
      <c r="VAC83" s="4"/>
      <c r="VAD83" s="4"/>
      <c r="VAE83" s="4"/>
      <c r="VAF83" s="4"/>
      <c r="VAG83" s="4"/>
      <c r="VAH83" s="4"/>
      <c r="VAI83" s="4"/>
      <c r="VAJ83" s="4"/>
      <c r="VAK83" s="4"/>
      <c r="VAL83" s="4"/>
      <c r="VAM83" s="4"/>
      <c r="VAN83" s="4"/>
      <c r="VAO83" s="4"/>
      <c r="VAP83" s="4"/>
      <c r="VAQ83" s="4"/>
      <c r="VAR83" s="4"/>
      <c r="VAS83" s="4"/>
      <c r="VAT83" s="4"/>
      <c r="VAU83" s="4"/>
      <c r="VAV83" s="4"/>
      <c r="VAW83" s="4"/>
      <c r="VAX83" s="4"/>
      <c r="VAY83" s="4"/>
      <c r="VAZ83" s="4"/>
      <c r="VBA83" s="4"/>
      <c r="VBB83" s="4"/>
      <c r="VBC83" s="4"/>
      <c r="VBD83" s="4"/>
      <c r="VBE83" s="4"/>
      <c r="VBF83" s="4"/>
      <c r="VBG83" s="4"/>
      <c r="VBH83" s="4"/>
      <c r="VBI83" s="4"/>
      <c r="VBJ83" s="4"/>
      <c r="VBK83" s="4"/>
      <c r="VBL83" s="4"/>
      <c r="VBM83" s="4"/>
      <c r="VBN83" s="4"/>
      <c r="VBO83" s="4"/>
      <c r="VBP83" s="4"/>
      <c r="VBQ83" s="4"/>
      <c r="VBR83" s="4"/>
      <c r="VBS83" s="4"/>
      <c r="VBT83" s="4"/>
      <c r="VBU83" s="4"/>
      <c r="VBV83" s="4"/>
      <c r="VBW83" s="4"/>
      <c r="VBX83" s="4"/>
      <c r="VBY83" s="4"/>
      <c r="VBZ83" s="4"/>
      <c r="VCA83" s="4"/>
      <c r="VCB83" s="4"/>
      <c r="VCC83" s="4"/>
      <c r="VCD83" s="4"/>
      <c r="VCE83" s="4"/>
      <c r="VCF83" s="4"/>
      <c r="VCG83" s="4"/>
      <c r="VCH83" s="4"/>
      <c r="VCI83" s="4"/>
      <c r="VCJ83" s="4"/>
      <c r="VCK83" s="4"/>
      <c r="VCL83" s="4"/>
      <c r="VCM83" s="4"/>
      <c r="VCN83" s="4"/>
      <c r="VCO83" s="4"/>
      <c r="VCP83" s="4"/>
      <c r="VCQ83" s="4"/>
      <c r="VCR83" s="4"/>
      <c r="VCS83" s="4"/>
      <c r="VCT83" s="4"/>
      <c r="VCU83" s="4"/>
      <c r="VCV83" s="4"/>
      <c r="VCW83" s="4"/>
      <c r="VCX83" s="4"/>
      <c r="VCY83" s="4"/>
      <c r="VCZ83" s="4"/>
      <c r="VDA83" s="4"/>
      <c r="VDB83" s="4"/>
      <c r="VDC83" s="4"/>
      <c r="VDD83" s="4"/>
      <c r="VDE83" s="4"/>
      <c r="VDF83" s="4"/>
      <c r="VDG83" s="4"/>
      <c r="VDH83" s="4"/>
      <c r="VDI83" s="4"/>
      <c r="VDJ83" s="4"/>
      <c r="VDK83" s="4"/>
      <c r="VDL83" s="4"/>
      <c r="VDM83" s="4"/>
      <c r="VDN83" s="4"/>
      <c r="VDO83" s="4"/>
      <c r="VDP83" s="4"/>
      <c r="VDQ83" s="4"/>
      <c r="VDR83" s="4"/>
      <c r="VDS83" s="4"/>
      <c r="VDT83" s="4"/>
      <c r="VDU83" s="4"/>
      <c r="VDV83" s="4"/>
      <c r="VDW83" s="4"/>
      <c r="VDX83" s="4"/>
      <c r="VDY83" s="4"/>
      <c r="VDZ83" s="4"/>
      <c r="VEA83" s="4"/>
      <c r="VEB83" s="4"/>
      <c r="VEC83" s="4"/>
      <c r="VED83" s="4"/>
      <c r="VEE83" s="4"/>
      <c r="VEF83" s="4"/>
      <c r="VEG83" s="4"/>
      <c r="VEH83" s="4"/>
      <c r="VEI83" s="4"/>
      <c r="VEJ83" s="4"/>
      <c r="VEK83" s="4"/>
      <c r="VEL83" s="4"/>
      <c r="VEM83" s="4"/>
      <c r="VEN83" s="4"/>
      <c r="VEO83" s="4"/>
      <c r="VEP83" s="4"/>
      <c r="VEQ83" s="4"/>
      <c r="VER83" s="4"/>
      <c r="VES83" s="4"/>
      <c r="VET83" s="4"/>
      <c r="VEU83" s="4"/>
      <c r="VEV83" s="4"/>
      <c r="VEW83" s="4"/>
      <c r="VEX83" s="4"/>
      <c r="VEY83" s="4"/>
      <c r="VEZ83" s="4"/>
      <c r="VFA83" s="4"/>
      <c r="VFB83" s="4"/>
      <c r="VFC83" s="4"/>
      <c r="VFD83" s="4"/>
      <c r="VFE83" s="4"/>
      <c r="VFF83" s="4"/>
      <c r="VFG83" s="4"/>
      <c r="VFH83" s="4"/>
      <c r="VFI83" s="4"/>
      <c r="VFJ83" s="4"/>
      <c r="VFK83" s="4"/>
      <c r="VFL83" s="4"/>
      <c r="VFM83" s="4"/>
      <c r="VFN83" s="4"/>
      <c r="VFO83" s="4"/>
      <c r="VFP83" s="4"/>
      <c r="VFQ83" s="4"/>
      <c r="VFR83" s="4"/>
      <c r="VFS83" s="4"/>
      <c r="VFT83" s="4"/>
      <c r="VFU83" s="4"/>
      <c r="VFV83" s="4"/>
      <c r="VFW83" s="4"/>
      <c r="VFX83" s="4"/>
      <c r="VFY83" s="4"/>
      <c r="VFZ83" s="4"/>
      <c r="VGA83" s="4"/>
      <c r="VGB83" s="4"/>
      <c r="VGC83" s="4"/>
      <c r="VGD83" s="4"/>
      <c r="VGE83" s="4"/>
      <c r="VGF83" s="4"/>
      <c r="VGG83" s="4"/>
      <c r="VGH83" s="4"/>
      <c r="VGI83" s="4"/>
      <c r="VGJ83" s="4"/>
      <c r="VGK83" s="4"/>
      <c r="VGL83" s="4"/>
      <c r="VGM83" s="4"/>
      <c r="VGN83" s="4"/>
      <c r="VGO83" s="4"/>
      <c r="VGP83" s="4"/>
      <c r="VGQ83" s="4"/>
      <c r="VGR83" s="4"/>
      <c r="VGS83" s="4"/>
      <c r="VGT83" s="4"/>
      <c r="VGU83" s="4"/>
      <c r="VGV83" s="4"/>
      <c r="VGW83" s="4"/>
      <c r="VGX83" s="4"/>
      <c r="VGY83" s="4"/>
      <c r="VGZ83" s="4"/>
      <c r="VHA83" s="4"/>
      <c r="VHB83" s="4"/>
      <c r="VHC83" s="4"/>
      <c r="VHD83" s="4"/>
      <c r="VHE83" s="4"/>
      <c r="VHF83" s="4"/>
      <c r="VHG83" s="4"/>
      <c r="VHH83" s="4"/>
      <c r="VHI83" s="4"/>
      <c r="VHJ83" s="4"/>
      <c r="VHK83" s="4"/>
      <c r="VHL83" s="4"/>
      <c r="VHM83" s="4"/>
      <c r="VHN83" s="4"/>
      <c r="VHO83" s="4"/>
      <c r="VHP83" s="4"/>
      <c r="VHQ83" s="4"/>
      <c r="VHR83" s="4"/>
      <c r="VHS83" s="4"/>
      <c r="VHT83" s="4"/>
      <c r="VHU83" s="4"/>
      <c r="VHV83" s="4"/>
      <c r="VHW83" s="4"/>
      <c r="VHX83" s="4"/>
      <c r="VHY83" s="4"/>
      <c r="VHZ83" s="4"/>
      <c r="VIA83" s="4"/>
      <c r="VIB83" s="4"/>
      <c r="VIC83" s="4"/>
      <c r="VID83" s="4"/>
      <c r="VIE83" s="4"/>
      <c r="VIF83" s="4"/>
      <c r="VIG83" s="4"/>
      <c r="VIH83" s="4"/>
      <c r="VII83" s="4"/>
      <c r="VIJ83" s="4"/>
      <c r="VIK83" s="4"/>
      <c r="VIL83" s="4"/>
      <c r="VIM83" s="4"/>
      <c r="VIN83" s="4"/>
      <c r="VIO83" s="4"/>
      <c r="VIP83" s="4"/>
      <c r="VIQ83" s="4"/>
      <c r="VIR83" s="4"/>
      <c r="VIS83" s="4"/>
      <c r="VIT83" s="4"/>
      <c r="VIU83" s="4"/>
      <c r="VIV83" s="4"/>
      <c r="VIW83" s="4"/>
      <c r="VIX83" s="4"/>
      <c r="VIY83" s="4"/>
      <c r="VIZ83" s="4"/>
      <c r="VJA83" s="4"/>
      <c r="VJB83" s="4"/>
      <c r="VJC83" s="4"/>
      <c r="VJD83" s="4"/>
      <c r="VJE83" s="4"/>
      <c r="VJF83" s="4"/>
      <c r="VJG83" s="4"/>
      <c r="VJH83" s="4"/>
      <c r="VJI83" s="4"/>
      <c r="VJJ83" s="4"/>
      <c r="VJK83" s="4"/>
      <c r="VJL83" s="4"/>
      <c r="VJM83" s="4"/>
      <c r="VJN83" s="4"/>
      <c r="VJO83" s="4"/>
      <c r="VJP83" s="4"/>
      <c r="VJQ83" s="4"/>
      <c r="VJR83" s="4"/>
      <c r="VJS83" s="4"/>
      <c r="VJT83" s="4"/>
      <c r="VJU83" s="4"/>
      <c r="VJV83" s="4"/>
      <c r="VJW83" s="4"/>
      <c r="VJX83" s="4"/>
      <c r="VJY83" s="4"/>
      <c r="VJZ83" s="4"/>
      <c r="VKA83" s="4"/>
      <c r="VKB83" s="4"/>
      <c r="VKC83" s="4"/>
      <c r="VKD83" s="4"/>
      <c r="VKE83" s="4"/>
      <c r="VKF83" s="4"/>
      <c r="VKG83" s="4"/>
      <c r="VKH83" s="4"/>
      <c r="VKI83" s="4"/>
      <c r="VKJ83" s="4"/>
      <c r="VKK83" s="4"/>
      <c r="VKL83" s="4"/>
      <c r="VKM83" s="4"/>
      <c r="VKN83" s="4"/>
      <c r="VKO83" s="4"/>
      <c r="VKP83" s="4"/>
      <c r="VKQ83" s="4"/>
      <c r="VKR83" s="4"/>
      <c r="VKS83" s="4"/>
      <c r="VKT83" s="4"/>
      <c r="VKU83" s="4"/>
      <c r="VKV83" s="4"/>
      <c r="VKW83" s="4"/>
      <c r="VKX83" s="4"/>
      <c r="VKY83" s="4"/>
      <c r="VKZ83" s="4"/>
      <c r="VLA83" s="4"/>
      <c r="VLB83" s="4"/>
      <c r="VLC83" s="4"/>
      <c r="VLD83" s="4"/>
      <c r="VLE83" s="4"/>
      <c r="VLF83" s="4"/>
      <c r="VLG83" s="4"/>
      <c r="VLH83" s="4"/>
      <c r="VLI83" s="4"/>
      <c r="VLJ83" s="4"/>
      <c r="VLK83" s="4"/>
      <c r="VLL83" s="4"/>
      <c r="VLM83" s="4"/>
      <c r="VLN83" s="4"/>
      <c r="VLO83" s="4"/>
      <c r="VLP83" s="4"/>
      <c r="VLQ83" s="4"/>
      <c r="VLR83" s="4"/>
      <c r="VLS83" s="4"/>
      <c r="VLT83" s="4"/>
      <c r="VLU83" s="4"/>
      <c r="VLV83" s="4"/>
      <c r="VLW83" s="4"/>
      <c r="VLX83" s="4"/>
      <c r="VLY83" s="4"/>
      <c r="VLZ83" s="4"/>
      <c r="VMA83" s="4"/>
      <c r="VMB83" s="4"/>
      <c r="VMC83" s="4"/>
      <c r="VMD83" s="4"/>
      <c r="VME83" s="4"/>
      <c r="VMF83" s="4"/>
      <c r="VMG83" s="4"/>
      <c r="VMH83" s="4"/>
      <c r="VMI83" s="4"/>
      <c r="VMJ83" s="4"/>
      <c r="VMK83" s="4"/>
      <c r="VML83" s="4"/>
      <c r="VMM83" s="4"/>
      <c r="VMN83" s="4"/>
      <c r="VMO83" s="4"/>
      <c r="VMP83" s="4"/>
      <c r="VMQ83" s="4"/>
      <c r="VMR83" s="4"/>
      <c r="VMS83" s="4"/>
      <c r="VMT83" s="4"/>
      <c r="VMU83" s="4"/>
      <c r="VMV83" s="4"/>
      <c r="VMW83" s="4"/>
      <c r="VMX83" s="4"/>
      <c r="VMY83" s="4"/>
      <c r="VMZ83" s="4"/>
      <c r="VNA83" s="4"/>
      <c r="VNB83" s="4"/>
      <c r="VNC83" s="4"/>
      <c r="VND83" s="4"/>
      <c r="VNE83" s="4"/>
      <c r="VNF83" s="4"/>
      <c r="VNG83" s="4"/>
      <c r="VNH83" s="4"/>
      <c r="VNI83" s="4"/>
      <c r="VNJ83" s="4"/>
      <c r="VNK83" s="4"/>
      <c r="VNL83" s="4"/>
      <c r="VNM83" s="4"/>
      <c r="VNN83" s="4"/>
      <c r="VNO83" s="4"/>
      <c r="VNP83" s="4"/>
      <c r="VNQ83" s="4"/>
      <c r="VNR83" s="4"/>
      <c r="VNS83" s="4"/>
      <c r="VNT83" s="4"/>
      <c r="VNU83" s="4"/>
      <c r="VNV83" s="4"/>
      <c r="VNW83" s="4"/>
      <c r="VNX83" s="4"/>
      <c r="VNY83" s="4"/>
      <c r="VNZ83" s="4"/>
      <c r="VOA83" s="4"/>
      <c r="VOB83" s="4"/>
      <c r="VOC83" s="4"/>
      <c r="VOD83" s="4"/>
      <c r="VOE83" s="4"/>
      <c r="VOF83" s="4"/>
      <c r="VOG83" s="4"/>
      <c r="VOH83" s="4"/>
      <c r="VOI83" s="4"/>
      <c r="VOJ83" s="4"/>
      <c r="VOK83" s="4"/>
      <c r="VOL83" s="4"/>
      <c r="VOM83" s="4"/>
      <c r="VON83" s="4"/>
      <c r="VOO83" s="4"/>
      <c r="VOP83" s="4"/>
      <c r="VOQ83" s="4"/>
      <c r="VOR83" s="4"/>
      <c r="VOS83" s="4"/>
      <c r="VOT83" s="4"/>
      <c r="VOU83" s="4"/>
      <c r="VOV83" s="4"/>
      <c r="VOW83" s="4"/>
      <c r="VOX83" s="4"/>
      <c r="VOY83" s="4"/>
      <c r="VOZ83" s="4"/>
      <c r="VPA83" s="4"/>
      <c r="VPB83" s="4"/>
      <c r="VPC83" s="4"/>
      <c r="VPD83" s="4"/>
      <c r="VPE83" s="4"/>
      <c r="VPF83" s="4"/>
      <c r="VPG83" s="4"/>
      <c r="VPH83" s="4"/>
      <c r="VPI83" s="4"/>
      <c r="VPJ83" s="4"/>
      <c r="VPK83" s="4"/>
      <c r="VPL83" s="4"/>
      <c r="VPM83" s="4"/>
      <c r="VPN83" s="4"/>
      <c r="VPO83" s="4"/>
      <c r="VPP83" s="4"/>
      <c r="VPQ83" s="4"/>
      <c r="VPR83" s="4"/>
      <c r="VPS83" s="4"/>
      <c r="VPT83" s="4"/>
      <c r="VPU83" s="4"/>
      <c r="VPV83" s="4"/>
      <c r="VPW83" s="4"/>
      <c r="VPX83" s="4"/>
      <c r="VPY83" s="4"/>
      <c r="VPZ83" s="4"/>
      <c r="VQA83" s="4"/>
      <c r="VQB83" s="4"/>
      <c r="VQC83" s="4"/>
      <c r="VQD83" s="4"/>
      <c r="VQE83" s="4"/>
      <c r="VQF83" s="4"/>
      <c r="VQG83" s="4"/>
      <c r="VQH83" s="4"/>
      <c r="VQI83" s="4"/>
      <c r="VQJ83" s="4"/>
      <c r="VQK83" s="4"/>
      <c r="VQL83" s="4"/>
      <c r="VQM83" s="4"/>
      <c r="VQN83" s="4"/>
      <c r="VQO83" s="4"/>
      <c r="VQP83" s="4"/>
      <c r="VQQ83" s="4"/>
      <c r="VQR83" s="4"/>
      <c r="VQS83" s="4"/>
      <c r="VQT83" s="4"/>
      <c r="VQU83" s="4"/>
      <c r="VQV83" s="4"/>
      <c r="VQW83" s="4"/>
      <c r="VQX83" s="4"/>
      <c r="VQY83" s="4"/>
      <c r="VQZ83" s="4"/>
      <c r="VRA83" s="4"/>
      <c r="VRB83" s="4"/>
      <c r="VRC83" s="4"/>
      <c r="VRD83" s="4"/>
      <c r="VRE83" s="4"/>
      <c r="VRF83" s="4"/>
      <c r="VRG83" s="4"/>
      <c r="VRH83" s="4"/>
      <c r="VRI83" s="4"/>
      <c r="VRJ83" s="4"/>
      <c r="VRK83" s="4"/>
      <c r="VRL83" s="4"/>
      <c r="VRM83" s="4"/>
      <c r="VRN83" s="4"/>
      <c r="VRO83" s="4"/>
      <c r="VRP83" s="4"/>
      <c r="VRQ83" s="4"/>
      <c r="VRR83" s="4"/>
      <c r="VRS83" s="4"/>
      <c r="VRT83" s="4"/>
      <c r="VRU83" s="4"/>
      <c r="VRV83" s="4"/>
      <c r="VRW83" s="4"/>
      <c r="VRX83" s="4"/>
      <c r="VRY83" s="4"/>
      <c r="VRZ83" s="4"/>
      <c r="VSA83" s="4"/>
      <c r="VSB83" s="4"/>
      <c r="VSC83" s="4"/>
      <c r="VSD83" s="4"/>
      <c r="VSE83" s="4"/>
      <c r="VSF83" s="4"/>
      <c r="VSG83" s="4"/>
      <c r="VSH83" s="4"/>
      <c r="VSI83" s="4"/>
      <c r="VSJ83" s="4"/>
      <c r="VSK83" s="4"/>
      <c r="VSL83" s="4"/>
      <c r="VSM83" s="4"/>
      <c r="VSN83" s="4"/>
      <c r="VSO83" s="4"/>
      <c r="VSP83" s="4"/>
      <c r="VSQ83" s="4"/>
      <c r="VSR83" s="4"/>
      <c r="VSS83" s="4"/>
      <c r="VST83" s="4"/>
      <c r="VSU83" s="4"/>
      <c r="VSV83" s="4"/>
      <c r="VSW83" s="4"/>
      <c r="VSX83" s="4"/>
      <c r="VSY83" s="4"/>
      <c r="VSZ83" s="4"/>
      <c r="VTA83" s="4"/>
      <c r="VTB83" s="4"/>
      <c r="VTC83" s="4"/>
      <c r="VTD83" s="4"/>
      <c r="VTE83" s="4"/>
      <c r="VTF83" s="4"/>
      <c r="VTG83" s="4"/>
      <c r="VTH83" s="4"/>
      <c r="VTI83" s="4"/>
      <c r="VTJ83" s="4"/>
      <c r="VTK83" s="4"/>
      <c r="VTL83" s="4"/>
      <c r="VTM83" s="4"/>
      <c r="VTN83" s="4"/>
      <c r="VTO83" s="4"/>
      <c r="VTP83" s="4"/>
      <c r="VTQ83" s="4"/>
      <c r="VTR83" s="4"/>
      <c r="VTS83" s="4"/>
      <c r="VTT83" s="4"/>
      <c r="VTU83" s="4"/>
      <c r="VTV83" s="4"/>
      <c r="VTW83" s="4"/>
      <c r="VTX83" s="4"/>
      <c r="VTY83" s="4"/>
      <c r="VTZ83" s="4"/>
      <c r="VUA83" s="4"/>
      <c r="VUB83" s="4"/>
      <c r="VUC83" s="4"/>
      <c r="VUD83" s="4"/>
      <c r="VUE83" s="4"/>
      <c r="VUF83" s="4"/>
      <c r="VUG83" s="4"/>
      <c r="VUH83" s="4"/>
      <c r="VUI83" s="4"/>
      <c r="VUJ83" s="4"/>
      <c r="VUK83" s="4"/>
      <c r="VUL83" s="4"/>
      <c r="VUM83" s="4"/>
      <c r="VUN83" s="4"/>
      <c r="VUO83" s="4"/>
      <c r="VUP83" s="4"/>
      <c r="VUQ83" s="4"/>
      <c r="VUR83" s="4"/>
      <c r="VUS83" s="4"/>
      <c r="VUT83" s="4"/>
      <c r="VUU83" s="4"/>
      <c r="VUV83" s="4"/>
      <c r="VUW83" s="4"/>
      <c r="VUX83" s="4"/>
      <c r="VUY83" s="4"/>
      <c r="VUZ83" s="4"/>
      <c r="VVA83" s="4"/>
      <c r="VVB83" s="4"/>
      <c r="VVC83" s="4"/>
      <c r="VVD83" s="4"/>
      <c r="VVE83" s="4"/>
      <c r="VVF83" s="4"/>
      <c r="VVG83" s="4"/>
      <c r="VVH83" s="4"/>
      <c r="VVI83" s="4"/>
      <c r="VVJ83" s="4"/>
      <c r="VVK83" s="4"/>
      <c r="VVL83" s="4"/>
      <c r="VVM83" s="4"/>
      <c r="VVN83" s="4"/>
      <c r="VVO83" s="4"/>
      <c r="VVP83" s="4"/>
      <c r="VVQ83" s="4"/>
      <c r="VVR83" s="4"/>
      <c r="VVS83" s="4"/>
      <c r="VVT83" s="4"/>
      <c r="VVU83" s="4"/>
      <c r="VVV83" s="4"/>
      <c r="VVW83" s="4"/>
      <c r="VVX83" s="4"/>
      <c r="VVY83" s="4"/>
      <c r="VVZ83" s="4"/>
      <c r="VWA83" s="4"/>
      <c r="VWB83" s="4"/>
      <c r="VWC83" s="4"/>
      <c r="VWD83" s="4"/>
      <c r="VWE83" s="4"/>
      <c r="VWF83" s="4"/>
      <c r="VWG83" s="4"/>
      <c r="VWH83" s="4"/>
      <c r="VWI83" s="4"/>
      <c r="VWJ83" s="4"/>
      <c r="VWK83" s="4"/>
      <c r="VWL83" s="4"/>
      <c r="VWM83" s="4"/>
      <c r="VWN83" s="4"/>
      <c r="VWO83" s="4"/>
      <c r="VWP83" s="4"/>
      <c r="VWQ83" s="4"/>
      <c r="VWR83" s="4"/>
      <c r="VWS83" s="4"/>
      <c r="VWT83" s="4"/>
      <c r="VWU83" s="4"/>
      <c r="VWV83" s="4"/>
      <c r="VWW83" s="4"/>
      <c r="VWX83" s="4"/>
      <c r="VWY83" s="4"/>
      <c r="VWZ83" s="4"/>
      <c r="VXA83" s="4"/>
      <c r="VXB83" s="4"/>
      <c r="VXC83" s="4"/>
      <c r="VXD83" s="4"/>
      <c r="VXE83" s="4"/>
      <c r="VXF83" s="4"/>
      <c r="VXG83" s="4"/>
      <c r="VXH83" s="4"/>
      <c r="VXI83" s="4"/>
      <c r="VXJ83" s="4"/>
      <c r="VXK83" s="4"/>
      <c r="VXL83" s="4"/>
      <c r="VXM83" s="4"/>
      <c r="VXN83" s="4"/>
      <c r="VXO83" s="4"/>
      <c r="VXP83" s="4"/>
      <c r="VXQ83" s="4"/>
      <c r="VXR83" s="4"/>
      <c r="VXS83" s="4"/>
      <c r="VXT83" s="4"/>
      <c r="VXU83" s="4"/>
      <c r="VXV83" s="4"/>
      <c r="VXW83" s="4"/>
      <c r="VXX83" s="4"/>
      <c r="VXY83" s="4"/>
      <c r="VXZ83" s="4"/>
      <c r="VYA83" s="4"/>
      <c r="VYB83" s="4"/>
      <c r="VYC83" s="4"/>
      <c r="VYD83" s="4"/>
      <c r="VYE83" s="4"/>
      <c r="VYF83" s="4"/>
      <c r="VYG83" s="4"/>
      <c r="VYH83" s="4"/>
      <c r="VYI83" s="4"/>
      <c r="VYJ83" s="4"/>
      <c r="VYK83" s="4"/>
      <c r="VYL83" s="4"/>
      <c r="VYM83" s="4"/>
      <c r="VYN83" s="4"/>
      <c r="VYO83" s="4"/>
      <c r="VYP83" s="4"/>
      <c r="VYQ83" s="4"/>
      <c r="VYR83" s="4"/>
      <c r="VYS83" s="4"/>
      <c r="VYT83" s="4"/>
      <c r="VYU83" s="4"/>
      <c r="VYV83" s="4"/>
      <c r="VYW83" s="4"/>
      <c r="VYX83" s="4"/>
      <c r="VYY83" s="4"/>
      <c r="VYZ83" s="4"/>
      <c r="VZA83" s="4"/>
      <c r="VZB83" s="4"/>
      <c r="VZC83" s="4"/>
      <c r="VZD83" s="4"/>
      <c r="VZE83" s="4"/>
      <c r="VZF83" s="4"/>
      <c r="VZG83" s="4"/>
      <c r="VZH83" s="4"/>
      <c r="VZI83" s="4"/>
      <c r="VZJ83" s="4"/>
      <c r="VZK83" s="4"/>
      <c r="VZL83" s="4"/>
      <c r="VZM83" s="4"/>
      <c r="VZN83" s="4"/>
      <c r="VZO83" s="4"/>
      <c r="VZP83" s="4"/>
      <c r="VZQ83" s="4"/>
      <c r="VZR83" s="4"/>
      <c r="VZS83" s="4"/>
      <c r="VZT83" s="4"/>
      <c r="VZU83" s="4"/>
      <c r="VZV83" s="4"/>
      <c r="VZW83" s="4"/>
      <c r="VZX83" s="4"/>
      <c r="VZY83" s="4"/>
      <c r="VZZ83" s="4"/>
      <c r="WAA83" s="4"/>
      <c r="WAB83" s="4"/>
      <c r="WAC83" s="4"/>
      <c r="WAD83" s="4"/>
      <c r="WAE83" s="4"/>
      <c r="WAF83" s="4"/>
      <c r="WAG83" s="4"/>
      <c r="WAH83" s="4"/>
      <c r="WAI83" s="4"/>
      <c r="WAJ83" s="4"/>
      <c r="WAK83" s="4"/>
      <c r="WAL83" s="4"/>
      <c r="WAM83" s="4"/>
      <c r="WAN83" s="4"/>
      <c r="WAO83" s="4"/>
      <c r="WAP83" s="4"/>
      <c r="WAQ83" s="4"/>
      <c r="WAR83" s="4"/>
      <c r="WAS83" s="4"/>
      <c r="WAT83" s="4"/>
      <c r="WAU83" s="4"/>
      <c r="WAV83" s="4"/>
      <c r="WAW83" s="4"/>
      <c r="WAX83" s="4"/>
      <c r="WAY83" s="4"/>
      <c r="WAZ83" s="4"/>
      <c r="WBA83" s="4"/>
      <c r="WBB83" s="4"/>
      <c r="WBC83" s="4"/>
      <c r="WBD83" s="4"/>
      <c r="WBE83" s="4"/>
      <c r="WBF83" s="4"/>
      <c r="WBG83" s="4"/>
      <c r="WBH83" s="4"/>
      <c r="WBI83" s="4"/>
      <c r="WBJ83" s="4"/>
      <c r="WBK83" s="4"/>
      <c r="WBL83" s="4"/>
      <c r="WBM83" s="4"/>
      <c r="WBN83" s="4"/>
      <c r="WBO83" s="4"/>
      <c r="WBP83" s="4"/>
      <c r="WBQ83" s="4"/>
      <c r="WBR83" s="4"/>
      <c r="WBS83" s="4"/>
      <c r="WBT83" s="4"/>
      <c r="WBU83" s="4"/>
      <c r="WBV83" s="4"/>
      <c r="WBW83" s="4"/>
      <c r="WBX83" s="4"/>
      <c r="WBY83" s="4"/>
      <c r="WBZ83" s="4"/>
      <c r="WCA83" s="4"/>
      <c r="WCB83" s="4"/>
      <c r="WCC83" s="4"/>
      <c r="WCD83" s="4"/>
      <c r="WCE83" s="4"/>
      <c r="WCF83" s="4"/>
      <c r="WCG83" s="4"/>
      <c r="WCH83" s="4"/>
      <c r="WCI83" s="4"/>
      <c r="WCJ83" s="4"/>
      <c r="WCK83" s="4"/>
      <c r="WCL83" s="4"/>
      <c r="WCM83" s="4"/>
      <c r="WCN83" s="4"/>
      <c r="WCO83" s="4"/>
      <c r="WCP83" s="4"/>
      <c r="WCQ83" s="4"/>
      <c r="WCR83" s="4"/>
      <c r="WCS83" s="4"/>
      <c r="WCT83" s="4"/>
      <c r="WCU83" s="4"/>
      <c r="WCV83" s="4"/>
      <c r="WCW83" s="4"/>
      <c r="WCX83" s="4"/>
      <c r="WCY83" s="4"/>
      <c r="WCZ83" s="4"/>
      <c r="WDA83" s="4"/>
      <c r="WDB83" s="4"/>
      <c r="WDC83" s="4"/>
      <c r="WDD83" s="4"/>
      <c r="WDE83" s="4"/>
      <c r="WDF83" s="4"/>
      <c r="WDG83" s="4"/>
      <c r="WDH83" s="4"/>
      <c r="WDI83" s="4"/>
      <c r="WDJ83" s="4"/>
      <c r="WDK83" s="4"/>
      <c r="WDL83" s="4"/>
      <c r="WDM83" s="4"/>
      <c r="WDN83" s="4"/>
      <c r="WDO83" s="4"/>
      <c r="WDP83" s="4"/>
      <c r="WDQ83" s="4"/>
      <c r="WDR83" s="4"/>
      <c r="WDS83" s="4"/>
      <c r="WDT83" s="4"/>
      <c r="WDU83" s="4"/>
      <c r="WDV83" s="4"/>
      <c r="WDW83" s="4"/>
      <c r="WDX83" s="4"/>
      <c r="WDY83" s="4"/>
      <c r="WDZ83" s="4"/>
      <c r="WEA83" s="4"/>
      <c r="WEB83" s="4"/>
      <c r="WEC83" s="4"/>
      <c r="WED83" s="4"/>
      <c r="WEE83" s="4"/>
      <c r="WEF83" s="4"/>
      <c r="WEG83" s="4"/>
      <c r="WEH83" s="4"/>
      <c r="WEI83" s="4"/>
      <c r="WEJ83" s="4"/>
      <c r="WEK83" s="4"/>
      <c r="WEL83" s="4"/>
      <c r="WEM83" s="4"/>
      <c r="WEN83" s="4"/>
      <c r="WEO83" s="4"/>
      <c r="WEP83" s="4"/>
      <c r="WEQ83" s="4"/>
      <c r="WER83" s="4"/>
      <c r="WES83" s="4"/>
      <c r="WET83" s="4"/>
      <c r="WEU83" s="4"/>
      <c r="WEV83" s="4"/>
      <c r="WEW83" s="4"/>
      <c r="WEX83" s="4"/>
      <c r="WEY83" s="4"/>
      <c r="WEZ83" s="4"/>
      <c r="WFA83" s="4"/>
      <c r="WFB83" s="4"/>
      <c r="WFC83" s="4"/>
      <c r="WFD83" s="4"/>
      <c r="WFE83" s="4"/>
      <c r="WFF83" s="4"/>
      <c r="WFG83" s="4"/>
      <c r="WFH83" s="4"/>
      <c r="WFI83" s="4"/>
      <c r="WFJ83" s="4"/>
      <c r="WFK83" s="4"/>
      <c r="WFL83" s="4"/>
      <c r="WFM83" s="4"/>
      <c r="WFN83" s="4"/>
      <c r="WFO83" s="4"/>
      <c r="WFP83" s="4"/>
      <c r="WFQ83" s="4"/>
      <c r="WFR83" s="4"/>
      <c r="WFS83" s="4"/>
      <c r="WFT83" s="4"/>
      <c r="WFU83" s="4"/>
      <c r="WFV83" s="4"/>
      <c r="WFW83" s="4"/>
      <c r="WFX83" s="4"/>
      <c r="WFY83" s="4"/>
      <c r="WFZ83" s="4"/>
      <c r="WGA83" s="4"/>
      <c r="WGB83" s="4"/>
      <c r="WGC83" s="4"/>
      <c r="WGD83" s="4"/>
      <c r="WGE83" s="4"/>
      <c r="WGF83" s="4"/>
      <c r="WGG83" s="4"/>
      <c r="WGH83" s="4"/>
      <c r="WGI83" s="4"/>
      <c r="WGJ83" s="4"/>
      <c r="WGK83" s="4"/>
      <c r="WGL83" s="4"/>
      <c r="WGM83" s="4"/>
      <c r="WGN83" s="4"/>
      <c r="WGO83" s="4"/>
      <c r="WGP83" s="4"/>
      <c r="WGQ83" s="4"/>
      <c r="WGR83" s="4"/>
      <c r="WGS83" s="4"/>
      <c r="WGT83" s="4"/>
      <c r="WGU83" s="4"/>
      <c r="WGV83" s="4"/>
      <c r="WGW83" s="4"/>
      <c r="WGX83" s="4"/>
      <c r="WGY83" s="4"/>
      <c r="WGZ83" s="4"/>
      <c r="WHA83" s="4"/>
      <c r="WHB83" s="4"/>
      <c r="WHC83" s="4"/>
      <c r="WHD83" s="4"/>
      <c r="WHE83" s="4"/>
      <c r="WHF83" s="4"/>
      <c r="WHG83" s="4"/>
      <c r="WHH83" s="4"/>
      <c r="WHI83" s="4"/>
      <c r="WHJ83" s="4"/>
      <c r="WHK83" s="4"/>
      <c r="WHL83" s="4"/>
      <c r="WHM83" s="4"/>
      <c r="WHN83" s="4"/>
      <c r="WHO83" s="4"/>
      <c r="WHP83" s="4"/>
      <c r="WHQ83" s="4"/>
      <c r="WHR83" s="4"/>
      <c r="WHS83" s="4"/>
      <c r="WHT83" s="4"/>
      <c r="WHU83" s="4"/>
      <c r="WHV83" s="4"/>
      <c r="WHW83" s="4"/>
      <c r="WHX83" s="4"/>
      <c r="WHY83" s="4"/>
      <c r="WHZ83" s="4"/>
      <c r="WIA83" s="4"/>
      <c r="WIB83" s="4"/>
      <c r="WIC83" s="4"/>
      <c r="WID83" s="4"/>
      <c r="WIE83" s="4"/>
      <c r="WIF83" s="4"/>
      <c r="WIG83" s="4"/>
      <c r="WIH83" s="4"/>
      <c r="WII83" s="4"/>
      <c r="WIJ83" s="4"/>
      <c r="WIK83" s="4"/>
      <c r="WIL83" s="4"/>
      <c r="WIM83" s="4"/>
      <c r="WIN83" s="4"/>
      <c r="WIO83" s="4"/>
      <c r="WIP83" s="4"/>
      <c r="WIQ83" s="4"/>
      <c r="WIR83" s="4"/>
      <c r="WIS83" s="4"/>
      <c r="WIT83" s="4"/>
      <c r="WIU83" s="4"/>
      <c r="WIV83" s="4"/>
      <c r="WIW83" s="4"/>
      <c r="WIX83" s="4"/>
      <c r="WIY83" s="4"/>
      <c r="WIZ83" s="4"/>
      <c r="WJA83" s="4"/>
      <c r="WJB83" s="4"/>
      <c r="WJC83" s="4"/>
      <c r="WJD83" s="4"/>
      <c r="WJE83" s="4"/>
      <c r="WJF83" s="4"/>
      <c r="WJG83" s="4"/>
      <c r="WJH83" s="4"/>
      <c r="WJI83" s="4"/>
      <c r="WJJ83" s="4"/>
      <c r="WJK83" s="4"/>
      <c r="WJL83" s="4"/>
      <c r="WJM83" s="4"/>
      <c r="WJN83" s="4"/>
      <c r="WJO83" s="4"/>
      <c r="WJP83" s="4"/>
      <c r="WJQ83" s="4"/>
      <c r="WJR83" s="4"/>
      <c r="WJS83" s="4"/>
      <c r="WJT83" s="4"/>
      <c r="WJU83" s="4"/>
      <c r="WJV83" s="4"/>
      <c r="WJW83" s="4"/>
      <c r="WJX83" s="4"/>
      <c r="WJY83" s="4"/>
      <c r="WJZ83" s="4"/>
      <c r="WKA83" s="4"/>
      <c r="WKB83" s="4"/>
      <c r="WKC83" s="4"/>
      <c r="WKD83" s="4"/>
      <c r="WKE83" s="4"/>
      <c r="WKF83" s="4"/>
      <c r="WKG83" s="4"/>
      <c r="WKH83" s="4"/>
      <c r="WKI83" s="4"/>
      <c r="WKJ83" s="4"/>
      <c r="WKK83" s="4"/>
      <c r="WKL83" s="4"/>
      <c r="WKM83" s="4"/>
      <c r="WKN83" s="4"/>
      <c r="WKO83" s="4"/>
      <c r="WKP83" s="4"/>
      <c r="WKQ83" s="4"/>
      <c r="WKR83" s="4"/>
      <c r="WKS83" s="4"/>
      <c r="WKT83" s="4"/>
      <c r="WKU83" s="4"/>
      <c r="WKV83" s="4"/>
      <c r="WKW83" s="4"/>
      <c r="WKX83" s="4"/>
      <c r="WKY83" s="4"/>
      <c r="WKZ83" s="4"/>
      <c r="WLA83" s="4"/>
      <c r="WLB83" s="4"/>
      <c r="WLC83" s="4"/>
      <c r="WLD83" s="4"/>
      <c r="WLE83" s="4"/>
      <c r="WLF83" s="4"/>
      <c r="WLG83" s="4"/>
      <c r="WLH83" s="4"/>
      <c r="WLI83" s="4"/>
      <c r="WLJ83" s="4"/>
      <c r="WLK83" s="4"/>
      <c r="WLL83" s="4"/>
      <c r="WLM83" s="4"/>
      <c r="WLN83" s="4"/>
      <c r="WLO83" s="4"/>
      <c r="WLP83" s="4"/>
      <c r="WLQ83" s="4"/>
      <c r="WLR83" s="4"/>
      <c r="WLS83" s="4"/>
      <c r="WLT83" s="4"/>
      <c r="WLU83" s="4"/>
      <c r="WLV83" s="4"/>
      <c r="WLW83" s="4"/>
      <c r="WLX83" s="4"/>
      <c r="WLY83" s="4"/>
      <c r="WLZ83" s="4"/>
      <c r="WMA83" s="4"/>
      <c r="WMB83" s="4"/>
      <c r="WMC83" s="4"/>
      <c r="WMD83" s="4"/>
      <c r="WME83" s="4"/>
      <c r="WMF83" s="4"/>
      <c r="WMG83" s="4"/>
      <c r="WMH83" s="4"/>
      <c r="WMI83" s="4"/>
      <c r="WMJ83" s="4"/>
      <c r="WMK83" s="4"/>
      <c r="WML83" s="4"/>
      <c r="WMM83" s="4"/>
      <c r="WMN83" s="4"/>
      <c r="WMO83" s="4"/>
      <c r="WMP83" s="4"/>
      <c r="WMQ83" s="4"/>
      <c r="WMR83" s="4"/>
      <c r="WMS83" s="4"/>
      <c r="WMT83" s="4"/>
      <c r="WMU83" s="4"/>
      <c r="WMV83" s="4"/>
      <c r="WMW83" s="4"/>
      <c r="WMX83" s="4"/>
      <c r="WMY83" s="4"/>
      <c r="WMZ83" s="4"/>
      <c r="WNA83" s="4"/>
      <c r="WNB83" s="4"/>
      <c r="WNC83" s="4"/>
      <c r="WND83" s="4"/>
      <c r="WNE83" s="4"/>
      <c r="WNF83" s="4"/>
      <c r="WNG83" s="4"/>
      <c r="WNH83" s="4"/>
      <c r="WNI83" s="4"/>
      <c r="WNJ83" s="4"/>
      <c r="WNK83" s="4"/>
      <c r="WNL83" s="4"/>
      <c r="WNM83" s="4"/>
      <c r="WNN83" s="4"/>
      <c r="WNO83" s="4"/>
      <c r="WNP83" s="4"/>
      <c r="WNQ83" s="4"/>
      <c r="WNR83" s="4"/>
      <c r="WNS83" s="4"/>
      <c r="WNT83" s="4"/>
      <c r="WNU83" s="4"/>
      <c r="WNV83" s="4"/>
      <c r="WNW83" s="4"/>
      <c r="WNX83" s="4"/>
      <c r="WNY83" s="4"/>
      <c r="WNZ83" s="4"/>
      <c r="WOA83" s="4"/>
      <c r="WOB83" s="4"/>
      <c r="WOC83" s="4"/>
      <c r="WOD83" s="4"/>
      <c r="WOE83" s="4"/>
      <c r="WOF83" s="4"/>
      <c r="WOG83" s="4"/>
      <c r="WOH83" s="4"/>
      <c r="WOI83" s="4"/>
      <c r="WOJ83" s="4"/>
      <c r="WOK83" s="4"/>
      <c r="WOL83" s="4"/>
      <c r="WOM83" s="4"/>
      <c r="WON83" s="4"/>
      <c r="WOO83" s="4"/>
      <c r="WOP83" s="4"/>
      <c r="WOQ83" s="4"/>
      <c r="WOR83" s="4"/>
      <c r="WOS83" s="4"/>
      <c r="WOT83" s="4"/>
      <c r="WOU83" s="4"/>
      <c r="WOV83" s="4"/>
      <c r="WOW83" s="4"/>
      <c r="WOX83" s="4"/>
      <c r="WOY83" s="4"/>
      <c r="WOZ83" s="4"/>
      <c r="WPA83" s="4"/>
      <c r="WPB83" s="4"/>
      <c r="WPC83" s="4"/>
      <c r="WPD83" s="4"/>
      <c r="WPE83" s="4"/>
      <c r="WPF83" s="4"/>
      <c r="WPG83" s="4"/>
      <c r="WPH83" s="4"/>
      <c r="WPI83" s="4"/>
      <c r="WPJ83" s="4"/>
      <c r="WPK83" s="4"/>
      <c r="WPL83" s="4"/>
      <c r="WPM83" s="4"/>
      <c r="WPN83" s="4"/>
      <c r="WPO83" s="4"/>
      <c r="WPP83" s="4"/>
      <c r="WPQ83" s="4"/>
      <c r="WPR83" s="4"/>
      <c r="WPS83" s="4"/>
      <c r="WPT83" s="4"/>
      <c r="WPU83" s="4"/>
      <c r="WPV83" s="4"/>
      <c r="WPW83" s="4"/>
      <c r="WPX83" s="4"/>
      <c r="WPY83" s="4"/>
      <c r="WPZ83" s="4"/>
      <c r="WQA83" s="4"/>
      <c r="WQB83" s="4"/>
      <c r="WQC83" s="4"/>
      <c r="WQD83" s="4"/>
      <c r="WQE83" s="4"/>
      <c r="WQF83" s="4"/>
      <c r="WQG83" s="4"/>
      <c r="WQH83" s="4"/>
      <c r="WQI83" s="4"/>
      <c r="WQJ83" s="4"/>
      <c r="WQK83" s="4"/>
      <c r="WQL83" s="4"/>
      <c r="WQM83" s="4"/>
      <c r="WQN83" s="4"/>
      <c r="WQO83" s="4"/>
      <c r="WQP83" s="4"/>
      <c r="WQQ83" s="4"/>
      <c r="WQR83" s="4"/>
      <c r="WQS83" s="4"/>
      <c r="WQT83" s="4"/>
      <c r="WQU83" s="4"/>
      <c r="WQV83" s="4"/>
      <c r="WQW83" s="4"/>
      <c r="WQX83" s="4"/>
      <c r="WQY83" s="4"/>
      <c r="WQZ83" s="4"/>
      <c r="WRA83" s="4"/>
      <c r="WRB83" s="4"/>
      <c r="WRC83" s="4"/>
      <c r="WRD83" s="4"/>
      <c r="WRE83" s="4"/>
      <c r="WRF83" s="4"/>
      <c r="WRG83" s="4"/>
      <c r="WRH83" s="4"/>
      <c r="WRI83" s="4"/>
      <c r="WRJ83" s="4"/>
      <c r="WRK83" s="4"/>
      <c r="WRL83" s="4"/>
      <c r="WRM83" s="4"/>
      <c r="WRN83" s="4"/>
      <c r="WRO83" s="4"/>
      <c r="WRP83" s="4"/>
      <c r="WRQ83" s="4"/>
      <c r="WRR83" s="4"/>
      <c r="WRS83" s="4"/>
      <c r="WRT83" s="4"/>
      <c r="WRU83" s="4"/>
      <c r="WRV83" s="4"/>
      <c r="WRW83" s="4"/>
      <c r="WRX83" s="4"/>
      <c r="WRY83" s="4"/>
      <c r="WRZ83" s="4"/>
      <c r="WSA83" s="4"/>
      <c r="WSB83" s="4"/>
      <c r="WSC83" s="4"/>
      <c r="WSD83" s="4"/>
      <c r="WSE83" s="4"/>
      <c r="WSF83" s="4"/>
      <c r="WSG83" s="4"/>
      <c r="WSH83" s="4"/>
      <c r="WSI83" s="4"/>
      <c r="WSJ83" s="4"/>
      <c r="WSK83" s="4"/>
      <c r="WSL83" s="4"/>
      <c r="WSM83" s="4"/>
      <c r="WSN83" s="4"/>
      <c r="WSO83" s="4"/>
      <c r="WSP83" s="4"/>
      <c r="WSQ83" s="4"/>
      <c r="WSR83" s="4"/>
      <c r="WSS83" s="4"/>
      <c r="WST83" s="4"/>
      <c r="WSU83" s="4"/>
      <c r="WSV83" s="4"/>
      <c r="WSW83" s="4"/>
      <c r="WSX83" s="4"/>
      <c r="WSY83" s="4"/>
      <c r="WSZ83" s="4"/>
      <c r="WTA83" s="4"/>
      <c r="WTB83" s="4"/>
      <c r="WTC83" s="4"/>
      <c r="WTD83" s="4"/>
      <c r="WTE83" s="4"/>
      <c r="WTF83" s="4"/>
      <c r="WTG83" s="4"/>
      <c r="WTH83" s="4"/>
      <c r="WTI83" s="4"/>
      <c r="WTJ83" s="4"/>
      <c r="WTK83" s="4"/>
      <c r="WTL83" s="4"/>
      <c r="WTM83" s="4"/>
      <c r="WTN83" s="4"/>
      <c r="WTO83" s="4"/>
      <c r="WTP83" s="4"/>
      <c r="WTQ83" s="4"/>
      <c r="WTR83" s="4"/>
      <c r="WTS83" s="4"/>
      <c r="WTT83" s="4"/>
      <c r="WTU83" s="4"/>
      <c r="WTV83" s="4"/>
      <c r="WTW83" s="4"/>
      <c r="WTX83" s="4"/>
      <c r="WTY83" s="4"/>
      <c r="WTZ83" s="4"/>
      <c r="WUA83" s="4"/>
      <c r="WUB83" s="4"/>
      <c r="WUC83" s="4"/>
      <c r="WUD83" s="4"/>
      <c r="WUE83" s="4"/>
      <c r="WUF83" s="4"/>
      <c r="WUG83" s="4"/>
      <c r="WUH83" s="4"/>
      <c r="WUI83" s="4"/>
      <c r="WUJ83" s="4"/>
      <c r="WUK83" s="4"/>
      <c r="WUL83" s="4"/>
      <c r="WUM83" s="4"/>
      <c r="WUN83" s="4"/>
      <c r="WUO83" s="4"/>
      <c r="WUP83" s="4"/>
      <c r="WUQ83" s="4"/>
      <c r="WUR83" s="4"/>
      <c r="WUS83" s="4"/>
      <c r="WUT83" s="4"/>
      <c r="WUU83" s="4"/>
      <c r="WUV83" s="4"/>
      <c r="WUW83" s="4"/>
      <c r="WUX83" s="4"/>
      <c r="WUY83" s="4"/>
      <c r="WUZ83" s="4"/>
      <c r="WVA83" s="4"/>
      <c r="WVB83" s="4"/>
      <c r="WVC83" s="4"/>
      <c r="WVD83" s="4"/>
      <c r="WVE83" s="4"/>
      <c r="WVF83" s="4"/>
      <c r="WVG83" s="4"/>
      <c r="WVH83" s="4"/>
      <c r="WVI83" s="4"/>
      <c r="WVJ83" s="4"/>
      <c r="WVK83" s="4"/>
      <c r="WVL83" s="4"/>
      <c r="WVM83" s="4"/>
      <c r="WVN83" s="4"/>
      <c r="WVO83" s="4"/>
      <c r="WVP83" s="4"/>
      <c r="WVQ83" s="4"/>
      <c r="WVR83" s="4"/>
      <c r="WVS83" s="4"/>
      <c r="WVT83" s="4"/>
      <c r="WVU83" s="4"/>
      <c r="WVV83" s="4"/>
      <c r="WVW83" s="4"/>
      <c r="WVX83" s="4"/>
      <c r="WVY83" s="4"/>
      <c r="WVZ83" s="4"/>
      <c r="WWA83" s="4"/>
      <c r="WWB83" s="4"/>
      <c r="WWC83" s="4"/>
      <c r="WWD83" s="4"/>
      <c r="WWE83" s="4"/>
      <c r="WWF83" s="4"/>
      <c r="WWG83" s="4"/>
      <c r="WWH83" s="4"/>
      <c r="WWI83" s="4"/>
      <c r="WWJ83" s="4"/>
      <c r="WWK83" s="4"/>
      <c r="WWL83" s="4"/>
      <c r="WWM83" s="4"/>
      <c r="WWN83" s="4"/>
      <c r="WWO83" s="4"/>
      <c r="WWP83" s="4"/>
      <c r="WWQ83" s="4"/>
      <c r="WWR83" s="4"/>
      <c r="WWS83" s="4"/>
      <c r="WWT83" s="4"/>
      <c r="WWU83" s="4"/>
      <c r="WWV83" s="4"/>
      <c r="WWW83" s="4"/>
      <c r="WWX83" s="4"/>
      <c r="WWY83" s="4"/>
      <c r="WWZ83" s="4"/>
      <c r="WXA83" s="4"/>
      <c r="WXB83" s="4"/>
      <c r="WXC83" s="4"/>
      <c r="WXD83" s="4"/>
      <c r="WXE83" s="4"/>
      <c r="WXF83" s="4"/>
      <c r="WXG83" s="4"/>
      <c r="WXH83" s="4"/>
      <c r="WXI83" s="4"/>
      <c r="WXJ83" s="4"/>
      <c r="WXK83" s="4"/>
      <c r="WXL83" s="4"/>
      <c r="WXM83" s="4"/>
      <c r="WXN83" s="4"/>
      <c r="WXO83" s="4"/>
      <c r="WXP83" s="4"/>
      <c r="WXQ83" s="4"/>
      <c r="WXR83" s="4"/>
      <c r="WXS83" s="4"/>
      <c r="WXT83" s="4"/>
      <c r="WXU83" s="4"/>
      <c r="WXV83" s="4"/>
      <c r="WXW83" s="4"/>
      <c r="WXX83" s="4"/>
      <c r="WXY83" s="4"/>
      <c r="WXZ83" s="4"/>
      <c r="WYA83" s="4"/>
      <c r="WYB83" s="4"/>
      <c r="WYC83" s="4"/>
      <c r="WYD83" s="4"/>
      <c r="WYE83" s="4"/>
      <c r="WYF83" s="4"/>
      <c r="WYG83" s="4"/>
      <c r="WYH83" s="4"/>
      <c r="WYI83" s="4"/>
      <c r="WYJ83" s="4"/>
      <c r="WYK83" s="4"/>
      <c r="WYL83" s="4"/>
      <c r="WYM83" s="4"/>
      <c r="WYN83" s="4"/>
      <c r="WYO83" s="4"/>
      <c r="WYP83" s="4"/>
      <c r="WYQ83" s="4"/>
      <c r="WYR83" s="4"/>
      <c r="WYS83" s="4"/>
      <c r="WYT83" s="4"/>
      <c r="WYU83" s="4"/>
      <c r="WYV83" s="4"/>
      <c r="WYW83" s="4"/>
      <c r="WYX83" s="4"/>
      <c r="WYY83" s="4"/>
      <c r="WYZ83" s="4"/>
      <c r="WZA83" s="4"/>
      <c r="WZB83" s="4"/>
      <c r="WZC83" s="4"/>
      <c r="WZD83" s="4"/>
      <c r="WZE83" s="4"/>
      <c r="WZF83" s="4"/>
      <c r="WZG83" s="4"/>
      <c r="WZH83" s="4"/>
      <c r="WZI83" s="4"/>
      <c r="WZJ83" s="4"/>
      <c r="WZK83" s="4"/>
      <c r="WZL83" s="4"/>
      <c r="WZM83" s="4"/>
      <c r="WZN83" s="4"/>
      <c r="WZO83" s="4"/>
      <c r="WZP83" s="4"/>
      <c r="WZQ83" s="4"/>
      <c r="WZR83" s="4"/>
      <c r="WZS83" s="4"/>
      <c r="WZT83" s="4"/>
      <c r="WZU83" s="4"/>
      <c r="WZV83" s="4"/>
      <c r="WZW83" s="4"/>
      <c r="WZX83" s="4"/>
      <c r="WZY83" s="4"/>
      <c r="WZZ83" s="4"/>
      <c r="XAA83" s="4"/>
      <c r="XAB83" s="4"/>
      <c r="XAC83" s="4"/>
      <c r="XAD83" s="4"/>
      <c r="XAE83" s="4"/>
      <c r="XAF83" s="4"/>
      <c r="XAG83" s="4"/>
      <c r="XAH83" s="4"/>
      <c r="XAI83" s="4"/>
      <c r="XAJ83" s="4"/>
      <c r="XAK83" s="4"/>
      <c r="XAL83" s="4"/>
      <c r="XAM83" s="4"/>
      <c r="XAN83" s="4"/>
      <c r="XAO83" s="4"/>
      <c r="XAP83" s="4"/>
      <c r="XAQ83" s="4"/>
      <c r="XAR83" s="4"/>
      <c r="XAS83" s="4"/>
      <c r="XAT83" s="4"/>
      <c r="XAU83" s="4"/>
      <c r="XAV83" s="4"/>
      <c r="XAW83" s="4"/>
      <c r="XAX83" s="4"/>
      <c r="XAY83" s="4"/>
      <c r="XAZ83" s="4"/>
      <c r="XBA83" s="4"/>
      <c r="XBB83" s="4"/>
      <c r="XBC83" s="4"/>
      <c r="XBD83" s="4"/>
      <c r="XBE83" s="4"/>
      <c r="XBF83" s="4"/>
      <c r="XBG83" s="4"/>
      <c r="XBH83" s="4"/>
      <c r="XBI83" s="4"/>
      <c r="XBJ83" s="4"/>
      <c r="XBK83" s="4"/>
      <c r="XBL83" s="4"/>
      <c r="XBM83" s="4"/>
      <c r="XBN83" s="4"/>
      <c r="XBO83" s="4"/>
      <c r="XBP83" s="4"/>
      <c r="XBQ83" s="4"/>
      <c r="XBR83" s="4"/>
      <c r="XBS83" s="4"/>
      <c r="XBT83" s="4"/>
      <c r="XBU83" s="4"/>
      <c r="XBV83" s="4"/>
      <c r="XBW83" s="4"/>
      <c r="XBX83" s="4"/>
      <c r="XBY83" s="4"/>
      <c r="XBZ83" s="4"/>
      <c r="XCA83" s="4"/>
      <c r="XCB83" s="4"/>
      <c r="XCC83" s="4"/>
      <c r="XCD83" s="4"/>
      <c r="XCE83" s="4"/>
      <c r="XCF83" s="4"/>
      <c r="XCG83" s="4"/>
      <c r="XCH83" s="4"/>
      <c r="XCI83" s="4"/>
      <c r="XCJ83" s="4"/>
      <c r="XCK83" s="4"/>
      <c r="XCL83" s="4"/>
      <c r="XCM83" s="4"/>
      <c r="XCN83" s="4"/>
      <c r="XCO83" s="4"/>
      <c r="XCP83" s="4"/>
      <c r="XCQ83" s="4"/>
      <c r="XCR83" s="4"/>
      <c r="XCS83" s="4"/>
      <c r="XCT83" s="4"/>
      <c r="XCU83" s="4"/>
      <c r="XCV83" s="4"/>
      <c r="XCW83" s="4"/>
      <c r="XCX83" s="4"/>
      <c r="XCY83" s="4"/>
      <c r="XCZ83" s="4"/>
      <c r="XDA83" s="4"/>
      <c r="XDB83" s="4"/>
      <c r="XDC83" s="4"/>
      <c r="XDD83" s="4"/>
      <c r="XDE83" s="4"/>
      <c r="XDF83" s="4"/>
      <c r="XDG83" s="4"/>
      <c r="XDH83" s="4"/>
      <c r="XDI83" s="4"/>
      <c r="XDJ83" s="4"/>
      <c r="XDK83" s="4"/>
      <c r="XDL83" s="4"/>
      <c r="XDM83" s="4"/>
      <c r="XDN83" s="4"/>
      <c r="XDO83" s="4"/>
      <c r="XDP83" s="4"/>
      <c r="XDQ83" s="4"/>
      <c r="XDR83" s="4"/>
      <c r="XDS83" s="4"/>
      <c r="XDT83" s="4"/>
      <c r="XDU83" s="4"/>
      <c r="XDV83" s="4"/>
      <c r="XDW83" s="4"/>
      <c r="XDX83" s="4"/>
      <c r="XDY83" s="4"/>
      <c r="XDZ83" s="4"/>
      <c r="XEA83" s="4"/>
      <c r="XEB83" s="4"/>
      <c r="XEC83" s="4"/>
      <c r="XED83" s="4"/>
      <c r="XEE83" s="4"/>
      <c r="XEF83" s="4"/>
      <c r="XEG83" s="4"/>
      <c r="XEH83" s="4"/>
      <c r="XEI83" s="4"/>
      <c r="XEJ83" s="4"/>
      <c r="XEK83" s="4"/>
    </row>
    <row r="84" spans="1:16365" s="29" customFormat="1" ht="13.5" customHeight="1" x14ac:dyDescent="0.25">
      <c r="A84" s="483" t="s">
        <v>172</v>
      </c>
      <c r="B84" s="483" t="s">
        <v>193</v>
      </c>
      <c r="C84" s="483" t="s">
        <v>272</v>
      </c>
      <c r="D84" s="483" t="s">
        <v>281</v>
      </c>
      <c r="E84" s="483" t="s">
        <v>183</v>
      </c>
      <c r="F84" s="483" t="s">
        <v>177</v>
      </c>
      <c r="G84" s="483" t="s">
        <v>178</v>
      </c>
      <c r="H84" s="483" t="s">
        <v>184</v>
      </c>
      <c r="I84" s="484" t="s">
        <v>593</v>
      </c>
      <c r="J84" s="490">
        <v>15411183740.531441</v>
      </c>
      <c r="K84" s="490" t="s">
        <v>291</v>
      </c>
      <c r="L84" s="3" t="s">
        <v>73</v>
      </c>
      <c r="M84" s="205" t="s">
        <v>43</v>
      </c>
      <c r="N84" s="44">
        <f t="shared" si="2"/>
        <v>7.8857192282193349E-5</v>
      </c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  <c r="AMK84" s="4"/>
      <c r="AML84" s="4"/>
      <c r="AMM84" s="4"/>
      <c r="AMN84" s="4"/>
      <c r="AMO84" s="4"/>
      <c r="AMP84" s="4"/>
      <c r="AMQ84" s="4"/>
      <c r="AMR84" s="4"/>
      <c r="AMS84" s="4"/>
      <c r="AMT84" s="4"/>
      <c r="AMU84" s="4"/>
      <c r="AMV84" s="4"/>
      <c r="AMW84" s="4"/>
      <c r="AMX84" s="4"/>
      <c r="AMY84" s="4"/>
      <c r="AMZ84" s="4"/>
      <c r="ANA84" s="4"/>
      <c r="ANB84" s="4"/>
      <c r="ANC84" s="4"/>
      <c r="AND84" s="4"/>
      <c r="ANE84" s="4"/>
      <c r="ANF84" s="4"/>
      <c r="ANG84" s="4"/>
      <c r="ANH84" s="4"/>
      <c r="ANI84" s="4"/>
      <c r="ANJ84" s="4"/>
      <c r="ANK84" s="4"/>
      <c r="ANL84" s="4"/>
      <c r="ANM84" s="4"/>
      <c r="ANN84" s="4"/>
      <c r="ANO84" s="4"/>
      <c r="ANP84" s="4"/>
      <c r="ANQ84" s="4"/>
      <c r="ANR84" s="4"/>
      <c r="ANS84" s="4"/>
      <c r="ANT84" s="4"/>
      <c r="ANU84" s="4"/>
      <c r="ANV84" s="4"/>
      <c r="ANW84" s="4"/>
      <c r="ANX84" s="4"/>
      <c r="ANY84" s="4"/>
      <c r="ANZ84" s="4"/>
      <c r="AOA84" s="4"/>
      <c r="AOB84" s="4"/>
      <c r="AOC84" s="4"/>
      <c r="AOD84" s="4"/>
      <c r="AOE84" s="4"/>
      <c r="AOF84" s="4"/>
      <c r="AOG84" s="4"/>
      <c r="AOH84" s="4"/>
      <c r="AOI84" s="4"/>
      <c r="AOJ84" s="4"/>
      <c r="AOK84" s="4"/>
      <c r="AOL84" s="4"/>
      <c r="AOM84" s="4"/>
      <c r="AON84" s="4"/>
      <c r="AOO84" s="4"/>
      <c r="AOP84" s="4"/>
      <c r="AOQ84" s="4"/>
      <c r="AOR84" s="4"/>
      <c r="AOS84" s="4"/>
      <c r="AOT84" s="4"/>
      <c r="AOU84" s="4"/>
      <c r="AOV84" s="4"/>
      <c r="AOW84" s="4"/>
      <c r="AOX84" s="4"/>
      <c r="AOY84" s="4"/>
      <c r="AOZ84" s="4"/>
      <c r="APA84" s="4"/>
      <c r="APB84" s="4"/>
      <c r="APC84" s="4"/>
      <c r="APD84" s="4"/>
      <c r="APE84" s="4"/>
      <c r="APF84" s="4"/>
      <c r="APG84" s="4"/>
      <c r="APH84" s="4"/>
      <c r="API84" s="4"/>
      <c r="APJ84" s="4"/>
      <c r="APK84" s="4"/>
      <c r="APL84" s="4"/>
      <c r="APM84" s="4"/>
      <c r="APN84" s="4"/>
      <c r="APO84" s="4"/>
      <c r="APP84" s="4"/>
      <c r="APQ84" s="4"/>
      <c r="APR84" s="4"/>
      <c r="APS84" s="4"/>
      <c r="APT84" s="4"/>
      <c r="APU84" s="4"/>
      <c r="APV84" s="4"/>
      <c r="APW84" s="4"/>
      <c r="APX84" s="4"/>
      <c r="APY84" s="4"/>
      <c r="APZ84" s="4"/>
      <c r="AQA84" s="4"/>
      <c r="AQB84" s="4"/>
      <c r="AQC84" s="4"/>
      <c r="AQD84" s="4"/>
      <c r="AQE84" s="4"/>
      <c r="AQF84" s="4"/>
      <c r="AQG84" s="4"/>
      <c r="AQH84" s="4"/>
      <c r="AQI84" s="4"/>
      <c r="AQJ84" s="4"/>
      <c r="AQK84" s="4"/>
      <c r="AQL84" s="4"/>
      <c r="AQM84" s="4"/>
      <c r="AQN84" s="4"/>
      <c r="AQO84" s="4"/>
      <c r="AQP84" s="4"/>
      <c r="AQQ84" s="4"/>
      <c r="AQR84" s="4"/>
      <c r="AQS84" s="4"/>
      <c r="AQT84" s="4"/>
      <c r="AQU84" s="4"/>
      <c r="AQV84" s="4"/>
      <c r="AQW84" s="4"/>
      <c r="AQX84" s="4"/>
      <c r="AQY84" s="4"/>
      <c r="AQZ84" s="4"/>
      <c r="ARA84" s="4"/>
      <c r="ARB84" s="4"/>
      <c r="ARC84" s="4"/>
      <c r="ARD84" s="4"/>
      <c r="ARE84" s="4"/>
      <c r="ARF84" s="4"/>
      <c r="ARG84" s="4"/>
      <c r="ARH84" s="4"/>
      <c r="ARI84" s="4"/>
      <c r="ARJ84" s="4"/>
      <c r="ARK84" s="4"/>
      <c r="ARL84" s="4"/>
      <c r="ARM84" s="4"/>
      <c r="ARN84" s="4"/>
      <c r="ARO84" s="4"/>
      <c r="ARP84" s="4"/>
      <c r="ARQ84" s="4"/>
      <c r="ARR84" s="4"/>
      <c r="ARS84" s="4"/>
      <c r="ART84" s="4"/>
      <c r="ARU84" s="4"/>
      <c r="ARV84" s="4"/>
      <c r="ARW84" s="4"/>
      <c r="ARX84" s="4"/>
      <c r="ARY84" s="4"/>
      <c r="ARZ84" s="4"/>
      <c r="ASA84" s="4"/>
      <c r="ASB84" s="4"/>
      <c r="ASC84" s="4"/>
      <c r="ASD84" s="4"/>
      <c r="ASE84" s="4"/>
      <c r="ASF84" s="4"/>
      <c r="ASG84" s="4"/>
      <c r="ASH84" s="4"/>
      <c r="ASI84" s="4"/>
      <c r="ASJ84" s="4"/>
      <c r="ASK84" s="4"/>
      <c r="ASL84" s="4"/>
      <c r="ASM84" s="4"/>
      <c r="ASN84" s="4"/>
      <c r="ASO84" s="4"/>
      <c r="ASP84" s="4"/>
      <c r="ASQ84" s="4"/>
      <c r="ASR84" s="4"/>
      <c r="ASS84" s="4"/>
      <c r="AST84" s="4"/>
      <c r="ASU84" s="4"/>
      <c r="ASV84" s="4"/>
      <c r="ASW84" s="4"/>
      <c r="ASX84" s="4"/>
      <c r="ASY84" s="4"/>
      <c r="ASZ84" s="4"/>
      <c r="ATA84" s="4"/>
      <c r="ATB84" s="4"/>
      <c r="ATC84" s="4"/>
      <c r="ATD84" s="4"/>
      <c r="ATE84" s="4"/>
      <c r="ATF84" s="4"/>
      <c r="ATG84" s="4"/>
      <c r="ATH84" s="4"/>
      <c r="ATI84" s="4"/>
      <c r="ATJ84" s="4"/>
      <c r="ATK84" s="4"/>
      <c r="ATL84" s="4"/>
      <c r="ATM84" s="4"/>
      <c r="ATN84" s="4"/>
      <c r="ATO84" s="4"/>
      <c r="ATP84" s="4"/>
      <c r="ATQ84" s="4"/>
      <c r="ATR84" s="4"/>
      <c r="ATS84" s="4"/>
      <c r="ATT84" s="4"/>
      <c r="ATU84" s="4"/>
      <c r="ATV84" s="4"/>
      <c r="ATW84" s="4"/>
      <c r="ATX84" s="4"/>
      <c r="ATY84" s="4"/>
      <c r="ATZ84" s="4"/>
      <c r="AUA84" s="4"/>
      <c r="AUB84" s="4"/>
      <c r="AUC84" s="4"/>
      <c r="AUD84" s="4"/>
      <c r="AUE84" s="4"/>
      <c r="AUF84" s="4"/>
      <c r="AUG84" s="4"/>
      <c r="AUH84" s="4"/>
      <c r="AUI84" s="4"/>
      <c r="AUJ84" s="4"/>
      <c r="AUK84" s="4"/>
      <c r="AUL84" s="4"/>
      <c r="AUM84" s="4"/>
      <c r="AUN84" s="4"/>
      <c r="AUO84" s="4"/>
      <c r="AUP84" s="4"/>
      <c r="AUQ84" s="4"/>
      <c r="AUR84" s="4"/>
      <c r="AUS84" s="4"/>
      <c r="AUT84" s="4"/>
      <c r="AUU84" s="4"/>
      <c r="AUV84" s="4"/>
      <c r="AUW84" s="4"/>
      <c r="AUX84" s="4"/>
      <c r="AUY84" s="4"/>
      <c r="AUZ84" s="4"/>
      <c r="AVA84" s="4"/>
      <c r="AVB84" s="4"/>
      <c r="AVC84" s="4"/>
      <c r="AVD84" s="4"/>
      <c r="AVE84" s="4"/>
      <c r="AVF84" s="4"/>
      <c r="AVG84" s="4"/>
      <c r="AVH84" s="4"/>
      <c r="AVI84" s="4"/>
      <c r="AVJ84" s="4"/>
      <c r="AVK84" s="4"/>
      <c r="AVL84" s="4"/>
      <c r="AVM84" s="4"/>
      <c r="AVN84" s="4"/>
      <c r="AVO84" s="4"/>
      <c r="AVP84" s="4"/>
      <c r="AVQ84" s="4"/>
      <c r="AVR84" s="4"/>
      <c r="AVS84" s="4"/>
      <c r="AVT84" s="4"/>
      <c r="AVU84" s="4"/>
      <c r="AVV84" s="4"/>
      <c r="AVW84" s="4"/>
      <c r="AVX84" s="4"/>
      <c r="AVY84" s="4"/>
      <c r="AVZ84" s="4"/>
      <c r="AWA84" s="4"/>
      <c r="AWB84" s="4"/>
      <c r="AWC84" s="4"/>
      <c r="AWD84" s="4"/>
      <c r="AWE84" s="4"/>
      <c r="AWF84" s="4"/>
      <c r="AWG84" s="4"/>
      <c r="AWH84" s="4"/>
      <c r="AWI84" s="4"/>
      <c r="AWJ84" s="4"/>
      <c r="AWK84" s="4"/>
      <c r="AWL84" s="4"/>
      <c r="AWM84" s="4"/>
      <c r="AWN84" s="4"/>
      <c r="AWO84" s="4"/>
      <c r="AWP84" s="4"/>
      <c r="AWQ84" s="4"/>
      <c r="AWR84" s="4"/>
      <c r="AWS84" s="4"/>
      <c r="AWT84" s="4"/>
      <c r="AWU84" s="4"/>
      <c r="AWV84" s="4"/>
      <c r="AWW84" s="4"/>
      <c r="AWX84" s="4"/>
      <c r="AWY84" s="4"/>
      <c r="AWZ84" s="4"/>
      <c r="AXA84" s="4"/>
      <c r="AXB84" s="4"/>
      <c r="AXC84" s="4"/>
      <c r="AXD84" s="4"/>
      <c r="AXE84" s="4"/>
      <c r="AXF84" s="4"/>
      <c r="AXG84" s="4"/>
      <c r="AXH84" s="4"/>
      <c r="AXI84" s="4"/>
      <c r="AXJ84" s="4"/>
      <c r="AXK84" s="4"/>
      <c r="AXL84" s="4"/>
      <c r="AXM84" s="4"/>
      <c r="AXN84" s="4"/>
      <c r="AXO84" s="4"/>
      <c r="AXP84" s="4"/>
      <c r="AXQ84" s="4"/>
      <c r="AXR84" s="4"/>
      <c r="AXS84" s="4"/>
      <c r="AXT84" s="4"/>
      <c r="AXU84" s="4"/>
      <c r="AXV84" s="4"/>
      <c r="AXW84" s="4"/>
      <c r="AXX84" s="4"/>
      <c r="AXY84" s="4"/>
      <c r="AXZ84" s="4"/>
      <c r="AYA84" s="4"/>
      <c r="AYB84" s="4"/>
      <c r="AYC84" s="4"/>
      <c r="AYD84" s="4"/>
      <c r="AYE84" s="4"/>
      <c r="AYF84" s="4"/>
      <c r="AYG84" s="4"/>
      <c r="AYH84" s="4"/>
      <c r="AYI84" s="4"/>
      <c r="AYJ84" s="4"/>
      <c r="AYK84" s="4"/>
      <c r="AYL84" s="4"/>
      <c r="AYM84" s="4"/>
      <c r="AYN84" s="4"/>
      <c r="AYO84" s="4"/>
      <c r="AYP84" s="4"/>
      <c r="AYQ84" s="4"/>
      <c r="AYR84" s="4"/>
      <c r="AYS84" s="4"/>
      <c r="AYT84" s="4"/>
      <c r="AYU84" s="4"/>
      <c r="AYV84" s="4"/>
      <c r="AYW84" s="4"/>
      <c r="AYX84" s="4"/>
      <c r="AYY84" s="4"/>
      <c r="AYZ84" s="4"/>
      <c r="AZA84" s="4"/>
      <c r="AZB84" s="4"/>
      <c r="AZC84" s="4"/>
      <c r="AZD84" s="4"/>
      <c r="AZE84" s="4"/>
      <c r="AZF84" s="4"/>
      <c r="AZG84" s="4"/>
      <c r="AZH84" s="4"/>
      <c r="AZI84" s="4"/>
      <c r="AZJ84" s="4"/>
      <c r="AZK84" s="4"/>
      <c r="AZL84" s="4"/>
      <c r="AZM84" s="4"/>
      <c r="AZN84" s="4"/>
      <c r="AZO84" s="4"/>
      <c r="AZP84" s="4"/>
      <c r="AZQ84" s="4"/>
      <c r="AZR84" s="4"/>
      <c r="AZS84" s="4"/>
      <c r="AZT84" s="4"/>
      <c r="AZU84" s="4"/>
      <c r="AZV84" s="4"/>
      <c r="AZW84" s="4"/>
      <c r="AZX84" s="4"/>
      <c r="AZY84" s="4"/>
      <c r="AZZ84" s="4"/>
      <c r="BAA84" s="4"/>
      <c r="BAB84" s="4"/>
      <c r="BAC84" s="4"/>
      <c r="BAD84" s="4"/>
      <c r="BAE84" s="4"/>
      <c r="BAF84" s="4"/>
      <c r="BAG84" s="4"/>
      <c r="BAH84" s="4"/>
      <c r="BAI84" s="4"/>
      <c r="BAJ84" s="4"/>
      <c r="BAK84" s="4"/>
      <c r="BAL84" s="4"/>
      <c r="BAM84" s="4"/>
      <c r="BAN84" s="4"/>
      <c r="BAO84" s="4"/>
      <c r="BAP84" s="4"/>
      <c r="BAQ84" s="4"/>
      <c r="BAR84" s="4"/>
      <c r="BAS84" s="4"/>
      <c r="BAT84" s="4"/>
      <c r="BAU84" s="4"/>
      <c r="BAV84" s="4"/>
      <c r="BAW84" s="4"/>
      <c r="BAX84" s="4"/>
      <c r="BAY84" s="4"/>
      <c r="BAZ84" s="4"/>
      <c r="BBA84" s="4"/>
      <c r="BBB84" s="4"/>
      <c r="BBC84" s="4"/>
      <c r="BBD84" s="4"/>
      <c r="BBE84" s="4"/>
      <c r="BBF84" s="4"/>
      <c r="BBG84" s="4"/>
      <c r="BBH84" s="4"/>
      <c r="BBI84" s="4"/>
      <c r="BBJ84" s="4"/>
      <c r="BBK84" s="4"/>
      <c r="BBL84" s="4"/>
      <c r="BBM84" s="4"/>
      <c r="BBN84" s="4"/>
      <c r="BBO84" s="4"/>
      <c r="BBP84" s="4"/>
      <c r="BBQ84" s="4"/>
      <c r="BBR84" s="4"/>
      <c r="BBS84" s="4"/>
      <c r="BBT84" s="4"/>
      <c r="BBU84" s="4"/>
      <c r="BBV84" s="4"/>
      <c r="BBW84" s="4"/>
      <c r="BBX84" s="4"/>
      <c r="BBY84" s="4"/>
      <c r="BBZ84" s="4"/>
      <c r="BCA84" s="4"/>
      <c r="BCB84" s="4"/>
      <c r="BCC84" s="4"/>
      <c r="BCD84" s="4"/>
      <c r="BCE84" s="4"/>
      <c r="BCF84" s="4"/>
      <c r="BCG84" s="4"/>
      <c r="BCH84" s="4"/>
      <c r="BCI84" s="4"/>
      <c r="BCJ84" s="4"/>
      <c r="BCK84" s="4"/>
      <c r="BCL84" s="4"/>
      <c r="BCM84" s="4"/>
      <c r="BCN84" s="4"/>
      <c r="BCO84" s="4"/>
      <c r="BCP84" s="4"/>
      <c r="BCQ84" s="4"/>
      <c r="BCR84" s="4"/>
      <c r="BCS84" s="4"/>
      <c r="BCT84" s="4"/>
      <c r="BCU84" s="4"/>
      <c r="BCV84" s="4"/>
      <c r="BCW84" s="4"/>
      <c r="BCX84" s="4"/>
      <c r="BCY84" s="4"/>
      <c r="BCZ84" s="4"/>
      <c r="BDA84" s="4"/>
      <c r="BDB84" s="4"/>
      <c r="BDC84" s="4"/>
      <c r="BDD84" s="4"/>
      <c r="BDE84" s="4"/>
      <c r="BDF84" s="4"/>
      <c r="BDG84" s="4"/>
      <c r="BDH84" s="4"/>
      <c r="BDI84" s="4"/>
      <c r="BDJ84" s="4"/>
      <c r="BDK84" s="4"/>
      <c r="BDL84" s="4"/>
      <c r="BDM84" s="4"/>
      <c r="BDN84" s="4"/>
      <c r="BDO84" s="4"/>
      <c r="BDP84" s="4"/>
      <c r="BDQ84" s="4"/>
      <c r="BDR84" s="4"/>
      <c r="BDS84" s="4"/>
      <c r="BDT84" s="4"/>
      <c r="BDU84" s="4"/>
      <c r="BDV84" s="4"/>
      <c r="BDW84" s="4"/>
      <c r="BDX84" s="4"/>
      <c r="BDY84" s="4"/>
      <c r="BDZ84" s="4"/>
      <c r="BEA84" s="4"/>
      <c r="BEB84" s="4"/>
      <c r="BEC84" s="4"/>
      <c r="BED84" s="4"/>
      <c r="BEE84" s="4"/>
      <c r="BEF84" s="4"/>
      <c r="BEG84" s="4"/>
      <c r="BEH84" s="4"/>
      <c r="BEI84" s="4"/>
      <c r="BEJ84" s="4"/>
      <c r="BEK84" s="4"/>
      <c r="BEL84" s="4"/>
      <c r="BEM84" s="4"/>
      <c r="BEN84" s="4"/>
      <c r="BEO84" s="4"/>
      <c r="BEP84" s="4"/>
      <c r="BEQ84" s="4"/>
      <c r="BER84" s="4"/>
      <c r="BES84" s="4"/>
      <c r="BET84" s="4"/>
      <c r="BEU84" s="4"/>
      <c r="BEV84" s="4"/>
      <c r="BEW84" s="4"/>
      <c r="BEX84" s="4"/>
      <c r="BEY84" s="4"/>
      <c r="BEZ84" s="4"/>
      <c r="BFA84" s="4"/>
      <c r="BFB84" s="4"/>
      <c r="BFC84" s="4"/>
      <c r="BFD84" s="4"/>
      <c r="BFE84" s="4"/>
      <c r="BFF84" s="4"/>
      <c r="BFG84" s="4"/>
      <c r="BFH84" s="4"/>
      <c r="BFI84" s="4"/>
      <c r="BFJ84" s="4"/>
      <c r="BFK84" s="4"/>
      <c r="BFL84" s="4"/>
      <c r="BFM84" s="4"/>
      <c r="BFN84" s="4"/>
      <c r="BFO84" s="4"/>
      <c r="BFP84" s="4"/>
      <c r="BFQ84" s="4"/>
      <c r="BFR84" s="4"/>
      <c r="BFS84" s="4"/>
      <c r="BFT84" s="4"/>
      <c r="BFU84" s="4"/>
      <c r="BFV84" s="4"/>
      <c r="BFW84" s="4"/>
      <c r="BFX84" s="4"/>
      <c r="BFY84" s="4"/>
      <c r="BFZ84" s="4"/>
      <c r="BGA84" s="4"/>
      <c r="BGB84" s="4"/>
      <c r="BGC84" s="4"/>
      <c r="BGD84" s="4"/>
      <c r="BGE84" s="4"/>
      <c r="BGF84" s="4"/>
      <c r="BGG84" s="4"/>
      <c r="BGH84" s="4"/>
      <c r="BGI84" s="4"/>
      <c r="BGJ84" s="4"/>
      <c r="BGK84" s="4"/>
      <c r="BGL84" s="4"/>
      <c r="BGM84" s="4"/>
      <c r="BGN84" s="4"/>
      <c r="BGO84" s="4"/>
      <c r="BGP84" s="4"/>
      <c r="BGQ84" s="4"/>
      <c r="BGR84" s="4"/>
      <c r="BGS84" s="4"/>
      <c r="BGT84" s="4"/>
      <c r="BGU84" s="4"/>
      <c r="BGV84" s="4"/>
      <c r="BGW84" s="4"/>
      <c r="BGX84" s="4"/>
      <c r="BGY84" s="4"/>
      <c r="BGZ84" s="4"/>
      <c r="BHA84" s="4"/>
      <c r="BHB84" s="4"/>
      <c r="BHC84" s="4"/>
      <c r="BHD84" s="4"/>
      <c r="BHE84" s="4"/>
      <c r="BHF84" s="4"/>
      <c r="BHG84" s="4"/>
      <c r="BHH84" s="4"/>
      <c r="BHI84" s="4"/>
      <c r="BHJ84" s="4"/>
      <c r="BHK84" s="4"/>
      <c r="BHL84" s="4"/>
      <c r="BHM84" s="4"/>
      <c r="BHN84" s="4"/>
      <c r="BHO84" s="4"/>
      <c r="BHP84" s="4"/>
      <c r="BHQ84" s="4"/>
      <c r="BHR84" s="4"/>
      <c r="BHS84" s="4"/>
      <c r="BHT84" s="4"/>
      <c r="BHU84" s="4"/>
      <c r="BHV84" s="4"/>
      <c r="BHW84" s="4"/>
      <c r="BHX84" s="4"/>
      <c r="BHY84" s="4"/>
      <c r="BHZ84" s="4"/>
      <c r="BIA84" s="4"/>
      <c r="BIB84" s="4"/>
      <c r="BIC84" s="4"/>
      <c r="BID84" s="4"/>
      <c r="BIE84" s="4"/>
      <c r="BIF84" s="4"/>
      <c r="BIG84" s="4"/>
      <c r="BIH84" s="4"/>
      <c r="BII84" s="4"/>
      <c r="BIJ84" s="4"/>
      <c r="BIK84" s="4"/>
      <c r="BIL84" s="4"/>
      <c r="BIM84" s="4"/>
      <c r="BIN84" s="4"/>
      <c r="BIO84" s="4"/>
      <c r="BIP84" s="4"/>
      <c r="BIQ84" s="4"/>
      <c r="BIR84" s="4"/>
      <c r="BIS84" s="4"/>
      <c r="BIT84" s="4"/>
      <c r="BIU84" s="4"/>
      <c r="BIV84" s="4"/>
      <c r="BIW84" s="4"/>
      <c r="BIX84" s="4"/>
      <c r="BIY84" s="4"/>
      <c r="BIZ84" s="4"/>
      <c r="BJA84" s="4"/>
      <c r="BJB84" s="4"/>
      <c r="BJC84" s="4"/>
      <c r="BJD84" s="4"/>
      <c r="BJE84" s="4"/>
      <c r="BJF84" s="4"/>
      <c r="BJG84" s="4"/>
      <c r="BJH84" s="4"/>
      <c r="BJI84" s="4"/>
      <c r="BJJ84" s="4"/>
      <c r="BJK84" s="4"/>
      <c r="BJL84" s="4"/>
      <c r="BJM84" s="4"/>
      <c r="BJN84" s="4"/>
      <c r="BJO84" s="4"/>
      <c r="BJP84" s="4"/>
      <c r="BJQ84" s="4"/>
      <c r="BJR84" s="4"/>
      <c r="BJS84" s="4"/>
      <c r="BJT84" s="4"/>
      <c r="BJU84" s="4"/>
      <c r="BJV84" s="4"/>
      <c r="BJW84" s="4"/>
      <c r="BJX84" s="4"/>
      <c r="BJY84" s="4"/>
      <c r="BJZ84" s="4"/>
      <c r="BKA84" s="4"/>
      <c r="BKB84" s="4"/>
      <c r="BKC84" s="4"/>
      <c r="BKD84" s="4"/>
      <c r="BKE84" s="4"/>
      <c r="BKF84" s="4"/>
      <c r="BKG84" s="4"/>
      <c r="BKH84" s="4"/>
      <c r="BKI84" s="4"/>
      <c r="BKJ84" s="4"/>
      <c r="BKK84" s="4"/>
      <c r="BKL84" s="4"/>
      <c r="BKM84" s="4"/>
      <c r="BKN84" s="4"/>
      <c r="BKO84" s="4"/>
      <c r="BKP84" s="4"/>
      <c r="BKQ84" s="4"/>
      <c r="BKR84" s="4"/>
      <c r="BKS84" s="4"/>
      <c r="BKT84" s="4"/>
      <c r="BKU84" s="4"/>
      <c r="BKV84" s="4"/>
      <c r="BKW84" s="4"/>
      <c r="BKX84" s="4"/>
      <c r="BKY84" s="4"/>
      <c r="BKZ84" s="4"/>
      <c r="BLA84" s="4"/>
      <c r="BLB84" s="4"/>
      <c r="BLC84" s="4"/>
      <c r="BLD84" s="4"/>
      <c r="BLE84" s="4"/>
      <c r="BLF84" s="4"/>
      <c r="BLG84" s="4"/>
      <c r="BLH84" s="4"/>
      <c r="BLI84" s="4"/>
      <c r="BLJ84" s="4"/>
      <c r="BLK84" s="4"/>
      <c r="BLL84" s="4"/>
      <c r="BLM84" s="4"/>
      <c r="BLN84" s="4"/>
      <c r="BLO84" s="4"/>
      <c r="BLP84" s="4"/>
      <c r="BLQ84" s="4"/>
      <c r="BLR84" s="4"/>
      <c r="BLS84" s="4"/>
      <c r="BLT84" s="4"/>
      <c r="BLU84" s="4"/>
      <c r="BLV84" s="4"/>
      <c r="BLW84" s="4"/>
      <c r="BLX84" s="4"/>
      <c r="BLY84" s="4"/>
      <c r="BLZ84" s="4"/>
      <c r="BMA84" s="4"/>
      <c r="BMB84" s="4"/>
      <c r="BMC84" s="4"/>
      <c r="BMD84" s="4"/>
      <c r="BME84" s="4"/>
      <c r="BMF84" s="4"/>
      <c r="BMG84" s="4"/>
      <c r="BMH84" s="4"/>
      <c r="BMI84" s="4"/>
      <c r="BMJ84" s="4"/>
      <c r="BMK84" s="4"/>
      <c r="BML84" s="4"/>
      <c r="BMM84" s="4"/>
      <c r="BMN84" s="4"/>
      <c r="BMO84" s="4"/>
      <c r="BMP84" s="4"/>
      <c r="BMQ84" s="4"/>
      <c r="BMR84" s="4"/>
      <c r="BMS84" s="4"/>
      <c r="BMT84" s="4"/>
      <c r="BMU84" s="4"/>
      <c r="BMV84" s="4"/>
      <c r="BMW84" s="4"/>
      <c r="BMX84" s="4"/>
      <c r="BMY84" s="4"/>
      <c r="BMZ84" s="4"/>
      <c r="BNA84" s="4"/>
      <c r="BNB84" s="4"/>
      <c r="BNC84" s="4"/>
      <c r="BND84" s="4"/>
      <c r="BNE84" s="4"/>
      <c r="BNF84" s="4"/>
      <c r="BNG84" s="4"/>
      <c r="BNH84" s="4"/>
      <c r="BNI84" s="4"/>
      <c r="BNJ84" s="4"/>
      <c r="BNK84" s="4"/>
      <c r="BNL84" s="4"/>
      <c r="BNM84" s="4"/>
      <c r="BNN84" s="4"/>
      <c r="BNO84" s="4"/>
      <c r="BNP84" s="4"/>
      <c r="BNQ84" s="4"/>
      <c r="BNR84" s="4"/>
      <c r="BNS84" s="4"/>
      <c r="BNT84" s="4"/>
      <c r="BNU84" s="4"/>
      <c r="BNV84" s="4"/>
      <c r="BNW84" s="4"/>
      <c r="BNX84" s="4"/>
      <c r="BNY84" s="4"/>
      <c r="BNZ84" s="4"/>
      <c r="BOA84" s="4"/>
      <c r="BOB84" s="4"/>
      <c r="BOC84" s="4"/>
      <c r="BOD84" s="4"/>
      <c r="BOE84" s="4"/>
      <c r="BOF84" s="4"/>
      <c r="BOG84" s="4"/>
      <c r="BOH84" s="4"/>
      <c r="BOI84" s="4"/>
      <c r="BOJ84" s="4"/>
      <c r="BOK84" s="4"/>
      <c r="BOL84" s="4"/>
      <c r="BOM84" s="4"/>
      <c r="BON84" s="4"/>
      <c r="BOO84" s="4"/>
      <c r="BOP84" s="4"/>
      <c r="BOQ84" s="4"/>
      <c r="BOR84" s="4"/>
      <c r="BOS84" s="4"/>
      <c r="BOT84" s="4"/>
      <c r="BOU84" s="4"/>
      <c r="BOV84" s="4"/>
      <c r="BOW84" s="4"/>
      <c r="BOX84" s="4"/>
      <c r="BOY84" s="4"/>
      <c r="BOZ84" s="4"/>
      <c r="BPA84" s="4"/>
      <c r="BPB84" s="4"/>
      <c r="BPC84" s="4"/>
      <c r="BPD84" s="4"/>
      <c r="BPE84" s="4"/>
      <c r="BPF84" s="4"/>
      <c r="BPG84" s="4"/>
      <c r="BPH84" s="4"/>
      <c r="BPI84" s="4"/>
      <c r="BPJ84" s="4"/>
      <c r="BPK84" s="4"/>
      <c r="BPL84" s="4"/>
      <c r="BPM84" s="4"/>
      <c r="BPN84" s="4"/>
      <c r="BPO84" s="4"/>
      <c r="BPP84" s="4"/>
      <c r="BPQ84" s="4"/>
      <c r="BPR84" s="4"/>
      <c r="BPS84" s="4"/>
      <c r="BPT84" s="4"/>
      <c r="BPU84" s="4"/>
      <c r="BPV84" s="4"/>
      <c r="BPW84" s="4"/>
      <c r="BPX84" s="4"/>
      <c r="BPY84" s="4"/>
      <c r="BPZ84" s="4"/>
      <c r="BQA84" s="4"/>
      <c r="BQB84" s="4"/>
      <c r="BQC84" s="4"/>
      <c r="BQD84" s="4"/>
      <c r="BQE84" s="4"/>
      <c r="BQF84" s="4"/>
      <c r="BQG84" s="4"/>
      <c r="BQH84" s="4"/>
      <c r="BQI84" s="4"/>
      <c r="BQJ84" s="4"/>
      <c r="BQK84" s="4"/>
      <c r="BQL84" s="4"/>
      <c r="BQM84" s="4"/>
      <c r="BQN84" s="4"/>
      <c r="BQO84" s="4"/>
      <c r="BQP84" s="4"/>
      <c r="BQQ84" s="4"/>
      <c r="BQR84" s="4"/>
      <c r="BQS84" s="4"/>
      <c r="BQT84" s="4"/>
      <c r="BQU84" s="4"/>
      <c r="BQV84" s="4"/>
      <c r="BQW84" s="4"/>
      <c r="BQX84" s="4"/>
      <c r="BQY84" s="4"/>
      <c r="BQZ84" s="4"/>
      <c r="BRA84" s="4"/>
      <c r="BRB84" s="4"/>
      <c r="BRC84" s="4"/>
      <c r="BRD84" s="4"/>
      <c r="BRE84" s="4"/>
      <c r="BRF84" s="4"/>
      <c r="BRG84" s="4"/>
      <c r="BRH84" s="4"/>
      <c r="BRI84" s="4"/>
      <c r="BRJ84" s="4"/>
      <c r="BRK84" s="4"/>
      <c r="BRL84" s="4"/>
      <c r="BRM84" s="4"/>
      <c r="BRN84" s="4"/>
      <c r="BRO84" s="4"/>
      <c r="BRP84" s="4"/>
      <c r="BRQ84" s="4"/>
      <c r="BRR84" s="4"/>
      <c r="BRS84" s="4"/>
      <c r="BRT84" s="4"/>
      <c r="BRU84" s="4"/>
      <c r="BRV84" s="4"/>
      <c r="BRW84" s="4"/>
      <c r="BRX84" s="4"/>
      <c r="BRY84" s="4"/>
      <c r="BRZ84" s="4"/>
      <c r="BSA84" s="4"/>
      <c r="BSB84" s="4"/>
      <c r="BSC84" s="4"/>
      <c r="BSD84" s="4"/>
      <c r="BSE84" s="4"/>
      <c r="BSF84" s="4"/>
      <c r="BSG84" s="4"/>
      <c r="BSH84" s="4"/>
      <c r="BSI84" s="4"/>
      <c r="BSJ84" s="4"/>
      <c r="BSK84" s="4"/>
      <c r="BSL84" s="4"/>
      <c r="BSM84" s="4"/>
      <c r="BSN84" s="4"/>
      <c r="BSO84" s="4"/>
      <c r="BSP84" s="4"/>
      <c r="BSQ84" s="4"/>
      <c r="BSR84" s="4"/>
      <c r="BSS84" s="4"/>
      <c r="BST84" s="4"/>
      <c r="BSU84" s="4"/>
      <c r="BSV84" s="4"/>
      <c r="BSW84" s="4"/>
      <c r="BSX84" s="4"/>
      <c r="BSY84" s="4"/>
      <c r="BSZ84" s="4"/>
      <c r="BTA84" s="4"/>
      <c r="BTB84" s="4"/>
      <c r="BTC84" s="4"/>
      <c r="BTD84" s="4"/>
      <c r="BTE84" s="4"/>
      <c r="BTF84" s="4"/>
      <c r="BTG84" s="4"/>
      <c r="BTH84" s="4"/>
      <c r="BTI84" s="4"/>
      <c r="BTJ84" s="4"/>
      <c r="BTK84" s="4"/>
      <c r="BTL84" s="4"/>
      <c r="BTM84" s="4"/>
      <c r="BTN84" s="4"/>
      <c r="BTO84" s="4"/>
      <c r="BTP84" s="4"/>
      <c r="BTQ84" s="4"/>
      <c r="BTR84" s="4"/>
      <c r="BTS84" s="4"/>
      <c r="BTT84" s="4"/>
      <c r="BTU84" s="4"/>
      <c r="BTV84" s="4"/>
      <c r="BTW84" s="4"/>
      <c r="BTX84" s="4"/>
      <c r="BTY84" s="4"/>
      <c r="BTZ84" s="4"/>
      <c r="BUA84" s="4"/>
      <c r="BUB84" s="4"/>
      <c r="BUC84" s="4"/>
      <c r="BUD84" s="4"/>
      <c r="BUE84" s="4"/>
      <c r="BUF84" s="4"/>
      <c r="BUG84" s="4"/>
      <c r="BUH84" s="4"/>
      <c r="BUI84" s="4"/>
      <c r="BUJ84" s="4"/>
      <c r="BUK84" s="4"/>
      <c r="BUL84" s="4"/>
      <c r="BUM84" s="4"/>
      <c r="BUN84" s="4"/>
      <c r="BUO84" s="4"/>
      <c r="BUP84" s="4"/>
      <c r="BUQ84" s="4"/>
      <c r="BUR84" s="4"/>
      <c r="BUS84" s="4"/>
      <c r="BUT84" s="4"/>
      <c r="BUU84" s="4"/>
      <c r="BUV84" s="4"/>
      <c r="BUW84" s="4"/>
      <c r="BUX84" s="4"/>
      <c r="BUY84" s="4"/>
      <c r="BUZ84" s="4"/>
      <c r="BVA84" s="4"/>
      <c r="BVB84" s="4"/>
      <c r="BVC84" s="4"/>
      <c r="BVD84" s="4"/>
      <c r="BVE84" s="4"/>
      <c r="BVF84" s="4"/>
      <c r="BVG84" s="4"/>
      <c r="BVH84" s="4"/>
      <c r="BVI84" s="4"/>
      <c r="BVJ84" s="4"/>
      <c r="BVK84" s="4"/>
      <c r="BVL84" s="4"/>
      <c r="BVM84" s="4"/>
      <c r="BVN84" s="4"/>
      <c r="BVO84" s="4"/>
      <c r="BVP84" s="4"/>
      <c r="BVQ84" s="4"/>
      <c r="BVR84" s="4"/>
      <c r="BVS84" s="4"/>
      <c r="BVT84" s="4"/>
      <c r="BVU84" s="4"/>
      <c r="BVV84" s="4"/>
      <c r="BVW84" s="4"/>
      <c r="BVX84" s="4"/>
      <c r="BVY84" s="4"/>
      <c r="BVZ84" s="4"/>
      <c r="BWA84" s="4"/>
      <c r="BWB84" s="4"/>
      <c r="BWC84" s="4"/>
      <c r="BWD84" s="4"/>
      <c r="BWE84" s="4"/>
      <c r="BWF84" s="4"/>
      <c r="BWG84" s="4"/>
      <c r="BWH84" s="4"/>
      <c r="BWI84" s="4"/>
      <c r="BWJ84" s="4"/>
      <c r="BWK84" s="4"/>
      <c r="BWL84" s="4"/>
      <c r="BWM84" s="4"/>
      <c r="BWN84" s="4"/>
      <c r="BWO84" s="4"/>
      <c r="BWP84" s="4"/>
      <c r="BWQ84" s="4"/>
      <c r="BWR84" s="4"/>
      <c r="BWS84" s="4"/>
      <c r="BWT84" s="4"/>
      <c r="BWU84" s="4"/>
      <c r="BWV84" s="4"/>
      <c r="BWW84" s="4"/>
      <c r="BWX84" s="4"/>
      <c r="BWY84" s="4"/>
      <c r="BWZ84" s="4"/>
      <c r="BXA84" s="4"/>
      <c r="BXB84" s="4"/>
      <c r="BXC84" s="4"/>
      <c r="BXD84" s="4"/>
      <c r="BXE84" s="4"/>
      <c r="BXF84" s="4"/>
      <c r="BXG84" s="4"/>
      <c r="BXH84" s="4"/>
      <c r="BXI84" s="4"/>
      <c r="BXJ84" s="4"/>
      <c r="BXK84" s="4"/>
      <c r="BXL84" s="4"/>
      <c r="BXM84" s="4"/>
      <c r="BXN84" s="4"/>
      <c r="BXO84" s="4"/>
      <c r="BXP84" s="4"/>
      <c r="BXQ84" s="4"/>
      <c r="BXR84" s="4"/>
      <c r="BXS84" s="4"/>
      <c r="BXT84" s="4"/>
      <c r="BXU84" s="4"/>
      <c r="BXV84" s="4"/>
      <c r="BXW84" s="4"/>
      <c r="BXX84" s="4"/>
      <c r="BXY84" s="4"/>
      <c r="BXZ84" s="4"/>
      <c r="BYA84" s="4"/>
      <c r="BYB84" s="4"/>
      <c r="BYC84" s="4"/>
      <c r="BYD84" s="4"/>
      <c r="BYE84" s="4"/>
      <c r="BYF84" s="4"/>
      <c r="BYG84" s="4"/>
      <c r="BYH84" s="4"/>
      <c r="BYI84" s="4"/>
      <c r="BYJ84" s="4"/>
      <c r="BYK84" s="4"/>
      <c r="BYL84" s="4"/>
      <c r="BYM84" s="4"/>
      <c r="BYN84" s="4"/>
      <c r="BYO84" s="4"/>
      <c r="BYP84" s="4"/>
      <c r="BYQ84" s="4"/>
      <c r="BYR84" s="4"/>
      <c r="BYS84" s="4"/>
      <c r="BYT84" s="4"/>
      <c r="BYU84" s="4"/>
      <c r="BYV84" s="4"/>
      <c r="BYW84" s="4"/>
      <c r="BYX84" s="4"/>
      <c r="BYY84" s="4"/>
      <c r="BYZ84" s="4"/>
      <c r="BZA84" s="4"/>
      <c r="BZB84" s="4"/>
      <c r="BZC84" s="4"/>
      <c r="BZD84" s="4"/>
      <c r="BZE84" s="4"/>
      <c r="BZF84" s="4"/>
      <c r="BZG84" s="4"/>
      <c r="BZH84" s="4"/>
      <c r="BZI84" s="4"/>
      <c r="BZJ84" s="4"/>
      <c r="BZK84" s="4"/>
      <c r="BZL84" s="4"/>
      <c r="BZM84" s="4"/>
      <c r="BZN84" s="4"/>
      <c r="BZO84" s="4"/>
      <c r="BZP84" s="4"/>
      <c r="BZQ84" s="4"/>
      <c r="BZR84" s="4"/>
      <c r="BZS84" s="4"/>
      <c r="BZT84" s="4"/>
      <c r="BZU84" s="4"/>
      <c r="BZV84" s="4"/>
      <c r="BZW84" s="4"/>
      <c r="BZX84" s="4"/>
      <c r="BZY84" s="4"/>
      <c r="BZZ84" s="4"/>
      <c r="CAA84" s="4"/>
      <c r="CAB84" s="4"/>
      <c r="CAC84" s="4"/>
      <c r="CAD84" s="4"/>
      <c r="CAE84" s="4"/>
      <c r="CAF84" s="4"/>
      <c r="CAG84" s="4"/>
      <c r="CAH84" s="4"/>
      <c r="CAI84" s="4"/>
      <c r="CAJ84" s="4"/>
      <c r="CAK84" s="4"/>
      <c r="CAL84" s="4"/>
      <c r="CAM84" s="4"/>
      <c r="CAN84" s="4"/>
      <c r="CAO84" s="4"/>
      <c r="CAP84" s="4"/>
      <c r="CAQ84" s="4"/>
      <c r="CAR84" s="4"/>
      <c r="CAS84" s="4"/>
      <c r="CAT84" s="4"/>
      <c r="CAU84" s="4"/>
      <c r="CAV84" s="4"/>
      <c r="CAW84" s="4"/>
      <c r="CAX84" s="4"/>
      <c r="CAY84" s="4"/>
      <c r="CAZ84" s="4"/>
      <c r="CBA84" s="4"/>
      <c r="CBB84" s="4"/>
      <c r="CBC84" s="4"/>
      <c r="CBD84" s="4"/>
      <c r="CBE84" s="4"/>
      <c r="CBF84" s="4"/>
      <c r="CBG84" s="4"/>
      <c r="CBH84" s="4"/>
      <c r="CBI84" s="4"/>
      <c r="CBJ84" s="4"/>
      <c r="CBK84" s="4"/>
      <c r="CBL84" s="4"/>
      <c r="CBM84" s="4"/>
      <c r="CBN84" s="4"/>
      <c r="CBO84" s="4"/>
      <c r="CBP84" s="4"/>
      <c r="CBQ84" s="4"/>
      <c r="CBR84" s="4"/>
      <c r="CBS84" s="4"/>
      <c r="CBT84" s="4"/>
      <c r="CBU84" s="4"/>
      <c r="CBV84" s="4"/>
      <c r="CBW84" s="4"/>
      <c r="CBX84" s="4"/>
      <c r="CBY84" s="4"/>
      <c r="CBZ84" s="4"/>
      <c r="CCA84" s="4"/>
      <c r="CCB84" s="4"/>
      <c r="CCC84" s="4"/>
      <c r="CCD84" s="4"/>
      <c r="CCE84" s="4"/>
      <c r="CCF84" s="4"/>
      <c r="CCG84" s="4"/>
      <c r="CCH84" s="4"/>
      <c r="CCI84" s="4"/>
      <c r="CCJ84" s="4"/>
      <c r="CCK84" s="4"/>
      <c r="CCL84" s="4"/>
      <c r="CCM84" s="4"/>
      <c r="CCN84" s="4"/>
      <c r="CCO84" s="4"/>
      <c r="CCP84" s="4"/>
      <c r="CCQ84" s="4"/>
      <c r="CCR84" s="4"/>
      <c r="CCS84" s="4"/>
      <c r="CCT84" s="4"/>
      <c r="CCU84" s="4"/>
      <c r="CCV84" s="4"/>
      <c r="CCW84" s="4"/>
      <c r="CCX84" s="4"/>
      <c r="CCY84" s="4"/>
      <c r="CCZ84" s="4"/>
      <c r="CDA84" s="4"/>
      <c r="CDB84" s="4"/>
      <c r="CDC84" s="4"/>
      <c r="CDD84" s="4"/>
      <c r="CDE84" s="4"/>
      <c r="CDF84" s="4"/>
      <c r="CDG84" s="4"/>
      <c r="CDH84" s="4"/>
      <c r="CDI84" s="4"/>
      <c r="CDJ84" s="4"/>
      <c r="CDK84" s="4"/>
      <c r="CDL84" s="4"/>
      <c r="CDM84" s="4"/>
      <c r="CDN84" s="4"/>
      <c r="CDO84" s="4"/>
      <c r="CDP84" s="4"/>
      <c r="CDQ84" s="4"/>
      <c r="CDR84" s="4"/>
      <c r="CDS84" s="4"/>
      <c r="CDT84" s="4"/>
      <c r="CDU84" s="4"/>
      <c r="CDV84" s="4"/>
      <c r="CDW84" s="4"/>
      <c r="CDX84" s="4"/>
      <c r="CDY84" s="4"/>
      <c r="CDZ84" s="4"/>
      <c r="CEA84" s="4"/>
      <c r="CEB84" s="4"/>
      <c r="CEC84" s="4"/>
      <c r="CED84" s="4"/>
      <c r="CEE84" s="4"/>
      <c r="CEF84" s="4"/>
      <c r="CEG84" s="4"/>
      <c r="CEH84" s="4"/>
      <c r="CEI84" s="4"/>
      <c r="CEJ84" s="4"/>
      <c r="CEK84" s="4"/>
      <c r="CEL84" s="4"/>
      <c r="CEM84" s="4"/>
      <c r="CEN84" s="4"/>
      <c r="CEO84" s="4"/>
      <c r="CEP84" s="4"/>
      <c r="CEQ84" s="4"/>
      <c r="CER84" s="4"/>
      <c r="CES84" s="4"/>
      <c r="CET84" s="4"/>
      <c r="CEU84" s="4"/>
      <c r="CEV84" s="4"/>
      <c r="CEW84" s="4"/>
      <c r="CEX84" s="4"/>
      <c r="CEY84" s="4"/>
      <c r="CEZ84" s="4"/>
      <c r="CFA84" s="4"/>
      <c r="CFB84" s="4"/>
      <c r="CFC84" s="4"/>
      <c r="CFD84" s="4"/>
      <c r="CFE84" s="4"/>
      <c r="CFF84" s="4"/>
      <c r="CFG84" s="4"/>
      <c r="CFH84" s="4"/>
      <c r="CFI84" s="4"/>
      <c r="CFJ84" s="4"/>
      <c r="CFK84" s="4"/>
      <c r="CFL84" s="4"/>
      <c r="CFM84" s="4"/>
      <c r="CFN84" s="4"/>
      <c r="CFO84" s="4"/>
      <c r="CFP84" s="4"/>
      <c r="CFQ84" s="4"/>
      <c r="CFR84" s="4"/>
      <c r="CFS84" s="4"/>
      <c r="CFT84" s="4"/>
      <c r="CFU84" s="4"/>
      <c r="CFV84" s="4"/>
      <c r="CFW84" s="4"/>
      <c r="CFX84" s="4"/>
      <c r="CFY84" s="4"/>
      <c r="CFZ84" s="4"/>
      <c r="CGA84" s="4"/>
      <c r="CGB84" s="4"/>
      <c r="CGC84" s="4"/>
      <c r="CGD84" s="4"/>
      <c r="CGE84" s="4"/>
      <c r="CGF84" s="4"/>
      <c r="CGG84" s="4"/>
      <c r="CGH84" s="4"/>
      <c r="CGI84" s="4"/>
      <c r="CGJ84" s="4"/>
      <c r="CGK84" s="4"/>
      <c r="CGL84" s="4"/>
      <c r="CGM84" s="4"/>
      <c r="CGN84" s="4"/>
      <c r="CGO84" s="4"/>
      <c r="CGP84" s="4"/>
      <c r="CGQ84" s="4"/>
      <c r="CGR84" s="4"/>
      <c r="CGS84" s="4"/>
      <c r="CGT84" s="4"/>
      <c r="CGU84" s="4"/>
      <c r="CGV84" s="4"/>
      <c r="CGW84" s="4"/>
      <c r="CGX84" s="4"/>
      <c r="CGY84" s="4"/>
      <c r="CGZ84" s="4"/>
      <c r="CHA84" s="4"/>
      <c r="CHB84" s="4"/>
      <c r="CHC84" s="4"/>
      <c r="CHD84" s="4"/>
      <c r="CHE84" s="4"/>
      <c r="CHF84" s="4"/>
      <c r="CHG84" s="4"/>
      <c r="CHH84" s="4"/>
      <c r="CHI84" s="4"/>
      <c r="CHJ84" s="4"/>
      <c r="CHK84" s="4"/>
      <c r="CHL84" s="4"/>
      <c r="CHM84" s="4"/>
      <c r="CHN84" s="4"/>
      <c r="CHO84" s="4"/>
      <c r="CHP84" s="4"/>
      <c r="CHQ84" s="4"/>
      <c r="CHR84" s="4"/>
      <c r="CHS84" s="4"/>
      <c r="CHT84" s="4"/>
      <c r="CHU84" s="4"/>
      <c r="CHV84" s="4"/>
      <c r="CHW84" s="4"/>
      <c r="CHX84" s="4"/>
      <c r="CHY84" s="4"/>
      <c r="CHZ84" s="4"/>
      <c r="CIA84" s="4"/>
      <c r="CIB84" s="4"/>
      <c r="CIC84" s="4"/>
      <c r="CID84" s="4"/>
      <c r="CIE84" s="4"/>
      <c r="CIF84" s="4"/>
      <c r="CIG84" s="4"/>
      <c r="CIH84" s="4"/>
      <c r="CII84" s="4"/>
      <c r="CIJ84" s="4"/>
      <c r="CIK84" s="4"/>
      <c r="CIL84" s="4"/>
      <c r="CIM84" s="4"/>
      <c r="CIN84" s="4"/>
      <c r="CIO84" s="4"/>
      <c r="CIP84" s="4"/>
      <c r="CIQ84" s="4"/>
      <c r="CIR84" s="4"/>
      <c r="CIS84" s="4"/>
      <c r="CIT84" s="4"/>
      <c r="CIU84" s="4"/>
      <c r="CIV84" s="4"/>
      <c r="CIW84" s="4"/>
      <c r="CIX84" s="4"/>
      <c r="CIY84" s="4"/>
      <c r="CIZ84" s="4"/>
      <c r="CJA84" s="4"/>
      <c r="CJB84" s="4"/>
      <c r="CJC84" s="4"/>
      <c r="CJD84" s="4"/>
      <c r="CJE84" s="4"/>
      <c r="CJF84" s="4"/>
      <c r="CJG84" s="4"/>
      <c r="CJH84" s="4"/>
      <c r="CJI84" s="4"/>
      <c r="CJJ84" s="4"/>
      <c r="CJK84" s="4"/>
      <c r="CJL84" s="4"/>
      <c r="CJM84" s="4"/>
      <c r="CJN84" s="4"/>
      <c r="CJO84" s="4"/>
      <c r="CJP84" s="4"/>
      <c r="CJQ84" s="4"/>
      <c r="CJR84" s="4"/>
      <c r="CJS84" s="4"/>
      <c r="CJT84" s="4"/>
      <c r="CJU84" s="4"/>
      <c r="CJV84" s="4"/>
      <c r="CJW84" s="4"/>
      <c r="CJX84" s="4"/>
      <c r="CJY84" s="4"/>
      <c r="CJZ84" s="4"/>
      <c r="CKA84" s="4"/>
      <c r="CKB84" s="4"/>
      <c r="CKC84" s="4"/>
      <c r="CKD84" s="4"/>
      <c r="CKE84" s="4"/>
      <c r="CKF84" s="4"/>
      <c r="CKG84" s="4"/>
      <c r="CKH84" s="4"/>
      <c r="CKI84" s="4"/>
      <c r="CKJ84" s="4"/>
      <c r="CKK84" s="4"/>
      <c r="CKL84" s="4"/>
      <c r="CKM84" s="4"/>
      <c r="CKN84" s="4"/>
      <c r="CKO84" s="4"/>
      <c r="CKP84" s="4"/>
      <c r="CKQ84" s="4"/>
      <c r="CKR84" s="4"/>
      <c r="CKS84" s="4"/>
      <c r="CKT84" s="4"/>
      <c r="CKU84" s="4"/>
      <c r="CKV84" s="4"/>
      <c r="CKW84" s="4"/>
      <c r="CKX84" s="4"/>
      <c r="CKY84" s="4"/>
      <c r="CKZ84" s="4"/>
      <c r="CLA84" s="4"/>
      <c r="CLB84" s="4"/>
      <c r="CLC84" s="4"/>
      <c r="CLD84" s="4"/>
      <c r="CLE84" s="4"/>
      <c r="CLF84" s="4"/>
      <c r="CLG84" s="4"/>
      <c r="CLH84" s="4"/>
      <c r="CLI84" s="4"/>
      <c r="CLJ84" s="4"/>
      <c r="CLK84" s="4"/>
      <c r="CLL84" s="4"/>
      <c r="CLM84" s="4"/>
      <c r="CLN84" s="4"/>
      <c r="CLO84" s="4"/>
      <c r="CLP84" s="4"/>
      <c r="CLQ84" s="4"/>
      <c r="CLR84" s="4"/>
      <c r="CLS84" s="4"/>
      <c r="CLT84" s="4"/>
      <c r="CLU84" s="4"/>
      <c r="CLV84" s="4"/>
      <c r="CLW84" s="4"/>
      <c r="CLX84" s="4"/>
      <c r="CLY84" s="4"/>
      <c r="CLZ84" s="4"/>
      <c r="CMA84" s="4"/>
      <c r="CMB84" s="4"/>
      <c r="CMC84" s="4"/>
      <c r="CMD84" s="4"/>
      <c r="CME84" s="4"/>
      <c r="CMF84" s="4"/>
      <c r="CMG84" s="4"/>
      <c r="CMH84" s="4"/>
      <c r="CMI84" s="4"/>
      <c r="CMJ84" s="4"/>
      <c r="CMK84" s="4"/>
      <c r="CML84" s="4"/>
      <c r="CMM84" s="4"/>
      <c r="CMN84" s="4"/>
      <c r="CMO84" s="4"/>
      <c r="CMP84" s="4"/>
      <c r="CMQ84" s="4"/>
      <c r="CMR84" s="4"/>
      <c r="CMS84" s="4"/>
      <c r="CMT84" s="4"/>
      <c r="CMU84" s="4"/>
      <c r="CMV84" s="4"/>
      <c r="CMW84" s="4"/>
      <c r="CMX84" s="4"/>
      <c r="CMY84" s="4"/>
      <c r="CMZ84" s="4"/>
      <c r="CNA84" s="4"/>
      <c r="CNB84" s="4"/>
      <c r="CNC84" s="4"/>
      <c r="CND84" s="4"/>
      <c r="CNE84" s="4"/>
      <c r="CNF84" s="4"/>
      <c r="CNG84" s="4"/>
      <c r="CNH84" s="4"/>
      <c r="CNI84" s="4"/>
      <c r="CNJ84" s="4"/>
      <c r="CNK84" s="4"/>
      <c r="CNL84" s="4"/>
      <c r="CNM84" s="4"/>
      <c r="CNN84" s="4"/>
      <c r="CNO84" s="4"/>
      <c r="CNP84" s="4"/>
      <c r="CNQ84" s="4"/>
      <c r="CNR84" s="4"/>
      <c r="CNS84" s="4"/>
      <c r="CNT84" s="4"/>
      <c r="CNU84" s="4"/>
      <c r="CNV84" s="4"/>
      <c r="CNW84" s="4"/>
      <c r="CNX84" s="4"/>
      <c r="CNY84" s="4"/>
      <c r="CNZ84" s="4"/>
      <c r="COA84" s="4"/>
      <c r="COB84" s="4"/>
      <c r="COC84" s="4"/>
      <c r="COD84" s="4"/>
      <c r="COE84" s="4"/>
      <c r="COF84" s="4"/>
      <c r="COG84" s="4"/>
      <c r="COH84" s="4"/>
      <c r="COI84" s="4"/>
      <c r="COJ84" s="4"/>
      <c r="COK84" s="4"/>
      <c r="COL84" s="4"/>
      <c r="COM84" s="4"/>
      <c r="CON84" s="4"/>
      <c r="COO84" s="4"/>
      <c r="COP84" s="4"/>
      <c r="COQ84" s="4"/>
      <c r="COR84" s="4"/>
      <c r="COS84" s="4"/>
      <c r="COT84" s="4"/>
      <c r="COU84" s="4"/>
      <c r="COV84" s="4"/>
      <c r="COW84" s="4"/>
      <c r="COX84" s="4"/>
      <c r="COY84" s="4"/>
      <c r="COZ84" s="4"/>
      <c r="CPA84" s="4"/>
      <c r="CPB84" s="4"/>
      <c r="CPC84" s="4"/>
      <c r="CPD84" s="4"/>
      <c r="CPE84" s="4"/>
      <c r="CPF84" s="4"/>
      <c r="CPG84" s="4"/>
      <c r="CPH84" s="4"/>
      <c r="CPI84" s="4"/>
      <c r="CPJ84" s="4"/>
      <c r="CPK84" s="4"/>
      <c r="CPL84" s="4"/>
      <c r="CPM84" s="4"/>
      <c r="CPN84" s="4"/>
      <c r="CPO84" s="4"/>
      <c r="CPP84" s="4"/>
      <c r="CPQ84" s="4"/>
      <c r="CPR84" s="4"/>
      <c r="CPS84" s="4"/>
      <c r="CPT84" s="4"/>
      <c r="CPU84" s="4"/>
      <c r="CPV84" s="4"/>
      <c r="CPW84" s="4"/>
      <c r="CPX84" s="4"/>
      <c r="CPY84" s="4"/>
      <c r="CPZ84" s="4"/>
      <c r="CQA84" s="4"/>
      <c r="CQB84" s="4"/>
      <c r="CQC84" s="4"/>
      <c r="CQD84" s="4"/>
      <c r="CQE84" s="4"/>
      <c r="CQF84" s="4"/>
      <c r="CQG84" s="4"/>
      <c r="CQH84" s="4"/>
      <c r="CQI84" s="4"/>
      <c r="CQJ84" s="4"/>
      <c r="CQK84" s="4"/>
      <c r="CQL84" s="4"/>
      <c r="CQM84" s="4"/>
      <c r="CQN84" s="4"/>
      <c r="CQO84" s="4"/>
      <c r="CQP84" s="4"/>
      <c r="CQQ84" s="4"/>
      <c r="CQR84" s="4"/>
      <c r="CQS84" s="4"/>
      <c r="CQT84" s="4"/>
      <c r="CQU84" s="4"/>
      <c r="CQV84" s="4"/>
      <c r="CQW84" s="4"/>
      <c r="CQX84" s="4"/>
      <c r="CQY84" s="4"/>
      <c r="CQZ84" s="4"/>
      <c r="CRA84" s="4"/>
      <c r="CRB84" s="4"/>
      <c r="CRC84" s="4"/>
      <c r="CRD84" s="4"/>
      <c r="CRE84" s="4"/>
      <c r="CRF84" s="4"/>
      <c r="CRG84" s="4"/>
      <c r="CRH84" s="4"/>
      <c r="CRI84" s="4"/>
      <c r="CRJ84" s="4"/>
      <c r="CRK84" s="4"/>
      <c r="CRL84" s="4"/>
      <c r="CRM84" s="4"/>
      <c r="CRN84" s="4"/>
      <c r="CRO84" s="4"/>
      <c r="CRP84" s="4"/>
      <c r="CRQ84" s="4"/>
      <c r="CRR84" s="4"/>
      <c r="CRS84" s="4"/>
      <c r="CRT84" s="4"/>
      <c r="CRU84" s="4"/>
      <c r="CRV84" s="4"/>
      <c r="CRW84" s="4"/>
      <c r="CRX84" s="4"/>
      <c r="CRY84" s="4"/>
      <c r="CRZ84" s="4"/>
      <c r="CSA84" s="4"/>
      <c r="CSB84" s="4"/>
      <c r="CSC84" s="4"/>
      <c r="CSD84" s="4"/>
      <c r="CSE84" s="4"/>
      <c r="CSF84" s="4"/>
      <c r="CSG84" s="4"/>
      <c r="CSH84" s="4"/>
      <c r="CSI84" s="4"/>
      <c r="CSJ84" s="4"/>
      <c r="CSK84" s="4"/>
      <c r="CSL84" s="4"/>
      <c r="CSM84" s="4"/>
      <c r="CSN84" s="4"/>
      <c r="CSO84" s="4"/>
      <c r="CSP84" s="4"/>
      <c r="CSQ84" s="4"/>
      <c r="CSR84" s="4"/>
      <c r="CSS84" s="4"/>
      <c r="CST84" s="4"/>
      <c r="CSU84" s="4"/>
      <c r="CSV84" s="4"/>
      <c r="CSW84" s="4"/>
      <c r="CSX84" s="4"/>
      <c r="CSY84" s="4"/>
      <c r="CSZ84" s="4"/>
      <c r="CTA84" s="4"/>
      <c r="CTB84" s="4"/>
      <c r="CTC84" s="4"/>
      <c r="CTD84" s="4"/>
      <c r="CTE84" s="4"/>
      <c r="CTF84" s="4"/>
      <c r="CTG84" s="4"/>
      <c r="CTH84" s="4"/>
      <c r="CTI84" s="4"/>
      <c r="CTJ84" s="4"/>
      <c r="CTK84" s="4"/>
      <c r="CTL84" s="4"/>
      <c r="CTM84" s="4"/>
      <c r="CTN84" s="4"/>
      <c r="CTO84" s="4"/>
      <c r="CTP84" s="4"/>
      <c r="CTQ84" s="4"/>
      <c r="CTR84" s="4"/>
      <c r="CTS84" s="4"/>
      <c r="CTT84" s="4"/>
      <c r="CTU84" s="4"/>
      <c r="CTV84" s="4"/>
      <c r="CTW84" s="4"/>
      <c r="CTX84" s="4"/>
      <c r="CTY84" s="4"/>
      <c r="CTZ84" s="4"/>
      <c r="CUA84" s="4"/>
      <c r="CUB84" s="4"/>
      <c r="CUC84" s="4"/>
      <c r="CUD84" s="4"/>
      <c r="CUE84" s="4"/>
      <c r="CUF84" s="4"/>
      <c r="CUG84" s="4"/>
      <c r="CUH84" s="4"/>
      <c r="CUI84" s="4"/>
      <c r="CUJ84" s="4"/>
      <c r="CUK84" s="4"/>
      <c r="CUL84" s="4"/>
      <c r="CUM84" s="4"/>
      <c r="CUN84" s="4"/>
      <c r="CUO84" s="4"/>
      <c r="CUP84" s="4"/>
      <c r="CUQ84" s="4"/>
      <c r="CUR84" s="4"/>
      <c r="CUS84" s="4"/>
      <c r="CUT84" s="4"/>
      <c r="CUU84" s="4"/>
      <c r="CUV84" s="4"/>
      <c r="CUW84" s="4"/>
      <c r="CUX84" s="4"/>
      <c r="CUY84" s="4"/>
      <c r="CUZ84" s="4"/>
      <c r="CVA84" s="4"/>
      <c r="CVB84" s="4"/>
      <c r="CVC84" s="4"/>
      <c r="CVD84" s="4"/>
      <c r="CVE84" s="4"/>
      <c r="CVF84" s="4"/>
      <c r="CVG84" s="4"/>
      <c r="CVH84" s="4"/>
      <c r="CVI84" s="4"/>
      <c r="CVJ84" s="4"/>
      <c r="CVK84" s="4"/>
      <c r="CVL84" s="4"/>
      <c r="CVM84" s="4"/>
      <c r="CVN84" s="4"/>
      <c r="CVO84" s="4"/>
      <c r="CVP84" s="4"/>
      <c r="CVQ84" s="4"/>
      <c r="CVR84" s="4"/>
      <c r="CVS84" s="4"/>
      <c r="CVT84" s="4"/>
      <c r="CVU84" s="4"/>
      <c r="CVV84" s="4"/>
      <c r="CVW84" s="4"/>
      <c r="CVX84" s="4"/>
      <c r="CVY84" s="4"/>
      <c r="CVZ84" s="4"/>
      <c r="CWA84" s="4"/>
      <c r="CWB84" s="4"/>
      <c r="CWC84" s="4"/>
      <c r="CWD84" s="4"/>
      <c r="CWE84" s="4"/>
      <c r="CWF84" s="4"/>
      <c r="CWG84" s="4"/>
      <c r="CWH84" s="4"/>
      <c r="CWI84" s="4"/>
      <c r="CWJ84" s="4"/>
      <c r="CWK84" s="4"/>
      <c r="CWL84" s="4"/>
      <c r="CWM84" s="4"/>
      <c r="CWN84" s="4"/>
      <c r="CWO84" s="4"/>
      <c r="CWP84" s="4"/>
      <c r="CWQ84" s="4"/>
      <c r="CWR84" s="4"/>
      <c r="CWS84" s="4"/>
      <c r="CWT84" s="4"/>
      <c r="CWU84" s="4"/>
      <c r="CWV84" s="4"/>
      <c r="CWW84" s="4"/>
      <c r="CWX84" s="4"/>
      <c r="CWY84" s="4"/>
      <c r="CWZ84" s="4"/>
      <c r="CXA84" s="4"/>
      <c r="CXB84" s="4"/>
      <c r="CXC84" s="4"/>
      <c r="CXD84" s="4"/>
      <c r="CXE84" s="4"/>
      <c r="CXF84" s="4"/>
      <c r="CXG84" s="4"/>
      <c r="CXH84" s="4"/>
      <c r="CXI84" s="4"/>
      <c r="CXJ84" s="4"/>
      <c r="CXK84" s="4"/>
      <c r="CXL84" s="4"/>
      <c r="CXM84" s="4"/>
      <c r="CXN84" s="4"/>
      <c r="CXO84" s="4"/>
      <c r="CXP84" s="4"/>
      <c r="CXQ84" s="4"/>
      <c r="CXR84" s="4"/>
      <c r="CXS84" s="4"/>
      <c r="CXT84" s="4"/>
      <c r="CXU84" s="4"/>
      <c r="CXV84" s="4"/>
      <c r="CXW84" s="4"/>
      <c r="CXX84" s="4"/>
      <c r="CXY84" s="4"/>
      <c r="CXZ84" s="4"/>
      <c r="CYA84" s="4"/>
      <c r="CYB84" s="4"/>
      <c r="CYC84" s="4"/>
      <c r="CYD84" s="4"/>
      <c r="CYE84" s="4"/>
      <c r="CYF84" s="4"/>
      <c r="CYG84" s="4"/>
      <c r="CYH84" s="4"/>
      <c r="CYI84" s="4"/>
      <c r="CYJ84" s="4"/>
      <c r="CYK84" s="4"/>
      <c r="CYL84" s="4"/>
      <c r="CYM84" s="4"/>
      <c r="CYN84" s="4"/>
      <c r="CYO84" s="4"/>
      <c r="CYP84" s="4"/>
      <c r="CYQ84" s="4"/>
      <c r="CYR84" s="4"/>
      <c r="CYS84" s="4"/>
      <c r="CYT84" s="4"/>
      <c r="CYU84" s="4"/>
      <c r="CYV84" s="4"/>
      <c r="CYW84" s="4"/>
      <c r="CYX84" s="4"/>
      <c r="CYY84" s="4"/>
      <c r="CYZ84" s="4"/>
      <c r="CZA84" s="4"/>
      <c r="CZB84" s="4"/>
      <c r="CZC84" s="4"/>
      <c r="CZD84" s="4"/>
      <c r="CZE84" s="4"/>
      <c r="CZF84" s="4"/>
      <c r="CZG84" s="4"/>
      <c r="CZH84" s="4"/>
      <c r="CZI84" s="4"/>
      <c r="CZJ84" s="4"/>
      <c r="CZK84" s="4"/>
      <c r="CZL84" s="4"/>
      <c r="CZM84" s="4"/>
      <c r="CZN84" s="4"/>
      <c r="CZO84" s="4"/>
      <c r="CZP84" s="4"/>
      <c r="CZQ84" s="4"/>
      <c r="CZR84" s="4"/>
      <c r="CZS84" s="4"/>
      <c r="CZT84" s="4"/>
      <c r="CZU84" s="4"/>
      <c r="CZV84" s="4"/>
      <c r="CZW84" s="4"/>
      <c r="CZX84" s="4"/>
      <c r="CZY84" s="4"/>
      <c r="CZZ84" s="4"/>
      <c r="DAA84" s="4"/>
      <c r="DAB84" s="4"/>
      <c r="DAC84" s="4"/>
      <c r="DAD84" s="4"/>
      <c r="DAE84" s="4"/>
      <c r="DAF84" s="4"/>
      <c r="DAG84" s="4"/>
      <c r="DAH84" s="4"/>
      <c r="DAI84" s="4"/>
      <c r="DAJ84" s="4"/>
      <c r="DAK84" s="4"/>
      <c r="DAL84" s="4"/>
      <c r="DAM84" s="4"/>
      <c r="DAN84" s="4"/>
      <c r="DAO84" s="4"/>
      <c r="DAP84" s="4"/>
      <c r="DAQ84" s="4"/>
      <c r="DAR84" s="4"/>
      <c r="DAS84" s="4"/>
      <c r="DAT84" s="4"/>
      <c r="DAU84" s="4"/>
      <c r="DAV84" s="4"/>
      <c r="DAW84" s="4"/>
      <c r="DAX84" s="4"/>
      <c r="DAY84" s="4"/>
      <c r="DAZ84" s="4"/>
      <c r="DBA84" s="4"/>
      <c r="DBB84" s="4"/>
      <c r="DBC84" s="4"/>
      <c r="DBD84" s="4"/>
      <c r="DBE84" s="4"/>
      <c r="DBF84" s="4"/>
      <c r="DBG84" s="4"/>
      <c r="DBH84" s="4"/>
      <c r="DBI84" s="4"/>
      <c r="DBJ84" s="4"/>
      <c r="DBK84" s="4"/>
      <c r="DBL84" s="4"/>
      <c r="DBM84" s="4"/>
      <c r="DBN84" s="4"/>
      <c r="DBO84" s="4"/>
      <c r="DBP84" s="4"/>
      <c r="DBQ84" s="4"/>
      <c r="DBR84" s="4"/>
      <c r="DBS84" s="4"/>
      <c r="DBT84" s="4"/>
      <c r="DBU84" s="4"/>
      <c r="DBV84" s="4"/>
      <c r="DBW84" s="4"/>
      <c r="DBX84" s="4"/>
      <c r="DBY84" s="4"/>
      <c r="DBZ84" s="4"/>
      <c r="DCA84" s="4"/>
      <c r="DCB84" s="4"/>
      <c r="DCC84" s="4"/>
      <c r="DCD84" s="4"/>
      <c r="DCE84" s="4"/>
      <c r="DCF84" s="4"/>
      <c r="DCG84" s="4"/>
      <c r="DCH84" s="4"/>
      <c r="DCI84" s="4"/>
      <c r="DCJ84" s="4"/>
      <c r="DCK84" s="4"/>
      <c r="DCL84" s="4"/>
      <c r="DCM84" s="4"/>
      <c r="DCN84" s="4"/>
      <c r="DCO84" s="4"/>
      <c r="DCP84" s="4"/>
      <c r="DCQ84" s="4"/>
      <c r="DCR84" s="4"/>
      <c r="DCS84" s="4"/>
      <c r="DCT84" s="4"/>
      <c r="DCU84" s="4"/>
      <c r="DCV84" s="4"/>
      <c r="DCW84" s="4"/>
      <c r="DCX84" s="4"/>
      <c r="DCY84" s="4"/>
      <c r="DCZ84" s="4"/>
      <c r="DDA84" s="4"/>
      <c r="DDB84" s="4"/>
      <c r="DDC84" s="4"/>
      <c r="DDD84" s="4"/>
      <c r="DDE84" s="4"/>
      <c r="DDF84" s="4"/>
      <c r="DDG84" s="4"/>
      <c r="DDH84" s="4"/>
      <c r="DDI84" s="4"/>
      <c r="DDJ84" s="4"/>
      <c r="DDK84" s="4"/>
      <c r="DDL84" s="4"/>
      <c r="DDM84" s="4"/>
      <c r="DDN84" s="4"/>
      <c r="DDO84" s="4"/>
      <c r="DDP84" s="4"/>
      <c r="DDQ84" s="4"/>
      <c r="DDR84" s="4"/>
      <c r="DDS84" s="4"/>
      <c r="DDT84" s="4"/>
      <c r="DDU84" s="4"/>
      <c r="DDV84" s="4"/>
      <c r="DDW84" s="4"/>
      <c r="DDX84" s="4"/>
      <c r="DDY84" s="4"/>
      <c r="DDZ84" s="4"/>
      <c r="DEA84" s="4"/>
      <c r="DEB84" s="4"/>
      <c r="DEC84" s="4"/>
      <c r="DED84" s="4"/>
      <c r="DEE84" s="4"/>
      <c r="DEF84" s="4"/>
      <c r="DEG84" s="4"/>
      <c r="DEH84" s="4"/>
      <c r="DEI84" s="4"/>
      <c r="DEJ84" s="4"/>
      <c r="DEK84" s="4"/>
      <c r="DEL84" s="4"/>
      <c r="DEM84" s="4"/>
      <c r="DEN84" s="4"/>
      <c r="DEO84" s="4"/>
      <c r="DEP84" s="4"/>
      <c r="DEQ84" s="4"/>
      <c r="DER84" s="4"/>
      <c r="DES84" s="4"/>
      <c r="DET84" s="4"/>
      <c r="DEU84" s="4"/>
      <c r="DEV84" s="4"/>
      <c r="DEW84" s="4"/>
      <c r="DEX84" s="4"/>
      <c r="DEY84" s="4"/>
      <c r="DEZ84" s="4"/>
      <c r="DFA84" s="4"/>
      <c r="DFB84" s="4"/>
      <c r="DFC84" s="4"/>
      <c r="DFD84" s="4"/>
      <c r="DFE84" s="4"/>
      <c r="DFF84" s="4"/>
      <c r="DFG84" s="4"/>
      <c r="DFH84" s="4"/>
      <c r="DFI84" s="4"/>
      <c r="DFJ84" s="4"/>
      <c r="DFK84" s="4"/>
      <c r="DFL84" s="4"/>
      <c r="DFM84" s="4"/>
      <c r="DFN84" s="4"/>
      <c r="DFO84" s="4"/>
      <c r="DFP84" s="4"/>
      <c r="DFQ84" s="4"/>
      <c r="DFR84" s="4"/>
      <c r="DFS84" s="4"/>
      <c r="DFT84" s="4"/>
      <c r="DFU84" s="4"/>
      <c r="DFV84" s="4"/>
      <c r="DFW84" s="4"/>
      <c r="DFX84" s="4"/>
      <c r="DFY84" s="4"/>
      <c r="DFZ84" s="4"/>
      <c r="DGA84" s="4"/>
      <c r="DGB84" s="4"/>
      <c r="DGC84" s="4"/>
      <c r="DGD84" s="4"/>
      <c r="DGE84" s="4"/>
      <c r="DGF84" s="4"/>
      <c r="DGG84" s="4"/>
      <c r="DGH84" s="4"/>
      <c r="DGI84" s="4"/>
      <c r="DGJ84" s="4"/>
      <c r="DGK84" s="4"/>
      <c r="DGL84" s="4"/>
      <c r="DGM84" s="4"/>
      <c r="DGN84" s="4"/>
      <c r="DGO84" s="4"/>
      <c r="DGP84" s="4"/>
      <c r="DGQ84" s="4"/>
      <c r="DGR84" s="4"/>
      <c r="DGS84" s="4"/>
      <c r="DGT84" s="4"/>
      <c r="DGU84" s="4"/>
      <c r="DGV84" s="4"/>
      <c r="DGW84" s="4"/>
      <c r="DGX84" s="4"/>
      <c r="DGY84" s="4"/>
      <c r="DGZ84" s="4"/>
      <c r="DHA84" s="4"/>
      <c r="DHB84" s="4"/>
      <c r="DHC84" s="4"/>
      <c r="DHD84" s="4"/>
      <c r="DHE84" s="4"/>
      <c r="DHF84" s="4"/>
      <c r="DHG84" s="4"/>
      <c r="DHH84" s="4"/>
      <c r="DHI84" s="4"/>
      <c r="DHJ84" s="4"/>
      <c r="DHK84" s="4"/>
      <c r="DHL84" s="4"/>
      <c r="DHM84" s="4"/>
      <c r="DHN84" s="4"/>
      <c r="DHO84" s="4"/>
      <c r="DHP84" s="4"/>
      <c r="DHQ84" s="4"/>
      <c r="DHR84" s="4"/>
      <c r="DHS84" s="4"/>
      <c r="DHT84" s="4"/>
      <c r="DHU84" s="4"/>
      <c r="DHV84" s="4"/>
      <c r="DHW84" s="4"/>
      <c r="DHX84" s="4"/>
      <c r="DHY84" s="4"/>
      <c r="DHZ84" s="4"/>
      <c r="DIA84" s="4"/>
      <c r="DIB84" s="4"/>
      <c r="DIC84" s="4"/>
      <c r="DID84" s="4"/>
      <c r="DIE84" s="4"/>
      <c r="DIF84" s="4"/>
      <c r="DIG84" s="4"/>
      <c r="DIH84" s="4"/>
      <c r="DII84" s="4"/>
      <c r="DIJ84" s="4"/>
      <c r="DIK84" s="4"/>
      <c r="DIL84" s="4"/>
      <c r="DIM84" s="4"/>
      <c r="DIN84" s="4"/>
      <c r="DIO84" s="4"/>
      <c r="DIP84" s="4"/>
      <c r="DIQ84" s="4"/>
      <c r="DIR84" s="4"/>
      <c r="DIS84" s="4"/>
      <c r="DIT84" s="4"/>
      <c r="DIU84" s="4"/>
      <c r="DIV84" s="4"/>
      <c r="DIW84" s="4"/>
      <c r="DIX84" s="4"/>
      <c r="DIY84" s="4"/>
      <c r="DIZ84" s="4"/>
      <c r="DJA84" s="4"/>
      <c r="DJB84" s="4"/>
      <c r="DJC84" s="4"/>
      <c r="DJD84" s="4"/>
      <c r="DJE84" s="4"/>
      <c r="DJF84" s="4"/>
      <c r="DJG84" s="4"/>
      <c r="DJH84" s="4"/>
      <c r="DJI84" s="4"/>
      <c r="DJJ84" s="4"/>
      <c r="DJK84" s="4"/>
      <c r="DJL84" s="4"/>
      <c r="DJM84" s="4"/>
      <c r="DJN84" s="4"/>
      <c r="DJO84" s="4"/>
      <c r="DJP84" s="4"/>
      <c r="DJQ84" s="4"/>
      <c r="DJR84" s="4"/>
      <c r="DJS84" s="4"/>
      <c r="DJT84" s="4"/>
      <c r="DJU84" s="4"/>
      <c r="DJV84" s="4"/>
      <c r="DJW84" s="4"/>
      <c r="DJX84" s="4"/>
      <c r="DJY84" s="4"/>
      <c r="DJZ84" s="4"/>
      <c r="DKA84" s="4"/>
      <c r="DKB84" s="4"/>
      <c r="DKC84" s="4"/>
      <c r="DKD84" s="4"/>
      <c r="DKE84" s="4"/>
      <c r="DKF84" s="4"/>
      <c r="DKG84" s="4"/>
      <c r="DKH84" s="4"/>
      <c r="DKI84" s="4"/>
      <c r="DKJ84" s="4"/>
      <c r="DKK84" s="4"/>
      <c r="DKL84" s="4"/>
      <c r="DKM84" s="4"/>
      <c r="DKN84" s="4"/>
      <c r="DKO84" s="4"/>
      <c r="DKP84" s="4"/>
      <c r="DKQ84" s="4"/>
      <c r="DKR84" s="4"/>
      <c r="DKS84" s="4"/>
      <c r="DKT84" s="4"/>
      <c r="DKU84" s="4"/>
      <c r="DKV84" s="4"/>
      <c r="DKW84" s="4"/>
      <c r="DKX84" s="4"/>
      <c r="DKY84" s="4"/>
      <c r="DKZ84" s="4"/>
      <c r="DLA84" s="4"/>
      <c r="DLB84" s="4"/>
      <c r="DLC84" s="4"/>
      <c r="DLD84" s="4"/>
      <c r="DLE84" s="4"/>
      <c r="DLF84" s="4"/>
      <c r="DLG84" s="4"/>
      <c r="DLH84" s="4"/>
      <c r="DLI84" s="4"/>
      <c r="DLJ84" s="4"/>
      <c r="DLK84" s="4"/>
      <c r="DLL84" s="4"/>
      <c r="DLM84" s="4"/>
      <c r="DLN84" s="4"/>
      <c r="DLO84" s="4"/>
      <c r="DLP84" s="4"/>
      <c r="DLQ84" s="4"/>
      <c r="DLR84" s="4"/>
      <c r="DLS84" s="4"/>
      <c r="DLT84" s="4"/>
      <c r="DLU84" s="4"/>
      <c r="DLV84" s="4"/>
      <c r="DLW84" s="4"/>
      <c r="DLX84" s="4"/>
      <c r="DLY84" s="4"/>
      <c r="DLZ84" s="4"/>
      <c r="DMA84" s="4"/>
      <c r="DMB84" s="4"/>
      <c r="DMC84" s="4"/>
      <c r="DMD84" s="4"/>
      <c r="DME84" s="4"/>
      <c r="DMF84" s="4"/>
      <c r="DMG84" s="4"/>
      <c r="DMH84" s="4"/>
      <c r="DMI84" s="4"/>
      <c r="DMJ84" s="4"/>
      <c r="DMK84" s="4"/>
      <c r="DML84" s="4"/>
      <c r="DMM84" s="4"/>
      <c r="DMN84" s="4"/>
      <c r="DMO84" s="4"/>
      <c r="DMP84" s="4"/>
      <c r="DMQ84" s="4"/>
      <c r="DMR84" s="4"/>
      <c r="DMS84" s="4"/>
      <c r="DMT84" s="4"/>
      <c r="DMU84" s="4"/>
      <c r="DMV84" s="4"/>
      <c r="DMW84" s="4"/>
      <c r="DMX84" s="4"/>
      <c r="DMY84" s="4"/>
      <c r="DMZ84" s="4"/>
      <c r="DNA84" s="4"/>
      <c r="DNB84" s="4"/>
      <c r="DNC84" s="4"/>
      <c r="DND84" s="4"/>
      <c r="DNE84" s="4"/>
      <c r="DNF84" s="4"/>
      <c r="DNG84" s="4"/>
      <c r="DNH84" s="4"/>
      <c r="DNI84" s="4"/>
      <c r="DNJ84" s="4"/>
      <c r="DNK84" s="4"/>
      <c r="DNL84" s="4"/>
      <c r="DNM84" s="4"/>
      <c r="DNN84" s="4"/>
      <c r="DNO84" s="4"/>
      <c r="DNP84" s="4"/>
      <c r="DNQ84" s="4"/>
      <c r="DNR84" s="4"/>
      <c r="DNS84" s="4"/>
      <c r="DNT84" s="4"/>
      <c r="DNU84" s="4"/>
      <c r="DNV84" s="4"/>
      <c r="DNW84" s="4"/>
      <c r="DNX84" s="4"/>
      <c r="DNY84" s="4"/>
      <c r="DNZ84" s="4"/>
      <c r="DOA84" s="4"/>
      <c r="DOB84" s="4"/>
      <c r="DOC84" s="4"/>
      <c r="DOD84" s="4"/>
      <c r="DOE84" s="4"/>
      <c r="DOF84" s="4"/>
      <c r="DOG84" s="4"/>
      <c r="DOH84" s="4"/>
      <c r="DOI84" s="4"/>
      <c r="DOJ84" s="4"/>
      <c r="DOK84" s="4"/>
      <c r="DOL84" s="4"/>
      <c r="DOM84" s="4"/>
      <c r="DON84" s="4"/>
      <c r="DOO84" s="4"/>
      <c r="DOP84" s="4"/>
      <c r="DOQ84" s="4"/>
      <c r="DOR84" s="4"/>
      <c r="DOS84" s="4"/>
      <c r="DOT84" s="4"/>
      <c r="DOU84" s="4"/>
      <c r="DOV84" s="4"/>
      <c r="DOW84" s="4"/>
      <c r="DOX84" s="4"/>
      <c r="DOY84" s="4"/>
      <c r="DOZ84" s="4"/>
      <c r="DPA84" s="4"/>
      <c r="DPB84" s="4"/>
      <c r="DPC84" s="4"/>
      <c r="DPD84" s="4"/>
      <c r="DPE84" s="4"/>
      <c r="DPF84" s="4"/>
      <c r="DPG84" s="4"/>
      <c r="DPH84" s="4"/>
      <c r="DPI84" s="4"/>
      <c r="DPJ84" s="4"/>
      <c r="DPK84" s="4"/>
      <c r="DPL84" s="4"/>
      <c r="DPM84" s="4"/>
      <c r="DPN84" s="4"/>
      <c r="DPO84" s="4"/>
      <c r="DPP84" s="4"/>
      <c r="DPQ84" s="4"/>
      <c r="DPR84" s="4"/>
      <c r="DPS84" s="4"/>
      <c r="DPT84" s="4"/>
      <c r="DPU84" s="4"/>
      <c r="DPV84" s="4"/>
      <c r="DPW84" s="4"/>
      <c r="DPX84" s="4"/>
      <c r="DPY84" s="4"/>
      <c r="DPZ84" s="4"/>
      <c r="DQA84" s="4"/>
      <c r="DQB84" s="4"/>
      <c r="DQC84" s="4"/>
      <c r="DQD84" s="4"/>
      <c r="DQE84" s="4"/>
      <c r="DQF84" s="4"/>
      <c r="DQG84" s="4"/>
      <c r="DQH84" s="4"/>
      <c r="DQI84" s="4"/>
      <c r="DQJ84" s="4"/>
      <c r="DQK84" s="4"/>
      <c r="DQL84" s="4"/>
      <c r="DQM84" s="4"/>
      <c r="DQN84" s="4"/>
      <c r="DQO84" s="4"/>
      <c r="DQP84" s="4"/>
      <c r="DQQ84" s="4"/>
      <c r="DQR84" s="4"/>
      <c r="DQS84" s="4"/>
      <c r="DQT84" s="4"/>
      <c r="DQU84" s="4"/>
      <c r="DQV84" s="4"/>
      <c r="DQW84" s="4"/>
      <c r="DQX84" s="4"/>
      <c r="DQY84" s="4"/>
      <c r="DQZ84" s="4"/>
      <c r="DRA84" s="4"/>
      <c r="DRB84" s="4"/>
      <c r="DRC84" s="4"/>
      <c r="DRD84" s="4"/>
      <c r="DRE84" s="4"/>
      <c r="DRF84" s="4"/>
      <c r="DRG84" s="4"/>
      <c r="DRH84" s="4"/>
      <c r="DRI84" s="4"/>
      <c r="DRJ84" s="4"/>
      <c r="DRK84" s="4"/>
      <c r="DRL84" s="4"/>
      <c r="DRM84" s="4"/>
      <c r="DRN84" s="4"/>
      <c r="DRO84" s="4"/>
      <c r="DRP84" s="4"/>
      <c r="DRQ84" s="4"/>
      <c r="DRR84" s="4"/>
      <c r="DRS84" s="4"/>
      <c r="DRT84" s="4"/>
      <c r="DRU84" s="4"/>
      <c r="DRV84" s="4"/>
      <c r="DRW84" s="4"/>
      <c r="DRX84" s="4"/>
      <c r="DRY84" s="4"/>
      <c r="DRZ84" s="4"/>
      <c r="DSA84" s="4"/>
      <c r="DSB84" s="4"/>
      <c r="DSC84" s="4"/>
      <c r="DSD84" s="4"/>
      <c r="DSE84" s="4"/>
      <c r="DSF84" s="4"/>
      <c r="DSG84" s="4"/>
      <c r="DSH84" s="4"/>
      <c r="DSI84" s="4"/>
      <c r="DSJ84" s="4"/>
      <c r="DSK84" s="4"/>
      <c r="DSL84" s="4"/>
      <c r="DSM84" s="4"/>
      <c r="DSN84" s="4"/>
      <c r="DSO84" s="4"/>
      <c r="DSP84" s="4"/>
      <c r="DSQ84" s="4"/>
      <c r="DSR84" s="4"/>
      <c r="DSS84" s="4"/>
      <c r="DST84" s="4"/>
      <c r="DSU84" s="4"/>
      <c r="DSV84" s="4"/>
      <c r="DSW84" s="4"/>
      <c r="DSX84" s="4"/>
      <c r="DSY84" s="4"/>
      <c r="DSZ84" s="4"/>
      <c r="DTA84" s="4"/>
      <c r="DTB84" s="4"/>
      <c r="DTC84" s="4"/>
      <c r="DTD84" s="4"/>
      <c r="DTE84" s="4"/>
      <c r="DTF84" s="4"/>
      <c r="DTG84" s="4"/>
      <c r="DTH84" s="4"/>
      <c r="DTI84" s="4"/>
      <c r="DTJ84" s="4"/>
      <c r="DTK84" s="4"/>
      <c r="DTL84" s="4"/>
      <c r="DTM84" s="4"/>
      <c r="DTN84" s="4"/>
      <c r="DTO84" s="4"/>
      <c r="DTP84" s="4"/>
      <c r="DTQ84" s="4"/>
      <c r="DTR84" s="4"/>
      <c r="DTS84" s="4"/>
      <c r="DTT84" s="4"/>
      <c r="DTU84" s="4"/>
      <c r="DTV84" s="4"/>
      <c r="DTW84" s="4"/>
      <c r="DTX84" s="4"/>
      <c r="DTY84" s="4"/>
      <c r="DTZ84" s="4"/>
      <c r="DUA84" s="4"/>
      <c r="DUB84" s="4"/>
      <c r="DUC84" s="4"/>
      <c r="DUD84" s="4"/>
      <c r="DUE84" s="4"/>
      <c r="DUF84" s="4"/>
      <c r="DUG84" s="4"/>
      <c r="DUH84" s="4"/>
      <c r="DUI84" s="4"/>
      <c r="DUJ84" s="4"/>
      <c r="DUK84" s="4"/>
      <c r="DUL84" s="4"/>
      <c r="DUM84" s="4"/>
      <c r="DUN84" s="4"/>
      <c r="DUO84" s="4"/>
      <c r="DUP84" s="4"/>
      <c r="DUQ84" s="4"/>
      <c r="DUR84" s="4"/>
      <c r="DUS84" s="4"/>
      <c r="DUT84" s="4"/>
      <c r="DUU84" s="4"/>
      <c r="DUV84" s="4"/>
      <c r="DUW84" s="4"/>
      <c r="DUX84" s="4"/>
      <c r="DUY84" s="4"/>
      <c r="DUZ84" s="4"/>
      <c r="DVA84" s="4"/>
      <c r="DVB84" s="4"/>
      <c r="DVC84" s="4"/>
      <c r="DVD84" s="4"/>
      <c r="DVE84" s="4"/>
      <c r="DVF84" s="4"/>
      <c r="DVG84" s="4"/>
      <c r="DVH84" s="4"/>
      <c r="DVI84" s="4"/>
      <c r="DVJ84" s="4"/>
      <c r="DVK84" s="4"/>
      <c r="DVL84" s="4"/>
      <c r="DVM84" s="4"/>
      <c r="DVN84" s="4"/>
      <c r="DVO84" s="4"/>
      <c r="DVP84" s="4"/>
      <c r="DVQ84" s="4"/>
      <c r="DVR84" s="4"/>
      <c r="DVS84" s="4"/>
      <c r="DVT84" s="4"/>
      <c r="DVU84" s="4"/>
      <c r="DVV84" s="4"/>
      <c r="DVW84" s="4"/>
      <c r="DVX84" s="4"/>
      <c r="DVY84" s="4"/>
      <c r="DVZ84" s="4"/>
      <c r="DWA84" s="4"/>
      <c r="DWB84" s="4"/>
      <c r="DWC84" s="4"/>
      <c r="DWD84" s="4"/>
      <c r="DWE84" s="4"/>
      <c r="DWF84" s="4"/>
      <c r="DWG84" s="4"/>
      <c r="DWH84" s="4"/>
      <c r="DWI84" s="4"/>
      <c r="DWJ84" s="4"/>
      <c r="DWK84" s="4"/>
      <c r="DWL84" s="4"/>
      <c r="DWM84" s="4"/>
      <c r="DWN84" s="4"/>
      <c r="DWO84" s="4"/>
      <c r="DWP84" s="4"/>
      <c r="DWQ84" s="4"/>
      <c r="DWR84" s="4"/>
      <c r="DWS84" s="4"/>
      <c r="DWT84" s="4"/>
      <c r="DWU84" s="4"/>
      <c r="DWV84" s="4"/>
      <c r="DWW84" s="4"/>
      <c r="DWX84" s="4"/>
      <c r="DWY84" s="4"/>
      <c r="DWZ84" s="4"/>
      <c r="DXA84" s="4"/>
      <c r="DXB84" s="4"/>
      <c r="DXC84" s="4"/>
      <c r="DXD84" s="4"/>
      <c r="DXE84" s="4"/>
      <c r="DXF84" s="4"/>
      <c r="DXG84" s="4"/>
      <c r="DXH84" s="4"/>
      <c r="DXI84" s="4"/>
      <c r="DXJ84" s="4"/>
      <c r="DXK84" s="4"/>
      <c r="DXL84" s="4"/>
      <c r="DXM84" s="4"/>
      <c r="DXN84" s="4"/>
      <c r="DXO84" s="4"/>
      <c r="DXP84" s="4"/>
      <c r="DXQ84" s="4"/>
      <c r="DXR84" s="4"/>
      <c r="DXS84" s="4"/>
      <c r="DXT84" s="4"/>
      <c r="DXU84" s="4"/>
      <c r="DXV84" s="4"/>
      <c r="DXW84" s="4"/>
      <c r="DXX84" s="4"/>
      <c r="DXY84" s="4"/>
      <c r="DXZ84" s="4"/>
      <c r="DYA84" s="4"/>
      <c r="DYB84" s="4"/>
      <c r="DYC84" s="4"/>
      <c r="DYD84" s="4"/>
      <c r="DYE84" s="4"/>
      <c r="DYF84" s="4"/>
      <c r="DYG84" s="4"/>
      <c r="DYH84" s="4"/>
      <c r="DYI84" s="4"/>
      <c r="DYJ84" s="4"/>
      <c r="DYK84" s="4"/>
      <c r="DYL84" s="4"/>
      <c r="DYM84" s="4"/>
      <c r="DYN84" s="4"/>
      <c r="DYO84" s="4"/>
      <c r="DYP84" s="4"/>
      <c r="DYQ84" s="4"/>
      <c r="DYR84" s="4"/>
      <c r="DYS84" s="4"/>
      <c r="DYT84" s="4"/>
      <c r="DYU84" s="4"/>
      <c r="DYV84" s="4"/>
      <c r="DYW84" s="4"/>
      <c r="DYX84" s="4"/>
      <c r="DYY84" s="4"/>
      <c r="DYZ84" s="4"/>
      <c r="DZA84" s="4"/>
      <c r="DZB84" s="4"/>
      <c r="DZC84" s="4"/>
      <c r="DZD84" s="4"/>
      <c r="DZE84" s="4"/>
      <c r="DZF84" s="4"/>
      <c r="DZG84" s="4"/>
      <c r="DZH84" s="4"/>
      <c r="DZI84" s="4"/>
      <c r="DZJ84" s="4"/>
      <c r="DZK84" s="4"/>
      <c r="DZL84" s="4"/>
      <c r="DZM84" s="4"/>
      <c r="DZN84" s="4"/>
      <c r="DZO84" s="4"/>
      <c r="DZP84" s="4"/>
      <c r="DZQ84" s="4"/>
      <c r="DZR84" s="4"/>
      <c r="DZS84" s="4"/>
      <c r="DZT84" s="4"/>
      <c r="DZU84" s="4"/>
      <c r="DZV84" s="4"/>
      <c r="DZW84" s="4"/>
      <c r="DZX84" s="4"/>
      <c r="DZY84" s="4"/>
      <c r="DZZ84" s="4"/>
      <c r="EAA84" s="4"/>
      <c r="EAB84" s="4"/>
      <c r="EAC84" s="4"/>
      <c r="EAD84" s="4"/>
      <c r="EAE84" s="4"/>
      <c r="EAF84" s="4"/>
      <c r="EAG84" s="4"/>
      <c r="EAH84" s="4"/>
      <c r="EAI84" s="4"/>
      <c r="EAJ84" s="4"/>
      <c r="EAK84" s="4"/>
      <c r="EAL84" s="4"/>
      <c r="EAM84" s="4"/>
      <c r="EAN84" s="4"/>
      <c r="EAO84" s="4"/>
      <c r="EAP84" s="4"/>
      <c r="EAQ84" s="4"/>
      <c r="EAR84" s="4"/>
      <c r="EAS84" s="4"/>
      <c r="EAT84" s="4"/>
      <c r="EAU84" s="4"/>
      <c r="EAV84" s="4"/>
      <c r="EAW84" s="4"/>
      <c r="EAX84" s="4"/>
      <c r="EAY84" s="4"/>
      <c r="EAZ84" s="4"/>
      <c r="EBA84" s="4"/>
      <c r="EBB84" s="4"/>
      <c r="EBC84" s="4"/>
      <c r="EBD84" s="4"/>
      <c r="EBE84" s="4"/>
      <c r="EBF84" s="4"/>
      <c r="EBG84" s="4"/>
      <c r="EBH84" s="4"/>
      <c r="EBI84" s="4"/>
      <c r="EBJ84" s="4"/>
      <c r="EBK84" s="4"/>
      <c r="EBL84" s="4"/>
      <c r="EBM84" s="4"/>
      <c r="EBN84" s="4"/>
      <c r="EBO84" s="4"/>
      <c r="EBP84" s="4"/>
      <c r="EBQ84" s="4"/>
      <c r="EBR84" s="4"/>
      <c r="EBS84" s="4"/>
      <c r="EBT84" s="4"/>
      <c r="EBU84" s="4"/>
      <c r="EBV84" s="4"/>
      <c r="EBW84" s="4"/>
      <c r="EBX84" s="4"/>
      <c r="EBY84" s="4"/>
      <c r="EBZ84" s="4"/>
      <c r="ECA84" s="4"/>
      <c r="ECB84" s="4"/>
      <c r="ECC84" s="4"/>
      <c r="ECD84" s="4"/>
      <c r="ECE84" s="4"/>
      <c r="ECF84" s="4"/>
      <c r="ECG84" s="4"/>
      <c r="ECH84" s="4"/>
      <c r="ECI84" s="4"/>
      <c r="ECJ84" s="4"/>
      <c r="ECK84" s="4"/>
      <c r="ECL84" s="4"/>
      <c r="ECM84" s="4"/>
      <c r="ECN84" s="4"/>
      <c r="ECO84" s="4"/>
      <c r="ECP84" s="4"/>
      <c r="ECQ84" s="4"/>
      <c r="ECR84" s="4"/>
      <c r="ECS84" s="4"/>
      <c r="ECT84" s="4"/>
      <c r="ECU84" s="4"/>
      <c r="ECV84" s="4"/>
      <c r="ECW84" s="4"/>
      <c r="ECX84" s="4"/>
      <c r="ECY84" s="4"/>
      <c r="ECZ84" s="4"/>
      <c r="EDA84" s="4"/>
      <c r="EDB84" s="4"/>
      <c r="EDC84" s="4"/>
      <c r="EDD84" s="4"/>
      <c r="EDE84" s="4"/>
      <c r="EDF84" s="4"/>
      <c r="EDG84" s="4"/>
      <c r="EDH84" s="4"/>
      <c r="EDI84" s="4"/>
      <c r="EDJ84" s="4"/>
      <c r="EDK84" s="4"/>
      <c r="EDL84" s="4"/>
      <c r="EDM84" s="4"/>
      <c r="EDN84" s="4"/>
      <c r="EDO84" s="4"/>
      <c r="EDP84" s="4"/>
      <c r="EDQ84" s="4"/>
      <c r="EDR84" s="4"/>
      <c r="EDS84" s="4"/>
      <c r="EDT84" s="4"/>
      <c r="EDU84" s="4"/>
      <c r="EDV84" s="4"/>
      <c r="EDW84" s="4"/>
      <c r="EDX84" s="4"/>
      <c r="EDY84" s="4"/>
      <c r="EDZ84" s="4"/>
      <c r="EEA84" s="4"/>
      <c r="EEB84" s="4"/>
      <c r="EEC84" s="4"/>
      <c r="EED84" s="4"/>
      <c r="EEE84" s="4"/>
      <c r="EEF84" s="4"/>
      <c r="EEG84" s="4"/>
      <c r="EEH84" s="4"/>
      <c r="EEI84" s="4"/>
      <c r="EEJ84" s="4"/>
      <c r="EEK84" s="4"/>
      <c r="EEL84" s="4"/>
      <c r="EEM84" s="4"/>
      <c r="EEN84" s="4"/>
      <c r="EEO84" s="4"/>
      <c r="EEP84" s="4"/>
      <c r="EEQ84" s="4"/>
      <c r="EER84" s="4"/>
      <c r="EES84" s="4"/>
      <c r="EET84" s="4"/>
      <c r="EEU84" s="4"/>
      <c r="EEV84" s="4"/>
      <c r="EEW84" s="4"/>
      <c r="EEX84" s="4"/>
      <c r="EEY84" s="4"/>
      <c r="EEZ84" s="4"/>
      <c r="EFA84" s="4"/>
      <c r="EFB84" s="4"/>
      <c r="EFC84" s="4"/>
      <c r="EFD84" s="4"/>
      <c r="EFE84" s="4"/>
      <c r="EFF84" s="4"/>
      <c r="EFG84" s="4"/>
      <c r="EFH84" s="4"/>
      <c r="EFI84" s="4"/>
      <c r="EFJ84" s="4"/>
      <c r="EFK84" s="4"/>
      <c r="EFL84" s="4"/>
      <c r="EFM84" s="4"/>
      <c r="EFN84" s="4"/>
      <c r="EFO84" s="4"/>
      <c r="EFP84" s="4"/>
      <c r="EFQ84" s="4"/>
      <c r="EFR84" s="4"/>
      <c r="EFS84" s="4"/>
      <c r="EFT84" s="4"/>
      <c r="EFU84" s="4"/>
      <c r="EFV84" s="4"/>
      <c r="EFW84" s="4"/>
      <c r="EFX84" s="4"/>
      <c r="EFY84" s="4"/>
      <c r="EFZ84" s="4"/>
      <c r="EGA84" s="4"/>
      <c r="EGB84" s="4"/>
      <c r="EGC84" s="4"/>
      <c r="EGD84" s="4"/>
      <c r="EGE84" s="4"/>
      <c r="EGF84" s="4"/>
      <c r="EGG84" s="4"/>
      <c r="EGH84" s="4"/>
      <c r="EGI84" s="4"/>
      <c r="EGJ84" s="4"/>
      <c r="EGK84" s="4"/>
      <c r="EGL84" s="4"/>
      <c r="EGM84" s="4"/>
      <c r="EGN84" s="4"/>
      <c r="EGO84" s="4"/>
      <c r="EGP84" s="4"/>
      <c r="EGQ84" s="4"/>
      <c r="EGR84" s="4"/>
      <c r="EGS84" s="4"/>
      <c r="EGT84" s="4"/>
      <c r="EGU84" s="4"/>
      <c r="EGV84" s="4"/>
      <c r="EGW84" s="4"/>
      <c r="EGX84" s="4"/>
      <c r="EGY84" s="4"/>
      <c r="EGZ84" s="4"/>
      <c r="EHA84" s="4"/>
      <c r="EHB84" s="4"/>
      <c r="EHC84" s="4"/>
      <c r="EHD84" s="4"/>
      <c r="EHE84" s="4"/>
      <c r="EHF84" s="4"/>
      <c r="EHG84" s="4"/>
      <c r="EHH84" s="4"/>
      <c r="EHI84" s="4"/>
      <c r="EHJ84" s="4"/>
      <c r="EHK84" s="4"/>
      <c r="EHL84" s="4"/>
      <c r="EHM84" s="4"/>
      <c r="EHN84" s="4"/>
      <c r="EHO84" s="4"/>
      <c r="EHP84" s="4"/>
      <c r="EHQ84" s="4"/>
      <c r="EHR84" s="4"/>
      <c r="EHS84" s="4"/>
      <c r="EHT84" s="4"/>
      <c r="EHU84" s="4"/>
      <c r="EHV84" s="4"/>
      <c r="EHW84" s="4"/>
      <c r="EHX84" s="4"/>
      <c r="EHY84" s="4"/>
      <c r="EHZ84" s="4"/>
      <c r="EIA84" s="4"/>
      <c r="EIB84" s="4"/>
      <c r="EIC84" s="4"/>
      <c r="EID84" s="4"/>
      <c r="EIE84" s="4"/>
      <c r="EIF84" s="4"/>
      <c r="EIG84" s="4"/>
      <c r="EIH84" s="4"/>
      <c r="EII84" s="4"/>
      <c r="EIJ84" s="4"/>
      <c r="EIK84" s="4"/>
      <c r="EIL84" s="4"/>
      <c r="EIM84" s="4"/>
      <c r="EIN84" s="4"/>
      <c r="EIO84" s="4"/>
      <c r="EIP84" s="4"/>
      <c r="EIQ84" s="4"/>
      <c r="EIR84" s="4"/>
      <c r="EIS84" s="4"/>
      <c r="EIT84" s="4"/>
      <c r="EIU84" s="4"/>
      <c r="EIV84" s="4"/>
      <c r="EIW84" s="4"/>
      <c r="EIX84" s="4"/>
      <c r="EIY84" s="4"/>
      <c r="EIZ84" s="4"/>
      <c r="EJA84" s="4"/>
      <c r="EJB84" s="4"/>
      <c r="EJC84" s="4"/>
      <c r="EJD84" s="4"/>
      <c r="EJE84" s="4"/>
      <c r="EJF84" s="4"/>
      <c r="EJG84" s="4"/>
      <c r="EJH84" s="4"/>
      <c r="EJI84" s="4"/>
      <c r="EJJ84" s="4"/>
      <c r="EJK84" s="4"/>
      <c r="EJL84" s="4"/>
      <c r="EJM84" s="4"/>
      <c r="EJN84" s="4"/>
      <c r="EJO84" s="4"/>
      <c r="EJP84" s="4"/>
      <c r="EJQ84" s="4"/>
      <c r="EJR84" s="4"/>
      <c r="EJS84" s="4"/>
      <c r="EJT84" s="4"/>
      <c r="EJU84" s="4"/>
      <c r="EJV84" s="4"/>
      <c r="EJW84" s="4"/>
      <c r="EJX84" s="4"/>
      <c r="EJY84" s="4"/>
      <c r="EJZ84" s="4"/>
      <c r="EKA84" s="4"/>
      <c r="EKB84" s="4"/>
      <c r="EKC84" s="4"/>
      <c r="EKD84" s="4"/>
      <c r="EKE84" s="4"/>
      <c r="EKF84" s="4"/>
      <c r="EKG84" s="4"/>
      <c r="EKH84" s="4"/>
      <c r="EKI84" s="4"/>
      <c r="EKJ84" s="4"/>
      <c r="EKK84" s="4"/>
      <c r="EKL84" s="4"/>
      <c r="EKM84" s="4"/>
      <c r="EKN84" s="4"/>
      <c r="EKO84" s="4"/>
      <c r="EKP84" s="4"/>
      <c r="EKQ84" s="4"/>
      <c r="EKR84" s="4"/>
      <c r="EKS84" s="4"/>
      <c r="EKT84" s="4"/>
      <c r="EKU84" s="4"/>
      <c r="EKV84" s="4"/>
      <c r="EKW84" s="4"/>
      <c r="EKX84" s="4"/>
      <c r="EKY84" s="4"/>
      <c r="EKZ84" s="4"/>
      <c r="ELA84" s="4"/>
      <c r="ELB84" s="4"/>
      <c r="ELC84" s="4"/>
      <c r="ELD84" s="4"/>
      <c r="ELE84" s="4"/>
      <c r="ELF84" s="4"/>
      <c r="ELG84" s="4"/>
      <c r="ELH84" s="4"/>
      <c r="ELI84" s="4"/>
      <c r="ELJ84" s="4"/>
      <c r="ELK84" s="4"/>
      <c r="ELL84" s="4"/>
      <c r="ELM84" s="4"/>
      <c r="ELN84" s="4"/>
      <c r="ELO84" s="4"/>
      <c r="ELP84" s="4"/>
      <c r="ELQ84" s="4"/>
      <c r="ELR84" s="4"/>
      <c r="ELS84" s="4"/>
      <c r="ELT84" s="4"/>
      <c r="ELU84" s="4"/>
      <c r="ELV84" s="4"/>
      <c r="ELW84" s="4"/>
      <c r="ELX84" s="4"/>
      <c r="ELY84" s="4"/>
      <c r="ELZ84" s="4"/>
      <c r="EMA84" s="4"/>
      <c r="EMB84" s="4"/>
      <c r="EMC84" s="4"/>
      <c r="EMD84" s="4"/>
      <c r="EME84" s="4"/>
      <c r="EMF84" s="4"/>
      <c r="EMG84" s="4"/>
      <c r="EMH84" s="4"/>
      <c r="EMI84" s="4"/>
      <c r="EMJ84" s="4"/>
      <c r="EMK84" s="4"/>
      <c r="EML84" s="4"/>
      <c r="EMM84" s="4"/>
      <c r="EMN84" s="4"/>
      <c r="EMO84" s="4"/>
      <c r="EMP84" s="4"/>
      <c r="EMQ84" s="4"/>
      <c r="EMR84" s="4"/>
      <c r="EMS84" s="4"/>
      <c r="EMT84" s="4"/>
      <c r="EMU84" s="4"/>
      <c r="EMV84" s="4"/>
      <c r="EMW84" s="4"/>
      <c r="EMX84" s="4"/>
      <c r="EMY84" s="4"/>
      <c r="EMZ84" s="4"/>
      <c r="ENA84" s="4"/>
      <c r="ENB84" s="4"/>
      <c r="ENC84" s="4"/>
      <c r="END84" s="4"/>
      <c r="ENE84" s="4"/>
      <c r="ENF84" s="4"/>
      <c r="ENG84" s="4"/>
      <c r="ENH84" s="4"/>
      <c r="ENI84" s="4"/>
      <c r="ENJ84" s="4"/>
      <c r="ENK84" s="4"/>
      <c r="ENL84" s="4"/>
      <c r="ENM84" s="4"/>
      <c r="ENN84" s="4"/>
      <c r="ENO84" s="4"/>
      <c r="ENP84" s="4"/>
      <c r="ENQ84" s="4"/>
      <c r="ENR84" s="4"/>
      <c r="ENS84" s="4"/>
      <c r="ENT84" s="4"/>
      <c r="ENU84" s="4"/>
      <c r="ENV84" s="4"/>
      <c r="ENW84" s="4"/>
      <c r="ENX84" s="4"/>
      <c r="ENY84" s="4"/>
      <c r="ENZ84" s="4"/>
      <c r="EOA84" s="4"/>
      <c r="EOB84" s="4"/>
      <c r="EOC84" s="4"/>
      <c r="EOD84" s="4"/>
      <c r="EOE84" s="4"/>
      <c r="EOF84" s="4"/>
      <c r="EOG84" s="4"/>
      <c r="EOH84" s="4"/>
      <c r="EOI84" s="4"/>
      <c r="EOJ84" s="4"/>
      <c r="EOK84" s="4"/>
      <c r="EOL84" s="4"/>
      <c r="EOM84" s="4"/>
      <c r="EON84" s="4"/>
      <c r="EOO84" s="4"/>
      <c r="EOP84" s="4"/>
      <c r="EOQ84" s="4"/>
      <c r="EOR84" s="4"/>
      <c r="EOS84" s="4"/>
      <c r="EOT84" s="4"/>
      <c r="EOU84" s="4"/>
      <c r="EOV84" s="4"/>
      <c r="EOW84" s="4"/>
      <c r="EOX84" s="4"/>
      <c r="EOY84" s="4"/>
      <c r="EOZ84" s="4"/>
      <c r="EPA84" s="4"/>
      <c r="EPB84" s="4"/>
      <c r="EPC84" s="4"/>
      <c r="EPD84" s="4"/>
      <c r="EPE84" s="4"/>
      <c r="EPF84" s="4"/>
      <c r="EPG84" s="4"/>
      <c r="EPH84" s="4"/>
      <c r="EPI84" s="4"/>
      <c r="EPJ84" s="4"/>
      <c r="EPK84" s="4"/>
      <c r="EPL84" s="4"/>
      <c r="EPM84" s="4"/>
      <c r="EPN84" s="4"/>
      <c r="EPO84" s="4"/>
      <c r="EPP84" s="4"/>
      <c r="EPQ84" s="4"/>
      <c r="EPR84" s="4"/>
      <c r="EPS84" s="4"/>
      <c r="EPT84" s="4"/>
      <c r="EPU84" s="4"/>
      <c r="EPV84" s="4"/>
      <c r="EPW84" s="4"/>
      <c r="EPX84" s="4"/>
      <c r="EPY84" s="4"/>
      <c r="EPZ84" s="4"/>
      <c r="EQA84" s="4"/>
      <c r="EQB84" s="4"/>
      <c r="EQC84" s="4"/>
      <c r="EQD84" s="4"/>
      <c r="EQE84" s="4"/>
      <c r="EQF84" s="4"/>
      <c r="EQG84" s="4"/>
      <c r="EQH84" s="4"/>
      <c r="EQI84" s="4"/>
      <c r="EQJ84" s="4"/>
      <c r="EQK84" s="4"/>
      <c r="EQL84" s="4"/>
      <c r="EQM84" s="4"/>
      <c r="EQN84" s="4"/>
      <c r="EQO84" s="4"/>
      <c r="EQP84" s="4"/>
      <c r="EQQ84" s="4"/>
      <c r="EQR84" s="4"/>
      <c r="EQS84" s="4"/>
      <c r="EQT84" s="4"/>
      <c r="EQU84" s="4"/>
      <c r="EQV84" s="4"/>
      <c r="EQW84" s="4"/>
      <c r="EQX84" s="4"/>
      <c r="EQY84" s="4"/>
      <c r="EQZ84" s="4"/>
      <c r="ERA84" s="4"/>
      <c r="ERB84" s="4"/>
      <c r="ERC84" s="4"/>
      <c r="ERD84" s="4"/>
      <c r="ERE84" s="4"/>
      <c r="ERF84" s="4"/>
      <c r="ERG84" s="4"/>
      <c r="ERH84" s="4"/>
      <c r="ERI84" s="4"/>
      <c r="ERJ84" s="4"/>
      <c r="ERK84" s="4"/>
      <c r="ERL84" s="4"/>
      <c r="ERM84" s="4"/>
      <c r="ERN84" s="4"/>
      <c r="ERO84" s="4"/>
      <c r="ERP84" s="4"/>
      <c r="ERQ84" s="4"/>
      <c r="ERR84" s="4"/>
      <c r="ERS84" s="4"/>
      <c r="ERT84" s="4"/>
      <c r="ERU84" s="4"/>
      <c r="ERV84" s="4"/>
      <c r="ERW84" s="4"/>
      <c r="ERX84" s="4"/>
      <c r="ERY84" s="4"/>
      <c r="ERZ84" s="4"/>
      <c r="ESA84" s="4"/>
      <c r="ESB84" s="4"/>
      <c r="ESC84" s="4"/>
      <c r="ESD84" s="4"/>
      <c r="ESE84" s="4"/>
      <c r="ESF84" s="4"/>
      <c r="ESG84" s="4"/>
      <c r="ESH84" s="4"/>
      <c r="ESI84" s="4"/>
      <c r="ESJ84" s="4"/>
      <c r="ESK84" s="4"/>
      <c r="ESL84" s="4"/>
      <c r="ESM84" s="4"/>
      <c r="ESN84" s="4"/>
      <c r="ESO84" s="4"/>
      <c r="ESP84" s="4"/>
      <c r="ESQ84" s="4"/>
      <c r="ESR84" s="4"/>
      <c r="ESS84" s="4"/>
      <c r="EST84" s="4"/>
      <c r="ESU84" s="4"/>
      <c r="ESV84" s="4"/>
      <c r="ESW84" s="4"/>
      <c r="ESX84" s="4"/>
      <c r="ESY84" s="4"/>
      <c r="ESZ84" s="4"/>
      <c r="ETA84" s="4"/>
      <c r="ETB84" s="4"/>
      <c r="ETC84" s="4"/>
      <c r="ETD84" s="4"/>
      <c r="ETE84" s="4"/>
      <c r="ETF84" s="4"/>
      <c r="ETG84" s="4"/>
      <c r="ETH84" s="4"/>
      <c r="ETI84" s="4"/>
      <c r="ETJ84" s="4"/>
      <c r="ETK84" s="4"/>
      <c r="ETL84" s="4"/>
      <c r="ETM84" s="4"/>
      <c r="ETN84" s="4"/>
      <c r="ETO84" s="4"/>
      <c r="ETP84" s="4"/>
      <c r="ETQ84" s="4"/>
      <c r="ETR84" s="4"/>
      <c r="ETS84" s="4"/>
      <c r="ETT84" s="4"/>
      <c r="ETU84" s="4"/>
      <c r="ETV84" s="4"/>
      <c r="ETW84" s="4"/>
      <c r="ETX84" s="4"/>
      <c r="ETY84" s="4"/>
      <c r="ETZ84" s="4"/>
      <c r="EUA84" s="4"/>
      <c r="EUB84" s="4"/>
      <c r="EUC84" s="4"/>
      <c r="EUD84" s="4"/>
      <c r="EUE84" s="4"/>
      <c r="EUF84" s="4"/>
      <c r="EUG84" s="4"/>
      <c r="EUH84" s="4"/>
      <c r="EUI84" s="4"/>
      <c r="EUJ84" s="4"/>
      <c r="EUK84" s="4"/>
      <c r="EUL84" s="4"/>
      <c r="EUM84" s="4"/>
      <c r="EUN84" s="4"/>
      <c r="EUO84" s="4"/>
      <c r="EUP84" s="4"/>
      <c r="EUQ84" s="4"/>
      <c r="EUR84" s="4"/>
      <c r="EUS84" s="4"/>
      <c r="EUT84" s="4"/>
      <c r="EUU84" s="4"/>
      <c r="EUV84" s="4"/>
      <c r="EUW84" s="4"/>
      <c r="EUX84" s="4"/>
      <c r="EUY84" s="4"/>
      <c r="EUZ84" s="4"/>
      <c r="EVA84" s="4"/>
      <c r="EVB84" s="4"/>
      <c r="EVC84" s="4"/>
      <c r="EVD84" s="4"/>
      <c r="EVE84" s="4"/>
      <c r="EVF84" s="4"/>
      <c r="EVG84" s="4"/>
      <c r="EVH84" s="4"/>
      <c r="EVI84" s="4"/>
      <c r="EVJ84" s="4"/>
      <c r="EVK84" s="4"/>
      <c r="EVL84" s="4"/>
      <c r="EVM84" s="4"/>
      <c r="EVN84" s="4"/>
      <c r="EVO84" s="4"/>
      <c r="EVP84" s="4"/>
      <c r="EVQ84" s="4"/>
      <c r="EVR84" s="4"/>
      <c r="EVS84" s="4"/>
      <c r="EVT84" s="4"/>
      <c r="EVU84" s="4"/>
      <c r="EVV84" s="4"/>
      <c r="EVW84" s="4"/>
      <c r="EVX84" s="4"/>
      <c r="EVY84" s="4"/>
      <c r="EVZ84" s="4"/>
      <c r="EWA84" s="4"/>
      <c r="EWB84" s="4"/>
      <c r="EWC84" s="4"/>
      <c r="EWD84" s="4"/>
      <c r="EWE84" s="4"/>
      <c r="EWF84" s="4"/>
      <c r="EWG84" s="4"/>
      <c r="EWH84" s="4"/>
      <c r="EWI84" s="4"/>
      <c r="EWJ84" s="4"/>
      <c r="EWK84" s="4"/>
      <c r="EWL84" s="4"/>
      <c r="EWM84" s="4"/>
      <c r="EWN84" s="4"/>
      <c r="EWO84" s="4"/>
      <c r="EWP84" s="4"/>
      <c r="EWQ84" s="4"/>
      <c r="EWR84" s="4"/>
      <c r="EWS84" s="4"/>
      <c r="EWT84" s="4"/>
      <c r="EWU84" s="4"/>
      <c r="EWV84" s="4"/>
      <c r="EWW84" s="4"/>
      <c r="EWX84" s="4"/>
      <c r="EWY84" s="4"/>
      <c r="EWZ84" s="4"/>
      <c r="EXA84" s="4"/>
      <c r="EXB84" s="4"/>
      <c r="EXC84" s="4"/>
      <c r="EXD84" s="4"/>
      <c r="EXE84" s="4"/>
      <c r="EXF84" s="4"/>
      <c r="EXG84" s="4"/>
      <c r="EXH84" s="4"/>
      <c r="EXI84" s="4"/>
      <c r="EXJ84" s="4"/>
      <c r="EXK84" s="4"/>
      <c r="EXL84" s="4"/>
      <c r="EXM84" s="4"/>
      <c r="EXN84" s="4"/>
      <c r="EXO84" s="4"/>
      <c r="EXP84" s="4"/>
      <c r="EXQ84" s="4"/>
      <c r="EXR84" s="4"/>
      <c r="EXS84" s="4"/>
      <c r="EXT84" s="4"/>
      <c r="EXU84" s="4"/>
      <c r="EXV84" s="4"/>
      <c r="EXW84" s="4"/>
      <c r="EXX84" s="4"/>
      <c r="EXY84" s="4"/>
      <c r="EXZ84" s="4"/>
      <c r="EYA84" s="4"/>
      <c r="EYB84" s="4"/>
      <c r="EYC84" s="4"/>
      <c r="EYD84" s="4"/>
      <c r="EYE84" s="4"/>
      <c r="EYF84" s="4"/>
      <c r="EYG84" s="4"/>
      <c r="EYH84" s="4"/>
      <c r="EYI84" s="4"/>
      <c r="EYJ84" s="4"/>
      <c r="EYK84" s="4"/>
      <c r="EYL84" s="4"/>
      <c r="EYM84" s="4"/>
      <c r="EYN84" s="4"/>
      <c r="EYO84" s="4"/>
      <c r="EYP84" s="4"/>
      <c r="EYQ84" s="4"/>
      <c r="EYR84" s="4"/>
      <c r="EYS84" s="4"/>
      <c r="EYT84" s="4"/>
      <c r="EYU84" s="4"/>
      <c r="EYV84" s="4"/>
      <c r="EYW84" s="4"/>
      <c r="EYX84" s="4"/>
      <c r="EYY84" s="4"/>
      <c r="EYZ84" s="4"/>
      <c r="EZA84" s="4"/>
      <c r="EZB84" s="4"/>
      <c r="EZC84" s="4"/>
      <c r="EZD84" s="4"/>
      <c r="EZE84" s="4"/>
      <c r="EZF84" s="4"/>
      <c r="EZG84" s="4"/>
      <c r="EZH84" s="4"/>
      <c r="EZI84" s="4"/>
      <c r="EZJ84" s="4"/>
      <c r="EZK84" s="4"/>
      <c r="EZL84" s="4"/>
      <c r="EZM84" s="4"/>
      <c r="EZN84" s="4"/>
      <c r="EZO84" s="4"/>
      <c r="EZP84" s="4"/>
      <c r="EZQ84" s="4"/>
      <c r="EZR84" s="4"/>
      <c r="EZS84" s="4"/>
      <c r="EZT84" s="4"/>
      <c r="EZU84" s="4"/>
      <c r="EZV84" s="4"/>
      <c r="EZW84" s="4"/>
      <c r="EZX84" s="4"/>
      <c r="EZY84" s="4"/>
      <c r="EZZ84" s="4"/>
      <c r="FAA84" s="4"/>
      <c r="FAB84" s="4"/>
      <c r="FAC84" s="4"/>
      <c r="FAD84" s="4"/>
      <c r="FAE84" s="4"/>
      <c r="FAF84" s="4"/>
      <c r="FAG84" s="4"/>
      <c r="FAH84" s="4"/>
      <c r="FAI84" s="4"/>
      <c r="FAJ84" s="4"/>
      <c r="FAK84" s="4"/>
      <c r="FAL84" s="4"/>
      <c r="FAM84" s="4"/>
      <c r="FAN84" s="4"/>
      <c r="FAO84" s="4"/>
      <c r="FAP84" s="4"/>
      <c r="FAQ84" s="4"/>
      <c r="FAR84" s="4"/>
      <c r="FAS84" s="4"/>
      <c r="FAT84" s="4"/>
      <c r="FAU84" s="4"/>
      <c r="FAV84" s="4"/>
      <c r="FAW84" s="4"/>
      <c r="FAX84" s="4"/>
      <c r="FAY84" s="4"/>
      <c r="FAZ84" s="4"/>
      <c r="FBA84" s="4"/>
      <c r="FBB84" s="4"/>
      <c r="FBC84" s="4"/>
      <c r="FBD84" s="4"/>
      <c r="FBE84" s="4"/>
      <c r="FBF84" s="4"/>
      <c r="FBG84" s="4"/>
      <c r="FBH84" s="4"/>
      <c r="FBI84" s="4"/>
      <c r="FBJ84" s="4"/>
      <c r="FBK84" s="4"/>
      <c r="FBL84" s="4"/>
      <c r="FBM84" s="4"/>
      <c r="FBN84" s="4"/>
      <c r="FBO84" s="4"/>
      <c r="FBP84" s="4"/>
      <c r="FBQ84" s="4"/>
      <c r="FBR84" s="4"/>
      <c r="FBS84" s="4"/>
      <c r="FBT84" s="4"/>
      <c r="FBU84" s="4"/>
      <c r="FBV84" s="4"/>
      <c r="FBW84" s="4"/>
      <c r="FBX84" s="4"/>
      <c r="FBY84" s="4"/>
      <c r="FBZ84" s="4"/>
      <c r="FCA84" s="4"/>
      <c r="FCB84" s="4"/>
      <c r="FCC84" s="4"/>
      <c r="FCD84" s="4"/>
      <c r="FCE84" s="4"/>
      <c r="FCF84" s="4"/>
      <c r="FCG84" s="4"/>
      <c r="FCH84" s="4"/>
      <c r="FCI84" s="4"/>
      <c r="FCJ84" s="4"/>
      <c r="FCK84" s="4"/>
      <c r="FCL84" s="4"/>
      <c r="FCM84" s="4"/>
      <c r="FCN84" s="4"/>
      <c r="FCO84" s="4"/>
      <c r="FCP84" s="4"/>
      <c r="FCQ84" s="4"/>
      <c r="FCR84" s="4"/>
      <c r="FCS84" s="4"/>
      <c r="FCT84" s="4"/>
      <c r="FCU84" s="4"/>
      <c r="FCV84" s="4"/>
      <c r="FCW84" s="4"/>
      <c r="FCX84" s="4"/>
      <c r="FCY84" s="4"/>
      <c r="FCZ84" s="4"/>
      <c r="FDA84" s="4"/>
      <c r="FDB84" s="4"/>
      <c r="FDC84" s="4"/>
      <c r="FDD84" s="4"/>
      <c r="FDE84" s="4"/>
      <c r="FDF84" s="4"/>
      <c r="FDG84" s="4"/>
      <c r="FDH84" s="4"/>
      <c r="FDI84" s="4"/>
      <c r="FDJ84" s="4"/>
      <c r="FDK84" s="4"/>
      <c r="FDL84" s="4"/>
      <c r="FDM84" s="4"/>
      <c r="FDN84" s="4"/>
      <c r="FDO84" s="4"/>
      <c r="FDP84" s="4"/>
      <c r="FDQ84" s="4"/>
      <c r="FDR84" s="4"/>
      <c r="FDS84" s="4"/>
      <c r="FDT84" s="4"/>
      <c r="FDU84" s="4"/>
      <c r="FDV84" s="4"/>
      <c r="FDW84" s="4"/>
      <c r="FDX84" s="4"/>
      <c r="FDY84" s="4"/>
      <c r="FDZ84" s="4"/>
      <c r="FEA84" s="4"/>
      <c r="FEB84" s="4"/>
      <c r="FEC84" s="4"/>
      <c r="FED84" s="4"/>
      <c r="FEE84" s="4"/>
      <c r="FEF84" s="4"/>
      <c r="FEG84" s="4"/>
      <c r="FEH84" s="4"/>
      <c r="FEI84" s="4"/>
      <c r="FEJ84" s="4"/>
      <c r="FEK84" s="4"/>
      <c r="FEL84" s="4"/>
      <c r="FEM84" s="4"/>
      <c r="FEN84" s="4"/>
      <c r="FEO84" s="4"/>
      <c r="FEP84" s="4"/>
      <c r="FEQ84" s="4"/>
      <c r="FER84" s="4"/>
      <c r="FES84" s="4"/>
      <c r="FET84" s="4"/>
      <c r="FEU84" s="4"/>
      <c r="FEV84" s="4"/>
      <c r="FEW84" s="4"/>
      <c r="FEX84" s="4"/>
      <c r="FEY84" s="4"/>
      <c r="FEZ84" s="4"/>
      <c r="FFA84" s="4"/>
      <c r="FFB84" s="4"/>
      <c r="FFC84" s="4"/>
      <c r="FFD84" s="4"/>
      <c r="FFE84" s="4"/>
      <c r="FFF84" s="4"/>
      <c r="FFG84" s="4"/>
      <c r="FFH84" s="4"/>
      <c r="FFI84" s="4"/>
      <c r="FFJ84" s="4"/>
      <c r="FFK84" s="4"/>
      <c r="FFL84" s="4"/>
      <c r="FFM84" s="4"/>
      <c r="FFN84" s="4"/>
      <c r="FFO84" s="4"/>
      <c r="FFP84" s="4"/>
      <c r="FFQ84" s="4"/>
      <c r="FFR84" s="4"/>
      <c r="FFS84" s="4"/>
      <c r="FFT84" s="4"/>
      <c r="FFU84" s="4"/>
      <c r="FFV84" s="4"/>
      <c r="FFW84" s="4"/>
      <c r="FFX84" s="4"/>
      <c r="FFY84" s="4"/>
      <c r="FFZ84" s="4"/>
      <c r="FGA84" s="4"/>
      <c r="FGB84" s="4"/>
      <c r="FGC84" s="4"/>
      <c r="FGD84" s="4"/>
      <c r="FGE84" s="4"/>
      <c r="FGF84" s="4"/>
      <c r="FGG84" s="4"/>
      <c r="FGH84" s="4"/>
      <c r="FGI84" s="4"/>
      <c r="FGJ84" s="4"/>
      <c r="FGK84" s="4"/>
      <c r="FGL84" s="4"/>
      <c r="FGM84" s="4"/>
      <c r="FGN84" s="4"/>
      <c r="FGO84" s="4"/>
      <c r="FGP84" s="4"/>
      <c r="FGQ84" s="4"/>
      <c r="FGR84" s="4"/>
      <c r="FGS84" s="4"/>
      <c r="FGT84" s="4"/>
      <c r="FGU84" s="4"/>
      <c r="FGV84" s="4"/>
      <c r="FGW84" s="4"/>
      <c r="FGX84" s="4"/>
      <c r="FGY84" s="4"/>
      <c r="FGZ84" s="4"/>
      <c r="FHA84" s="4"/>
      <c r="FHB84" s="4"/>
      <c r="FHC84" s="4"/>
      <c r="FHD84" s="4"/>
      <c r="FHE84" s="4"/>
      <c r="FHF84" s="4"/>
      <c r="FHG84" s="4"/>
      <c r="FHH84" s="4"/>
      <c r="FHI84" s="4"/>
      <c r="FHJ84" s="4"/>
      <c r="FHK84" s="4"/>
      <c r="FHL84" s="4"/>
      <c r="FHM84" s="4"/>
      <c r="FHN84" s="4"/>
      <c r="FHO84" s="4"/>
      <c r="FHP84" s="4"/>
      <c r="FHQ84" s="4"/>
      <c r="FHR84" s="4"/>
      <c r="FHS84" s="4"/>
      <c r="FHT84" s="4"/>
      <c r="FHU84" s="4"/>
      <c r="FHV84" s="4"/>
      <c r="FHW84" s="4"/>
      <c r="FHX84" s="4"/>
      <c r="FHY84" s="4"/>
      <c r="FHZ84" s="4"/>
      <c r="FIA84" s="4"/>
      <c r="FIB84" s="4"/>
      <c r="FIC84" s="4"/>
      <c r="FID84" s="4"/>
      <c r="FIE84" s="4"/>
      <c r="FIF84" s="4"/>
      <c r="FIG84" s="4"/>
      <c r="FIH84" s="4"/>
      <c r="FII84" s="4"/>
      <c r="FIJ84" s="4"/>
      <c r="FIK84" s="4"/>
      <c r="FIL84" s="4"/>
      <c r="FIM84" s="4"/>
      <c r="FIN84" s="4"/>
      <c r="FIO84" s="4"/>
      <c r="FIP84" s="4"/>
      <c r="FIQ84" s="4"/>
      <c r="FIR84" s="4"/>
      <c r="FIS84" s="4"/>
      <c r="FIT84" s="4"/>
      <c r="FIU84" s="4"/>
      <c r="FIV84" s="4"/>
      <c r="FIW84" s="4"/>
      <c r="FIX84" s="4"/>
      <c r="FIY84" s="4"/>
      <c r="FIZ84" s="4"/>
      <c r="FJA84" s="4"/>
      <c r="FJB84" s="4"/>
      <c r="FJC84" s="4"/>
      <c r="FJD84" s="4"/>
      <c r="FJE84" s="4"/>
      <c r="FJF84" s="4"/>
      <c r="FJG84" s="4"/>
      <c r="FJH84" s="4"/>
      <c r="FJI84" s="4"/>
      <c r="FJJ84" s="4"/>
      <c r="FJK84" s="4"/>
      <c r="FJL84" s="4"/>
      <c r="FJM84" s="4"/>
      <c r="FJN84" s="4"/>
      <c r="FJO84" s="4"/>
      <c r="FJP84" s="4"/>
      <c r="FJQ84" s="4"/>
      <c r="FJR84" s="4"/>
      <c r="FJS84" s="4"/>
      <c r="FJT84" s="4"/>
      <c r="FJU84" s="4"/>
      <c r="FJV84" s="4"/>
      <c r="FJW84" s="4"/>
      <c r="FJX84" s="4"/>
      <c r="FJY84" s="4"/>
      <c r="FJZ84" s="4"/>
      <c r="FKA84" s="4"/>
      <c r="FKB84" s="4"/>
      <c r="FKC84" s="4"/>
      <c r="FKD84" s="4"/>
      <c r="FKE84" s="4"/>
      <c r="FKF84" s="4"/>
      <c r="FKG84" s="4"/>
      <c r="FKH84" s="4"/>
      <c r="FKI84" s="4"/>
      <c r="FKJ84" s="4"/>
      <c r="FKK84" s="4"/>
      <c r="FKL84" s="4"/>
      <c r="FKM84" s="4"/>
      <c r="FKN84" s="4"/>
      <c r="FKO84" s="4"/>
      <c r="FKP84" s="4"/>
      <c r="FKQ84" s="4"/>
      <c r="FKR84" s="4"/>
      <c r="FKS84" s="4"/>
      <c r="FKT84" s="4"/>
      <c r="FKU84" s="4"/>
      <c r="FKV84" s="4"/>
      <c r="FKW84" s="4"/>
      <c r="FKX84" s="4"/>
      <c r="FKY84" s="4"/>
      <c r="FKZ84" s="4"/>
      <c r="FLA84" s="4"/>
      <c r="FLB84" s="4"/>
      <c r="FLC84" s="4"/>
      <c r="FLD84" s="4"/>
      <c r="FLE84" s="4"/>
      <c r="FLF84" s="4"/>
      <c r="FLG84" s="4"/>
      <c r="FLH84" s="4"/>
      <c r="FLI84" s="4"/>
      <c r="FLJ84" s="4"/>
      <c r="FLK84" s="4"/>
      <c r="FLL84" s="4"/>
      <c r="FLM84" s="4"/>
      <c r="FLN84" s="4"/>
      <c r="FLO84" s="4"/>
      <c r="FLP84" s="4"/>
      <c r="FLQ84" s="4"/>
      <c r="FLR84" s="4"/>
      <c r="FLS84" s="4"/>
      <c r="FLT84" s="4"/>
      <c r="FLU84" s="4"/>
      <c r="FLV84" s="4"/>
      <c r="FLW84" s="4"/>
      <c r="FLX84" s="4"/>
      <c r="FLY84" s="4"/>
      <c r="FLZ84" s="4"/>
      <c r="FMA84" s="4"/>
      <c r="FMB84" s="4"/>
      <c r="FMC84" s="4"/>
      <c r="FMD84" s="4"/>
      <c r="FME84" s="4"/>
      <c r="FMF84" s="4"/>
      <c r="FMG84" s="4"/>
      <c r="FMH84" s="4"/>
      <c r="FMI84" s="4"/>
      <c r="FMJ84" s="4"/>
      <c r="FMK84" s="4"/>
      <c r="FML84" s="4"/>
      <c r="FMM84" s="4"/>
      <c r="FMN84" s="4"/>
      <c r="FMO84" s="4"/>
      <c r="FMP84" s="4"/>
      <c r="FMQ84" s="4"/>
      <c r="FMR84" s="4"/>
      <c r="FMS84" s="4"/>
      <c r="FMT84" s="4"/>
      <c r="FMU84" s="4"/>
      <c r="FMV84" s="4"/>
      <c r="FMW84" s="4"/>
      <c r="FMX84" s="4"/>
      <c r="FMY84" s="4"/>
      <c r="FMZ84" s="4"/>
      <c r="FNA84" s="4"/>
      <c r="FNB84" s="4"/>
      <c r="FNC84" s="4"/>
      <c r="FND84" s="4"/>
      <c r="FNE84" s="4"/>
      <c r="FNF84" s="4"/>
      <c r="FNG84" s="4"/>
      <c r="FNH84" s="4"/>
      <c r="FNI84" s="4"/>
      <c r="FNJ84" s="4"/>
      <c r="FNK84" s="4"/>
      <c r="FNL84" s="4"/>
      <c r="FNM84" s="4"/>
      <c r="FNN84" s="4"/>
      <c r="FNO84" s="4"/>
      <c r="FNP84" s="4"/>
      <c r="FNQ84" s="4"/>
      <c r="FNR84" s="4"/>
      <c r="FNS84" s="4"/>
      <c r="FNT84" s="4"/>
      <c r="FNU84" s="4"/>
      <c r="FNV84" s="4"/>
      <c r="FNW84" s="4"/>
      <c r="FNX84" s="4"/>
      <c r="FNY84" s="4"/>
      <c r="FNZ84" s="4"/>
      <c r="FOA84" s="4"/>
      <c r="FOB84" s="4"/>
      <c r="FOC84" s="4"/>
      <c r="FOD84" s="4"/>
      <c r="FOE84" s="4"/>
      <c r="FOF84" s="4"/>
      <c r="FOG84" s="4"/>
      <c r="FOH84" s="4"/>
      <c r="FOI84" s="4"/>
      <c r="FOJ84" s="4"/>
      <c r="FOK84" s="4"/>
      <c r="FOL84" s="4"/>
      <c r="FOM84" s="4"/>
      <c r="FON84" s="4"/>
      <c r="FOO84" s="4"/>
      <c r="FOP84" s="4"/>
      <c r="FOQ84" s="4"/>
      <c r="FOR84" s="4"/>
      <c r="FOS84" s="4"/>
      <c r="FOT84" s="4"/>
      <c r="FOU84" s="4"/>
      <c r="FOV84" s="4"/>
      <c r="FOW84" s="4"/>
      <c r="FOX84" s="4"/>
      <c r="FOY84" s="4"/>
      <c r="FOZ84" s="4"/>
      <c r="FPA84" s="4"/>
      <c r="FPB84" s="4"/>
      <c r="FPC84" s="4"/>
      <c r="FPD84" s="4"/>
      <c r="FPE84" s="4"/>
      <c r="FPF84" s="4"/>
      <c r="FPG84" s="4"/>
      <c r="FPH84" s="4"/>
      <c r="FPI84" s="4"/>
      <c r="FPJ84" s="4"/>
      <c r="FPK84" s="4"/>
      <c r="FPL84" s="4"/>
      <c r="FPM84" s="4"/>
      <c r="FPN84" s="4"/>
      <c r="FPO84" s="4"/>
      <c r="FPP84" s="4"/>
      <c r="FPQ84" s="4"/>
      <c r="FPR84" s="4"/>
      <c r="FPS84" s="4"/>
      <c r="FPT84" s="4"/>
      <c r="FPU84" s="4"/>
      <c r="FPV84" s="4"/>
      <c r="FPW84" s="4"/>
      <c r="FPX84" s="4"/>
      <c r="FPY84" s="4"/>
      <c r="FPZ84" s="4"/>
      <c r="FQA84" s="4"/>
      <c r="FQB84" s="4"/>
      <c r="FQC84" s="4"/>
      <c r="FQD84" s="4"/>
      <c r="FQE84" s="4"/>
      <c r="FQF84" s="4"/>
      <c r="FQG84" s="4"/>
      <c r="FQH84" s="4"/>
      <c r="FQI84" s="4"/>
      <c r="FQJ84" s="4"/>
      <c r="FQK84" s="4"/>
      <c r="FQL84" s="4"/>
      <c r="FQM84" s="4"/>
      <c r="FQN84" s="4"/>
      <c r="FQO84" s="4"/>
      <c r="FQP84" s="4"/>
      <c r="FQQ84" s="4"/>
      <c r="FQR84" s="4"/>
      <c r="FQS84" s="4"/>
      <c r="FQT84" s="4"/>
      <c r="FQU84" s="4"/>
      <c r="FQV84" s="4"/>
      <c r="FQW84" s="4"/>
      <c r="FQX84" s="4"/>
      <c r="FQY84" s="4"/>
      <c r="FQZ84" s="4"/>
      <c r="FRA84" s="4"/>
      <c r="FRB84" s="4"/>
      <c r="FRC84" s="4"/>
      <c r="FRD84" s="4"/>
      <c r="FRE84" s="4"/>
      <c r="FRF84" s="4"/>
      <c r="FRG84" s="4"/>
      <c r="FRH84" s="4"/>
      <c r="FRI84" s="4"/>
      <c r="FRJ84" s="4"/>
      <c r="FRK84" s="4"/>
      <c r="FRL84" s="4"/>
      <c r="FRM84" s="4"/>
      <c r="FRN84" s="4"/>
      <c r="FRO84" s="4"/>
      <c r="FRP84" s="4"/>
      <c r="FRQ84" s="4"/>
      <c r="FRR84" s="4"/>
      <c r="FRS84" s="4"/>
      <c r="FRT84" s="4"/>
      <c r="FRU84" s="4"/>
      <c r="FRV84" s="4"/>
      <c r="FRW84" s="4"/>
      <c r="FRX84" s="4"/>
      <c r="FRY84" s="4"/>
      <c r="FRZ84" s="4"/>
      <c r="FSA84" s="4"/>
      <c r="FSB84" s="4"/>
      <c r="FSC84" s="4"/>
      <c r="FSD84" s="4"/>
      <c r="FSE84" s="4"/>
      <c r="FSF84" s="4"/>
      <c r="FSG84" s="4"/>
      <c r="FSH84" s="4"/>
      <c r="FSI84" s="4"/>
      <c r="FSJ84" s="4"/>
      <c r="FSK84" s="4"/>
      <c r="FSL84" s="4"/>
      <c r="FSM84" s="4"/>
      <c r="FSN84" s="4"/>
      <c r="FSO84" s="4"/>
      <c r="FSP84" s="4"/>
      <c r="FSQ84" s="4"/>
      <c r="FSR84" s="4"/>
      <c r="FSS84" s="4"/>
      <c r="FST84" s="4"/>
      <c r="FSU84" s="4"/>
      <c r="FSV84" s="4"/>
      <c r="FSW84" s="4"/>
      <c r="FSX84" s="4"/>
      <c r="FSY84" s="4"/>
      <c r="FSZ84" s="4"/>
      <c r="FTA84" s="4"/>
      <c r="FTB84" s="4"/>
      <c r="FTC84" s="4"/>
      <c r="FTD84" s="4"/>
      <c r="FTE84" s="4"/>
      <c r="FTF84" s="4"/>
      <c r="FTG84" s="4"/>
      <c r="FTH84" s="4"/>
      <c r="FTI84" s="4"/>
      <c r="FTJ84" s="4"/>
      <c r="FTK84" s="4"/>
      <c r="FTL84" s="4"/>
      <c r="FTM84" s="4"/>
      <c r="FTN84" s="4"/>
      <c r="FTO84" s="4"/>
      <c r="FTP84" s="4"/>
      <c r="FTQ84" s="4"/>
      <c r="FTR84" s="4"/>
      <c r="FTS84" s="4"/>
      <c r="FTT84" s="4"/>
      <c r="FTU84" s="4"/>
      <c r="FTV84" s="4"/>
      <c r="FTW84" s="4"/>
      <c r="FTX84" s="4"/>
      <c r="FTY84" s="4"/>
      <c r="FTZ84" s="4"/>
      <c r="FUA84" s="4"/>
      <c r="FUB84" s="4"/>
      <c r="FUC84" s="4"/>
      <c r="FUD84" s="4"/>
      <c r="FUE84" s="4"/>
      <c r="FUF84" s="4"/>
      <c r="FUG84" s="4"/>
      <c r="FUH84" s="4"/>
      <c r="FUI84" s="4"/>
      <c r="FUJ84" s="4"/>
      <c r="FUK84" s="4"/>
      <c r="FUL84" s="4"/>
      <c r="FUM84" s="4"/>
      <c r="FUN84" s="4"/>
      <c r="FUO84" s="4"/>
      <c r="FUP84" s="4"/>
      <c r="FUQ84" s="4"/>
      <c r="FUR84" s="4"/>
      <c r="FUS84" s="4"/>
      <c r="FUT84" s="4"/>
      <c r="FUU84" s="4"/>
      <c r="FUV84" s="4"/>
      <c r="FUW84" s="4"/>
      <c r="FUX84" s="4"/>
      <c r="FUY84" s="4"/>
      <c r="FUZ84" s="4"/>
      <c r="FVA84" s="4"/>
      <c r="FVB84" s="4"/>
      <c r="FVC84" s="4"/>
      <c r="FVD84" s="4"/>
      <c r="FVE84" s="4"/>
      <c r="FVF84" s="4"/>
      <c r="FVG84" s="4"/>
      <c r="FVH84" s="4"/>
      <c r="FVI84" s="4"/>
      <c r="FVJ84" s="4"/>
      <c r="FVK84" s="4"/>
      <c r="FVL84" s="4"/>
      <c r="FVM84" s="4"/>
      <c r="FVN84" s="4"/>
      <c r="FVO84" s="4"/>
      <c r="FVP84" s="4"/>
      <c r="FVQ84" s="4"/>
      <c r="FVR84" s="4"/>
      <c r="FVS84" s="4"/>
      <c r="FVT84" s="4"/>
      <c r="FVU84" s="4"/>
      <c r="FVV84" s="4"/>
      <c r="FVW84" s="4"/>
      <c r="FVX84" s="4"/>
      <c r="FVY84" s="4"/>
      <c r="FVZ84" s="4"/>
      <c r="FWA84" s="4"/>
      <c r="FWB84" s="4"/>
      <c r="FWC84" s="4"/>
      <c r="FWD84" s="4"/>
      <c r="FWE84" s="4"/>
      <c r="FWF84" s="4"/>
      <c r="FWG84" s="4"/>
      <c r="FWH84" s="4"/>
      <c r="FWI84" s="4"/>
      <c r="FWJ84" s="4"/>
      <c r="FWK84" s="4"/>
      <c r="FWL84" s="4"/>
      <c r="FWM84" s="4"/>
      <c r="FWN84" s="4"/>
      <c r="FWO84" s="4"/>
      <c r="FWP84" s="4"/>
      <c r="FWQ84" s="4"/>
      <c r="FWR84" s="4"/>
      <c r="FWS84" s="4"/>
      <c r="FWT84" s="4"/>
      <c r="FWU84" s="4"/>
      <c r="FWV84" s="4"/>
      <c r="FWW84" s="4"/>
      <c r="FWX84" s="4"/>
      <c r="FWY84" s="4"/>
      <c r="FWZ84" s="4"/>
      <c r="FXA84" s="4"/>
      <c r="FXB84" s="4"/>
      <c r="FXC84" s="4"/>
      <c r="FXD84" s="4"/>
      <c r="FXE84" s="4"/>
      <c r="FXF84" s="4"/>
      <c r="FXG84" s="4"/>
      <c r="FXH84" s="4"/>
      <c r="FXI84" s="4"/>
      <c r="FXJ84" s="4"/>
      <c r="FXK84" s="4"/>
      <c r="FXL84" s="4"/>
      <c r="FXM84" s="4"/>
      <c r="FXN84" s="4"/>
      <c r="FXO84" s="4"/>
      <c r="FXP84" s="4"/>
      <c r="FXQ84" s="4"/>
      <c r="FXR84" s="4"/>
      <c r="FXS84" s="4"/>
      <c r="FXT84" s="4"/>
      <c r="FXU84" s="4"/>
      <c r="FXV84" s="4"/>
      <c r="FXW84" s="4"/>
      <c r="FXX84" s="4"/>
      <c r="FXY84" s="4"/>
      <c r="FXZ84" s="4"/>
      <c r="FYA84" s="4"/>
      <c r="FYB84" s="4"/>
      <c r="FYC84" s="4"/>
      <c r="FYD84" s="4"/>
      <c r="FYE84" s="4"/>
      <c r="FYF84" s="4"/>
      <c r="FYG84" s="4"/>
      <c r="FYH84" s="4"/>
      <c r="FYI84" s="4"/>
      <c r="FYJ84" s="4"/>
      <c r="FYK84" s="4"/>
      <c r="FYL84" s="4"/>
      <c r="FYM84" s="4"/>
      <c r="FYN84" s="4"/>
      <c r="FYO84" s="4"/>
      <c r="FYP84" s="4"/>
      <c r="FYQ84" s="4"/>
      <c r="FYR84" s="4"/>
      <c r="FYS84" s="4"/>
      <c r="FYT84" s="4"/>
      <c r="FYU84" s="4"/>
      <c r="FYV84" s="4"/>
      <c r="FYW84" s="4"/>
      <c r="FYX84" s="4"/>
      <c r="FYY84" s="4"/>
      <c r="FYZ84" s="4"/>
      <c r="FZA84" s="4"/>
      <c r="FZB84" s="4"/>
      <c r="FZC84" s="4"/>
      <c r="FZD84" s="4"/>
      <c r="FZE84" s="4"/>
      <c r="FZF84" s="4"/>
      <c r="FZG84" s="4"/>
      <c r="FZH84" s="4"/>
      <c r="FZI84" s="4"/>
      <c r="FZJ84" s="4"/>
      <c r="FZK84" s="4"/>
      <c r="FZL84" s="4"/>
      <c r="FZM84" s="4"/>
      <c r="FZN84" s="4"/>
      <c r="FZO84" s="4"/>
      <c r="FZP84" s="4"/>
      <c r="FZQ84" s="4"/>
      <c r="FZR84" s="4"/>
      <c r="FZS84" s="4"/>
      <c r="FZT84" s="4"/>
      <c r="FZU84" s="4"/>
      <c r="FZV84" s="4"/>
      <c r="FZW84" s="4"/>
      <c r="FZX84" s="4"/>
      <c r="FZY84" s="4"/>
      <c r="FZZ84" s="4"/>
      <c r="GAA84" s="4"/>
      <c r="GAB84" s="4"/>
      <c r="GAC84" s="4"/>
      <c r="GAD84" s="4"/>
      <c r="GAE84" s="4"/>
      <c r="GAF84" s="4"/>
      <c r="GAG84" s="4"/>
      <c r="GAH84" s="4"/>
      <c r="GAI84" s="4"/>
      <c r="GAJ84" s="4"/>
      <c r="GAK84" s="4"/>
      <c r="GAL84" s="4"/>
      <c r="GAM84" s="4"/>
      <c r="GAN84" s="4"/>
      <c r="GAO84" s="4"/>
      <c r="GAP84" s="4"/>
      <c r="GAQ84" s="4"/>
      <c r="GAR84" s="4"/>
      <c r="GAS84" s="4"/>
      <c r="GAT84" s="4"/>
      <c r="GAU84" s="4"/>
      <c r="GAV84" s="4"/>
      <c r="GAW84" s="4"/>
      <c r="GAX84" s="4"/>
      <c r="GAY84" s="4"/>
      <c r="GAZ84" s="4"/>
      <c r="GBA84" s="4"/>
      <c r="GBB84" s="4"/>
      <c r="GBC84" s="4"/>
      <c r="GBD84" s="4"/>
      <c r="GBE84" s="4"/>
      <c r="GBF84" s="4"/>
      <c r="GBG84" s="4"/>
      <c r="GBH84" s="4"/>
      <c r="GBI84" s="4"/>
      <c r="GBJ84" s="4"/>
      <c r="GBK84" s="4"/>
      <c r="GBL84" s="4"/>
      <c r="GBM84" s="4"/>
      <c r="GBN84" s="4"/>
      <c r="GBO84" s="4"/>
      <c r="GBP84" s="4"/>
      <c r="GBQ84" s="4"/>
      <c r="GBR84" s="4"/>
      <c r="GBS84" s="4"/>
      <c r="GBT84" s="4"/>
      <c r="GBU84" s="4"/>
      <c r="GBV84" s="4"/>
      <c r="GBW84" s="4"/>
      <c r="GBX84" s="4"/>
      <c r="GBY84" s="4"/>
      <c r="GBZ84" s="4"/>
      <c r="GCA84" s="4"/>
      <c r="GCB84" s="4"/>
      <c r="GCC84" s="4"/>
      <c r="GCD84" s="4"/>
      <c r="GCE84" s="4"/>
      <c r="GCF84" s="4"/>
      <c r="GCG84" s="4"/>
      <c r="GCH84" s="4"/>
      <c r="GCI84" s="4"/>
      <c r="GCJ84" s="4"/>
      <c r="GCK84" s="4"/>
      <c r="GCL84" s="4"/>
      <c r="GCM84" s="4"/>
      <c r="GCN84" s="4"/>
      <c r="GCO84" s="4"/>
      <c r="GCP84" s="4"/>
      <c r="GCQ84" s="4"/>
      <c r="GCR84" s="4"/>
      <c r="GCS84" s="4"/>
      <c r="GCT84" s="4"/>
      <c r="GCU84" s="4"/>
      <c r="GCV84" s="4"/>
      <c r="GCW84" s="4"/>
      <c r="GCX84" s="4"/>
      <c r="GCY84" s="4"/>
      <c r="GCZ84" s="4"/>
      <c r="GDA84" s="4"/>
      <c r="GDB84" s="4"/>
      <c r="GDC84" s="4"/>
      <c r="GDD84" s="4"/>
      <c r="GDE84" s="4"/>
      <c r="GDF84" s="4"/>
      <c r="GDG84" s="4"/>
      <c r="GDH84" s="4"/>
      <c r="GDI84" s="4"/>
      <c r="GDJ84" s="4"/>
      <c r="GDK84" s="4"/>
      <c r="GDL84" s="4"/>
      <c r="GDM84" s="4"/>
      <c r="GDN84" s="4"/>
      <c r="GDO84" s="4"/>
      <c r="GDP84" s="4"/>
      <c r="GDQ84" s="4"/>
      <c r="GDR84" s="4"/>
      <c r="GDS84" s="4"/>
      <c r="GDT84" s="4"/>
      <c r="GDU84" s="4"/>
      <c r="GDV84" s="4"/>
      <c r="GDW84" s="4"/>
      <c r="GDX84" s="4"/>
      <c r="GDY84" s="4"/>
      <c r="GDZ84" s="4"/>
      <c r="GEA84" s="4"/>
      <c r="GEB84" s="4"/>
      <c r="GEC84" s="4"/>
      <c r="GED84" s="4"/>
      <c r="GEE84" s="4"/>
      <c r="GEF84" s="4"/>
      <c r="GEG84" s="4"/>
      <c r="GEH84" s="4"/>
      <c r="GEI84" s="4"/>
      <c r="GEJ84" s="4"/>
      <c r="GEK84" s="4"/>
      <c r="GEL84" s="4"/>
      <c r="GEM84" s="4"/>
      <c r="GEN84" s="4"/>
      <c r="GEO84" s="4"/>
      <c r="GEP84" s="4"/>
      <c r="GEQ84" s="4"/>
      <c r="GER84" s="4"/>
      <c r="GES84" s="4"/>
      <c r="GET84" s="4"/>
      <c r="GEU84" s="4"/>
      <c r="GEV84" s="4"/>
      <c r="GEW84" s="4"/>
      <c r="GEX84" s="4"/>
      <c r="GEY84" s="4"/>
      <c r="GEZ84" s="4"/>
      <c r="GFA84" s="4"/>
      <c r="GFB84" s="4"/>
      <c r="GFC84" s="4"/>
      <c r="GFD84" s="4"/>
      <c r="GFE84" s="4"/>
      <c r="GFF84" s="4"/>
      <c r="GFG84" s="4"/>
      <c r="GFH84" s="4"/>
      <c r="GFI84" s="4"/>
      <c r="GFJ84" s="4"/>
      <c r="GFK84" s="4"/>
      <c r="GFL84" s="4"/>
      <c r="GFM84" s="4"/>
      <c r="GFN84" s="4"/>
      <c r="GFO84" s="4"/>
      <c r="GFP84" s="4"/>
      <c r="GFQ84" s="4"/>
      <c r="GFR84" s="4"/>
      <c r="GFS84" s="4"/>
      <c r="GFT84" s="4"/>
      <c r="GFU84" s="4"/>
      <c r="GFV84" s="4"/>
      <c r="GFW84" s="4"/>
      <c r="GFX84" s="4"/>
      <c r="GFY84" s="4"/>
      <c r="GFZ84" s="4"/>
      <c r="GGA84" s="4"/>
      <c r="GGB84" s="4"/>
      <c r="GGC84" s="4"/>
      <c r="GGD84" s="4"/>
      <c r="GGE84" s="4"/>
      <c r="GGF84" s="4"/>
      <c r="GGG84" s="4"/>
      <c r="GGH84" s="4"/>
      <c r="GGI84" s="4"/>
      <c r="GGJ84" s="4"/>
      <c r="GGK84" s="4"/>
      <c r="GGL84" s="4"/>
      <c r="GGM84" s="4"/>
      <c r="GGN84" s="4"/>
      <c r="GGO84" s="4"/>
      <c r="GGP84" s="4"/>
      <c r="GGQ84" s="4"/>
      <c r="GGR84" s="4"/>
      <c r="GGS84" s="4"/>
      <c r="GGT84" s="4"/>
      <c r="GGU84" s="4"/>
      <c r="GGV84" s="4"/>
      <c r="GGW84" s="4"/>
      <c r="GGX84" s="4"/>
      <c r="GGY84" s="4"/>
      <c r="GGZ84" s="4"/>
      <c r="GHA84" s="4"/>
      <c r="GHB84" s="4"/>
      <c r="GHC84" s="4"/>
      <c r="GHD84" s="4"/>
      <c r="GHE84" s="4"/>
      <c r="GHF84" s="4"/>
      <c r="GHG84" s="4"/>
      <c r="GHH84" s="4"/>
      <c r="GHI84" s="4"/>
      <c r="GHJ84" s="4"/>
      <c r="GHK84" s="4"/>
      <c r="GHL84" s="4"/>
      <c r="GHM84" s="4"/>
      <c r="GHN84" s="4"/>
      <c r="GHO84" s="4"/>
      <c r="GHP84" s="4"/>
      <c r="GHQ84" s="4"/>
      <c r="GHR84" s="4"/>
      <c r="GHS84" s="4"/>
      <c r="GHT84" s="4"/>
      <c r="GHU84" s="4"/>
      <c r="GHV84" s="4"/>
      <c r="GHW84" s="4"/>
      <c r="GHX84" s="4"/>
      <c r="GHY84" s="4"/>
      <c r="GHZ84" s="4"/>
      <c r="GIA84" s="4"/>
      <c r="GIB84" s="4"/>
      <c r="GIC84" s="4"/>
      <c r="GID84" s="4"/>
      <c r="GIE84" s="4"/>
      <c r="GIF84" s="4"/>
      <c r="GIG84" s="4"/>
      <c r="GIH84" s="4"/>
      <c r="GII84" s="4"/>
      <c r="GIJ84" s="4"/>
      <c r="GIK84" s="4"/>
      <c r="GIL84" s="4"/>
      <c r="GIM84" s="4"/>
      <c r="GIN84" s="4"/>
      <c r="GIO84" s="4"/>
      <c r="GIP84" s="4"/>
      <c r="GIQ84" s="4"/>
      <c r="GIR84" s="4"/>
      <c r="GIS84" s="4"/>
      <c r="GIT84" s="4"/>
      <c r="GIU84" s="4"/>
      <c r="GIV84" s="4"/>
      <c r="GIW84" s="4"/>
      <c r="GIX84" s="4"/>
      <c r="GIY84" s="4"/>
      <c r="GIZ84" s="4"/>
      <c r="GJA84" s="4"/>
      <c r="GJB84" s="4"/>
      <c r="GJC84" s="4"/>
      <c r="GJD84" s="4"/>
      <c r="GJE84" s="4"/>
      <c r="GJF84" s="4"/>
      <c r="GJG84" s="4"/>
      <c r="GJH84" s="4"/>
      <c r="GJI84" s="4"/>
      <c r="GJJ84" s="4"/>
      <c r="GJK84" s="4"/>
      <c r="GJL84" s="4"/>
      <c r="GJM84" s="4"/>
      <c r="GJN84" s="4"/>
      <c r="GJO84" s="4"/>
      <c r="GJP84" s="4"/>
      <c r="GJQ84" s="4"/>
      <c r="GJR84" s="4"/>
      <c r="GJS84" s="4"/>
      <c r="GJT84" s="4"/>
      <c r="GJU84" s="4"/>
      <c r="GJV84" s="4"/>
      <c r="GJW84" s="4"/>
      <c r="GJX84" s="4"/>
      <c r="GJY84" s="4"/>
      <c r="GJZ84" s="4"/>
      <c r="GKA84" s="4"/>
      <c r="GKB84" s="4"/>
      <c r="GKC84" s="4"/>
      <c r="GKD84" s="4"/>
      <c r="GKE84" s="4"/>
      <c r="GKF84" s="4"/>
      <c r="GKG84" s="4"/>
      <c r="GKH84" s="4"/>
      <c r="GKI84" s="4"/>
      <c r="GKJ84" s="4"/>
      <c r="GKK84" s="4"/>
      <c r="GKL84" s="4"/>
      <c r="GKM84" s="4"/>
      <c r="GKN84" s="4"/>
      <c r="GKO84" s="4"/>
      <c r="GKP84" s="4"/>
      <c r="GKQ84" s="4"/>
      <c r="GKR84" s="4"/>
      <c r="GKS84" s="4"/>
      <c r="GKT84" s="4"/>
      <c r="GKU84" s="4"/>
      <c r="GKV84" s="4"/>
      <c r="GKW84" s="4"/>
      <c r="GKX84" s="4"/>
      <c r="GKY84" s="4"/>
      <c r="GKZ84" s="4"/>
      <c r="GLA84" s="4"/>
      <c r="GLB84" s="4"/>
      <c r="GLC84" s="4"/>
      <c r="GLD84" s="4"/>
      <c r="GLE84" s="4"/>
      <c r="GLF84" s="4"/>
      <c r="GLG84" s="4"/>
      <c r="GLH84" s="4"/>
      <c r="GLI84" s="4"/>
      <c r="GLJ84" s="4"/>
      <c r="GLK84" s="4"/>
      <c r="GLL84" s="4"/>
      <c r="GLM84" s="4"/>
      <c r="GLN84" s="4"/>
      <c r="GLO84" s="4"/>
      <c r="GLP84" s="4"/>
      <c r="GLQ84" s="4"/>
      <c r="GLR84" s="4"/>
      <c r="GLS84" s="4"/>
      <c r="GLT84" s="4"/>
      <c r="GLU84" s="4"/>
      <c r="GLV84" s="4"/>
      <c r="GLW84" s="4"/>
      <c r="GLX84" s="4"/>
      <c r="GLY84" s="4"/>
      <c r="GLZ84" s="4"/>
      <c r="GMA84" s="4"/>
      <c r="GMB84" s="4"/>
      <c r="GMC84" s="4"/>
      <c r="GMD84" s="4"/>
      <c r="GME84" s="4"/>
      <c r="GMF84" s="4"/>
      <c r="GMG84" s="4"/>
      <c r="GMH84" s="4"/>
      <c r="GMI84" s="4"/>
      <c r="GMJ84" s="4"/>
      <c r="GMK84" s="4"/>
      <c r="GML84" s="4"/>
      <c r="GMM84" s="4"/>
      <c r="GMN84" s="4"/>
      <c r="GMO84" s="4"/>
      <c r="GMP84" s="4"/>
      <c r="GMQ84" s="4"/>
      <c r="GMR84" s="4"/>
      <c r="GMS84" s="4"/>
      <c r="GMT84" s="4"/>
      <c r="GMU84" s="4"/>
      <c r="GMV84" s="4"/>
      <c r="GMW84" s="4"/>
      <c r="GMX84" s="4"/>
      <c r="GMY84" s="4"/>
      <c r="GMZ84" s="4"/>
      <c r="GNA84" s="4"/>
      <c r="GNB84" s="4"/>
      <c r="GNC84" s="4"/>
      <c r="GND84" s="4"/>
      <c r="GNE84" s="4"/>
      <c r="GNF84" s="4"/>
      <c r="GNG84" s="4"/>
      <c r="GNH84" s="4"/>
      <c r="GNI84" s="4"/>
      <c r="GNJ84" s="4"/>
      <c r="GNK84" s="4"/>
      <c r="GNL84" s="4"/>
      <c r="GNM84" s="4"/>
      <c r="GNN84" s="4"/>
      <c r="GNO84" s="4"/>
      <c r="GNP84" s="4"/>
      <c r="GNQ84" s="4"/>
      <c r="GNR84" s="4"/>
      <c r="GNS84" s="4"/>
      <c r="GNT84" s="4"/>
      <c r="GNU84" s="4"/>
      <c r="GNV84" s="4"/>
      <c r="GNW84" s="4"/>
      <c r="GNX84" s="4"/>
      <c r="GNY84" s="4"/>
      <c r="GNZ84" s="4"/>
      <c r="GOA84" s="4"/>
      <c r="GOB84" s="4"/>
      <c r="GOC84" s="4"/>
      <c r="GOD84" s="4"/>
      <c r="GOE84" s="4"/>
      <c r="GOF84" s="4"/>
      <c r="GOG84" s="4"/>
      <c r="GOH84" s="4"/>
      <c r="GOI84" s="4"/>
      <c r="GOJ84" s="4"/>
      <c r="GOK84" s="4"/>
      <c r="GOL84" s="4"/>
      <c r="GOM84" s="4"/>
      <c r="GON84" s="4"/>
      <c r="GOO84" s="4"/>
      <c r="GOP84" s="4"/>
      <c r="GOQ84" s="4"/>
      <c r="GOR84" s="4"/>
      <c r="GOS84" s="4"/>
      <c r="GOT84" s="4"/>
      <c r="GOU84" s="4"/>
      <c r="GOV84" s="4"/>
      <c r="GOW84" s="4"/>
      <c r="GOX84" s="4"/>
      <c r="GOY84" s="4"/>
      <c r="GOZ84" s="4"/>
      <c r="GPA84" s="4"/>
      <c r="GPB84" s="4"/>
      <c r="GPC84" s="4"/>
      <c r="GPD84" s="4"/>
      <c r="GPE84" s="4"/>
      <c r="GPF84" s="4"/>
      <c r="GPG84" s="4"/>
      <c r="GPH84" s="4"/>
      <c r="GPI84" s="4"/>
      <c r="GPJ84" s="4"/>
      <c r="GPK84" s="4"/>
      <c r="GPL84" s="4"/>
      <c r="GPM84" s="4"/>
      <c r="GPN84" s="4"/>
      <c r="GPO84" s="4"/>
      <c r="GPP84" s="4"/>
      <c r="GPQ84" s="4"/>
      <c r="GPR84" s="4"/>
      <c r="GPS84" s="4"/>
      <c r="GPT84" s="4"/>
      <c r="GPU84" s="4"/>
      <c r="GPV84" s="4"/>
      <c r="GPW84" s="4"/>
      <c r="GPX84" s="4"/>
      <c r="GPY84" s="4"/>
      <c r="GPZ84" s="4"/>
      <c r="GQA84" s="4"/>
      <c r="GQB84" s="4"/>
      <c r="GQC84" s="4"/>
      <c r="GQD84" s="4"/>
      <c r="GQE84" s="4"/>
      <c r="GQF84" s="4"/>
      <c r="GQG84" s="4"/>
      <c r="GQH84" s="4"/>
      <c r="GQI84" s="4"/>
      <c r="GQJ84" s="4"/>
      <c r="GQK84" s="4"/>
      <c r="GQL84" s="4"/>
      <c r="GQM84" s="4"/>
      <c r="GQN84" s="4"/>
      <c r="GQO84" s="4"/>
      <c r="GQP84" s="4"/>
      <c r="GQQ84" s="4"/>
      <c r="GQR84" s="4"/>
      <c r="GQS84" s="4"/>
      <c r="GQT84" s="4"/>
      <c r="GQU84" s="4"/>
      <c r="GQV84" s="4"/>
      <c r="GQW84" s="4"/>
      <c r="GQX84" s="4"/>
      <c r="GQY84" s="4"/>
      <c r="GQZ84" s="4"/>
      <c r="GRA84" s="4"/>
      <c r="GRB84" s="4"/>
      <c r="GRC84" s="4"/>
      <c r="GRD84" s="4"/>
      <c r="GRE84" s="4"/>
      <c r="GRF84" s="4"/>
      <c r="GRG84" s="4"/>
      <c r="GRH84" s="4"/>
      <c r="GRI84" s="4"/>
      <c r="GRJ84" s="4"/>
      <c r="GRK84" s="4"/>
      <c r="GRL84" s="4"/>
      <c r="GRM84" s="4"/>
      <c r="GRN84" s="4"/>
      <c r="GRO84" s="4"/>
      <c r="GRP84" s="4"/>
      <c r="GRQ84" s="4"/>
      <c r="GRR84" s="4"/>
      <c r="GRS84" s="4"/>
      <c r="GRT84" s="4"/>
      <c r="GRU84" s="4"/>
      <c r="GRV84" s="4"/>
      <c r="GRW84" s="4"/>
      <c r="GRX84" s="4"/>
      <c r="GRY84" s="4"/>
      <c r="GRZ84" s="4"/>
      <c r="GSA84" s="4"/>
      <c r="GSB84" s="4"/>
      <c r="GSC84" s="4"/>
      <c r="GSD84" s="4"/>
      <c r="GSE84" s="4"/>
      <c r="GSF84" s="4"/>
      <c r="GSG84" s="4"/>
      <c r="GSH84" s="4"/>
      <c r="GSI84" s="4"/>
      <c r="GSJ84" s="4"/>
      <c r="GSK84" s="4"/>
      <c r="GSL84" s="4"/>
      <c r="GSM84" s="4"/>
      <c r="GSN84" s="4"/>
      <c r="GSO84" s="4"/>
      <c r="GSP84" s="4"/>
      <c r="GSQ84" s="4"/>
      <c r="GSR84" s="4"/>
      <c r="GSS84" s="4"/>
      <c r="GST84" s="4"/>
      <c r="GSU84" s="4"/>
      <c r="GSV84" s="4"/>
      <c r="GSW84" s="4"/>
      <c r="GSX84" s="4"/>
      <c r="GSY84" s="4"/>
      <c r="GSZ84" s="4"/>
      <c r="GTA84" s="4"/>
      <c r="GTB84" s="4"/>
      <c r="GTC84" s="4"/>
      <c r="GTD84" s="4"/>
      <c r="GTE84" s="4"/>
      <c r="GTF84" s="4"/>
      <c r="GTG84" s="4"/>
      <c r="GTH84" s="4"/>
      <c r="GTI84" s="4"/>
      <c r="GTJ84" s="4"/>
      <c r="GTK84" s="4"/>
      <c r="GTL84" s="4"/>
      <c r="GTM84" s="4"/>
      <c r="GTN84" s="4"/>
      <c r="GTO84" s="4"/>
      <c r="GTP84" s="4"/>
      <c r="GTQ84" s="4"/>
      <c r="GTR84" s="4"/>
      <c r="GTS84" s="4"/>
      <c r="GTT84" s="4"/>
      <c r="GTU84" s="4"/>
      <c r="GTV84" s="4"/>
      <c r="GTW84" s="4"/>
      <c r="GTX84" s="4"/>
      <c r="GTY84" s="4"/>
      <c r="GTZ84" s="4"/>
      <c r="GUA84" s="4"/>
      <c r="GUB84" s="4"/>
      <c r="GUC84" s="4"/>
      <c r="GUD84" s="4"/>
      <c r="GUE84" s="4"/>
      <c r="GUF84" s="4"/>
      <c r="GUG84" s="4"/>
      <c r="GUH84" s="4"/>
      <c r="GUI84" s="4"/>
      <c r="GUJ84" s="4"/>
      <c r="GUK84" s="4"/>
      <c r="GUL84" s="4"/>
      <c r="GUM84" s="4"/>
      <c r="GUN84" s="4"/>
      <c r="GUO84" s="4"/>
      <c r="GUP84" s="4"/>
      <c r="GUQ84" s="4"/>
      <c r="GUR84" s="4"/>
      <c r="GUS84" s="4"/>
      <c r="GUT84" s="4"/>
      <c r="GUU84" s="4"/>
      <c r="GUV84" s="4"/>
      <c r="GUW84" s="4"/>
      <c r="GUX84" s="4"/>
      <c r="GUY84" s="4"/>
      <c r="GUZ84" s="4"/>
      <c r="GVA84" s="4"/>
      <c r="GVB84" s="4"/>
      <c r="GVC84" s="4"/>
      <c r="GVD84" s="4"/>
      <c r="GVE84" s="4"/>
      <c r="GVF84" s="4"/>
      <c r="GVG84" s="4"/>
      <c r="GVH84" s="4"/>
      <c r="GVI84" s="4"/>
      <c r="GVJ84" s="4"/>
      <c r="GVK84" s="4"/>
      <c r="GVL84" s="4"/>
      <c r="GVM84" s="4"/>
      <c r="GVN84" s="4"/>
      <c r="GVO84" s="4"/>
      <c r="GVP84" s="4"/>
      <c r="GVQ84" s="4"/>
      <c r="GVR84" s="4"/>
      <c r="GVS84" s="4"/>
      <c r="GVT84" s="4"/>
      <c r="GVU84" s="4"/>
      <c r="GVV84" s="4"/>
      <c r="GVW84" s="4"/>
      <c r="GVX84" s="4"/>
      <c r="GVY84" s="4"/>
      <c r="GVZ84" s="4"/>
      <c r="GWA84" s="4"/>
      <c r="GWB84" s="4"/>
      <c r="GWC84" s="4"/>
      <c r="GWD84" s="4"/>
      <c r="GWE84" s="4"/>
      <c r="GWF84" s="4"/>
      <c r="GWG84" s="4"/>
      <c r="GWH84" s="4"/>
      <c r="GWI84" s="4"/>
      <c r="GWJ84" s="4"/>
      <c r="GWK84" s="4"/>
      <c r="GWL84" s="4"/>
      <c r="GWM84" s="4"/>
      <c r="GWN84" s="4"/>
      <c r="GWO84" s="4"/>
      <c r="GWP84" s="4"/>
      <c r="GWQ84" s="4"/>
      <c r="GWR84" s="4"/>
      <c r="GWS84" s="4"/>
      <c r="GWT84" s="4"/>
      <c r="GWU84" s="4"/>
      <c r="GWV84" s="4"/>
      <c r="GWW84" s="4"/>
      <c r="GWX84" s="4"/>
      <c r="GWY84" s="4"/>
      <c r="GWZ84" s="4"/>
      <c r="GXA84" s="4"/>
      <c r="GXB84" s="4"/>
      <c r="GXC84" s="4"/>
      <c r="GXD84" s="4"/>
      <c r="GXE84" s="4"/>
      <c r="GXF84" s="4"/>
      <c r="GXG84" s="4"/>
      <c r="GXH84" s="4"/>
      <c r="GXI84" s="4"/>
      <c r="GXJ84" s="4"/>
      <c r="GXK84" s="4"/>
      <c r="GXL84" s="4"/>
      <c r="GXM84" s="4"/>
      <c r="GXN84" s="4"/>
      <c r="GXO84" s="4"/>
      <c r="GXP84" s="4"/>
      <c r="GXQ84" s="4"/>
      <c r="GXR84" s="4"/>
      <c r="GXS84" s="4"/>
      <c r="GXT84" s="4"/>
      <c r="GXU84" s="4"/>
      <c r="GXV84" s="4"/>
      <c r="GXW84" s="4"/>
      <c r="GXX84" s="4"/>
      <c r="GXY84" s="4"/>
      <c r="GXZ84" s="4"/>
      <c r="GYA84" s="4"/>
      <c r="GYB84" s="4"/>
      <c r="GYC84" s="4"/>
      <c r="GYD84" s="4"/>
      <c r="GYE84" s="4"/>
      <c r="GYF84" s="4"/>
      <c r="GYG84" s="4"/>
      <c r="GYH84" s="4"/>
      <c r="GYI84" s="4"/>
      <c r="GYJ84" s="4"/>
      <c r="GYK84" s="4"/>
      <c r="GYL84" s="4"/>
      <c r="GYM84" s="4"/>
      <c r="GYN84" s="4"/>
      <c r="GYO84" s="4"/>
      <c r="GYP84" s="4"/>
      <c r="GYQ84" s="4"/>
      <c r="GYR84" s="4"/>
      <c r="GYS84" s="4"/>
      <c r="GYT84" s="4"/>
      <c r="GYU84" s="4"/>
      <c r="GYV84" s="4"/>
      <c r="GYW84" s="4"/>
      <c r="GYX84" s="4"/>
      <c r="GYY84" s="4"/>
      <c r="GYZ84" s="4"/>
      <c r="GZA84" s="4"/>
      <c r="GZB84" s="4"/>
      <c r="GZC84" s="4"/>
      <c r="GZD84" s="4"/>
      <c r="GZE84" s="4"/>
      <c r="GZF84" s="4"/>
      <c r="GZG84" s="4"/>
      <c r="GZH84" s="4"/>
      <c r="GZI84" s="4"/>
      <c r="GZJ84" s="4"/>
      <c r="GZK84" s="4"/>
      <c r="GZL84" s="4"/>
      <c r="GZM84" s="4"/>
      <c r="GZN84" s="4"/>
      <c r="GZO84" s="4"/>
      <c r="GZP84" s="4"/>
      <c r="GZQ84" s="4"/>
      <c r="GZR84" s="4"/>
      <c r="GZS84" s="4"/>
      <c r="GZT84" s="4"/>
      <c r="GZU84" s="4"/>
      <c r="GZV84" s="4"/>
      <c r="GZW84" s="4"/>
      <c r="GZX84" s="4"/>
      <c r="GZY84" s="4"/>
      <c r="GZZ84" s="4"/>
      <c r="HAA84" s="4"/>
      <c r="HAB84" s="4"/>
      <c r="HAC84" s="4"/>
      <c r="HAD84" s="4"/>
      <c r="HAE84" s="4"/>
      <c r="HAF84" s="4"/>
      <c r="HAG84" s="4"/>
      <c r="HAH84" s="4"/>
      <c r="HAI84" s="4"/>
      <c r="HAJ84" s="4"/>
      <c r="HAK84" s="4"/>
      <c r="HAL84" s="4"/>
      <c r="HAM84" s="4"/>
      <c r="HAN84" s="4"/>
      <c r="HAO84" s="4"/>
      <c r="HAP84" s="4"/>
      <c r="HAQ84" s="4"/>
      <c r="HAR84" s="4"/>
      <c r="HAS84" s="4"/>
      <c r="HAT84" s="4"/>
      <c r="HAU84" s="4"/>
      <c r="HAV84" s="4"/>
      <c r="HAW84" s="4"/>
      <c r="HAX84" s="4"/>
      <c r="HAY84" s="4"/>
      <c r="HAZ84" s="4"/>
      <c r="HBA84" s="4"/>
      <c r="HBB84" s="4"/>
      <c r="HBC84" s="4"/>
      <c r="HBD84" s="4"/>
      <c r="HBE84" s="4"/>
      <c r="HBF84" s="4"/>
      <c r="HBG84" s="4"/>
      <c r="HBH84" s="4"/>
      <c r="HBI84" s="4"/>
      <c r="HBJ84" s="4"/>
      <c r="HBK84" s="4"/>
      <c r="HBL84" s="4"/>
      <c r="HBM84" s="4"/>
      <c r="HBN84" s="4"/>
      <c r="HBO84" s="4"/>
      <c r="HBP84" s="4"/>
      <c r="HBQ84" s="4"/>
      <c r="HBR84" s="4"/>
      <c r="HBS84" s="4"/>
      <c r="HBT84" s="4"/>
      <c r="HBU84" s="4"/>
      <c r="HBV84" s="4"/>
      <c r="HBW84" s="4"/>
      <c r="HBX84" s="4"/>
      <c r="HBY84" s="4"/>
      <c r="HBZ84" s="4"/>
      <c r="HCA84" s="4"/>
      <c r="HCB84" s="4"/>
      <c r="HCC84" s="4"/>
      <c r="HCD84" s="4"/>
      <c r="HCE84" s="4"/>
      <c r="HCF84" s="4"/>
      <c r="HCG84" s="4"/>
      <c r="HCH84" s="4"/>
      <c r="HCI84" s="4"/>
      <c r="HCJ84" s="4"/>
      <c r="HCK84" s="4"/>
      <c r="HCL84" s="4"/>
      <c r="HCM84" s="4"/>
      <c r="HCN84" s="4"/>
      <c r="HCO84" s="4"/>
      <c r="HCP84" s="4"/>
      <c r="HCQ84" s="4"/>
      <c r="HCR84" s="4"/>
      <c r="HCS84" s="4"/>
      <c r="HCT84" s="4"/>
      <c r="HCU84" s="4"/>
      <c r="HCV84" s="4"/>
      <c r="HCW84" s="4"/>
      <c r="HCX84" s="4"/>
      <c r="HCY84" s="4"/>
      <c r="HCZ84" s="4"/>
      <c r="HDA84" s="4"/>
      <c r="HDB84" s="4"/>
      <c r="HDC84" s="4"/>
      <c r="HDD84" s="4"/>
      <c r="HDE84" s="4"/>
      <c r="HDF84" s="4"/>
      <c r="HDG84" s="4"/>
      <c r="HDH84" s="4"/>
      <c r="HDI84" s="4"/>
      <c r="HDJ84" s="4"/>
      <c r="HDK84" s="4"/>
      <c r="HDL84" s="4"/>
      <c r="HDM84" s="4"/>
      <c r="HDN84" s="4"/>
      <c r="HDO84" s="4"/>
      <c r="HDP84" s="4"/>
      <c r="HDQ84" s="4"/>
      <c r="HDR84" s="4"/>
      <c r="HDS84" s="4"/>
      <c r="HDT84" s="4"/>
      <c r="HDU84" s="4"/>
      <c r="HDV84" s="4"/>
      <c r="HDW84" s="4"/>
      <c r="HDX84" s="4"/>
      <c r="HDY84" s="4"/>
      <c r="HDZ84" s="4"/>
      <c r="HEA84" s="4"/>
      <c r="HEB84" s="4"/>
      <c r="HEC84" s="4"/>
      <c r="HED84" s="4"/>
      <c r="HEE84" s="4"/>
      <c r="HEF84" s="4"/>
      <c r="HEG84" s="4"/>
      <c r="HEH84" s="4"/>
      <c r="HEI84" s="4"/>
      <c r="HEJ84" s="4"/>
      <c r="HEK84" s="4"/>
      <c r="HEL84" s="4"/>
      <c r="HEM84" s="4"/>
      <c r="HEN84" s="4"/>
      <c r="HEO84" s="4"/>
      <c r="HEP84" s="4"/>
      <c r="HEQ84" s="4"/>
      <c r="HER84" s="4"/>
      <c r="HES84" s="4"/>
      <c r="HET84" s="4"/>
      <c r="HEU84" s="4"/>
      <c r="HEV84" s="4"/>
      <c r="HEW84" s="4"/>
      <c r="HEX84" s="4"/>
      <c r="HEY84" s="4"/>
      <c r="HEZ84" s="4"/>
      <c r="HFA84" s="4"/>
      <c r="HFB84" s="4"/>
      <c r="HFC84" s="4"/>
      <c r="HFD84" s="4"/>
      <c r="HFE84" s="4"/>
      <c r="HFF84" s="4"/>
      <c r="HFG84" s="4"/>
      <c r="HFH84" s="4"/>
      <c r="HFI84" s="4"/>
      <c r="HFJ84" s="4"/>
      <c r="HFK84" s="4"/>
      <c r="HFL84" s="4"/>
      <c r="HFM84" s="4"/>
      <c r="HFN84" s="4"/>
      <c r="HFO84" s="4"/>
      <c r="HFP84" s="4"/>
      <c r="HFQ84" s="4"/>
      <c r="HFR84" s="4"/>
      <c r="HFS84" s="4"/>
      <c r="HFT84" s="4"/>
      <c r="HFU84" s="4"/>
      <c r="HFV84" s="4"/>
      <c r="HFW84" s="4"/>
      <c r="HFX84" s="4"/>
      <c r="HFY84" s="4"/>
      <c r="HFZ84" s="4"/>
      <c r="HGA84" s="4"/>
      <c r="HGB84" s="4"/>
      <c r="HGC84" s="4"/>
      <c r="HGD84" s="4"/>
      <c r="HGE84" s="4"/>
      <c r="HGF84" s="4"/>
      <c r="HGG84" s="4"/>
      <c r="HGH84" s="4"/>
      <c r="HGI84" s="4"/>
      <c r="HGJ84" s="4"/>
      <c r="HGK84" s="4"/>
      <c r="HGL84" s="4"/>
      <c r="HGM84" s="4"/>
      <c r="HGN84" s="4"/>
      <c r="HGO84" s="4"/>
      <c r="HGP84" s="4"/>
      <c r="HGQ84" s="4"/>
      <c r="HGR84" s="4"/>
      <c r="HGS84" s="4"/>
      <c r="HGT84" s="4"/>
      <c r="HGU84" s="4"/>
      <c r="HGV84" s="4"/>
      <c r="HGW84" s="4"/>
      <c r="HGX84" s="4"/>
      <c r="HGY84" s="4"/>
      <c r="HGZ84" s="4"/>
      <c r="HHA84" s="4"/>
      <c r="HHB84" s="4"/>
      <c r="HHC84" s="4"/>
      <c r="HHD84" s="4"/>
      <c r="HHE84" s="4"/>
      <c r="HHF84" s="4"/>
      <c r="HHG84" s="4"/>
      <c r="HHH84" s="4"/>
      <c r="HHI84" s="4"/>
      <c r="HHJ84" s="4"/>
      <c r="HHK84" s="4"/>
      <c r="HHL84" s="4"/>
      <c r="HHM84" s="4"/>
      <c r="HHN84" s="4"/>
      <c r="HHO84" s="4"/>
      <c r="HHP84" s="4"/>
      <c r="HHQ84" s="4"/>
      <c r="HHR84" s="4"/>
      <c r="HHS84" s="4"/>
      <c r="HHT84" s="4"/>
      <c r="HHU84" s="4"/>
      <c r="HHV84" s="4"/>
      <c r="HHW84" s="4"/>
      <c r="HHX84" s="4"/>
      <c r="HHY84" s="4"/>
      <c r="HHZ84" s="4"/>
      <c r="HIA84" s="4"/>
      <c r="HIB84" s="4"/>
      <c r="HIC84" s="4"/>
      <c r="HID84" s="4"/>
      <c r="HIE84" s="4"/>
      <c r="HIF84" s="4"/>
      <c r="HIG84" s="4"/>
      <c r="HIH84" s="4"/>
      <c r="HII84" s="4"/>
      <c r="HIJ84" s="4"/>
      <c r="HIK84" s="4"/>
      <c r="HIL84" s="4"/>
      <c r="HIM84" s="4"/>
      <c r="HIN84" s="4"/>
      <c r="HIO84" s="4"/>
      <c r="HIP84" s="4"/>
      <c r="HIQ84" s="4"/>
      <c r="HIR84" s="4"/>
      <c r="HIS84" s="4"/>
      <c r="HIT84" s="4"/>
      <c r="HIU84" s="4"/>
      <c r="HIV84" s="4"/>
      <c r="HIW84" s="4"/>
      <c r="HIX84" s="4"/>
      <c r="HIY84" s="4"/>
      <c r="HIZ84" s="4"/>
      <c r="HJA84" s="4"/>
      <c r="HJB84" s="4"/>
      <c r="HJC84" s="4"/>
      <c r="HJD84" s="4"/>
      <c r="HJE84" s="4"/>
      <c r="HJF84" s="4"/>
      <c r="HJG84" s="4"/>
      <c r="HJH84" s="4"/>
      <c r="HJI84" s="4"/>
      <c r="HJJ84" s="4"/>
      <c r="HJK84" s="4"/>
      <c r="HJL84" s="4"/>
      <c r="HJM84" s="4"/>
      <c r="HJN84" s="4"/>
      <c r="HJO84" s="4"/>
      <c r="HJP84" s="4"/>
      <c r="HJQ84" s="4"/>
      <c r="HJR84" s="4"/>
      <c r="HJS84" s="4"/>
      <c r="HJT84" s="4"/>
      <c r="HJU84" s="4"/>
      <c r="HJV84" s="4"/>
      <c r="HJW84" s="4"/>
      <c r="HJX84" s="4"/>
      <c r="HJY84" s="4"/>
      <c r="HJZ84" s="4"/>
      <c r="HKA84" s="4"/>
      <c r="HKB84" s="4"/>
      <c r="HKC84" s="4"/>
      <c r="HKD84" s="4"/>
      <c r="HKE84" s="4"/>
      <c r="HKF84" s="4"/>
      <c r="HKG84" s="4"/>
      <c r="HKH84" s="4"/>
      <c r="HKI84" s="4"/>
      <c r="HKJ84" s="4"/>
      <c r="HKK84" s="4"/>
      <c r="HKL84" s="4"/>
      <c r="HKM84" s="4"/>
      <c r="HKN84" s="4"/>
      <c r="HKO84" s="4"/>
      <c r="HKP84" s="4"/>
      <c r="HKQ84" s="4"/>
      <c r="HKR84" s="4"/>
      <c r="HKS84" s="4"/>
      <c r="HKT84" s="4"/>
      <c r="HKU84" s="4"/>
      <c r="HKV84" s="4"/>
      <c r="HKW84" s="4"/>
      <c r="HKX84" s="4"/>
      <c r="HKY84" s="4"/>
      <c r="HKZ84" s="4"/>
      <c r="HLA84" s="4"/>
      <c r="HLB84" s="4"/>
      <c r="HLC84" s="4"/>
      <c r="HLD84" s="4"/>
      <c r="HLE84" s="4"/>
      <c r="HLF84" s="4"/>
      <c r="HLG84" s="4"/>
      <c r="HLH84" s="4"/>
      <c r="HLI84" s="4"/>
      <c r="HLJ84" s="4"/>
      <c r="HLK84" s="4"/>
      <c r="HLL84" s="4"/>
      <c r="HLM84" s="4"/>
      <c r="HLN84" s="4"/>
      <c r="HLO84" s="4"/>
      <c r="HLP84" s="4"/>
      <c r="HLQ84" s="4"/>
      <c r="HLR84" s="4"/>
      <c r="HLS84" s="4"/>
      <c r="HLT84" s="4"/>
      <c r="HLU84" s="4"/>
      <c r="HLV84" s="4"/>
      <c r="HLW84" s="4"/>
      <c r="HLX84" s="4"/>
      <c r="HLY84" s="4"/>
      <c r="HLZ84" s="4"/>
      <c r="HMA84" s="4"/>
      <c r="HMB84" s="4"/>
      <c r="HMC84" s="4"/>
      <c r="HMD84" s="4"/>
      <c r="HME84" s="4"/>
      <c r="HMF84" s="4"/>
      <c r="HMG84" s="4"/>
      <c r="HMH84" s="4"/>
      <c r="HMI84" s="4"/>
      <c r="HMJ84" s="4"/>
      <c r="HMK84" s="4"/>
      <c r="HML84" s="4"/>
      <c r="HMM84" s="4"/>
      <c r="HMN84" s="4"/>
      <c r="HMO84" s="4"/>
      <c r="HMP84" s="4"/>
      <c r="HMQ84" s="4"/>
      <c r="HMR84" s="4"/>
      <c r="HMS84" s="4"/>
      <c r="HMT84" s="4"/>
      <c r="HMU84" s="4"/>
      <c r="HMV84" s="4"/>
      <c r="HMW84" s="4"/>
      <c r="HMX84" s="4"/>
      <c r="HMY84" s="4"/>
      <c r="HMZ84" s="4"/>
      <c r="HNA84" s="4"/>
      <c r="HNB84" s="4"/>
      <c r="HNC84" s="4"/>
      <c r="HND84" s="4"/>
      <c r="HNE84" s="4"/>
      <c r="HNF84" s="4"/>
      <c r="HNG84" s="4"/>
      <c r="HNH84" s="4"/>
      <c r="HNI84" s="4"/>
      <c r="HNJ84" s="4"/>
      <c r="HNK84" s="4"/>
      <c r="HNL84" s="4"/>
      <c r="HNM84" s="4"/>
      <c r="HNN84" s="4"/>
      <c r="HNO84" s="4"/>
      <c r="HNP84" s="4"/>
      <c r="HNQ84" s="4"/>
      <c r="HNR84" s="4"/>
      <c r="HNS84" s="4"/>
      <c r="HNT84" s="4"/>
      <c r="HNU84" s="4"/>
      <c r="HNV84" s="4"/>
      <c r="HNW84" s="4"/>
      <c r="HNX84" s="4"/>
      <c r="HNY84" s="4"/>
      <c r="HNZ84" s="4"/>
      <c r="HOA84" s="4"/>
      <c r="HOB84" s="4"/>
      <c r="HOC84" s="4"/>
      <c r="HOD84" s="4"/>
      <c r="HOE84" s="4"/>
      <c r="HOF84" s="4"/>
      <c r="HOG84" s="4"/>
      <c r="HOH84" s="4"/>
      <c r="HOI84" s="4"/>
      <c r="HOJ84" s="4"/>
      <c r="HOK84" s="4"/>
      <c r="HOL84" s="4"/>
      <c r="HOM84" s="4"/>
      <c r="HON84" s="4"/>
      <c r="HOO84" s="4"/>
      <c r="HOP84" s="4"/>
      <c r="HOQ84" s="4"/>
      <c r="HOR84" s="4"/>
      <c r="HOS84" s="4"/>
      <c r="HOT84" s="4"/>
      <c r="HOU84" s="4"/>
      <c r="HOV84" s="4"/>
      <c r="HOW84" s="4"/>
      <c r="HOX84" s="4"/>
      <c r="HOY84" s="4"/>
      <c r="HOZ84" s="4"/>
      <c r="HPA84" s="4"/>
      <c r="HPB84" s="4"/>
      <c r="HPC84" s="4"/>
      <c r="HPD84" s="4"/>
      <c r="HPE84" s="4"/>
      <c r="HPF84" s="4"/>
      <c r="HPG84" s="4"/>
      <c r="HPH84" s="4"/>
      <c r="HPI84" s="4"/>
      <c r="HPJ84" s="4"/>
      <c r="HPK84" s="4"/>
      <c r="HPL84" s="4"/>
      <c r="HPM84" s="4"/>
      <c r="HPN84" s="4"/>
      <c r="HPO84" s="4"/>
      <c r="HPP84" s="4"/>
      <c r="HPQ84" s="4"/>
      <c r="HPR84" s="4"/>
      <c r="HPS84" s="4"/>
      <c r="HPT84" s="4"/>
      <c r="HPU84" s="4"/>
      <c r="HPV84" s="4"/>
      <c r="HPW84" s="4"/>
      <c r="HPX84" s="4"/>
      <c r="HPY84" s="4"/>
      <c r="HPZ84" s="4"/>
      <c r="HQA84" s="4"/>
      <c r="HQB84" s="4"/>
      <c r="HQC84" s="4"/>
      <c r="HQD84" s="4"/>
      <c r="HQE84" s="4"/>
      <c r="HQF84" s="4"/>
      <c r="HQG84" s="4"/>
      <c r="HQH84" s="4"/>
      <c r="HQI84" s="4"/>
      <c r="HQJ84" s="4"/>
      <c r="HQK84" s="4"/>
      <c r="HQL84" s="4"/>
      <c r="HQM84" s="4"/>
      <c r="HQN84" s="4"/>
      <c r="HQO84" s="4"/>
      <c r="HQP84" s="4"/>
      <c r="HQQ84" s="4"/>
      <c r="HQR84" s="4"/>
      <c r="HQS84" s="4"/>
      <c r="HQT84" s="4"/>
      <c r="HQU84" s="4"/>
      <c r="HQV84" s="4"/>
      <c r="HQW84" s="4"/>
      <c r="HQX84" s="4"/>
      <c r="HQY84" s="4"/>
      <c r="HQZ84" s="4"/>
      <c r="HRA84" s="4"/>
      <c r="HRB84" s="4"/>
      <c r="HRC84" s="4"/>
      <c r="HRD84" s="4"/>
      <c r="HRE84" s="4"/>
      <c r="HRF84" s="4"/>
      <c r="HRG84" s="4"/>
      <c r="HRH84" s="4"/>
      <c r="HRI84" s="4"/>
      <c r="HRJ84" s="4"/>
      <c r="HRK84" s="4"/>
      <c r="HRL84" s="4"/>
      <c r="HRM84" s="4"/>
      <c r="HRN84" s="4"/>
      <c r="HRO84" s="4"/>
      <c r="HRP84" s="4"/>
      <c r="HRQ84" s="4"/>
      <c r="HRR84" s="4"/>
      <c r="HRS84" s="4"/>
      <c r="HRT84" s="4"/>
      <c r="HRU84" s="4"/>
      <c r="HRV84" s="4"/>
      <c r="HRW84" s="4"/>
      <c r="HRX84" s="4"/>
      <c r="HRY84" s="4"/>
      <c r="HRZ84" s="4"/>
      <c r="HSA84" s="4"/>
      <c r="HSB84" s="4"/>
      <c r="HSC84" s="4"/>
      <c r="HSD84" s="4"/>
      <c r="HSE84" s="4"/>
      <c r="HSF84" s="4"/>
      <c r="HSG84" s="4"/>
      <c r="HSH84" s="4"/>
      <c r="HSI84" s="4"/>
      <c r="HSJ84" s="4"/>
      <c r="HSK84" s="4"/>
      <c r="HSL84" s="4"/>
      <c r="HSM84" s="4"/>
      <c r="HSN84" s="4"/>
      <c r="HSO84" s="4"/>
      <c r="HSP84" s="4"/>
      <c r="HSQ84" s="4"/>
      <c r="HSR84" s="4"/>
      <c r="HSS84" s="4"/>
      <c r="HST84" s="4"/>
      <c r="HSU84" s="4"/>
      <c r="HSV84" s="4"/>
      <c r="HSW84" s="4"/>
      <c r="HSX84" s="4"/>
      <c r="HSY84" s="4"/>
      <c r="HSZ84" s="4"/>
      <c r="HTA84" s="4"/>
      <c r="HTB84" s="4"/>
      <c r="HTC84" s="4"/>
      <c r="HTD84" s="4"/>
      <c r="HTE84" s="4"/>
      <c r="HTF84" s="4"/>
      <c r="HTG84" s="4"/>
      <c r="HTH84" s="4"/>
      <c r="HTI84" s="4"/>
      <c r="HTJ84" s="4"/>
      <c r="HTK84" s="4"/>
      <c r="HTL84" s="4"/>
      <c r="HTM84" s="4"/>
      <c r="HTN84" s="4"/>
      <c r="HTO84" s="4"/>
      <c r="HTP84" s="4"/>
      <c r="HTQ84" s="4"/>
      <c r="HTR84" s="4"/>
      <c r="HTS84" s="4"/>
      <c r="HTT84" s="4"/>
      <c r="HTU84" s="4"/>
      <c r="HTV84" s="4"/>
      <c r="HTW84" s="4"/>
      <c r="HTX84" s="4"/>
      <c r="HTY84" s="4"/>
      <c r="HTZ84" s="4"/>
      <c r="HUA84" s="4"/>
      <c r="HUB84" s="4"/>
      <c r="HUC84" s="4"/>
      <c r="HUD84" s="4"/>
      <c r="HUE84" s="4"/>
      <c r="HUF84" s="4"/>
      <c r="HUG84" s="4"/>
      <c r="HUH84" s="4"/>
      <c r="HUI84" s="4"/>
      <c r="HUJ84" s="4"/>
      <c r="HUK84" s="4"/>
      <c r="HUL84" s="4"/>
      <c r="HUM84" s="4"/>
      <c r="HUN84" s="4"/>
      <c r="HUO84" s="4"/>
      <c r="HUP84" s="4"/>
      <c r="HUQ84" s="4"/>
      <c r="HUR84" s="4"/>
      <c r="HUS84" s="4"/>
      <c r="HUT84" s="4"/>
      <c r="HUU84" s="4"/>
      <c r="HUV84" s="4"/>
      <c r="HUW84" s="4"/>
      <c r="HUX84" s="4"/>
      <c r="HUY84" s="4"/>
      <c r="HUZ84" s="4"/>
      <c r="HVA84" s="4"/>
      <c r="HVB84" s="4"/>
      <c r="HVC84" s="4"/>
      <c r="HVD84" s="4"/>
      <c r="HVE84" s="4"/>
      <c r="HVF84" s="4"/>
      <c r="HVG84" s="4"/>
      <c r="HVH84" s="4"/>
      <c r="HVI84" s="4"/>
      <c r="HVJ84" s="4"/>
      <c r="HVK84" s="4"/>
      <c r="HVL84" s="4"/>
      <c r="HVM84" s="4"/>
      <c r="HVN84" s="4"/>
      <c r="HVO84" s="4"/>
      <c r="HVP84" s="4"/>
      <c r="HVQ84" s="4"/>
      <c r="HVR84" s="4"/>
      <c r="HVS84" s="4"/>
      <c r="HVT84" s="4"/>
      <c r="HVU84" s="4"/>
      <c r="HVV84" s="4"/>
      <c r="HVW84" s="4"/>
      <c r="HVX84" s="4"/>
      <c r="HVY84" s="4"/>
      <c r="HVZ84" s="4"/>
      <c r="HWA84" s="4"/>
      <c r="HWB84" s="4"/>
      <c r="HWC84" s="4"/>
      <c r="HWD84" s="4"/>
      <c r="HWE84" s="4"/>
      <c r="HWF84" s="4"/>
      <c r="HWG84" s="4"/>
      <c r="HWH84" s="4"/>
      <c r="HWI84" s="4"/>
      <c r="HWJ84" s="4"/>
      <c r="HWK84" s="4"/>
      <c r="HWL84" s="4"/>
      <c r="HWM84" s="4"/>
      <c r="HWN84" s="4"/>
      <c r="HWO84" s="4"/>
      <c r="HWP84" s="4"/>
      <c r="HWQ84" s="4"/>
      <c r="HWR84" s="4"/>
      <c r="HWS84" s="4"/>
      <c r="HWT84" s="4"/>
      <c r="HWU84" s="4"/>
      <c r="HWV84" s="4"/>
      <c r="HWW84" s="4"/>
      <c r="HWX84" s="4"/>
      <c r="HWY84" s="4"/>
      <c r="HWZ84" s="4"/>
      <c r="HXA84" s="4"/>
      <c r="HXB84" s="4"/>
      <c r="HXC84" s="4"/>
      <c r="HXD84" s="4"/>
      <c r="HXE84" s="4"/>
      <c r="HXF84" s="4"/>
      <c r="HXG84" s="4"/>
      <c r="HXH84" s="4"/>
      <c r="HXI84" s="4"/>
      <c r="HXJ84" s="4"/>
      <c r="HXK84" s="4"/>
      <c r="HXL84" s="4"/>
      <c r="HXM84" s="4"/>
      <c r="HXN84" s="4"/>
      <c r="HXO84" s="4"/>
      <c r="HXP84" s="4"/>
      <c r="HXQ84" s="4"/>
      <c r="HXR84" s="4"/>
      <c r="HXS84" s="4"/>
      <c r="HXT84" s="4"/>
      <c r="HXU84" s="4"/>
      <c r="HXV84" s="4"/>
      <c r="HXW84" s="4"/>
      <c r="HXX84" s="4"/>
      <c r="HXY84" s="4"/>
      <c r="HXZ84" s="4"/>
      <c r="HYA84" s="4"/>
      <c r="HYB84" s="4"/>
      <c r="HYC84" s="4"/>
      <c r="HYD84" s="4"/>
      <c r="HYE84" s="4"/>
      <c r="HYF84" s="4"/>
      <c r="HYG84" s="4"/>
      <c r="HYH84" s="4"/>
      <c r="HYI84" s="4"/>
      <c r="HYJ84" s="4"/>
      <c r="HYK84" s="4"/>
      <c r="HYL84" s="4"/>
      <c r="HYM84" s="4"/>
      <c r="HYN84" s="4"/>
      <c r="HYO84" s="4"/>
      <c r="HYP84" s="4"/>
      <c r="HYQ84" s="4"/>
      <c r="HYR84" s="4"/>
      <c r="HYS84" s="4"/>
      <c r="HYT84" s="4"/>
      <c r="HYU84" s="4"/>
      <c r="HYV84" s="4"/>
      <c r="HYW84" s="4"/>
      <c r="HYX84" s="4"/>
      <c r="HYY84" s="4"/>
      <c r="HYZ84" s="4"/>
      <c r="HZA84" s="4"/>
      <c r="HZB84" s="4"/>
      <c r="HZC84" s="4"/>
      <c r="HZD84" s="4"/>
      <c r="HZE84" s="4"/>
      <c r="HZF84" s="4"/>
      <c r="HZG84" s="4"/>
      <c r="HZH84" s="4"/>
      <c r="HZI84" s="4"/>
      <c r="HZJ84" s="4"/>
      <c r="HZK84" s="4"/>
      <c r="HZL84" s="4"/>
      <c r="HZM84" s="4"/>
      <c r="HZN84" s="4"/>
      <c r="HZO84" s="4"/>
      <c r="HZP84" s="4"/>
      <c r="HZQ84" s="4"/>
      <c r="HZR84" s="4"/>
      <c r="HZS84" s="4"/>
      <c r="HZT84" s="4"/>
      <c r="HZU84" s="4"/>
      <c r="HZV84" s="4"/>
      <c r="HZW84" s="4"/>
      <c r="HZX84" s="4"/>
      <c r="HZY84" s="4"/>
      <c r="HZZ84" s="4"/>
      <c r="IAA84" s="4"/>
      <c r="IAB84" s="4"/>
      <c r="IAC84" s="4"/>
      <c r="IAD84" s="4"/>
      <c r="IAE84" s="4"/>
      <c r="IAF84" s="4"/>
      <c r="IAG84" s="4"/>
      <c r="IAH84" s="4"/>
      <c r="IAI84" s="4"/>
      <c r="IAJ84" s="4"/>
      <c r="IAK84" s="4"/>
      <c r="IAL84" s="4"/>
      <c r="IAM84" s="4"/>
      <c r="IAN84" s="4"/>
      <c r="IAO84" s="4"/>
      <c r="IAP84" s="4"/>
      <c r="IAQ84" s="4"/>
      <c r="IAR84" s="4"/>
      <c r="IAS84" s="4"/>
      <c r="IAT84" s="4"/>
      <c r="IAU84" s="4"/>
      <c r="IAV84" s="4"/>
      <c r="IAW84" s="4"/>
      <c r="IAX84" s="4"/>
      <c r="IAY84" s="4"/>
      <c r="IAZ84" s="4"/>
      <c r="IBA84" s="4"/>
      <c r="IBB84" s="4"/>
      <c r="IBC84" s="4"/>
      <c r="IBD84" s="4"/>
      <c r="IBE84" s="4"/>
      <c r="IBF84" s="4"/>
      <c r="IBG84" s="4"/>
      <c r="IBH84" s="4"/>
      <c r="IBI84" s="4"/>
      <c r="IBJ84" s="4"/>
      <c r="IBK84" s="4"/>
      <c r="IBL84" s="4"/>
      <c r="IBM84" s="4"/>
      <c r="IBN84" s="4"/>
      <c r="IBO84" s="4"/>
      <c r="IBP84" s="4"/>
      <c r="IBQ84" s="4"/>
      <c r="IBR84" s="4"/>
      <c r="IBS84" s="4"/>
      <c r="IBT84" s="4"/>
      <c r="IBU84" s="4"/>
      <c r="IBV84" s="4"/>
      <c r="IBW84" s="4"/>
      <c r="IBX84" s="4"/>
      <c r="IBY84" s="4"/>
      <c r="IBZ84" s="4"/>
      <c r="ICA84" s="4"/>
      <c r="ICB84" s="4"/>
      <c r="ICC84" s="4"/>
      <c r="ICD84" s="4"/>
      <c r="ICE84" s="4"/>
      <c r="ICF84" s="4"/>
      <c r="ICG84" s="4"/>
      <c r="ICH84" s="4"/>
      <c r="ICI84" s="4"/>
      <c r="ICJ84" s="4"/>
      <c r="ICK84" s="4"/>
      <c r="ICL84" s="4"/>
      <c r="ICM84" s="4"/>
      <c r="ICN84" s="4"/>
      <c r="ICO84" s="4"/>
      <c r="ICP84" s="4"/>
      <c r="ICQ84" s="4"/>
      <c r="ICR84" s="4"/>
      <c r="ICS84" s="4"/>
      <c r="ICT84" s="4"/>
      <c r="ICU84" s="4"/>
      <c r="ICV84" s="4"/>
      <c r="ICW84" s="4"/>
      <c r="ICX84" s="4"/>
      <c r="ICY84" s="4"/>
      <c r="ICZ84" s="4"/>
      <c r="IDA84" s="4"/>
      <c r="IDB84" s="4"/>
      <c r="IDC84" s="4"/>
      <c r="IDD84" s="4"/>
      <c r="IDE84" s="4"/>
      <c r="IDF84" s="4"/>
      <c r="IDG84" s="4"/>
      <c r="IDH84" s="4"/>
      <c r="IDI84" s="4"/>
      <c r="IDJ84" s="4"/>
      <c r="IDK84" s="4"/>
      <c r="IDL84" s="4"/>
      <c r="IDM84" s="4"/>
      <c r="IDN84" s="4"/>
      <c r="IDO84" s="4"/>
      <c r="IDP84" s="4"/>
      <c r="IDQ84" s="4"/>
      <c r="IDR84" s="4"/>
      <c r="IDS84" s="4"/>
      <c r="IDT84" s="4"/>
      <c r="IDU84" s="4"/>
      <c r="IDV84" s="4"/>
      <c r="IDW84" s="4"/>
      <c r="IDX84" s="4"/>
      <c r="IDY84" s="4"/>
      <c r="IDZ84" s="4"/>
      <c r="IEA84" s="4"/>
      <c r="IEB84" s="4"/>
      <c r="IEC84" s="4"/>
      <c r="IED84" s="4"/>
      <c r="IEE84" s="4"/>
      <c r="IEF84" s="4"/>
      <c r="IEG84" s="4"/>
      <c r="IEH84" s="4"/>
      <c r="IEI84" s="4"/>
      <c r="IEJ84" s="4"/>
      <c r="IEK84" s="4"/>
      <c r="IEL84" s="4"/>
      <c r="IEM84" s="4"/>
      <c r="IEN84" s="4"/>
      <c r="IEO84" s="4"/>
      <c r="IEP84" s="4"/>
      <c r="IEQ84" s="4"/>
      <c r="IER84" s="4"/>
      <c r="IES84" s="4"/>
      <c r="IET84" s="4"/>
      <c r="IEU84" s="4"/>
      <c r="IEV84" s="4"/>
      <c r="IEW84" s="4"/>
      <c r="IEX84" s="4"/>
      <c r="IEY84" s="4"/>
      <c r="IEZ84" s="4"/>
      <c r="IFA84" s="4"/>
      <c r="IFB84" s="4"/>
      <c r="IFC84" s="4"/>
      <c r="IFD84" s="4"/>
      <c r="IFE84" s="4"/>
      <c r="IFF84" s="4"/>
      <c r="IFG84" s="4"/>
      <c r="IFH84" s="4"/>
      <c r="IFI84" s="4"/>
      <c r="IFJ84" s="4"/>
      <c r="IFK84" s="4"/>
      <c r="IFL84" s="4"/>
      <c r="IFM84" s="4"/>
      <c r="IFN84" s="4"/>
      <c r="IFO84" s="4"/>
      <c r="IFP84" s="4"/>
      <c r="IFQ84" s="4"/>
      <c r="IFR84" s="4"/>
      <c r="IFS84" s="4"/>
      <c r="IFT84" s="4"/>
      <c r="IFU84" s="4"/>
      <c r="IFV84" s="4"/>
      <c r="IFW84" s="4"/>
      <c r="IFX84" s="4"/>
      <c r="IFY84" s="4"/>
      <c r="IFZ84" s="4"/>
      <c r="IGA84" s="4"/>
      <c r="IGB84" s="4"/>
      <c r="IGC84" s="4"/>
      <c r="IGD84" s="4"/>
      <c r="IGE84" s="4"/>
      <c r="IGF84" s="4"/>
      <c r="IGG84" s="4"/>
      <c r="IGH84" s="4"/>
      <c r="IGI84" s="4"/>
      <c r="IGJ84" s="4"/>
      <c r="IGK84" s="4"/>
      <c r="IGL84" s="4"/>
      <c r="IGM84" s="4"/>
      <c r="IGN84" s="4"/>
      <c r="IGO84" s="4"/>
      <c r="IGP84" s="4"/>
      <c r="IGQ84" s="4"/>
      <c r="IGR84" s="4"/>
      <c r="IGS84" s="4"/>
      <c r="IGT84" s="4"/>
      <c r="IGU84" s="4"/>
      <c r="IGV84" s="4"/>
      <c r="IGW84" s="4"/>
      <c r="IGX84" s="4"/>
      <c r="IGY84" s="4"/>
      <c r="IGZ84" s="4"/>
      <c r="IHA84" s="4"/>
      <c r="IHB84" s="4"/>
      <c r="IHC84" s="4"/>
      <c r="IHD84" s="4"/>
      <c r="IHE84" s="4"/>
      <c r="IHF84" s="4"/>
      <c r="IHG84" s="4"/>
      <c r="IHH84" s="4"/>
      <c r="IHI84" s="4"/>
      <c r="IHJ84" s="4"/>
      <c r="IHK84" s="4"/>
      <c r="IHL84" s="4"/>
      <c r="IHM84" s="4"/>
      <c r="IHN84" s="4"/>
      <c r="IHO84" s="4"/>
      <c r="IHP84" s="4"/>
      <c r="IHQ84" s="4"/>
      <c r="IHR84" s="4"/>
      <c r="IHS84" s="4"/>
      <c r="IHT84" s="4"/>
      <c r="IHU84" s="4"/>
      <c r="IHV84" s="4"/>
      <c r="IHW84" s="4"/>
      <c r="IHX84" s="4"/>
      <c r="IHY84" s="4"/>
      <c r="IHZ84" s="4"/>
      <c r="IIA84" s="4"/>
      <c r="IIB84" s="4"/>
      <c r="IIC84" s="4"/>
      <c r="IID84" s="4"/>
      <c r="IIE84" s="4"/>
      <c r="IIF84" s="4"/>
      <c r="IIG84" s="4"/>
      <c r="IIH84" s="4"/>
      <c r="III84" s="4"/>
      <c r="IIJ84" s="4"/>
      <c r="IIK84" s="4"/>
      <c r="IIL84" s="4"/>
      <c r="IIM84" s="4"/>
      <c r="IIN84" s="4"/>
      <c r="IIO84" s="4"/>
      <c r="IIP84" s="4"/>
      <c r="IIQ84" s="4"/>
      <c r="IIR84" s="4"/>
      <c r="IIS84" s="4"/>
      <c r="IIT84" s="4"/>
      <c r="IIU84" s="4"/>
      <c r="IIV84" s="4"/>
      <c r="IIW84" s="4"/>
      <c r="IIX84" s="4"/>
      <c r="IIY84" s="4"/>
      <c r="IIZ84" s="4"/>
      <c r="IJA84" s="4"/>
      <c r="IJB84" s="4"/>
      <c r="IJC84" s="4"/>
      <c r="IJD84" s="4"/>
      <c r="IJE84" s="4"/>
      <c r="IJF84" s="4"/>
      <c r="IJG84" s="4"/>
      <c r="IJH84" s="4"/>
      <c r="IJI84" s="4"/>
      <c r="IJJ84" s="4"/>
      <c r="IJK84" s="4"/>
      <c r="IJL84" s="4"/>
      <c r="IJM84" s="4"/>
      <c r="IJN84" s="4"/>
      <c r="IJO84" s="4"/>
      <c r="IJP84" s="4"/>
      <c r="IJQ84" s="4"/>
      <c r="IJR84" s="4"/>
      <c r="IJS84" s="4"/>
      <c r="IJT84" s="4"/>
      <c r="IJU84" s="4"/>
      <c r="IJV84" s="4"/>
      <c r="IJW84" s="4"/>
      <c r="IJX84" s="4"/>
      <c r="IJY84" s="4"/>
      <c r="IJZ84" s="4"/>
      <c r="IKA84" s="4"/>
      <c r="IKB84" s="4"/>
      <c r="IKC84" s="4"/>
      <c r="IKD84" s="4"/>
      <c r="IKE84" s="4"/>
      <c r="IKF84" s="4"/>
      <c r="IKG84" s="4"/>
      <c r="IKH84" s="4"/>
      <c r="IKI84" s="4"/>
      <c r="IKJ84" s="4"/>
      <c r="IKK84" s="4"/>
      <c r="IKL84" s="4"/>
      <c r="IKM84" s="4"/>
      <c r="IKN84" s="4"/>
      <c r="IKO84" s="4"/>
      <c r="IKP84" s="4"/>
      <c r="IKQ84" s="4"/>
      <c r="IKR84" s="4"/>
      <c r="IKS84" s="4"/>
      <c r="IKT84" s="4"/>
      <c r="IKU84" s="4"/>
      <c r="IKV84" s="4"/>
      <c r="IKW84" s="4"/>
      <c r="IKX84" s="4"/>
      <c r="IKY84" s="4"/>
      <c r="IKZ84" s="4"/>
      <c r="ILA84" s="4"/>
      <c r="ILB84" s="4"/>
      <c r="ILC84" s="4"/>
      <c r="ILD84" s="4"/>
      <c r="ILE84" s="4"/>
      <c r="ILF84" s="4"/>
      <c r="ILG84" s="4"/>
      <c r="ILH84" s="4"/>
      <c r="ILI84" s="4"/>
      <c r="ILJ84" s="4"/>
      <c r="ILK84" s="4"/>
      <c r="ILL84" s="4"/>
      <c r="ILM84" s="4"/>
      <c r="ILN84" s="4"/>
      <c r="ILO84" s="4"/>
      <c r="ILP84" s="4"/>
      <c r="ILQ84" s="4"/>
      <c r="ILR84" s="4"/>
      <c r="ILS84" s="4"/>
      <c r="ILT84" s="4"/>
      <c r="ILU84" s="4"/>
      <c r="ILV84" s="4"/>
      <c r="ILW84" s="4"/>
      <c r="ILX84" s="4"/>
      <c r="ILY84" s="4"/>
      <c r="ILZ84" s="4"/>
      <c r="IMA84" s="4"/>
      <c r="IMB84" s="4"/>
      <c r="IMC84" s="4"/>
      <c r="IMD84" s="4"/>
      <c r="IME84" s="4"/>
      <c r="IMF84" s="4"/>
      <c r="IMG84" s="4"/>
      <c r="IMH84" s="4"/>
      <c r="IMI84" s="4"/>
      <c r="IMJ84" s="4"/>
      <c r="IMK84" s="4"/>
      <c r="IML84" s="4"/>
      <c r="IMM84" s="4"/>
      <c r="IMN84" s="4"/>
      <c r="IMO84" s="4"/>
      <c r="IMP84" s="4"/>
      <c r="IMQ84" s="4"/>
      <c r="IMR84" s="4"/>
      <c r="IMS84" s="4"/>
      <c r="IMT84" s="4"/>
      <c r="IMU84" s="4"/>
      <c r="IMV84" s="4"/>
      <c r="IMW84" s="4"/>
      <c r="IMX84" s="4"/>
      <c r="IMY84" s="4"/>
      <c r="IMZ84" s="4"/>
      <c r="INA84" s="4"/>
      <c r="INB84" s="4"/>
      <c r="INC84" s="4"/>
      <c r="IND84" s="4"/>
      <c r="INE84" s="4"/>
      <c r="INF84" s="4"/>
      <c r="ING84" s="4"/>
      <c r="INH84" s="4"/>
      <c r="INI84" s="4"/>
      <c r="INJ84" s="4"/>
      <c r="INK84" s="4"/>
      <c r="INL84" s="4"/>
      <c r="INM84" s="4"/>
      <c r="INN84" s="4"/>
      <c r="INO84" s="4"/>
      <c r="INP84" s="4"/>
      <c r="INQ84" s="4"/>
      <c r="INR84" s="4"/>
      <c r="INS84" s="4"/>
      <c r="INT84" s="4"/>
      <c r="INU84" s="4"/>
      <c r="INV84" s="4"/>
      <c r="INW84" s="4"/>
      <c r="INX84" s="4"/>
      <c r="INY84" s="4"/>
      <c r="INZ84" s="4"/>
      <c r="IOA84" s="4"/>
      <c r="IOB84" s="4"/>
      <c r="IOC84" s="4"/>
      <c r="IOD84" s="4"/>
      <c r="IOE84" s="4"/>
      <c r="IOF84" s="4"/>
      <c r="IOG84" s="4"/>
      <c r="IOH84" s="4"/>
      <c r="IOI84" s="4"/>
      <c r="IOJ84" s="4"/>
      <c r="IOK84" s="4"/>
      <c r="IOL84" s="4"/>
      <c r="IOM84" s="4"/>
      <c r="ION84" s="4"/>
      <c r="IOO84" s="4"/>
      <c r="IOP84" s="4"/>
      <c r="IOQ84" s="4"/>
      <c r="IOR84" s="4"/>
      <c r="IOS84" s="4"/>
      <c r="IOT84" s="4"/>
      <c r="IOU84" s="4"/>
      <c r="IOV84" s="4"/>
      <c r="IOW84" s="4"/>
      <c r="IOX84" s="4"/>
      <c r="IOY84" s="4"/>
      <c r="IOZ84" s="4"/>
      <c r="IPA84" s="4"/>
      <c r="IPB84" s="4"/>
      <c r="IPC84" s="4"/>
      <c r="IPD84" s="4"/>
      <c r="IPE84" s="4"/>
      <c r="IPF84" s="4"/>
      <c r="IPG84" s="4"/>
      <c r="IPH84" s="4"/>
      <c r="IPI84" s="4"/>
      <c r="IPJ84" s="4"/>
      <c r="IPK84" s="4"/>
      <c r="IPL84" s="4"/>
      <c r="IPM84" s="4"/>
      <c r="IPN84" s="4"/>
      <c r="IPO84" s="4"/>
      <c r="IPP84" s="4"/>
      <c r="IPQ84" s="4"/>
      <c r="IPR84" s="4"/>
      <c r="IPS84" s="4"/>
      <c r="IPT84" s="4"/>
      <c r="IPU84" s="4"/>
      <c r="IPV84" s="4"/>
      <c r="IPW84" s="4"/>
      <c r="IPX84" s="4"/>
      <c r="IPY84" s="4"/>
      <c r="IPZ84" s="4"/>
      <c r="IQA84" s="4"/>
      <c r="IQB84" s="4"/>
      <c r="IQC84" s="4"/>
      <c r="IQD84" s="4"/>
      <c r="IQE84" s="4"/>
      <c r="IQF84" s="4"/>
      <c r="IQG84" s="4"/>
      <c r="IQH84" s="4"/>
      <c r="IQI84" s="4"/>
      <c r="IQJ84" s="4"/>
      <c r="IQK84" s="4"/>
      <c r="IQL84" s="4"/>
      <c r="IQM84" s="4"/>
      <c r="IQN84" s="4"/>
      <c r="IQO84" s="4"/>
      <c r="IQP84" s="4"/>
      <c r="IQQ84" s="4"/>
      <c r="IQR84" s="4"/>
      <c r="IQS84" s="4"/>
      <c r="IQT84" s="4"/>
      <c r="IQU84" s="4"/>
      <c r="IQV84" s="4"/>
      <c r="IQW84" s="4"/>
      <c r="IQX84" s="4"/>
      <c r="IQY84" s="4"/>
      <c r="IQZ84" s="4"/>
      <c r="IRA84" s="4"/>
      <c r="IRB84" s="4"/>
      <c r="IRC84" s="4"/>
      <c r="IRD84" s="4"/>
      <c r="IRE84" s="4"/>
      <c r="IRF84" s="4"/>
      <c r="IRG84" s="4"/>
      <c r="IRH84" s="4"/>
      <c r="IRI84" s="4"/>
      <c r="IRJ84" s="4"/>
      <c r="IRK84" s="4"/>
      <c r="IRL84" s="4"/>
      <c r="IRM84" s="4"/>
      <c r="IRN84" s="4"/>
      <c r="IRO84" s="4"/>
      <c r="IRP84" s="4"/>
      <c r="IRQ84" s="4"/>
      <c r="IRR84" s="4"/>
      <c r="IRS84" s="4"/>
      <c r="IRT84" s="4"/>
      <c r="IRU84" s="4"/>
      <c r="IRV84" s="4"/>
      <c r="IRW84" s="4"/>
      <c r="IRX84" s="4"/>
      <c r="IRY84" s="4"/>
      <c r="IRZ84" s="4"/>
      <c r="ISA84" s="4"/>
      <c r="ISB84" s="4"/>
      <c r="ISC84" s="4"/>
      <c r="ISD84" s="4"/>
      <c r="ISE84" s="4"/>
      <c r="ISF84" s="4"/>
      <c r="ISG84" s="4"/>
      <c r="ISH84" s="4"/>
      <c r="ISI84" s="4"/>
      <c r="ISJ84" s="4"/>
      <c r="ISK84" s="4"/>
      <c r="ISL84" s="4"/>
      <c r="ISM84" s="4"/>
      <c r="ISN84" s="4"/>
      <c r="ISO84" s="4"/>
      <c r="ISP84" s="4"/>
      <c r="ISQ84" s="4"/>
      <c r="ISR84" s="4"/>
      <c r="ISS84" s="4"/>
      <c r="IST84" s="4"/>
      <c r="ISU84" s="4"/>
      <c r="ISV84" s="4"/>
      <c r="ISW84" s="4"/>
      <c r="ISX84" s="4"/>
      <c r="ISY84" s="4"/>
      <c r="ISZ84" s="4"/>
      <c r="ITA84" s="4"/>
      <c r="ITB84" s="4"/>
      <c r="ITC84" s="4"/>
      <c r="ITD84" s="4"/>
      <c r="ITE84" s="4"/>
      <c r="ITF84" s="4"/>
      <c r="ITG84" s="4"/>
      <c r="ITH84" s="4"/>
      <c r="ITI84" s="4"/>
      <c r="ITJ84" s="4"/>
      <c r="ITK84" s="4"/>
      <c r="ITL84" s="4"/>
      <c r="ITM84" s="4"/>
      <c r="ITN84" s="4"/>
      <c r="ITO84" s="4"/>
      <c r="ITP84" s="4"/>
      <c r="ITQ84" s="4"/>
      <c r="ITR84" s="4"/>
      <c r="ITS84" s="4"/>
      <c r="ITT84" s="4"/>
      <c r="ITU84" s="4"/>
      <c r="ITV84" s="4"/>
      <c r="ITW84" s="4"/>
      <c r="ITX84" s="4"/>
      <c r="ITY84" s="4"/>
      <c r="ITZ84" s="4"/>
      <c r="IUA84" s="4"/>
      <c r="IUB84" s="4"/>
      <c r="IUC84" s="4"/>
      <c r="IUD84" s="4"/>
      <c r="IUE84" s="4"/>
      <c r="IUF84" s="4"/>
      <c r="IUG84" s="4"/>
      <c r="IUH84" s="4"/>
      <c r="IUI84" s="4"/>
      <c r="IUJ84" s="4"/>
      <c r="IUK84" s="4"/>
      <c r="IUL84" s="4"/>
      <c r="IUM84" s="4"/>
      <c r="IUN84" s="4"/>
      <c r="IUO84" s="4"/>
      <c r="IUP84" s="4"/>
      <c r="IUQ84" s="4"/>
      <c r="IUR84" s="4"/>
      <c r="IUS84" s="4"/>
      <c r="IUT84" s="4"/>
      <c r="IUU84" s="4"/>
      <c r="IUV84" s="4"/>
      <c r="IUW84" s="4"/>
      <c r="IUX84" s="4"/>
      <c r="IUY84" s="4"/>
      <c r="IUZ84" s="4"/>
      <c r="IVA84" s="4"/>
      <c r="IVB84" s="4"/>
      <c r="IVC84" s="4"/>
      <c r="IVD84" s="4"/>
      <c r="IVE84" s="4"/>
      <c r="IVF84" s="4"/>
      <c r="IVG84" s="4"/>
      <c r="IVH84" s="4"/>
      <c r="IVI84" s="4"/>
      <c r="IVJ84" s="4"/>
      <c r="IVK84" s="4"/>
      <c r="IVL84" s="4"/>
      <c r="IVM84" s="4"/>
      <c r="IVN84" s="4"/>
      <c r="IVO84" s="4"/>
      <c r="IVP84" s="4"/>
      <c r="IVQ84" s="4"/>
      <c r="IVR84" s="4"/>
      <c r="IVS84" s="4"/>
      <c r="IVT84" s="4"/>
      <c r="IVU84" s="4"/>
      <c r="IVV84" s="4"/>
      <c r="IVW84" s="4"/>
      <c r="IVX84" s="4"/>
      <c r="IVY84" s="4"/>
      <c r="IVZ84" s="4"/>
      <c r="IWA84" s="4"/>
      <c r="IWB84" s="4"/>
      <c r="IWC84" s="4"/>
      <c r="IWD84" s="4"/>
      <c r="IWE84" s="4"/>
      <c r="IWF84" s="4"/>
      <c r="IWG84" s="4"/>
      <c r="IWH84" s="4"/>
      <c r="IWI84" s="4"/>
      <c r="IWJ84" s="4"/>
      <c r="IWK84" s="4"/>
      <c r="IWL84" s="4"/>
      <c r="IWM84" s="4"/>
      <c r="IWN84" s="4"/>
      <c r="IWO84" s="4"/>
      <c r="IWP84" s="4"/>
      <c r="IWQ84" s="4"/>
      <c r="IWR84" s="4"/>
      <c r="IWS84" s="4"/>
      <c r="IWT84" s="4"/>
      <c r="IWU84" s="4"/>
      <c r="IWV84" s="4"/>
      <c r="IWW84" s="4"/>
      <c r="IWX84" s="4"/>
      <c r="IWY84" s="4"/>
      <c r="IWZ84" s="4"/>
      <c r="IXA84" s="4"/>
      <c r="IXB84" s="4"/>
      <c r="IXC84" s="4"/>
      <c r="IXD84" s="4"/>
      <c r="IXE84" s="4"/>
      <c r="IXF84" s="4"/>
      <c r="IXG84" s="4"/>
      <c r="IXH84" s="4"/>
      <c r="IXI84" s="4"/>
      <c r="IXJ84" s="4"/>
      <c r="IXK84" s="4"/>
      <c r="IXL84" s="4"/>
      <c r="IXM84" s="4"/>
      <c r="IXN84" s="4"/>
      <c r="IXO84" s="4"/>
      <c r="IXP84" s="4"/>
      <c r="IXQ84" s="4"/>
      <c r="IXR84" s="4"/>
      <c r="IXS84" s="4"/>
      <c r="IXT84" s="4"/>
      <c r="IXU84" s="4"/>
      <c r="IXV84" s="4"/>
      <c r="IXW84" s="4"/>
      <c r="IXX84" s="4"/>
      <c r="IXY84" s="4"/>
      <c r="IXZ84" s="4"/>
      <c r="IYA84" s="4"/>
      <c r="IYB84" s="4"/>
      <c r="IYC84" s="4"/>
      <c r="IYD84" s="4"/>
      <c r="IYE84" s="4"/>
      <c r="IYF84" s="4"/>
      <c r="IYG84" s="4"/>
      <c r="IYH84" s="4"/>
      <c r="IYI84" s="4"/>
      <c r="IYJ84" s="4"/>
      <c r="IYK84" s="4"/>
      <c r="IYL84" s="4"/>
      <c r="IYM84" s="4"/>
      <c r="IYN84" s="4"/>
      <c r="IYO84" s="4"/>
      <c r="IYP84" s="4"/>
      <c r="IYQ84" s="4"/>
      <c r="IYR84" s="4"/>
      <c r="IYS84" s="4"/>
      <c r="IYT84" s="4"/>
      <c r="IYU84" s="4"/>
      <c r="IYV84" s="4"/>
      <c r="IYW84" s="4"/>
      <c r="IYX84" s="4"/>
      <c r="IYY84" s="4"/>
      <c r="IYZ84" s="4"/>
      <c r="IZA84" s="4"/>
      <c r="IZB84" s="4"/>
      <c r="IZC84" s="4"/>
      <c r="IZD84" s="4"/>
      <c r="IZE84" s="4"/>
      <c r="IZF84" s="4"/>
      <c r="IZG84" s="4"/>
      <c r="IZH84" s="4"/>
      <c r="IZI84" s="4"/>
      <c r="IZJ84" s="4"/>
      <c r="IZK84" s="4"/>
      <c r="IZL84" s="4"/>
      <c r="IZM84" s="4"/>
      <c r="IZN84" s="4"/>
      <c r="IZO84" s="4"/>
      <c r="IZP84" s="4"/>
      <c r="IZQ84" s="4"/>
      <c r="IZR84" s="4"/>
      <c r="IZS84" s="4"/>
      <c r="IZT84" s="4"/>
      <c r="IZU84" s="4"/>
      <c r="IZV84" s="4"/>
      <c r="IZW84" s="4"/>
      <c r="IZX84" s="4"/>
      <c r="IZY84" s="4"/>
      <c r="IZZ84" s="4"/>
      <c r="JAA84" s="4"/>
      <c r="JAB84" s="4"/>
      <c r="JAC84" s="4"/>
      <c r="JAD84" s="4"/>
      <c r="JAE84" s="4"/>
      <c r="JAF84" s="4"/>
      <c r="JAG84" s="4"/>
      <c r="JAH84" s="4"/>
      <c r="JAI84" s="4"/>
      <c r="JAJ84" s="4"/>
      <c r="JAK84" s="4"/>
      <c r="JAL84" s="4"/>
      <c r="JAM84" s="4"/>
      <c r="JAN84" s="4"/>
      <c r="JAO84" s="4"/>
      <c r="JAP84" s="4"/>
      <c r="JAQ84" s="4"/>
      <c r="JAR84" s="4"/>
      <c r="JAS84" s="4"/>
      <c r="JAT84" s="4"/>
      <c r="JAU84" s="4"/>
      <c r="JAV84" s="4"/>
      <c r="JAW84" s="4"/>
      <c r="JAX84" s="4"/>
      <c r="JAY84" s="4"/>
      <c r="JAZ84" s="4"/>
      <c r="JBA84" s="4"/>
      <c r="JBB84" s="4"/>
      <c r="JBC84" s="4"/>
      <c r="JBD84" s="4"/>
      <c r="JBE84" s="4"/>
      <c r="JBF84" s="4"/>
      <c r="JBG84" s="4"/>
      <c r="JBH84" s="4"/>
      <c r="JBI84" s="4"/>
      <c r="JBJ84" s="4"/>
      <c r="JBK84" s="4"/>
      <c r="JBL84" s="4"/>
      <c r="JBM84" s="4"/>
      <c r="JBN84" s="4"/>
      <c r="JBO84" s="4"/>
      <c r="JBP84" s="4"/>
      <c r="JBQ84" s="4"/>
      <c r="JBR84" s="4"/>
      <c r="JBS84" s="4"/>
      <c r="JBT84" s="4"/>
      <c r="JBU84" s="4"/>
      <c r="JBV84" s="4"/>
      <c r="JBW84" s="4"/>
      <c r="JBX84" s="4"/>
      <c r="JBY84" s="4"/>
      <c r="JBZ84" s="4"/>
      <c r="JCA84" s="4"/>
      <c r="JCB84" s="4"/>
      <c r="JCC84" s="4"/>
      <c r="JCD84" s="4"/>
      <c r="JCE84" s="4"/>
      <c r="JCF84" s="4"/>
      <c r="JCG84" s="4"/>
      <c r="JCH84" s="4"/>
      <c r="JCI84" s="4"/>
      <c r="JCJ84" s="4"/>
      <c r="JCK84" s="4"/>
      <c r="JCL84" s="4"/>
      <c r="JCM84" s="4"/>
      <c r="JCN84" s="4"/>
      <c r="JCO84" s="4"/>
      <c r="JCP84" s="4"/>
      <c r="JCQ84" s="4"/>
      <c r="JCR84" s="4"/>
      <c r="JCS84" s="4"/>
      <c r="JCT84" s="4"/>
      <c r="JCU84" s="4"/>
      <c r="JCV84" s="4"/>
      <c r="JCW84" s="4"/>
      <c r="JCX84" s="4"/>
      <c r="JCY84" s="4"/>
      <c r="JCZ84" s="4"/>
      <c r="JDA84" s="4"/>
      <c r="JDB84" s="4"/>
      <c r="JDC84" s="4"/>
      <c r="JDD84" s="4"/>
      <c r="JDE84" s="4"/>
      <c r="JDF84" s="4"/>
      <c r="JDG84" s="4"/>
      <c r="JDH84" s="4"/>
      <c r="JDI84" s="4"/>
      <c r="JDJ84" s="4"/>
      <c r="JDK84" s="4"/>
      <c r="JDL84" s="4"/>
      <c r="JDM84" s="4"/>
      <c r="JDN84" s="4"/>
      <c r="JDO84" s="4"/>
      <c r="JDP84" s="4"/>
      <c r="JDQ84" s="4"/>
      <c r="JDR84" s="4"/>
      <c r="JDS84" s="4"/>
      <c r="JDT84" s="4"/>
      <c r="JDU84" s="4"/>
      <c r="JDV84" s="4"/>
      <c r="JDW84" s="4"/>
      <c r="JDX84" s="4"/>
      <c r="JDY84" s="4"/>
      <c r="JDZ84" s="4"/>
      <c r="JEA84" s="4"/>
      <c r="JEB84" s="4"/>
      <c r="JEC84" s="4"/>
      <c r="JED84" s="4"/>
      <c r="JEE84" s="4"/>
      <c r="JEF84" s="4"/>
      <c r="JEG84" s="4"/>
      <c r="JEH84" s="4"/>
      <c r="JEI84" s="4"/>
      <c r="JEJ84" s="4"/>
      <c r="JEK84" s="4"/>
      <c r="JEL84" s="4"/>
      <c r="JEM84" s="4"/>
      <c r="JEN84" s="4"/>
      <c r="JEO84" s="4"/>
      <c r="JEP84" s="4"/>
      <c r="JEQ84" s="4"/>
      <c r="JER84" s="4"/>
      <c r="JES84" s="4"/>
      <c r="JET84" s="4"/>
      <c r="JEU84" s="4"/>
      <c r="JEV84" s="4"/>
      <c r="JEW84" s="4"/>
      <c r="JEX84" s="4"/>
      <c r="JEY84" s="4"/>
      <c r="JEZ84" s="4"/>
      <c r="JFA84" s="4"/>
      <c r="JFB84" s="4"/>
      <c r="JFC84" s="4"/>
      <c r="JFD84" s="4"/>
      <c r="JFE84" s="4"/>
      <c r="JFF84" s="4"/>
      <c r="JFG84" s="4"/>
      <c r="JFH84" s="4"/>
      <c r="JFI84" s="4"/>
      <c r="JFJ84" s="4"/>
      <c r="JFK84" s="4"/>
      <c r="JFL84" s="4"/>
      <c r="JFM84" s="4"/>
      <c r="JFN84" s="4"/>
      <c r="JFO84" s="4"/>
      <c r="JFP84" s="4"/>
      <c r="JFQ84" s="4"/>
      <c r="JFR84" s="4"/>
      <c r="JFS84" s="4"/>
      <c r="JFT84" s="4"/>
      <c r="JFU84" s="4"/>
      <c r="JFV84" s="4"/>
      <c r="JFW84" s="4"/>
      <c r="JFX84" s="4"/>
      <c r="JFY84" s="4"/>
      <c r="JFZ84" s="4"/>
      <c r="JGA84" s="4"/>
      <c r="JGB84" s="4"/>
      <c r="JGC84" s="4"/>
      <c r="JGD84" s="4"/>
      <c r="JGE84" s="4"/>
      <c r="JGF84" s="4"/>
      <c r="JGG84" s="4"/>
      <c r="JGH84" s="4"/>
      <c r="JGI84" s="4"/>
      <c r="JGJ84" s="4"/>
      <c r="JGK84" s="4"/>
      <c r="JGL84" s="4"/>
      <c r="JGM84" s="4"/>
      <c r="JGN84" s="4"/>
      <c r="JGO84" s="4"/>
      <c r="JGP84" s="4"/>
      <c r="JGQ84" s="4"/>
      <c r="JGR84" s="4"/>
      <c r="JGS84" s="4"/>
      <c r="JGT84" s="4"/>
      <c r="JGU84" s="4"/>
      <c r="JGV84" s="4"/>
      <c r="JGW84" s="4"/>
      <c r="JGX84" s="4"/>
      <c r="JGY84" s="4"/>
      <c r="JGZ84" s="4"/>
      <c r="JHA84" s="4"/>
      <c r="JHB84" s="4"/>
      <c r="JHC84" s="4"/>
      <c r="JHD84" s="4"/>
      <c r="JHE84" s="4"/>
      <c r="JHF84" s="4"/>
      <c r="JHG84" s="4"/>
      <c r="JHH84" s="4"/>
      <c r="JHI84" s="4"/>
      <c r="JHJ84" s="4"/>
      <c r="JHK84" s="4"/>
      <c r="JHL84" s="4"/>
      <c r="JHM84" s="4"/>
      <c r="JHN84" s="4"/>
      <c r="JHO84" s="4"/>
      <c r="JHP84" s="4"/>
      <c r="JHQ84" s="4"/>
      <c r="JHR84" s="4"/>
      <c r="JHS84" s="4"/>
      <c r="JHT84" s="4"/>
      <c r="JHU84" s="4"/>
      <c r="JHV84" s="4"/>
      <c r="JHW84" s="4"/>
      <c r="JHX84" s="4"/>
      <c r="JHY84" s="4"/>
      <c r="JHZ84" s="4"/>
      <c r="JIA84" s="4"/>
      <c r="JIB84" s="4"/>
      <c r="JIC84" s="4"/>
      <c r="JID84" s="4"/>
      <c r="JIE84" s="4"/>
      <c r="JIF84" s="4"/>
      <c r="JIG84" s="4"/>
      <c r="JIH84" s="4"/>
      <c r="JII84" s="4"/>
      <c r="JIJ84" s="4"/>
      <c r="JIK84" s="4"/>
      <c r="JIL84" s="4"/>
      <c r="JIM84" s="4"/>
      <c r="JIN84" s="4"/>
      <c r="JIO84" s="4"/>
      <c r="JIP84" s="4"/>
      <c r="JIQ84" s="4"/>
      <c r="JIR84" s="4"/>
      <c r="JIS84" s="4"/>
      <c r="JIT84" s="4"/>
      <c r="JIU84" s="4"/>
      <c r="JIV84" s="4"/>
      <c r="JIW84" s="4"/>
      <c r="JIX84" s="4"/>
      <c r="JIY84" s="4"/>
      <c r="JIZ84" s="4"/>
      <c r="JJA84" s="4"/>
      <c r="JJB84" s="4"/>
      <c r="JJC84" s="4"/>
      <c r="JJD84" s="4"/>
      <c r="JJE84" s="4"/>
      <c r="JJF84" s="4"/>
      <c r="JJG84" s="4"/>
      <c r="JJH84" s="4"/>
      <c r="JJI84" s="4"/>
      <c r="JJJ84" s="4"/>
      <c r="JJK84" s="4"/>
      <c r="JJL84" s="4"/>
      <c r="JJM84" s="4"/>
      <c r="JJN84" s="4"/>
      <c r="JJO84" s="4"/>
      <c r="JJP84" s="4"/>
      <c r="JJQ84" s="4"/>
      <c r="JJR84" s="4"/>
      <c r="JJS84" s="4"/>
      <c r="JJT84" s="4"/>
      <c r="JJU84" s="4"/>
      <c r="JJV84" s="4"/>
      <c r="JJW84" s="4"/>
      <c r="JJX84" s="4"/>
      <c r="JJY84" s="4"/>
      <c r="JJZ84" s="4"/>
      <c r="JKA84" s="4"/>
      <c r="JKB84" s="4"/>
      <c r="JKC84" s="4"/>
      <c r="JKD84" s="4"/>
      <c r="JKE84" s="4"/>
      <c r="JKF84" s="4"/>
      <c r="JKG84" s="4"/>
      <c r="JKH84" s="4"/>
      <c r="JKI84" s="4"/>
      <c r="JKJ84" s="4"/>
      <c r="JKK84" s="4"/>
      <c r="JKL84" s="4"/>
      <c r="JKM84" s="4"/>
      <c r="JKN84" s="4"/>
      <c r="JKO84" s="4"/>
      <c r="JKP84" s="4"/>
      <c r="JKQ84" s="4"/>
      <c r="JKR84" s="4"/>
      <c r="JKS84" s="4"/>
      <c r="JKT84" s="4"/>
      <c r="JKU84" s="4"/>
      <c r="JKV84" s="4"/>
      <c r="JKW84" s="4"/>
      <c r="JKX84" s="4"/>
      <c r="JKY84" s="4"/>
      <c r="JKZ84" s="4"/>
      <c r="JLA84" s="4"/>
      <c r="JLB84" s="4"/>
      <c r="JLC84" s="4"/>
      <c r="JLD84" s="4"/>
      <c r="JLE84" s="4"/>
      <c r="JLF84" s="4"/>
      <c r="JLG84" s="4"/>
      <c r="JLH84" s="4"/>
      <c r="JLI84" s="4"/>
      <c r="JLJ84" s="4"/>
      <c r="JLK84" s="4"/>
      <c r="JLL84" s="4"/>
      <c r="JLM84" s="4"/>
      <c r="JLN84" s="4"/>
      <c r="JLO84" s="4"/>
      <c r="JLP84" s="4"/>
      <c r="JLQ84" s="4"/>
      <c r="JLR84" s="4"/>
      <c r="JLS84" s="4"/>
      <c r="JLT84" s="4"/>
      <c r="JLU84" s="4"/>
      <c r="JLV84" s="4"/>
      <c r="JLW84" s="4"/>
      <c r="JLX84" s="4"/>
      <c r="JLY84" s="4"/>
      <c r="JLZ84" s="4"/>
      <c r="JMA84" s="4"/>
      <c r="JMB84" s="4"/>
      <c r="JMC84" s="4"/>
      <c r="JMD84" s="4"/>
      <c r="JME84" s="4"/>
      <c r="JMF84" s="4"/>
      <c r="JMG84" s="4"/>
      <c r="JMH84" s="4"/>
      <c r="JMI84" s="4"/>
      <c r="JMJ84" s="4"/>
      <c r="JMK84" s="4"/>
      <c r="JML84" s="4"/>
      <c r="JMM84" s="4"/>
      <c r="JMN84" s="4"/>
      <c r="JMO84" s="4"/>
      <c r="JMP84" s="4"/>
      <c r="JMQ84" s="4"/>
      <c r="JMR84" s="4"/>
      <c r="JMS84" s="4"/>
      <c r="JMT84" s="4"/>
      <c r="JMU84" s="4"/>
      <c r="JMV84" s="4"/>
      <c r="JMW84" s="4"/>
      <c r="JMX84" s="4"/>
      <c r="JMY84" s="4"/>
      <c r="JMZ84" s="4"/>
      <c r="JNA84" s="4"/>
      <c r="JNB84" s="4"/>
      <c r="JNC84" s="4"/>
      <c r="JND84" s="4"/>
      <c r="JNE84" s="4"/>
      <c r="JNF84" s="4"/>
      <c r="JNG84" s="4"/>
      <c r="JNH84" s="4"/>
      <c r="JNI84" s="4"/>
      <c r="JNJ84" s="4"/>
      <c r="JNK84" s="4"/>
      <c r="JNL84" s="4"/>
      <c r="JNM84" s="4"/>
      <c r="JNN84" s="4"/>
      <c r="JNO84" s="4"/>
      <c r="JNP84" s="4"/>
      <c r="JNQ84" s="4"/>
      <c r="JNR84" s="4"/>
      <c r="JNS84" s="4"/>
      <c r="JNT84" s="4"/>
      <c r="JNU84" s="4"/>
      <c r="JNV84" s="4"/>
      <c r="JNW84" s="4"/>
      <c r="JNX84" s="4"/>
      <c r="JNY84" s="4"/>
      <c r="JNZ84" s="4"/>
      <c r="JOA84" s="4"/>
      <c r="JOB84" s="4"/>
      <c r="JOC84" s="4"/>
      <c r="JOD84" s="4"/>
      <c r="JOE84" s="4"/>
      <c r="JOF84" s="4"/>
      <c r="JOG84" s="4"/>
      <c r="JOH84" s="4"/>
      <c r="JOI84" s="4"/>
      <c r="JOJ84" s="4"/>
      <c r="JOK84" s="4"/>
      <c r="JOL84" s="4"/>
      <c r="JOM84" s="4"/>
      <c r="JON84" s="4"/>
      <c r="JOO84" s="4"/>
      <c r="JOP84" s="4"/>
      <c r="JOQ84" s="4"/>
      <c r="JOR84" s="4"/>
      <c r="JOS84" s="4"/>
      <c r="JOT84" s="4"/>
      <c r="JOU84" s="4"/>
      <c r="JOV84" s="4"/>
      <c r="JOW84" s="4"/>
      <c r="JOX84" s="4"/>
      <c r="JOY84" s="4"/>
      <c r="JOZ84" s="4"/>
      <c r="JPA84" s="4"/>
      <c r="JPB84" s="4"/>
      <c r="JPC84" s="4"/>
      <c r="JPD84" s="4"/>
      <c r="JPE84" s="4"/>
      <c r="JPF84" s="4"/>
      <c r="JPG84" s="4"/>
      <c r="JPH84" s="4"/>
      <c r="JPI84" s="4"/>
      <c r="JPJ84" s="4"/>
      <c r="JPK84" s="4"/>
      <c r="JPL84" s="4"/>
      <c r="JPM84" s="4"/>
      <c r="JPN84" s="4"/>
      <c r="JPO84" s="4"/>
      <c r="JPP84" s="4"/>
      <c r="JPQ84" s="4"/>
      <c r="JPR84" s="4"/>
      <c r="JPS84" s="4"/>
      <c r="JPT84" s="4"/>
      <c r="JPU84" s="4"/>
      <c r="JPV84" s="4"/>
      <c r="JPW84" s="4"/>
      <c r="JPX84" s="4"/>
      <c r="JPY84" s="4"/>
      <c r="JPZ84" s="4"/>
      <c r="JQA84" s="4"/>
      <c r="JQB84" s="4"/>
      <c r="JQC84" s="4"/>
      <c r="JQD84" s="4"/>
      <c r="JQE84" s="4"/>
      <c r="JQF84" s="4"/>
      <c r="JQG84" s="4"/>
      <c r="JQH84" s="4"/>
      <c r="JQI84" s="4"/>
      <c r="JQJ84" s="4"/>
      <c r="JQK84" s="4"/>
      <c r="JQL84" s="4"/>
      <c r="JQM84" s="4"/>
      <c r="JQN84" s="4"/>
      <c r="JQO84" s="4"/>
      <c r="JQP84" s="4"/>
      <c r="JQQ84" s="4"/>
      <c r="JQR84" s="4"/>
      <c r="JQS84" s="4"/>
      <c r="JQT84" s="4"/>
      <c r="JQU84" s="4"/>
      <c r="JQV84" s="4"/>
      <c r="JQW84" s="4"/>
      <c r="JQX84" s="4"/>
      <c r="JQY84" s="4"/>
      <c r="JQZ84" s="4"/>
      <c r="JRA84" s="4"/>
      <c r="JRB84" s="4"/>
      <c r="JRC84" s="4"/>
      <c r="JRD84" s="4"/>
      <c r="JRE84" s="4"/>
      <c r="JRF84" s="4"/>
      <c r="JRG84" s="4"/>
      <c r="JRH84" s="4"/>
      <c r="JRI84" s="4"/>
      <c r="JRJ84" s="4"/>
      <c r="JRK84" s="4"/>
      <c r="JRL84" s="4"/>
      <c r="JRM84" s="4"/>
      <c r="JRN84" s="4"/>
      <c r="JRO84" s="4"/>
      <c r="JRP84" s="4"/>
      <c r="JRQ84" s="4"/>
      <c r="JRR84" s="4"/>
      <c r="JRS84" s="4"/>
      <c r="JRT84" s="4"/>
      <c r="JRU84" s="4"/>
      <c r="JRV84" s="4"/>
      <c r="JRW84" s="4"/>
      <c r="JRX84" s="4"/>
      <c r="JRY84" s="4"/>
      <c r="JRZ84" s="4"/>
      <c r="JSA84" s="4"/>
      <c r="JSB84" s="4"/>
      <c r="JSC84" s="4"/>
      <c r="JSD84" s="4"/>
      <c r="JSE84" s="4"/>
      <c r="JSF84" s="4"/>
      <c r="JSG84" s="4"/>
      <c r="JSH84" s="4"/>
      <c r="JSI84" s="4"/>
      <c r="JSJ84" s="4"/>
      <c r="JSK84" s="4"/>
      <c r="JSL84" s="4"/>
      <c r="JSM84" s="4"/>
      <c r="JSN84" s="4"/>
      <c r="JSO84" s="4"/>
      <c r="JSP84" s="4"/>
      <c r="JSQ84" s="4"/>
      <c r="JSR84" s="4"/>
      <c r="JSS84" s="4"/>
      <c r="JST84" s="4"/>
      <c r="JSU84" s="4"/>
      <c r="JSV84" s="4"/>
      <c r="JSW84" s="4"/>
      <c r="JSX84" s="4"/>
      <c r="JSY84" s="4"/>
      <c r="JSZ84" s="4"/>
      <c r="JTA84" s="4"/>
      <c r="JTB84" s="4"/>
      <c r="JTC84" s="4"/>
      <c r="JTD84" s="4"/>
      <c r="JTE84" s="4"/>
      <c r="JTF84" s="4"/>
      <c r="JTG84" s="4"/>
      <c r="JTH84" s="4"/>
      <c r="JTI84" s="4"/>
      <c r="JTJ84" s="4"/>
      <c r="JTK84" s="4"/>
      <c r="JTL84" s="4"/>
      <c r="JTM84" s="4"/>
      <c r="JTN84" s="4"/>
      <c r="JTO84" s="4"/>
      <c r="JTP84" s="4"/>
      <c r="JTQ84" s="4"/>
      <c r="JTR84" s="4"/>
      <c r="JTS84" s="4"/>
      <c r="JTT84" s="4"/>
      <c r="JTU84" s="4"/>
      <c r="JTV84" s="4"/>
      <c r="JTW84" s="4"/>
      <c r="JTX84" s="4"/>
      <c r="JTY84" s="4"/>
      <c r="JTZ84" s="4"/>
      <c r="JUA84" s="4"/>
      <c r="JUB84" s="4"/>
      <c r="JUC84" s="4"/>
      <c r="JUD84" s="4"/>
      <c r="JUE84" s="4"/>
      <c r="JUF84" s="4"/>
      <c r="JUG84" s="4"/>
      <c r="JUH84" s="4"/>
      <c r="JUI84" s="4"/>
      <c r="JUJ84" s="4"/>
      <c r="JUK84" s="4"/>
      <c r="JUL84" s="4"/>
      <c r="JUM84" s="4"/>
      <c r="JUN84" s="4"/>
      <c r="JUO84" s="4"/>
      <c r="JUP84" s="4"/>
      <c r="JUQ84" s="4"/>
      <c r="JUR84" s="4"/>
      <c r="JUS84" s="4"/>
      <c r="JUT84" s="4"/>
      <c r="JUU84" s="4"/>
      <c r="JUV84" s="4"/>
      <c r="JUW84" s="4"/>
      <c r="JUX84" s="4"/>
      <c r="JUY84" s="4"/>
      <c r="JUZ84" s="4"/>
      <c r="JVA84" s="4"/>
      <c r="JVB84" s="4"/>
      <c r="JVC84" s="4"/>
      <c r="JVD84" s="4"/>
      <c r="JVE84" s="4"/>
      <c r="JVF84" s="4"/>
      <c r="JVG84" s="4"/>
      <c r="JVH84" s="4"/>
      <c r="JVI84" s="4"/>
      <c r="JVJ84" s="4"/>
      <c r="JVK84" s="4"/>
      <c r="JVL84" s="4"/>
      <c r="JVM84" s="4"/>
      <c r="JVN84" s="4"/>
      <c r="JVO84" s="4"/>
      <c r="JVP84" s="4"/>
      <c r="JVQ84" s="4"/>
      <c r="JVR84" s="4"/>
      <c r="JVS84" s="4"/>
      <c r="JVT84" s="4"/>
      <c r="JVU84" s="4"/>
      <c r="JVV84" s="4"/>
      <c r="JVW84" s="4"/>
      <c r="JVX84" s="4"/>
      <c r="JVY84" s="4"/>
      <c r="JVZ84" s="4"/>
      <c r="JWA84" s="4"/>
      <c r="JWB84" s="4"/>
      <c r="JWC84" s="4"/>
      <c r="JWD84" s="4"/>
      <c r="JWE84" s="4"/>
      <c r="JWF84" s="4"/>
      <c r="JWG84" s="4"/>
      <c r="JWH84" s="4"/>
      <c r="JWI84" s="4"/>
      <c r="JWJ84" s="4"/>
      <c r="JWK84" s="4"/>
      <c r="JWL84" s="4"/>
      <c r="JWM84" s="4"/>
      <c r="JWN84" s="4"/>
      <c r="JWO84" s="4"/>
      <c r="JWP84" s="4"/>
      <c r="JWQ84" s="4"/>
      <c r="JWR84" s="4"/>
      <c r="JWS84" s="4"/>
      <c r="JWT84" s="4"/>
      <c r="JWU84" s="4"/>
      <c r="JWV84" s="4"/>
      <c r="JWW84" s="4"/>
      <c r="JWX84" s="4"/>
      <c r="JWY84" s="4"/>
      <c r="JWZ84" s="4"/>
      <c r="JXA84" s="4"/>
      <c r="JXB84" s="4"/>
      <c r="JXC84" s="4"/>
      <c r="JXD84" s="4"/>
      <c r="JXE84" s="4"/>
      <c r="JXF84" s="4"/>
      <c r="JXG84" s="4"/>
      <c r="JXH84" s="4"/>
      <c r="JXI84" s="4"/>
      <c r="JXJ84" s="4"/>
      <c r="JXK84" s="4"/>
      <c r="JXL84" s="4"/>
      <c r="JXM84" s="4"/>
      <c r="JXN84" s="4"/>
      <c r="JXO84" s="4"/>
      <c r="JXP84" s="4"/>
      <c r="JXQ84" s="4"/>
      <c r="JXR84" s="4"/>
      <c r="JXS84" s="4"/>
      <c r="JXT84" s="4"/>
      <c r="JXU84" s="4"/>
      <c r="JXV84" s="4"/>
      <c r="JXW84" s="4"/>
      <c r="JXX84" s="4"/>
      <c r="JXY84" s="4"/>
      <c r="JXZ84" s="4"/>
      <c r="JYA84" s="4"/>
      <c r="JYB84" s="4"/>
      <c r="JYC84" s="4"/>
      <c r="JYD84" s="4"/>
      <c r="JYE84" s="4"/>
      <c r="JYF84" s="4"/>
      <c r="JYG84" s="4"/>
      <c r="JYH84" s="4"/>
      <c r="JYI84" s="4"/>
      <c r="JYJ84" s="4"/>
      <c r="JYK84" s="4"/>
      <c r="JYL84" s="4"/>
      <c r="JYM84" s="4"/>
      <c r="JYN84" s="4"/>
      <c r="JYO84" s="4"/>
      <c r="JYP84" s="4"/>
      <c r="JYQ84" s="4"/>
      <c r="JYR84" s="4"/>
      <c r="JYS84" s="4"/>
      <c r="JYT84" s="4"/>
      <c r="JYU84" s="4"/>
      <c r="JYV84" s="4"/>
      <c r="JYW84" s="4"/>
      <c r="JYX84" s="4"/>
      <c r="JYY84" s="4"/>
      <c r="JYZ84" s="4"/>
      <c r="JZA84" s="4"/>
      <c r="JZB84" s="4"/>
      <c r="JZC84" s="4"/>
      <c r="JZD84" s="4"/>
      <c r="JZE84" s="4"/>
      <c r="JZF84" s="4"/>
      <c r="JZG84" s="4"/>
      <c r="JZH84" s="4"/>
      <c r="JZI84" s="4"/>
      <c r="JZJ84" s="4"/>
      <c r="JZK84" s="4"/>
      <c r="JZL84" s="4"/>
      <c r="JZM84" s="4"/>
      <c r="JZN84" s="4"/>
      <c r="JZO84" s="4"/>
      <c r="JZP84" s="4"/>
      <c r="JZQ84" s="4"/>
      <c r="JZR84" s="4"/>
      <c r="JZS84" s="4"/>
      <c r="JZT84" s="4"/>
      <c r="JZU84" s="4"/>
      <c r="JZV84" s="4"/>
      <c r="JZW84" s="4"/>
      <c r="JZX84" s="4"/>
      <c r="JZY84" s="4"/>
      <c r="JZZ84" s="4"/>
      <c r="KAA84" s="4"/>
      <c r="KAB84" s="4"/>
      <c r="KAC84" s="4"/>
      <c r="KAD84" s="4"/>
      <c r="KAE84" s="4"/>
      <c r="KAF84" s="4"/>
      <c r="KAG84" s="4"/>
      <c r="KAH84" s="4"/>
      <c r="KAI84" s="4"/>
      <c r="KAJ84" s="4"/>
      <c r="KAK84" s="4"/>
      <c r="KAL84" s="4"/>
      <c r="KAM84" s="4"/>
      <c r="KAN84" s="4"/>
      <c r="KAO84" s="4"/>
      <c r="KAP84" s="4"/>
      <c r="KAQ84" s="4"/>
      <c r="KAR84" s="4"/>
      <c r="KAS84" s="4"/>
      <c r="KAT84" s="4"/>
      <c r="KAU84" s="4"/>
      <c r="KAV84" s="4"/>
      <c r="KAW84" s="4"/>
      <c r="KAX84" s="4"/>
      <c r="KAY84" s="4"/>
      <c r="KAZ84" s="4"/>
      <c r="KBA84" s="4"/>
      <c r="KBB84" s="4"/>
      <c r="KBC84" s="4"/>
      <c r="KBD84" s="4"/>
      <c r="KBE84" s="4"/>
      <c r="KBF84" s="4"/>
      <c r="KBG84" s="4"/>
      <c r="KBH84" s="4"/>
      <c r="KBI84" s="4"/>
      <c r="KBJ84" s="4"/>
      <c r="KBK84" s="4"/>
      <c r="KBL84" s="4"/>
      <c r="KBM84" s="4"/>
      <c r="KBN84" s="4"/>
      <c r="KBO84" s="4"/>
      <c r="KBP84" s="4"/>
      <c r="KBQ84" s="4"/>
      <c r="KBR84" s="4"/>
      <c r="KBS84" s="4"/>
      <c r="KBT84" s="4"/>
      <c r="KBU84" s="4"/>
      <c r="KBV84" s="4"/>
      <c r="KBW84" s="4"/>
      <c r="KBX84" s="4"/>
      <c r="KBY84" s="4"/>
      <c r="KBZ84" s="4"/>
      <c r="KCA84" s="4"/>
      <c r="KCB84" s="4"/>
      <c r="KCC84" s="4"/>
      <c r="KCD84" s="4"/>
      <c r="KCE84" s="4"/>
      <c r="KCF84" s="4"/>
      <c r="KCG84" s="4"/>
      <c r="KCH84" s="4"/>
      <c r="KCI84" s="4"/>
      <c r="KCJ84" s="4"/>
      <c r="KCK84" s="4"/>
      <c r="KCL84" s="4"/>
      <c r="KCM84" s="4"/>
      <c r="KCN84" s="4"/>
      <c r="KCO84" s="4"/>
      <c r="KCP84" s="4"/>
      <c r="KCQ84" s="4"/>
      <c r="KCR84" s="4"/>
      <c r="KCS84" s="4"/>
      <c r="KCT84" s="4"/>
      <c r="KCU84" s="4"/>
      <c r="KCV84" s="4"/>
      <c r="KCW84" s="4"/>
      <c r="KCX84" s="4"/>
      <c r="KCY84" s="4"/>
      <c r="KCZ84" s="4"/>
      <c r="KDA84" s="4"/>
      <c r="KDB84" s="4"/>
      <c r="KDC84" s="4"/>
      <c r="KDD84" s="4"/>
      <c r="KDE84" s="4"/>
      <c r="KDF84" s="4"/>
      <c r="KDG84" s="4"/>
      <c r="KDH84" s="4"/>
      <c r="KDI84" s="4"/>
      <c r="KDJ84" s="4"/>
      <c r="KDK84" s="4"/>
      <c r="KDL84" s="4"/>
      <c r="KDM84" s="4"/>
      <c r="KDN84" s="4"/>
      <c r="KDO84" s="4"/>
      <c r="KDP84" s="4"/>
      <c r="KDQ84" s="4"/>
      <c r="KDR84" s="4"/>
      <c r="KDS84" s="4"/>
      <c r="KDT84" s="4"/>
      <c r="KDU84" s="4"/>
      <c r="KDV84" s="4"/>
      <c r="KDW84" s="4"/>
      <c r="KDX84" s="4"/>
      <c r="KDY84" s="4"/>
      <c r="KDZ84" s="4"/>
      <c r="KEA84" s="4"/>
      <c r="KEB84" s="4"/>
      <c r="KEC84" s="4"/>
      <c r="KED84" s="4"/>
      <c r="KEE84" s="4"/>
      <c r="KEF84" s="4"/>
      <c r="KEG84" s="4"/>
      <c r="KEH84" s="4"/>
      <c r="KEI84" s="4"/>
      <c r="KEJ84" s="4"/>
      <c r="KEK84" s="4"/>
      <c r="KEL84" s="4"/>
      <c r="KEM84" s="4"/>
      <c r="KEN84" s="4"/>
      <c r="KEO84" s="4"/>
      <c r="KEP84" s="4"/>
      <c r="KEQ84" s="4"/>
      <c r="KER84" s="4"/>
      <c r="KES84" s="4"/>
      <c r="KET84" s="4"/>
      <c r="KEU84" s="4"/>
      <c r="KEV84" s="4"/>
      <c r="KEW84" s="4"/>
      <c r="KEX84" s="4"/>
      <c r="KEY84" s="4"/>
      <c r="KEZ84" s="4"/>
      <c r="KFA84" s="4"/>
      <c r="KFB84" s="4"/>
      <c r="KFC84" s="4"/>
      <c r="KFD84" s="4"/>
      <c r="KFE84" s="4"/>
      <c r="KFF84" s="4"/>
      <c r="KFG84" s="4"/>
      <c r="KFH84" s="4"/>
      <c r="KFI84" s="4"/>
      <c r="KFJ84" s="4"/>
      <c r="KFK84" s="4"/>
      <c r="KFL84" s="4"/>
      <c r="KFM84" s="4"/>
      <c r="KFN84" s="4"/>
      <c r="KFO84" s="4"/>
      <c r="KFP84" s="4"/>
      <c r="KFQ84" s="4"/>
      <c r="KFR84" s="4"/>
      <c r="KFS84" s="4"/>
      <c r="KFT84" s="4"/>
      <c r="KFU84" s="4"/>
      <c r="KFV84" s="4"/>
      <c r="KFW84" s="4"/>
      <c r="KFX84" s="4"/>
      <c r="KFY84" s="4"/>
      <c r="KFZ84" s="4"/>
      <c r="KGA84" s="4"/>
      <c r="KGB84" s="4"/>
      <c r="KGC84" s="4"/>
      <c r="KGD84" s="4"/>
      <c r="KGE84" s="4"/>
      <c r="KGF84" s="4"/>
      <c r="KGG84" s="4"/>
      <c r="KGH84" s="4"/>
      <c r="KGI84" s="4"/>
      <c r="KGJ84" s="4"/>
      <c r="KGK84" s="4"/>
      <c r="KGL84" s="4"/>
      <c r="KGM84" s="4"/>
      <c r="KGN84" s="4"/>
      <c r="KGO84" s="4"/>
      <c r="KGP84" s="4"/>
      <c r="KGQ84" s="4"/>
      <c r="KGR84" s="4"/>
      <c r="KGS84" s="4"/>
      <c r="KGT84" s="4"/>
      <c r="KGU84" s="4"/>
      <c r="KGV84" s="4"/>
      <c r="KGW84" s="4"/>
      <c r="KGX84" s="4"/>
      <c r="KGY84" s="4"/>
      <c r="KGZ84" s="4"/>
      <c r="KHA84" s="4"/>
      <c r="KHB84" s="4"/>
      <c r="KHC84" s="4"/>
      <c r="KHD84" s="4"/>
      <c r="KHE84" s="4"/>
      <c r="KHF84" s="4"/>
      <c r="KHG84" s="4"/>
      <c r="KHH84" s="4"/>
      <c r="KHI84" s="4"/>
      <c r="KHJ84" s="4"/>
      <c r="KHK84" s="4"/>
      <c r="KHL84" s="4"/>
      <c r="KHM84" s="4"/>
      <c r="KHN84" s="4"/>
      <c r="KHO84" s="4"/>
      <c r="KHP84" s="4"/>
      <c r="KHQ84" s="4"/>
      <c r="KHR84" s="4"/>
      <c r="KHS84" s="4"/>
      <c r="KHT84" s="4"/>
      <c r="KHU84" s="4"/>
      <c r="KHV84" s="4"/>
      <c r="KHW84" s="4"/>
      <c r="KHX84" s="4"/>
      <c r="KHY84" s="4"/>
      <c r="KHZ84" s="4"/>
      <c r="KIA84" s="4"/>
      <c r="KIB84" s="4"/>
      <c r="KIC84" s="4"/>
      <c r="KID84" s="4"/>
      <c r="KIE84" s="4"/>
      <c r="KIF84" s="4"/>
      <c r="KIG84" s="4"/>
      <c r="KIH84" s="4"/>
      <c r="KII84" s="4"/>
      <c r="KIJ84" s="4"/>
      <c r="KIK84" s="4"/>
      <c r="KIL84" s="4"/>
      <c r="KIM84" s="4"/>
      <c r="KIN84" s="4"/>
      <c r="KIO84" s="4"/>
      <c r="KIP84" s="4"/>
      <c r="KIQ84" s="4"/>
      <c r="KIR84" s="4"/>
      <c r="KIS84" s="4"/>
      <c r="KIT84" s="4"/>
      <c r="KIU84" s="4"/>
      <c r="KIV84" s="4"/>
      <c r="KIW84" s="4"/>
      <c r="KIX84" s="4"/>
      <c r="KIY84" s="4"/>
      <c r="KIZ84" s="4"/>
      <c r="KJA84" s="4"/>
      <c r="KJB84" s="4"/>
      <c r="KJC84" s="4"/>
      <c r="KJD84" s="4"/>
      <c r="KJE84" s="4"/>
      <c r="KJF84" s="4"/>
      <c r="KJG84" s="4"/>
      <c r="KJH84" s="4"/>
      <c r="KJI84" s="4"/>
      <c r="KJJ84" s="4"/>
      <c r="KJK84" s="4"/>
      <c r="KJL84" s="4"/>
      <c r="KJM84" s="4"/>
      <c r="KJN84" s="4"/>
      <c r="KJO84" s="4"/>
      <c r="KJP84" s="4"/>
      <c r="KJQ84" s="4"/>
      <c r="KJR84" s="4"/>
      <c r="KJS84" s="4"/>
      <c r="KJT84" s="4"/>
      <c r="KJU84" s="4"/>
      <c r="KJV84" s="4"/>
      <c r="KJW84" s="4"/>
      <c r="KJX84" s="4"/>
      <c r="KJY84" s="4"/>
      <c r="KJZ84" s="4"/>
      <c r="KKA84" s="4"/>
      <c r="KKB84" s="4"/>
      <c r="KKC84" s="4"/>
      <c r="KKD84" s="4"/>
      <c r="KKE84" s="4"/>
      <c r="KKF84" s="4"/>
      <c r="KKG84" s="4"/>
      <c r="KKH84" s="4"/>
      <c r="KKI84" s="4"/>
      <c r="KKJ84" s="4"/>
      <c r="KKK84" s="4"/>
      <c r="KKL84" s="4"/>
      <c r="KKM84" s="4"/>
      <c r="KKN84" s="4"/>
      <c r="KKO84" s="4"/>
      <c r="KKP84" s="4"/>
      <c r="KKQ84" s="4"/>
      <c r="KKR84" s="4"/>
      <c r="KKS84" s="4"/>
      <c r="KKT84" s="4"/>
      <c r="KKU84" s="4"/>
      <c r="KKV84" s="4"/>
      <c r="KKW84" s="4"/>
      <c r="KKX84" s="4"/>
      <c r="KKY84" s="4"/>
      <c r="KKZ84" s="4"/>
      <c r="KLA84" s="4"/>
      <c r="KLB84" s="4"/>
      <c r="KLC84" s="4"/>
      <c r="KLD84" s="4"/>
      <c r="KLE84" s="4"/>
      <c r="KLF84" s="4"/>
      <c r="KLG84" s="4"/>
      <c r="KLH84" s="4"/>
      <c r="KLI84" s="4"/>
      <c r="KLJ84" s="4"/>
      <c r="KLK84" s="4"/>
      <c r="KLL84" s="4"/>
      <c r="KLM84" s="4"/>
      <c r="KLN84" s="4"/>
      <c r="KLO84" s="4"/>
      <c r="KLP84" s="4"/>
      <c r="KLQ84" s="4"/>
      <c r="KLR84" s="4"/>
      <c r="KLS84" s="4"/>
      <c r="KLT84" s="4"/>
      <c r="KLU84" s="4"/>
      <c r="KLV84" s="4"/>
      <c r="KLW84" s="4"/>
      <c r="KLX84" s="4"/>
      <c r="KLY84" s="4"/>
      <c r="KLZ84" s="4"/>
      <c r="KMA84" s="4"/>
      <c r="KMB84" s="4"/>
      <c r="KMC84" s="4"/>
      <c r="KMD84" s="4"/>
      <c r="KME84" s="4"/>
      <c r="KMF84" s="4"/>
      <c r="KMG84" s="4"/>
      <c r="KMH84" s="4"/>
      <c r="KMI84" s="4"/>
      <c r="KMJ84" s="4"/>
      <c r="KMK84" s="4"/>
      <c r="KML84" s="4"/>
      <c r="KMM84" s="4"/>
      <c r="KMN84" s="4"/>
      <c r="KMO84" s="4"/>
      <c r="KMP84" s="4"/>
      <c r="KMQ84" s="4"/>
      <c r="KMR84" s="4"/>
      <c r="KMS84" s="4"/>
      <c r="KMT84" s="4"/>
      <c r="KMU84" s="4"/>
      <c r="KMV84" s="4"/>
      <c r="KMW84" s="4"/>
      <c r="KMX84" s="4"/>
      <c r="KMY84" s="4"/>
      <c r="KMZ84" s="4"/>
      <c r="KNA84" s="4"/>
      <c r="KNB84" s="4"/>
      <c r="KNC84" s="4"/>
      <c r="KND84" s="4"/>
      <c r="KNE84" s="4"/>
      <c r="KNF84" s="4"/>
      <c r="KNG84" s="4"/>
      <c r="KNH84" s="4"/>
      <c r="KNI84" s="4"/>
      <c r="KNJ84" s="4"/>
      <c r="KNK84" s="4"/>
      <c r="KNL84" s="4"/>
      <c r="KNM84" s="4"/>
      <c r="KNN84" s="4"/>
      <c r="KNO84" s="4"/>
      <c r="KNP84" s="4"/>
      <c r="KNQ84" s="4"/>
      <c r="KNR84" s="4"/>
      <c r="KNS84" s="4"/>
      <c r="KNT84" s="4"/>
      <c r="KNU84" s="4"/>
      <c r="KNV84" s="4"/>
      <c r="KNW84" s="4"/>
      <c r="KNX84" s="4"/>
      <c r="KNY84" s="4"/>
      <c r="KNZ84" s="4"/>
      <c r="KOA84" s="4"/>
      <c r="KOB84" s="4"/>
      <c r="KOC84" s="4"/>
      <c r="KOD84" s="4"/>
      <c r="KOE84" s="4"/>
      <c r="KOF84" s="4"/>
      <c r="KOG84" s="4"/>
      <c r="KOH84" s="4"/>
      <c r="KOI84" s="4"/>
      <c r="KOJ84" s="4"/>
      <c r="KOK84" s="4"/>
      <c r="KOL84" s="4"/>
      <c r="KOM84" s="4"/>
      <c r="KON84" s="4"/>
      <c r="KOO84" s="4"/>
      <c r="KOP84" s="4"/>
      <c r="KOQ84" s="4"/>
      <c r="KOR84" s="4"/>
      <c r="KOS84" s="4"/>
      <c r="KOT84" s="4"/>
      <c r="KOU84" s="4"/>
      <c r="KOV84" s="4"/>
      <c r="KOW84" s="4"/>
      <c r="KOX84" s="4"/>
      <c r="KOY84" s="4"/>
      <c r="KOZ84" s="4"/>
      <c r="KPA84" s="4"/>
      <c r="KPB84" s="4"/>
      <c r="KPC84" s="4"/>
      <c r="KPD84" s="4"/>
      <c r="KPE84" s="4"/>
      <c r="KPF84" s="4"/>
      <c r="KPG84" s="4"/>
      <c r="KPH84" s="4"/>
      <c r="KPI84" s="4"/>
      <c r="KPJ84" s="4"/>
      <c r="KPK84" s="4"/>
      <c r="KPL84" s="4"/>
      <c r="KPM84" s="4"/>
      <c r="KPN84" s="4"/>
      <c r="KPO84" s="4"/>
      <c r="KPP84" s="4"/>
      <c r="KPQ84" s="4"/>
      <c r="KPR84" s="4"/>
      <c r="KPS84" s="4"/>
      <c r="KPT84" s="4"/>
      <c r="KPU84" s="4"/>
      <c r="KPV84" s="4"/>
      <c r="KPW84" s="4"/>
      <c r="KPX84" s="4"/>
      <c r="KPY84" s="4"/>
      <c r="KPZ84" s="4"/>
      <c r="KQA84" s="4"/>
      <c r="KQB84" s="4"/>
      <c r="KQC84" s="4"/>
      <c r="KQD84" s="4"/>
      <c r="KQE84" s="4"/>
      <c r="KQF84" s="4"/>
      <c r="KQG84" s="4"/>
      <c r="KQH84" s="4"/>
      <c r="KQI84" s="4"/>
      <c r="KQJ84" s="4"/>
      <c r="KQK84" s="4"/>
      <c r="KQL84" s="4"/>
      <c r="KQM84" s="4"/>
      <c r="KQN84" s="4"/>
      <c r="KQO84" s="4"/>
      <c r="KQP84" s="4"/>
      <c r="KQQ84" s="4"/>
      <c r="KQR84" s="4"/>
      <c r="KQS84" s="4"/>
      <c r="KQT84" s="4"/>
      <c r="KQU84" s="4"/>
      <c r="KQV84" s="4"/>
      <c r="KQW84" s="4"/>
      <c r="KQX84" s="4"/>
      <c r="KQY84" s="4"/>
      <c r="KQZ84" s="4"/>
      <c r="KRA84" s="4"/>
      <c r="KRB84" s="4"/>
      <c r="KRC84" s="4"/>
      <c r="KRD84" s="4"/>
      <c r="KRE84" s="4"/>
      <c r="KRF84" s="4"/>
      <c r="KRG84" s="4"/>
      <c r="KRH84" s="4"/>
      <c r="KRI84" s="4"/>
      <c r="KRJ84" s="4"/>
      <c r="KRK84" s="4"/>
      <c r="KRL84" s="4"/>
      <c r="KRM84" s="4"/>
      <c r="KRN84" s="4"/>
      <c r="KRO84" s="4"/>
      <c r="KRP84" s="4"/>
      <c r="KRQ84" s="4"/>
      <c r="KRR84" s="4"/>
      <c r="KRS84" s="4"/>
      <c r="KRT84" s="4"/>
      <c r="KRU84" s="4"/>
      <c r="KRV84" s="4"/>
      <c r="KRW84" s="4"/>
      <c r="KRX84" s="4"/>
      <c r="KRY84" s="4"/>
      <c r="KRZ84" s="4"/>
      <c r="KSA84" s="4"/>
      <c r="KSB84" s="4"/>
      <c r="KSC84" s="4"/>
      <c r="KSD84" s="4"/>
      <c r="KSE84" s="4"/>
      <c r="KSF84" s="4"/>
      <c r="KSG84" s="4"/>
      <c r="KSH84" s="4"/>
      <c r="KSI84" s="4"/>
      <c r="KSJ84" s="4"/>
      <c r="KSK84" s="4"/>
      <c r="KSL84" s="4"/>
      <c r="KSM84" s="4"/>
      <c r="KSN84" s="4"/>
      <c r="KSO84" s="4"/>
      <c r="KSP84" s="4"/>
      <c r="KSQ84" s="4"/>
      <c r="KSR84" s="4"/>
      <c r="KSS84" s="4"/>
      <c r="KST84" s="4"/>
      <c r="KSU84" s="4"/>
      <c r="KSV84" s="4"/>
      <c r="KSW84" s="4"/>
      <c r="KSX84" s="4"/>
      <c r="KSY84" s="4"/>
      <c r="KSZ84" s="4"/>
      <c r="KTA84" s="4"/>
      <c r="KTB84" s="4"/>
      <c r="KTC84" s="4"/>
      <c r="KTD84" s="4"/>
      <c r="KTE84" s="4"/>
      <c r="KTF84" s="4"/>
      <c r="KTG84" s="4"/>
      <c r="KTH84" s="4"/>
      <c r="KTI84" s="4"/>
      <c r="KTJ84" s="4"/>
      <c r="KTK84" s="4"/>
      <c r="KTL84" s="4"/>
      <c r="KTM84" s="4"/>
      <c r="KTN84" s="4"/>
      <c r="KTO84" s="4"/>
      <c r="KTP84" s="4"/>
      <c r="KTQ84" s="4"/>
      <c r="KTR84" s="4"/>
      <c r="KTS84" s="4"/>
      <c r="KTT84" s="4"/>
      <c r="KTU84" s="4"/>
      <c r="KTV84" s="4"/>
      <c r="KTW84" s="4"/>
      <c r="KTX84" s="4"/>
      <c r="KTY84" s="4"/>
      <c r="KTZ84" s="4"/>
      <c r="KUA84" s="4"/>
      <c r="KUB84" s="4"/>
      <c r="KUC84" s="4"/>
      <c r="KUD84" s="4"/>
      <c r="KUE84" s="4"/>
      <c r="KUF84" s="4"/>
      <c r="KUG84" s="4"/>
      <c r="KUH84" s="4"/>
      <c r="KUI84" s="4"/>
      <c r="KUJ84" s="4"/>
      <c r="KUK84" s="4"/>
      <c r="KUL84" s="4"/>
      <c r="KUM84" s="4"/>
      <c r="KUN84" s="4"/>
      <c r="KUO84" s="4"/>
      <c r="KUP84" s="4"/>
      <c r="KUQ84" s="4"/>
      <c r="KUR84" s="4"/>
      <c r="KUS84" s="4"/>
      <c r="KUT84" s="4"/>
      <c r="KUU84" s="4"/>
      <c r="KUV84" s="4"/>
      <c r="KUW84" s="4"/>
      <c r="KUX84" s="4"/>
      <c r="KUY84" s="4"/>
      <c r="KUZ84" s="4"/>
      <c r="KVA84" s="4"/>
      <c r="KVB84" s="4"/>
      <c r="KVC84" s="4"/>
      <c r="KVD84" s="4"/>
      <c r="KVE84" s="4"/>
      <c r="KVF84" s="4"/>
      <c r="KVG84" s="4"/>
      <c r="KVH84" s="4"/>
      <c r="KVI84" s="4"/>
      <c r="KVJ84" s="4"/>
      <c r="KVK84" s="4"/>
      <c r="KVL84" s="4"/>
      <c r="KVM84" s="4"/>
      <c r="KVN84" s="4"/>
      <c r="KVO84" s="4"/>
      <c r="KVP84" s="4"/>
      <c r="KVQ84" s="4"/>
      <c r="KVR84" s="4"/>
      <c r="KVS84" s="4"/>
      <c r="KVT84" s="4"/>
      <c r="KVU84" s="4"/>
      <c r="KVV84" s="4"/>
      <c r="KVW84" s="4"/>
      <c r="KVX84" s="4"/>
      <c r="KVY84" s="4"/>
      <c r="KVZ84" s="4"/>
      <c r="KWA84" s="4"/>
      <c r="KWB84" s="4"/>
      <c r="KWC84" s="4"/>
      <c r="KWD84" s="4"/>
      <c r="KWE84" s="4"/>
      <c r="KWF84" s="4"/>
      <c r="KWG84" s="4"/>
      <c r="KWH84" s="4"/>
      <c r="KWI84" s="4"/>
      <c r="KWJ84" s="4"/>
      <c r="KWK84" s="4"/>
      <c r="KWL84" s="4"/>
      <c r="KWM84" s="4"/>
      <c r="KWN84" s="4"/>
      <c r="KWO84" s="4"/>
      <c r="KWP84" s="4"/>
      <c r="KWQ84" s="4"/>
      <c r="KWR84" s="4"/>
      <c r="KWS84" s="4"/>
      <c r="KWT84" s="4"/>
      <c r="KWU84" s="4"/>
      <c r="KWV84" s="4"/>
      <c r="KWW84" s="4"/>
      <c r="KWX84" s="4"/>
      <c r="KWY84" s="4"/>
      <c r="KWZ84" s="4"/>
      <c r="KXA84" s="4"/>
      <c r="KXB84" s="4"/>
      <c r="KXC84" s="4"/>
      <c r="KXD84" s="4"/>
      <c r="KXE84" s="4"/>
      <c r="KXF84" s="4"/>
      <c r="KXG84" s="4"/>
      <c r="KXH84" s="4"/>
      <c r="KXI84" s="4"/>
      <c r="KXJ84" s="4"/>
      <c r="KXK84" s="4"/>
      <c r="KXL84" s="4"/>
      <c r="KXM84" s="4"/>
      <c r="KXN84" s="4"/>
      <c r="KXO84" s="4"/>
      <c r="KXP84" s="4"/>
      <c r="KXQ84" s="4"/>
      <c r="KXR84" s="4"/>
      <c r="KXS84" s="4"/>
      <c r="KXT84" s="4"/>
      <c r="KXU84" s="4"/>
      <c r="KXV84" s="4"/>
      <c r="KXW84" s="4"/>
      <c r="KXX84" s="4"/>
      <c r="KXY84" s="4"/>
      <c r="KXZ84" s="4"/>
      <c r="KYA84" s="4"/>
      <c r="KYB84" s="4"/>
      <c r="KYC84" s="4"/>
      <c r="KYD84" s="4"/>
      <c r="KYE84" s="4"/>
      <c r="KYF84" s="4"/>
      <c r="KYG84" s="4"/>
      <c r="KYH84" s="4"/>
      <c r="KYI84" s="4"/>
      <c r="KYJ84" s="4"/>
      <c r="KYK84" s="4"/>
      <c r="KYL84" s="4"/>
      <c r="KYM84" s="4"/>
      <c r="KYN84" s="4"/>
      <c r="KYO84" s="4"/>
      <c r="KYP84" s="4"/>
      <c r="KYQ84" s="4"/>
      <c r="KYR84" s="4"/>
      <c r="KYS84" s="4"/>
      <c r="KYT84" s="4"/>
      <c r="KYU84" s="4"/>
      <c r="KYV84" s="4"/>
      <c r="KYW84" s="4"/>
      <c r="KYX84" s="4"/>
      <c r="KYY84" s="4"/>
      <c r="KYZ84" s="4"/>
      <c r="KZA84" s="4"/>
      <c r="KZB84" s="4"/>
      <c r="KZC84" s="4"/>
      <c r="KZD84" s="4"/>
      <c r="KZE84" s="4"/>
      <c r="KZF84" s="4"/>
      <c r="KZG84" s="4"/>
      <c r="KZH84" s="4"/>
      <c r="KZI84" s="4"/>
      <c r="KZJ84" s="4"/>
      <c r="KZK84" s="4"/>
      <c r="KZL84" s="4"/>
      <c r="KZM84" s="4"/>
      <c r="KZN84" s="4"/>
      <c r="KZO84" s="4"/>
      <c r="KZP84" s="4"/>
      <c r="KZQ84" s="4"/>
      <c r="KZR84" s="4"/>
      <c r="KZS84" s="4"/>
      <c r="KZT84" s="4"/>
      <c r="KZU84" s="4"/>
      <c r="KZV84" s="4"/>
      <c r="KZW84" s="4"/>
      <c r="KZX84" s="4"/>
      <c r="KZY84" s="4"/>
      <c r="KZZ84" s="4"/>
      <c r="LAA84" s="4"/>
      <c r="LAB84" s="4"/>
      <c r="LAC84" s="4"/>
      <c r="LAD84" s="4"/>
      <c r="LAE84" s="4"/>
      <c r="LAF84" s="4"/>
      <c r="LAG84" s="4"/>
      <c r="LAH84" s="4"/>
      <c r="LAI84" s="4"/>
      <c r="LAJ84" s="4"/>
      <c r="LAK84" s="4"/>
      <c r="LAL84" s="4"/>
      <c r="LAM84" s="4"/>
      <c r="LAN84" s="4"/>
      <c r="LAO84" s="4"/>
      <c r="LAP84" s="4"/>
      <c r="LAQ84" s="4"/>
      <c r="LAR84" s="4"/>
      <c r="LAS84" s="4"/>
      <c r="LAT84" s="4"/>
      <c r="LAU84" s="4"/>
      <c r="LAV84" s="4"/>
      <c r="LAW84" s="4"/>
      <c r="LAX84" s="4"/>
      <c r="LAY84" s="4"/>
      <c r="LAZ84" s="4"/>
      <c r="LBA84" s="4"/>
      <c r="LBB84" s="4"/>
      <c r="LBC84" s="4"/>
      <c r="LBD84" s="4"/>
      <c r="LBE84" s="4"/>
      <c r="LBF84" s="4"/>
      <c r="LBG84" s="4"/>
      <c r="LBH84" s="4"/>
      <c r="LBI84" s="4"/>
      <c r="LBJ84" s="4"/>
      <c r="LBK84" s="4"/>
      <c r="LBL84" s="4"/>
      <c r="LBM84" s="4"/>
      <c r="LBN84" s="4"/>
      <c r="LBO84" s="4"/>
      <c r="LBP84" s="4"/>
      <c r="LBQ84" s="4"/>
      <c r="LBR84" s="4"/>
      <c r="LBS84" s="4"/>
      <c r="LBT84" s="4"/>
      <c r="LBU84" s="4"/>
      <c r="LBV84" s="4"/>
      <c r="LBW84" s="4"/>
      <c r="LBX84" s="4"/>
      <c r="LBY84" s="4"/>
      <c r="LBZ84" s="4"/>
      <c r="LCA84" s="4"/>
      <c r="LCB84" s="4"/>
      <c r="LCC84" s="4"/>
      <c r="LCD84" s="4"/>
      <c r="LCE84" s="4"/>
      <c r="LCF84" s="4"/>
      <c r="LCG84" s="4"/>
      <c r="LCH84" s="4"/>
      <c r="LCI84" s="4"/>
      <c r="LCJ84" s="4"/>
      <c r="LCK84" s="4"/>
      <c r="LCL84" s="4"/>
      <c r="LCM84" s="4"/>
      <c r="LCN84" s="4"/>
      <c r="LCO84" s="4"/>
      <c r="LCP84" s="4"/>
      <c r="LCQ84" s="4"/>
      <c r="LCR84" s="4"/>
      <c r="LCS84" s="4"/>
      <c r="LCT84" s="4"/>
      <c r="LCU84" s="4"/>
      <c r="LCV84" s="4"/>
      <c r="LCW84" s="4"/>
      <c r="LCX84" s="4"/>
      <c r="LCY84" s="4"/>
      <c r="LCZ84" s="4"/>
      <c r="LDA84" s="4"/>
      <c r="LDB84" s="4"/>
      <c r="LDC84" s="4"/>
      <c r="LDD84" s="4"/>
      <c r="LDE84" s="4"/>
      <c r="LDF84" s="4"/>
      <c r="LDG84" s="4"/>
      <c r="LDH84" s="4"/>
      <c r="LDI84" s="4"/>
      <c r="LDJ84" s="4"/>
      <c r="LDK84" s="4"/>
      <c r="LDL84" s="4"/>
      <c r="LDM84" s="4"/>
      <c r="LDN84" s="4"/>
      <c r="LDO84" s="4"/>
      <c r="LDP84" s="4"/>
      <c r="LDQ84" s="4"/>
      <c r="LDR84" s="4"/>
      <c r="LDS84" s="4"/>
      <c r="LDT84" s="4"/>
      <c r="LDU84" s="4"/>
      <c r="LDV84" s="4"/>
      <c r="LDW84" s="4"/>
      <c r="LDX84" s="4"/>
      <c r="LDY84" s="4"/>
      <c r="LDZ84" s="4"/>
      <c r="LEA84" s="4"/>
      <c r="LEB84" s="4"/>
      <c r="LEC84" s="4"/>
      <c r="LED84" s="4"/>
      <c r="LEE84" s="4"/>
      <c r="LEF84" s="4"/>
      <c r="LEG84" s="4"/>
      <c r="LEH84" s="4"/>
      <c r="LEI84" s="4"/>
      <c r="LEJ84" s="4"/>
      <c r="LEK84" s="4"/>
      <c r="LEL84" s="4"/>
      <c r="LEM84" s="4"/>
      <c r="LEN84" s="4"/>
      <c r="LEO84" s="4"/>
      <c r="LEP84" s="4"/>
      <c r="LEQ84" s="4"/>
      <c r="LER84" s="4"/>
      <c r="LES84" s="4"/>
      <c r="LET84" s="4"/>
      <c r="LEU84" s="4"/>
      <c r="LEV84" s="4"/>
      <c r="LEW84" s="4"/>
      <c r="LEX84" s="4"/>
      <c r="LEY84" s="4"/>
      <c r="LEZ84" s="4"/>
      <c r="LFA84" s="4"/>
      <c r="LFB84" s="4"/>
      <c r="LFC84" s="4"/>
      <c r="LFD84" s="4"/>
      <c r="LFE84" s="4"/>
      <c r="LFF84" s="4"/>
      <c r="LFG84" s="4"/>
      <c r="LFH84" s="4"/>
      <c r="LFI84" s="4"/>
      <c r="LFJ84" s="4"/>
      <c r="LFK84" s="4"/>
      <c r="LFL84" s="4"/>
      <c r="LFM84" s="4"/>
      <c r="LFN84" s="4"/>
      <c r="LFO84" s="4"/>
      <c r="LFP84" s="4"/>
      <c r="LFQ84" s="4"/>
      <c r="LFR84" s="4"/>
      <c r="LFS84" s="4"/>
      <c r="LFT84" s="4"/>
      <c r="LFU84" s="4"/>
      <c r="LFV84" s="4"/>
      <c r="LFW84" s="4"/>
      <c r="LFX84" s="4"/>
      <c r="LFY84" s="4"/>
      <c r="LFZ84" s="4"/>
      <c r="LGA84" s="4"/>
      <c r="LGB84" s="4"/>
      <c r="LGC84" s="4"/>
      <c r="LGD84" s="4"/>
      <c r="LGE84" s="4"/>
      <c r="LGF84" s="4"/>
      <c r="LGG84" s="4"/>
      <c r="LGH84" s="4"/>
      <c r="LGI84" s="4"/>
      <c r="LGJ84" s="4"/>
      <c r="LGK84" s="4"/>
      <c r="LGL84" s="4"/>
      <c r="LGM84" s="4"/>
      <c r="LGN84" s="4"/>
      <c r="LGO84" s="4"/>
      <c r="LGP84" s="4"/>
      <c r="LGQ84" s="4"/>
      <c r="LGR84" s="4"/>
      <c r="LGS84" s="4"/>
      <c r="LGT84" s="4"/>
      <c r="LGU84" s="4"/>
      <c r="LGV84" s="4"/>
      <c r="LGW84" s="4"/>
      <c r="LGX84" s="4"/>
      <c r="LGY84" s="4"/>
      <c r="LGZ84" s="4"/>
      <c r="LHA84" s="4"/>
      <c r="LHB84" s="4"/>
      <c r="LHC84" s="4"/>
      <c r="LHD84" s="4"/>
      <c r="LHE84" s="4"/>
      <c r="LHF84" s="4"/>
      <c r="LHG84" s="4"/>
      <c r="LHH84" s="4"/>
      <c r="LHI84" s="4"/>
      <c r="LHJ84" s="4"/>
      <c r="LHK84" s="4"/>
      <c r="LHL84" s="4"/>
      <c r="LHM84" s="4"/>
      <c r="LHN84" s="4"/>
      <c r="LHO84" s="4"/>
      <c r="LHP84" s="4"/>
      <c r="LHQ84" s="4"/>
      <c r="LHR84" s="4"/>
      <c r="LHS84" s="4"/>
      <c r="LHT84" s="4"/>
      <c r="LHU84" s="4"/>
      <c r="LHV84" s="4"/>
      <c r="LHW84" s="4"/>
      <c r="LHX84" s="4"/>
      <c r="LHY84" s="4"/>
      <c r="LHZ84" s="4"/>
      <c r="LIA84" s="4"/>
      <c r="LIB84" s="4"/>
      <c r="LIC84" s="4"/>
      <c r="LID84" s="4"/>
      <c r="LIE84" s="4"/>
      <c r="LIF84" s="4"/>
      <c r="LIG84" s="4"/>
      <c r="LIH84" s="4"/>
      <c r="LII84" s="4"/>
      <c r="LIJ84" s="4"/>
      <c r="LIK84" s="4"/>
      <c r="LIL84" s="4"/>
      <c r="LIM84" s="4"/>
      <c r="LIN84" s="4"/>
      <c r="LIO84" s="4"/>
      <c r="LIP84" s="4"/>
      <c r="LIQ84" s="4"/>
      <c r="LIR84" s="4"/>
      <c r="LIS84" s="4"/>
      <c r="LIT84" s="4"/>
      <c r="LIU84" s="4"/>
      <c r="LIV84" s="4"/>
      <c r="LIW84" s="4"/>
      <c r="LIX84" s="4"/>
      <c r="LIY84" s="4"/>
      <c r="LIZ84" s="4"/>
      <c r="LJA84" s="4"/>
      <c r="LJB84" s="4"/>
      <c r="LJC84" s="4"/>
      <c r="LJD84" s="4"/>
      <c r="LJE84" s="4"/>
      <c r="LJF84" s="4"/>
      <c r="LJG84" s="4"/>
      <c r="LJH84" s="4"/>
      <c r="LJI84" s="4"/>
      <c r="LJJ84" s="4"/>
      <c r="LJK84" s="4"/>
      <c r="LJL84" s="4"/>
      <c r="LJM84" s="4"/>
      <c r="LJN84" s="4"/>
      <c r="LJO84" s="4"/>
      <c r="LJP84" s="4"/>
      <c r="LJQ84" s="4"/>
      <c r="LJR84" s="4"/>
      <c r="LJS84" s="4"/>
      <c r="LJT84" s="4"/>
      <c r="LJU84" s="4"/>
      <c r="LJV84" s="4"/>
      <c r="LJW84" s="4"/>
      <c r="LJX84" s="4"/>
      <c r="LJY84" s="4"/>
      <c r="LJZ84" s="4"/>
      <c r="LKA84" s="4"/>
      <c r="LKB84" s="4"/>
      <c r="LKC84" s="4"/>
      <c r="LKD84" s="4"/>
      <c r="LKE84" s="4"/>
      <c r="LKF84" s="4"/>
      <c r="LKG84" s="4"/>
      <c r="LKH84" s="4"/>
      <c r="LKI84" s="4"/>
      <c r="LKJ84" s="4"/>
      <c r="LKK84" s="4"/>
      <c r="LKL84" s="4"/>
      <c r="LKM84" s="4"/>
      <c r="LKN84" s="4"/>
      <c r="LKO84" s="4"/>
      <c r="LKP84" s="4"/>
      <c r="LKQ84" s="4"/>
      <c r="LKR84" s="4"/>
      <c r="LKS84" s="4"/>
      <c r="LKT84" s="4"/>
      <c r="LKU84" s="4"/>
      <c r="LKV84" s="4"/>
      <c r="LKW84" s="4"/>
      <c r="LKX84" s="4"/>
      <c r="LKY84" s="4"/>
      <c r="LKZ84" s="4"/>
      <c r="LLA84" s="4"/>
      <c r="LLB84" s="4"/>
      <c r="LLC84" s="4"/>
      <c r="LLD84" s="4"/>
      <c r="LLE84" s="4"/>
      <c r="LLF84" s="4"/>
      <c r="LLG84" s="4"/>
      <c r="LLH84" s="4"/>
      <c r="LLI84" s="4"/>
      <c r="LLJ84" s="4"/>
      <c r="LLK84" s="4"/>
      <c r="LLL84" s="4"/>
      <c r="LLM84" s="4"/>
      <c r="LLN84" s="4"/>
      <c r="LLO84" s="4"/>
      <c r="LLP84" s="4"/>
      <c r="LLQ84" s="4"/>
      <c r="LLR84" s="4"/>
      <c r="LLS84" s="4"/>
      <c r="LLT84" s="4"/>
      <c r="LLU84" s="4"/>
      <c r="LLV84" s="4"/>
      <c r="LLW84" s="4"/>
      <c r="LLX84" s="4"/>
      <c r="LLY84" s="4"/>
      <c r="LLZ84" s="4"/>
      <c r="LMA84" s="4"/>
      <c r="LMB84" s="4"/>
      <c r="LMC84" s="4"/>
      <c r="LMD84" s="4"/>
      <c r="LME84" s="4"/>
      <c r="LMF84" s="4"/>
      <c r="LMG84" s="4"/>
      <c r="LMH84" s="4"/>
      <c r="LMI84" s="4"/>
      <c r="LMJ84" s="4"/>
      <c r="LMK84" s="4"/>
      <c r="LML84" s="4"/>
      <c r="LMM84" s="4"/>
      <c r="LMN84" s="4"/>
      <c r="LMO84" s="4"/>
      <c r="LMP84" s="4"/>
      <c r="LMQ84" s="4"/>
      <c r="LMR84" s="4"/>
      <c r="LMS84" s="4"/>
      <c r="LMT84" s="4"/>
      <c r="LMU84" s="4"/>
      <c r="LMV84" s="4"/>
      <c r="LMW84" s="4"/>
      <c r="LMX84" s="4"/>
      <c r="LMY84" s="4"/>
      <c r="LMZ84" s="4"/>
      <c r="LNA84" s="4"/>
      <c r="LNB84" s="4"/>
      <c r="LNC84" s="4"/>
      <c r="LND84" s="4"/>
      <c r="LNE84" s="4"/>
      <c r="LNF84" s="4"/>
      <c r="LNG84" s="4"/>
      <c r="LNH84" s="4"/>
      <c r="LNI84" s="4"/>
      <c r="LNJ84" s="4"/>
      <c r="LNK84" s="4"/>
      <c r="LNL84" s="4"/>
      <c r="LNM84" s="4"/>
      <c r="LNN84" s="4"/>
      <c r="LNO84" s="4"/>
      <c r="LNP84" s="4"/>
      <c r="LNQ84" s="4"/>
      <c r="LNR84" s="4"/>
      <c r="LNS84" s="4"/>
      <c r="LNT84" s="4"/>
      <c r="LNU84" s="4"/>
      <c r="LNV84" s="4"/>
      <c r="LNW84" s="4"/>
      <c r="LNX84" s="4"/>
      <c r="LNY84" s="4"/>
      <c r="LNZ84" s="4"/>
      <c r="LOA84" s="4"/>
      <c r="LOB84" s="4"/>
      <c r="LOC84" s="4"/>
      <c r="LOD84" s="4"/>
      <c r="LOE84" s="4"/>
      <c r="LOF84" s="4"/>
      <c r="LOG84" s="4"/>
      <c r="LOH84" s="4"/>
      <c r="LOI84" s="4"/>
      <c r="LOJ84" s="4"/>
      <c r="LOK84" s="4"/>
      <c r="LOL84" s="4"/>
      <c r="LOM84" s="4"/>
      <c r="LON84" s="4"/>
      <c r="LOO84" s="4"/>
      <c r="LOP84" s="4"/>
      <c r="LOQ84" s="4"/>
      <c r="LOR84" s="4"/>
      <c r="LOS84" s="4"/>
      <c r="LOT84" s="4"/>
      <c r="LOU84" s="4"/>
      <c r="LOV84" s="4"/>
      <c r="LOW84" s="4"/>
      <c r="LOX84" s="4"/>
      <c r="LOY84" s="4"/>
      <c r="LOZ84" s="4"/>
      <c r="LPA84" s="4"/>
      <c r="LPB84" s="4"/>
      <c r="LPC84" s="4"/>
      <c r="LPD84" s="4"/>
      <c r="LPE84" s="4"/>
      <c r="LPF84" s="4"/>
      <c r="LPG84" s="4"/>
      <c r="LPH84" s="4"/>
      <c r="LPI84" s="4"/>
      <c r="LPJ84" s="4"/>
      <c r="LPK84" s="4"/>
      <c r="LPL84" s="4"/>
      <c r="LPM84" s="4"/>
      <c r="LPN84" s="4"/>
      <c r="LPO84" s="4"/>
      <c r="LPP84" s="4"/>
      <c r="LPQ84" s="4"/>
      <c r="LPR84" s="4"/>
      <c r="LPS84" s="4"/>
      <c r="LPT84" s="4"/>
      <c r="LPU84" s="4"/>
      <c r="LPV84" s="4"/>
      <c r="LPW84" s="4"/>
      <c r="LPX84" s="4"/>
      <c r="LPY84" s="4"/>
      <c r="LPZ84" s="4"/>
      <c r="LQA84" s="4"/>
      <c r="LQB84" s="4"/>
      <c r="LQC84" s="4"/>
      <c r="LQD84" s="4"/>
      <c r="LQE84" s="4"/>
      <c r="LQF84" s="4"/>
      <c r="LQG84" s="4"/>
      <c r="LQH84" s="4"/>
      <c r="LQI84" s="4"/>
      <c r="LQJ84" s="4"/>
      <c r="LQK84" s="4"/>
      <c r="LQL84" s="4"/>
      <c r="LQM84" s="4"/>
      <c r="LQN84" s="4"/>
      <c r="LQO84" s="4"/>
      <c r="LQP84" s="4"/>
      <c r="LQQ84" s="4"/>
      <c r="LQR84" s="4"/>
      <c r="LQS84" s="4"/>
      <c r="LQT84" s="4"/>
      <c r="LQU84" s="4"/>
      <c r="LQV84" s="4"/>
      <c r="LQW84" s="4"/>
      <c r="LQX84" s="4"/>
      <c r="LQY84" s="4"/>
      <c r="LQZ84" s="4"/>
      <c r="LRA84" s="4"/>
      <c r="LRB84" s="4"/>
      <c r="LRC84" s="4"/>
      <c r="LRD84" s="4"/>
      <c r="LRE84" s="4"/>
      <c r="LRF84" s="4"/>
      <c r="LRG84" s="4"/>
      <c r="LRH84" s="4"/>
      <c r="LRI84" s="4"/>
      <c r="LRJ84" s="4"/>
      <c r="LRK84" s="4"/>
      <c r="LRL84" s="4"/>
      <c r="LRM84" s="4"/>
      <c r="LRN84" s="4"/>
      <c r="LRO84" s="4"/>
      <c r="LRP84" s="4"/>
      <c r="LRQ84" s="4"/>
      <c r="LRR84" s="4"/>
      <c r="LRS84" s="4"/>
      <c r="LRT84" s="4"/>
      <c r="LRU84" s="4"/>
      <c r="LRV84" s="4"/>
      <c r="LRW84" s="4"/>
      <c r="LRX84" s="4"/>
      <c r="LRY84" s="4"/>
      <c r="LRZ84" s="4"/>
      <c r="LSA84" s="4"/>
      <c r="LSB84" s="4"/>
      <c r="LSC84" s="4"/>
      <c r="LSD84" s="4"/>
      <c r="LSE84" s="4"/>
      <c r="LSF84" s="4"/>
      <c r="LSG84" s="4"/>
      <c r="LSH84" s="4"/>
      <c r="LSI84" s="4"/>
      <c r="LSJ84" s="4"/>
      <c r="LSK84" s="4"/>
      <c r="LSL84" s="4"/>
      <c r="LSM84" s="4"/>
      <c r="LSN84" s="4"/>
      <c r="LSO84" s="4"/>
      <c r="LSP84" s="4"/>
      <c r="LSQ84" s="4"/>
      <c r="LSR84" s="4"/>
      <c r="LSS84" s="4"/>
      <c r="LST84" s="4"/>
      <c r="LSU84" s="4"/>
      <c r="LSV84" s="4"/>
      <c r="LSW84" s="4"/>
      <c r="LSX84" s="4"/>
      <c r="LSY84" s="4"/>
      <c r="LSZ84" s="4"/>
      <c r="LTA84" s="4"/>
      <c r="LTB84" s="4"/>
      <c r="LTC84" s="4"/>
      <c r="LTD84" s="4"/>
      <c r="LTE84" s="4"/>
      <c r="LTF84" s="4"/>
      <c r="LTG84" s="4"/>
      <c r="LTH84" s="4"/>
      <c r="LTI84" s="4"/>
      <c r="LTJ84" s="4"/>
      <c r="LTK84" s="4"/>
      <c r="LTL84" s="4"/>
      <c r="LTM84" s="4"/>
      <c r="LTN84" s="4"/>
      <c r="LTO84" s="4"/>
      <c r="LTP84" s="4"/>
      <c r="LTQ84" s="4"/>
      <c r="LTR84" s="4"/>
      <c r="LTS84" s="4"/>
      <c r="LTT84" s="4"/>
      <c r="LTU84" s="4"/>
      <c r="LTV84" s="4"/>
      <c r="LTW84" s="4"/>
      <c r="LTX84" s="4"/>
      <c r="LTY84" s="4"/>
      <c r="LTZ84" s="4"/>
      <c r="LUA84" s="4"/>
      <c r="LUB84" s="4"/>
      <c r="LUC84" s="4"/>
      <c r="LUD84" s="4"/>
      <c r="LUE84" s="4"/>
      <c r="LUF84" s="4"/>
      <c r="LUG84" s="4"/>
      <c r="LUH84" s="4"/>
      <c r="LUI84" s="4"/>
      <c r="LUJ84" s="4"/>
      <c r="LUK84" s="4"/>
      <c r="LUL84" s="4"/>
      <c r="LUM84" s="4"/>
      <c r="LUN84" s="4"/>
      <c r="LUO84" s="4"/>
      <c r="LUP84" s="4"/>
      <c r="LUQ84" s="4"/>
      <c r="LUR84" s="4"/>
      <c r="LUS84" s="4"/>
      <c r="LUT84" s="4"/>
      <c r="LUU84" s="4"/>
      <c r="LUV84" s="4"/>
      <c r="LUW84" s="4"/>
      <c r="LUX84" s="4"/>
      <c r="LUY84" s="4"/>
      <c r="LUZ84" s="4"/>
      <c r="LVA84" s="4"/>
      <c r="LVB84" s="4"/>
      <c r="LVC84" s="4"/>
      <c r="LVD84" s="4"/>
      <c r="LVE84" s="4"/>
      <c r="LVF84" s="4"/>
      <c r="LVG84" s="4"/>
      <c r="LVH84" s="4"/>
      <c r="LVI84" s="4"/>
      <c r="LVJ84" s="4"/>
      <c r="LVK84" s="4"/>
      <c r="LVL84" s="4"/>
      <c r="LVM84" s="4"/>
      <c r="LVN84" s="4"/>
      <c r="LVO84" s="4"/>
      <c r="LVP84" s="4"/>
      <c r="LVQ84" s="4"/>
      <c r="LVR84" s="4"/>
      <c r="LVS84" s="4"/>
      <c r="LVT84" s="4"/>
      <c r="LVU84" s="4"/>
      <c r="LVV84" s="4"/>
      <c r="LVW84" s="4"/>
      <c r="LVX84" s="4"/>
      <c r="LVY84" s="4"/>
      <c r="LVZ84" s="4"/>
      <c r="LWA84" s="4"/>
      <c r="LWB84" s="4"/>
      <c r="LWC84" s="4"/>
      <c r="LWD84" s="4"/>
      <c r="LWE84" s="4"/>
      <c r="LWF84" s="4"/>
      <c r="LWG84" s="4"/>
      <c r="LWH84" s="4"/>
      <c r="LWI84" s="4"/>
      <c r="LWJ84" s="4"/>
      <c r="LWK84" s="4"/>
      <c r="LWL84" s="4"/>
      <c r="LWM84" s="4"/>
      <c r="LWN84" s="4"/>
      <c r="LWO84" s="4"/>
      <c r="LWP84" s="4"/>
      <c r="LWQ84" s="4"/>
      <c r="LWR84" s="4"/>
      <c r="LWS84" s="4"/>
      <c r="LWT84" s="4"/>
      <c r="LWU84" s="4"/>
      <c r="LWV84" s="4"/>
      <c r="LWW84" s="4"/>
      <c r="LWX84" s="4"/>
      <c r="LWY84" s="4"/>
      <c r="LWZ84" s="4"/>
      <c r="LXA84" s="4"/>
      <c r="LXB84" s="4"/>
      <c r="LXC84" s="4"/>
      <c r="LXD84" s="4"/>
      <c r="LXE84" s="4"/>
      <c r="LXF84" s="4"/>
      <c r="LXG84" s="4"/>
      <c r="LXH84" s="4"/>
      <c r="LXI84" s="4"/>
      <c r="LXJ84" s="4"/>
      <c r="LXK84" s="4"/>
      <c r="LXL84" s="4"/>
      <c r="LXM84" s="4"/>
      <c r="LXN84" s="4"/>
      <c r="LXO84" s="4"/>
      <c r="LXP84" s="4"/>
      <c r="LXQ84" s="4"/>
      <c r="LXR84" s="4"/>
      <c r="LXS84" s="4"/>
      <c r="LXT84" s="4"/>
      <c r="LXU84" s="4"/>
      <c r="LXV84" s="4"/>
      <c r="LXW84" s="4"/>
      <c r="LXX84" s="4"/>
      <c r="LXY84" s="4"/>
      <c r="LXZ84" s="4"/>
      <c r="LYA84" s="4"/>
      <c r="LYB84" s="4"/>
      <c r="LYC84" s="4"/>
      <c r="LYD84" s="4"/>
      <c r="LYE84" s="4"/>
      <c r="LYF84" s="4"/>
      <c r="LYG84" s="4"/>
      <c r="LYH84" s="4"/>
      <c r="LYI84" s="4"/>
      <c r="LYJ84" s="4"/>
      <c r="LYK84" s="4"/>
      <c r="LYL84" s="4"/>
      <c r="LYM84" s="4"/>
      <c r="LYN84" s="4"/>
      <c r="LYO84" s="4"/>
      <c r="LYP84" s="4"/>
      <c r="LYQ84" s="4"/>
      <c r="LYR84" s="4"/>
      <c r="LYS84" s="4"/>
      <c r="LYT84" s="4"/>
      <c r="LYU84" s="4"/>
      <c r="LYV84" s="4"/>
      <c r="LYW84" s="4"/>
      <c r="LYX84" s="4"/>
      <c r="LYY84" s="4"/>
      <c r="LYZ84" s="4"/>
      <c r="LZA84" s="4"/>
      <c r="LZB84" s="4"/>
      <c r="LZC84" s="4"/>
      <c r="LZD84" s="4"/>
      <c r="LZE84" s="4"/>
      <c r="LZF84" s="4"/>
      <c r="LZG84" s="4"/>
      <c r="LZH84" s="4"/>
      <c r="LZI84" s="4"/>
      <c r="LZJ84" s="4"/>
      <c r="LZK84" s="4"/>
      <c r="LZL84" s="4"/>
      <c r="LZM84" s="4"/>
      <c r="LZN84" s="4"/>
      <c r="LZO84" s="4"/>
      <c r="LZP84" s="4"/>
      <c r="LZQ84" s="4"/>
      <c r="LZR84" s="4"/>
      <c r="LZS84" s="4"/>
      <c r="LZT84" s="4"/>
      <c r="LZU84" s="4"/>
      <c r="LZV84" s="4"/>
      <c r="LZW84" s="4"/>
      <c r="LZX84" s="4"/>
      <c r="LZY84" s="4"/>
      <c r="LZZ84" s="4"/>
      <c r="MAA84" s="4"/>
      <c r="MAB84" s="4"/>
      <c r="MAC84" s="4"/>
      <c r="MAD84" s="4"/>
      <c r="MAE84" s="4"/>
      <c r="MAF84" s="4"/>
      <c r="MAG84" s="4"/>
      <c r="MAH84" s="4"/>
      <c r="MAI84" s="4"/>
      <c r="MAJ84" s="4"/>
      <c r="MAK84" s="4"/>
      <c r="MAL84" s="4"/>
      <c r="MAM84" s="4"/>
      <c r="MAN84" s="4"/>
      <c r="MAO84" s="4"/>
      <c r="MAP84" s="4"/>
      <c r="MAQ84" s="4"/>
      <c r="MAR84" s="4"/>
      <c r="MAS84" s="4"/>
      <c r="MAT84" s="4"/>
      <c r="MAU84" s="4"/>
      <c r="MAV84" s="4"/>
      <c r="MAW84" s="4"/>
      <c r="MAX84" s="4"/>
      <c r="MAY84" s="4"/>
      <c r="MAZ84" s="4"/>
      <c r="MBA84" s="4"/>
      <c r="MBB84" s="4"/>
      <c r="MBC84" s="4"/>
      <c r="MBD84" s="4"/>
      <c r="MBE84" s="4"/>
      <c r="MBF84" s="4"/>
      <c r="MBG84" s="4"/>
      <c r="MBH84" s="4"/>
      <c r="MBI84" s="4"/>
      <c r="MBJ84" s="4"/>
      <c r="MBK84" s="4"/>
      <c r="MBL84" s="4"/>
      <c r="MBM84" s="4"/>
      <c r="MBN84" s="4"/>
      <c r="MBO84" s="4"/>
      <c r="MBP84" s="4"/>
      <c r="MBQ84" s="4"/>
      <c r="MBR84" s="4"/>
      <c r="MBS84" s="4"/>
      <c r="MBT84" s="4"/>
      <c r="MBU84" s="4"/>
      <c r="MBV84" s="4"/>
      <c r="MBW84" s="4"/>
      <c r="MBX84" s="4"/>
      <c r="MBY84" s="4"/>
      <c r="MBZ84" s="4"/>
      <c r="MCA84" s="4"/>
      <c r="MCB84" s="4"/>
      <c r="MCC84" s="4"/>
      <c r="MCD84" s="4"/>
      <c r="MCE84" s="4"/>
      <c r="MCF84" s="4"/>
      <c r="MCG84" s="4"/>
      <c r="MCH84" s="4"/>
      <c r="MCI84" s="4"/>
      <c r="MCJ84" s="4"/>
      <c r="MCK84" s="4"/>
      <c r="MCL84" s="4"/>
      <c r="MCM84" s="4"/>
      <c r="MCN84" s="4"/>
      <c r="MCO84" s="4"/>
      <c r="MCP84" s="4"/>
      <c r="MCQ84" s="4"/>
      <c r="MCR84" s="4"/>
      <c r="MCS84" s="4"/>
      <c r="MCT84" s="4"/>
      <c r="MCU84" s="4"/>
      <c r="MCV84" s="4"/>
      <c r="MCW84" s="4"/>
      <c r="MCX84" s="4"/>
      <c r="MCY84" s="4"/>
      <c r="MCZ84" s="4"/>
      <c r="MDA84" s="4"/>
      <c r="MDB84" s="4"/>
      <c r="MDC84" s="4"/>
      <c r="MDD84" s="4"/>
      <c r="MDE84" s="4"/>
      <c r="MDF84" s="4"/>
      <c r="MDG84" s="4"/>
      <c r="MDH84" s="4"/>
      <c r="MDI84" s="4"/>
      <c r="MDJ84" s="4"/>
      <c r="MDK84" s="4"/>
      <c r="MDL84" s="4"/>
      <c r="MDM84" s="4"/>
      <c r="MDN84" s="4"/>
      <c r="MDO84" s="4"/>
      <c r="MDP84" s="4"/>
      <c r="MDQ84" s="4"/>
      <c r="MDR84" s="4"/>
      <c r="MDS84" s="4"/>
      <c r="MDT84" s="4"/>
      <c r="MDU84" s="4"/>
      <c r="MDV84" s="4"/>
      <c r="MDW84" s="4"/>
      <c r="MDX84" s="4"/>
      <c r="MDY84" s="4"/>
      <c r="MDZ84" s="4"/>
      <c r="MEA84" s="4"/>
      <c r="MEB84" s="4"/>
      <c r="MEC84" s="4"/>
      <c r="MED84" s="4"/>
      <c r="MEE84" s="4"/>
      <c r="MEF84" s="4"/>
      <c r="MEG84" s="4"/>
      <c r="MEH84" s="4"/>
      <c r="MEI84" s="4"/>
      <c r="MEJ84" s="4"/>
      <c r="MEK84" s="4"/>
      <c r="MEL84" s="4"/>
      <c r="MEM84" s="4"/>
      <c r="MEN84" s="4"/>
      <c r="MEO84" s="4"/>
      <c r="MEP84" s="4"/>
      <c r="MEQ84" s="4"/>
      <c r="MER84" s="4"/>
      <c r="MES84" s="4"/>
      <c r="MET84" s="4"/>
      <c r="MEU84" s="4"/>
      <c r="MEV84" s="4"/>
      <c r="MEW84" s="4"/>
      <c r="MEX84" s="4"/>
      <c r="MEY84" s="4"/>
      <c r="MEZ84" s="4"/>
      <c r="MFA84" s="4"/>
      <c r="MFB84" s="4"/>
      <c r="MFC84" s="4"/>
      <c r="MFD84" s="4"/>
      <c r="MFE84" s="4"/>
      <c r="MFF84" s="4"/>
      <c r="MFG84" s="4"/>
      <c r="MFH84" s="4"/>
      <c r="MFI84" s="4"/>
      <c r="MFJ84" s="4"/>
      <c r="MFK84" s="4"/>
      <c r="MFL84" s="4"/>
      <c r="MFM84" s="4"/>
      <c r="MFN84" s="4"/>
      <c r="MFO84" s="4"/>
      <c r="MFP84" s="4"/>
      <c r="MFQ84" s="4"/>
      <c r="MFR84" s="4"/>
      <c r="MFS84" s="4"/>
      <c r="MFT84" s="4"/>
      <c r="MFU84" s="4"/>
      <c r="MFV84" s="4"/>
      <c r="MFW84" s="4"/>
      <c r="MFX84" s="4"/>
      <c r="MFY84" s="4"/>
      <c r="MFZ84" s="4"/>
      <c r="MGA84" s="4"/>
      <c r="MGB84" s="4"/>
      <c r="MGC84" s="4"/>
      <c r="MGD84" s="4"/>
      <c r="MGE84" s="4"/>
      <c r="MGF84" s="4"/>
      <c r="MGG84" s="4"/>
      <c r="MGH84" s="4"/>
      <c r="MGI84" s="4"/>
      <c r="MGJ84" s="4"/>
      <c r="MGK84" s="4"/>
      <c r="MGL84" s="4"/>
      <c r="MGM84" s="4"/>
      <c r="MGN84" s="4"/>
      <c r="MGO84" s="4"/>
      <c r="MGP84" s="4"/>
      <c r="MGQ84" s="4"/>
      <c r="MGR84" s="4"/>
      <c r="MGS84" s="4"/>
      <c r="MGT84" s="4"/>
      <c r="MGU84" s="4"/>
      <c r="MGV84" s="4"/>
      <c r="MGW84" s="4"/>
      <c r="MGX84" s="4"/>
      <c r="MGY84" s="4"/>
      <c r="MGZ84" s="4"/>
      <c r="MHA84" s="4"/>
      <c r="MHB84" s="4"/>
      <c r="MHC84" s="4"/>
      <c r="MHD84" s="4"/>
      <c r="MHE84" s="4"/>
      <c r="MHF84" s="4"/>
      <c r="MHG84" s="4"/>
      <c r="MHH84" s="4"/>
      <c r="MHI84" s="4"/>
      <c r="MHJ84" s="4"/>
      <c r="MHK84" s="4"/>
      <c r="MHL84" s="4"/>
      <c r="MHM84" s="4"/>
      <c r="MHN84" s="4"/>
      <c r="MHO84" s="4"/>
      <c r="MHP84" s="4"/>
      <c r="MHQ84" s="4"/>
      <c r="MHR84" s="4"/>
      <c r="MHS84" s="4"/>
      <c r="MHT84" s="4"/>
      <c r="MHU84" s="4"/>
      <c r="MHV84" s="4"/>
      <c r="MHW84" s="4"/>
      <c r="MHX84" s="4"/>
      <c r="MHY84" s="4"/>
      <c r="MHZ84" s="4"/>
      <c r="MIA84" s="4"/>
      <c r="MIB84" s="4"/>
      <c r="MIC84" s="4"/>
      <c r="MID84" s="4"/>
      <c r="MIE84" s="4"/>
      <c r="MIF84" s="4"/>
      <c r="MIG84" s="4"/>
      <c r="MIH84" s="4"/>
      <c r="MII84" s="4"/>
      <c r="MIJ84" s="4"/>
      <c r="MIK84" s="4"/>
      <c r="MIL84" s="4"/>
      <c r="MIM84" s="4"/>
      <c r="MIN84" s="4"/>
      <c r="MIO84" s="4"/>
      <c r="MIP84" s="4"/>
      <c r="MIQ84" s="4"/>
      <c r="MIR84" s="4"/>
      <c r="MIS84" s="4"/>
      <c r="MIT84" s="4"/>
      <c r="MIU84" s="4"/>
      <c r="MIV84" s="4"/>
      <c r="MIW84" s="4"/>
      <c r="MIX84" s="4"/>
      <c r="MIY84" s="4"/>
      <c r="MIZ84" s="4"/>
      <c r="MJA84" s="4"/>
      <c r="MJB84" s="4"/>
      <c r="MJC84" s="4"/>
      <c r="MJD84" s="4"/>
      <c r="MJE84" s="4"/>
      <c r="MJF84" s="4"/>
      <c r="MJG84" s="4"/>
      <c r="MJH84" s="4"/>
      <c r="MJI84" s="4"/>
      <c r="MJJ84" s="4"/>
      <c r="MJK84" s="4"/>
      <c r="MJL84" s="4"/>
      <c r="MJM84" s="4"/>
      <c r="MJN84" s="4"/>
      <c r="MJO84" s="4"/>
      <c r="MJP84" s="4"/>
      <c r="MJQ84" s="4"/>
      <c r="MJR84" s="4"/>
      <c r="MJS84" s="4"/>
      <c r="MJT84" s="4"/>
      <c r="MJU84" s="4"/>
      <c r="MJV84" s="4"/>
      <c r="MJW84" s="4"/>
      <c r="MJX84" s="4"/>
      <c r="MJY84" s="4"/>
      <c r="MJZ84" s="4"/>
      <c r="MKA84" s="4"/>
      <c r="MKB84" s="4"/>
      <c r="MKC84" s="4"/>
      <c r="MKD84" s="4"/>
      <c r="MKE84" s="4"/>
      <c r="MKF84" s="4"/>
      <c r="MKG84" s="4"/>
      <c r="MKH84" s="4"/>
      <c r="MKI84" s="4"/>
      <c r="MKJ84" s="4"/>
      <c r="MKK84" s="4"/>
      <c r="MKL84" s="4"/>
      <c r="MKM84" s="4"/>
      <c r="MKN84" s="4"/>
      <c r="MKO84" s="4"/>
      <c r="MKP84" s="4"/>
      <c r="MKQ84" s="4"/>
      <c r="MKR84" s="4"/>
      <c r="MKS84" s="4"/>
      <c r="MKT84" s="4"/>
      <c r="MKU84" s="4"/>
      <c r="MKV84" s="4"/>
      <c r="MKW84" s="4"/>
      <c r="MKX84" s="4"/>
      <c r="MKY84" s="4"/>
      <c r="MKZ84" s="4"/>
      <c r="MLA84" s="4"/>
      <c r="MLB84" s="4"/>
      <c r="MLC84" s="4"/>
      <c r="MLD84" s="4"/>
      <c r="MLE84" s="4"/>
      <c r="MLF84" s="4"/>
      <c r="MLG84" s="4"/>
      <c r="MLH84" s="4"/>
      <c r="MLI84" s="4"/>
      <c r="MLJ84" s="4"/>
      <c r="MLK84" s="4"/>
      <c r="MLL84" s="4"/>
      <c r="MLM84" s="4"/>
      <c r="MLN84" s="4"/>
      <c r="MLO84" s="4"/>
      <c r="MLP84" s="4"/>
      <c r="MLQ84" s="4"/>
      <c r="MLR84" s="4"/>
      <c r="MLS84" s="4"/>
      <c r="MLT84" s="4"/>
      <c r="MLU84" s="4"/>
      <c r="MLV84" s="4"/>
      <c r="MLW84" s="4"/>
      <c r="MLX84" s="4"/>
      <c r="MLY84" s="4"/>
      <c r="MLZ84" s="4"/>
      <c r="MMA84" s="4"/>
      <c r="MMB84" s="4"/>
      <c r="MMC84" s="4"/>
      <c r="MMD84" s="4"/>
      <c r="MME84" s="4"/>
      <c r="MMF84" s="4"/>
      <c r="MMG84" s="4"/>
      <c r="MMH84" s="4"/>
      <c r="MMI84" s="4"/>
      <c r="MMJ84" s="4"/>
      <c r="MMK84" s="4"/>
      <c r="MML84" s="4"/>
      <c r="MMM84" s="4"/>
      <c r="MMN84" s="4"/>
      <c r="MMO84" s="4"/>
      <c r="MMP84" s="4"/>
      <c r="MMQ84" s="4"/>
      <c r="MMR84" s="4"/>
      <c r="MMS84" s="4"/>
      <c r="MMT84" s="4"/>
      <c r="MMU84" s="4"/>
      <c r="MMV84" s="4"/>
      <c r="MMW84" s="4"/>
      <c r="MMX84" s="4"/>
      <c r="MMY84" s="4"/>
      <c r="MMZ84" s="4"/>
      <c r="MNA84" s="4"/>
      <c r="MNB84" s="4"/>
      <c r="MNC84" s="4"/>
      <c r="MND84" s="4"/>
      <c r="MNE84" s="4"/>
      <c r="MNF84" s="4"/>
      <c r="MNG84" s="4"/>
      <c r="MNH84" s="4"/>
      <c r="MNI84" s="4"/>
      <c r="MNJ84" s="4"/>
      <c r="MNK84" s="4"/>
      <c r="MNL84" s="4"/>
      <c r="MNM84" s="4"/>
      <c r="MNN84" s="4"/>
      <c r="MNO84" s="4"/>
      <c r="MNP84" s="4"/>
      <c r="MNQ84" s="4"/>
      <c r="MNR84" s="4"/>
      <c r="MNS84" s="4"/>
      <c r="MNT84" s="4"/>
      <c r="MNU84" s="4"/>
      <c r="MNV84" s="4"/>
      <c r="MNW84" s="4"/>
      <c r="MNX84" s="4"/>
      <c r="MNY84" s="4"/>
      <c r="MNZ84" s="4"/>
      <c r="MOA84" s="4"/>
      <c r="MOB84" s="4"/>
      <c r="MOC84" s="4"/>
      <c r="MOD84" s="4"/>
      <c r="MOE84" s="4"/>
      <c r="MOF84" s="4"/>
      <c r="MOG84" s="4"/>
      <c r="MOH84" s="4"/>
      <c r="MOI84" s="4"/>
      <c r="MOJ84" s="4"/>
      <c r="MOK84" s="4"/>
      <c r="MOL84" s="4"/>
      <c r="MOM84" s="4"/>
      <c r="MON84" s="4"/>
      <c r="MOO84" s="4"/>
      <c r="MOP84" s="4"/>
      <c r="MOQ84" s="4"/>
      <c r="MOR84" s="4"/>
      <c r="MOS84" s="4"/>
      <c r="MOT84" s="4"/>
      <c r="MOU84" s="4"/>
      <c r="MOV84" s="4"/>
      <c r="MOW84" s="4"/>
      <c r="MOX84" s="4"/>
      <c r="MOY84" s="4"/>
      <c r="MOZ84" s="4"/>
      <c r="MPA84" s="4"/>
      <c r="MPB84" s="4"/>
      <c r="MPC84" s="4"/>
      <c r="MPD84" s="4"/>
      <c r="MPE84" s="4"/>
      <c r="MPF84" s="4"/>
      <c r="MPG84" s="4"/>
      <c r="MPH84" s="4"/>
      <c r="MPI84" s="4"/>
      <c r="MPJ84" s="4"/>
      <c r="MPK84" s="4"/>
      <c r="MPL84" s="4"/>
      <c r="MPM84" s="4"/>
      <c r="MPN84" s="4"/>
      <c r="MPO84" s="4"/>
      <c r="MPP84" s="4"/>
      <c r="MPQ84" s="4"/>
      <c r="MPR84" s="4"/>
      <c r="MPS84" s="4"/>
      <c r="MPT84" s="4"/>
      <c r="MPU84" s="4"/>
      <c r="MPV84" s="4"/>
      <c r="MPW84" s="4"/>
      <c r="MPX84" s="4"/>
      <c r="MPY84" s="4"/>
      <c r="MPZ84" s="4"/>
      <c r="MQA84" s="4"/>
      <c r="MQB84" s="4"/>
      <c r="MQC84" s="4"/>
      <c r="MQD84" s="4"/>
      <c r="MQE84" s="4"/>
      <c r="MQF84" s="4"/>
      <c r="MQG84" s="4"/>
      <c r="MQH84" s="4"/>
      <c r="MQI84" s="4"/>
      <c r="MQJ84" s="4"/>
      <c r="MQK84" s="4"/>
      <c r="MQL84" s="4"/>
      <c r="MQM84" s="4"/>
      <c r="MQN84" s="4"/>
      <c r="MQO84" s="4"/>
      <c r="MQP84" s="4"/>
      <c r="MQQ84" s="4"/>
      <c r="MQR84" s="4"/>
      <c r="MQS84" s="4"/>
      <c r="MQT84" s="4"/>
      <c r="MQU84" s="4"/>
      <c r="MQV84" s="4"/>
      <c r="MQW84" s="4"/>
      <c r="MQX84" s="4"/>
      <c r="MQY84" s="4"/>
      <c r="MQZ84" s="4"/>
      <c r="MRA84" s="4"/>
      <c r="MRB84" s="4"/>
      <c r="MRC84" s="4"/>
      <c r="MRD84" s="4"/>
      <c r="MRE84" s="4"/>
      <c r="MRF84" s="4"/>
      <c r="MRG84" s="4"/>
      <c r="MRH84" s="4"/>
      <c r="MRI84" s="4"/>
      <c r="MRJ84" s="4"/>
      <c r="MRK84" s="4"/>
      <c r="MRL84" s="4"/>
      <c r="MRM84" s="4"/>
      <c r="MRN84" s="4"/>
      <c r="MRO84" s="4"/>
      <c r="MRP84" s="4"/>
      <c r="MRQ84" s="4"/>
      <c r="MRR84" s="4"/>
      <c r="MRS84" s="4"/>
      <c r="MRT84" s="4"/>
      <c r="MRU84" s="4"/>
      <c r="MRV84" s="4"/>
      <c r="MRW84" s="4"/>
      <c r="MRX84" s="4"/>
      <c r="MRY84" s="4"/>
      <c r="MRZ84" s="4"/>
      <c r="MSA84" s="4"/>
      <c r="MSB84" s="4"/>
      <c r="MSC84" s="4"/>
      <c r="MSD84" s="4"/>
      <c r="MSE84" s="4"/>
      <c r="MSF84" s="4"/>
      <c r="MSG84" s="4"/>
      <c r="MSH84" s="4"/>
      <c r="MSI84" s="4"/>
      <c r="MSJ84" s="4"/>
      <c r="MSK84" s="4"/>
      <c r="MSL84" s="4"/>
      <c r="MSM84" s="4"/>
      <c r="MSN84" s="4"/>
      <c r="MSO84" s="4"/>
      <c r="MSP84" s="4"/>
      <c r="MSQ84" s="4"/>
      <c r="MSR84" s="4"/>
      <c r="MSS84" s="4"/>
      <c r="MST84" s="4"/>
      <c r="MSU84" s="4"/>
      <c r="MSV84" s="4"/>
      <c r="MSW84" s="4"/>
      <c r="MSX84" s="4"/>
      <c r="MSY84" s="4"/>
      <c r="MSZ84" s="4"/>
      <c r="MTA84" s="4"/>
      <c r="MTB84" s="4"/>
      <c r="MTC84" s="4"/>
      <c r="MTD84" s="4"/>
      <c r="MTE84" s="4"/>
      <c r="MTF84" s="4"/>
      <c r="MTG84" s="4"/>
      <c r="MTH84" s="4"/>
      <c r="MTI84" s="4"/>
      <c r="MTJ84" s="4"/>
      <c r="MTK84" s="4"/>
      <c r="MTL84" s="4"/>
      <c r="MTM84" s="4"/>
      <c r="MTN84" s="4"/>
      <c r="MTO84" s="4"/>
      <c r="MTP84" s="4"/>
      <c r="MTQ84" s="4"/>
      <c r="MTR84" s="4"/>
      <c r="MTS84" s="4"/>
      <c r="MTT84" s="4"/>
      <c r="MTU84" s="4"/>
      <c r="MTV84" s="4"/>
      <c r="MTW84" s="4"/>
      <c r="MTX84" s="4"/>
      <c r="MTY84" s="4"/>
      <c r="MTZ84" s="4"/>
      <c r="MUA84" s="4"/>
      <c r="MUB84" s="4"/>
      <c r="MUC84" s="4"/>
      <c r="MUD84" s="4"/>
      <c r="MUE84" s="4"/>
      <c r="MUF84" s="4"/>
      <c r="MUG84" s="4"/>
      <c r="MUH84" s="4"/>
      <c r="MUI84" s="4"/>
      <c r="MUJ84" s="4"/>
      <c r="MUK84" s="4"/>
      <c r="MUL84" s="4"/>
      <c r="MUM84" s="4"/>
      <c r="MUN84" s="4"/>
      <c r="MUO84" s="4"/>
      <c r="MUP84" s="4"/>
      <c r="MUQ84" s="4"/>
      <c r="MUR84" s="4"/>
      <c r="MUS84" s="4"/>
      <c r="MUT84" s="4"/>
      <c r="MUU84" s="4"/>
      <c r="MUV84" s="4"/>
      <c r="MUW84" s="4"/>
      <c r="MUX84" s="4"/>
      <c r="MUY84" s="4"/>
      <c r="MUZ84" s="4"/>
      <c r="MVA84" s="4"/>
      <c r="MVB84" s="4"/>
      <c r="MVC84" s="4"/>
      <c r="MVD84" s="4"/>
      <c r="MVE84" s="4"/>
      <c r="MVF84" s="4"/>
      <c r="MVG84" s="4"/>
      <c r="MVH84" s="4"/>
      <c r="MVI84" s="4"/>
      <c r="MVJ84" s="4"/>
      <c r="MVK84" s="4"/>
      <c r="MVL84" s="4"/>
      <c r="MVM84" s="4"/>
      <c r="MVN84" s="4"/>
      <c r="MVO84" s="4"/>
      <c r="MVP84" s="4"/>
      <c r="MVQ84" s="4"/>
      <c r="MVR84" s="4"/>
      <c r="MVS84" s="4"/>
      <c r="MVT84" s="4"/>
      <c r="MVU84" s="4"/>
      <c r="MVV84" s="4"/>
      <c r="MVW84" s="4"/>
      <c r="MVX84" s="4"/>
      <c r="MVY84" s="4"/>
      <c r="MVZ84" s="4"/>
      <c r="MWA84" s="4"/>
      <c r="MWB84" s="4"/>
      <c r="MWC84" s="4"/>
      <c r="MWD84" s="4"/>
      <c r="MWE84" s="4"/>
      <c r="MWF84" s="4"/>
      <c r="MWG84" s="4"/>
      <c r="MWH84" s="4"/>
      <c r="MWI84" s="4"/>
      <c r="MWJ84" s="4"/>
      <c r="MWK84" s="4"/>
      <c r="MWL84" s="4"/>
      <c r="MWM84" s="4"/>
      <c r="MWN84" s="4"/>
      <c r="MWO84" s="4"/>
      <c r="MWP84" s="4"/>
      <c r="MWQ84" s="4"/>
      <c r="MWR84" s="4"/>
      <c r="MWS84" s="4"/>
      <c r="MWT84" s="4"/>
      <c r="MWU84" s="4"/>
      <c r="MWV84" s="4"/>
      <c r="MWW84" s="4"/>
      <c r="MWX84" s="4"/>
      <c r="MWY84" s="4"/>
      <c r="MWZ84" s="4"/>
      <c r="MXA84" s="4"/>
      <c r="MXB84" s="4"/>
      <c r="MXC84" s="4"/>
      <c r="MXD84" s="4"/>
      <c r="MXE84" s="4"/>
      <c r="MXF84" s="4"/>
      <c r="MXG84" s="4"/>
      <c r="MXH84" s="4"/>
      <c r="MXI84" s="4"/>
      <c r="MXJ84" s="4"/>
      <c r="MXK84" s="4"/>
      <c r="MXL84" s="4"/>
      <c r="MXM84" s="4"/>
      <c r="MXN84" s="4"/>
      <c r="MXO84" s="4"/>
      <c r="MXP84" s="4"/>
      <c r="MXQ84" s="4"/>
      <c r="MXR84" s="4"/>
      <c r="MXS84" s="4"/>
      <c r="MXT84" s="4"/>
      <c r="MXU84" s="4"/>
      <c r="MXV84" s="4"/>
      <c r="MXW84" s="4"/>
      <c r="MXX84" s="4"/>
      <c r="MXY84" s="4"/>
      <c r="MXZ84" s="4"/>
      <c r="MYA84" s="4"/>
      <c r="MYB84" s="4"/>
      <c r="MYC84" s="4"/>
      <c r="MYD84" s="4"/>
      <c r="MYE84" s="4"/>
      <c r="MYF84" s="4"/>
      <c r="MYG84" s="4"/>
      <c r="MYH84" s="4"/>
      <c r="MYI84" s="4"/>
      <c r="MYJ84" s="4"/>
      <c r="MYK84" s="4"/>
      <c r="MYL84" s="4"/>
      <c r="MYM84" s="4"/>
      <c r="MYN84" s="4"/>
      <c r="MYO84" s="4"/>
      <c r="MYP84" s="4"/>
      <c r="MYQ84" s="4"/>
      <c r="MYR84" s="4"/>
      <c r="MYS84" s="4"/>
      <c r="MYT84" s="4"/>
      <c r="MYU84" s="4"/>
      <c r="MYV84" s="4"/>
      <c r="MYW84" s="4"/>
      <c r="MYX84" s="4"/>
      <c r="MYY84" s="4"/>
      <c r="MYZ84" s="4"/>
      <c r="MZA84" s="4"/>
      <c r="MZB84" s="4"/>
      <c r="MZC84" s="4"/>
      <c r="MZD84" s="4"/>
      <c r="MZE84" s="4"/>
      <c r="MZF84" s="4"/>
      <c r="MZG84" s="4"/>
      <c r="MZH84" s="4"/>
      <c r="MZI84" s="4"/>
      <c r="MZJ84" s="4"/>
      <c r="MZK84" s="4"/>
      <c r="MZL84" s="4"/>
      <c r="MZM84" s="4"/>
      <c r="MZN84" s="4"/>
      <c r="MZO84" s="4"/>
      <c r="MZP84" s="4"/>
      <c r="MZQ84" s="4"/>
      <c r="MZR84" s="4"/>
      <c r="MZS84" s="4"/>
      <c r="MZT84" s="4"/>
      <c r="MZU84" s="4"/>
      <c r="MZV84" s="4"/>
      <c r="MZW84" s="4"/>
      <c r="MZX84" s="4"/>
      <c r="MZY84" s="4"/>
      <c r="MZZ84" s="4"/>
      <c r="NAA84" s="4"/>
      <c r="NAB84" s="4"/>
      <c r="NAC84" s="4"/>
      <c r="NAD84" s="4"/>
      <c r="NAE84" s="4"/>
      <c r="NAF84" s="4"/>
      <c r="NAG84" s="4"/>
      <c r="NAH84" s="4"/>
      <c r="NAI84" s="4"/>
      <c r="NAJ84" s="4"/>
      <c r="NAK84" s="4"/>
      <c r="NAL84" s="4"/>
      <c r="NAM84" s="4"/>
      <c r="NAN84" s="4"/>
      <c r="NAO84" s="4"/>
      <c r="NAP84" s="4"/>
      <c r="NAQ84" s="4"/>
      <c r="NAR84" s="4"/>
      <c r="NAS84" s="4"/>
      <c r="NAT84" s="4"/>
      <c r="NAU84" s="4"/>
      <c r="NAV84" s="4"/>
      <c r="NAW84" s="4"/>
      <c r="NAX84" s="4"/>
      <c r="NAY84" s="4"/>
      <c r="NAZ84" s="4"/>
      <c r="NBA84" s="4"/>
      <c r="NBB84" s="4"/>
      <c r="NBC84" s="4"/>
      <c r="NBD84" s="4"/>
      <c r="NBE84" s="4"/>
      <c r="NBF84" s="4"/>
      <c r="NBG84" s="4"/>
      <c r="NBH84" s="4"/>
      <c r="NBI84" s="4"/>
      <c r="NBJ84" s="4"/>
      <c r="NBK84" s="4"/>
      <c r="NBL84" s="4"/>
      <c r="NBM84" s="4"/>
      <c r="NBN84" s="4"/>
      <c r="NBO84" s="4"/>
      <c r="NBP84" s="4"/>
      <c r="NBQ84" s="4"/>
      <c r="NBR84" s="4"/>
      <c r="NBS84" s="4"/>
      <c r="NBT84" s="4"/>
      <c r="NBU84" s="4"/>
      <c r="NBV84" s="4"/>
      <c r="NBW84" s="4"/>
      <c r="NBX84" s="4"/>
      <c r="NBY84" s="4"/>
      <c r="NBZ84" s="4"/>
      <c r="NCA84" s="4"/>
      <c r="NCB84" s="4"/>
      <c r="NCC84" s="4"/>
      <c r="NCD84" s="4"/>
      <c r="NCE84" s="4"/>
      <c r="NCF84" s="4"/>
      <c r="NCG84" s="4"/>
      <c r="NCH84" s="4"/>
      <c r="NCI84" s="4"/>
      <c r="NCJ84" s="4"/>
      <c r="NCK84" s="4"/>
      <c r="NCL84" s="4"/>
      <c r="NCM84" s="4"/>
      <c r="NCN84" s="4"/>
      <c r="NCO84" s="4"/>
      <c r="NCP84" s="4"/>
      <c r="NCQ84" s="4"/>
      <c r="NCR84" s="4"/>
      <c r="NCS84" s="4"/>
      <c r="NCT84" s="4"/>
      <c r="NCU84" s="4"/>
      <c r="NCV84" s="4"/>
      <c r="NCW84" s="4"/>
      <c r="NCX84" s="4"/>
      <c r="NCY84" s="4"/>
      <c r="NCZ84" s="4"/>
      <c r="NDA84" s="4"/>
      <c r="NDB84" s="4"/>
      <c r="NDC84" s="4"/>
      <c r="NDD84" s="4"/>
      <c r="NDE84" s="4"/>
      <c r="NDF84" s="4"/>
      <c r="NDG84" s="4"/>
      <c r="NDH84" s="4"/>
      <c r="NDI84" s="4"/>
      <c r="NDJ84" s="4"/>
      <c r="NDK84" s="4"/>
      <c r="NDL84" s="4"/>
      <c r="NDM84" s="4"/>
      <c r="NDN84" s="4"/>
      <c r="NDO84" s="4"/>
      <c r="NDP84" s="4"/>
      <c r="NDQ84" s="4"/>
      <c r="NDR84" s="4"/>
      <c r="NDS84" s="4"/>
      <c r="NDT84" s="4"/>
      <c r="NDU84" s="4"/>
      <c r="NDV84" s="4"/>
      <c r="NDW84" s="4"/>
      <c r="NDX84" s="4"/>
      <c r="NDY84" s="4"/>
      <c r="NDZ84" s="4"/>
      <c r="NEA84" s="4"/>
      <c r="NEB84" s="4"/>
      <c r="NEC84" s="4"/>
      <c r="NED84" s="4"/>
      <c r="NEE84" s="4"/>
      <c r="NEF84" s="4"/>
      <c r="NEG84" s="4"/>
      <c r="NEH84" s="4"/>
      <c r="NEI84" s="4"/>
      <c r="NEJ84" s="4"/>
      <c r="NEK84" s="4"/>
      <c r="NEL84" s="4"/>
      <c r="NEM84" s="4"/>
      <c r="NEN84" s="4"/>
      <c r="NEO84" s="4"/>
      <c r="NEP84" s="4"/>
      <c r="NEQ84" s="4"/>
      <c r="NER84" s="4"/>
      <c r="NES84" s="4"/>
      <c r="NET84" s="4"/>
      <c r="NEU84" s="4"/>
      <c r="NEV84" s="4"/>
      <c r="NEW84" s="4"/>
      <c r="NEX84" s="4"/>
      <c r="NEY84" s="4"/>
      <c r="NEZ84" s="4"/>
      <c r="NFA84" s="4"/>
      <c r="NFB84" s="4"/>
      <c r="NFC84" s="4"/>
      <c r="NFD84" s="4"/>
      <c r="NFE84" s="4"/>
      <c r="NFF84" s="4"/>
      <c r="NFG84" s="4"/>
      <c r="NFH84" s="4"/>
      <c r="NFI84" s="4"/>
      <c r="NFJ84" s="4"/>
      <c r="NFK84" s="4"/>
      <c r="NFL84" s="4"/>
      <c r="NFM84" s="4"/>
      <c r="NFN84" s="4"/>
      <c r="NFO84" s="4"/>
      <c r="NFP84" s="4"/>
      <c r="NFQ84" s="4"/>
      <c r="NFR84" s="4"/>
      <c r="NFS84" s="4"/>
      <c r="NFT84" s="4"/>
      <c r="NFU84" s="4"/>
      <c r="NFV84" s="4"/>
      <c r="NFW84" s="4"/>
      <c r="NFX84" s="4"/>
      <c r="NFY84" s="4"/>
      <c r="NFZ84" s="4"/>
      <c r="NGA84" s="4"/>
      <c r="NGB84" s="4"/>
      <c r="NGC84" s="4"/>
      <c r="NGD84" s="4"/>
      <c r="NGE84" s="4"/>
      <c r="NGF84" s="4"/>
      <c r="NGG84" s="4"/>
      <c r="NGH84" s="4"/>
      <c r="NGI84" s="4"/>
      <c r="NGJ84" s="4"/>
      <c r="NGK84" s="4"/>
      <c r="NGL84" s="4"/>
      <c r="NGM84" s="4"/>
      <c r="NGN84" s="4"/>
      <c r="NGO84" s="4"/>
      <c r="NGP84" s="4"/>
      <c r="NGQ84" s="4"/>
      <c r="NGR84" s="4"/>
      <c r="NGS84" s="4"/>
      <c r="NGT84" s="4"/>
      <c r="NGU84" s="4"/>
      <c r="NGV84" s="4"/>
      <c r="NGW84" s="4"/>
      <c r="NGX84" s="4"/>
      <c r="NGY84" s="4"/>
      <c r="NGZ84" s="4"/>
      <c r="NHA84" s="4"/>
      <c r="NHB84" s="4"/>
      <c r="NHC84" s="4"/>
      <c r="NHD84" s="4"/>
      <c r="NHE84" s="4"/>
      <c r="NHF84" s="4"/>
      <c r="NHG84" s="4"/>
      <c r="NHH84" s="4"/>
      <c r="NHI84" s="4"/>
      <c r="NHJ84" s="4"/>
      <c r="NHK84" s="4"/>
      <c r="NHL84" s="4"/>
      <c r="NHM84" s="4"/>
      <c r="NHN84" s="4"/>
      <c r="NHO84" s="4"/>
      <c r="NHP84" s="4"/>
      <c r="NHQ84" s="4"/>
      <c r="NHR84" s="4"/>
      <c r="NHS84" s="4"/>
      <c r="NHT84" s="4"/>
      <c r="NHU84" s="4"/>
      <c r="NHV84" s="4"/>
      <c r="NHW84" s="4"/>
      <c r="NHX84" s="4"/>
      <c r="NHY84" s="4"/>
      <c r="NHZ84" s="4"/>
      <c r="NIA84" s="4"/>
      <c r="NIB84" s="4"/>
      <c r="NIC84" s="4"/>
      <c r="NID84" s="4"/>
      <c r="NIE84" s="4"/>
      <c r="NIF84" s="4"/>
      <c r="NIG84" s="4"/>
      <c r="NIH84" s="4"/>
      <c r="NII84" s="4"/>
      <c r="NIJ84" s="4"/>
      <c r="NIK84" s="4"/>
      <c r="NIL84" s="4"/>
      <c r="NIM84" s="4"/>
      <c r="NIN84" s="4"/>
      <c r="NIO84" s="4"/>
      <c r="NIP84" s="4"/>
      <c r="NIQ84" s="4"/>
      <c r="NIR84" s="4"/>
      <c r="NIS84" s="4"/>
      <c r="NIT84" s="4"/>
      <c r="NIU84" s="4"/>
      <c r="NIV84" s="4"/>
      <c r="NIW84" s="4"/>
      <c r="NIX84" s="4"/>
      <c r="NIY84" s="4"/>
      <c r="NIZ84" s="4"/>
      <c r="NJA84" s="4"/>
      <c r="NJB84" s="4"/>
      <c r="NJC84" s="4"/>
      <c r="NJD84" s="4"/>
      <c r="NJE84" s="4"/>
      <c r="NJF84" s="4"/>
      <c r="NJG84" s="4"/>
      <c r="NJH84" s="4"/>
      <c r="NJI84" s="4"/>
      <c r="NJJ84" s="4"/>
      <c r="NJK84" s="4"/>
      <c r="NJL84" s="4"/>
      <c r="NJM84" s="4"/>
      <c r="NJN84" s="4"/>
      <c r="NJO84" s="4"/>
      <c r="NJP84" s="4"/>
      <c r="NJQ84" s="4"/>
      <c r="NJR84" s="4"/>
      <c r="NJS84" s="4"/>
      <c r="NJT84" s="4"/>
      <c r="NJU84" s="4"/>
      <c r="NJV84" s="4"/>
      <c r="NJW84" s="4"/>
      <c r="NJX84" s="4"/>
      <c r="NJY84" s="4"/>
      <c r="NJZ84" s="4"/>
      <c r="NKA84" s="4"/>
      <c r="NKB84" s="4"/>
      <c r="NKC84" s="4"/>
      <c r="NKD84" s="4"/>
      <c r="NKE84" s="4"/>
      <c r="NKF84" s="4"/>
      <c r="NKG84" s="4"/>
      <c r="NKH84" s="4"/>
      <c r="NKI84" s="4"/>
      <c r="NKJ84" s="4"/>
      <c r="NKK84" s="4"/>
      <c r="NKL84" s="4"/>
      <c r="NKM84" s="4"/>
      <c r="NKN84" s="4"/>
      <c r="NKO84" s="4"/>
      <c r="NKP84" s="4"/>
      <c r="NKQ84" s="4"/>
      <c r="NKR84" s="4"/>
      <c r="NKS84" s="4"/>
      <c r="NKT84" s="4"/>
      <c r="NKU84" s="4"/>
      <c r="NKV84" s="4"/>
      <c r="NKW84" s="4"/>
      <c r="NKX84" s="4"/>
      <c r="NKY84" s="4"/>
      <c r="NKZ84" s="4"/>
      <c r="NLA84" s="4"/>
      <c r="NLB84" s="4"/>
      <c r="NLC84" s="4"/>
      <c r="NLD84" s="4"/>
      <c r="NLE84" s="4"/>
      <c r="NLF84" s="4"/>
      <c r="NLG84" s="4"/>
      <c r="NLH84" s="4"/>
      <c r="NLI84" s="4"/>
      <c r="NLJ84" s="4"/>
      <c r="NLK84" s="4"/>
      <c r="NLL84" s="4"/>
      <c r="NLM84" s="4"/>
      <c r="NLN84" s="4"/>
      <c r="NLO84" s="4"/>
      <c r="NLP84" s="4"/>
      <c r="NLQ84" s="4"/>
      <c r="NLR84" s="4"/>
      <c r="NLS84" s="4"/>
      <c r="NLT84" s="4"/>
      <c r="NLU84" s="4"/>
      <c r="NLV84" s="4"/>
      <c r="NLW84" s="4"/>
      <c r="NLX84" s="4"/>
      <c r="NLY84" s="4"/>
      <c r="NLZ84" s="4"/>
      <c r="NMA84" s="4"/>
      <c r="NMB84" s="4"/>
      <c r="NMC84" s="4"/>
      <c r="NMD84" s="4"/>
      <c r="NME84" s="4"/>
      <c r="NMF84" s="4"/>
      <c r="NMG84" s="4"/>
      <c r="NMH84" s="4"/>
      <c r="NMI84" s="4"/>
      <c r="NMJ84" s="4"/>
      <c r="NMK84" s="4"/>
      <c r="NML84" s="4"/>
      <c r="NMM84" s="4"/>
      <c r="NMN84" s="4"/>
      <c r="NMO84" s="4"/>
      <c r="NMP84" s="4"/>
      <c r="NMQ84" s="4"/>
      <c r="NMR84" s="4"/>
      <c r="NMS84" s="4"/>
      <c r="NMT84" s="4"/>
      <c r="NMU84" s="4"/>
      <c r="NMV84" s="4"/>
      <c r="NMW84" s="4"/>
      <c r="NMX84" s="4"/>
      <c r="NMY84" s="4"/>
      <c r="NMZ84" s="4"/>
      <c r="NNA84" s="4"/>
      <c r="NNB84" s="4"/>
      <c r="NNC84" s="4"/>
      <c r="NND84" s="4"/>
      <c r="NNE84" s="4"/>
      <c r="NNF84" s="4"/>
      <c r="NNG84" s="4"/>
      <c r="NNH84" s="4"/>
      <c r="NNI84" s="4"/>
      <c r="NNJ84" s="4"/>
      <c r="NNK84" s="4"/>
      <c r="NNL84" s="4"/>
      <c r="NNM84" s="4"/>
      <c r="NNN84" s="4"/>
      <c r="NNO84" s="4"/>
      <c r="NNP84" s="4"/>
      <c r="NNQ84" s="4"/>
      <c r="NNR84" s="4"/>
      <c r="NNS84" s="4"/>
      <c r="NNT84" s="4"/>
      <c r="NNU84" s="4"/>
      <c r="NNV84" s="4"/>
      <c r="NNW84" s="4"/>
      <c r="NNX84" s="4"/>
      <c r="NNY84" s="4"/>
      <c r="NNZ84" s="4"/>
      <c r="NOA84" s="4"/>
      <c r="NOB84" s="4"/>
      <c r="NOC84" s="4"/>
      <c r="NOD84" s="4"/>
      <c r="NOE84" s="4"/>
      <c r="NOF84" s="4"/>
      <c r="NOG84" s="4"/>
      <c r="NOH84" s="4"/>
      <c r="NOI84" s="4"/>
      <c r="NOJ84" s="4"/>
      <c r="NOK84" s="4"/>
      <c r="NOL84" s="4"/>
      <c r="NOM84" s="4"/>
      <c r="NON84" s="4"/>
      <c r="NOO84" s="4"/>
      <c r="NOP84" s="4"/>
      <c r="NOQ84" s="4"/>
      <c r="NOR84" s="4"/>
      <c r="NOS84" s="4"/>
      <c r="NOT84" s="4"/>
      <c r="NOU84" s="4"/>
      <c r="NOV84" s="4"/>
      <c r="NOW84" s="4"/>
      <c r="NOX84" s="4"/>
      <c r="NOY84" s="4"/>
      <c r="NOZ84" s="4"/>
      <c r="NPA84" s="4"/>
      <c r="NPB84" s="4"/>
      <c r="NPC84" s="4"/>
      <c r="NPD84" s="4"/>
      <c r="NPE84" s="4"/>
      <c r="NPF84" s="4"/>
      <c r="NPG84" s="4"/>
      <c r="NPH84" s="4"/>
      <c r="NPI84" s="4"/>
      <c r="NPJ84" s="4"/>
      <c r="NPK84" s="4"/>
      <c r="NPL84" s="4"/>
      <c r="NPM84" s="4"/>
      <c r="NPN84" s="4"/>
      <c r="NPO84" s="4"/>
      <c r="NPP84" s="4"/>
      <c r="NPQ84" s="4"/>
      <c r="NPR84" s="4"/>
      <c r="NPS84" s="4"/>
      <c r="NPT84" s="4"/>
      <c r="NPU84" s="4"/>
      <c r="NPV84" s="4"/>
      <c r="NPW84" s="4"/>
      <c r="NPX84" s="4"/>
      <c r="NPY84" s="4"/>
      <c r="NPZ84" s="4"/>
      <c r="NQA84" s="4"/>
      <c r="NQB84" s="4"/>
      <c r="NQC84" s="4"/>
      <c r="NQD84" s="4"/>
      <c r="NQE84" s="4"/>
      <c r="NQF84" s="4"/>
      <c r="NQG84" s="4"/>
      <c r="NQH84" s="4"/>
      <c r="NQI84" s="4"/>
      <c r="NQJ84" s="4"/>
      <c r="NQK84" s="4"/>
      <c r="NQL84" s="4"/>
      <c r="NQM84" s="4"/>
      <c r="NQN84" s="4"/>
      <c r="NQO84" s="4"/>
      <c r="NQP84" s="4"/>
      <c r="NQQ84" s="4"/>
      <c r="NQR84" s="4"/>
      <c r="NQS84" s="4"/>
      <c r="NQT84" s="4"/>
      <c r="NQU84" s="4"/>
      <c r="NQV84" s="4"/>
      <c r="NQW84" s="4"/>
      <c r="NQX84" s="4"/>
      <c r="NQY84" s="4"/>
      <c r="NQZ84" s="4"/>
      <c r="NRA84" s="4"/>
      <c r="NRB84" s="4"/>
      <c r="NRC84" s="4"/>
      <c r="NRD84" s="4"/>
      <c r="NRE84" s="4"/>
      <c r="NRF84" s="4"/>
      <c r="NRG84" s="4"/>
      <c r="NRH84" s="4"/>
      <c r="NRI84" s="4"/>
      <c r="NRJ84" s="4"/>
      <c r="NRK84" s="4"/>
      <c r="NRL84" s="4"/>
      <c r="NRM84" s="4"/>
      <c r="NRN84" s="4"/>
      <c r="NRO84" s="4"/>
      <c r="NRP84" s="4"/>
      <c r="NRQ84" s="4"/>
      <c r="NRR84" s="4"/>
      <c r="NRS84" s="4"/>
      <c r="NRT84" s="4"/>
      <c r="NRU84" s="4"/>
      <c r="NRV84" s="4"/>
      <c r="NRW84" s="4"/>
      <c r="NRX84" s="4"/>
      <c r="NRY84" s="4"/>
      <c r="NRZ84" s="4"/>
      <c r="NSA84" s="4"/>
      <c r="NSB84" s="4"/>
      <c r="NSC84" s="4"/>
      <c r="NSD84" s="4"/>
      <c r="NSE84" s="4"/>
      <c r="NSF84" s="4"/>
      <c r="NSG84" s="4"/>
      <c r="NSH84" s="4"/>
      <c r="NSI84" s="4"/>
      <c r="NSJ84" s="4"/>
      <c r="NSK84" s="4"/>
      <c r="NSL84" s="4"/>
      <c r="NSM84" s="4"/>
      <c r="NSN84" s="4"/>
      <c r="NSO84" s="4"/>
      <c r="NSP84" s="4"/>
      <c r="NSQ84" s="4"/>
      <c r="NSR84" s="4"/>
      <c r="NSS84" s="4"/>
      <c r="NST84" s="4"/>
      <c r="NSU84" s="4"/>
      <c r="NSV84" s="4"/>
      <c r="NSW84" s="4"/>
      <c r="NSX84" s="4"/>
      <c r="NSY84" s="4"/>
      <c r="NSZ84" s="4"/>
      <c r="NTA84" s="4"/>
      <c r="NTB84" s="4"/>
      <c r="NTC84" s="4"/>
      <c r="NTD84" s="4"/>
      <c r="NTE84" s="4"/>
      <c r="NTF84" s="4"/>
      <c r="NTG84" s="4"/>
      <c r="NTH84" s="4"/>
      <c r="NTI84" s="4"/>
      <c r="NTJ84" s="4"/>
      <c r="NTK84" s="4"/>
      <c r="NTL84" s="4"/>
      <c r="NTM84" s="4"/>
      <c r="NTN84" s="4"/>
      <c r="NTO84" s="4"/>
      <c r="NTP84" s="4"/>
      <c r="NTQ84" s="4"/>
      <c r="NTR84" s="4"/>
      <c r="NTS84" s="4"/>
      <c r="NTT84" s="4"/>
      <c r="NTU84" s="4"/>
      <c r="NTV84" s="4"/>
      <c r="NTW84" s="4"/>
      <c r="NTX84" s="4"/>
      <c r="NTY84" s="4"/>
      <c r="NTZ84" s="4"/>
      <c r="NUA84" s="4"/>
      <c r="NUB84" s="4"/>
      <c r="NUC84" s="4"/>
      <c r="NUD84" s="4"/>
      <c r="NUE84" s="4"/>
      <c r="NUF84" s="4"/>
      <c r="NUG84" s="4"/>
      <c r="NUH84" s="4"/>
      <c r="NUI84" s="4"/>
      <c r="NUJ84" s="4"/>
      <c r="NUK84" s="4"/>
      <c r="NUL84" s="4"/>
      <c r="NUM84" s="4"/>
      <c r="NUN84" s="4"/>
      <c r="NUO84" s="4"/>
      <c r="NUP84" s="4"/>
      <c r="NUQ84" s="4"/>
      <c r="NUR84" s="4"/>
      <c r="NUS84" s="4"/>
      <c r="NUT84" s="4"/>
      <c r="NUU84" s="4"/>
      <c r="NUV84" s="4"/>
      <c r="NUW84" s="4"/>
      <c r="NUX84" s="4"/>
      <c r="NUY84" s="4"/>
      <c r="NUZ84" s="4"/>
      <c r="NVA84" s="4"/>
      <c r="NVB84" s="4"/>
      <c r="NVC84" s="4"/>
      <c r="NVD84" s="4"/>
      <c r="NVE84" s="4"/>
      <c r="NVF84" s="4"/>
      <c r="NVG84" s="4"/>
      <c r="NVH84" s="4"/>
      <c r="NVI84" s="4"/>
      <c r="NVJ84" s="4"/>
      <c r="NVK84" s="4"/>
      <c r="NVL84" s="4"/>
      <c r="NVM84" s="4"/>
      <c r="NVN84" s="4"/>
      <c r="NVO84" s="4"/>
      <c r="NVP84" s="4"/>
      <c r="NVQ84" s="4"/>
      <c r="NVR84" s="4"/>
      <c r="NVS84" s="4"/>
      <c r="NVT84" s="4"/>
      <c r="NVU84" s="4"/>
      <c r="NVV84" s="4"/>
      <c r="NVW84" s="4"/>
      <c r="NVX84" s="4"/>
      <c r="NVY84" s="4"/>
      <c r="NVZ84" s="4"/>
      <c r="NWA84" s="4"/>
      <c r="NWB84" s="4"/>
      <c r="NWC84" s="4"/>
      <c r="NWD84" s="4"/>
      <c r="NWE84" s="4"/>
      <c r="NWF84" s="4"/>
      <c r="NWG84" s="4"/>
      <c r="NWH84" s="4"/>
      <c r="NWI84" s="4"/>
      <c r="NWJ84" s="4"/>
      <c r="NWK84" s="4"/>
      <c r="NWL84" s="4"/>
      <c r="NWM84" s="4"/>
      <c r="NWN84" s="4"/>
      <c r="NWO84" s="4"/>
      <c r="NWP84" s="4"/>
      <c r="NWQ84" s="4"/>
      <c r="NWR84" s="4"/>
      <c r="NWS84" s="4"/>
      <c r="NWT84" s="4"/>
      <c r="NWU84" s="4"/>
      <c r="NWV84" s="4"/>
      <c r="NWW84" s="4"/>
      <c r="NWX84" s="4"/>
      <c r="NWY84" s="4"/>
      <c r="NWZ84" s="4"/>
      <c r="NXA84" s="4"/>
      <c r="NXB84" s="4"/>
      <c r="NXC84" s="4"/>
      <c r="NXD84" s="4"/>
      <c r="NXE84" s="4"/>
      <c r="NXF84" s="4"/>
      <c r="NXG84" s="4"/>
      <c r="NXH84" s="4"/>
      <c r="NXI84" s="4"/>
      <c r="NXJ84" s="4"/>
      <c r="NXK84" s="4"/>
      <c r="NXL84" s="4"/>
      <c r="NXM84" s="4"/>
      <c r="NXN84" s="4"/>
      <c r="NXO84" s="4"/>
      <c r="NXP84" s="4"/>
      <c r="NXQ84" s="4"/>
      <c r="NXR84" s="4"/>
      <c r="NXS84" s="4"/>
      <c r="NXT84" s="4"/>
      <c r="NXU84" s="4"/>
      <c r="NXV84" s="4"/>
      <c r="NXW84" s="4"/>
      <c r="NXX84" s="4"/>
      <c r="NXY84" s="4"/>
      <c r="NXZ84" s="4"/>
      <c r="NYA84" s="4"/>
      <c r="NYB84" s="4"/>
      <c r="NYC84" s="4"/>
      <c r="NYD84" s="4"/>
      <c r="NYE84" s="4"/>
      <c r="NYF84" s="4"/>
      <c r="NYG84" s="4"/>
      <c r="NYH84" s="4"/>
      <c r="NYI84" s="4"/>
      <c r="NYJ84" s="4"/>
      <c r="NYK84" s="4"/>
      <c r="NYL84" s="4"/>
      <c r="NYM84" s="4"/>
      <c r="NYN84" s="4"/>
      <c r="NYO84" s="4"/>
      <c r="NYP84" s="4"/>
      <c r="NYQ84" s="4"/>
      <c r="NYR84" s="4"/>
      <c r="NYS84" s="4"/>
      <c r="NYT84" s="4"/>
      <c r="NYU84" s="4"/>
      <c r="NYV84" s="4"/>
      <c r="NYW84" s="4"/>
      <c r="NYX84" s="4"/>
      <c r="NYY84" s="4"/>
      <c r="NYZ84" s="4"/>
      <c r="NZA84" s="4"/>
      <c r="NZB84" s="4"/>
      <c r="NZC84" s="4"/>
      <c r="NZD84" s="4"/>
      <c r="NZE84" s="4"/>
      <c r="NZF84" s="4"/>
      <c r="NZG84" s="4"/>
      <c r="NZH84" s="4"/>
      <c r="NZI84" s="4"/>
      <c r="NZJ84" s="4"/>
      <c r="NZK84" s="4"/>
      <c r="NZL84" s="4"/>
      <c r="NZM84" s="4"/>
      <c r="NZN84" s="4"/>
      <c r="NZO84" s="4"/>
      <c r="NZP84" s="4"/>
      <c r="NZQ84" s="4"/>
      <c r="NZR84" s="4"/>
      <c r="NZS84" s="4"/>
      <c r="NZT84" s="4"/>
      <c r="NZU84" s="4"/>
      <c r="NZV84" s="4"/>
      <c r="NZW84" s="4"/>
      <c r="NZX84" s="4"/>
      <c r="NZY84" s="4"/>
      <c r="NZZ84" s="4"/>
      <c r="OAA84" s="4"/>
      <c r="OAB84" s="4"/>
      <c r="OAC84" s="4"/>
      <c r="OAD84" s="4"/>
      <c r="OAE84" s="4"/>
      <c r="OAF84" s="4"/>
      <c r="OAG84" s="4"/>
      <c r="OAH84" s="4"/>
      <c r="OAI84" s="4"/>
      <c r="OAJ84" s="4"/>
      <c r="OAK84" s="4"/>
      <c r="OAL84" s="4"/>
      <c r="OAM84" s="4"/>
      <c r="OAN84" s="4"/>
      <c r="OAO84" s="4"/>
      <c r="OAP84" s="4"/>
      <c r="OAQ84" s="4"/>
      <c r="OAR84" s="4"/>
      <c r="OAS84" s="4"/>
      <c r="OAT84" s="4"/>
      <c r="OAU84" s="4"/>
      <c r="OAV84" s="4"/>
      <c r="OAW84" s="4"/>
      <c r="OAX84" s="4"/>
      <c r="OAY84" s="4"/>
      <c r="OAZ84" s="4"/>
      <c r="OBA84" s="4"/>
      <c r="OBB84" s="4"/>
      <c r="OBC84" s="4"/>
      <c r="OBD84" s="4"/>
      <c r="OBE84" s="4"/>
      <c r="OBF84" s="4"/>
      <c r="OBG84" s="4"/>
      <c r="OBH84" s="4"/>
      <c r="OBI84" s="4"/>
      <c r="OBJ84" s="4"/>
      <c r="OBK84" s="4"/>
      <c r="OBL84" s="4"/>
      <c r="OBM84" s="4"/>
      <c r="OBN84" s="4"/>
      <c r="OBO84" s="4"/>
      <c r="OBP84" s="4"/>
      <c r="OBQ84" s="4"/>
      <c r="OBR84" s="4"/>
      <c r="OBS84" s="4"/>
      <c r="OBT84" s="4"/>
      <c r="OBU84" s="4"/>
      <c r="OBV84" s="4"/>
      <c r="OBW84" s="4"/>
      <c r="OBX84" s="4"/>
      <c r="OBY84" s="4"/>
      <c r="OBZ84" s="4"/>
      <c r="OCA84" s="4"/>
      <c r="OCB84" s="4"/>
      <c r="OCC84" s="4"/>
      <c r="OCD84" s="4"/>
      <c r="OCE84" s="4"/>
      <c r="OCF84" s="4"/>
      <c r="OCG84" s="4"/>
      <c r="OCH84" s="4"/>
      <c r="OCI84" s="4"/>
      <c r="OCJ84" s="4"/>
      <c r="OCK84" s="4"/>
      <c r="OCL84" s="4"/>
      <c r="OCM84" s="4"/>
      <c r="OCN84" s="4"/>
      <c r="OCO84" s="4"/>
      <c r="OCP84" s="4"/>
      <c r="OCQ84" s="4"/>
      <c r="OCR84" s="4"/>
      <c r="OCS84" s="4"/>
      <c r="OCT84" s="4"/>
      <c r="OCU84" s="4"/>
      <c r="OCV84" s="4"/>
      <c r="OCW84" s="4"/>
      <c r="OCX84" s="4"/>
      <c r="OCY84" s="4"/>
      <c r="OCZ84" s="4"/>
      <c r="ODA84" s="4"/>
      <c r="ODB84" s="4"/>
      <c r="ODC84" s="4"/>
      <c r="ODD84" s="4"/>
      <c r="ODE84" s="4"/>
      <c r="ODF84" s="4"/>
      <c r="ODG84" s="4"/>
      <c r="ODH84" s="4"/>
      <c r="ODI84" s="4"/>
      <c r="ODJ84" s="4"/>
      <c r="ODK84" s="4"/>
      <c r="ODL84" s="4"/>
      <c r="ODM84" s="4"/>
      <c r="ODN84" s="4"/>
      <c r="ODO84" s="4"/>
      <c r="ODP84" s="4"/>
      <c r="ODQ84" s="4"/>
      <c r="ODR84" s="4"/>
      <c r="ODS84" s="4"/>
      <c r="ODT84" s="4"/>
      <c r="ODU84" s="4"/>
      <c r="ODV84" s="4"/>
      <c r="ODW84" s="4"/>
      <c r="ODX84" s="4"/>
      <c r="ODY84" s="4"/>
      <c r="ODZ84" s="4"/>
      <c r="OEA84" s="4"/>
      <c r="OEB84" s="4"/>
      <c r="OEC84" s="4"/>
      <c r="OED84" s="4"/>
      <c r="OEE84" s="4"/>
      <c r="OEF84" s="4"/>
      <c r="OEG84" s="4"/>
      <c r="OEH84" s="4"/>
      <c r="OEI84" s="4"/>
      <c r="OEJ84" s="4"/>
      <c r="OEK84" s="4"/>
      <c r="OEL84" s="4"/>
      <c r="OEM84" s="4"/>
      <c r="OEN84" s="4"/>
      <c r="OEO84" s="4"/>
      <c r="OEP84" s="4"/>
      <c r="OEQ84" s="4"/>
      <c r="OER84" s="4"/>
      <c r="OES84" s="4"/>
      <c r="OET84" s="4"/>
      <c r="OEU84" s="4"/>
      <c r="OEV84" s="4"/>
      <c r="OEW84" s="4"/>
      <c r="OEX84" s="4"/>
      <c r="OEY84" s="4"/>
      <c r="OEZ84" s="4"/>
      <c r="OFA84" s="4"/>
      <c r="OFB84" s="4"/>
      <c r="OFC84" s="4"/>
      <c r="OFD84" s="4"/>
      <c r="OFE84" s="4"/>
      <c r="OFF84" s="4"/>
      <c r="OFG84" s="4"/>
      <c r="OFH84" s="4"/>
      <c r="OFI84" s="4"/>
      <c r="OFJ84" s="4"/>
      <c r="OFK84" s="4"/>
      <c r="OFL84" s="4"/>
      <c r="OFM84" s="4"/>
      <c r="OFN84" s="4"/>
      <c r="OFO84" s="4"/>
      <c r="OFP84" s="4"/>
      <c r="OFQ84" s="4"/>
      <c r="OFR84" s="4"/>
      <c r="OFS84" s="4"/>
      <c r="OFT84" s="4"/>
      <c r="OFU84" s="4"/>
      <c r="OFV84" s="4"/>
      <c r="OFW84" s="4"/>
      <c r="OFX84" s="4"/>
      <c r="OFY84" s="4"/>
      <c r="OFZ84" s="4"/>
      <c r="OGA84" s="4"/>
      <c r="OGB84" s="4"/>
      <c r="OGC84" s="4"/>
      <c r="OGD84" s="4"/>
      <c r="OGE84" s="4"/>
      <c r="OGF84" s="4"/>
      <c r="OGG84" s="4"/>
      <c r="OGH84" s="4"/>
      <c r="OGI84" s="4"/>
      <c r="OGJ84" s="4"/>
      <c r="OGK84" s="4"/>
      <c r="OGL84" s="4"/>
      <c r="OGM84" s="4"/>
      <c r="OGN84" s="4"/>
      <c r="OGO84" s="4"/>
      <c r="OGP84" s="4"/>
      <c r="OGQ84" s="4"/>
      <c r="OGR84" s="4"/>
      <c r="OGS84" s="4"/>
      <c r="OGT84" s="4"/>
      <c r="OGU84" s="4"/>
      <c r="OGV84" s="4"/>
      <c r="OGW84" s="4"/>
      <c r="OGX84" s="4"/>
      <c r="OGY84" s="4"/>
      <c r="OGZ84" s="4"/>
      <c r="OHA84" s="4"/>
      <c r="OHB84" s="4"/>
      <c r="OHC84" s="4"/>
      <c r="OHD84" s="4"/>
      <c r="OHE84" s="4"/>
      <c r="OHF84" s="4"/>
      <c r="OHG84" s="4"/>
      <c r="OHH84" s="4"/>
      <c r="OHI84" s="4"/>
      <c r="OHJ84" s="4"/>
      <c r="OHK84" s="4"/>
      <c r="OHL84" s="4"/>
      <c r="OHM84" s="4"/>
      <c r="OHN84" s="4"/>
      <c r="OHO84" s="4"/>
      <c r="OHP84" s="4"/>
      <c r="OHQ84" s="4"/>
      <c r="OHR84" s="4"/>
      <c r="OHS84" s="4"/>
      <c r="OHT84" s="4"/>
      <c r="OHU84" s="4"/>
      <c r="OHV84" s="4"/>
      <c r="OHW84" s="4"/>
      <c r="OHX84" s="4"/>
      <c r="OHY84" s="4"/>
      <c r="OHZ84" s="4"/>
      <c r="OIA84" s="4"/>
      <c r="OIB84" s="4"/>
      <c r="OIC84" s="4"/>
      <c r="OID84" s="4"/>
      <c r="OIE84" s="4"/>
      <c r="OIF84" s="4"/>
      <c r="OIG84" s="4"/>
      <c r="OIH84" s="4"/>
      <c r="OII84" s="4"/>
      <c r="OIJ84" s="4"/>
      <c r="OIK84" s="4"/>
      <c r="OIL84" s="4"/>
      <c r="OIM84" s="4"/>
      <c r="OIN84" s="4"/>
      <c r="OIO84" s="4"/>
      <c r="OIP84" s="4"/>
      <c r="OIQ84" s="4"/>
      <c r="OIR84" s="4"/>
      <c r="OIS84" s="4"/>
      <c r="OIT84" s="4"/>
      <c r="OIU84" s="4"/>
      <c r="OIV84" s="4"/>
      <c r="OIW84" s="4"/>
      <c r="OIX84" s="4"/>
      <c r="OIY84" s="4"/>
      <c r="OIZ84" s="4"/>
      <c r="OJA84" s="4"/>
      <c r="OJB84" s="4"/>
      <c r="OJC84" s="4"/>
      <c r="OJD84" s="4"/>
      <c r="OJE84" s="4"/>
      <c r="OJF84" s="4"/>
      <c r="OJG84" s="4"/>
      <c r="OJH84" s="4"/>
      <c r="OJI84" s="4"/>
      <c r="OJJ84" s="4"/>
      <c r="OJK84" s="4"/>
      <c r="OJL84" s="4"/>
      <c r="OJM84" s="4"/>
      <c r="OJN84" s="4"/>
      <c r="OJO84" s="4"/>
      <c r="OJP84" s="4"/>
      <c r="OJQ84" s="4"/>
      <c r="OJR84" s="4"/>
      <c r="OJS84" s="4"/>
      <c r="OJT84" s="4"/>
      <c r="OJU84" s="4"/>
      <c r="OJV84" s="4"/>
      <c r="OJW84" s="4"/>
      <c r="OJX84" s="4"/>
      <c r="OJY84" s="4"/>
      <c r="OJZ84" s="4"/>
      <c r="OKA84" s="4"/>
      <c r="OKB84" s="4"/>
      <c r="OKC84" s="4"/>
      <c r="OKD84" s="4"/>
      <c r="OKE84" s="4"/>
      <c r="OKF84" s="4"/>
      <c r="OKG84" s="4"/>
      <c r="OKH84" s="4"/>
      <c r="OKI84" s="4"/>
      <c r="OKJ84" s="4"/>
      <c r="OKK84" s="4"/>
      <c r="OKL84" s="4"/>
      <c r="OKM84" s="4"/>
      <c r="OKN84" s="4"/>
      <c r="OKO84" s="4"/>
      <c r="OKP84" s="4"/>
      <c r="OKQ84" s="4"/>
      <c r="OKR84" s="4"/>
      <c r="OKS84" s="4"/>
      <c r="OKT84" s="4"/>
      <c r="OKU84" s="4"/>
      <c r="OKV84" s="4"/>
      <c r="OKW84" s="4"/>
      <c r="OKX84" s="4"/>
      <c r="OKY84" s="4"/>
      <c r="OKZ84" s="4"/>
      <c r="OLA84" s="4"/>
      <c r="OLB84" s="4"/>
      <c r="OLC84" s="4"/>
      <c r="OLD84" s="4"/>
      <c r="OLE84" s="4"/>
      <c r="OLF84" s="4"/>
      <c r="OLG84" s="4"/>
      <c r="OLH84" s="4"/>
      <c r="OLI84" s="4"/>
      <c r="OLJ84" s="4"/>
      <c r="OLK84" s="4"/>
      <c r="OLL84" s="4"/>
      <c r="OLM84" s="4"/>
      <c r="OLN84" s="4"/>
      <c r="OLO84" s="4"/>
      <c r="OLP84" s="4"/>
      <c r="OLQ84" s="4"/>
      <c r="OLR84" s="4"/>
      <c r="OLS84" s="4"/>
      <c r="OLT84" s="4"/>
      <c r="OLU84" s="4"/>
      <c r="OLV84" s="4"/>
      <c r="OLW84" s="4"/>
      <c r="OLX84" s="4"/>
      <c r="OLY84" s="4"/>
      <c r="OLZ84" s="4"/>
      <c r="OMA84" s="4"/>
      <c r="OMB84" s="4"/>
      <c r="OMC84" s="4"/>
      <c r="OMD84" s="4"/>
      <c r="OME84" s="4"/>
      <c r="OMF84" s="4"/>
      <c r="OMG84" s="4"/>
      <c r="OMH84" s="4"/>
      <c r="OMI84" s="4"/>
      <c r="OMJ84" s="4"/>
      <c r="OMK84" s="4"/>
      <c r="OML84" s="4"/>
      <c r="OMM84" s="4"/>
      <c r="OMN84" s="4"/>
      <c r="OMO84" s="4"/>
      <c r="OMP84" s="4"/>
      <c r="OMQ84" s="4"/>
      <c r="OMR84" s="4"/>
      <c r="OMS84" s="4"/>
      <c r="OMT84" s="4"/>
      <c r="OMU84" s="4"/>
      <c r="OMV84" s="4"/>
      <c r="OMW84" s="4"/>
      <c r="OMX84" s="4"/>
      <c r="OMY84" s="4"/>
      <c r="OMZ84" s="4"/>
      <c r="ONA84" s="4"/>
      <c r="ONB84" s="4"/>
      <c r="ONC84" s="4"/>
      <c r="OND84" s="4"/>
      <c r="ONE84" s="4"/>
      <c r="ONF84" s="4"/>
      <c r="ONG84" s="4"/>
      <c r="ONH84" s="4"/>
      <c r="ONI84" s="4"/>
      <c r="ONJ84" s="4"/>
      <c r="ONK84" s="4"/>
      <c r="ONL84" s="4"/>
      <c r="ONM84" s="4"/>
      <c r="ONN84" s="4"/>
      <c r="ONO84" s="4"/>
      <c r="ONP84" s="4"/>
      <c r="ONQ84" s="4"/>
      <c r="ONR84" s="4"/>
      <c r="ONS84" s="4"/>
      <c r="ONT84" s="4"/>
      <c r="ONU84" s="4"/>
      <c r="ONV84" s="4"/>
      <c r="ONW84" s="4"/>
      <c r="ONX84" s="4"/>
      <c r="ONY84" s="4"/>
      <c r="ONZ84" s="4"/>
      <c r="OOA84" s="4"/>
      <c r="OOB84" s="4"/>
      <c r="OOC84" s="4"/>
      <c r="OOD84" s="4"/>
      <c r="OOE84" s="4"/>
      <c r="OOF84" s="4"/>
      <c r="OOG84" s="4"/>
      <c r="OOH84" s="4"/>
      <c r="OOI84" s="4"/>
      <c r="OOJ84" s="4"/>
      <c r="OOK84" s="4"/>
      <c r="OOL84" s="4"/>
      <c r="OOM84" s="4"/>
      <c r="OON84" s="4"/>
      <c r="OOO84" s="4"/>
      <c r="OOP84" s="4"/>
      <c r="OOQ84" s="4"/>
      <c r="OOR84" s="4"/>
      <c r="OOS84" s="4"/>
      <c r="OOT84" s="4"/>
      <c r="OOU84" s="4"/>
      <c r="OOV84" s="4"/>
      <c r="OOW84" s="4"/>
      <c r="OOX84" s="4"/>
      <c r="OOY84" s="4"/>
      <c r="OOZ84" s="4"/>
      <c r="OPA84" s="4"/>
      <c r="OPB84" s="4"/>
      <c r="OPC84" s="4"/>
      <c r="OPD84" s="4"/>
      <c r="OPE84" s="4"/>
      <c r="OPF84" s="4"/>
      <c r="OPG84" s="4"/>
      <c r="OPH84" s="4"/>
      <c r="OPI84" s="4"/>
      <c r="OPJ84" s="4"/>
      <c r="OPK84" s="4"/>
      <c r="OPL84" s="4"/>
      <c r="OPM84" s="4"/>
      <c r="OPN84" s="4"/>
      <c r="OPO84" s="4"/>
      <c r="OPP84" s="4"/>
      <c r="OPQ84" s="4"/>
      <c r="OPR84" s="4"/>
      <c r="OPS84" s="4"/>
      <c r="OPT84" s="4"/>
      <c r="OPU84" s="4"/>
      <c r="OPV84" s="4"/>
      <c r="OPW84" s="4"/>
      <c r="OPX84" s="4"/>
      <c r="OPY84" s="4"/>
      <c r="OPZ84" s="4"/>
      <c r="OQA84" s="4"/>
      <c r="OQB84" s="4"/>
      <c r="OQC84" s="4"/>
      <c r="OQD84" s="4"/>
      <c r="OQE84" s="4"/>
      <c r="OQF84" s="4"/>
      <c r="OQG84" s="4"/>
      <c r="OQH84" s="4"/>
      <c r="OQI84" s="4"/>
      <c r="OQJ84" s="4"/>
      <c r="OQK84" s="4"/>
      <c r="OQL84" s="4"/>
      <c r="OQM84" s="4"/>
      <c r="OQN84" s="4"/>
      <c r="OQO84" s="4"/>
      <c r="OQP84" s="4"/>
      <c r="OQQ84" s="4"/>
      <c r="OQR84" s="4"/>
      <c r="OQS84" s="4"/>
      <c r="OQT84" s="4"/>
      <c r="OQU84" s="4"/>
      <c r="OQV84" s="4"/>
      <c r="OQW84" s="4"/>
      <c r="OQX84" s="4"/>
      <c r="OQY84" s="4"/>
      <c r="OQZ84" s="4"/>
      <c r="ORA84" s="4"/>
      <c r="ORB84" s="4"/>
      <c r="ORC84" s="4"/>
      <c r="ORD84" s="4"/>
      <c r="ORE84" s="4"/>
      <c r="ORF84" s="4"/>
      <c r="ORG84" s="4"/>
      <c r="ORH84" s="4"/>
      <c r="ORI84" s="4"/>
      <c r="ORJ84" s="4"/>
      <c r="ORK84" s="4"/>
      <c r="ORL84" s="4"/>
      <c r="ORM84" s="4"/>
      <c r="ORN84" s="4"/>
      <c r="ORO84" s="4"/>
      <c r="ORP84" s="4"/>
      <c r="ORQ84" s="4"/>
      <c r="ORR84" s="4"/>
      <c r="ORS84" s="4"/>
      <c r="ORT84" s="4"/>
      <c r="ORU84" s="4"/>
      <c r="ORV84" s="4"/>
      <c r="ORW84" s="4"/>
      <c r="ORX84" s="4"/>
      <c r="ORY84" s="4"/>
      <c r="ORZ84" s="4"/>
      <c r="OSA84" s="4"/>
      <c r="OSB84" s="4"/>
      <c r="OSC84" s="4"/>
      <c r="OSD84" s="4"/>
      <c r="OSE84" s="4"/>
      <c r="OSF84" s="4"/>
      <c r="OSG84" s="4"/>
      <c r="OSH84" s="4"/>
      <c r="OSI84" s="4"/>
      <c r="OSJ84" s="4"/>
      <c r="OSK84" s="4"/>
      <c r="OSL84" s="4"/>
      <c r="OSM84" s="4"/>
      <c r="OSN84" s="4"/>
      <c r="OSO84" s="4"/>
      <c r="OSP84" s="4"/>
      <c r="OSQ84" s="4"/>
      <c r="OSR84" s="4"/>
      <c r="OSS84" s="4"/>
      <c r="OST84" s="4"/>
      <c r="OSU84" s="4"/>
      <c r="OSV84" s="4"/>
      <c r="OSW84" s="4"/>
      <c r="OSX84" s="4"/>
      <c r="OSY84" s="4"/>
      <c r="OSZ84" s="4"/>
      <c r="OTA84" s="4"/>
      <c r="OTB84" s="4"/>
      <c r="OTC84" s="4"/>
      <c r="OTD84" s="4"/>
      <c r="OTE84" s="4"/>
      <c r="OTF84" s="4"/>
      <c r="OTG84" s="4"/>
      <c r="OTH84" s="4"/>
      <c r="OTI84" s="4"/>
      <c r="OTJ84" s="4"/>
      <c r="OTK84" s="4"/>
      <c r="OTL84" s="4"/>
      <c r="OTM84" s="4"/>
      <c r="OTN84" s="4"/>
      <c r="OTO84" s="4"/>
      <c r="OTP84" s="4"/>
      <c r="OTQ84" s="4"/>
      <c r="OTR84" s="4"/>
      <c r="OTS84" s="4"/>
      <c r="OTT84" s="4"/>
      <c r="OTU84" s="4"/>
      <c r="OTV84" s="4"/>
      <c r="OTW84" s="4"/>
      <c r="OTX84" s="4"/>
      <c r="OTY84" s="4"/>
      <c r="OTZ84" s="4"/>
      <c r="OUA84" s="4"/>
      <c r="OUB84" s="4"/>
      <c r="OUC84" s="4"/>
      <c r="OUD84" s="4"/>
      <c r="OUE84" s="4"/>
      <c r="OUF84" s="4"/>
      <c r="OUG84" s="4"/>
      <c r="OUH84" s="4"/>
      <c r="OUI84" s="4"/>
      <c r="OUJ84" s="4"/>
      <c r="OUK84" s="4"/>
      <c r="OUL84" s="4"/>
      <c r="OUM84" s="4"/>
      <c r="OUN84" s="4"/>
      <c r="OUO84" s="4"/>
      <c r="OUP84" s="4"/>
      <c r="OUQ84" s="4"/>
      <c r="OUR84" s="4"/>
      <c r="OUS84" s="4"/>
      <c r="OUT84" s="4"/>
      <c r="OUU84" s="4"/>
      <c r="OUV84" s="4"/>
      <c r="OUW84" s="4"/>
      <c r="OUX84" s="4"/>
      <c r="OUY84" s="4"/>
      <c r="OUZ84" s="4"/>
      <c r="OVA84" s="4"/>
      <c r="OVB84" s="4"/>
      <c r="OVC84" s="4"/>
      <c r="OVD84" s="4"/>
      <c r="OVE84" s="4"/>
      <c r="OVF84" s="4"/>
      <c r="OVG84" s="4"/>
      <c r="OVH84" s="4"/>
      <c r="OVI84" s="4"/>
      <c r="OVJ84" s="4"/>
      <c r="OVK84" s="4"/>
      <c r="OVL84" s="4"/>
      <c r="OVM84" s="4"/>
      <c r="OVN84" s="4"/>
      <c r="OVO84" s="4"/>
      <c r="OVP84" s="4"/>
      <c r="OVQ84" s="4"/>
      <c r="OVR84" s="4"/>
      <c r="OVS84" s="4"/>
      <c r="OVT84" s="4"/>
      <c r="OVU84" s="4"/>
      <c r="OVV84" s="4"/>
      <c r="OVW84" s="4"/>
      <c r="OVX84" s="4"/>
      <c r="OVY84" s="4"/>
      <c r="OVZ84" s="4"/>
      <c r="OWA84" s="4"/>
      <c r="OWB84" s="4"/>
      <c r="OWC84" s="4"/>
      <c r="OWD84" s="4"/>
      <c r="OWE84" s="4"/>
      <c r="OWF84" s="4"/>
      <c r="OWG84" s="4"/>
      <c r="OWH84" s="4"/>
      <c r="OWI84" s="4"/>
      <c r="OWJ84" s="4"/>
      <c r="OWK84" s="4"/>
      <c r="OWL84" s="4"/>
      <c r="OWM84" s="4"/>
      <c r="OWN84" s="4"/>
      <c r="OWO84" s="4"/>
      <c r="OWP84" s="4"/>
      <c r="OWQ84" s="4"/>
      <c r="OWR84" s="4"/>
      <c r="OWS84" s="4"/>
      <c r="OWT84" s="4"/>
      <c r="OWU84" s="4"/>
      <c r="OWV84" s="4"/>
      <c r="OWW84" s="4"/>
      <c r="OWX84" s="4"/>
      <c r="OWY84" s="4"/>
      <c r="OWZ84" s="4"/>
      <c r="OXA84" s="4"/>
      <c r="OXB84" s="4"/>
      <c r="OXC84" s="4"/>
      <c r="OXD84" s="4"/>
      <c r="OXE84" s="4"/>
      <c r="OXF84" s="4"/>
      <c r="OXG84" s="4"/>
      <c r="OXH84" s="4"/>
      <c r="OXI84" s="4"/>
      <c r="OXJ84" s="4"/>
      <c r="OXK84" s="4"/>
      <c r="OXL84" s="4"/>
      <c r="OXM84" s="4"/>
      <c r="OXN84" s="4"/>
      <c r="OXO84" s="4"/>
      <c r="OXP84" s="4"/>
      <c r="OXQ84" s="4"/>
      <c r="OXR84" s="4"/>
      <c r="OXS84" s="4"/>
      <c r="OXT84" s="4"/>
      <c r="OXU84" s="4"/>
      <c r="OXV84" s="4"/>
      <c r="OXW84" s="4"/>
      <c r="OXX84" s="4"/>
      <c r="OXY84" s="4"/>
      <c r="OXZ84" s="4"/>
      <c r="OYA84" s="4"/>
      <c r="OYB84" s="4"/>
      <c r="OYC84" s="4"/>
      <c r="OYD84" s="4"/>
      <c r="OYE84" s="4"/>
      <c r="OYF84" s="4"/>
      <c r="OYG84" s="4"/>
      <c r="OYH84" s="4"/>
      <c r="OYI84" s="4"/>
      <c r="OYJ84" s="4"/>
      <c r="OYK84" s="4"/>
      <c r="OYL84" s="4"/>
      <c r="OYM84" s="4"/>
      <c r="OYN84" s="4"/>
      <c r="OYO84" s="4"/>
      <c r="OYP84" s="4"/>
      <c r="OYQ84" s="4"/>
      <c r="OYR84" s="4"/>
      <c r="OYS84" s="4"/>
      <c r="OYT84" s="4"/>
      <c r="OYU84" s="4"/>
      <c r="OYV84" s="4"/>
      <c r="OYW84" s="4"/>
      <c r="OYX84" s="4"/>
      <c r="OYY84" s="4"/>
      <c r="OYZ84" s="4"/>
      <c r="OZA84" s="4"/>
      <c r="OZB84" s="4"/>
      <c r="OZC84" s="4"/>
      <c r="OZD84" s="4"/>
      <c r="OZE84" s="4"/>
      <c r="OZF84" s="4"/>
      <c r="OZG84" s="4"/>
      <c r="OZH84" s="4"/>
      <c r="OZI84" s="4"/>
      <c r="OZJ84" s="4"/>
      <c r="OZK84" s="4"/>
      <c r="OZL84" s="4"/>
      <c r="OZM84" s="4"/>
      <c r="OZN84" s="4"/>
      <c r="OZO84" s="4"/>
      <c r="OZP84" s="4"/>
      <c r="OZQ84" s="4"/>
      <c r="OZR84" s="4"/>
      <c r="OZS84" s="4"/>
      <c r="OZT84" s="4"/>
      <c r="OZU84" s="4"/>
      <c r="OZV84" s="4"/>
      <c r="OZW84" s="4"/>
      <c r="OZX84" s="4"/>
      <c r="OZY84" s="4"/>
      <c r="OZZ84" s="4"/>
      <c r="PAA84" s="4"/>
      <c r="PAB84" s="4"/>
      <c r="PAC84" s="4"/>
      <c r="PAD84" s="4"/>
      <c r="PAE84" s="4"/>
      <c r="PAF84" s="4"/>
      <c r="PAG84" s="4"/>
      <c r="PAH84" s="4"/>
      <c r="PAI84" s="4"/>
      <c r="PAJ84" s="4"/>
      <c r="PAK84" s="4"/>
      <c r="PAL84" s="4"/>
      <c r="PAM84" s="4"/>
      <c r="PAN84" s="4"/>
      <c r="PAO84" s="4"/>
      <c r="PAP84" s="4"/>
      <c r="PAQ84" s="4"/>
      <c r="PAR84" s="4"/>
      <c r="PAS84" s="4"/>
      <c r="PAT84" s="4"/>
      <c r="PAU84" s="4"/>
      <c r="PAV84" s="4"/>
      <c r="PAW84" s="4"/>
      <c r="PAX84" s="4"/>
      <c r="PAY84" s="4"/>
      <c r="PAZ84" s="4"/>
      <c r="PBA84" s="4"/>
      <c r="PBB84" s="4"/>
      <c r="PBC84" s="4"/>
      <c r="PBD84" s="4"/>
      <c r="PBE84" s="4"/>
      <c r="PBF84" s="4"/>
      <c r="PBG84" s="4"/>
      <c r="PBH84" s="4"/>
      <c r="PBI84" s="4"/>
      <c r="PBJ84" s="4"/>
      <c r="PBK84" s="4"/>
      <c r="PBL84" s="4"/>
      <c r="PBM84" s="4"/>
      <c r="PBN84" s="4"/>
      <c r="PBO84" s="4"/>
      <c r="PBP84" s="4"/>
      <c r="PBQ84" s="4"/>
      <c r="PBR84" s="4"/>
      <c r="PBS84" s="4"/>
      <c r="PBT84" s="4"/>
      <c r="PBU84" s="4"/>
      <c r="PBV84" s="4"/>
      <c r="PBW84" s="4"/>
      <c r="PBX84" s="4"/>
      <c r="PBY84" s="4"/>
      <c r="PBZ84" s="4"/>
      <c r="PCA84" s="4"/>
      <c r="PCB84" s="4"/>
      <c r="PCC84" s="4"/>
      <c r="PCD84" s="4"/>
      <c r="PCE84" s="4"/>
      <c r="PCF84" s="4"/>
      <c r="PCG84" s="4"/>
      <c r="PCH84" s="4"/>
      <c r="PCI84" s="4"/>
      <c r="PCJ84" s="4"/>
      <c r="PCK84" s="4"/>
      <c r="PCL84" s="4"/>
      <c r="PCM84" s="4"/>
      <c r="PCN84" s="4"/>
      <c r="PCO84" s="4"/>
      <c r="PCP84" s="4"/>
      <c r="PCQ84" s="4"/>
      <c r="PCR84" s="4"/>
      <c r="PCS84" s="4"/>
      <c r="PCT84" s="4"/>
      <c r="PCU84" s="4"/>
      <c r="PCV84" s="4"/>
      <c r="PCW84" s="4"/>
      <c r="PCX84" s="4"/>
      <c r="PCY84" s="4"/>
      <c r="PCZ84" s="4"/>
      <c r="PDA84" s="4"/>
      <c r="PDB84" s="4"/>
      <c r="PDC84" s="4"/>
      <c r="PDD84" s="4"/>
      <c r="PDE84" s="4"/>
      <c r="PDF84" s="4"/>
      <c r="PDG84" s="4"/>
      <c r="PDH84" s="4"/>
      <c r="PDI84" s="4"/>
      <c r="PDJ84" s="4"/>
      <c r="PDK84" s="4"/>
      <c r="PDL84" s="4"/>
      <c r="PDM84" s="4"/>
      <c r="PDN84" s="4"/>
      <c r="PDO84" s="4"/>
      <c r="PDP84" s="4"/>
      <c r="PDQ84" s="4"/>
      <c r="PDR84" s="4"/>
      <c r="PDS84" s="4"/>
      <c r="PDT84" s="4"/>
      <c r="PDU84" s="4"/>
      <c r="PDV84" s="4"/>
      <c r="PDW84" s="4"/>
      <c r="PDX84" s="4"/>
      <c r="PDY84" s="4"/>
      <c r="PDZ84" s="4"/>
      <c r="PEA84" s="4"/>
      <c r="PEB84" s="4"/>
      <c r="PEC84" s="4"/>
      <c r="PED84" s="4"/>
      <c r="PEE84" s="4"/>
      <c r="PEF84" s="4"/>
      <c r="PEG84" s="4"/>
      <c r="PEH84" s="4"/>
      <c r="PEI84" s="4"/>
      <c r="PEJ84" s="4"/>
      <c r="PEK84" s="4"/>
      <c r="PEL84" s="4"/>
      <c r="PEM84" s="4"/>
      <c r="PEN84" s="4"/>
      <c r="PEO84" s="4"/>
      <c r="PEP84" s="4"/>
      <c r="PEQ84" s="4"/>
      <c r="PER84" s="4"/>
      <c r="PES84" s="4"/>
      <c r="PET84" s="4"/>
      <c r="PEU84" s="4"/>
      <c r="PEV84" s="4"/>
      <c r="PEW84" s="4"/>
      <c r="PEX84" s="4"/>
      <c r="PEY84" s="4"/>
      <c r="PEZ84" s="4"/>
      <c r="PFA84" s="4"/>
      <c r="PFB84" s="4"/>
      <c r="PFC84" s="4"/>
      <c r="PFD84" s="4"/>
      <c r="PFE84" s="4"/>
      <c r="PFF84" s="4"/>
      <c r="PFG84" s="4"/>
      <c r="PFH84" s="4"/>
      <c r="PFI84" s="4"/>
      <c r="PFJ84" s="4"/>
      <c r="PFK84" s="4"/>
      <c r="PFL84" s="4"/>
      <c r="PFM84" s="4"/>
      <c r="PFN84" s="4"/>
      <c r="PFO84" s="4"/>
      <c r="PFP84" s="4"/>
      <c r="PFQ84" s="4"/>
      <c r="PFR84" s="4"/>
      <c r="PFS84" s="4"/>
      <c r="PFT84" s="4"/>
      <c r="PFU84" s="4"/>
      <c r="PFV84" s="4"/>
      <c r="PFW84" s="4"/>
      <c r="PFX84" s="4"/>
      <c r="PFY84" s="4"/>
      <c r="PFZ84" s="4"/>
      <c r="PGA84" s="4"/>
      <c r="PGB84" s="4"/>
      <c r="PGC84" s="4"/>
      <c r="PGD84" s="4"/>
      <c r="PGE84" s="4"/>
      <c r="PGF84" s="4"/>
      <c r="PGG84" s="4"/>
      <c r="PGH84" s="4"/>
      <c r="PGI84" s="4"/>
      <c r="PGJ84" s="4"/>
      <c r="PGK84" s="4"/>
      <c r="PGL84" s="4"/>
      <c r="PGM84" s="4"/>
      <c r="PGN84" s="4"/>
      <c r="PGO84" s="4"/>
      <c r="PGP84" s="4"/>
      <c r="PGQ84" s="4"/>
      <c r="PGR84" s="4"/>
      <c r="PGS84" s="4"/>
      <c r="PGT84" s="4"/>
      <c r="PGU84" s="4"/>
      <c r="PGV84" s="4"/>
      <c r="PGW84" s="4"/>
      <c r="PGX84" s="4"/>
      <c r="PGY84" s="4"/>
      <c r="PGZ84" s="4"/>
      <c r="PHA84" s="4"/>
      <c r="PHB84" s="4"/>
      <c r="PHC84" s="4"/>
      <c r="PHD84" s="4"/>
      <c r="PHE84" s="4"/>
      <c r="PHF84" s="4"/>
      <c r="PHG84" s="4"/>
      <c r="PHH84" s="4"/>
      <c r="PHI84" s="4"/>
      <c r="PHJ84" s="4"/>
      <c r="PHK84" s="4"/>
      <c r="PHL84" s="4"/>
      <c r="PHM84" s="4"/>
      <c r="PHN84" s="4"/>
      <c r="PHO84" s="4"/>
      <c r="PHP84" s="4"/>
      <c r="PHQ84" s="4"/>
      <c r="PHR84" s="4"/>
      <c r="PHS84" s="4"/>
      <c r="PHT84" s="4"/>
      <c r="PHU84" s="4"/>
      <c r="PHV84" s="4"/>
      <c r="PHW84" s="4"/>
      <c r="PHX84" s="4"/>
      <c r="PHY84" s="4"/>
      <c r="PHZ84" s="4"/>
      <c r="PIA84" s="4"/>
      <c r="PIB84" s="4"/>
      <c r="PIC84" s="4"/>
      <c r="PID84" s="4"/>
      <c r="PIE84" s="4"/>
      <c r="PIF84" s="4"/>
      <c r="PIG84" s="4"/>
      <c r="PIH84" s="4"/>
      <c r="PII84" s="4"/>
      <c r="PIJ84" s="4"/>
      <c r="PIK84" s="4"/>
      <c r="PIL84" s="4"/>
      <c r="PIM84" s="4"/>
      <c r="PIN84" s="4"/>
      <c r="PIO84" s="4"/>
      <c r="PIP84" s="4"/>
      <c r="PIQ84" s="4"/>
      <c r="PIR84" s="4"/>
      <c r="PIS84" s="4"/>
      <c r="PIT84" s="4"/>
      <c r="PIU84" s="4"/>
      <c r="PIV84" s="4"/>
      <c r="PIW84" s="4"/>
      <c r="PIX84" s="4"/>
      <c r="PIY84" s="4"/>
      <c r="PIZ84" s="4"/>
      <c r="PJA84" s="4"/>
      <c r="PJB84" s="4"/>
      <c r="PJC84" s="4"/>
      <c r="PJD84" s="4"/>
      <c r="PJE84" s="4"/>
      <c r="PJF84" s="4"/>
      <c r="PJG84" s="4"/>
      <c r="PJH84" s="4"/>
      <c r="PJI84" s="4"/>
      <c r="PJJ84" s="4"/>
      <c r="PJK84" s="4"/>
      <c r="PJL84" s="4"/>
      <c r="PJM84" s="4"/>
      <c r="PJN84" s="4"/>
      <c r="PJO84" s="4"/>
      <c r="PJP84" s="4"/>
      <c r="PJQ84" s="4"/>
      <c r="PJR84" s="4"/>
      <c r="PJS84" s="4"/>
      <c r="PJT84" s="4"/>
      <c r="PJU84" s="4"/>
      <c r="PJV84" s="4"/>
      <c r="PJW84" s="4"/>
      <c r="PJX84" s="4"/>
      <c r="PJY84" s="4"/>
      <c r="PJZ84" s="4"/>
      <c r="PKA84" s="4"/>
      <c r="PKB84" s="4"/>
      <c r="PKC84" s="4"/>
      <c r="PKD84" s="4"/>
      <c r="PKE84" s="4"/>
      <c r="PKF84" s="4"/>
      <c r="PKG84" s="4"/>
      <c r="PKH84" s="4"/>
      <c r="PKI84" s="4"/>
      <c r="PKJ84" s="4"/>
      <c r="PKK84" s="4"/>
      <c r="PKL84" s="4"/>
      <c r="PKM84" s="4"/>
      <c r="PKN84" s="4"/>
      <c r="PKO84" s="4"/>
      <c r="PKP84" s="4"/>
      <c r="PKQ84" s="4"/>
      <c r="PKR84" s="4"/>
      <c r="PKS84" s="4"/>
      <c r="PKT84" s="4"/>
      <c r="PKU84" s="4"/>
      <c r="PKV84" s="4"/>
      <c r="PKW84" s="4"/>
      <c r="PKX84" s="4"/>
      <c r="PKY84" s="4"/>
      <c r="PKZ84" s="4"/>
      <c r="PLA84" s="4"/>
      <c r="PLB84" s="4"/>
      <c r="PLC84" s="4"/>
      <c r="PLD84" s="4"/>
      <c r="PLE84" s="4"/>
      <c r="PLF84" s="4"/>
      <c r="PLG84" s="4"/>
      <c r="PLH84" s="4"/>
      <c r="PLI84" s="4"/>
      <c r="PLJ84" s="4"/>
      <c r="PLK84" s="4"/>
      <c r="PLL84" s="4"/>
      <c r="PLM84" s="4"/>
      <c r="PLN84" s="4"/>
      <c r="PLO84" s="4"/>
      <c r="PLP84" s="4"/>
      <c r="PLQ84" s="4"/>
      <c r="PLR84" s="4"/>
      <c r="PLS84" s="4"/>
      <c r="PLT84" s="4"/>
      <c r="PLU84" s="4"/>
      <c r="PLV84" s="4"/>
      <c r="PLW84" s="4"/>
      <c r="PLX84" s="4"/>
      <c r="PLY84" s="4"/>
      <c r="PLZ84" s="4"/>
      <c r="PMA84" s="4"/>
      <c r="PMB84" s="4"/>
      <c r="PMC84" s="4"/>
      <c r="PMD84" s="4"/>
      <c r="PME84" s="4"/>
      <c r="PMF84" s="4"/>
      <c r="PMG84" s="4"/>
      <c r="PMH84" s="4"/>
      <c r="PMI84" s="4"/>
      <c r="PMJ84" s="4"/>
      <c r="PMK84" s="4"/>
      <c r="PML84" s="4"/>
      <c r="PMM84" s="4"/>
      <c r="PMN84" s="4"/>
      <c r="PMO84" s="4"/>
      <c r="PMP84" s="4"/>
      <c r="PMQ84" s="4"/>
      <c r="PMR84" s="4"/>
      <c r="PMS84" s="4"/>
      <c r="PMT84" s="4"/>
      <c r="PMU84" s="4"/>
      <c r="PMV84" s="4"/>
      <c r="PMW84" s="4"/>
      <c r="PMX84" s="4"/>
      <c r="PMY84" s="4"/>
      <c r="PMZ84" s="4"/>
      <c r="PNA84" s="4"/>
      <c r="PNB84" s="4"/>
      <c r="PNC84" s="4"/>
      <c r="PND84" s="4"/>
      <c r="PNE84" s="4"/>
      <c r="PNF84" s="4"/>
      <c r="PNG84" s="4"/>
      <c r="PNH84" s="4"/>
      <c r="PNI84" s="4"/>
      <c r="PNJ84" s="4"/>
      <c r="PNK84" s="4"/>
      <c r="PNL84" s="4"/>
      <c r="PNM84" s="4"/>
      <c r="PNN84" s="4"/>
      <c r="PNO84" s="4"/>
      <c r="PNP84" s="4"/>
      <c r="PNQ84" s="4"/>
      <c r="PNR84" s="4"/>
      <c r="PNS84" s="4"/>
      <c r="PNT84" s="4"/>
      <c r="PNU84" s="4"/>
      <c r="PNV84" s="4"/>
      <c r="PNW84" s="4"/>
      <c r="PNX84" s="4"/>
      <c r="PNY84" s="4"/>
      <c r="PNZ84" s="4"/>
      <c r="POA84" s="4"/>
      <c r="POB84" s="4"/>
      <c r="POC84" s="4"/>
      <c r="POD84" s="4"/>
      <c r="POE84" s="4"/>
      <c r="POF84" s="4"/>
      <c r="POG84" s="4"/>
      <c r="POH84" s="4"/>
      <c r="POI84" s="4"/>
      <c r="POJ84" s="4"/>
      <c r="POK84" s="4"/>
      <c r="POL84" s="4"/>
      <c r="POM84" s="4"/>
      <c r="PON84" s="4"/>
      <c r="POO84" s="4"/>
      <c r="POP84" s="4"/>
      <c r="POQ84" s="4"/>
      <c r="POR84" s="4"/>
      <c r="POS84" s="4"/>
      <c r="POT84" s="4"/>
      <c r="POU84" s="4"/>
      <c r="POV84" s="4"/>
      <c r="POW84" s="4"/>
      <c r="POX84" s="4"/>
      <c r="POY84" s="4"/>
      <c r="POZ84" s="4"/>
      <c r="PPA84" s="4"/>
      <c r="PPB84" s="4"/>
      <c r="PPC84" s="4"/>
      <c r="PPD84" s="4"/>
      <c r="PPE84" s="4"/>
      <c r="PPF84" s="4"/>
      <c r="PPG84" s="4"/>
      <c r="PPH84" s="4"/>
      <c r="PPI84" s="4"/>
      <c r="PPJ84" s="4"/>
      <c r="PPK84" s="4"/>
      <c r="PPL84" s="4"/>
      <c r="PPM84" s="4"/>
      <c r="PPN84" s="4"/>
      <c r="PPO84" s="4"/>
      <c r="PPP84" s="4"/>
      <c r="PPQ84" s="4"/>
      <c r="PPR84" s="4"/>
      <c r="PPS84" s="4"/>
      <c r="PPT84" s="4"/>
      <c r="PPU84" s="4"/>
      <c r="PPV84" s="4"/>
      <c r="PPW84" s="4"/>
      <c r="PPX84" s="4"/>
      <c r="PPY84" s="4"/>
      <c r="PPZ84" s="4"/>
      <c r="PQA84" s="4"/>
      <c r="PQB84" s="4"/>
      <c r="PQC84" s="4"/>
      <c r="PQD84" s="4"/>
      <c r="PQE84" s="4"/>
      <c r="PQF84" s="4"/>
      <c r="PQG84" s="4"/>
      <c r="PQH84" s="4"/>
      <c r="PQI84" s="4"/>
      <c r="PQJ84" s="4"/>
      <c r="PQK84" s="4"/>
      <c r="PQL84" s="4"/>
      <c r="PQM84" s="4"/>
      <c r="PQN84" s="4"/>
      <c r="PQO84" s="4"/>
      <c r="PQP84" s="4"/>
      <c r="PQQ84" s="4"/>
      <c r="PQR84" s="4"/>
      <c r="PQS84" s="4"/>
      <c r="PQT84" s="4"/>
      <c r="PQU84" s="4"/>
      <c r="PQV84" s="4"/>
      <c r="PQW84" s="4"/>
      <c r="PQX84" s="4"/>
      <c r="PQY84" s="4"/>
      <c r="PQZ84" s="4"/>
      <c r="PRA84" s="4"/>
      <c r="PRB84" s="4"/>
      <c r="PRC84" s="4"/>
      <c r="PRD84" s="4"/>
      <c r="PRE84" s="4"/>
      <c r="PRF84" s="4"/>
      <c r="PRG84" s="4"/>
      <c r="PRH84" s="4"/>
      <c r="PRI84" s="4"/>
      <c r="PRJ84" s="4"/>
      <c r="PRK84" s="4"/>
      <c r="PRL84" s="4"/>
      <c r="PRM84" s="4"/>
      <c r="PRN84" s="4"/>
      <c r="PRO84" s="4"/>
      <c r="PRP84" s="4"/>
      <c r="PRQ84" s="4"/>
      <c r="PRR84" s="4"/>
      <c r="PRS84" s="4"/>
      <c r="PRT84" s="4"/>
      <c r="PRU84" s="4"/>
      <c r="PRV84" s="4"/>
      <c r="PRW84" s="4"/>
      <c r="PRX84" s="4"/>
      <c r="PRY84" s="4"/>
      <c r="PRZ84" s="4"/>
      <c r="PSA84" s="4"/>
      <c r="PSB84" s="4"/>
      <c r="PSC84" s="4"/>
      <c r="PSD84" s="4"/>
      <c r="PSE84" s="4"/>
      <c r="PSF84" s="4"/>
      <c r="PSG84" s="4"/>
      <c r="PSH84" s="4"/>
      <c r="PSI84" s="4"/>
      <c r="PSJ84" s="4"/>
      <c r="PSK84" s="4"/>
      <c r="PSL84" s="4"/>
      <c r="PSM84" s="4"/>
      <c r="PSN84" s="4"/>
      <c r="PSO84" s="4"/>
      <c r="PSP84" s="4"/>
      <c r="PSQ84" s="4"/>
      <c r="PSR84" s="4"/>
      <c r="PSS84" s="4"/>
      <c r="PST84" s="4"/>
      <c r="PSU84" s="4"/>
      <c r="PSV84" s="4"/>
      <c r="PSW84" s="4"/>
      <c r="PSX84" s="4"/>
      <c r="PSY84" s="4"/>
      <c r="PSZ84" s="4"/>
      <c r="PTA84" s="4"/>
      <c r="PTB84" s="4"/>
      <c r="PTC84" s="4"/>
      <c r="PTD84" s="4"/>
      <c r="PTE84" s="4"/>
      <c r="PTF84" s="4"/>
      <c r="PTG84" s="4"/>
      <c r="PTH84" s="4"/>
      <c r="PTI84" s="4"/>
      <c r="PTJ84" s="4"/>
      <c r="PTK84" s="4"/>
      <c r="PTL84" s="4"/>
      <c r="PTM84" s="4"/>
      <c r="PTN84" s="4"/>
      <c r="PTO84" s="4"/>
      <c r="PTP84" s="4"/>
      <c r="PTQ84" s="4"/>
      <c r="PTR84" s="4"/>
      <c r="PTS84" s="4"/>
      <c r="PTT84" s="4"/>
      <c r="PTU84" s="4"/>
      <c r="PTV84" s="4"/>
      <c r="PTW84" s="4"/>
      <c r="PTX84" s="4"/>
      <c r="PTY84" s="4"/>
      <c r="PTZ84" s="4"/>
      <c r="PUA84" s="4"/>
      <c r="PUB84" s="4"/>
      <c r="PUC84" s="4"/>
      <c r="PUD84" s="4"/>
      <c r="PUE84" s="4"/>
      <c r="PUF84" s="4"/>
      <c r="PUG84" s="4"/>
      <c r="PUH84" s="4"/>
      <c r="PUI84" s="4"/>
      <c r="PUJ84" s="4"/>
      <c r="PUK84" s="4"/>
      <c r="PUL84" s="4"/>
      <c r="PUM84" s="4"/>
      <c r="PUN84" s="4"/>
      <c r="PUO84" s="4"/>
      <c r="PUP84" s="4"/>
      <c r="PUQ84" s="4"/>
      <c r="PUR84" s="4"/>
      <c r="PUS84" s="4"/>
      <c r="PUT84" s="4"/>
      <c r="PUU84" s="4"/>
      <c r="PUV84" s="4"/>
      <c r="PUW84" s="4"/>
      <c r="PUX84" s="4"/>
      <c r="PUY84" s="4"/>
      <c r="PUZ84" s="4"/>
      <c r="PVA84" s="4"/>
      <c r="PVB84" s="4"/>
      <c r="PVC84" s="4"/>
      <c r="PVD84" s="4"/>
      <c r="PVE84" s="4"/>
      <c r="PVF84" s="4"/>
      <c r="PVG84" s="4"/>
      <c r="PVH84" s="4"/>
      <c r="PVI84" s="4"/>
      <c r="PVJ84" s="4"/>
      <c r="PVK84" s="4"/>
      <c r="PVL84" s="4"/>
      <c r="PVM84" s="4"/>
      <c r="PVN84" s="4"/>
      <c r="PVO84" s="4"/>
      <c r="PVP84" s="4"/>
      <c r="PVQ84" s="4"/>
      <c r="PVR84" s="4"/>
      <c r="PVS84" s="4"/>
      <c r="PVT84" s="4"/>
      <c r="PVU84" s="4"/>
      <c r="PVV84" s="4"/>
      <c r="PVW84" s="4"/>
      <c r="PVX84" s="4"/>
      <c r="PVY84" s="4"/>
      <c r="PVZ84" s="4"/>
      <c r="PWA84" s="4"/>
      <c r="PWB84" s="4"/>
      <c r="PWC84" s="4"/>
      <c r="PWD84" s="4"/>
      <c r="PWE84" s="4"/>
      <c r="PWF84" s="4"/>
      <c r="PWG84" s="4"/>
      <c r="PWH84" s="4"/>
      <c r="PWI84" s="4"/>
      <c r="PWJ84" s="4"/>
      <c r="PWK84" s="4"/>
      <c r="PWL84" s="4"/>
      <c r="PWM84" s="4"/>
      <c r="PWN84" s="4"/>
      <c r="PWO84" s="4"/>
      <c r="PWP84" s="4"/>
      <c r="PWQ84" s="4"/>
      <c r="PWR84" s="4"/>
      <c r="PWS84" s="4"/>
      <c r="PWT84" s="4"/>
      <c r="PWU84" s="4"/>
      <c r="PWV84" s="4"/>
      <c r="PWW84" s="4"/>
      <c r="PWX84" s="4"/>
      <c r="PWY84" s="4"/>
      <c r="PWZ84" s="4"/>
      <c r="PXA84" s="4"/>
      <c r="PXB84" s="4"/>
      <c r="PXC84" s="4"/>
      <c r="PXD84" s="4"/>
      <c r="PXE84" s="4"/>
      <c r="PXF84" s="4"/>
      <c r="PXG84" s="4"/>
      <c r="PXH84" s="4"/>
      <c r="PXI84" s="4"/>
      <c r="PXJ84" s="4"/>
      <c r="PXK84" s="4"/>
      <c r="PXL84" s="4"/>
      <c r="PXM84" s="4"/>
      <c r="PXN84" s="4"/>
      <c r="PXO84" s="4"/>
      <c r="PXP84" s="4"/>
      <c r="PXQ84" s="4"/>
      <c r="PXR84" s="4"/>
      <c r="PXS84" s="4"/>
      <c r="PXT84" s="4"/>
      <c r="PXU84" s="4"/>
      <c r="PXV84" s="4"/>
      <c r="PXW84" s="4"/>
      <c r="PXX84" s="4"/>
      <c r="PXY84" s="4"/>
      <c r="PXZ84" s="4"/>
      <c r="PYA84" s="4"/>
      <c r="PYB84" s="4"/>
      <c r="PYC84" s="4"/>
      <c r="PYD84" s="4"/>
      <c r="PYE84" s="4"/>
      <c r="PYF84" s="4"/>
      <c r="PYG84" s="4"/>
      <c r="PYH84" s="4"/>
      <c r="PYI84" s="4"/>
      <c r="PYJ84" s="4"/>
      <c r="PYK84" s="4"/>
      <c r="PYL84" s="4"/>
      <c r="PYM84" s="4"/>
      <c r="PYN84" s="4"/>
      <c r="PYO84" s="4"/>
      <c r="PYP84" s="4"/>
      <c r="PYQ84" s="4"/>
      <c r="PYR84" s="4"/>
      <c r="PYS84" s="4"/>
      <c r="PYT84" s="4"/>
      <c r="PYU84" s="4"/>
      <c r="PYV84" s="4"/>
      <c r="PYW84" s="4"/>
      <c r="PYX84" s="4"/>
      <c r="PYY84" s="4"/>
      <c r="PYZ84" s="4"/>
      <c r="PZA84" s="4"/>
      <c r="PZB84" s="4"/>
      <c r="PZC84" s="4"/>
      <c r="PZD84" s="4"/>
      <c r="PZE84" s="4"/>
      <c r="PZF84" s="4"/>
      <c r="PZG84" s="4"/>
      <c r="PZH84" s="4"/>
      <c r="PZI84" s="4"/>
      <c r="PZJ84" s="4"/>
      <c r="PZK84" s="4"/>
      <c r="PZL84" s="4"/>
      <c r="PZM84" s="4"/>
      <c r="PZN84" s="4"/>
      <c r="PZO84" s="4"/>
      <c r="PZP84" s="4"/>
      <c r="PZQ84" s="4"/>
      <c r="PZR84" s="4"/>
      <c r="PZS84" s="4"/>
      <c r="PZT84" s="4"/>
      <c r="PZU84" s="4"/>
      <c r="PZV84" s="4"/>
      <c r="PZW84" s="4"/>
      <c r="PZX84" s="4"/>
      <c r="PZY84" s="4"/>
      <c r="PZZ84" s="4"/>
      <c r="QAA84" s="4"/>
      <c r="QAB84" s="4"/>
      <c r="QAC84" s="4"/>
      <c r="QAD84" s="4"/>
      <c r="QAE84" s="4"/>
      <c r="QAF84" s="4"/>
      <c r="QAG84" s="4"/>
      <c r="QAH84" s="4"/>
      <c r="QAI84" s="4"/>
      <c r="QAJ84" s="4"/>
      <c r="QAK84" s="4"/>
      <c r="QAL84" s="4"/>
      <c r="QAM84" s="4"/>
      <c r="QAN84" s="4"/>
      <c r="QAO84" s="4"/>
      <c r="QAP84" s="4"/>
      <c r="QAQ84" s="4"/>
      <c r="QAR84" s="4"/>
      <c r="QAS84" s="4"/>
      <c r="QAT84" s="4"/>
      <c r="QAU84" s="4"/>
      <c r="QAV84" s="4"/>
      <c r="QAW84" s="4"/>
      <c r="QAX84" s="4"/>
      <c r="QAY84" s="4"/>
      <c r="QAZ84" s="4"/>
      <c r="QBA84" s="4"/>
      <c r="QBB84" s="4"/>
      <c r="QBC84" s="4"/>
      <c r="QBD84" s="4"/>
      <c r="QBE84" s="4"/>
      <c r="QBF84" s="4"/>
      <c r="QBG84" s="4"/>
      <c r="QBH84" s="4"/>
      <c r="QBI84" s="4"/>
      <c r="QBJ84" s="4"/>
      <c r="QBK84" s="4"/>
      <c r="QBL84" s="4"/>
      <c r="QBM84" s="4"/>
      <c r="QBN84" s="4"/>
      <c r="QBO84" s="4"/>
      <c r="QBP84" s="4"/>
      <c r="QBQ84" s="4"/>
      <c r="QBR84" s="4"/>
      <c r="QBS84" s="4"/>
      <c r="QBT84" s="4"/>
      <c r="QBU84" s="4"/>
      <c r="QBV84" s="4"/>
      <c r="QBW84" s="4"/>
      <c r="QBX84" s="4"/>
      <c r="QBY84" s="4"/>
      <c r="QBZ84" s="4"/>
      <c r="QCA84" s="4"/>
      <c r="QCB84" s="4"/>
      <c r="QCC84" s="4"/>
      <c r="QCD84" s="4"/>
      <c r="QCE84" s="4"/>
      <c r="QCF84" s="4"/>
      <c r="QCG84" s="4"/>
      <c r="QCH84" s="4"/>
      <c r="QCI84" s="4"/>
      <c r="QCJ84" s="4"/>
      <c r="QCK84" s="4"/>
      <c r="QCL84" s="4"/>
      <c r="QCM84" s="4"/>
      <c r="QCN84" s="4"/>
      <c r="QCO84" s="4"/>
      <c r="QCP84" s="4"/>
      <c r="QCQ84" s="4"/>
      <c r="QCR84" s="4"/>
      <c r="QCS84" s="4"/>
      <c r="QCT84" s="4"/>
      <c r="QCU84" s="4"/>
      <c r="QCV84" s="4"/>
      <c r="QCW84" s="4"/>
      <c r="QCX84" s="4"/>
      <c r="QCY84" s="4"/>
      <c r="QCZ84" s="4"/>
      <c r="QDA84" s="4"/>
      <c r="QDB84" s="4"/>
      <c r="QDC84" s="4"/>
      <c r="QDD84" s="4"/>
      <c r="QDE84" s="4"/>
      <c r="QDF84" s="4"/>
      <c r="QDG84" s="4"/>
      <c r="QDH84" s="4"/>
      <c r="QDI84" s="4"/>
      <c r="QDJ84" s="4"/>
      <c r="QDK84" s="4"/>
      <c r="QDL84" s="4"/>
      <c r="QDM84" s="4"/>
      <c r="QDN84" s="4"/>
      <c r="QDO84" s="4"/>
      <c r="QDP84" s="4"/>
      <c r="QDQ84" s="4"/>
      <c r="QDR84" s="4"/>
      <c r="QDS84" s="4"/>
      <c r="QDT84" s="4"/>
      <c r="QDU84" s="4"/>
      <c r="QDV84" s="4"/>
      <c r="QDW84" s="4"/>
      <c r="QDX84" s="4"/>
      <c r="QDY84" s="4"/>
      <c r="QDZ84" s="4"/>
      <c r="QEA84" s="4"/>
      <c r="QEB84" s="4"/>
      <c r="QEC84" s="4"/>
      <c r="QED84" s="4"/>
      <c r="QEE84" s="4"/>
      <c r="QEF84" s="4"/>
      <c r="QEG84" s="4"/>
      <c r="QEH84" s="4"/>
      <c r="QEI84" s="4"/>
      <c r="QEJ84" s="4"/>
      <c r="QEK84" s="4"/>
      <c r="QEL84" s="4"/>
      <c r="QEM84" s="4"/>
      <c r="QEN84" s="4"/>
      <c r="QEO84" s="4"/>
      <c r="QEP84" s="4"/>
      <c r="QEQ84" s="4"/>
      <c r="QER84" s="4"/>
      <c r="QES84" s="4"/>
      <c r="QET84" s="4"/>
      <c r="QEU84" s="4"/>
      <c r="QEV84" s="4"/>
      <c r="QEW84" s="4"/>
      <c r="QEX84" s="4"/>
      <c r="QEY84" s="4"/>
      <c r="QEZ84" s="4"/>
      <c r="QFA84" s="4"/>
      <c r="QFB84" s="4"/>
      <c r="QFC84" s="4"/>
      <c r="QFD84" s="4"/>
      <c r="QFE84" s="4"/>
      <c r="QFF84" s="4"/>
      <c r="QFG84" s="4"/>
      <c r="QFH84" s="4"/>
      <c r="QFI84" s="4"/>
      <c r="QFJ84" s="4"/>
      <c r="QFK84" s="4"/>
      <c r="QFL84" s="4"/>
      <c r="QFM84" s="4"/>
      <c r="QFN84" s="4"/>
      <c r="QFO84" s="4"/>
      <c r="QFP84" s="4"/>
      <c r="QFQ84" s="4"/>
      <c r="QFR84" s="4"/>
      <c r="QFS84" s="4"/>
      <c r="QFT84" s="4"/>
      <c r="QFU84" s="4"/>
      <c r="QFV84" s="4"/>
      <c r="QFW84" s="4"/>
      <c r="QFX84" s="4"/>
      <c r="QFY84" s="4"/>
      <c r="QFZ84" s="4"/>
      <c r="QGA84" s="4"/>
      <c r="QGB84" s="4"/>
      <c r="QGC84" s="4"/>
      <c r="QGD84" s="4"/>
      <c r="QGE84" s="4"/>
      <c r="QGF84" s="4"/>
      <c r="QGG84" s="4"/>
      <c r="QGH84" s="4"/>
      <c r="QGI84" s="4"/>
      <c r="QGJ84" s="4"/>
      <c r="QGK84" s="4"/>
      <c r="QGL84" s="4"/>
      <c r="QGM84" s="4"/>
      <c r="QGN84" s="4"/>
      <c r="QGO84" s="4"/>
      <c r="QGP84" s="4"/>
      <c r="QGQ84" s="4"/>
      <c r="QGR84" s="4"/>
      <c r="QGS84" s="4"/>
      <c r="QGT84" s="4"/>
      <c r="QGU84" s="4"/>
      <c r="QGV84" s="4"/>
      <c r="QGW84" s="4"/>
      <c r="QGX84" s="4"/>
      <c r="QGY84" s="4"/>
      <c r="QGZ84" s="4"/>
      <c r="QHA84" s="4"/>
      <c r="QHB84" s="4"/>
      <c r="QHC84" s="4"/>
      <c r="QHD84" s="4"/>
      <c r="QHE84" s="4"/>
      <c r="QHF84" s="4"/>
      <c r="QHG84" s="4"/>
      <c r="QHH84" s="4"/>
      <c r="QHI84" s="4"/>
      <c r="QHJ84" s="4"/>
      <c r="QHK84" s="4"/>
      <c r="QHL84" s="4"/>
      <c r="QHM84" s="4"/>
      <c r="QHN84" s="4"/>
      <c r="QHO84" s="4"/>
      <c r="QHP84" s="4"/>
      <c r="QHQ84" s="4"/>
      <c r="QHR84" s="4"/>
      <c r="QHS84" s="4"/>
      <c r="QHT84" s="4"/>
      <c r="QHU84" s="4"/>
      <c r="QHV84" s="4"/>
      <c r="QHW84" s="4"/>
      <c r="QHX84" s="4"/>
      <c r="QHY84" s="4"/>
      <c r="QHZ84" s="4"/>
      <c r="QIA84" s="4"/>
      <c r="QIB84" s="4"/>
      <c r="QIC84" s="4"/>
      <c r="QID84" s="4"/>
      <c r="QIE84" s="4"/>
      <c r="QIF84" s="4"/>
      <c r="QIG84" s="4"/>
      <c r="QIH84" s="4"/>
      <c r="QII84" s="4"/>
      <c r="QIJ84" s="4"/>
      <c r="QIK84" s="4"/>
      <c r="QIL84" s="4"/>
      <c r="QIM84" s="4"/>
      <c r="QIN84" s="4"/>
      <c r="QIO84" s="4"/>
      <c r="QIP84" s="4"/>
      <c r="QIQ84" s="4"/>
      <c r="QIR84" s="4"/>
      <c r="QIS84" s="4"/>
      <c r="QIT84" s="4"/>
      <c r="QIU84" s="4"/>
      <c r="QIV84" s="4"/>
      <c r="QIW84" s="4"/>
      <c r="QIX84" s="4"/>
      <c r="QIY84" s="4"/>
      <c r="QIZ84" s="4"/>
      <c r="QJA84" s="4"/>
      <c r="QJB84" s="4"/>
      <c r="QJC84" s="4"/>
      <c r="QJD84" s="4"/>
      <c r="QJE84" s="4"/>
      <c r="QJF84" s="4"/>
      <c r="QJG84" s="4"/>
      <c r="QJH84" s="4"/>
      <c r="QJI84" s="4"/>
      <c r="QJJ84" s="4"/>
      <c r="QJK84" s="4"/>
      <c r="QJL84" s="4"/>
      <c r="QJM84" s="4"/>
      <c r="QJN84" s="4"/>
      <c r="QJO84" s="4"/>
      <c r="QJP84" s="4"/>
      <c r="QJQ84" s="4"/>
      <c r="QJR84" s="4"/>
      <c r="QJS84" s="4"/>
      <c r="QJT84" s="4"/>
      <c r="QJU84" s="4"/>
      <c r="QJV84" s="4"/>
      <c r="QJW84" s="4"/>
      <c r="QJX84" s="4"/>
      <c r="QJY84" s="4"/>
      <c r="QJZ84" s="4"/>
      <c r="QKA84" s="4"/>
      <c r="QKB84" s="4"/>
      <c r="QKC84" s="4"/>
      <c r="QKD84" s="4"/>
      <c r="QKE84" s="4"/>
      <c r="QKF84" s="4"/>
      <c r="QKG84" s="4"/>
      <c r="QKH84" s="4"/>
      <c r="QKI84" s="4"/>
      <c r="QKJ84" s="4"/>
      <c r="QKK84" s="4"/>
      <c r="QKL84" s="4"/>
      <c r="QKM84" s="4"/>
      <c r="QKN84" s="4"/>
      <c r="QKO84" s="4"/>
      <c r="QKP84" s="4"/>
      <c r="QKQ84" s="4"/>
      <c r="QKR84" s="4"/>
      <c r="QKS84" s="4"/>
      <c r="QKT84" s="4"/>
      <c r="QKU84" s="4"/>
      <c r="QKV84" s="4"/>
      <c r="QKW84" s="4"/>
      <c r="QKX84" s="4"/>
      <c r="QKY84" s="4"/>
      <c r="QKZ84" s="4"/>
      <c r="QLA84" s="4"/>
      <c r="QLB84" s="4"/>
      <c r="QLC84" s="4"/>
      <c r="QLD84" s="4"/>
      <c r="QLE84" s="4"/>
      <c r="QLF84" s="4"/>
      <c r="QLG84" s="4"/>
      <c r="QLH84" s="4"/>
      <c r="QLI84" s="4"/>
      <c r="QLJ84" s="4"/>
      <c r="QLK84" s="4"/>
      <c r="QLL84" s="4"/>
      <c r="QLM84" s="4"/>
      <c r="QLN84" s="4"/>
      <c r="QLO84" s="4"/>
      <c r="QLP84" s="4"/>
      <c r="QLQ84" s="4"/>
      <c r="QLR84" s="4"/>
      <c r="QLS84" s="4"/>
      <c r="QLT84" s="4"/>
      <c r="QLU84" s="4"/>
      <c r="QLV84" s="4"/>
      <c r="QLW84" s="4"/>
      <c r="QLX84" s="4"/>
      <c r="QLY84" s="4"/>
      <c r="QLZ84" s="4"/>
      <c r="QMA84" s="4"/>
      <c r="QMB84" s="4"/>
      <c r="QMC84" s="4"/>
      <c r="QMD84" s="4"/>
      <c r="QME84" s="4"/>
      <c r="QMF84" s="4"/>
      <c r="QMG84" s="4"/>
      <c r="QMH84" s="4"/>
      <c r="QMI84" s="4"/>
      <c r="QMJ84" s="4"/>
      <c r="QMK84" s="4"/>
      <c r="QML84" s="4"/>
      <c r="QMM84" s="4"/>
      <c r="QMN84" s="4"/>
      <c r="QMO84" s="4"/>
      <c r="QMP84" s="4"/>
      <c r="QMQ84" s="4"/>
      <c r="QMR84" s="4"/>
      <c r="QMS84" s="4"/>
      <c r="QMT84" s="4"/>
      <c r="QMU84" s="4"/>
      <c r="QMV84" s="4"/>
      <c r="QMW84" s="4"/>
      <c r="QMX84" s="4"/>
      <c r="QMY84" s="4"/>
      <c r="QMZ84" s="4"/>
      <c r="QNA84" s="4"/>
      <c r="QNB84" s="4"/>
      <c r="QNC84" s="4"/>
      <c r="QND84" s="4"/>
      <c r="QNE84" s="4"/>
      <c r="QNF84" s="4"/>
      <c r="QNG84" s="4"/>
      <c r="QNH84" s="4"/>
      <c r="QNI84" s="4"/>
      <c r="QNJ84" s="4"/>
      <c r="QNK84" s="4"/>
      <c r="QNL84" s="4"/>
      <c r="QNM84" s="4"/>
      <c r="QNN84" s="4"/>
      <c r="QNO84" s="4"/>
      <c r="QNP84" s="4"/>
      <c r="QNQ84" s="4"/>
      <c r="QNR84" s="4"/>
      <c r="QNS84" s="4"/>
      <c r="QNT84" s="4"/>
      <c r="QNU84" s="4"/>
      <c r="QNV84" s="4"/>
      <c r="QNW84" s="4"/>
      <c r="QNX84" s="4"/>
      <c r="QNY84" s="4"/>
      <c r="QNZ84" s="4"/>
      <c r="QOA84" s="4"/>
      <c r="QOB84" s="4"/>
      <c r="QOC84" s="4"/>
      <c r="QOD84" s="4"/>
      <c r="QOE84" s="4"/>
      <c r="QOF84" s="4"/>
      <c r="QOG84" s="4"/>
      <c r="QOH84" s="4"/>
      <c r="QOI84" s="4"/>
      <c r="QOJ84" s="4"/>
      <c r="QOK84" s="4"/>
      <c r="QOL84" s="4"/>
      <c r="QOM84" s="4"/>
      <c r="QON84" s="4"/>
      <c r="QOO84" s="4"/>
      <c r="QOP84" s="4"/>
      <c r="QOQ84" s="4"/>
      <c r="QOR84" s="4"/>
      <c r="QOS84" s="4"/>
      <c r="QOT84" s="4"/>
      <c r="QOU84" s="4"/>
      <c r="QOV84" s="4"/>
      <c r="QOW84" s="4"/>
      <c r="QOX84" s="4"/>
      <c r="QOY84" s="4"/>
      <c r="QOZ84" s="4"/>
      <c r="QPA84" s="4"/>
      <c r="QPB84" s="4"/>
      <c r="QPC84" s="4"/>
      <c r="QPD84" s="4"/>
      <c r="QPE84" s="4"/>
      <c r="QPF84" s="4"/>
      <c r="QPG84" s="4"/>
      <c r="QPH84" s="4"/>
      <c r="QPI84" s="4"/>
      <c r="QPJ84" s="4"/>
      <c r="QPK84" s="4"/>
      <c r="QPL84" s="4"/>
      <c r="QPM84" s="4"/>
      <c r="QPN84" s="4"/>
      <c r="QPO84" s="4"/>
      <c r="QPP84" s="4"/>
      <c r="QPQ84" s="4"/>
      <c r="QPR84" s="4"/>
      <c r="QPS84" s="4"/>
      <c r="QPT84" s="4"/>
      <c r="QPU84" s="4"/>
      <c r="QPV84" s="4"/>
      <c r="QPW84" s="4"/>
      <c r="QPX84" s="4"/>
      <c r="QPY84" s="4"/>
      <c r="QPZ84" s="4"/>
      <c r="QQA84" s="4"/>
      <c r="QQB84" s="4"/>
      <c r="QQC84" s="4"/>
      <c r="QQD84" s="4"/>
      <c r="QQE84" s="4"/>
      <c r="QQF84" s="4"/>
      <c r="QQG84" s="4"/>
      <c r="QQH84" s="4"/>
      <c r="QQI84" s="4"/>
      <c r="QQJ84" s="4"/>
      <c r="QQK84" s="4"/>
      <c r="QQL84" s="4"/>
      <c r="QQM84" s="4"/>
      <c r="QQN84" s="4"/>
      <c r="QQO84" s="4"/>
      <c r="QQP84" s="4"/>
      <c r="QQQ84" s="4"/>
      <c r="QQR84" s="4"/>
      <c r="QQS84" s="4"/>
      <c r="QQT84" s="4"/>
      <c r="QQU84" s="4"/>
      <c r="QQV84" s="4"/>
      <c r="QQW84" s="4"/>
      <c r="QQX84" s="4"/>
      <c r="QQY84" s="4"/>
      <c r="QQZ84" s="4"/>
      <c r="QRA84" s="4"/>
      <c r="QRB84" s="4"/>
      <c r="QRC84" s="4"/>
      <c r="QRD84" s="4"/>
      <c r="QRE84" s="4"/>
      <c r="QRF84" s="4"/>
      <c r="QRG84" s="4"/>
      <c r="QRH84" s="4"/>
      <c r="QRI84" s="4"/>
      <c r="QRJ84" s="4"/>
      <c r="QRK84" s="4"/>
      <c r="QRL84" s="4"/>
      <c r="QRM84" s="4"/>
      <c r="QRN84" s="4"/>
      <c r="QRO84" s="4"/>
      <c r="QRP84" s="4"/>
      <c r="QRQ84" s="4"/>
      <c r="QRR84" s="4"/>
      <c r="QRS84" s="4"/>
      <c r="QRT84" s="4"/>
      <c r="QRU84" s="4"/>
      <c r="QRV84" s="4"/>
      <c r="QRW84" s="4"/>
      <c r="QRX84" s="4"/>
      <c r="QRY84" s="4"/>
      <c r="QRZ84" s="4"/>
      <c r="QSA84" s="4"/>
      <c r="QSB84" s="4"/>
      <c r="QSC84" s="4"/>
      <c r="QSD84" s="4"/>
      <c r="QSE84" s="4"/>
      <c r="QSF84" s="4"/>
      <c r="QSG84" s="4"/>
      <c r="QSH84" s="4"/>
      <c r="QSI84" s="4"/>
      <c r="QSJ84" s="4"/>
      <c r="QSK84" s="4"/>
      <c r="QSL84" s="4"/>
      <c r="QSM84" s="4"/>
      <c r="QSN84" s="4"/>
      <c r="QSO84" s="4"/>
      <c r="QSP84" s="4"/>
      <c r="QSQ84" s="4"/>
      <c r="QSR84" s="4"/>
      <c r="QSS84" s="4"/>
      <c r="QST84" s="4"/>
      <c r="QSU84" s="4"/>
      <c r="QSV84" s="4"/>
      <c r="QSW84" s="4"/>
      <c r="QSX84" s="4"/>
      <c r="QSY84" s="4"/>
      <c r="QSZ84" s="4"/>
      <c r="QTA84" s="4"/>
      <c r="QTB84" s="4"/>
      <c r="QTC84" s="4"/>
      <c r="QTD84" s="4"/>
      <c r="QTE84" s="4"/>
      <c r="QTF84" s="4"/>
      <c r="QTG84" s="4"/>
      <c r="QTH84" s="4"/>
      <c r="QTI84" s="4"/>
      <c r="QTJ84" s="4"/>
      <c r="QTK84" s="4"/>
      <c r="QTL84" s="4"/>
      <c r="QTM84" s="4"/>
      <c r="QTN84" s="4"/>
      <c r="QTO84" s="4"/>
      <c r="QTP84" s="4"/>
      <c r="QTQ84" s="4"/>
      <c r="QTR84" s="4"/>
      <c r="QTS84" s="4"/>
      <c r="QTT84" s="4"/>
      <c r="QTU84" s="4"/>
      <c r="QTV84" s="4"/>
      <c r="QTW84" s="4"/>
      <c r="QTX84" s="4"/>
      <c r="QTY84" s="4"/>
      <c r="QTZ84" s="4"/>
      <c r="QUA84" s="4"/>
      <c r="QUB84" s="4"/>
      <c r="QUC84" s="4"/>
      <c r="QUD84" s="4"/>
      <c r="QUE84" s="4"/>
      <c r="QUF84" s="4"/>
      <c r="QUG84" s="4"/>
      <c r="QUH84" s="4"/>
      <c r="QUI84" s="4"/>
      <c r="QUJ84" s="4"/>
      <c r="QUK84" s="4"/>
      <c r="QUL84" s="4"/>
      <c r="QUM84" s="4"/>
      <c r="QUN84" s="4"/>
      <c r="QUO84" s="4"/>
      <c r="QUP84" s="4"/>
      <c r="QUQ84" s="4"/>
      <c r="QUR84" s="4"/>
      <c r="QUS84" s="4"/>
      <c r="QUT84" s="4"/>
      <c r="QUU84" s="4"/>
      <c r="QUV84" s="4"/>
      <c r="QUW84" s="4"/>
      <c r="QUX84" s="4"/>
      <c r="QUY84" s="4"/>
      <c r="QUZ84" s="4"/>
      <c r="QVA84" s="4"/>
      <c r="QVB84" s="4"/>
      <c r="QVC84" s="4"/>
      <c r="QVD84" s="4"/>
      <c r="QVE84" s="4"/>
      <c r="QVF84" s="4"/>
      <c r="QVG84" s="4"/>
      <c r="QVH84" s="4"/>
      <c r="QVI84" s="4"/>
      <c r="QVJ84" s="4"/>
      <c r="QVK84" s="4"/>
      <c r="QVL84" s="4"/>
      <c r="QVM84" s="4"/>
      <c r="QVN84" s="4"/>
      <c r="QVO84" s="4"/>
      <c r="QVP84" s="4"/>
      <c r="QVQ84" s="4"/>
      <c r="QVR84" s="4"/>
      <c r="QVS84" s="4"/>
      <c r="QVT84" s="4"/>
      <c r="QVU84" s="4"/>
      <c r="QVV84" s="4"/>
      <c r="QVW84" s="4"/>
      <c r="QVX84" s="4"/>
      <c r="QVY84" s="4"/>
      <c r="QVZ84" s="4"/>
      <c r="QWA84" s="4"/>
      <c r="QWB84" s="4"/>
      <c r="QWC84" s="4"/>
      <c r="QWD84" s="4"/>
      <c r="QWE84" s="4"/>
      <c r="QWF84" s="4"/>
      <c r="QWG84" s="4"/>
      <c r="QWH84" s="4"/>
      <c r="QWI84" s="4"/>
      <c r="QWJ84" s="4"/>
      <c r="QWK84" s="4"/>
      <c r="QWL84" s="4"/>
      <c r="QWM84" s="4"/>
      <c r="QWN84" s="4"/>
      <c r="QWO84" s="4"/>
      <c r="QWP84" s="4"/>
      <c r="QWQ84" s="4"/>
      <c r="QWR84" s="4"/>
      <c r="QWS84" s="4"/>
      <c r="QWT84" s="4"/>
      <c r="QWU84" s="4"/>
      <c r="QWV84" s="4"/>
      <c r="QWW84" s="4"/>
      <c r="QWX84" s="4"/>
      <c r="QWY84" s="4"/>
      <c r="QWZ84" s="4"/>
      <c r="QXA84" s="4"/>
      <c r="QXB84" s="4"/>
      <c r="QXC84" s="4"/>
      <c r="QXD84" s="4"/>
      <c r="QXE84" s="4"/>
      <c r="QXF84" s="4"/>
      <c r="QXG84" s="4"/>
      <c r="QXH84" s="4"/>
      <c r="QXI84" s="4"/>
      <c r="QXJ84" s="4"/>
      <c r="QXK84" s="4"/>
      <c r="QXL84" s="4"/>
      <c r="QXM84" s="4"/>
      <c r="QXN84" s="4"/>
      <c r="QXO84" s="4"/>
      <c r="QXP84" s="4"/>
      <c r="QXQ84" s="4"/>
      <c r="QXR84" s="4"/>
      <c r="QXS84" s="4"/>
      <c r="QXT84" s="4"/>
      <c r="QXU84" s="4"/>
      <c r="QXV84" s="4"/>
      <c r="QXW84" s="4"/>
      <c r="QXX84" s="4"/>
      <c r="QXY84" s="4"/>
      <c r="QXZ84" s="4"/>
      <c r="QYA84" s="4"/>
      <c r="QYB84" s="4"/>
      <c r="QYC84" s="4"/>
      <c r="QYD84" s="4"/>
      <c r="QYE84" s="4"/>
      <c r="QYF84" s="4"/>
      <c r="QYG84" s="4"/>
      <c r="QYH84" s="4"/>
      <c r="QYI84" s="4"/>
      <c r="QYJ84" s="4"/>
      <c r="QYK84" s="4"/>
      <c r="QYL84" s="4"/>
      <c r="QYM84" s="4"/>
      <c r="QYN84" s="4"/>
      <c r="QYO84" s="4"/>
      <c r="QYP84" s="4"/>
      <c r="QYQ84" s="4"/>
      <c r="QYR84" s="4"/>
      <c r="QYS84" s="4"/>
      <c r="QYT84" s="4"/>
      <c r="QYU84" s="4"/>
      <c r="QYV84" s="4"/>
      <c r="QYW84" s="4"/>
      <c r="QYX84" s="4"/>
      <c r="QYY84" s="4"/>
      <c r="QYZ84" s="4"/>
      <c r="QZA84" s="4"/>
      <c r="QZB84" s="4"/>
      <c r="QZC84" s="4"/>
      <c r="QZD84" s="4"/>
      <c r="QZE84" s="4"/>
      <c r="QZF84" s="4"/>
      <c r="QZG84" s="4"/>
      <c r="QZH84" s="4"/>
      <c r="QZI84" s="4"/>
      <c r="QZJ84" s="4"/>
      <c r="QZK84" s="4"/>
      <c r="QZL84" s="4"/>
      <c r="QZM84" s="4"/>
      <c r="QZN84" s="4"/>
      <c r="QZO84" s="4"/>
      <c r="QZP84" s="4"/>
      <c r="QZQ84" s="4"/>
      <c r="QZR84" s="4"/>
      <c r="QZS84" s="4"/>
      <c r="QZT84" s="4"/>
      <c r="QZU84" s="4"/>
      <c r="QZV84" s="4"/>
      <c r="QZW84" s="4"/>
      <c r="QZX84" s="4"/>
      <c r="QZY84" s="4"/>
      <c r="QZZ84" s="4"/>
      <c r="RAA84" s="4"/>
      <c r="RAB84" s="4"/>
      <c r="RAC84" s="4"/>
      <c r="RAD84" s="4"/>
      <c r="RAE84" s="4"/>
      <c r="RAF84" s="4"/>
      <c r="RAG84" s="4"/>
      <c r="RAH84" s="4"/>
      <c r="RAI84" s="4"/>
      <c r="RAJ84" s="4"/>
      <c r="RAK84" s="4"/>
      <c r="RAL84" s="4"/>
      <c r="RAM84" s="4"/>
      <c r="RAN84" s="4"/>
      <c r="RAO84" s="4"/>
      <c r="RAP84" s="4"/>
      <c r="RAQ84" s="4"/>
      <c r="RAR84" s="4"/>
      <c r="RAS84" s="4"/>
      <c r="RAT84" s="4"/>
      <c r="RAU84" s="4"/>
      <c r="RAV84" s="4"/>
      <c r="RAW84" s="4"/>
      <c r="RAX84" s="4"/>
      <c r="RAY84" s="4"/>
      <c r="RAZ84" s="4"/>
      <c r="RBA84" s="4"/>
      <c r="RBB84" s="4"/>
      <c r="RBC84" s="4"/>
      <c r="RBD84" s="4"/>
      <c r="RBE84" s="4"/>
      <c r="RBF84" s="4"/>
      <c r="RBG84" s="4"/>
      <c r="RBH84" s="4"/>
      <c r="RBI84" s="4"/>
      <c r="RBJ84" s="4"/>
      <c r="RBK84" s="4"/>
      <c r="RBL84" s="4"/>
      <c r="RBM84" s="4"/>
      <c r="RBN84" s="4"/>
      <c r="RBO84" s="4"/>
      <c r="RBP84" s="4"/>
      <c r="RBQ84" s="4"/>
      <c r="RBR84" s="4"/>
      <c r="RBS84" s="4"/>
      <c r="RBT84" s="4"/>
      <c r="RBU84" s="4"/>
      <c r="RBV84" s="4"/>
      <c r="RBW84" s="4"/>
      <c r="RBX84" s="4"/>
      <c r="RBY84" s="4"/>
      <c r="RBZ84" s="4"/>
      <c r="RCA84" s="4"/>
      <c r="RCB84" s="4"/>
      <c r="RCC84" s="4"/>
      <c r="RCD84" s="4"/>
      <c r="RCE84" s="4"/>
      <c r="RCF84" s="4"/>
      <c r="RCG84" s="4"/>
      <c r="RCH84" s="4"/>
      <c r="RCI84" s="4"/>
      <c r="RCJ84" s="4"/>
      <c r="RCK84" s="4"/>
      <c r="RCL84" s="4"/>
      <c r="RCM84" s="4"/>
      <c r="RCN84" s="4"/>
      <c r="RCO84" s="4"/>
      <c r="RCP84" s="4"/>
      <c r="RCQ84" s="4"/>
      <c r="RCR84" s="4"/>
      <c r="RCS84" s="4"/>
      <c r="RCT84" s="4"/>
      <c r="RCU84" s="4"/>
      <c r="RCV84" s="4"/>
      <c r="RCW84" s="4"/>
      <c r="RCX84" s="4"/>
      <c r="RCY84" s="4"/>
      <c r="RCZ84" s="4"/>
      <c r="RDA84" s="4"/>
      <c r="RDB84" s="4"/>
      <c r="RDC84" s="4"/>
      <c r="RDD84" s="4"/>
      <c r="RDE84" s="4"/>
      <c r="RDF84" s="4"/>
      <c r="RDG84" s="4"/>
      <c r="RDH84" s="4"/>
      <c r="RDI84" s="4"/>
      <c r="RDJ84" s="4"/>
      <c r="RDK84" s="4"/>
      <c r="RDL84" s="4"/>
      <c r="RDM84" s="4"/>
      <c r="RDN84" s="4"/>
      <c r="RDO84" s="4"/>
      <c r="RDP84" s="4"/>
      <c r="RDQ84" s="4"/>
      <c r="RDR84" s="4"/>
      <c r="RDS84" s="4"/>
      <c r="RDT84" s="4"/>
      <c r="RDU84" s="4"/>
      <c r="RDV84" s="4"/>
      <c r="RDW84" s="4"/>
      <c r="RDX84" s="4"/>
      <c r="RDY84" s="4"/>
      <c r="RDZ84" s="4"/>
      <c r="REA84" s="4"/>
      <c r="REB84" s="4"/>
      <c r="REC84" s="4"/>
      <c r="RED84" s="4"/>
      <c r="REE84" s="4"/>
      <c r="REF84" s="4"/>
      <c r="REG84" s="4"/>
      <c r="REH84" s="4"/>
      <c r="REI84" s="4"/>
      <c r="REJ84" s="4"/>
      <c r="REK84" s="4"/>
      <c r="REL84" s="4"/>
      <c r="REM84" s="4"/>
      <c r="REN84" s="4"/>
      <c r="REO84" s="4"/>
      <c r="REP84" s="4"/>
      <c r="REQ84" s="4"/>
      <c r="RER84" s="4"/>
      <c r="RES84" s="4"/>
      <c r="RET84" s="4"/>
      <c r="REU84" s="4"/>
      <c r="REV84" s="4"/>
      <c r="REW84" s="4"/>
      <c r="REX84" s="4"/>
      <c r="REY84" s="4"/>
      <c r="REZ84" s="4"/>
      <c r="RFA84" s="4"/>
      <c r="RFB84" s="4"/>
      <c r="RFC84" s="4"/>
      <c r="RFD84" s="4"/>
      <c r="RFE84" s="4"/>
      <c r="RFF84" s="4"/>
      <c r="RFG84" s="4"/>
      <c r="RFH84" s="4"/>
      <c r="RFI84" s="4"/>
      <c r="RFJ84" s="4"/>
      <c r="RFK84" s="4"/>
      <c r="RFL84" s="4"/>
      <c r="RFM84" s="4"/>
      <c r="RFN84" s="4"/>
      <c r="RFO84" s="4"/>
      <c r="RFP84" s="4"/>
      <c r="RFQ84" s="4"/>
      <c r="RFR84" s="4"/>
      <c r="RFS84" s="4"/>
      <c r="RFT84" s="4"/>
      <c r="RFU84" s="4"/>
      <c r="RFV84" s="4"/>
      <c r="RFW84" s="4"/>
      <c r="RFX84" s="4"/>
      <c r="RFY84" s="4"/>
      <c r="RFZ84" s="4"/>
      <c r="RGA84" s="4"/>
      <c r="RGB84" s="4"/>
      <c r="RGC84" s="4"/>
      <c r="RGD84" s="4"/>
      <c r="RGE84" s="4"/>
      <c r="RGF84" s="4"/>
      <c r="RGG84" s="4"/>
      <c r="RGH84" s="4"/>
      <c r="RGI84" s="4"/>
      <c r="RGJ84" s="4"/>
      <c r="RGK84" s="4"/>
      <c r="RGL84" s="4"/>
      <c r="RGM84" s="4"/>
      <c r="RGN84" s="4"/>
      <c r="RGO84" s="4"/>
      <c r="RGP84" s="4"/>
      <c r="RGQ84" s="4"/>
      <c r="RGR84" s="4"/>
      <c r="RGS84" s="4"/>
      <c r="RGT84" s="4"/>
      <c r="RGU84" s="4"/>
      <c r="RGV84" s="4"/>
      <c r="RGW84" s="4"/>
      <c r="RGX84" s="4"/>
      <c r="RGY84" s="4"/>
      <c r="RGZ84" s="4"/>
      <c r="RHA84" s="4"/>
      <c r="RHB84" s="4"/>
      <c r="RHC84" s="4"/>
      <c r="RHD84" s="4"/>
      <c r="RHE84" s="4"/>
      <c r="RHF84" s="4"/>
      <c r="RHG84" s="4"/>
      <c r="RHH84" s="4"/>
      <c r="RHI84" s="4"/>
      <c r="RHJ84" s="4"/>
      <c r="RHK84" s="4"/>
      <c r="RHL84" s="4"/>
      <c r="RHM84" s="4"/>
      <c r="RHN84" s="4"/>
      <c r="RHO84" s="4"/>
      <c r="RHP84" s="4"/>
      <c r="RHQ84" s="4"/>
      <c r="RHR84" s="4"/>
      <c r="RHS84" s="4"/>
      <c r="RHT84" s="4"/>
      <c r="RHU84" s="4"/>
      <c r="RHV84" s="4"/>
      <c r="RHW84" s="4"/>
      <c r="RHX84" s="4"/>
      <c r="RHY84" s="4"/>
      <c r="RHZ84" s="4"/>
      <c r="RIA84" s="4"/>
      <c r="RIB84" s="4"/>
      <c r="RIC84" s="4"/>
      <c r="RID84" s="4"/>
      <c r="RIE84" s="4"/>
      <c r="RIF84" s="4"/>
      <c r="RIG84" s="4"/>
      <c r="RIH84" s="4"/>
      <c r="RII84" s="4"/>
      <c r="RIJ84" s="4"/>
      <c r="RIK84" s="4"/>
      <c r="RIL84" s="4"/>
      <c r="RIM84" s="4"/>
      <c r="RIN84" s="4"/>
      <c r="RIO84" s="4"/>
      <c r="RIP84" s="4"/>
      <c r="RIQ84" s="4"/>
      <c r="RIR84" s="4"/>
      <c r="RIS84" s="4"/>
      <c r="RIT84" s="4"/>
      <c r="RIU84" s="4"/>
      <c r="RIV84" s="4"/>
      <c r="RIW84" s="4"/>
      <c r="RIX84" s="4"/>
      <c r="RIY84" s="4"/>
      <c r="RIZ84" s="4"/>
      <c r="RJA84" s="4"/>
      <c r="RJB84" s="4"/>
      <c r="RJC84" s="4"/>
      <c r="RJD84" s="4"/>
      <c r="RJE84" s="4"/>
      <c r="RJF84" s="4"/>
      <c r="RJG84" s="4"/>
      <c r="RJH84" s="4"/>
      <c r="RJI84" s="4"/>
      <c r="RJJ84" s="4"/>
      <c r="RJK84" s="4"/>
      <c r="RJL84" s="4"/>
      <c r="RJM84" s="4"/>
      <c r="RJN84" s="4"/>
      <c r="RJO84" s="4"/>
      <c r="RJP84" s="4"/>
      <c r="RJQ84" s="4"/>
      <c r="RJR84" s="4"/>
      <c r="RJS84" s="4"/>
      <c r="RJT84" s="4"/>
      <c r="RJU84" s="4"/>
      <c r="RJV84" s="4"/>
      <c r="RJW84" s="4"/>
      <c r="RJX84" s="4"/>
      <c r="RJY84" s="4"/>
      <c r="RJZ84" s="4"/>
      <c r="RKA84" s="4"/>
      <c r="RKB84" s="4"/>
      <c r="RKC84" s="4"/>
      <c r="RKD84" s="4"/>
      <c r="RKE84" s="4"/>
      <c r="RKF84" s="4"/>
      <c r="RKG84" s="4"/>
      <c r="RKH84" s="4"/>
      <c r="RKI84" s="4"/>
      <c r="RKJ84" s="4"/>
      <c r="RKK84" s="4"/>
      <c r="RKL84" s="4"/>
      <c r="RKM84" s="4"/>
      <c r="RKN84" s="4"/>
      <c r="RKO84" s="4"/>
      <c r="RKP84" s="4"/>
      <c r="RKQ84" s="4"/>
      <c r="RKR84" s="4"/>
      <c r="RKS84" s="4"/>
      <c r="RKT84" s="4"/>
      <c r="RKU84" s="4"/>
      <c r="RKV84" s="4"/>
      <c r="RKW84" s="4"/>
      <c r="RKX84" s="4"/>
      <c r="RKY84" s="4"/>
      <c r="RKZ84" s="4"/>
      <c r="RLA84" s="4"/>
      <c r="RLB84" s="4"/>
      <c r="RLC84" s="4"/>
      <c r="RLD84" s="4"/>
      <c r="RLE84" s="4"/>
      <c r="RLF84" s="4"/>
      <c r="RLG84" s="4"/>
      <c r="RLH84" s="4"/>
      <c r="RLI84" s="4"/>
      <c r="RLJ84" s="4"/>
      <c r="RLK84" s="4"/>
      <c r="RLL84" s="4"/>
      <c r="RLM84" s="4"/>
      <c r="RLN84" s="4"/>
      <c r="RLO84" s="4"/>
      <c r="RLP84" s="4"/>
      <c r="RLQ84" s="4"/>
      <c r="RLR84" s="4"/>
      <c r="RLS84" s="4"/>
      <c r="RLT84" s="4"/>
      <c r="RLU84" s="4"/>
      <c r="RLV84" s="4"/>
      <c r="RLW84" s="4"/>
      <c r="RLX84" s="4"/>
      <c r="RLY84" s="4"/>
      <c r="RLZ84" s="4"/>
      <c r="RMA84" s="4"/>
      <c r="RMB84" s="4"/>
      <c r="RMC84" s="4"/>
      <c r="RMD84" s="4"/>
      <c r="RME84" s="4"/>
      <c r="RMF84" s="4"/>
      <c r="RMG84" s="4"/>
      <c r="RMH84" s="4"/>
      <c r="RMI84" s="4"/>
      <c r="RMJ84" s="4"/>
      <c r="RMK84" s="4"/>
      <c r="RML84" s="4"/>
      <c r="RMM84" s="4"/>
      <c r="RMN84" s="4"/>
      <c r="RMO84" s="4"/>
      <c r="RMP84" s="4"/>
      <c r="RMQ84" s="4"/>
      <c r="RMR84" s="4"/>
      <c r="RMS84" s="4"/>
      <c r="RMT84" s="4"/>
      <c r="RMU84" s="4"/>
      <c r="RMV84" s="4"/>
      <c r="RMW84" s="4"/>
      <c r="RMX84" s="4"/>
      <c r="RMY84" s="4"/>
      <c r="RMZ84" s="4"/>
      <c r="RNA84" s="4"/>
      <c r="RNB84" s="4"/>
      <c r="RNC84" s="4"/>
      <c r="RND84" s="4"/>
      <c r="RNE84" s="4"/>
      <c r="RNF84" s="4"/>
      <c r="RNG84" s="4"/>
      <c r="RNH84" s="4"/>
      <c r="RNI84" s="4"/>
      <c r="RNJ84" s="4"/>
      <c r="RNK84" s="4"/>
      <c r="RNL84" s="4"/>
      <c r="RNM84" s="4"/>
      <c r="RNN84" s="4"/>
      <c r="RNO84" s="4"/>
      <c r="RNP84" s="4"/>
      <c r="RNQ84" s="4"/>
      <c r="RNR84" s="4"/>
      <c r="RNS84" s="4"/>
      <c r="RNT84" s="4"/>
      <c r="RNU84" s="4"/>
      <c r="RNV84" s="4"/>
      <c r="RNW84" s="4"/>
      <c r="RNX84" s="4"/>
      <c r="RNY84" s="4"/>
      <c r="RNZ84" s="4"/>
      <c r="ROA84" s="4"/>
      <c r="ROB84" s="4"/>
      <c r="ROC84" s="4"/>
      <c r="ROD84" s="4"/>
      <c r="ROE84" s="4"/>
      <c r="ROF84" s="4"/>
      <c r="ROG84" s="4"/>
      <c r="ROH84" s="4"/>
      <c r="ROI84" s="4"/>
      <c r="ROJ84" s="4"/>
      <c r="ROK84" s="4"/>
      <c r="ROL84" s="4"/>
      <c r="ROM84" s="4"/>
      <c r="RON84" s="4"/>
      <c r="ROO84" s="4"/>
      <c r="ROP84" s="4"/>
      <c r="ROQ84" s="4"/>
      <c r="ROR84" s="4"/>
      <c r="ROS84" s="4"/>
      <c r="ROT84" s="4"/>
      <c r="ROU84" s="4"/>
      <c r="ROV84" s="4"/>
      <c r="ROW84" s="4"/>
      <c r="ROX84" s="4"/>
      <c r="ROY84" s="4"/>
      <c r="ROZ84" s="4"/>
      <c r="RPA84" s="4"/>
      <c r="RPB84" s="4"/>
      <c r="RPC84" s="4"/>
      <c r="RPD84" s="4"/>
      <c r="RPE84" s="4"/>
      <c r="RPF84" s="4"/>
      <c r="RPG84" s="4"/>
      <c r="RPH84" s="4"/>
      <c r="RPI84" s="4"/>
      <c r="RPJ84" s="4"/>
      <c r="RPK84" s="4"/>
      <c r="RPL84" s="4"/>
      <c r="RPM84" s="4"/>
      <c r="RPN84" s="4"/>
      <c r="RPO84" s="4"/>
      <c r="RPP84" s="4"/>
      <c r="RPQ84" s="4"/>
      <c r="RPR84" s="4"/>
      <c r="RPS84" s="4"/>
      <c r="RPT84" s="4"/>
      <c r="RPU84" s="4"/>
      <c r="RPV84" s="4"/>
      <c r="RPW84" s="4"/>
      <c r="RPX84" s="4"/>
      <c r="RPY84" s="4"/>
      <c r="RPZ84" s="4"/>
      <c r="RQA84" s="4"/>
      <c r="RQB84" s="4"/>
      <c r="RQC84" s="4"/>
      <c r="RQD84" s="4"/>
      <c r="RQE84" s="4"/>
      <c r="RQF84" s="4"/>
      <c r="RQG84" s="4"/>
      <c r="RQH84" s="4"/>
      <c r="RQI84" s="4"/>
      <c r="RQJ84" s="4"/>
      <c r="RQK84" s="4"/>
      <c r="RQL84" s="4"/>
      <c r="RQM84" s="4"/>
      <c r="RQN84" s="4"/>
      <c r="RQO84" s="4"/>
      <c r="RQP84" s="4"/>
      <c r="RQQ84" s="4"/>
      <c r="RQR84" s="4"/>
      <c r="RQS84" s="4"/>
      <c r="RQT84" s="4"/>
      <c r="RQU84" s="4"/>
      <c r="RQV84" s="4"/>
      <c r="RQW84" s="4"/>
      <c r="RQX84" s="4"/>
      <c r="RQY84" s="4"/>
      <c r="RQZ84" s="4"/>
      <c r="RRA84" s="4"/>
      <c r="RRB84" s="4"/>
      <c r="RRC84" s="4"/>
      <c r="RRD84" s="4"/>
      <c r="RRE84" s="4"/>
      <c r="RRF84" s="4"/>
      <c r="RRG84" s="4"/>
      <c r="RRH84" s="4"/>
      <c r="RRI84" s="4"/>
      <c r="RRJ84" s="4"/>
      <c r="RRK84" s="4"/>
      <c r="RRL84" s="4"/>
      <c r="RRM84" s="4"/>
      <c r="RRN84" s="4"/>
      <c r="RRO84" s="4"/>
      <c r="RRP84" s="4"/>
      <c r="RRQ84" s="4"/>
      <c r="RRR84" s="4"/>
      <c r="RRS84" s="4"/>
      <c r="RRT84" s="4"/>
      <c r="RRU84" s="4"/>
      <c r="RRV84" s="4"/>
      <c r="RRW84" s="4"/>
      <c r="RRX84" s="4"/>
      <c r="RRY84" s="4"/>
      <c r="RRZ84" s="4"/>
      <c r="RSA84" s="4"/>
      <c r="RSB84" s="4"/>
      <c r="RSC84" s="4"/>
      <c r="RSD84" s="4"/>
      <c r="RSE84" s="4"/>
      <c r="RSF84" s="4"/>
      <c r="RSG84" s="4"/>
      <c r="RSH84" s="4"/>
      <c r="RSI84" s="4"/>
      <c r="RSJ84" s="4"/>
      <c r="RSK84" s="4"/>
      <c r="RSL84" s="4"/>
      <c r="RSM84" s="4"/>
      <c r="RSN84" s="4"/>
      <c r="RSO84" s="4"/>
      <c r="RSP84" s="4"/>
      <c r="RSQ84" s="4"/>
      <c r="RSR84" s="4"/>
      <c r="RSS84" s="4"/>
      <c r="RST84" s="4"/>
      <c r="RSU84" s="4"/>
      <c r="RSV84" s="4"/>
      <c r="RSW84" s="4"/>
      <c r="RSX84" s="4"/>
      <c r="RSY84" s="4"/>
      <c r="RSZ84" s="4"/>
      <c r="RTA84" s="4"/>
      <c r="RTB84" s="4"/>
      <c r="RTC84" s="4"/>
      <c r="RTD84" s="4"/>
      <c r="RTE84" s="4"/>
      <c r="RTF84" s="4"/>
      <c r="RTG84" s="4"/>
      <c r="RTH84" s="4"/>
      <c r="RTI84" s="4"/>
      <c r="RTJ84" s="4"/>
      <c r="RTK84" s="4"/>
      <c r="RTL84" s="4"/>
      <c r="RTM84" s="4"/>
      <c r="RTN84" s="4"/>
      <c r="RTO84" s="4"/>
      <c r="RTP84" s="4"/>
      <c r="RTQ84" s="4"/>
      <c r="RTR84" s="4"/>
      <c r="RTS84" s="4"/>
      <c r="RTT84" s="4"/>
      <c r="RTU84" s="4"/>
      <c r="RTV84" s="4"/>
      <c r="RTW84" s="4"/>
      <c r="RTX84" s="4"/>
      <c r="RTY84" s="4"/>
      <c r="RTZ84" s="4"/>
      <c r="RUA84" s="4"/>
      <c r="RUB84" s="4"/>
      <c r="RUC84" s="4"/>
      <c r="RUD84" s="4"/>
      <c r="RUE84" s="4"/>
      <c r="RUF84" s="4"/>
      <c r="RUG84" s="4"/>
      <c r="RUH84" s="4"/>
      <c r="RUI84" s="4"/>
      <c r="RUJ84" s="4"/>
      <c r="RUK84" s="4"/>
      <c r="RUL84" s="4"/>
      <c r="RUM84" s="4"/>
      <c r="RUN84" s="4"/>
      <c r="RUO84" s="4"/>
      <c r="RUP84" s="4"/>
      <c r="RUQ84" s="4"/>
      <c r="RUR84" s="4"/>
      <c r="RUS84" s="4"/>
      <c r="RUT84" s="4"/>
      <c r="RUU84" s="4"/>
      <c r="RUV84" s="4"/>
      <c r="RUW84" s="4"/>
      <c r="RUX84" s="4"/>
      <c r="RUY84" s="4"/>
      <c r="RUZ84" s="4"/>
      <c r="RVA84" s="4"/>
      <c r="RVB84" s="4"/>
      <c r="RVC84" s="4"/>
      <c r="RVD84" s="4"/>
      <c r="RVE84" s="4"/>
      <c r="RVF84" s="4"/>
      <c r="RVG84" s="4"/>
      <c r="RVH84" s="4"/>
      <c r="RVI84" s="4"/>
      <c r="RVJ84" s="4"/>
      <c r="RVK84" s="4"/>
      <c r="RVL84" s="4"/>
      <c r="RVM84" s="4"/>
      <c r="RVN84" s="4"/>
      <c r="RVO84" s="4"/>
      <c r="RVP84" s="4"/>
      <c r="RVQ84" s="4"/>
      <c r="RVR84" s="4"/>
      <c r="RVS84" s="4"/>
      <c r="RVT84" s="4"/>
      <c r="RVU84" s="4"/>
      <c r="RVV84" s="4"/>
      <c r="RVW84" s="4"/>
      <c r="RVX84" s="4"/>
      <c r="RVY84" s="4"/>
      <c r="RVZ84" s="4"/>
      <c r="RWA84" s="4"/>
      <c r="RWB84" s="4"/>
      <c r="RWC84" s="4"/>
      <c r="RWD84" s="4"/>
      <c r="RWE84" s="4"/>
      <c r="RWF84" s="4"/>
      <c r="RWG84" s="4"/>
      <c r="RWH84" s="4"/>
      <c r="RWI84" s="4"/>
      <c r="RWJ84" s="4"/>
      <c r="RWK84" s="4"/>
      <c r="RWL84" s="4"/>
      <c r="RWM84" s="4"/>
      <c r="RWN84" s="4"/>
      <c r="RWO84" s="4"/>
      <c r="RWP84" s="4"/>
      <c r="RWQ84" s="4"/>
      <c r="RWR84" s="4"/>
      <c r="RWS84" s="4"/>
      <c r="RWT84" s="4"/>
      <c r="RWU84" s="4"/>
      <c r="RWV84" s="4"/>
      <c r="RWW84" s="4"/>
      <c r="RWX84" s="4"/>
      <c r="RWY84" s="4"/>
      <c r="RWZ84" s="4"/>
      <c r="RXA84" s="4"/>
      <c r="RXB84" s="4"/>
      <c r="RXC84" s="4"/>
      <c r="RXD84" s="4"/>
      <c r="RXE84" s="4"/>
      <c r="RXF84" s="4"/>
      <c r="RXG84" s="4"/>
      <c r="RXH84" s="4"/>
      <c r="RXI84" s="4"/>
      <c r="RXJ84" s="4"/>
      <c r="RXK84" s="4"/>
      <c r="RXL84" s="4"/>
      <c r="RXM84" s="4"/>
      <c r="RXN84" s="4"/>
      <c r="RXO84" s="4"/>
      <c r="RXP84" s="4"/>
      <c r="RXQ84" s="4"/>
      <c r="RXR84" s="4"/>
      <c r="RXS84" s="4"/>
      <c r="RXT84" s="4"/>
      <c r="RXU84" s="4"/>
      <c r="RXV84" s="4"/>
      <c r="RXW84" s="4"/>
      <c r="RXX84" s="4"/>
      <c r="RXY84" s="4"/>
      <c r="RXZ84" s="4"/>
      <c r="RYA84" s="4"/>
      <c r="RYB84" s="4"/>
      <c r="RYC84" s="4"/>
      <c r="RYD84" s="4"/>
      <c r="RYE84" s="4"/>
      <c r="RYF84" s="4"/>
      <c r="RYG84" s="4"/>
      <c r="RYH84" s="4"/>
      <c r="RYI84" s="4"/>
      <c r="RYJ84" s="4"/>
      <c r="RYK84" s="4"/>
      <c r="RYL84" s="4"/>
      <c r="RYM84" s="4"/>
      <c r="RYN84" s="4"/>
      <c r="RYO84" s="4"/>
      <c r="RYP84" s="4"/>
      <c r="RYQ84" s="4"/>
      <c r="RYR84" s="4"/>
      <c r="RYS84" s="4"/>
      <c r="RYT84" s="4"/>
      <c r="RYU84" s="4"/>
      <c r="RYV84" s="4"/>
      <c r="RYW84" s="4"/>
      <c r="RYX84" s="4"/>
      <c r="RYY84" s="4"/>
      <c r="RYZ84" s="4"/>
      <c r="RZA84" s="4"/>
      <c r="RZB84" s="4"/>
      <c r="RZC84" s="4"/>
      <c r="RZD84" s="4"/>
      <c r="RZE84" s="4"/>
      <c r="RZF84" s="4"/>
      <c r="RZG84" s="4"/>
      <c r="RZH84" s="4"/>
      <c r="RZI84" s="4"/>
      <c r="RZJ84" s="4"/>
      <c r="RZK84" s="4"/>
      <c r="RZL84" s="4"/>
      <c r="RZM84" s="4"/>
      <c r="RZN84" s="4"/>
      <c r="RZO84" s="4"/>
      <c r="RZP84" s="4"/>
      <c r="RZQ84" s="4"/>
      <c r="RZR84" s="4"/>
      <c r="RZS84" s="4"/>
      <c r="RZT84" s="4"/>
      <c r="RZU84" s="4"/>
      <c r="RZV84" s="4"/>
      <c r="RZW84" s="4"/>
      <c r="RZX84" s="4"/>
      <c r="RZY84" s="4"/>
      <c r="RZZ84" s="4"/>
      <c r="SAA84" s="4"/>
      <c r="SAB84" s="4"/>
      <c r="SAC84" s="4"/>
      <c r="SAD84" s="4"/>
      <c r="SAE84" s="4"/>
      <c r="SAF84" s="4"/>
      <c r="SAG84" s="4"/>
      <c r="SAH84" s="4"/>
      <c r="SAI84" s="4"/>
      <c r="SAJ84" s="4"/>
      <c r="SAK84" s="4"/>
      <c r="SAL84" s="4"/>
      <c r="SAM84" s="4"/>
      <c r="SAN84" s="4"/>
      <c r="SAO84" s="4"/>
      <c r="SAP84" s="4"/>
      <c r="SAQ84" s="4"/>
      <c r="SAR84" s="4"/>
      <c r="SAS84" s="4"/>
      <c r="SAT84" s="4"/>
      <c r="SAU84" s="4"/>
      <c r="SAV84" s="4"/>
      <c r="SAW84" s="4"/>
      <c r="SAX84" s="4"/>
      <c r="SAY84" s="4"/>
      <c r="SAZ84" s="4"/>
      <c r="SBA84" s="4"/>
      <c r="SBB84" s="4"/>
      <c r="SBC84" s="4"/>
      <c r="SBD84" s="4"/>
      <c r="SBE84" s="4"/>
      <c r="SBF84" s="4"/>
      <c r="SBG84" s="4"/>
      <c r="SBH84" s="4"/>
      <c r="SBI84" s="4"/>
      <c r="SBJ84" s="4"/>
      <c r="SBK84" s="4"/>
      <c r="SBL84" s="4"/>
      <c r="SBM84" s="4"/>
      <c r="SBN84" s="4"/>
      <c r="SBO84" s="4"/>
      <c r="SBP84" s="4"/>
      <c r="SBQ84" s="4"/>
      <c r="SBR84" s="4"/>
      <c r="SBS84" s="4"/>
      <c r="SBT84" s="4"/>
      <c r="SBU84" s="4"/>
      <c r="SBV84" s="4"/>
      <c r="SBW84" s="4"/>
      <c r="SBX84" s="4"/>
      <c r="SBY84" s="4"/>
      <c r="SBZ84" s="4"/>
      <c r="SCA84" s="4"/>
      <c r="SCB84" s="4"/>
      <c r="SCC84" s="4"/>
      <c r="SCD84" s="4"/>
      <c r="SCE84" s="4"/>
      <c r="SCF84" s="4"/>
      <c r="SCG84" s="4"/>
      <c r="SCH84" s="4"/>
      <c r="SCI84" s="4"/>
      <c r="SCJ84" s="4"/>
      <c r="SCK84" s="4"/>
      <c r="SCL84" s="4"/>
      <c r="SCM84" s="4"/>
      <c r="SCN84" s="4"/>
      <c r="SCO84" s="4"/>
      <c r="SCP84" s="4"/>
      <c r="SCQ84" s="4"/>
      <c r="SCR84" s="4"/>
      <c r="SCS84" s="4"/>
      <c r="SCT84" s="4"/>
      <c r="SCU84" s="4"/>
      <c r="SCV84" s="4"/>
      <c r="SCW84" s="4"/>
      <c r="SCX84" s="4"/>
      <c r="SCY84" s="4"/>
      <c r="SCZ84" s="4"/>
      <c r="SDA84" s="4"/>
      <c r="SDB84" s="4"/>
      <c r="SDC84" s="4"/>
      <c r="SDD84" s="4"/>
      <c r="SDE84" s="4"/>
      <c r="SDF84" s="4"/>
      <c r="SDG84" s="4"/>
      <c r="SDH84" s="4"/>
      <c r="SDI84" s="4"/>
      <c r="SDJ84" s="4"/>
      <c r="SDK84" s="4"/>
      <c r="SDL84" s="4"/>
      <c r="SDM84" s="4"/>
      <c r="SDN84" s="4"/>
      <c r="SDO84" s="4"/>
      <c r="SDP84" s="4"/>
      <c r="SDQ84" s="4"/>
      <c r="SDR84" s="4"/>
      <c r="SDS84" s="4"/>
      <c r="SDT84" s="4"/>
      <c r="SDU84" s="4"/>
      <c r="SDV84" s="4"/>
      <c r="SDW84" s="4"/>
      <c r="SDX84" s="4"/>
      <c r="SDY84" s="4"/>
      <c r="SDZ84" s="4"/>
      <c r="SEA84" s="4"/>
      <c r="SEB84" s="4"/>
      <c r="SEC84" s="4"/>
      <c r="SED84" s="4"/>
      <c r="SEE84" s="4"/>
      <c r="SEF84" s="4"/>
      <c r="SEG84" s="4"/>
      <c r="SEH84" s="4"/>
      <c r="SEI84" s="4"/>
      <c r="SEJ84" s="4"/>
      <c r="SEK84" s="4"/>
      <c r="SEL84" s="4"/>
      <c r="SEM84" s="4"/>
      <c r="SEN84" s="4"/>
      <c r="SEO84" s="4"/>
      <c r="SEP84" s="4"/>
      <c r="SEQ84" s="4"/>
      <c r="SER84" s="4"/>
      <c r="SES84" s="4"/>
      <c r="SET84" s="4"/>
      <c r="SEU84" s="4"/>
      <c r="SEV84" s="4"/>
      <c r="SEW84" s="4"/>
      <c r="SEX84" s="4"/>
      <c r="SEY84" s="4"/>
      <c r="SEZ84" s="4"/>
      <c r="SFA84" s="4"/>
      <c r="SFB84" s="4"/>
      <c r="SFC84" s="4"/>
      <c r="SFD84" s="4"/>
      <c r="SFE84" s="4"/>
      <c r="SFF84" s="4"/>
      <c r="SFG84" s="4"/>
      <c r="SFH84" s="4"/>
      <c r="SFI84" s="4"/>
      <c r="SFJ84" s="4"/>
      <c r="SFK84" s="4"/>
      <c r="SFL84" s="4"/>
      <c r="SFM84" s="4"/>
      <c r="SFN84" s="4"/>
      <c r="SFO84" s="4"/>
      <c r="SFP84" s="4"/>
      <c r="SFQ84" s="4"/>
      <c r="SFR84" s="4"/>
      <c r="SFS84" s="4"/>
      <c r="SFT84" s="4"/>
      <c r="SFU84" s="4"/>
      <c r="SFV84" s="4"/>
      <c r="SFW84" s="4"/>
      <c r="SFX84" s="4"/>
      <c r="SFY84" s="4"/>
      <c r="SFZ84" s="4"/>
      <c r="SGA84" s="4"/>
      <c r="SGB84" s="4"/>
      <c r="SGC84" s="4"/>
      <c r="SGD84" s="4"/>
      <c r="SGE84" s="4"/>
      <c r="SGF84" s="4"/>
      <c r="SGG84" s="4"/>
      <c r="SGH84" s="4"/>
      <c r="SGI84" s="4"/>
      <c r="SGJ84" s="4"/>
      <c r="SGK84" s="4"/>
      <c r="SGL84" s="4"/>
      <c r="SGM84" s="4"/>
      <c r="SGN84" s="4"/>
      <c r="SGO84" s="4"/>
      <c r="SGP84" s="4"/>
      <c r="SGQ84" s="4"/>
      <c r="SGR84" s="4"/>
      <c r="SGS84" s="4"/>
      <c r="SGT84" s="4"/>
      <c r="SGU84" s="4"/>
      <c r="SGV84" s="4"/>
      <c r="SGW84" s="4"/>
      <c r="SGX84" s="4"/>
      <c r="SGY84" s="4"/>
      <c r="SGZ84" s="4"/>
      <c r="SHA84" s="4"/>
      <c r="SHB84" s="4"/>
      <c r="SHC84" s="4"/>
      <c r="SHD84" s="4"/>
      <c r="SHE84" s="4"/>
      <c r="SHF84" s="4"/>
      <c r="SHG84" s="4"/>
      <c r="SHH84" s="4"/>
      <c r="SHI84" s="4"/>
      <c r="SHJ84" s="4"/>
      <c r="SHK84" s="4"/>
      <c r="SHL84" s="4"/>
      <c r="SHM84" s="4"/>
      <c r="SHN84" s="4"/>
      <c r="SHO84" s="4"/>
      <c r="SHP84" s="4"/>
      <c r="SHQ84" s="4"/>
      <c r="SHR84" s="4"/>
      <c r="SHS84" s="4"/>
      <c r="SHT84" s="4"/>
      <c r="SHU84" s="4"/>
      <c r="SHV84" s="4"/>
      <c r="SHW84" s="4"/>
      <c r="SHX84" s="4"/>
      <c r="SHY84" s="4"/>
      <c r="SHZ84" s="4"/>
      <c r="SIA84" s="4"/>
      <c r="SIB84" s="4"/>
      <c r="SIC84" s="4"/>
      <c r="SID84" s="4"/>
      <c r="SIE84" s="4"/>
      <c r="SIF84" s="4"/>
      <c r="SIG84" s="4"/>
      <c r="SIH84" s="4"/>
      <c r="SII84" s="4"/>
      <c r="SIJ84" s="4"/>
      <c r="SIK84" s="4"/>
      <c r="SIL84" s="4"/>
      <c r="SIM84" s="4"/>
      <c r="SIN84" s="4"/>
      <c r="SIO84" s="4"/>
      <c r="SIP84" s="4"/>
      <c r="SIQ84" s="4"/>
      <c r="SIR84" s="4"/>
      <c r="SIS84" s="4"/>
      <c r="SIT84" s="4"/>
      <c r="SIU84" s="4"/>
      <c r="SIV84" s="4"/>
      <c r="SIW84" s="4"/>
      <c r="SIX84" s="4"/>
      <c r="SIY84" s="4"/>
      <c r="SIZ84" s="4"/>
      <c r="SJA84" s="4"/>
      <c r="SJB84" s="4"/>
      <c r="SJC84" s="4"/>
      <c r="SJD84" s="4"/>
      <c r="SJE84" s="4"/>
      <c r="SJF84" s="4"/>
      <c r="SJG84" s="4"/>
      <c r="SJH84" s="4"/>
      <c r="SJI84" s="4"/>
      <c r="SJJ84" s="4"/>
      <c r="SJK84" s="4"/>
      <c r="SJL84" s="4"/>
      <c r="SJM84" s="4"/>
      <c r="SJN84" s="4"/>
      <c r="SJO84" s="4"/>
      <c r="SJP84" s="4"/>
      <c r="SJQ84" s="4"/>
      <c r="SJR84" s="4"/>
      <c r="SJS84" s="4"/>
      <c r="SJT84" s="4"/>
      <c r="SJU84" s="4"/>
      <c r="SJV84" s="4"/>
      <c r="SJW84" s="4"/>
      <c r="SJX84" s="4"/>
      <c r="SJY84" s="4"/>
      <c r="SJZ84" s="4"/>
      <c r="SKA84" s="4"/>
      <c r="SKB84" s="4"/>
      <c r="SKC84" s="4"/>
      <c r="SKD84" s="4"/>
      <c r="SKE84" s="4"/>
      <c r="SKF84" s="4"/>
      <c r="SKG84" s="4"/>
      <c r="SKH84" s="4"/>
      <c r="SKI84" s="4"/>
      <c r="SKJ84" s="4"/>
      <c r="SKK84" s="4"/>
      <c r="SKL84" s="4"/>
      <c r="SKM84" s="4"/>
      <c r="SKN84" s="4"/>
      <c r="SKO84" s="4"/>
      <c r="SKP84" s="4"/>
      <c r="SKQ84" s="4"/>
      <c r="SKR84" s="4"/>
      <c r="SKS84" s="4"/>
      <c r="SKT84" s="4"/>
      <c r="SKU84" s="4"/>
      <c r="SKV84" s="4"/>
      <c r="SKW84" s="4"/>
      <c r="SKX84" s="4"/>
      <c r="SKY84" s="4"/>
      <c r="SKZ84" s="4"/>
      <c r="SLA84" s="4"/>
      <c r="SLB84" s="4"/>
      <c r="SLC84" s="4"/>
      <c r="SLD84" s="4"/>
      <c r="SLE84" s="4"/>
      <c r="SLF84" s="4"/>
      <c r="SLG84" s="4"/>
      <c r="SLH84" s="4"/>
      <c r="SLI84" s="4"/>
      <c r="SLJ84" s="4"/>
      <c r="SLK84" s="4"/>
      <c r="SLL84" s="4"/>
      <c r="SLM84" s="4"/>
      <c r="SLN84" s="4"/>
      <c r="SLO84" s="4"/>
      <c r="SLP84" s="4"/>
      <c r="SLQ84" s="4"/>
      <c r="SLR84" s="4"/>
      <c r="SLS84" s="4"/>
      <c r="SLT84" s="4"/>
      <c r="SLU84" s="4"/>
      <c r="SLV84" s="4"/>
      <c r="SLW84" s="4"/>
      <c r="SLX84" s="4"/>
      <c r="SLY84" s="4"/>
      <c r="SLZ84" s="4"/>
      <c r="SMA84" s="4"/>
      <c r="SMB84" s="4"/>
      <c r="SMC84" s="4"/>
      <c r="SMD84" s="4"/>
      <c r="SME84" s="4"/>
      <c r="SMF84" s="4"/>
      <c r="SMG84" s="4"/>
      <c r="SMH84" s="4"/>
      <c r="SMI84" s="4"/>
      <c r="SMJ84" s="4"/>
      <c r="SMK84" s="4"/>
      <c r="SML84" s="4"/>
      <c r="SMM84" s="4"/>
      <c r="SMN84" s="4"/>
      <c r="SMO84" s="4"/>
      <c r="SMP84" s="4"/>
      <c r="SMQ84" s="4"/>
      <c r="SMR84" s="4"/>
      <c r="SMS84" s="4"/>
      <c r="SMT84" s="4"/>
      <c r="SMU84" s="4"/>
      <c r="SMV84" s="4"/>
      <c r="SMW84" s="4"/>
      <c r="SMX84" s="4"/>
      <c r="SMY84" s="4"/>
      <c r="SMZ84" s="4"/>
      <c r="SNA84" s="4"/>
      <c r="SNB84" s="4"/>
      <c r="SNC84" s="4"/>
      <c r="SND84" s="4"/>
      <c r="SNE84" s="4"/>
      <c r="SNF84" s="4"/>
      <c r="SNG84" s="4"/>
      <c r="SNH84" s="4"/>
      <c r="SNI84" s="4"/>
      <c r="SNJ84" s="4"/>
      <c r="SNK84" s="4"/>
      <c r="SNL84" s="4"/>
      <c r="SNM84" s="4"/>
      <c r="SNN84" s="4"/>
      <c r="SNO84" s="4"/>
      <c r="SNP84" s="4"/>
      <c r="SNQ84" s="4"/>
      <c r="SNR84" s="4"/>
      <c r="SNS84" s="4"/>
      <c r="SNT84" s="4"/>
      <c r="SNU84" s="4"/>
      <c r="SNV84" s="4"/>
      <c r="SNW84" s="4"/>
      <c r="SNX84" s="4"/>
      <c r="SNY84" s="4"/>
      <c r="SNZ84" s="4"/>
      <c r="SOA84" s="4"/>
      <c r="SOB84" s="4"/>
      <c r="SOC84" s="4"/>
      <c r="SOD84" s="4"/>
      <c r="SOE84" s="4"/>
      <c r="SOF84" s="4"/>
      <c r="SOG84" s="4"/>
      <c r="SOH84" s="4"/>
      <c r="SOI84" s="4"/>
      <c r="SOJ84" s="4"/>
      <c r="SOK84" s="4"/>
      <c r="SOL84" s="4"/>
      <c r="SOM84" s="4"/>
      <c r="SON84" s="4"/>
      <c r="SOO84" s="4"/>
      <c r="SOP84" s="4"/>
      <c r="SOQ84" s="4"/>
      <c r="SOR84" s="4"/>
      <c r="SOS84" s="4"/>
      <c r="SOT84" s="4"/>
      <c r="SOU84" s="4"/>
      <c r="SOV84" s="4"/>
      <c r="SOW84" s="4"/>
      <c r="SOX84" s="4"/>
      <c r="SOY84" s="4"/>
      <c r="SOZ84" s="4"/>
      <c r="SPA84" s="4"/>
      <c r="SPB84" s="4"/>
      <c r="SPC84" s="4"/>
      <c r="SPD84" s="4"/>
      <c r="SPE84" s="4"/>
      <c r="SPF84" s="4"/>
      <c r="SPG84" s="4"/>
      <c r="SPH84" s="4"/>
      <c r="SPI84" s="4"/>
      <c r="SPJ84" s="4"/>
      <c r="SPK84" s="4"/>
      <c r="SPL84" s="4"/>
      <c r="SPM84" s="4"/>
      <c r="SPN84" s="4"/>
      <c r="SPO84" s="4"/>
      <c r="SPP84" s="4"/>
      <c r="SPQ84" s="4"/>
      <c r="SPR84" s="4"/>
      <c r="SPS84" s="4"/>
      <c r="SPT84" s="4"/>
      <c r="SPU84" s="4"/>
      <c r="SPV84" s="4"/>
      <c r="SPW84" s="4"/>
      <c r="SPX84" s="4"/>
      <c r="SPY84" s="4"/>
      <c r="SPZ84" s="4"/>
      <c r="SQA84" s="4"/>
      <c r="SQB84" s="4"/>
      <c r="SQC84" s="4"/>
      <c r="SQD84" s="4"/>
      <c r="SQE84" s="4"/>
      <c r="SQF84" s="4"/>
      <c r="SQG84" s="4"/>
      <c r="SQH84" s="4"/>
      <c r="SQI84" s="4"/>
      <c r="SQJ84" s="4"/>
      <c r="SQK84" s="4"/>
      <c r="SQL84" s="4"/>
      <c r="SQM84" s="4"/>
      <c r="SQN84" s="4"/>
      <c r="SQO84" s="4"/>
      <c r="SQP84" s="4"/>
      <c r="SQQ84" s="4"/>
      <c r="SQR84" s="4"/>
      <c r="SQS84" s="4"/>
      <c r="SQT84" s="4"/>
      <c r="SQU84" s="4"/>
      <c r="SQV84" s="4"/>
      <c r="SQW84" s="4"/>
      <c r="SQX84" s="4"/>
      <c r="SQY84" s="4"/>
      <c r="SQZ84" s="4"/>
      <c r="SRA84" s="4"/>
      <c r="SRB84" s="4"/>
      <c r="SRC84" s="4"/>
      <c r="SRD84" s="4"/>
      <c r="SRE84" s="4"/>
      <c r="SRF84" s="4"/>
      <c r="SRG84" s="4"/>
      <c r="SRH84" s="4"/>
      <c r="SRI84" s="4"/>
      <c r="SRJ84" s="4"/>
      <c r="SRK84" s="4"/>
      <c r="SRL84" s="4"/>
      <c r="SRM84" s="4"/>
      <c r="SRN84" s="4"/>
      <c r="SRO84" s="4"/>
      <c r="SRP84" s="4"/>
      <c r="SRQ84" s="4"/>
      <c r="SRR84" s="4"/>
      <c r="SRS84" s="4"/>
      <c r="SRT84" s="4"/>
      <c r="SRU84" s="4"/>
      <c r="SRV84" s="4"/>
      <c r="SRW84" s="4"/>
      <c r="SRX84" s="4"/>
      <c r="SRY84" s="4"/>
      <c r="SRZ84" s="4"/>
      <c r="SSA84" s="4"/>
      <c r="SSB84" s="4"/>
      <c r="SSC84" s="4"/>
      <c r="SSD84" s="4"/>
      <c r="SSE84" s="4"/>
      <c r="SSF84" s="4"/>
      <c r="SSG84" s="4"/>
      <c r="SSH84" s="4"/>
      <c r="SSI84" s="4"/>
      <c r="SSJ84" s="4"/>
      <c r="SSK84" s="4"/>
      <c r="SSL84" s="4"/>
      <c r="SSM84" s="4"/>
      <c r="SSN84" s="4"/>
      <c r="SSO84" s="4"/>
      <c r="SSP84" s="4"/>
      <c r="SSQ84" s="4"/>
      <c r="SSR84" s="4"/>
      <c r="SSS84" s="4"/>
      <c r="SST84" s="4"/>
      <c r="SSU84" s="4"/>
      <c r="SSV84" s="4"/>
      <c r="SSW84" s="4"/>
      <c r="SSX84" s="4"/>
      <c r="SSY84" s="4"/>
      <c r="SSZ84" s="4"/>
      <c r="STA84" s="4"/>
      <c r="STB84" s="4"/>
      <c r="STC84" s="4"/>
      <c r="STD84" s="4"/>
      <c r="STE84" s="4"/>
      <c r="STF84" s="4"/>
      <c r="STG84" s="4"/>
      <c r="STH84" s="4"/>
      <c r="STI84" s="4"/>
      <c r="STJ84" s="4"/>
      <c r="STK84" s="4"/>
      <c r="STL84" s="4"/>
      <c r="STM84" s="4"/>
      <c r="STN84" s="4"/>
      <c r="STO84" s="4"/>
      <c r="STP84" s="4"/>
      <c r="STQ84" s="4"/>
      <c r="STR84" s="4"/>
      <c r="STS84" s="4"/>
      <c r="STT84" s="4"/>
      <c r="STU84" s="4"/>
      <c r="STV84" s="4"/>
      <c r="STW84" s="4"/>
      <c r="STX84" s="4"/>
      <c r="STY84" s="4"/>
      <c r="STZ84" s="4"/>
      <c r="SUA84" s="4"/>
      <c r="SUB84" s="4"/>
      <c r="SUC84" s="4"/>
      <c r="SUD84" s="4"/>
      <c r="SUE84" s="4"/>
      <c r="SUF84" s="4"/>
      <c r="SUG84" s="4"/>
      <c r="SUH84" s="4"/>
      <c r="SUI84" s="4"/>
      <c r="SUJ84" s="4"/>
      <c r="SUK84" s="4"/>
      <c r="SUL84" s="4"/>
      <c r="SUM84" s="4"/>
      <c r="SUN84" s="4"/>
      <c r="SUO84" s="4"/>
      <c r="SUP84" s="4"/>
      <c r="SUQ84" s="4"/>
      <c r="SUR84" s="4"/>
      <c r="SUS84" s="4"/>
      <c r="SUT84" s="4"/>
      <c r="SUU84" s="4"/>
      <c r="SUV84" s="4"/>
      <c r="SUW84" s="4"/>
      <c r="SUX84" s="4"/>
      <c r="SUY84" s="4"/>
      <c r="SUZ84" s="4"/>
      <c r="SVA84" s="4"/>
      <c r="SVB84" s="4"/>
      <c r="SVC84" s="4"/>
      <c r="SVD84" s="4"/>
      <c r="SVE84" s="4"/>
      <c r="SVF84" s="4"/>
      <c r="SVG84" s="4"/>
      <c r="SVH84" s="4"/>
      <c r="SVI84" s="4"/>
      <c r="SVJ84" s="4"/>
      <c r="SVK84" s="4"/>
      <c r="SVL84" s="4"/>
      <c r="SVM84" s="4"/>
      <c r="SVN84" s="4"/>
      <c r="SVO84" s="4"/>
      <c r="SVP84" s="4"/>
      <c r="SVQ84" s="4"/>
      <c r="SVR84" s="4"/>
      <c r="SVS84" s="4"/>
      <c r="SVT84" s="4"/>
      <c r="SVU84" s="4"/>
      <c r="SVV84" s="4"/>
      <c r="SVW84" s="4"/>
      <c r="SVX84" s="4"/>
      <c r="SVY84" s="4"/>
      <c r="SVZ84" s="4"/>
      <c r="SWA84" s="4"/>
      <c r="SWB84" s="4"/>
      <c r="SWC84" s="4"/>
      <c r="SWD84" s="4"/>
      <c r="SWE84" s="4"/>
      <c r="SWF84" s="4"/>
      <c r="SWG84" s="4"/>
      <c r="SWH84" s="4"/>
      <c r="SWI84" s="4"/>
      <c r="SWJ84" s="4"/>
      <c r="SWK84" s="4"/>
      <c r="SWL84" s="4"/>
      <c r="SWM84" s="4"/>
      <c r="SWN84" s="4"/>
      <c r="SWO84" s="4"/>
      <c r="SWP84" s="4"/>
      <c r="SWQ84" s="4"/>
      <c r="SWR84" s="4"/>
      <c r="SWS84" s="4"/>
      <c r="SWT84" s="4"/>
      <c r="SWU84" s="4"/>
      <c r="SWV84" s="4"/>
      <c r="SWW84" s="4"/>
      <c r="SWX84" s="4"/>
      <c r="SWY84" s="4"/>
      <c r="SWZ84" s="4"/>
      <c r="SXA84" s="4"/>
      <c r="SXB84" s="4"/>
      <c r="SXC84" s="4"/>
      <c r="SXD84" s="4"/>
      <c r="SXE84" s="4"/>
      <c r="SXF84" s="4"/>
      <c r="SXG84" s="4"/>
      <c r="SXH84" s="4"/>
      <c r="SXI84" s="4"/>
      <c r="SXJ84" s="4"/>
      <c r="SXK84" s="4"/>
      <c r="SXL84" s="4"/>
      <c r="SXM84" s="4"/>
      <c r="SXN84" s="4"/>
      <c r="SXO84" s="4"/>
      <c r="SXP84" s="4"/>
      <c r="SXQ84" s="4"/>
      <c r="SXR84" s="4"/>
      <c r="SXS84" s="4"/>
      <c r="SXT84" s="4"/>
      <c r="SXU84" s="4"/>
      <c r="SXV84" s="4"/>
      <c r="SXW84" s="4"/>
      <c r="SXX84" s="4"/>
      <c r="SXY84" s="4"/>
      <c r="SXZ84" s="4"/>
      <c r="SYA84" s="4"/>
      <c r="SYB84" s="4"/>
      <c r="SYC84" s="4"/>
      <c r="SYD84" s="4"/>
      <c r="SYE84" s="4"/>
      <c r="SYF84" s="4"/>
      <c r="SYG84" s="4"/>
      <c r="SYH84" s="4"/>
      <c r="SYI84" s="4"/>
      <c r="SYJ84" s="4"/>
      <c r="SYK84" s="4"/>
      <c r="SYL84" s="4"/>
      <c r="SYM84" s="4"/>
      <c r="SYN84" s="4"/>
      <c r="SYO84" s="4"/>
      <c r="SYP84" s="4"/>
      <c r="SYQ84" s="4"/>
      <c r="SYR84" s="4"/>
      <c r="SYS84" s="4"/>
      <c r="SYT84" s="4"/>
      <c r="SYU84" s="4"/>
      <c r="SYV84" s="4"/>
      <c r="SYW84" s="4"/>
      <c r="SYX84" s="4"/>
      <c r="SYY84" s="4"/>
      <c r="SYZ84" s="4"/>
      <c r="SZA84" s="4"/>
      <c r="SZB84" s="4"/>
      <c r="SZC84" s="4"/>
      <c r="SZD84" s="4"/>
      <c r="SZE84" s="4"/>
      <c r="SZF84" s="4"/>
      <c r="SZG84" s="4"/>
      <c r="SZH84" s="4"/>
      <c r="SZI84" s="4"/>
      <c r="SZJ84" s="4"/>
      <c r="SZK84" s="4"/>
      <c r="SZL84" s="4"/>
      <c r="SZM84" s="4"/>
      <c r="SZN84" s="4"/>
      <c r="SZO84" s="4"/>
      <c r="SZP84" s="4"/>
      <c r="SZQ84" s="4"/>
      <c r="SZR84" s="4"/>
      <c r="SZS84" s="4"/>
      <c r="SZT84" s="4"/>
      <c r="SZU84" s="4"/>
      <c r="SZV84" s="4"/>
      <c r="SZW84" s="4"/>
      <c r="SZX84" s="4"/>
      <c r="SZY84" s="4"/>
      <c r="SZZ84" s="4"/>
      <c r="TAA84" s="4"/>
      <c r="TAB84" s="4"/>
      <c r="TAC84" s="4"/>
      <c r="TAD84" s="4"/>
      <c r="TAE84" s="4"/>
      <c r="TAF84" s="4"/>
      <c r="TAG84" s="4"/>
      <c r="TAH84" s="4"/>
      <c r="TAI84" s="4"/>
      <c r="TAJ84" s="4"/>
      <c r="TAK84" s="4"/>
      <c r="TAL84" s="4"/>
      <c r="TAM84" s="4"/>
      <c r="TAN84" s="4"/>
      <c r="TAO84" s="4"/>
      <c r="TAP84" s="4"/>
      <c r="TAQ84" s="4"/>
      <c r="TAR84" s="4"/>
      <c r="TAS84" s="4"/>
      <c r="TAT84" s="4"/>
      <c r="TAU84" s="4"/>
      <c r="TAV84" s="4"/>
      <c r="TAW84" s="4"/>
      <c r="TAX84" s="4"/>
      <c r="TAY84" s="4"/>
      <c r="TAZ84" s="4"/>
      <c r="TBA84" s="4"/>
      <c r="TBB84" s="4"/>
      <c r="TBC84" s="4"/>
      <c r="TBD84" s="4"/>
      <c r="TBE84" s="4"/>
      <c r="TBF84" s="4"/>
      <c r="TBG84" s="4"/>
      <c r="TBH84" s="4"/>
      <c r="TBI84" s="4"/>
      <c r="TBJ84" s="4"/>
      <c r="TBK84" s="4"/>
      <c r="TBL84" s="4"/>
      <c r="TBM84" s="4"/>
      <c r="TBN84" s="4"/>
      <c r="TBO84" s="4"/>
      <c r="TBP84" s="4"/>
      <c r="TBQ84" s="4"/>
      <c r="TBR84" s="4"/>
      <c r="TBS84" s="4"/>
      <c r="TBT84" s="4"/>
      <c r="TBU84" s="4"/>
      <c r="TBV84" s="4"/>
      <c r="TBW84" s="4"/>
      <c r="TBX84" s="4"/>
      <c r="TBY84" s="4"/>
      <c r="TBZ84" s="4"/>
      <c r="TCA84" s="4"/>
      <c r="TCB84" s="4"/>
      <c r="TCC84" s="4"/>
      <c r="TCD84" s="4"/>
      <c r="TCE84" s="4"/>
      <c r="TCF84" s="4"/>
      <c r="TCG84" s="4"/>
      <c r="TCH84" s="4"/>
      <c r="TCI84" s="4"/>
      <c r="TCJ84" s="4"/>
      <c r="TCK84" s="4"/>
      <c r="TCL84" s="4"/>
      <c r="TCM84" s="4"/>
      <c r="TCN84" s="4"/>
      <c r="TCO84" s="4"/>
      <c r="TCP84" s="4"/>
      <c r="TCQ84" s="4"/>
      <c r="TCR84" s="4"/>
      <c r="TCS84" s="4"/>
      <c r="TCT84" s="4"/>
      <c r="TCU84" s="4"/>
      <c r="TCV84" s="4"/>
      <c r="TCW84" s="4"/>
      <c r="TCX84" s="4"/>
      <c r="TCY84" s="4"/>
      <c r="TCZ84" s="4"/>
      <c r="TDA84" s="4"/>
      <c r="TDB84" s="4"/>
      <c r="TDC84" s="4"/>
      <c r="TDD84" s="4"/>
      <c r="TDE84" s="4"/>
      <c r="TDF84" s="4"/>
      <c r="TDG84" s="4"/>
      <c r="TDH84" s="4"/>
      <c r="TDI84" s="4"/>
      <c r="TDJ84" s="4"/>
      <c r="TDK84" s="4"/>
      <c r="TDL84" s="4"/>
      <c r="TDM84" s="4"/>
      <c r="TDN84" s="4"/>
      <c r="TDO84" s="4"/>
      <c r="TDP84" s="4"/>
      <c r="TDQ84" s="4"/>
      <c r="TDR84" s="4"/>
      <c r="TDS84" s="4"/>
      <c r="TDT84" s="4"/>
      <c r="TDU84" s="4"/>
      <c r="TDV84" s="4"/>
      <c r="TDW84" s="4"/>
      <c r="TDX84" s="4"/>
      <c r="TDY84" s="4"/>
      <c r="TDZ84" s="4"/>
      <c r="TEA84" s="4"/>
      <c r="TEB84" s="4"/>
      <c r="TEC84" s="4"/>
      <c r="TED84" s="4"/>
      <c r="TEE84" s="4"/>
      <c r="TEF84" s="4"/>
      <c r="TEG84" s="4"/>
      <c r="TEH84" s="4"/>
      <c r="TEI84" s="4"/>
      <c r="TEJ84" s="4"/>
      <c r="TEK84" s="4"/>
      <c r="TEL84" s="4"/>
      <c r="TEM84" s="4"/>
      <c r="TEN84" s="4"/>
      <c r="TEO84" s="4"/>
      <c r="TEP84" s="4"/>
      <c r="TEQ84" s="4"/>
      <c r="TER84" s="4"/>
      <c r="TES84" s="4"/>
      <c r="TET84" s="4"/>
      <c r="TEU84" s="4"/>
      <c r="TEV84" s="4"/>
      <c r="TEW84" s="4"/>
      <c r="TEX84" s="4"/>
      <c r="TEY84" s="4"/>
      <c r="TEZ84" s="4"/>
      <c r="TFA84" s="4"/>
      <c r="TFB84" s="4"/>
      <c r="TFC84" s="4"/>
      <c r="TFD84" s="4"/>
      <c r="TFE84" s="4"/>
      <c r="TFF84" s="4"/>
      <c r="TFG84" s="4"/>
      <c r="TFH84" s="4"/>
      <c r="TFI84" s="4"/>
      <c r="TFJ84" s="4"/>
      <c r="TFK84" s="4"/>
      <c r="TFL84" s="4"/>
      <c r="TFM84" s="4"/>
      <c r="TFN84" s="4"/>
      <c r="TFO84" s="4"/>
      <c r="TFP84" s="4"/>
      <c r="TFQ84" s="4"/>
      <c r="TFR84" s="4"/>
      <c r="TFS84" s="4"/>
      <c r="TFT84" s="4"/>
      <c r="TFU84" s="4"/>
      <c r="TFV84" s="4"/>
      <c r="TFW84" s="4"/>
      <c r="TFX84" s="4"/>
      <c r="TFY84" s="4"/>
      <c r="TFZ84" s="4"/>
      <c r="TGA84" s="4"/>
      <c r="TGB84" s="4"/>
      <c r="TGC84" s="4"/>
      <c r="TGD84" s="4"/>
      <c r="TGE84" s="4"/>
      <c r="TGF84" s="4"/>
      <c r="TGG84" s="4"/>
      <c r="TGH84" s="4"/>
      <c r="TGI84" s="4"/>
      <c r="TGJ84" s="4"/>
      <c r="TGK84" s="4"/>
      <c r="TGL84" s="4"/>
      <c r="TGM84" s="4"/>
      <c r="TGN84" s="4"/>
      <c r="TGO84" s="4"/>
      <c r="TGP84" s="4"/>
      <c r="TGQ84" s="4"/>
      <c r="TGR84" s="4"/>
      <c r="TGS84" s="4"/>
      <c r="TGT84" s="4"/>
      <c r="TGU84" s="4"/>
      <c r="TGV84" s="4"/>
      <c r="TGW84" s="4"/>
      <c r="TGX84" s="4"/>
      <c r="TGY84" s="4"/>
      <c r="TGZ84" s="4"/>
      <c r="THA84" s="4"/>
      <c r="THB84" s="4"/>
      <c r="THC84" s="4"/>
      <c r="THD84" s="4"/>
      <c r="THE84" s="4"/>
      <c r="THF84" s="4"/>
      <c r="THG84" s="4"/>
      <c r="THH84" s="4"/>
      <c r="THI84" s="4"/>
      <c r="THJ84" s="4"/>
      <c r="THK84" s="4"/>
      <c r="THL84" s="4"/>
      <c r="THM84" s="4"/>
      <c r="THN84" s="4"/>
      <c r="THO84" s="4"/>
      <c r="THP84" s="4"/>
      <c r="THQ84" s="4"/>
      <c r="THR84" s="4"/>
      <c r="THS84" s="4"/>
      <c r="THT84" s="4"/>
      <c r="THU84" s="4"/>
      <c r="THV84" s="4"/>
      <c r="THW84" s="4"/>
      <c r="THX84" s="4"/>
      <c r="THY84" s="4"/>
      <c r="THZ84" s="4"/>
      <c r="TIA84" s="4"/>
      <c r="TIB84" s="4"/>
      <c r="TIC84" s="4"/>
      <c r="TID84" s="4"/>
      <c r="TIE84" s="4"/>
      <c r="TIF84" s="4"/>
      <c r="TIG84" s="4"/>
      <c r="TIH84" s="4"/>
      <c r="TII84" s="4"/>
      <c r="TIJ84" s="4"/>
      <c r="TIK84" s="4"/>
      <c r="TIL84" s="4"/>
      <c r="TIM84" s="4"/>
      <c r="TIN84" s="4"/>
      <c r="TIO84" s="4"/>
      <c r="TIP84" s="4"/>
      <c r="TIQ84" s="4"/>
      <c r="TIR84" s="4"/>
      <c r="TIS84" s="4"/>
      <c r="TIT84" s="4"/>
      <c r="TIU84" s="4"/>
      <c r="TIV84" s="4"/>
      <c r="TIW84" s="4"/>
      <c r="TIX84" s="4"/>
      <c r="TIY84" s="4"/>
      <c r="TIZ84" s="4"/>
      <c r="TJA84" s="4"/>
      <c r="TJB84" s="4"/>
      <c r="TJC84" s="4"/>
      <c r="TJD84" s="4"/>
      <c r="TJE84" s="4"/>
      <c r="TJF84" s="4"/>
      <c r="TJG84" s="4"/>
      <c r="TJH84" s="4"/>
      <c r="TJI84" s="4"/>
      <c r="TJJ84" s="4"/>
      <c r="TJK84" s="4"/>
      <c r="TJL84" s="4"/>
      <c r="TJM84" s="4"/>
      <c r="TJN84" s="4"/>
      <c r="TJO84" s="4"/>
      <c r="TJP84" s="4"/>
      <c r="TJQ84" s="4"/>
      <c r="TJR84" s="4"/>
      <c r="TJS84" s="4"/>
      <c r="TJT84" s="4"/>
      <c r="TJU84" s="4"/>
      <c r="TJV84" s="4"/>
      <c r="TJW84" s="4"/>
      <c r="TJX84" s="4"/>
      <c r="TJY84" s="4"/>
      <c r="TJZ84" s="4"/>
      <c r="TKA84" s="4"/>
      <c r="TKB84" s="4"/>
      <c r="TKC84" s="4"/>
      <c r="TKD84" s="4"/>
      <c r="TKE84" s="4"/>
      <c r="TKF84" s="4"/>
      <c r="TKG84" s="4"/>
      <c r="TKH84" s="4"/>
      <c r="TKI84" s="4"/>
      <c r="TKJ84" s="4"/>
      <c r="TKK84" s="4"/>
      <c r="TKL84" s="4"/>
      <c r="TKM84" s="4"/>
      <c r="TKN84" s="4"/>
      <c r="TKO84" s="4"/>
      <c r="TKP84" s="4"/>
      <c r="TKQ84" s="4"/>
      <c r="TKR84" s="4"/>
      <c r="TKS84" s="4"/>
      <c r="TKT84" s="4"/>
      <c r="TKU84" s="4"/>
      <c r="TKV84" s="4"/>
      <c r="TKW84" s="4"/>
      <c r="TKX84" s="4"/>
      <c r="TKY84" s="4"/>
      <c r="TKZ84" s="4"/>
      <c r="TLA84" s="4"/>
      <c r="TLB84" s="4"/>
      <c r="TLC84" s="4"/>
      <c r="TLD84" s="4"/>
      <c r="TLE84" s="4"/>
      <c r="TLF84" s="4"/>
      <c r="TLG84" s="4"/>
      <c r="TLH84" s="4"/>
      <c r="TLI84" s="4"/>
      <c r="TLJ84" s="4"/>
      <c r="TLK84" s="4"/>
      <c r="TLL84" s="4"/>
      <c r="TLM84" s="4"/>
      <c r="TLN84" s="4"/>
      <c r="TLO84" s="4"/>
      <c r="TLP84" s="4"/>
      <c r="TLQ84" s="4"/>
      <c r="TLR84" s="4"/>
      <c r="TLS84" s="4"/>
      <c r="TLT84" s="4"/>
      <c r="TLU84" s="4"/>
      <c r="TLV84" s="4"/>
      <c r="TLW84" s="4"/>
      <c r="TLX84" s="4"/>
      <c r="TLY84" s="4"/>
      <c r="TLZ84" s="4"/>
      <c r="TMA84" s="4"/>
      <c r="TMB84" s="4"/>
      <c r="TMC84" s="4"/>
      <c r="TMD84" s="4"/>
      <c r="TME84" s="4"/>
      <c r="TMF84" s="4"/>
      <c r="TMG84" s="4"/>
      <c r="TMH84" s="4"/>
      <c r="TMI84" s="4"/>
      <c r="TMJ84" s="4"/>
      <c r="TMK84" s="4"/>
      <c r="TML84" s="4"/>
      <c r="TMM84" s="4"/>
      <c r="TMN84" s="4"/>
      <c r="TMO84" s="4"/>
      <c r="TMP84" s="4"/>
      <c r="TMQ84" s="4"/>
      <c r="TMR84" s="4"/>
      <c r="TMS84" s="4"/>
      <c r="TMT84" s="4"/>
      <c r="TMU84" s="4"/>
      <c r="TMV84" s="4"/>
      <c r="TMW84" s="4"/>
      <c r="TMX84" s="4"/>
      <c r="TMY84" s="4"/>
      <c r="TMZ84" s="4"/>
      <c r="TNA84" s="4"/>
      <c r="TNB84" s="4"/>
      <c r="TNC84" s="4"/>
      <c r="TND84" s="4"/>
      <c r="TNE84" s="4"/>
      <c r="TNF84" s="4"/>
      <c r="TNG84" s="4"/>
      <c r="TNH84" s="4"/>
      <c r="TNI84" s="4"/>
      <c r="TNJ84" s="4"/>
      <c r="TNK84" s="4"/>
      <c r="TNL84" s="4"/>
      <c r="TNM84" s="4"/>
      <c r="TNN84" s="4"/>
      <c r="TNO84" s="4"/>
      <c r="TNP84" s="4"/>
      <c r="TNQ84" s="4"/>
      <c r="TNR84" s="4"/>
      <c r="TNS84" s="4"/>
      <c r="TNT84" s="4"/>
      <c r="TNU84" s="4"/>
      <c r="TNV84" s="4"/>
      <c r="TNW84" s="4"/>
      <c r="TNX84" s="4"/>
      <c r="TNY84" s="4"/>
      <c r="TNZ84" s="4"/>
      <c r="TOA84" s="4"/>
      <c r="TOB84" s="4"/>
      <c r="TOC84" s="4"/>
      <c r="TOD84" s="4"/>
      <c r="TOE84" s="4"/>
      <c r="TOF84" s="4"/>
      <c r="TOG84" s="4"/>
      <c r="TOH84" s="4"/>
      <c r="TOI84" s="4"/>
      <c r="TOJ84" s="4"/>
      <c r="TOK84" s="4"/>
      <c r="TOL84" s="4"/>
      <c r="TOM84" s="4"/>
      <c r="TON84" s="4"/>
      <c r="TOO84" s="4"/>
      <c r="TOP84" s="4"/>
      <c r="TOQ84" s="4"/>
      <c r="TOR84" s="4"/>
      <c r="TOS84" s="4"/>
      <c r="TOT84" s="4"/>
      <c r="TOU84" s="4"/>
      <c r="TOV84" s="4"/>
      <c r="TOW84" s="4"/>
      <c r="TOX84" s="4"/>
      <c r="TOY84" s="4"/>
      <c r="TOZ84" s="4"/>
      <c r="TPA84" s="4"/>
      <c r="TPB84" s="4"/>
      <c r="TPC84" s="4"/>
      <c r="TPD84" s="4"/>
      <c r="TPE84" s="4"/>
      <c r="TPF84" s="4"/>
      <c r="TPG84" s="4"/>
      <c r="TPH84" s="4"/>
      <c r="TPI84" s="4"/>
      <c r="TPJ84" s="4"/>
      <c r="TPK84" s="4"/>
      <c r="TPL84" s="4"/>
      <c r="TPM84" s="4"/>
      <c r="TPN84" s="4"/>
      <c r="TPO84" s="4"/>
      <c r="TPP84" s="4"/>
      <c r="TPQ84" s="4"/>
      <c r="TPR84" s="4"/>
      <c r="TPS84" s="4"/>
      <c r="TPT84" s="4"/>
      <c r="TPU84" s="4"/>
      <c r="TPV84" s="4"/>
      <c r="TPW84" s="4"/>
      <c r="TPX84" s="4"/>
      <c r="TPY84" s="4"/>
      <c r="TPZ84" s="4"/>
      <c r="TQA84" s="4"/>
      <c r="TQB84" s="4"/>
      <c r="TQC84" s="4"/>
      <c r="TQD84" s="4"/>
      <c r="TQE84" s="4"/>
      <c r="TQF84" s="4"/>
      <c r="TQG84" s="4"/>
      <c r="TQH84" s="4"/>
      <c r="TQI84" s="4"/>
      <c r="TQJ84" s="4"/>
      <c r="TQK84" s="4"/>
      <c r="TQL84" s="4"/>
      <c r="TQM84" s="4"/>
      <c r="TQN84" s="4"/>
      <c r="TQO84" s="4"/>
      <c r="TQP84" s="4"/>
      <c r="TQQ84" s="4"/>
      <c r="TQR84" s="4"/>
      <c r="TQS84" s="4"/>
      <c r="TQT84" s="4"/>
      <c r="TQU84" s="4"/>
      <c r="TQV84" s="4"/>
      <c r="TQW84" s="4"/>
      <c r="TQX84" s="4"/>
      <c r="TQY84" s="4"/>
      <c r="TQZ84" s="4"/>
      <c r="TRA84" s="4"/>
      <c r="TRB84" s="4"/>
      <c r="TRC84" s="4"/>
      <c r="TRD84" s="4"/>
      <c r="TRE84" s="4"/>
      <c r="TRF84" s="4"/>
      <c r="TRG84" s="4"/>
      <c r="TRH84" s="4"/>
      <c r="TRI84" s="4"/>
      <c r="TRJ84" s="4"/>
      <c r="TRK84" s="4"/>
      <c r="TRL84" s="4"/>
      <c r="TRM84" s="4"/>
      <c r="TRN84" s="4"/>
      <c r="TRO84" s="4"/>
      <c r="TRP84" s="4"/>
      <c r="TRQ84" s="4"/>
      <c r="TRR84" s="4"/>
      <c r="TRS84" s="4"/>
      <c r="TRT84" s="4"/>
      <c r="TRU84" s="4"/>
      <c r="TRV84" s="4"/>
      <c r="TRW84" s="4"/>
      <c r="TRX84" s="4"/>
      <c r="TRY84" s="4"/>
      <c r="TRZ84" s="4"/>
      <c r="TSA84" s="4"/>
      <c r="TSB84" s="4"/>
      <c r="TSC84" s="4"/>
      <c r="TSD84" s="4"/>
      <c r="TSE84" s="4"/>
      <c r="TSF84" s="4"/>
      <c r="TSG84" s="4"/>
      <c r="TSH84" s="4"/>
      <c r="TSI84" s="4"/>
      <c r="TSJ84" s="4"/>
      <c r="TSK84" s="4"/>
      <c r="TSL84" s="4"/>
      <c r="TSM84" s="4"/>
      <c r="TSN84" s="4"/>
      <c r="TSO84" s="4"/>
      <c r="TSP84" s="4"/>
      <c r="TSQ84" s="4"/>
      <c r="TSR84" s="4"/>
      <c r="TSS84" s="4"/>
      <c r="TST84" s="4"/>
      <c r="TSU84" s="4"/>
      <c r="TSV84" s="4"/>
      <c r="TSW84" s="4"/>
      <c r="TSX84" s="4"/>
      <c r="TSY84" s="4"/>
      <c r="TSZ84" s="4"/>
      <c r="TTA84" s="4"/>
      <c r="TTB84" s="4"/>
      <c r="TTC84" s="4"/>
      <c r="TTD84" s="4"/>
      <c r="TTE84" s="4"/>
      <c r="TTF84" s="4"/>
      <c r="TTG84" s="4"/>
      <c r="TTH84" s="4"/>
      <c r="TTI84" s="4"/>
      <c r="TTJ84" s="4"/>
      <c r="TTK84" s="4"/>
      <c r="TTL84" s="4"/>
      <c r="TTM84" s="4"/>
      <c r="TTN84" s="4"/>
      <c r="TTO84" s="4"/>
      <c r="TTP84" s="4"/>
      <c r="TTQ84" s="4"/>
      <c r="TTR84" s="4"/>
      <c r="TTS84" s="4"/>
      <c r="TTT84" s="4"/>
      <c r="TTU84" s="4"/>
      <c r="TTV84" s="4"/>
      <c r="TTW84" s="4"/>
      <c r="TTX84" s="4"/>
      <c r="TTY84" s="4"/>
      <c r="TTZ84" s="4"/>
      <c r="TUA84" s="4"/>
      <c r="TUB84" s="4"/>
      <c r="TUC84" s="4"/>
      <c r="TUD84" s="4"/>
      <c r="TUE84" s="4"/>
      <c r="TUF84" s="4"/>
      <c r="TUG84" s="4"/>
      <c r="TUH84" s="4"/>
      <c r="TUI84" s="4"/>
      <c r="TUJ84" s="4"/>
      <c r="TUK84" s="4"/>
      <c r="TUL84" s="4"/>
      <c r="TUM84" s="4"/>
      <c r="TUN84" s="4"/>
      <c r="TUO84" s="4"/>
      <c r="TUP84" s="4"/>
      <c r="TUQ84" s="4"/>
      <c r="TUR84" s="4"/>
      <c r="TUS84" s="4"/>
      <c r="TUT84" s="4"/>
      <c r="TUU84" s="4"/>
      <c r="TUV84" s="4"/>
      <c r="TUW84" s="4"/>
      <c r="TUX84" s="4"/>
      <c r="TUY84" s="4"/>
      <c r="TUZ84" s="4"/>
      <c r="TVA84" s="4"/>
      <c r="TVB84" s="4"/>
      <c r="TVC84" s="4"/>
      <c r="TVD84" s="4"/>
      <c r="TVE84" s="4"/>
      <c r="TVF84" s="4"/>
      <c r="TVG84" s="4"/>
      <c r="TVH84" s="4"/>
      <c r="TVI84" s="4"/>
      <c r="TVJ84" s="4"/>
      <c r="TVK84" s="4"/>
      <c r="TVL84" s="4"/>
      <c r="TVM84" s="4"/>
      <c r="TVN84" s="4"/>
      <c r="TVO84" s="4"/>
      <c r="TVP84" s="4"/>
      <c r="TVQ84" s="4"/>
      <c r="TVR84" s="4"/>
      <c r="TVS84" s="4"/>
      <c r="TVT84" s="4"/>
      <c r="TVU84" s="4"/>
      <c r="TVV84" s="4"/>
      <c r="TVW84" s="4"/>
      <c r="TVX84" s="4"/>
      <c r="TVY84" s="4"/>
      <c r="TVZ84" s="4"/>
      <c r="TWA84" s="4"/>
      <c r="TWB84" s="4"/>
      <c r="TWC84" s="4"/>
      <c r="TWD84" s="4"/>
      <c r="TWE84" s="4"/>
      <c r="TWF84" s="4"/>
      <c r="TWG84" s="4"/>
      <c r="TWH84" s="4"/>
      <c r="TWI84" s="4"/>
      <c r="TWJ84" s="4"/>
      <c r="TWK84" s="4"/>
      <c r="TWL84" s="4"/>
      <c r="TWM84" s="4"/>
      <c r="TWN84" s="4"/>
      <c r="TWO84" s="4"/>
      <c r="TWP84" s="4"/>
      <c r="TWQ84" s="4"/>
      <c r="TWR84" s="4"/>
      <c r="TWS84" s="4"/>
      <c r="TWT84" s="4"/>
      <c r="TWU84" s="4"/>
      <c r="TWV84" s="4"/>
      <c r="TWW84" s="4"/>
      <c r="TWX84" s="4"/>
      <c r="TWY84" s="4"/>
      <c r="TWZ84" s="4"/>
      <c r="TXA84" s="4"/>
      <c r="TXB84" s="4"/>
      <c r="TXC84" s="4"/>
      <c r="TXD84" s="4"/>
      <c r="TXE84" s="4"/>
      <c r="TXF84" s="4"/>
      <c r="TXG84" s="4"/>
      <c r="TXH84" s="4"/>
      <c r="TXI84" s="4"/>
      <c r="TXJ84" s="4"/>
      <c r="TXK84" s="4"/>
      <c r="TXL84" s="4"/>
      <c r="TXM84" s="4"/>
      <c r="TXN84" s="4"/>
      <c r="TXO84" s="4"/>
      <c r="TXP84" s="4"/>
      <c r="TXQ84" s="4"/>
      <c r="TXR84" s="4"/>
      <c r="TXS84" s="4"/>
      <c r="TXT84" s="4"/>
      <c r="TXU84" s="4"/>
      <c r="TXV84" s="4"/>
      <c r="TXW84" s="4"/>
      <c r="TXX84" s="4"/>
      <c r="TXY84" s="4"/>
      <c r="TXZ84" s="4"/>
      <c r="TYA84" s="4"/>
      <c r="TYB84" s="4"/>
      <c r="TYC84" s="4"/>
      <c r="TYD84" s="4"/>
      <c r="TYE84" s="4"/>
      <c r="TYF84" s="4"/>
      <c r="TYG84" s="4"/>
      <c r="TYH84" s="4"/>
      <c r="TYI84" s="4"/>
      <c r="TYJ84" s="4"/>
      <c r="TYK84" s="4"/>
      <c r="TYL84" s="4"/>
      <c r="TYM84" s="4"/>
      <c r="TYN84" s="4"/>
      <c r="TYO84" s="4"/>
      <c r="TYP84" s="4"/>
      <c r="TYQ84" s="4"/>
      <c r="TYR84" s="4"/>
      <c r="TYS84" s="4"/>
      <c r="TYT84" s="4"/>
      <c r="TYU84" s="4"/>
      <c r="TYV84" s="4"/>
      <c r="TYW84" s="4"/>
      <c r="TYX84" s="4"/>
      <c r="TYY84" s="4"/>
      <c r="TYZ84" s="4"/>
      <c r="TZA84" s="4"/>
      <c r="TZB84" s="4"/>
      <c r="TZC84" s="4"/>
      <c r="TZD84" s="4"/>
      <c r="TZE84" s="4"/>
      <c r="TZF84" s="4"/>
      <c r="TZG84" s="4"/>
      <c r="TZH84" s="4"/>
      <c r="TZI84" s="4"/>
      <c r="TZJ84" s="4"/>
      <c r="TZK84" s="4"/>
      <c r="TZL84" s="4"/>
      <c r="TZM84" s="4"/>
      <c r="TZN84" s="4"/>
      <c r="TZO84" s="4"/>
      <c r="TZP84" s="4"/>
      <c r="TZQ84" s="4"/>
      <c r="TZR84" s="4"/>
      <c r="TZS84" s="4"/>
      <c r="TZT84" s="4"/>
      <c r="TZU84" s="4"/>
      <c r="TZV84" s="4"/>
      <c r="TZW84" s="4"/>
      <c r="TZX84" s="4"/>
      <c r="TZY84" s="4"/>
      <c r="TZZ84" s="4"/>
      <c r="UAA84" s="4"/>
      <c r="UAB84" s="4"/>
      <c r="UAC84" s="4"/>
      <c r="UAD84" s="4"/>
      <c r="UAE84" s="4"/>
      <c r="UAF84" s="4"/>
      <c r="UAG84" s="4"/>
      <c r="UAH84" s="4"/>
      <c r="UAI84" s="4"/>
      <c r="UAJ84" s="4"/>
      <c r="UAK84" s="4"/>
      <c r="UAL84" s="4"/>
      <c r="UAM84" s="4"/>
      <c r="UAN84" s="4"/>
      <c r="UAO84" s="4"/>
      <c r="UAP84" s="4"/>
      <c r="UAQ84" s="4"/>
      <c r="UAR84" s="4"/>
      <c r="UAS84" s="4"/>
      <c r="UAT84" s="4"/>
      <c r="UAU84" s="4"/>
      <c r="UAV84" s="4"/>
      <c r="UAW84" s="4"/>
      <c r="UAX84" s="4"/>
      <c r="UAY84" s="4"/>
      <c r="UAZ84" s="4"/>
      <c r="UBA84" s="4"/>
      <c r="UBB84" s="4"/>
      <c r="UBC84" s="4"/>
      <c r="UBD84" s="4"/>
      <c r="UBE84" s="4"/>
      <c r="UBF84" s="4"/>
      <c r="UBG84" s="4"/>
      <c r="UBH84" s="4"/>
      <c r="UBI84" s="4"/>
      <c r="UBJ84" s="4"/>
      <c r="UBK84" s="4"/>
      <c r="UBL84" s="4"/>
      <c r="UBM84" s="4"/>
      <c r="UBN84" s="4"/>
      <c r="UBO84" s="4"/>
      <c r="UBP84" s="4"/>
      <c r="UBQ84" s="4"/>
      <c r="UBR84" s="4"/>
      <c r="UBS84" s="4"/>
      <c r="UBT84" s="4"/>
      <c r="UBU84" s="4"/>
      <c r="UBV84" s="4"/>
      <c r="UBW84" s="4"/>
      <c r="UBX84" s="4"/>
      <c r="UBY84" s="4"/>
      <c r="UBZ84" s="4"/>
      <c r="UCA84" s="4"/>
      <c r="UCB84" s="4"/>
      <c r="UCC84" s="4"/>
      <c r="UCD84" s="4"/>
      <c r="UCE84" s="4"/>
      <c r="UCF84" s="4"/>
      <c r="UCG84" s="4"/>
      <c r="UCH84" s="4"/>
      <c r="UCI84" s="4"/>
      <c r="UCJ84" s="4"/>
      <c r="UCK84" s="4"/>
      <c r="UCL84" s="4"/>
      <c r="UCM84" s="4"/>
      <c r="UCN84" s="4"/>
      <c r="UCO84" s="4"/>
      <c r="UCP84" s="4"/>
      <c r="UCQ84" s="4"/>
      <c r="UCR84" s="4"/>
      <c r="UCS84" s="4"/>
      <c r="UCT84" s="4"/>
      <c r="UCU84" s="4"/>
      <c r="UCV84" s="4"/>
      <c r="UCW84" s="4"/>
      <c r="UCX84" s="4"/>
      <c r="UCY84" s="4"/>
      <c r="UCZ84" s="4"/>
      <c r="UDA84" s="4"/>
      <c r="UDB84" s="4"/>
      <c r="UDC84" s="4"/>
      <c r="UDD84" s="4"/>
      <c r="UDE84" s="4"/>
      <c r="UDF84" s="4"/>
      <c r="UDG84" s="4"/>
      <c r="UDH84" s="4"/>
      <c r="UDI84" s="4"/>
      <c r="UDJ84" s="4"/>
      <c r="UDK84" s="4"/>
      <c r="UDL84" s="4"/>
      <c r="UDM84" s="4"/>
      <c r="UDN84" s="4"/>
      <c r="UDO84" s="4"/>
      <c r="UDP84" s="4"/>
      <c r="UDQ84" s="4"/>
      <c r="UDR84" s="4"/>
      <c r="UDS84" s="4"/>
      <c r="UDT84" s="4"/>
      <c r="UDU84" s="4"/>
      <c r="UDV84" s="4"/>
      <c r="UDW84" s="4"/>
      <c r="UDX84" s="4"/>
      <c r="UDY84" s="4"/>
      <c r="UDZ84" s="4"/>
      <c r="UEA84" s="4"/>
      <c r="UEB84" s="4"/>
      <c r="UEC84" s="4"/>
      <c r="UED84" s="4"/>
      <c r="UEE84" s="4"/>
      <c r="UEF84" s="4"/>
      <c r="UEG84" s="4"/>
      <c r="UEH84" s="4"/>
      <c r="UEI84" s="4"/>
      <c r="UEJ84" s="4"/>
      <c r="UEK84" s="4"/>
      <c r="UEL84" s="4"/>
      <c r="UEM84" s="4"/>
      <c r="UEN84" s="4"/>
      <c r="UEO84" s="4"/>
      <c r="UEP84" s="4"/>
      <c r="UEQ84" s="4"/>
      <c r="UER84" s="4"/>
      <c r="UES84" s="4"/>
      <c r="UET84" s="4"/>
      <c r="UEU84" s="4"/>
      <c r="UEV84" s="4"/>
      <c r="UEW84" s="4"/>
      <c r="UEX84" s="4"/>
      <c r="UEY84" s="4"/>
      <c r="UEZ84" s="4"/>
      <c r="UFA84" s="4"/>
      <c r="UFB84" s="4"/>
      <c r="UFC84" s="4"/>
      <c r="UFD84" s="4"/>
      <c r="UFE84" s="4"/>
      <c r="UFF84" s="4"/>
      <c r="UFG84" s="4"/>
      <c r="UFH84" s="4"/>
      <c r="UFI84" s="4"/>
      <c r="UFJ84" s="4"/>
      <c r="UFK84" s="4"/>
      <c r="UFL84" s="4"/>
      <c r="UFM84" s="4"/>
      <c r="UFN84" s="4"/>
      <c r="UFO84" s="4"/>
      <c r="UFP84" s="4"/>
      <c r="UFQ84" s="4"/>
      <c r="UFR84" s="4"/>
      <c r="UFS84" s="4"/>
      <c r="UFT84" s="4"/>
      <c r="UFU84" s="4"/>
      <c r="UFV84" s="4"/>
      <c r="UFW84" s="4"/>
      <c r="UFX84" s="4"/>
      <c r="UFY84" s="4"/>
      <c r="UFZ84" s="4"/>
      <c r="UGA84" s="4"/>
      <c r="UGB84" s="4"/>
      <c r="UGC84" s="4"/>
      <c r="UGD84" s="4"/>
      <c r="UGE84" s="4"/>
      <c r="UGF84" s="4"/>
      <c r="UGG84" s="4"/>
      <c r="UGH84" s="4"/>
      <c r="UGI84" s="4"/>
      <c r="UGJ84" s="4"/>
      <c r="UGK84" s="4"/>
      <c r="UGL84" s="4"/>
      <c r="UGM84" s="4"/>
      <c r="UGN84" s="4"/>
      <c r="UGO84" s="4"/>
      <c r="UGP84" s="4"/>
      <c r="UGQ84" s="4"/>
      <c r="UGR84" s="4"/>
      <c r="UGS84" s="4"/>
      <c r="UGT84" s="4"/>
      <c r="UGU84" s="4"/>
      <c r="UGV84" s="4"/>
      <c r="UGW84" s="4"/>
      <c r="UGX84" s="4"/>
      <c r="UGY84" s="4"/>
      <c r="UGZ84" s="4"/>
      <c r="UHA84" s="4"/>
      <c r="UHB84" s="4"/>
      <c r="UHC84" s="4"/>
      <c r="UHD84" s="4"/>
      <c r="UHE84" s="4"/>
      <c r="UHF84" s="4"/>
      <c r="UHG84" s="4"/>
      <c r="UHH84" s="4"/>
      <c r="UHI84" s="4"/>
      <c r="UHJ84" s="4"/>
      <c r="UHK84" s="4"/>
      <c r="UHL84" s="4"/>
      <c r="UHM84" s="4"/>
      <c r="UHN84" s="4"/>
      <c r="UHO84" s="4"/>
      <c r="UHP84" s="4"/>
      <c r="UHQ84" s="4"/>
      <c r="UHR84" s="4"/>
      <c r="UHS84" s="4"/>
      <c r="UHT84" s="4"/>
      <c r="UHU84" s="4"/>
      <c r="UHV84" s="4"/>
      <c r="UHW84" s="4"/>
      <c r="UHX84" s="4"/>
      <c r="UHY84" s="4"/>
      <c r="UHZ84" s="4"/>
      <c r="UIA84" s="4"/>
      <c r="UIB84" s="4"/>
      <c r="UIC84" s="4"/>
      <c r="UID84" s="4"/>
      <c r="UIE84" s="4"/>
      <c r="UIF84" s="4"/>
      <c r="UIG84" s="4"/>
      <c r="UIH84" s="4"/>
      <c r="UII84" s="4"/>
      <c r="UIJ84" s="4"/>
      <c r="UIK84" s="4"/>
      <c r="UIL84" s="4"/>
      <c r="UIM84" s="4"/>
      <c r="UIN84" s="4"/>
      <c r="UIO84" s="4"/>
      <c r="UIP84" s="4"/>
      <c r="UIQ84" s="4"/>
      <c r="UIR84" s="4"/>
      <c r="UIS84" s="4"/>
      <c r="UIT84" s="4"/>
      <c r="UIU84" s="4"/>
      <c r="UIV84" s="4"/>
      <c r="UIW84" s="4"/>
      <c r="UIX84" s="4"/>
      <c r="UIY84" s="4"/>
      <c r="UIZ84" s="4"/>
      <c r="UJA84" s="4"/>
      <c r="UJB84" s="4"/>
      <c r="UJC84" s="4"/>
      <c r="UJD84" s="4"/>
      <c r="UJE84" s="4"/>
      <c r="UJF84" s="4"/>
      <c r="UJG84" s="4"/>
      <c r="UJH84" s="4"/>
      <c r="UJI84" s="4"/>
      <c r="UJJ84" s="4"/>
      <c r="UJK84" s="4"/>
      <c r="UJL84" s="4"/>
      <c r="UJM84" s="4"/>
      <c r="UJN84" s="4"/>
      <c r="UJO84" s="4"/>
      <c r="UJP84" s="4"/>
      <c r="UJQ84" s="4"/>
      <c r="UJR84" s="4"/>
      <c r="UJS84" s="4"/>
      <c r="UJT84" s="4"/>
      <c r="UJU84" s="4"/>
      <c r="UJV84" s="4"/>
      <c r="UJW84" s="4"/>
      <c r="UJX84" s="4"/>
      <c r="UJY84" s="4"/>
      <c r="UJZ84" s="4"/>
      <c r="UKA84" s="4"/>
      <c r="UKB84" s="4"/>
      <c r="UKC84" s="4"/>
      <c r="UKD84" s="4"/>
      <c r="UKE84" s="4"/>
      <c r="UKF84" s="4"/>
      <c r="UKG84" s="4"/>
      <c r="UKH84" s="4"/>
      <c r="UKI84" s="4"/>
      <c r="UKJ84" s="4"/>
      <c r="UKK84" s="4"/>
      <c r="UKL84" s="4"/>
      <c r="UKM84" s="4"/>
      <c r="UKN84" s="4"/>
      <c r="UKO84" s="4"/>
      <c r="UKP84" s="4"/>
      <c r="UKQ84" s="4"/>
      <c r="UKR84" s="4"/>
      <c r="UKS84" s="4"/>
      <c r="UKT84" s="4"/>
      <c r="UKU84" s="4"/>
      <c r="UKV84" s="4"/>
      <c r="UKW84" s="4"/>
      <c r="UKX84" s="4"/>
      <c r="UKY84" s="4"/>
      <c r="UKZ84" s="4"/>
      <c r="ULA84" s="4"/>
      <c r="ULB84" s="4"/>
      <c r="ULC84" s="4"/>
      <c r="ULD84" s="4"/>
      <c r="ULE84" s="4"/>
      <c r="ULF84" s="4"/>
      <c r="ULG84" s="4"/>
      <c r="ULH84" s="4"/>
      <c r="ULI84" s="4"/>
      <c r="ULJ84" s="4"/>
      <c r="ULK84" s="4"/>
      <c r="ULL84" s="4"/>
      <c r="ULM84" s="4"/>
      <c r="ULN84" s="4"/>
      <c r="ULO84" s="4"/>
      <c r="ULP84" s="4"/>
      <c r="ULQ84" s="4"/>
      <c r="ULR84" s="4"/>
      <c r="ULS84" s="4"/>
      <c r="ULT84" s="4"/>
      <c r="ULU84" s="4"/>
      <c r="ULV84" s="4"/>
      <c r="ULW84" s="4"/>
      <c r="ULX84" s="4"/>
      <c r="ULY84" s="4"/>
      <c r="ULZ84" s="4"/>
      <c r="UMA84" s="4"/>
      <c r="UMB84" s="4"/>
      <c r="UMC84" s="4"/>
      <c r="UMD84" s="4"/>
      <c r="UME84" s="4"/>
      <c r="UMF84" s="4"/>
      <c r="UMG84" s="4"/>
      <c r="UMH84" s="4"/>
      <c r="UMI84" s="4"/>
      <c r="UMJ84" s="4"/>
      <c r="UMK84" s="4"/>
      <c r="UML84" s="4"/>
      <c r="UMM84" s="4"/>
      <c r="UMN84" s="4"/>
      <c r="UMO84" s="4"/>
      <c r="UMP84" s="4"/>
      <c r="UMQ84" s="4"/>
      <c r="UMR84" s="4"/>
      <c r="UMS84" s="4"/>
      <c r="UMT84" s="4"/>
      <c r="UMU84" s="4"/>
      <c r="UMV84" s="4"/>
      <c r="UMW84" s="4"/>
      <c r="UMX84" s="4"/>
      <c r="UMY84" s="4"/>
      <c r="UMZ84" s="4"/>
      <c r="UNA84" s="4"/>
      <c r="UNB84" s="4"/>
      <c r="UNC84" s="4"/>
      <c r="UND84" s="4"/>
      <c r="UNE84" s="4"/>
      <c r="UNF84" s="4"/>
      <c r="UNG84" s="4"/>
      <c r="UNH84" s="4"/>
      <c r="UNI84" s="4"/>
      <c r="UNJ84" s="4"/>
      <c r="UNK84" s="4"/>
      <c r="UNL84" s="4"/>
      <c r="UNM84" s="4"/>
      <c r="UNN84" s="4"/>
      <c r="UNO84" s="4"/>
      <c r="UNP84" s="4"/>
      <c r="UNQ84" s="4"/>
      <c r="UNR84" s="4"/>
      <c r="UNS84" s="4"/>
      <c r="UNT84" s="4"/>
      <c r="UNU84" s="4"/>
      <c r="UNV84" s="4"/>
      <c r="UNW84" s="4"/>
      <c r="UNX84" s="4"/>
      <c r="UNY84" s="4"/>
      <c r="UNZ84" s="4"/>
      <c r="UOA84" s="4"/>
      <c r="UOB84" s="4"/>
      <c r="UOC84" s="4"/>
      <c r="UOD84" s="4"/>
      <c r="UOE84" s="4"/>
      <c r="UOF84" s="4"/>
      <c r="UOG84" s="4"/>
      <c r="UOH84" s="4"/>
      <c r="UOI84" s="4"/>
      <c r="UOJ84" s="4"/>
      <c r="UOK84" s="4"/>
      <c r="UOL84" s="4"/>
      <c r="UOM84" s="4"/>
      <c r="UON84" s="4"/>
      <c r="UOO84" s="4"/>
      <c r="UOP84" s="4"/>
      <c r="UOQ84" s="4"/>
      <c r="UOR84" s="4"/>
      <c r="UOS84" s="4"/>
      <c r="UOT84" s="4"/>
      <c r="UOU84" s="4"/>
      <c r="UOV84" s="4"/>
      <c r="UOW84" s="4"/>
      <c r="UOX84" s="4"/>
      <c r="UOY84" s="4"/>
      <c r="UOZ84" s="4"/>
      <c r="UPA84" s="4"/>
      <c r="UPB84" s="4"/>
      <c r="UPC84" s="4"/>
      <c r="UPD84" s="4"/>
      <c r="UPE84" s="4"/>
      <c r="UPF84" s="4"/>
      <c r="UPG84" s="4"/>
      <c r="UPH84" s="4"/>
      <c r="UPI84" s="4"/>
      <c r="UPJ84" s="4"/>
      <c r="UPK84" s="4"/>
      <c r="UPL84" s="4"/>
      <c r="UPM84" s="4"/>
      <c r="UPN84" s="4"/>
      <c r="UPO84" s="4"/>
      <c r="UPP84" s="4"/>
      <c r="UPQ84" s="4"/>
      <c r="UPR84" s="4"/>
      <c r="UPS84" s="4"/>
      <c r="UPT84" s="4"/>
      <c r="UPU84" s="4"/>
      <c r="UPV84" s="4"/>
      <c r="UPW84" s="4"/>
      <c r="UPX84" s="4"/>
      <c r="UPY84" s="4"/>
      <c r="UPZ84" s="4"/>
      <c r="UQA84" s="4"/>
      <c r="UQB84" s="4"/>
      <c r="UQC84" s="4"/>
      <c r="UQD84" s="4"/>
      <c r="UQE84" s="4"/>
      <c r="UQF84" s="4"/>
      <c r="UQG84" s="4"/>
      <c r="UQH84" s="4"/>
      <c r="UQI84" s="4"/>
      <c r="UQJ84" s="4"/>
      <c r="UQK84" s="4"/>
      <c r="UQL84" s="4"/>
      <c r="UQM84" s="4"/>
      <c r="UQN84" s="4"/>
      <c r="UQO84" s="4"/>
      <c r="UQP84" s="4"/>
      <c r="UQQ84" s="4"/>
      <c r="UQR84" s="4"/>
      <c r="UQS84" s="4"/>
      <c r="UQT84" s="4"/>
      <c r="UQU84" s="4"/>
      <c r="UQV84" s="4"/>
      <c r="UQW84" s="4"/>
      <c r="UQX84" s="4"/>
      <c r="UQY84" s="4"/>
      <c r="UQZ84" s="4"/>
      <c r="URA84" s="4"/>
      <c r="URB84" s="4"/>
      <c r="URC84" s="4"/>
      <c r="URD84" s="4"/>
      <c r="URE84" s="4"/>
      <c r="URF84" s="4"/>
      <c r="URG84" s="4"/>
      <c r="URH84" s="4"/>
      <c r="URI84" s="4"/>
      <c r="URJ84" s="4"/>
      <c r="URK84" s="4"/>
      <c r="URL84" s="4"/>
      <c r="URM84" s="4"/>
      <c r="URN84" s="4"/>
      <c r="URO84" s="4"/>
      <c r="URP84" s="4"/>
      <c r="URQ84" s="4"/>
      <c r="URR84" s="4"/>
      <c r="URS84" s="4"/>
      <c r="URT84" s="4"/>
      <c r="URU84" s="4"/>
      <c r="URV84" s="4"/>
      <c r="URW84" s="4"/>
      <c r="URX84" s="4"/>
      <c r="URY84" s="4"/>
      <c r="URZ84" s="4"/>
      <c r="USA84" s="4"/>
      <c r="USB84" s="4"/>
      <c r="USC84" s="4"/>
      <c r="USD84" s="4"/>
      <c r="USE84" s="4"/>
      <c r="USF84" s="4"/>
      <c r="USG84" s="4"/>
      <c r="USH84" s="4"/>
      <c r="USI84" s="4"/>
      <c r="USJ84" s="4"/>
      <c r="USK84" s="4"/>
      <c r="USL84" s="4"/>
      <c r="USM84" s="4"/>
      <c r="USN84" s="4"/>
      <c r="USO84" s="4"/>
      <c r="USP84" s="4"/>
      <c r="USQ84" s="4"/>
      <c r="USR84" s="4"/>
      <c r="USS84" s="4"/>
      <c r="UST84" s="4"/>
      <c r="USU84" s="4"/>
      <c r="USV84" s="4"/>
      <c r="USW84" s="4"/>
      <c r="USX84" s="4"/>
      <c r="USY84" s="4"/>
      <c r="USZ84" s="4"/>
      <c r="UTA84" s="4"/>
      <c r="UTB84" s="4"/>
      <c r="UTC84" s="4"/>
      <c r="UTD84" s="4"/>
      <c r="UTE84" s="4"/>
      <c r="UTF84" s="4"/>
      <c r="UTG84" s="4"/>
      <c r="UTH84" s="4"/>
      <c r="UTI84" s="4"/>
      <c r="UTJ84" s="4"/>
      <c r="UTK84" s="4"/>
      <c r="UTL84" s="4"/>
      <c r="UTM84" s="4"/>
      <c r="UTN84" s="4"/>
      <c r="UTO84" s="4"/>
      <c r="UTP84" s="4"/>
      <c r="UTQ84" s="4"/>
      <c r="UTR84" s="4"/>
      <c r="UTS84" s="4"/>
      <c r="UTT84" s="4"/>
      <c r="UTU84" s="4"/>
      <c r="UTV84" s="4"/>
      <c r="UTW84" s="4"/>
      <c r="UTX84" s="4"/>
      <c r="UTY84" s="4"/>
      <c r="UTZ84" s="4"/>
      <c r="UUA84" s="4"/>
      <c r="UUB84" s="4"/>
      <c r="UUC84" s="4"/>
      <c r="UUD84" s="4"/>
      <c r="UUE84" s="4"/>
      <c r="UUF84" s="4"/>
      <c r="UUG84" s="4"/>
      <c r="UUH84" s="4"/>
      <c r="UUI84" s="4"/>
      <c r="UUJ84" s="4"/>
      <c r="UUK84" s="4"/>
      <c r="UUL84" s="4"/>
      <c r="UUM84" s="4"/>
      <c r="UUN84" s="4"/>
      <c r="UUO84" s="4"/>
      <c r="UUP84" s="4"/>
      <c r="UUQ84" s="4"/>
      <c r="UUR84" s="4"/>
      <c r="UUS84" s="4"/>
      <c r="UUT84" s="4"/>
      <c r="UUU84" s="4"/>
      <c r="UUV84" s="4"/>
      <c r="UUW84" s="4"/>
      <c r="UUX84" s="4"/>
      <c r="UUY84" s="4"/>
      <c r="UUZ84" s="4"/>
      <c r="UVA84" s="4"/>
      <c r="UVB84" s="4"/>
      <c r="UVC84" s="4"/>
      <c r="UVD84" s="4"/>
      <c r="UVE84" s="4"/>
      <c r="UVF84" s="4"/>
      <c r="UVG84" s="4"/>
      <c r="UVH84" s="4"/>
      <c r="UVI84" s="4"/>
      <c r="UVJ84" s="4"/>
      <c r="UVK84" s="4"/>
      <c r="UVL84" s="4"/>
      <c r="UVM84" s="4"/>
      <c r="UVN84" s="4"/>
      <c r="UVO84" s="4"/>
      <c r="UVP84" s="4"/>
      <c r="UVQ84" s="4"/>
      <c r="UVR84" s="4"/>
      <c r="UVS84" s="4"/>
      <c r="UVT84" s="4"/>
      <c r="UVU84" s="4"/>
      <c r="UVV84" s="4"/>
      <c r="UVW84" s="4"/>
      <c r="UVX84" s="4"/>
      <c r="UVY84" s="4"/>
      <c r="UVZ84" s="4"/>
      <c r="UWA84" s="4"/>
      <c r="UWB84" s="4"/>
      <c r="UWC84" s="4"/>
      <c r="UWD84" s="4"/>
      <c r="UWE84" s="4"/>
      <c r="UWF84" s="4"/>
      <c r="UWG84" s="4"/>
      <c r="UWH84" s="4"/>
      <c r="UWI84" s="4"/>
      <c r="UWJ84" s="4"/>
      <c r="UWK84" s="4"/>
      <c r="UWL84" s="4"/>
      <c r="UWM84" s="4"/>
      <c r="UWN84" s="4"/>
      <c r="UWO84" s="4"/>
      <c r="UWP84" s="4"/>
      <c r="UWQ84" s="4"/>
      <c r="UWR84" s="4"/>
      <c r="UWS84" s="4"/>
      <c r="UWT84" s="4"/>
      <c r="UWU84" s="4"/>
      <c r="UWV84" s="4"/>
      <c r="UWW84" s="4"/>
      <c r="UWX84" s="4"/>
      <c r="UWY84" s="4"/>
      <c r="UWZ84" s="4"/>
      <c r="UXA84" s="4"/>
      <c r="UXB84" s="4"/>
      <c r="UXC84" s="4"/>
      <c r="UXD84" s="4"/>
      <c r="UXE84" s="4"/>
      <c r="UXF84" s="4"/>
      <c r="UXG84" s="4"/>
      <c r="UXH84" s="4"/>
      <c r="UXI84" s="4"/>
      <c r="UXJ84" s="4"/>
      <c r="UXK84" s="4"/>
      <c r="UXL84" s="4"/>
      <c r="UXM84" s="4"/>
      <c r="UXN84" s="4"/>
      <c r="UXO84" s="4"/>
      <c r="UXP84" s="4"/>
      <c r="UXQ84" s="4"/>
      <c r="UXR84" s="4"/>
      <c r="UXS84" s="4"/>
      <c r="UXT84" s="4"/>
      <c r="UXU84" s="4"/>
      <c r="UXV84" s="4"/>
      <c r="UXW84" s="4"/>
      <c r="UXX84" s="4"/>
      <c r="UXY84" s="4"/>
      <c r="UXZ84" s="4"/>
      <c r="UYA84" s="4"/>
      <c r="UYB84" s="4"/>
      <c r="UYC84" s="4"/>
      <c r="UYD84" s="4"/>
      <c r="UYE84" s="4"/>
      <c r="UYF84" s="4"/>
      <c r="UYG84" s="4"/>
      <c r="UYH84" s="4"/>
      <c r="UYI84" s="4"/>
      <c r="UYJ84" s="4"/>
      <c r="UYK84" s="4"/>
      <c r="UYL84" s="4"/>
      <c r="UYM84" s="4"/>
      <c r="UYN84" s="4"/>
      <c r="UYO84" s="4"/>
      <c r="UYP84" s="4"/>
      <c r="UYQ84" s="4"/>
      <c r="UYR84" s="4"/>
      <c r="UYS84" s="4"/>
      <c r="UYT84" s="4"/>
      <c r="UYU84" s="4"/>
      <c r="UYV84" s="4"/>
      <c r="UYW84" s="4"/>
      <c r="UYX84" s="4"/>
      <c r="UYY84" s="4"/>
      <c r="UYZ84" s="4"/>
      <c r="UZA84" s="4"/>
      <c r="UZB84" s="4"/>
      <c r="UZC84" s="4"/>
      <c r="UZD84" s="4"/>
      <c r="UZE84" s="4"/>
      <c r="UZF84" s="4"/>
      <c r="UZG84" s="4"/>
      <c r="UZH84" s="4"/>
      <c r="UZI84" s="4"/>
      <c r="UZJ84" s="4"/>
      <c r="UZK84" s="4"/>
      <c r="UZL84" s="4"/>
      <c r="UZM84" s="4"/>
      <c r="UZN84" s="4"/>
      <c r="UZO84" s="4"/>
      <c r="UZP84" s="4"/>
      <c r="UZQ84" s="4"/>
      <c r="UZR84" s="4"/>
      <c r="UZS84" s="4"/>
      <c r="UZT84" s="4"/>
      <c r="UZU84" s="4"/>
      <c r="UZV84" s="4"/>
      <c r="UZW84" s="4"/>
      <c r="UZX84" s="4"/>
      <c r="UZY84" s="4"/>
      <c r="UZZ84" s="4"/>
      <c r="VAA84" s="4"/>
      <c r="VAB84" s="4"/>
      <c r="VAC84" s="4"/>
      <c r="VAD84" s="4"/>
      <c r="VAE84" s="4"/>
      <c r="VAF84" s="4"/>
      <c r="VAG84" s="4"/>
      <c r="VAH84" s="4"/>
      <c r="VAI84" s="4"/>
      <c r="VAJ84" s="4"/>
      <c r="VAK84" s="4"/>
      <c r="VAL84" s="4"/>
      <c r="VAM84" s="4"/>
      <c r="VAN84" s="4"/>
      <c r="VAO84" s="4"/>
      <c r="VAP84" s="4"/>
      <c r="VAQ84" s="4"/>
      <c r="VAR84" s="4"/>
      <c r="VAS84" s="4"/>
      <c r="VAT84" s="4"/>
      <c r="VAU84" s="4"/>
      <c r="VAV84" s="4"/>
      <c r="VAW84" s="4"/>
      <c r="VAX84" s="4"/>
      <c r="VAY84" s="4"/>
      <c r="VAZ84" s="4"/>
      <c r="VBA84" s="4"/>
      <c r="VBB84" s="4"/>
      <c r="VBC84" s="4"/>
      <c r="VBD84" s="4"/>
      <c r="VBE84" s="4"/>
      <c r="VBF84" s="4"/>
      <c r="VBG84" s="4"/>
      <c r="VBH84" s="4"/>
      <c r="VBI84" s="4"/>
      <c r="VBJ84" s="4"/>
      <c r="VBK84" s="4"/>
      <c r="VBL84" s="4"/>
      <c r="VBM84" s="4"/>
      <c r="VBN84" s="4"/>
      <c r="VBO84" s="4"/>
      <c r="VBP84" s="4"/>
      <c r="VBQ84" s="4"/>
      <c r="VBR84" s="4"/>
      <c r="VBS84" s="4"/>
      <c r="VBT84" s="4"/>
      <c r="VBU84" s="4"/>
      <c r="VBV84" s="4"/>
      <c r="VBW84" s="4"/>
      <c r="VBX84" s="4"/>
      <c r="VBY84" s="4"/>
      <c r="VBZ84" s="4"/>
      <c r="VCA84" s="4"/>
      <c r="VCB84" s="4"/>
      <c r="VCC84" s="4"/>
      <c r="VCD84" s="4"/>
      <c r="VCE84" s="4"/>
      <c r="VCF84" s="4"/>
      <c r="VCG84" s="4"/>
      <c r="VCH84" s="4"/>
      <c r="VCI84" s="4"/>
      <c r="VCJ84" s="4"/>
      <c r="VCK84" s="4"/>
      <c r="VCL84" s="4"/>
      <c r="VCM84" s="4"/>
      <c r="VCN84" s="4"/>
      <c r="VCO84" s="4"/>
      <c r="VCP84" s="4"/>
      <c r="VCQ84" s="4"/>
      <c r="VCR84" s="4"/>
      <c r="VCS84" s="4"/>
      <c r="VCT84" s="4"/>
      <c r="VCU84" s="4"/>
      <c r="VCV84" s="4"/>
      <c r="VCW84" s="4"/>
      <c r="VCX84" s="4"/>
      <c r="VCY84" s="4"/>
      <c r="VCZ84" s="4"/>
      <c r="VDA84" s="4"/>
      <c r="VDB84" s="4"/>
      <c r="VDC84" s="4"/>
      <c r="VDD84" s="4"/>
      <c r="VDE84" s="4"/>
      <c r="VDF84" s="4"/>
      <c r="VDG84" s="4"/>
      <c r="VDH84" s="4"/>
      <c r="VDI84" s="4"/>
      <c r="VDJ84" s="4"/>
      <c r="VDK84" s="4"/>
      <c r="VDL84" s="4"/>
      <c r="VDM84" s="4"/>
      <c r="VDN84" s="4"/>
      <c r="VDO84" s="4"/>
      <c r="VDP84" s="4"/>
      <c r="VDQ84" s="4"/>
      <c r="VDR84" s="4"/>
      <c r="VDS84" s="4"/>
      <c r="VDT84" s="4"/>
      <c r="VDU84" s="4"/>
      <c r="VDV84" s="4"/>
      <c r="VDW84" s="4"/>
      <c r="VDX84" s="4"/>
      <c r="VDY84" s="4"/>
      <c r="VDZ84" s="4"/>
      <c r="VEA84" s="4"/>
      <c r="VEB84" s="4"/>
      <c r="VEC84" s="4"/>
      <c r="VED84" s="4"/>
      <c r="VEE84" s="4"/>
      <c r="VEF84" s="4"/>
      <c r="VEG84" s="4"/>
      <c r="VEH84" s="4"/>
      <c r="VEI84" s="4"/>
      <c r="VEJ84" s="4"/>
      <c r="VEK84" s="4"/>
      <c r="VEL84" s="4"/>
      <c r="VEM84" s="4"/>
      <c r="VEN84" s="4"/>
      <c r="VEO84" s="4"/>
      <c r="VEP84" s="4"/>
      <c r="VEQ84" s="4"/>
      <c r="VER84" s="4"/>
      <c r="VES84" s="4"/>
      <c r="VET84" s="4"/>
      <c r="VEU84" s="4"/>
      <c r="VEV84" s="4"/>
      <c r="VEW84" s="4"/>
      <c r="VEX84" s="4"/>
      <c r="VEY84" s="4"/>
      <c r="VEZ84" s="4"/>
      <c r="VFA84" s="4"/>
      <c r="VFB84" s="4"/>
      <c r="VFC84" s="4"/>
      <c r="VFD84" s="4"/>
      <c r="VFE84" s="4"/>
      <c r="VFF84" s="4"/>
      <c r="VFG84" s="4"/>
      <c r="VFH84" s="4"/>
      <c r="VFI84" s="4"/>
      <c r="VFJ84" s="4"/>
      <c r="VFK84" s="4"/>
      <c r="VFL84" s="4"/>
      <c r="VFM84" s="4"/>
      <c r="VFN84" s="4"/>
      <c r="VFO84" s="4"/>
      <c r="VFP84" s="4"/>
      <c r="VFQ84" s="4"/>
      <c r="VFR84" s="4"/>
      <c r="VFS84" s="4"/>
      <c r="VFT84" s="4"/>
      <c r="VFU84" s="4"/>
      <c r="VFV84" s="4"/>
      <c r="VFW84" s="4"/>
      <c r="VFX84" s="4"/>
      <c r="VFY84" s="4"/>
      <c r="VFZ84" s="4"/>
      <c r="VGA84" s="4"/>
      <c r="VGB84" s="4"/>
      <c r="VGC84" s="4"/>
      <c r="VGD84" s="4"/>
      <c r="VGE84" s="4"/>
      <c r="VGF84" s="4"/>
      <c r="VGG84" s="4"/>
      <c r="VGH84" s="4"/>
      <c r="VGI84" s="4"/>
      <c r="VGJ84" s="4"/>
      <c r="VGK84" s="4"/>
      <c r="VGL84" s="4"/>
      <c r="VGM84" s="4"/>
      <c r="VGN84" s="4"/>
      <c r="VGO84" s="4"/>
      <c r="VGP84" s="4"/>
      <c r="VGQ84" s="4"/>
      <c r="VGR84" s="4"/>
      <c r="VGS84" s="4"/>
      <c r="VGT84" s="4"/>
      <c r="VGU84" s="4"/>
      <c r="VGV84" s="4"/>
      <c r="VGW84" s="4"/>
      <c r="VGX84" s="4"/>
      <c r="VGY84" s="4"/>
      <c r="VGZ84" s="4"/>
      <c r="VHA84" s="4"/>
      <c r="VHB84" s="4"/>
      <c r="VHC84" s="4"/>
      <c r="VHD84" s="4"/>
      <c r="VHE84" s="4"/>
      <c r="VHF84" s="4"/>
      <c r="VHG84" s="4"/>
      <c r="VHH84" s="4"/>
      <c r="VHI84" s="4"/>
      <c r="VHJ84" s="4"/>
      <c r="VHK84" s="4"/>
      <c r="VHL84" s="4"/>
      <c r="VHM84" s="4"/>
      <c r="VHN84" s="4"/>
      <c r="VHO84" s="4"/>
      <c r="VHP84" s="4"/>
      <c r="VHQ84" s="4"/>
      <c r="VHR84" s="4"/>
      <c r="VHS84" s="4"/>
      <c r="VHT84" s="4"/>
      <c r="VHU84" s="4"/>
      <c r="VHV84" s="4"/>
      <c r="VHW84" s="4"/>
      <c r="VHX84" s="4"/>
      <c r="VHY84" s="4"/>
      <c r="VHZ84" s="4"/>
      <c r="VIA84" s="4"/>
      <c r="VIB84" s="4"/>
      <c r="VIC84" s="4"/>
      <c r="VID84" s="4"/>
      <c r="VIE84" s="4"/>
      <c r="VIF84" s="4"/>
      <c r="VIG84" s="4"/>
      <c r="VIH84" s="4"/>
      <c r="VII84" s="4"/>
      <c r="VIJ84" s="4"/>
      <c r="VIK84" s="4"/>
      <c r="VIL84" s="4"/>
      <c r="VIM84" s="4"/>
      <c r="VIN84" s="4"/>
      <c r="VIO84" s="4"/>
      <c r="VIP84" s="4"/>
      <c r="VIQ84" s="4"/>
      <c r="VIR84" s="4"/>
      <c r="VIS84" s="4"/>
      <c r="VIT84" s="4"/>
      <c r="VIU84" s="4"/>
      <c r="VIV84" s="4"/>
      <c r="VIW84" s="4"/>
      <c r="VIX84" s="4"/>
      <c r="VIY84" s="4"/>
      <c r="VIZ84" s="4"/>
      <c r="VJA84" s="4"/>
      <c r="VJB84" s="4"/>
      <c r="VJC84" s="4"/>
      <c r="VJD84" s="4"/>
      <c r="VJE84" s="4"/>
      <c r="VJF84" s="4"/>
      <c r="VJG84" s="4"/>
      <c r="VJH84" s="4"/>
      <c r="VJI84" s="4"/>
      <c r="VJJ84" s="4"/>
      <c r="VJK84" s="4"/>
      <c r="VJL84" s="4"/>
      <c r="VJM84" s="4"/>
      <c r="VJN84" s="4"/>
      <c r="VJO84" s="4"/>
      <c r="VJP84" s="4"/>
      <c r="VJQ84" s="4"/>
      <c r="VJR84" s="4"/>
      <c r="VJS84" s="4"/>
      <c r="VJT84" s="4"/>
      <c r="VJU84" s="4"/>
      <c r="VJV84" s="4"/>
      <c r="VJW84" s="4"/>
      <c r="VJX84" s="4"/>
      <c r="VJY84" s="4"/>
      <c r="VJZ84" s="4"/>
      <c r="VKA84" s="4"/>
      <c r="VKB84" s="4"/>
      <c r="VKC84" s="4"/>
      <c r="VKD84" s="4"/>
      <c r="VKE84" s="4"/>
      <c r="VKF84" s="4"/>
      <c r="VKG84" s="4"/>
      <c r="VKH84" s="4"/>
      <c r="VKI84" s="4"/>
      <c r="VKJ84" s="4"/>
      <c r="VKK84" s="4"/>
      <c r="VKL84" s="4"/>
      <c r="VKM84" s="4"/>
      <c r="VKN84" s="4"/>
      <c r="VKO84" s="4"/>
      <c r="VKP84" s="4"/>
      <c r="VKQ84" s="4"/>
      <c r="VKR84" s="4"/>
      <c r="VKS84" s="4"/>
      <c r="VKT84" s="4"/>
      <c r="VKU84" s="4"/>
      <c r="VKV84" s="4"/>
      <c r="VKW84" s="4"/>
      <c r="VKX84" s="4"/>
      <c r="VKY84" s="4"/>
      <c r="VKZ84" s="4"/>
      <c r="VLA84" s="4"/>
      <c r="VLB84" s="4"/>
      <c r="VLC84" s="4"/>
      <c r="VLD84" s="4"/>
      <c r="VLE84" s="4"/>
      <c r="VLF84" s="4"/>
      <c r="VLG84" s="4"/>
      <c r="VLH84" s="4"/>
      <c r="VLI84" s="4"/>
      <c r="VLJ84" s="4"/>
      <c r="VLK84" s="4"/>
      <c r="VLL84" s="4"/>
      <c r="VLM84" s="4"/>
      <c r="VLN84" s="4"/>
      <c r="VLO84" s="4"/>
      <c r="VLP84" s="4"/>
      <c r="VLQ84" s="4"/>
      <c r="VLR84" s="4"/>
      <c r="VLS84" s="4"/>
      <c r="VLT84" s="4"/>
      <c r="VLU84" s="4"/>
      <c r="VLV84" s="4"/>
      <c r="VLW84" s="4"/>
      <c r="VLX84" s="4"/>
      <c r="VLY84" s="4"/>
      <c r="VLZ84" s="4"/>
      <c r="VMA84" s="4"/>
      <c r="VMB84" s="4"/>
      <c r="VMC84" s="4"/>
      <c r="VMD84" s="4"/>
      <c r="VME84" s="4"/>
      <c r="VMF84" s="4"/>
      <c r="VMG84" s="4"/>
      <c r="VMH84" s="4"/>
      <c r="VMI84" s="4"/>
      <c r="VMJ84" s="4"/>
      <c r="VMK84" s="4"/>
      <c r="VML84" s="4"/>
      <c r="VMM84" s="4"/>
      <c r="VMN84" s="4"/>
      <c r="VMO84" s="4"/>
      <c r="VMP84" s="4"/>
      <c r="VMQ84" s="4"/>
      <c r="VMR84" s="4"/>
      <c r="VMS84" s="4"/>
      <c r="VMT84" s="4"/>
      <c r="VMU84" s="4"/>
      <c r="VMV84" s="4"/>
      <c r="VMW84" s="4"/>
      <c r="VMX84" s="4"/>
      <c r="VMY84" s="4"/>
      <c r="VMZ84" s="4"/>
      <c r="VNA84" s="4"/>
      <c r="VNB84" s="4"/>
      <c r="VNC84" s="4"/>
      <c r="VND84" s="4"/>
      <c r="VNE84" s="4"/>
      <c r="VNF84" s="4"/>
      <c r="VNG84" s="4"/>
      <c r="VNH84" s="4"/>
      <c r="VNI84" s="4"/>
      <c r="VNJ84" s="4"/>
      <c r="VNK84" s="4"/>
      <c r="VNL84" s="4"/>
      <c r="VNM84" s="4"/>
      <c r="VNN84" s="4"/>
      <c r="VNO84" s="4"/>
      <c r="VNP84" s="4"/>
      <c r="VNQ84" s="4"/>
      <c r="VNR84" s="4"/>
      <c r="VNS84" s="4"/>
      <c r="VNT84" s="4"/>
      <c r="VNU84" s="4"/>
      <c r="VNV84" s="4"/>
      <c r="VNW84" s="4"/>
      <c r="VNX84" s="4"/>
      <c r="VNY84" s="4"/>
      <c r="VNZ84" s="4"/>
      <c r="VOA84" s="4"/>
      <c r="VOB84" s="4"/>
      <c r="VOC84" s="4"/>
      <c r="VOD84" s="4"/>
      <c r="VOE84" s="4"/>
      <c r="VOF84" s="4"/>
      <c r="VOG84" s="4"/>
      <c r="VOH84" s="4"/>
      <c r="VOI84" s="4"/>
      <c r="VOJ84" s="4"/>
      <c r="VOK84" s="4"/>
      <c r="VOL84" s="4"/>
      <c r="VOM84" s="4"/>
      <c r="VON84" s="4"/>
      <c r="VOO84" s="4"/>
      <c r="VOP84" s="4"/>
      <c r="VOQ84" s="4"/>
      <c r="VOR84" s="4"/>
      <c r="VOS84" s="4"/>
      <c r="VOT84" s="4"/>
      <c r="VOU84" s="4"/>
      <c r="VOV84" s="4"/>
      <c r="VOW84" s="4"/>
      <c r="VOX84" s="4"/>
      <c r="VOY84" s="4"/>
      <c r="VOZ84" s="4"/>
      <c r="VPA84" s="4"/>
      <c r="VPB84" s="4"/>
      <c r="VPC84" s="4"/>
      <c r="VPD84" s="4"/>
      <c r="VPE84" s="4"/>
      <c r="VPF84" s="4"/>
      <c r="VPG84" s="4"/>
      <c r="VPH84" s="4"/>
      <c r="VPI84" s="4"/>
      <c r="VPJ84" s="4"/>
      <c r="VPK84" s="4"/>
      <c r="VPL84" s="4"/>
      <c r="VPM84" s="4"/>
      <c r="VPN84" s="4"/>
      <c r="VPO84" s="4"/>
      <c r="VPP84" s="4"/>
      <c r="VPQ84" s="4"/>
      <c r="VPR84" s="4"/>
      <c r="VPS84" s="4"/>
      <c r="VPT84" s="4"/>
      <c r="VPU84" s="4"/>
      <c r="VPV84" s="4"/>
      <c r="VPW84" s="4"/>
      <c r="VPX84" s="4"/>
      <c r="VPY84" s="4"/>
      <c r="VPZ84" s="4"/>
      <c r="VQA84" s="4"/>
      <c r="VQB84" s="4"/>
      <c r="VQC84" s="4"/>
      <c r="VQD84" s="4"/>
      <c r="VQE84" s="4"/>
      <c r="VQF84" s="4"/>
      <c r="VQG84" s="4"/>
      <c r="VQH84" s="4"/>
      <c r="VQI84" s="4"/>
      <c r="VQJ84" s="4"/>
      <c r="VQK84" s="4"/>
      <c r="VQL84" s="4"/>
      <c r="VQM84" s="4"/>
      <c r="VQN84" s="4"/>
      <c r="VQO84" s="4"/>
      <c r="VQP84" s="4"/>
      <c r="VQQ84" s="4"/>
      <c r="VQR84" s="4"/>
      <c r="VQS84" s="4"/>
      <c r="VQT84" s="4"/>
      <c r="VQU84" s="4"/>
      <c r="VQV84" s="4"/>
      <c r="VQW84" s="4"/>
      <c r="VQX84" s="4"/>
      <c r="VQY84" s="4"/>
      <c r="VQZ84" s="4"/>
      <c r="VRA84" s="4"/>
      <c r="VRB84" s="4"/>
      <c r="VRC84" s="4"/>
      <c r="VRD84" s="4"/>
      <c r="VRE84" s="4"/>
      <c r="VRF84" s="4"/>
      <c r="VRG84" s="4"/>
      <c r="VRH84" s="4"/>
      <c r="VRI84" s="4"/>
      <c r="VRJ84" s="4"/>
      <c r="VRK84" s="4"/>
      <c r="VRL84" s="4"/>
      <c r="VRM84" s="4"/>
      <c r="VRN84" s="4"/>
      <c r="VRO84" s="4"/>
      <c r="VRP84" s="4"/>
      <c r="VRQ84" s="4"/>
      <c r="VRR84" s="4"/>
      <c r="VRS84" s="4"/>
      <c r="VRT84" s="4"/>
      <c r="VRU84" s="4"/>
      <c r="VRV84" s="4"/>
      <c r="VRW84" s="4"/>
      <c r="VRX84" s="4"/>
      <c r="VRY84" s="4"/>
      <c r="VRZ84" s="4"/>
      <c r="VSA84" s="4"/>
      <c r="VSB84" s="4"/>
      <c r="VSC84" s="4"/>
      <c r="VSD84" s="4"/>
      <c r="VSE84" s="4"/>
      <c r="VSF84" s="4"/>
      <c r="VSG84" s="4"/>
      <c r="VSH84" s="4"/>
      <c r="VSI84" s="4"/>
      <c r="VSJ84" s="4"/>
      <c r="VSK84" s="4"/>
      <c r="VSL84" s="4"/>
      <c r="VSM84" s="4"/>
      <c r="VSN84" s="4"/>
      <c r="VSO84" s="4"/>
      <c r="VSP84" s="4"/>
      <c r="VSQ84" s="4"/>
      <c r="VSR84" s="4"/>
      <c r="VSS84" s="4"/>
      <c r="VST84" s="4"/>
      <c r="VSU84" s="4"/>
      <c r="VSV84" s="4"/>
      <c r="VSW84" s="4"/>
      <c r="VSX84" s="4"/>
      <c r="VSY84" s="4"/>
      <c r="VSZ84" s="4"/>
      <c r="VTA84" s="4"/>
      <c r="VTB84" s="4"/>
      <c r="VTC84" s="4"/>
      <c r="VTD84" s="4"/>
      <c r="VTE84" s="4"/>
      <c r="VTF84" s="4"/>
      <c r="VTG84" s="4"/>
      <c r="VTH84" s="4"/>
      <c r="VTI84" s="4"/>
      <c r="VTJ84" s="4"/>
      <c r="VTK84" s="4"/>
      <c r="VTL84" s="4"/>
      <c r="VTM84" s="4"/>
      <c r="VTN84" s="4"/>
      <c r="VTO84" s="4"/>
      <c r="VTP84" s="4"/>
      <c r="VTQ84" s="4"/>
      <c r="VTR84" s="4"/>
      <c r="VTS84" s="4"/>
      <c r="VTT84" s="4"/>
      <c r="VTU84" s="4"/>
      <c r="VTV84" s="4"/>
      <c r="VTW84" s="4"/>
      <c r="VTX84" s="4"/>
      <c r="VTY84" s="4"/>
      <c r="VTZ84" s="4"/>
      <c r="VUA84" s="4"/>
      <c r="VUB84" s="4"/>
      <c r="VUC84" s="4"/>
      <c r="VUD84" s="4"/>
      <c r="VUE84" s="4"/>
      <c r="VUF84" s="4"/>
      <c r="VUG84" s="4"/>
      <c r="VUH84" s="4"/>
      <c r="VUI84" s="4"/>
      <c r="VUJ84" s="4"/>
      <c r="VUK84" s="4"/>
      <c r="VUL84" s="4"/>
      <c r="VUM84" s="4"/>
      <c r="VUN84" s="4"/>
      <c r="VUO84" s="4"/>
      <c r="VUP84" s="4"/>
      <c r="VUQ84" s="4"/>
      <c r="VUR84" s="4"/>
      <c r="VUS84" s="4"/>
      <c r="VUT84" s="4"/>
      <c r="VUU84" s="4"/>
      <c r="VUV84" s="4"/>
      <c r="VUW84" s="4"/>
      <c r="VUX84" s="4"/>
      <c r="VUY84" s="4"/>
      <c r="VUZ84" s="4"/>
      <c r="VVA84" s="4"/>
      <c r="VVB84" s="4"/>
      <c r="VVC84" s="4"/>
      <c r="VVD84" s="4"/>
      <c r="VVE84" s="4"/>
      <c r="VVF84" s="4"/>
      <c r="VVG84" s="4"/>
      <c r="VVH84" s="4"/>
      <c r="VVI84" s="4"/>
      <c r="VVJ84" s="4"/>
      <c r="VVK84" s="4"/>
      <c r="VVL84" s="4"/>
      <c r="VVM84" s="4"/>
      <c r="VVN84" s="4"/>
      <c r="VVO84" s="4"/>
      <c r="VVP84" s="4"/>
      <c r="VVQ84" s="4"/>
      <c r="VVR84" s="4"/>
      <c r="VVS84" s="4"/>
      <c r="VVT84" s="4"/>
      <c r="VVU84" s="4"/>
      <c r="VVV84" s="4"/>
      <c r="VVW84" s="4"/>
      <c r="VVX84" s="4"/>
      <c r="VVY84" s="4"/>
      <c r="VVZ84" s="4"/>
      <c r="VWA84" s="4"/>
      <c r="VWB84" s="4"/>
      <c r="VWC84" s="4"/>
      <c r="VWD84" s="4"/>
      <c r="VWE84" s="4"/>
      <c r="VWF84" s="4"/>
      <c r="VWG84" s="4"/>
      <c r="VWH84" s="4"/>
      <c r="VWI84" s="4"/>
      <c r="VWJ84" s="4"/>
      <c r="VWK84" s="4"/>
      <c r="VWL84" s="4"/>
      <c r="VWM84" s="4"/>
      <c r="VWN84" s="4"/>
      <c r="VWO84" s="4"/>
      <c r="VWP84" s="4"/>
      <c r="VWQ84" s="4"/>
      <c r="VWR84" s="4"/>
      <c r="VWS84" s="4"/>
      <c r="VWT84" s="4"/>
      <c r="VWU84" s="4"/>
      <c r="VWV84" s="4"/>
      <c r="VWW84" s="4"/>
      <c r="VWX84" s="4"/>
      <c r="VWY84" s="4"/>
      <c r="VWZ84" s="4"/>
      <c r="VXA84" s="4"/>
      <c r="VXB84" s="4"/>
      <c r="VXC84" s="4"/>
      <c r="VXD84" s="4"/>
      <c r="VXE84" s="4"/>
      <c r="VXF84" s="4"/>
      <c r="VXG84" s="4"/>
      <c r="VXH84" s="4"/>
      <c r="VXI84" s="4"/>
      <c r="VXJ84" s="4"/>
      <c r="VXK84" s="4"/>
      <c r="VXL84" s="4"/>
      <c r="VXM84" s="4"/>
      <c r="VXN84" s="4"/>
      <c r="VXO84" s="4"/>
      <c r="VXP84" s="4"/>
      <c r="VXQ84" s="4"/>
      <c r="VXR84" s="4"/>
      <c r="VXS84" s="4"/>
      <c r="VXT84" s="4"/>
      <c r="VXU84" s="4"/>
      <c r="VXV84" s="4"/>
      <c r="VXW84" s="4"/>
      <c r="VXX84" s="4"/>
      <c r="VXY84" s="4"/>
      <c r="VXZ84" s="4"/>
      <c r="VYA84" s="4"/>
      <c r="VYB84" s="4"/>
      <c r="VYC84" s="4"/>
      <c r="VYD84" s="4"/>
      <c r="VYE84" s="4"/>
      <c r="VYF84" s="4"/>
      <c r="VYG84" s="4"/>
      <c r="VYH84" s="4"/>
      <c r="VYI84" s="4"/>
      <c r="VYJ84" s="4"/>
      <c r="VYK84" s="4"/>
      <c r="VYL84" s="4"/>
      <c r="VYM84" s="4"/>
      <c r="VYN84" s="4"/>
      <c r="VYO84" s="4"/>
      <c r="VYP84" s="4"/>
      <c r="VYQ84" s="4"/>
      <c r="VYR84" s="4"/>
      <c r="VYS84" s="4"/>
      <c r="VYT84" s="4"/>
      <c r="VYU84" s="4"/>
      <c r="VYV84" s="4"/>
      <c r="VYW84" s="4"/>
      <c r="VYX84" s="4"/>
      <c r="VYY84" s="4"/>
      <c r="VYZ84" s="4"/>
      <c r="VZA84" s="4"/>
      <c r="VZB84" s="4"/>
      <c r="VZC84" s="4"/>
      <c r="VZD84" s="4"/>
      <c r="VZE84" s="4"/>
      <c r="VZF84" s="4"/>
      <c r="VZG84" s="4"/>
      <c r="VZH84" s="4"/>
      <c r="VZI84" s="4"/>
      <c r="VZJ84" s="4"/>
      <c r="VZK84" s="4"/>
      <c r="VZL84" s="4"/>
      <c r="VZM84" s="4"/>
      <c r="VZN84" s="4"/>
      <c r="VZO84" s="4"/>
      <c r="VZP84" s="4"/>
      <c r="VZQ84" s="4"/>
      <c r="VZR84" s="4"/>
      <c r="VZS84" s="4"/>
      <c r="VZT84" s="4"/>
      <c r="VZU84" s="4"/>
      <c r="VZV84" s="4"/>
      <c r="VZW84" s="4"/>
      <c r="VZX84" s="4"/>
      <c r="VZY84" s="4"/>
      <c r="VZZ84" s="4"/>
      <c r="WAA84" s="4"/>
      <c r="WAB84" s="4"/>
      <c r="WAC84" s="4"/>
      <c r="WAD84" s="4"/>
      <c r="WAE84" s="4"/>
      <c r="WAF84" s="4"/>
      <c r="WAG84" s="4"/>
      <c r="WAH84" s="4"/>
      <c r="WAI84" s="4"/>
      <c r="WAJ84" s="4"/>
      <c r="WAK84" s="4"/>
      <c r="WAL84" s="4"/>
      <c r="WAM84" s="4"/>
      <c r="WAN84" s="4"/>
      <c r="WAO84" s="4"/>
      <c r="WAP84" s="4"/>
      <c r="WAQ84" s="4"/>
      <c r="WAR84" s="4"/>
      <c r="WAS84" s="4"/>
      <c r="WAT84" s="4"/>
      <c r="WAU84" s="4"/>
      <c r="WAV84" s="4"/>
      <c r="WAW84" s="4"/>
      <c r="WAX84" s="4"/>
      <c r="WAY84" s="4"/>
      <c r="WAZ84" s="4"/>
      <c r="WBA84" s="4"/>
      <c r="WBB84" s="4"/>
      <c r="WBC84" s="4"/>
      <c r="WBD84" s="4"/>
      <c r="WBE84" s="4"/>
      <c r="WBF84" s="4"/>
      <c r="WBG84" s="4"/>
      <c r="WBH84" s="4"/>
      <c r="WBI84" s="4"/>
      <c r="WBJ84" s="4"/>
      <c r="WBK84" s="4"/>
      <c r="WBL84" s="4"/>
      <c r="WBM84" s="4"/>
      <c r="WBN84" s="4"/>
      <c r="WBO84" s="4"/>
      <c r="WBP84" s="4"/>
      <c r="WBQ84" s="4"/>
      <c r="WBR84" s="4"/>
      <c r="WBS84" s="4"/>
      <c r="WBT84" s="4"/>
      <c r="WBU84" s="4"/>
      <c r="WBV84" s="4"/>
      <c r="WBW84" s="4"/>
      <c r="WBX84" s="4"/>
      <c r="WBY84" s="4"/>
      <c r="WBZ84" s="4"/>
      <c r="WCA84" s="4"/>
      <c r="WCB84" s="4"/>
      <c r="WCC84" s="4"/>
      <c r="WCD84" s="4"/>
      <c r="WCE84" s="4"/>
      <c r="WCF84" s="4"/>
      <c r="WCG84" s="4"/>
      <c r="WCH84" s="4"/>
      <c r="WCI84" s="4"/>
      <c r="WCJ84" s="4"/>
      <c r="WCK84" s="4"/>
      <c r="WCL84" s="4"/>
      <c r="WCM84" s="4"/>
      <c r="WCN84" s="4"/>
      <c r="WCO84" s="4"/>
      <c r="WCP84" s="4"/>
      <c r="WCQ84" s="4"/>
      <c r="WCR84" s="4"/>
      <c r="WCS84" s="4"/>
      <c r="WCT84" s="4"/>
      <c r="WCU84" s="4"/>
      <c r="WCV84" s="4"/>
      <c r="WCW84" s="4"/>
      <c r="WCX84" s="4"/>
      <c r="WCY84" s="4"/>
      <c r="WCZ84" s="4"/>
      <c r="WDA84" s="4"/>
      <c r="WDB84" s="4"/>
      <c r="WDC84" s="4"/>
      <c r="WDD84" s="4"/>
      <c r="WDE84" s="4"/>
      <c r="WDF84" s="4"/>
      <c r="WDG84" s="4"/>
      <c r="WDH84" s="4"/>
      <c r="WDI84" s="4"/>
      <c r="WDJ84" s="4"/>
      <c r="WDK84" s="4"/>
      <c r="WDL84" s="4"/>
      <c r="WDM84" s="4"/>
      <c r="WDN84" s="4"/>
      <c r="WDO84" s="4"/>
      <c r="WDP84" s="4"/>
      <c r="WDQ84" s="4"/>
      <c r="WDR84" s="4"/>
      <c r="WDS84" s="4"/>
      <c r="WDT84" s="4"/>
      <c r="WDU84" s="4"/>
      <c r="WDV84" s="4"/>
      <c r="WDW84" s="4"/>
      <c r="WDX84" s="4"/>
      <c r="WDY84" s="4"/>
      <c r="WDZ84" s="4"/>
      <c r="WEA84" s="4"/>
      <c r="WEB84" s="4"/>
      <c r="WEC84" s="4"/>
      <c r="WED84" s="4"/>
      <c r="WEE84" s="4"/>
      <c r="WEF84" s="4"/>
      <c r="WEG84" s="4"/>
      <c r="WEH84" s="4"/>
      <c r="WEI84" s="4"/>
      <c r="WEJ84" s="4"/>
      <c r="WEK84" s="4"/>
      <c r="WEL84" s="4"/>
      <c r="WEM84" s="4"/>
      <c r="WEN84" s="4"/>
      <c r="WEO84" s="4"/>
      <c r="WEP84" s="4"/>
      <c r="WEQ84" s="4"/>
      <c r="WER84" s="4"/>
      <c r="WES84" s="4"/>
      <c r="WET84" s="4"/>
      <c r="WEU84" s="4"/>
      <c r="WEV84" s="4"/>
      <c r="WEW84" s="4"/>
      <c r="WEX84" s="4"/>
      <c r="WEY84" s="4"/>
      <c r="WEZ84" s="4"/>
      <c r="WFA84" s="4"/>
      <c r="WFB84" s="4"/>
      <c r="WFC84" s="4"/>
      <c r="WFD84" s="4"/>
      <c r="WFE84" s="4"/>
      <c r="WFF84" s="4"/>
      <c r="WFG84" s="4"/>
      <c r="WFH84" s="4"/>
      <c r="WFI84" s="4"/>
      <c r="WFJ84" s="4"/>
      <c r="WFK84" s="4"/>
      <c r="WFL84" s="4"/>
      <c r="WFM84" s="4"/>
      <c r="WFN84" s="4"/>
      <c r="WFO84" s="4"/>
      <c r="WFP84" s="4"/>
      <c r="WFQ84" s="4"/>
      <c r="WFR84" s="4"/>
      <c r="WFS84" s="4"/>
      <c r="WFT84" s="4"/>
      <c r="WFU84" s="4"/>
      <c r="WFV84" s="4"/>
      <c r="WFW84" s="4"/>
      <c r="WFX84" s="4"/>
      <c r="WFY84" s="4"/>
      <c r="WFZ84" s="4"/>
      <c r="WGA84" s="4"/>
      <c r="WGB84" s="4"/>
      <c r="WGC84" s="4"/>
      <c r="WGD84" s="4"/>
      <c r="WGE84" s="4"/>
      <c r="WGF84" s="4"/>
      <c r="WGG84" s="4"/>
      <c r="WGH84" s="4"/>
      <c r="WGI84" s="4"/>
      <c r="WGJ84" s="4"/>
      <c r="WGK84" s="4"/>
      <c r="WGL84" s="4"/>
      <c r="WGM84" s="4"/>
      <c r="WGN84" s="4"/>
      <c r="WGO84" s="4"/>
      <c r="WGP84" s="4"/>
      <c r="WGQ84" s="4"/>
      <c r="WGR84" s="4"/>
      <c r="WGS84" s="4"/>
      <c r="WGT84" s="4"/>
      <c r="WGU84" s="4"/>
      <c r="WGV84" s="4"/>
      <c r="WGW84" s="4"/>
      <c r="WGX84" s="4"/>
      <c r="WGY84" s="4"/>
      <c r="WGZ84" s="4"/>
      <c r="WHA84" s="4"/>
      <c r="WHB84" s="4"/>
      <c r="WHC84" s="4"/>
      <c r="WHD84" s="4"/>
      <c r="WHE84" s="4"/>
      <c r="WHF84" s="4"/>
      <c r="WHG84" s="4"/>
      <c r="WHH84" s="4"/>
      <c r="WHI84" s="4"/>
      <c r="WHJ84" s="4"/>
      <c r="WHK84" s="4"/>
      <c r="WHL84" s="4"/>
      <c r="WHM84" s="4"/>
      <c r="WHN84" s="4"/>
      <c r="WHO84" s="4"/>
      <c r="WHP84" s="4"/>
      <c r="WHQ84" s="4"/>
      <c r="WHR84" s="4"/>
      <c r="WHS84" s="4"/>
      <c r="WHT84" s="4"/>
      <c r="WHU84" s="4"/>
      <c r="WHV84" s="4"/>
      <c r="WHW84" s="4"/>
      <c r="WHX84" s="4"/>
      <c r="WHY84" s="4"/>
      <c r="WHZ84" s="4"/>
      <c r="WIA84" s="4"/>
      <c r="WIB84" s="4"/>
      <c r="WIC84" s="4"/>
      <c r="WID84" s="4"/>
      <c r="WIE84" s="4"/>
      <c r="WIF84" s="4"/>
      <c r="WIG84" s="4"/>
      <c r="WIH84" s="4"/>
      <c r="WII84" s="4"/>
      <c r="WIJ84" s="4"/>
      <c r="WIK84" s="4"/>
      <c r="WIL84" s="4"/>
      <c r="WIM84" s="4"/>
      <c r="WIN84" s="4"/>
      <c r="WIO84" s="4"/>
      <c r="WIP84" s="4"/>
      <c r="WIQ84" s="4"/>
      <c r="WIR84" s="4"/>
      <c r="WIS84" s="4"/>
      <c r="WIT84" s="4"/>
      <c r="WIU84" s="4"/>
      <c r="WIV84" s="4"/>
      <c r="WIW84" s="4"/>
      <c r="WIX84" s="4"/>
      <c r="WIY84" s="4"/>
      <c r="WIZ84" s="4"/>
      <c r="WJA84" s="4"/>
      <c r="WJB84" s="4"/>
      <c r="WJC84" s="4"/>
      <c r="WJD84" s="4"/>
      <c r="WJE84" s="4"/>
      <c r="WJF84" s="4"/>
      <c r="WJG84" s="4"/>
      <c r="WJH84" s="4"/>
      <c r="WJI84" s="4"/>
      <c r="WJJ84" s="4"/>
      <c r="WJK84" s="4"/>
      <c r="WJL84" s="4"/>
      <c r="WJM84" s="4"/>
      <c r="WJN84" s="4"/>
      <c r="WJO84" s="4"/>
      <c r="WJP84" s="4"/>
      <c r="WJQ84" s="4"/>
      <c r="WJR84" s="4"/>
      <c r="WJS84" s="4"/>
      <c r="WJT84" s="4"/>
      <c r="WJU84" s="4"/>
      <c r="WJV84" s="4"/>
      <c r="WJW84" s="4"/>
      <c r="WJX84" s="4"/>
      <c r="WJY84" s="4"/>
      <c r="WJZ84" s="4"/>
      <c r="WKA84" s="4"/>
      <c r="WKB84" s="4"/>
      <c r="WKC84" s="4"/>
      <c r="WKD84" s="4"/>
      <c r="WKE84" s="4"/>
      <c r="WKF84" s="4"/>
      <c r="WKG84" s="4"/>
      <c r="WKH84" s="4"/>
      <c r="WKI84" s="4"/>
      <c r="WKJ84" s="4"/>
      <c r="WKK84" s="4"/>
      <c r="WKL84" s="4"/>
      <c r="WKM84" s="4"/>
      <c r="WKN84" s="4"/>
      <c r="WKO84" s="4"/>
      <c r="WKP84" s="4"/>
      <c r="WKQ84" s="4"/>
      <c r="WKR84" s="4"/>
      <c r="WKS84" s="4"/>
      <c r="WKT84" s="4"/>
      <c r="WKU84" s="4"/>
      <c r="WKV84" s="4"/>
      <c r="WKW84" s="4"/>
      <c r="WKX84" s="4"/>
      <c r="WKY84" s="4"/>
      <c r="WKZ84" s="4"/>
      <c r="WLA84" s="4"/>
      <c r="WLB84" s="4"/>
      <c r="WLC84" s="4"/>
      <c r="WLD84" s="4"/>
      <c r="WLE84" s="4"/>
      <c r="WLF84" s="4"/>
      <c r="WLG84" s="4"/>
      <c r="WLH84" s="4"/>
      <c r="WLI84" s="4"/>
      <c r="WLJ84" s="4"/>
      <c r="WLK84" s="4"/>
      <c r="WLL84" s="4"/>
      <c r="WLM84" s="4"/>
      <c r="WLN84" s="4"/>
      <c r="WLO84" s="4"/>
      <c r="WLP84" s="4"/>
      <c r="WLQ84" s="4"/>
      <c r="WLR84" s="4"/>
      <c r="WLS84" s="4"/>
      <c r="WLT84" s="4"/>
      <c r="WLU84" s="4"/>
      <c r="WLV84" s="4"/>
      <c r="WLW84" s="4"/>
      <c r="WLX84" s="4"/>
      <c r="WLY84" s="4"/>
      <c r="WLZ84" s="4"/>
      <c r="WMA84" s="4"/>
      <c r="WMB84" s="4"/>
      <c r="WMC84" s="4"/>
      <c r="WMD84" s="4"/>
      <c r="WME84" s="4"/>
      <c r="WMF84" s="4"/>
      <c r="WMG84" s="4"/>
      <c r="WMH84" s="4"/>
      <c r="WMI84" s="4"/>
      <c r="WMJ84" s="4"/>
      <c r="WMK84" s="4"/>
      <c r="WML84" s="4"/>
      <c r="WMM84" s="4"/>
      <c r="WMN84" s="4"/>
      <c r="WMO84" s="4"/>
      <c r="WMP84" s="4"/>
      <c r="WMQ84" s="4"/>
      <c r="WMR84" s="4"/>
      <c r="WMS84" s="4"/>
      <c r="WMT84" s="4"/>
      <c r="WMU84" s="4"/>
      <c r="WMV84" s="4"/>
      <c r="WMW84" s="4"/>
      <c r="WMX84" s="4"/>
      <c r="WMY84" s="4"/>
      <c r="WMZ84" s="4"/>
      <c r="WNA84" s="4"/>
      <c r="WNB84" s="4"/>
      <c r="WNC84" s="4"/>
      <c r="WND84" s="4"/>
      <c r="WNE84" s="4"/>
      <c r="WNF84" s="4"/>
      <c r="WNG84" s="4"/>
      <c r="WNH84" s="4"/>
      <c r="WNI84" s="4"/>
      <c r="WNJ84" s="4"/>
      <c r="WNK84" s="4"/>
      <c r="WNL84" s="4"/>
      <c r="WNM84" s="4"/>
      <c r="WNN84" s="4"/>
      <c r="WNO84" s="4"/>
      <c r="WNP84" s="4"/>
      <c r="WNQ84" s="4"/>
      <c r="WNR84" s="4"/>
      <c r="WNS84" s="4"/>
      <c r="WNT84" s="4"/>
      <c r="WNU84" s="4"/>
      <c r="WNV84" s="4"/>
      <c r="WNW84" s="4"/>
      <c r="WNX84" s="4"/>
      <c r="WNY84" s="4"/>
      <c r="WNZ84" s="4"/>
      <c r="WOA84" s="4"/>
      <c r="WOB84" s="4"/>
      <c r="WOC84" s="4"/>
      <c r="WOD84" s="4"/>
      <c r="WOE84" s="4"/>
      <c r="WOF84" s="4"/>
      <c r="WOG84" s="4"/>
      <c r="WOH84" s="4"/>
      <c r="WOI84" s="4"/>
      <c r="WOJ84" s="4"/>
      <c r="WOK84" s="4"/>
      <c r="WOL84" s="4"/>
      <c r="WOM84" s="4"/>
      <c r="WON84" s="4"/>
      <c r="WOO84" s="4"/>
      <c r="WOP84" s="4"/>
      <c r="WOQ84" s="4"/>
      <c r="WOR84" s="4"/>
      <c r="WOS84" s="4"/>
      <c r="WOT84" s="4"/>
      <c r="WOU84" s="4"/>
      <c r="WOV84" s="4"/>
      <c r="WOW84" s="4"/>
      <c r="WOX84" s="4"/>
      <c r="WOY84" s="4"/>
      <c r="WOZ84" s="4"/>
      <c r="WPA84" s="4"/>
      <c r="WPB84" s="4"/>
      <c r="WPC84" s="4"/>
      <c r="WPD84" s="4"/>
      <c r="WPE84" s="4"/>
      <c r="WPF84" s="4"/>
      <c r="WPG84" s="4"/>
      <c r="WPH84" s="4"/>
      <c r="WPI84" s="4"/>
      <c r="WPJ84" s="4"/>
      <c r="WPK84" s="4"/>
      <c r="WPL84" s="4"/>
      <c r="WPM84" s="4"/>
      <c r="WPN84" s="4"/>
      <c r="WPO84" s="4"/>
      <c r="WPP84" s="4"/>
      <c r="WPQ84" s="4"/>
      <c r="WPR84" s="4"/>
      <c r="WPS84" s="4"/>
      <c r="WPT84" s="4"/>
      <c r="WPU84" s="4"/>
      <c r="WPV84" s="4"/>
      <c r="WPW84" s="4"/>
      <c r="WPX84" s="4"/>
      <c r="WPY84" s="4"/>
      <c r="WPZ84" s="4"/>
      <c r="WQA84" s="4"/>
      <c r="WQB84" s="4"/>
      <c r="WQC84" s="4"/>
      <c r="WQD84" s="4"/>
      <c r="WQE84" s="4"/>
      <c r="WQF84" s="4"/>
      <c r="WQG84" s="4"/>
      <c r="WQH84" s="4"/>
      <c r="WQI84" s="4"/>
      <c r="WQJ84" s="4"/>
      <c r="WQK84" s="4"/>
      <c r="WQL84" s="4"/>
      <c r="WQM84" s="4"/>
      <c r="WQN84" s="4"/>
      <c r="WQO84" s="4"/>
      <c r="WQP84" s="4"/>
      <c r="WQQ84" s="4"/>
      <c r="WQR84" s="4"/>
      <c r="WQS84" s="4"/>
      <c r="WQT84" s="4"/>
      <c r="WQU84" s="4"/>
      <c r="WQV84" s="4"/>
      <c r="WQW84" s="4"/>
      <c r="WQX84" s="4"/>
      <c r="WQY84" s="4"/>
      <c r="WQZ84" s="4"/>
      <c r="WRA84" s="4"/>
      <c r="WRB84" s="4"/>
      <c r="WRC84" s="4"/>
      <c r="WRD84" s="4"/>
      <c r="WRE84" s="4"/>
      <c r="WRF84" s="4"/>
      <c r="WRG84" s="4"/>
      <c r="WRH84" s="4"/>
      <c r="WRI84" s="4"/>
      <c r="WRJ84" s="4"/>
      <c r="WRK84" s="4"/>
      <c r="WRL84" s="4"/>
      <c r="WRM84" s="4"/>
      <c r="WRN84" s="4"/>
      <c r="WRO84" s="4"/>
      <c r="WRP84" s="4"/>
      <c r="WRQ84" s="4"/>
      <c r="WRR84" s="4"/>
      <c r="WRS84" s="4"/>
      <c r="WRT84" s="4"/>
      <c r="WRU84" s="4"/>
      <c r="WRV84" s="4"/>
      <c r="WRW84" s="4"/>
      <c r="WRX84" s="4"/>
      <c r="WRY84" s="4"/>
      <c r="WRZ84" s="4"/>
      <c r="WSA84" s="4"/>
      <c r="WSB84" s="4"/>
      <c r="WSC84" s="4"/>
      <c r="WSD84" s="4"/>
      <c r="WSE84" s="4"/>
      <c r="WSF84" s="4"/>
      <c r="WSG84" s="4"/>
      <c r="WSH84" s="4"/>
      <c r="WSI84" s="4"/>
      <c r="WSJ84" s="4"/>
      <c r="WSK84" s="4"/>
      <c r="WSL84" s="4"/>
      <c r="WSM84" s="4"/>
      <c r="WSN84" s="4"/>
      <c r="WSO84" s="4"/>
      <c r="WSP84" s="4"/>
      <c r="WSQ84" s="4"/>
      <c r="WSR84" s="4"/>
      <c r="WSS84" s="4"/>
      <c r="WST84" s="4"/>
      <c r="WSU84" s="4"/>
      <c r="WSV84" s="4"/>
      <c r="WSW84" s="4"/>
      <c r="WSX84" s="4"/>
      <c r="WSY84" s="4"/>
      <c r="WSZ84" s="4"/>
      <c r="WTA84" s="4"/>
      <c r="WTB84" s="4"/>
      <c r="WTC84" s="4"/>
      <c r="WTD84" s="4"/>
      <c r="WTE84" s="4"/>
      <c r="WTF84" s="4"/>
      <c r="WTG84" s="4"/>
      <c r="WTH84" s="4"/>
      <c r="WTI84" s="4"/>
      <c r="WTJ84" s="4"/>
      <c r="WTK84" s="4"/>
      <c r="WTL84" s="4"/>
      <c r="WTM84" s="4"/>
      <c r="WTN84" s="4"/>
      <c r="WTO84" s="4"/>
      <c r="WTP84" s="4"/>
      <c r="WTQ84" s="4"/>
      <c r="WTR84" s="4"/>
      <c r="WTS84" s="4"/>
      <c r="WTT84" s="4"/>
      <c r="WTU84" s="4"/>
      <c r="WTV84" s="4"/>
      <c r="WTW84" s="4"/>
      <c r="WTX84" s="4"/>
      <c r="WTY84" s="4"/>
      <c r="WTZ84" s="4"/>
      <c r="WUA84" s="4"/>
      <c r="WUB84" s="4"/>
      <c r="WUC84" s="4"/>
      <c r="WUD84" s="4"/>
      <c r="WUE84" s="4"/>
      <c r="WUF84" s="4"/>
      <c r="WUG84" s="4"/>
      <c r="WUH84" s="4"/>
      <c r="WUI84" s="4"/>
      <c r="WUJ84" s="4"/>
      <c r="WUK84" s="4"/>
      <c r="WUL84" s="4"/>
      <c r="WUM84" s="4"/>
      <c r="WUN84" s="4"/>
      <c r="WUO84" s="4"/>
      <c r="WUP84" s="4"/>
      <c r="WUQ84" s="4"/>
      <c r="WUR84" s="4"/>
      <c r="WUS84" s="4"/>
      <c r="WUT84" s="4"/>
      <c r="WUU84" s="4"/>
      <c r="WUV84" s="4"/>
      <c r="WUW84" s="4"/>
      <c r="WUX84" s="4"/>
      <c r="WUY84" s="4"/>
      <c r="WUZ84" s="4"/>
      <c r="WVA84" s="4"/>
      <c r="WVB84" s="4"/>
      <c r="WVC84" s="4"/>
      <c r="WVD84" s="4"/>
      <c r="WVE84" s="4"/>
      <c r="WVF84" s="4"/>
      <c r="WVG84" s="4"/>
      <c r="WVH84" s="4"/>
      <c r="WVI84" s="4"/>
      <c r="WVJ84" s="4"/>
      <c r="WVK84" s="4"/>
      <c r="WVL84" s="4"/>
      <c r="WVM84" s="4"/>
      <c r="WVN84" s="4"/>
      <c r="WVO84" s="4"/>
      <c r="WVP84" s="4"/>
      <c r="WVQ84" s="4"/>
      <c r="WVR84" s="4"/>
      <c r="WVS84" s="4"/>
      <c r="WVT84" s="4"/>
      <c r="WVU84" s="4"/>
      <c r="WVV84" s="4"/>
      <c r="WVW84" s="4"/>
      <c r="WVX84" s="4"/>
      <c r="WVY84" s="4"/>
      <c r="WVZ84" s="4"/>
      <c r="WWA84" s="4"/>
      <c r="WWB84" s="4"/>
      <c r="WWC84" s="4"/>
      <c r="WWD84" s="4"/>
      <c r="WWE84" s="4"/>
      <c r="WWF84" s="4"/>
      <c r="WWG84" s="4"/>
      <c r="WWH84" s="4"/>
      <c r="WWI84" s="4"/>
      <c r="WWJ84" s="4"/>
      <c r="WWK84" s="4"/>
      <c r="WWL84" s="4"/>
      <c r="WWM84" s="4"/>
      <c r="WWN84" s="4"/>
      <c r="WWO84" s="4"/>
      <c r="WWP84" s="4"/>
      <c r="WWQ84" s="4"/>
      <c r="WWR84" s="4"/>
      <c r="WWS84" s="4"/>
      <c r="WWT84" s="4"/>
      <c r="WWU84" s="4"/>
      <c r="WWV84" s="4"/>
      <c r="WWW84" s="4"/>
      <c r="WWX84" s="4"/>
      <c r="WWY84" s="4"/>
      <c r="WWZ84" s="4"/>
      <c r="WXA84" s="4"/>
      <c r="WXB84" s="4"/>
      <c r="WXC84" s="4"/>
      <c r="WXD84" s="4"/>
      <c r="WXE84" s="4"/>
      <c r="WXF84" s="4"/>
      <c r="WXG84" s="4"/>
      <c r="WXH84" s="4"/>
      <c r="WXI84" s="4"/>
      <c r="WXJ84" s="4"/>
      <c r="WXK84" s="4"/>
      <c r="WXL84" s="4"/>
      <c r="WXM84" s="4"/>
      <c r="WXN84" s="4"/>
      <c r="WXO84" s="4"/>
      <c r="WXP84" s="4"/>
      <c r="WXQ84" s="4"/>
      <c r="WXR84" s="4"/>
      <c r="WXS84" s="4"/>
      <c r="WXT84" s="4"/>
      <c r="WXU84" s="4"/>
      <c r="WXV84" s="4"/>
      <c r="WXW84" s="4"/>
      <c r="WXX84" s="4"/>
      <c r="WXY84" s="4"/>
      <c r="WXZ84" s="4"/>
      <c r="WYA84" s="4"/>
      <c r="WYB84" s="4"/>
      <c r="WYC84" s="4"/>
      <c r="WYD84" s="4"/>
      <c r="WYE84" s="4"/>
      <c r="WYF84" s="4"/>
      <c r="WYG84" s="4"/>
      <c r="WYH84" s="4"/>
      <c r="WYI84" s="4"/>
      <c r="WYJ84" s="4"/>
      <c r="WYK84" s="4"/>
      <c r="WYL84" s="4"/>
      <c r="WYM84" s="4"/>
      <c r="WYN84" s="4"/>
      <c r="WYO84" s="4"/>
      <c r="WYP84" s="4"/>
      <c r="WYQ84" s="4"/>
      <c r="WYR84" s="4"/>
      <c r="WYS84" s="4"/>
      <c r="WYT84" s="4"/>
      <c r="WYU84" s="4"/>
      <c r="WYV84" s="4"/>
      <c r="WYW84" s="4"/>
      <c r="WYX84" s="4"/>
      <c r="WYY84" s="4"/>
      <c r="WYZ84" s="4"/>
      <c r="WZA84" s="4"/>
      <c r="WZB84" s="4"/>
      <c r="WZC84" s="4"/>
      <c r="WZD84" s="4"/>
      <c r="WZE84" s="4"/>
      <c r="WZF84" s="4"/>
      <c r="WZG84" s="4"/>
      <c r="WZH84" s="4"/>
      <c r="WZI84" s="4"/>
      <c r="WZJ84" s="4"/>
      <c r="WZK84" s="4"/>
      <c r="WZL84" s="4"/>
      <c r="WZM84" s="4"/>
      <c r="WZN84" s="4"/>
      <c r="WZO84" s="4"/>
      <c r="WZP84" s="4"/>
      <c r="WZQ84" s="4"/>
      <c r="WZR84" s="4"/>
      <c r="WZS84" s="4"/>
      <c r="WZT84" s="4"/>
      <c r="WZU84" s="4"/>
      <c r="WZV84" s="4"/>
      <c r="WZW84" s="4"/>
      <c r="WZX84" s="4"/>
      <c r="WZY84" s="4"/>
      <c r="WZZ84" s="4"/>
      <c r="XAA84" s="4"/>
      <c r="XAB84" s="4"/>
      <c r="XAC84" s="4"/>
      <c r="XAD84" s="4"/>
      <c r="XAE84" s="4"/>
      <c r="XAF84" s="4"/>
      <c r="XAG84" s="4"/>
      <c r="XAH84" s="4"/>
      <c r="XAI84" s="4"/>
      <c r="XAJ84" s="4"/>
      <c r="XAK84" s="4"/>
      <c r="XAL84" s="4"/>
      <c r="XAM84" s="4"/>
      <c r="XAN84" s="4"/>
      <c r="XAO84" s="4"/>
      <c r="XAP84" s="4"/>
      <c r="XAQ84" s="4"/>
      <c r="XAR84" s="4"/>
      <c r="XAS84" s="4"/>
      <c r="XAT84" s="4"/>
      <c r="XAU84" s="4"/>
      <c r="XAV84" s="4"/>
      <c r="XAW84" s="4"/>
      <c r="XAX84" s="4"/>
      <c r="XAY84" s="4"/>
      <c r="XAZ84" s="4"/>
      <c r="XBA84" s="4"/>
      <c r="XBB84" s="4"/>
      <c r="XBC84" s="4"/>
      <c r="XBD84" s="4"/>
      <c r="XBE84" s="4"/>
      <c r="XBF84" s="4"/>
      <c r="XBG84" s="4"/>
      <c r="XBH84" s="4"/>
      <c r="XBI84" s="4"/>
      <c r="XBJ84" s="4"/>
      <c r="XBK84" s="4"/>
      <c r="XBL84" s="4"/>
      <c r="XBM84" s="4"/>
      <c r="XBN84" s="4"/>
      <c r="XBO84" s="4"/>
      <c r="XBP84" s="4"/>
      <c r="XBQ84" s="4"/>
      <c r="XBR84" s="4"/>
      <c r="XBS84" s="4"/>
      <c r="XBT84" s="4"/>
      <c r="XBU84" s="4"/>
      <c r="XBV84" s="4"/>
      <c r="XBW84" s="4"/>
      <c r="XBX84" s="4"/>
      <c r="XBY84" s="4"/>
      <c r="XBZ84" s="4"/>
      <c r="XCA84" s="4"/>
      <c r="XCB84" s="4"/>
      <c r="XCC84" s="4"/>
      <c r="XCD84" s="4"/>
      <c r="XCE84" s="4"/>
      <c r="XCF84" s="4"/>
      <c r="XCG84" s="4"/>
      <c r="XCH84" s="4"/>
      <c r="XCI84" s="4"/>
      <c r="XCJ84" s="4"/>
      <c r="XCK84" s="4"/>
      <c r="XCL84" s="4"/>
      <c r="XCM84" s="4"/>
      <c r="XCN84" s="4"/>
      <c r="XCO84" s="4"/>
      <c r="XCP84" s="4"/>
      <c r="XCQ84" s="4"/>
      <c r="XCR84" s="4"/>
      <c r="XCS84" s="4"/>
      <c r="XCT84" s="4"/>
      <c r="XCU84" s="4"/>
      <c r="XCV84" s="4"/>
      <c r="XCW84" s="4"/>
      <c r="XCX84" s="4"/>
      <c r="XCY84" s="4"/>
      <c r="XCZ84" s="4"/>
      <c r="XDA84" s="4"/>
      <c r="XDB84" s="4"/>
      <c r="XDC84" s="4"/>
      <c r="XDD84" s="4"/>
      <c r="XDE84" s="4"/>
      <c r="XDF84" s="4"/>
      <c r="XDG84" s="4"/>
      <c r="XDH84" s="4"/>
      <c r="XDI84" s="4"/>
      <c r="XDJ84" s="4"/>
      <c r="XDK84" s="4"/>
      <c r="XDL84" s="4"/>
      <c r="XDM84" s="4"/>
      <c r="XDN84" s="4"/>
      <c r="XDO84" s="4"/>
      <c r="XDP84" s="4"/>
      <c r="XDQ84" s="4"/>
      <c r="XDR84" s="4"/>
      <c r="XDS84" s="4"/>
      <c r="XDT84" s="4"/>
      <c r="XDU84" s="4"/>
      <c r="XDV84" s="4"/>
      <c r="XDW84" s="4"/>
      <c r="XDX84" s="4"/>
      <c r="XDY84" s="4"/>
      <c r="XDZ84" s="4"/>
      <c r="XEA84" s="4"/>
      <c r="XEB84" s="4"/>
      <c r="XEC84" s="4"/>
      <c r="XED84" s="4"/>
      <c r="XEE84" s="4"/>
      <c r="XEF84" s="4"/>
      <c r="XEG84" s="4"/>
      <c r="XEH84" s="4"/>
      <c r="XEI84" s="4"/>
      <c r="XEJ84" s="4"/>
      <c r="XEK84" s="4"/>
    </row>
    <row r="85" spans="1:16365" s="29" customFormat="1" ht="13.5" customHeight="1" x14ac:dyDescent="0.25">
      <c r="A85" s="485" t="s">
        <v>172</v>
      </c>
      <c r="B85" s="485" t="s">
        <v>193</v>
      </c>
      <c r="C85" s="485" t="s">
        <v>272</v>
      </c>
      <c r="D85" s="485" t="s">
        <v>281</v>
      </c>
      <c r="E85" s="485" t="s">
        <v>183</v>
      </c>
      <c r="F85" s="485" t="s">
        <v>177</v>
      </c>
      <c r="G85" s="485" t="s">
        <v>178</v>
      </c>
      <c r="H85" s="485" t="s">
        <v>190</v>
      </c>
      <c r="I85" s="486" t="s">
        <v>593</v>
      </c>
      <c r="J85" s="491"/>
      <c r="K85" s="491" t="s">
        <v>292</v>
      </c>
      <c r="L85" s="3"/>
      <c r="M85" s="205" t="s">
        <v>43</v>
      </c>
      <c r="N85" s="44">
        <f t="shared" si="2"/>
        <v>0</v>
      </c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  <c r="AMK85" s="4"/>
      <c r="AML85" s="4"/>
      <c r="AMM85" s="4"/>
      <c r="AMN85" s="4"/>
      <c r="AMO85" s="4"/>
      <c r="AMP85" s="4"/>
      <c r="AMQ85" s="4"/>
      <c r="AMR85" s="4"/>
      <c r="AMS85" s="4"/>
      <c r="AMT85" s="4"/>
      <c r="AMU85" s="4"/>
      <c r="AMV85" s="4"/>
      <c r="AMW85" s="4"/>
      <c r="AMX85" s="4"/>
      <c r="AMY85" s="4"/>
      <c r="AMZ85" s="4"/>
      <c r="ANA85" s="4"/>
      <c r="ANB85" s="4"/>
      <c r="ANC85" s="4"/>
      <c r="AND85" s="4"/>
      <c r="ANE85" s="4"/>
      <c r="ANF85" s="4"/>
      <c r="ANG85" s="4"/>
      <c r="ANH85" s="4"/>
      <c r="ANI85" s="4"/>
      <c r="ANJ85" s="4"/>
      <c r="ANK85" s="4"/>
      <c r="ANL85" s="4"/>
      <c r="ANM85" s="4"/>
      <c r="ANN85" s="4"/>
      <c r="ANO85" s="4"/>
      <c r="ANP85" s="4"/>
      <c r="ANQ85" s="4"/>
      <c r="ANR85" s="4"/>
      <c r="ANS85" s="4"/>
      <c r="ANT85" s="4"/>
      <c r="ANU85" s="4"/>
      <c r="ANV85" s="4"/>
      <c r="ANW85" s="4"/>
      <c r="ANX85" s="4"/>
      <c r="ANY85" s="4"/>
      <c r="ANZ85" s="4"/>
      <c r="AOA85" s="4"/>
      <c r="AOB85" s="4"/>
      <c r="AOC85" s="4"/>
      <c r="AOD85" s="4"/>
      <c r="AOE85" s="4"/>
      <c r="AOF85" s="4"/>
      <c r="AOG85" s="4"/>
      <c r="AOH85" s="4"/>
      <c r="AOI85" s="4"/>
      <c r="AOJ85" s="4"/>
      <c r="AOK85" s="4"/>
      <c r="AOL85" s="4"/>
      <c r="AOM85" s="4"/>
      <c r="AON85" s="4"/>
      <c r="AOO85" s="4"/>
      <c r="AOP85" s="4"/>
      <c r="AOQ85" s="4"/>
      <c r="AOR85" s="4"/>
      <c r="AOS85" s="4"/>
      <c r="AOT85" s="4"/>
      <c r="AOU85" s="4"/>
      <c r="AOV85" s="4"/>
      <c r="AOW85" s="4"/>
      <c r="AOX85" s="4"/>
      <c r="AOY85" s="4"/>
      <c r="AOZ85" s="4"/>
      <c r="APA85" s="4"/>
      <c r="APB85" s="4"/>
      <c r="APC85" s="4"/>
      <c r="APD85" s="4"/>
      <c r="APE85" s="4"/>
      <c r="APF85" s="4"/>
      <c r="APG85" s="4"/>
      <c r="APH85" s="4"/>
      <c r="API85" s="4"/>
      <c r="APJ85" s="4"/>
      <c r="APK85" s="4"/>
      <c r="APL85" s="4"/>
      <c r="APM85" s="4"/>
      <c r="APN85" s="4"/>
      <c r="APO85" s="4"/>
      <c r="APP85" s="4"/>
      <c r="APQ85" s="4"/>
      <c r="APR85" s="4"/>
      <c r="APS85" s="4"/>
      <c r="APT85" s="4"/>
      <c r="APU85" s="4"/>
      <c r="APV85" s="4"/>
      <c r="APW85" s="4"/>
      <c r="APX85" s="4"/>
      <c r="APY85" s="4"/>
      <c r="APZ85" s="4"/>
      <c r="AQA85" s="4"/>
      <c r="AQB85" s="4"/>
      <c r="AQC85" s="4"/>
      <c r="AQD85" s="4"/>
      <c r="AQE85" s="4"/>
      <c r="AQF85" s="4"/>
      <c r="AQG85" s="4"/>
      <c r="AQH85" s="4"/>
      <c r="AQI85" s="4"/>
      <c r="AQJ85" s="4"/>
      <c r="AQK85" s="4"/>
      <c r="AQL85" s="4"/>
      <c r="AQM85" s="4"/>
      <c r="AQN85" s="4"/>
      <c r="AQO85" s="4"/>
      <c r="AQP85" s="4"/>
      <c r="AQQ85" s="4"/>
      <c r="AQR85" s="4"/>
      <c r="AQS85" s="4"/>
      <c r="AQT85" s="4"/>
      <c r="AQU85" s="4"/>
      <c r="AQV85" s="4"/>
      <c r="AQW85" s="4"/>
      <c r="AQX85" s="4"/>
      <c r="AQY85" s="4"/>
      <c r="AQZ85" s="4"/>
      <c r="ARA85" s="4"/>
      <c r="ARB85" s="4"/>
      <c r="ARC85" s="4"/>
      <c r="ARD85" s="4"/>
      <c r="ARE85" s="4"/>
      <c r="ARF85" s="4"/>
      <c r="ARG85" s="4"/>
      <c r="ARH85" s="4"/>
      <c r="ARI85" s="4"/>
      <c r="ARJ85" s="4"/>
      <c r="ARK85" s="4"/>
      <c r="ARL85" s="4"/>
      <c r="ARM85" s="4"/>
      <c r="ARN85" s="4"/>
      <c r="ARO85" s="4"/>
      <c r="ARP85" s="4"/>
      <c r="ARQ85" s="4"/>
      <c r="ARR85" s="4"/>
      <c r="ARS85" s="4"/>
      <c r="ART85" s="4"/>
      <c r="ARU85" s="4"/>
      <c r="ARV85" s="4"/>
      <c r="ARW85" s="4"/>
      <c r="ARX85" s="4"/>
      <c r="ARY85" s="4"/>
      <c r="ARZ85" s="4"/>
      <c r="ASA85" s="4"/>
      <c r="ASB85" s="4"/>
      <c r="ASC85" s="4"/>
      <c r="ASD85" s="4"/>
      <c r="ASE85" s="4"/>
      <c r="ASF85" s="4"/>
      <c r="ASG85" s="4"/>
      <c r="ASH85" s="4"/>
      <c r="ASI85" s="4"/>
      <c r="ASJ85" s="4"/>
      <c r="ASK85" s="4"/>
      <c r="ASL85" s="4"/>
      <c r="ASM85" s="4"/>
      <c r="ASN85" s="4"/>
      <c r="ASO85" s="4"/>
      <c r="ASP85" s="4"/>
      <c r="ASQ85" s="4"/>
      <c r="ASR85" s="4"/>
      <c r="ASS85" s="4"/>
      <c r="AST85" s="4"/>
      <c r="ASU85" s="4"/>
      <c r="ASV85" s="4"/>
      <c r="ASW85" s="4"/>
      <c r="ASX85" s="4"/>
      <c r="ASY85" s="4"/>
      <c r="ASZ85" s="4"/>
      <c r="ATA85" s="4"/>
      <c r="ATB85" s="4"/>
      <c r="ATC85" s="4"/>
      <c r="ATD85" s="4"/>
      <c r="ATE85" s="4"/>
      <c r="ATF85" s="4"/>
      <c r="ATG85" s="4"/>
      <c r="ATH85" s="4"/>
      <c r="ATI85" s="4"/>
      <c r="ATJ85" s="4"/>
      <c r="ATK85" s="4"/>
      <c r="ATL85" s="4"/>
      <c r="ATM85" s="4"/>
      <c r="ATN85" s="4"/>
      <c r="ATO85" s="4"/>
      <c r="ATP85" s="4"/>
      <c r="ATQ85" s="4"/>
      <c r="ATR85" s="4"/>
      <c r="ATS85" s="4"/>
      <c r="ATT85" s="4"/>
      <c r="ATU85" s="4"/>
      <c r="ATV85" s="4"/>
      <c r="ATW85" s="4"/>
      <c r="ATX85" s="4"/>
      <c r="ATY85" s="4"/>
      <c r="ATZ85" s="4"/>
      <c r="AUA85" s="4"/>
      <c r="AUB85" s="4"/>
      <c r="AUC85" s="4"/>
      <c r="AUD85" s="4"/>
      <c r="AUE85" s="4"/>
      <c r="AUF85" s="4"/>
      <c r="AUG85" s="4"/>
      <c r="AUH85" s="4"/>
      <c r="AUI85" s="4"/>
      <c r="AUJ85" s="4"/>
      <c r="AUK85" s="4"/>
      <c r="AUL85" s="4"/>
      <c r="AUM85" s="4"/>
      <c r="AUN85" s="4"/>
      <c r="AUO85" s="4"/>
      <c r="AUP85" s="4"/>
      <c r="AUQ85" s="4"/>
      <c r="AUR85" s="4"/>
      <c r="AUS85" s="4"/>
      <c r="AUT85" s="4"/>
      <c r="AUU85" s="4"/>
      <c r="AUV85" s="4"/>
      <c r="AUW85" s="4"/>
      <c r="AUX85" s="4"/>
      <c r="AUY85" s="4"/>
      <c r="AUZ85" s="4"/>
      <c r="AVA85" s="4"/>
      <c r="AVB85" s="4"/>
      <c r="AVC85" s="4"/>
      <c r="AVD85" s="4"/>
      <c r="AVE85" s="4"/>
      <c r="AVF85" s="4"/>
      <c r="AVG85" s="4"/>
      <c r="AVH85" s="4"/>
      <c r="AVI85" s="4"/>
      <c r="AVJ85" s="4"/>
      <c r="AVK85" s="4"/>
      <c r="AVL85" s="4"/>
      <c r="AVM85" s="4"/>
      <c r="AVN85" s="4"/>
      <c r="AVO85" s="4"/>
      <c r="AVP85" s="4"/>
      <c r="AVQ85" s="4"/>
      <c r="AVR85" s="4"/>
      <c r="AVS85" s="4"/>
      <c r="AVT85" s="4"/>
      <c r="AVU85" s="4"/>
      <c r="AVV85" s="4"/>
      <c r="AVW85" s="4"/>
      <c r="AVX85" s="4"/>
      <c r="AVY85" s="4"/>
      <c r="AVZ85" s="4"/>
      <c r="AWA85" s="4"/>
      <c r="AWB85" s="4"/>
      <c r="AWC85" s="4"/>
      <c r="AWD85" s="4"/>
      <c r="AWE85" s="4"/>
      <c r="AWF85" s="4"/>
      <c r="AWG85" s="4"/>
      <c r="AWH85" s="4"/>
      <c r="AWI85" s="4"/>
      <c r="AWJ85" s="4"/>
      <c r="AWK85" s="4"/>
      <c r="AWL85" s="4"/>
      <c r="AWM85" s="4"/>
      <c r="AWN85" s="4"/>
      <c r="AWO85" s="4"/>
      <c r="AWP85" s="4"/>
      <c r="AWQ85" s="4"/>
      <c r="AWR85" s="4"/>
      <c r="AWS85" s="4"/>
      <c r="AWT85" s="4"/>
      <c r="AWU85" s="4"/>
      <c r="AWV85" s="4"/>
      <c r="AWW85" s="4"/>
      <c r="AWX85" s="4"/>
      <c r="AWY85" s="4"/>
      <c r="AWZ85" s="4"/>
      <c r="AXA85" s="4"/>
      <c r="AXB85" s="4"/>
      <c r="AXC85" s="4"/>
      <c r="AXD85" s="4"/>
      <c r="AXE85" s="4"/>
      <c r="AXF85" s="4"/>
      <c r="AXG85" s="4"/>
      <c r="AXH85" s="4"/>
      <c r="AXI85" s="4"/>
      <c r="AXJ85" s="4"/>
      <c r="AXK85" s="4"/>
      <c r="AXL85" s="4"/>
      <c r="AXM85" s="4"/>
      <c r="AXN85" s="4"/>
      <c r="AXO85" s="4"/>
      <c r="AXP85" s="4"/>
      <c r="AXQ85" s="4"/>
      <c r="AXR85" s="4"/>
      <c r="AXS85" s="4"/>
      <c r="AXT85" s="4"/>
      <c r="AXU85" s="4"/>
      <c r="AXV85" s="4"/>
      <c r="AXW85" s="4"/>
      <c r="AXX85" s="4"/>
      <c r="AXY85" s="4"/>
      <c r="AXZ85" s="4"/>
      <c r="AYA85" s="4"/>
      <c r="AYB85" s="4"/>
      <c r="AYC85" s="4"/>
      <c r="AYD85" s="4"/>
      <c r="AYE85" s="4"/>
      <c r="AYF85" s="4"/>
      <c r="AYG85" s="4"/>
      <c r="AYH85" s="4"/>
      <c r="AYI85" s="4"/>
      <c r="AYJ85" s="4"/>
      <c r="AYK85" s="4"/>
      <c r="AYL85" s="4"/>
      <c r="AYM85" s="4"/>
      <c r="AYN85" s="4"/>
      <c r="AYO85" s="4"/>
      <c r="AYP85" s="4"/>
      <c r="AYQ85" s="4"/>
      <c r="AYR85" s="4"/>
      <c r="AYS85" s="4"/>
      <c r="AYT85" s="4"/>
      <c r="AYU85" s="4"/>
      <c r="AYV85" s="4"/>
      <c r="AYW85" s="4"/>
      <c r="AYX85" s="4"/>
      <c r="AYY85" s="4"/>
      <c r="AYZ85" s="4"/>
      <c r="AZA85" s="4"/>
      <c r="AZB85" s="4"/>
      <c r="AZC85" s="4"/>
      <c r="AZD85" s="4"/>
      <c r="AZE85" s="4"/>
      <c r="AZF85" s="4"/>
      <c r="AZG85" s="4"/>
      <c r="AZH85" s="4"/>
      <c r="AZI85" s="4"/>
      <c r="AZJ85" s="4"/>
      <c r="AZK85" s="4"/>
      <c r="AZL85" s="4"/>
      <c r="AZM85" s="4"/>
      <c r="AZN85" s="4"/>
      <c r="AZO85" s="4"/>
      <c r="AZP85" s="4"/>
      <c r="AZQ85" s="4"/>
      <c r="AZR85" s="4"/>
      <c r="AZS85" s="4"/>
      <c r="AZT85" s="4"/>
      <c r="AZU85" s="4"/>
      <c r="AZV85" s="4"/>
      <c r="AZW85" s="4"/>
      <c r="AZX85" s="4"/>
      <c r="AZY85" s="4"/>
      <c r="AZZ85" s="4"/>
      <c r="BAA85" s="4"/>
      <c r="BAB85" s="4"/>
      <c r="BAC85" s="4"/>
      <c r="BAD85" s="4"/>
      <c r="BAE85" s="4"/>
      <c r="BAF85" s="4"/>
      <c r="BAG85" s="4"/>
      <c r="BAH85" s="4"/>
      <c r="BAI85" s="4"/>
      <c r="BAJ85" s="4"/>
      <c r="BAK85" s="4"/>
      <c r="BAL85" s="4"/>
      <c r="BAM85" s="4"/>
      <c r="BAN85" s="4"/>
      <c r="BAO85" s="4"/>
      <c r="BAP85" s="4"/>
      <c r="BAQ85" s="4"/>
      <c r="BAR85" s="4"/>
      <c r="BAS85" s="4"/>
      <c r="BAT85" s="4"/>
      <c r="BAU85" s="4"/>
      <c r="BAV85" s="4"/>
      <c r="BAW85" s="4"/>
      <c r="BAX85" s="4"/>
      <c r="BAY85" s="4"/>
      <c r="BAZ85" s="4"/>
      <c r="BBA85" s="4"/>
      <c r="BBB85" s="4"/>
      <c r="BBC85" s="4"/>
      <c r="BBD85" s="4"/>
      <c r="BBE85" s="4"/>
      <c r="BBF85" s="4"/>
      <c r="BBG85" s="4"/>
      <c r="BBH85" s="4"/>
      <c r="BBI85" s="4"/>
      <c r="BBJ85" s="4"/>
      <c r="BBK85" s="4"/>
      <c r="BBL85" s="4"/>
      <c r="BBM85" s="4"/>
      <c r="BBN85" s="4"/>
      <c r="BBO85" s="4"/>
      <c r="BBP85" s="4"/>
      <c r="BBQ85" s="4"/>
      <c r="BBR85" s="4"/>
      <c r="BBS85" s="4"/>
      <c r="BBT85" s="4"/>
      <c r="BBU85" s="4"/>
      <c r="BBV85" s="4"/>
      <c r="BBW85" s="4"/>
      <c r="BBX85" s="4"/>
      <c r="BBY85" s="4"/>
      <c r="BBZ85" s="4"/>
      <c r="BCA85" s="4"/>
      <c r="BCB85" s="4"/>
      <c r="BCC85" s="4"/>
      <c r="BCD85" s="4"/>
      <c r="BCE85" s="4"/>
      <c r="BCF85" s="4"/>
      <c r="BCG85" s="4"/>
      <c r="BCH85" s="4"/>
      <c r="BCI85" s="4"/>
      <c r="BCJ85" s="4"/>
      <c r="BCK85" s="4"/>
      <c r="BCL85" s="4"/>
      <c r="BCM85" s="4"/>
      <c r="BCN85" s="4"/>
      <c r="BCO85" s="4"/>
      <c r="BCP85" s="4"/>
      <c r="BCQ85" s="4"/>
      <c r="BCR85" s="4"/>
      <c r="BCS85" s="4"/>
      <c r="BCT85" s="4"/>
      <c r="BCU85" s="4"/>
      <c r="BCV85" s="4"/>
      <c r="BCW85" s="4"/>
      <c r="BCX85" s="4"/>
      <c r="BCY85" s="4"/>
      <c r="BCZ85" s="4"/>
      <c r="BDA85" s="4"/>
      <c r="BDB85" s="4"/>
      <c r="BDC85" s="4"/>
      <c r="BDD85" s="4"/>
      <c r="BDE85" s="4"/>
      <c r="BDF85" s="4"/>
      <c r="BDG85" s="4"/>
      <c r="BDH85" s="4"/>
      <c r="BDI85" s="4"/>
      <c r="BDJ85" s="4"/>
      <c r="BDK85" s="4"/>
      <c r="BDL85" s="4"/>
      <c r="BDM85" s="4"/>
      <c r="BDN85" s="4"/>
      <c r="BDO85" s="4"/>
      <c r="BDP85" s="4"/>
      <c r="BDQ85" s="4"/>
      <c r="BDR85" s="4"/>
      <c r="BDS85" s="4"/>
      <c r="BDT85" s="4"/>
      <c r="BDU85" s="4"/>
      <c r="BDV85" s="4"/>
      <c r="BDW85" s="4"/>
      <c r="BDX85" s="4"/>
      <c r="BDY85" s="4"/>
      <c r="BDZ85" s="4"/>
      <c r="BEA85" s="4"/>
      <c r="BEB85" s="4"/>
      <c r="BEC85" s="4"/>
      <c r="BED85" s="4"/>
      <c r="BEE85" s="4"/>
      <c r="BEF85" s="4"/>
      <c r="BEG85" s="4"/>
      <c r="BEH85" s="4"/>
      <c r="BEI85" s="4"/>
      <c r="BEJ85" s="4"/>
      <c r="BEK85" s="4"/>
      <c r="BEL85" s="4"/>
      <c r="BEM85" s="4"/>
      <c r="BEN85" s="4"/>
      <c r="BEO85" s="4"/>
      <c r="BEP85" s="4"/>
      <c r="BEQ85" s="4"/>
      <c r="BER85" s="4"/>
      <c r="BES85" s="4"/>
      <c r="BET85" s="4"/>
      <c r="BEU85" s="4"/>
      <c r="BEV85" s="4"/>
      <c r="BEW85" s="4"/>
      <c r="BEX85" s="4"/>
      <c r="BEY85" s="4"/>
      <c r="BEZ85" s="4"/>
      <c r="BFA85" s="4"/>
      <c r="BFB85" s="4"/>
      <c r="BFC85" s="4"/>
      <c r="BFD85" s="4"/>
      <c r="BFE85" s="4"/>
      <c r="BFF85" s="4"/>
      <c r="BFG85" s="4"/>
      <c r="BFH85" s="4"/>
      <c r="BFI85" s="4"/>
      <c r="BFJ85" s="4"/>
      <c r="BFK85" s="4"/>
      <c r="BFL85" s="4"/>
      <c r="BFM85" s="4"/>
      <c r="BFN85" s="4"/>
      <c r="BFO85" s="4"/>
      <c r="BFP85" s="4"/>
      <c r="BFQ85" s="4"/>
      <c r="BFR85" s="4"/>
      <c r="BFS85" s="4"/>
      <c r="BFT85" s="4"/>
      <c r="BFU85" s="4"/>
      <c r="BFV85" s="4"/>
      <c r="BFW85" s="4"/>
      <c r="BFX85" s="4"/>
      <c r="BFY85" s="4"/>
      <c r="BFZ85" s="4"/>
      <c r="BGA85" s="4"/>
      <c r="BGB85" s="4"/>
      <c r="BGC85" s="4"/>
      <c r="BGD85" s="4"/>
      <c r="BGE85" s="4"/>
      <c r="BGF85" s="4"/>
      <c r="BGG85" s="4"/>
      <c r="BGH85" s="4"/>
      <c r="BGI85" s="4"/>
      <c r="BGJ85" s="4"/>
      <c r="BGK85" s="4"/>
      <c r="BGL85" s="4"/>
      <c r="BGM85" s="4"/>
      <c r="BGN85" s="4"/>
      <c r="BGO85" s="4"/>
      <c r="BGP85" s="4"/>
      <c r="BGQ85" s="4"/>
      <c r="BGR85" s="4"/>
      <c r="BGS85" s="4"/>
      <c r="BGT85" s="4"/>
      <c r="BGU85" s="4"/>
      <c r="BGV85" s="4"/>
      <c r="BGW85" s="4"/>
      <c r="BGX85" s="4"/>
      <c r="BGY85" s="4"/>
      <c r="BGZ85" s="4"/>
      <c r="BHA85" s="4"/>
      <c r="BHB85" s="4"/>
      <c r="BHC85" s="4"/>
      <c r="BHD85" s="4"/>
      <c r="BHE85" s="4"/>
      <c r="BHF85" s="4"/>
      <c r="BHG85" s="4"/>
      <c r="BHH85" s="4"/>
      <c r="BHI85" s="4"/>
      <c r="BHJ85" s="4"/>
      <c r="BHK85" s="4"/>
      <c r="BHL85" s="4"/>
      <c r="BHM85" s="4"/>
      <c r="BHN85" s="4"/>
      <c r="BHO85" s="4"/>
      <c r="BHP85" s="4"/>
      <c r="BHQ85" s="4"/>
      <c r="BHR85" s="4"/>
      <c r="BHS85" s="4"/>
      <c r="BHT85" s="4"/>
      <c r="BHU85" s="4"/>
      <c r="BHV85" s="4"/>
      <c r="BHW85" s="4"/>
      <c r="BHX85" s="4"/>
      <c r="BHY85" s="4"/>
      <c r="BHZ85" s="4"/>
      <c r="BIA85" s="4"/>
      <c r="BIB85" s="4"/>
      <c r="BIC85" s="4"/>
      <c r="BID85" s="4"/>
      <c r="BIE85" s="4"/>
      <c r="BIF85" s="4"/>
      <c r="BIG85" s="4"/>
      <c r="BIH85" s="4"/>
      <c r="BII85" s="4"/>
      <c r="BIJ85" s="4"/>
      <c r="BIK85" s="4"/>
      <c r="BIL85" s="4"/>
      <c r="BIM85" s="4"/>
      <c r="BIN85" s="4"/>
      <c r="BIO85" s="4"/>
      <c r="BIP85" s="4"/>
      <c r="BIQ85" s="4"/>
      <c r="BIR85" s="4"/>
      <c r="BIS85" s="4"/>
      <c r="BIT85" s="4"/>
      <c r="BIU85" s="4"/>
      <c r="BIV85" s="4"/>
      <c r="BIW85" s="4"/>
      <c r="BIX85" s="4"/>
      <c r="BIY85" s="4"/>
      <c r="BIZ85" s="4"/>
      <c r="BJA85" s="4"/>
      <c r="BJB85" s="4"/>
      <c r="BJC85" s="4"/>
      <c r="BJD85" s="4"/>
      <c r="BJE85" s="4"/>
      <c r="BJF85" s="4"/>
      <c r="BJG85" s="4"/>
      <c r="BJH85" s="4"/>
      <c r="BJI85" s="4"/>
      <c r="BJJ85" s="4"/>
      <c r="BJK85" s="4"/>
      <c r="BJL85" s="4"/>
      <c r="BJM85" s="4"/>
      <c r="BJN85" s="4"/>
      <c r="BJO85" s="4"/>
      <c r="BJP85" s="4"/>
      <c r="BJQ85" s="4"/>
      <c r="BJR85" s="4"/>
      <c r="BJS85" s="4"/>
      <c r="BJT85" s="4"/>
      <c r="BJU85" s="4"/>
      <c r="BJV85" s="4"/>
      <c r="BJW85" s="4"/>
      <c r="BJX85" s="4"/>
      <c r="BJY85" s="4"/>
      <c r="BJZ85" s="4"/>
      <c r="BKA85" s="4"/>
      <c r="BKB85" s="4"/>
      <c r="BKC85" s="4"/>
      <c r="BKD85" s="4"/>
      <c r="BKE85" s="4"/>
      <c r="BKF85" s="4"/>
      <c r="BKG85" s="4"/>
      <c r="BKH85" s="4"/>
      <c r="BKI85" s="4"/>
      <c r="BKJ85" s="4"/>
      <c r="BKK85" s="4"/>
      <c r="BKL85" s="4"/>
      <c r="BKM85" s="4"/>
      <c r="BKN85" s="4"/>
      <c r="BKO85" s="4"/>
      <c r="BKP85" s="4"/>
      <c r="BKQ85" s="4"/>
      <c r="BKR85" s="4"/>
      <c r="BKS85" s="4"/>
      <c r="BKT85" s="4"/>
      <c r="BKU85" s="4"/>
      <c r="BKV85" s="4"/>
      <c r="BKW85" s="4"/>
      <c r="BKX85" s="4"/>
      <c r="BKY85" s="4"/>
      <c r="BKZ85" s="4"/>
      <c r="BLA85" s="4"/>
      <c r="BLB85" s="4"/>
      <c r="BLC85" s="4"/>
      <c r="BLD85" s="4"/>
      <c r="BLE85" s="4"/>
      <c r="BLF85" s="4"/>
      <c r="BLG85" s="4"/>
      <c r="BLH85" s="4"/>
      <c r="BLI85" s="4"/>
      <c r="BLJ85" s="4"/>
      <c r="BLK85" s="4"/>
      <c r="BLL85" s="4"/>
      <c r="BLM85" s="4"/>
      <c r="BLN85" s="4"/>
      <c r="BLO85" s="4"/>
      <c r="BLP85" s="4"/>
      <c r="BLQ85" s="4"/>
      <c r="BLR85" s="4"/>
      <c r="BLS85" s="4"/>
      <c r="BLT85" s="4"/>
      <c r="BLU85" s="4"/>
      <c r="BLV85" s="4"/>
      <c r="BLW85" s="4"/>
      <c r="BLX85" s="4"/>
      <c r="BLY85" s="4"/>
      <c r="BLZ85" s="4"/>
      <c r="BMA85" s="4"/>
      <c r="BMB85" s="4"/>
      <c r="BMC85" s="4"/>
      <c r="BMD85" s="4"/>
      <c r="BME85" s="4"/>
      <c r="BMF85" s="4"/>
      <c r="BMG85" s="4"/>
      <c r="BMH85" s="4"/>
      <c r="BMI85" s="4"/>
      <c r="BMJ85" s="4"/>
      <c r="BMK85" s="4"/>
      <c r="BML85" s="4"/>
      <c r="BMM85" s="4"/>
      <c r="BMN85" s="4"/>
      <c r="BMO85" s="4"/>
      <c r="BMP85" s="4"/>
      <c r="BMQ85" s="4"/>
      <c r="BMR85" s="4"/>
      <c r="BMS85" s="4"/>
      <c r="BMT85" s="4"/>
      <c r="BMU85" s="4"/>
      <c r="BMV85" s="4"/>
      <c r="BMW85" s="4"/>
      <c r="BMX85" s="4"/>
      <c r="BMY85" s="4"/>
      <c r="BMZ85" s="4"/>
      <c r="BNA85" s="4"/>
      <c r="BNB85" s="4"/>
      <c r="BNC85" s="4"/>
      <c r="BND85" s="4"/>
      <c r="BNE85" s="4"/>
      <c r="BNF85" s="4"/>
      <c r="BNG85" s="4"/>
      <c r="BNH85" s="4"/>
      <c r="BNI85" s="4"/>
      <c r="BNJ85" s="4"/>
      <c r="BNK85" s="4"/>
      <c r="BNL85" s="4"/>
      <c r="BNM85" s="4"/>
      <c r="BNN85" s="4"/>
      <c r="BNO85" s="4"/>
      <c r="BNP85" s="4"/>
      <c r="BNQ85" s="4"/>
      <c r="BNR85" s="4"/>
      <c r="BNS85" s="4"/>
      <c r="BNT85" s="4"/>
      <c r="BNU85" s="4"/>
      <c r="BNV85" s="4"/>
      <c r="BNW85" s="4"/>
      <c r="BNX85" s="4"/>
      <c r="BNY85" s="4"/>
      <c r="BNZ85" s="4"/>
      <c r="BOA85" s="4"/>
      <c r="BOB85" s="4"/>
      <c r="BOC85" s="4"/>
      <c r="BOD85" s="4"/>
      <c r="BOE85" s="4"/>
      <c r="BOF85" s="4"/>
      <c r="BOG85" s="4"/>
      <c r="BOH85" s="4"/>
      <c r="BOI85" s="4"/>
      <c r="BOJ85" s="4"/>
      <c r="BOK85" s="4"/>
      <c r="BOL85" s="4"/>
      <c r="BOM85" s="4"/>
      <c r="BON85" s="4"/>
      <c r="BOO85" s="4"/>
      <c r="BOP85" s="4"/>
      <c r="BOQ85" s="4"/>
      <c r="BOR85" s="4"/>
      <c r="BOS85" s="4"/>
      <c r="BOT85" s="4"/>
      <c r="BOU85" s="4"/>
      <c r="BOV85" s="4"/>
      <c r="BOW85" s="4"/>
      <c r="BOX85" s="4"/>
      <c r="BOY85" s="4"/>
      <c r="BOZ85" s="4"/>
      <c r="BPA85" s="4"/>
      <c r="BPB85" s="4"/>
      <c r="BPC85" s="4"/>
      <c r="BPD85" s="4"/>
      <c r="BPE85" s="4"/>
      <c r="BPF85" s="4"/>
      <c r="BPG85" s="4"/>
      <c r="BPH85" s="4"/>
      <c r="BPI85" s="4"/>
      <c r="BPJ85" s="4"/>
      <c r="BPK85" s="4"/>
      <c r="BPL85" s="4"/>
      <c r="BPM85" s="4"/>
      <c r="BPN85" s="4"/>
      <c r="BPO85" s="4"/>
      <c r="BPP85" s="4"/>
      <c r="BPQ85" s="4"/>
      <c r="BPR85" s="4"/>
      <c r="BPS85" s="4"/>
      <c r="BPT85" s="4"/>
      <c r="BPU85" s="4"/>
      <c r="BPV85" s="4"/>
      <c r="BPW85" s="4"/>
      <c r="BPX85" s="4"/>
      <c r="BPY85" s="4"/>
      <c r="BPZ85" s="4"/>
      <c r="BQA85" s="4"/>
      <c r="BQB85" s="4"/>
      <c r="BQC85" s="4"/>
      <c r="BQD85" s="4"/>
      <c r="BQE85" s="4"/>
      <c r="BQF85" s="4"/>
      <c r="BQG85" s="4"/>
      <c r="BQH85" s="4"/>
      <c r="BQI85" s="4"/>
      <c r="BQJ85" s="4"/>
      <c r="BQK85" s="4"/>
      <c r="BQL85" s="4"/>
      <c r="BQM85" s="4"/>
      <c r="BQN85" s="4"/>
      <c r="BQO85" s="4"/>
      <c r="BQP85" s="4"/>
      <c r="BQQ85" s="4"/>
      <c r="BQR85" s="4"/>
      <c r="BQS85" s="4"/>
      <c r="BQT85" s="4"/>
      <c r="BQU85" s="4"/>
      <c r="BQV85" s="4"/>
      <c r="BQW85" s="4"/>
      <c r="BQX85" s="4"/>
      <c r="BQY85" s="4"/>
      <c r="BQZ85" s="4"/>
      <c r="BRA85" s="4"/>
      <c r="BRB85" s="4"/>
      <c r="BRC85" s="4"/>
      <c r="BRD85" s="4"/>
      <c r="BRE85" s="4"/>
      <c r="BRF85" s="4"/>
      <c r="BRG85" s="4"/>
      <c r="BRH85" s="4"/>
      <c r="BRI85" s="4"/>
      <c r="BRJ85" s="4"/>
      <c r="BRK85" s="4"/>
      <c r="BRL85" s="4"/>
      <c r="BRM85" s="4"/>
      <c r="BRN85" s="4"/>
      <c r="BRO85" s="4"/>
      <c r="BRP85" s="4"/>
      <c r="BRQ85" s="4"/>
      <c r="BRR85" s="4"/>
      <c r="BRS85" s="4"/>
      <c r="BRT85" s="4"/>
      <c r="BRU85" s="4"/>
      <c r="BRV85" s="4"/>
      <c r="BRW85" s="4"/>
      <c r="BRX85" s="4"/>
      <c r="BRY85" s="4"/>
      <c r="BRZ85" s="4"/>
      <c r="BSA85" s="4"/>
      <c r="BSB85" s="4"/>
      <c r="BSC85" s="4"/>
      <c r="BSD85" s="4"/>
      <c r="BSE85" s="4"/>
      <c r="BSF85" s="4"/>
      <c r="BSG85" s="4"/>
      <c r="BSH85" s="4"/>
      <c r="BSI85" s="4"/>
      <c r="BSJ85" s="4"/>
      <c r="BSK85" s="4"/>
      <c r="BSL85" s="4"/>
      <c r="BSM85" s="4"/>
      <c r="BSN85" s="4"/>
      <c r="BSO85" s="4"/>
      <c r="BSP85" s="4"/>
      <c r="BSQ85" s="4"/>
      <c r="BSR85" s="4"/>
      <c r="BSS85" s="4"/>
      <c r="BST85" s="4"/>
      <c r="BSU85" s="4"/>
      <c r="BSV85" s="4"/>
      <c r="BSW85" s="4"/>
      <c r="BSX85" s="4"/>
      <c r="BSY85" s="4"/>
      <c r="BSZ85" s="4"/>
      <c r="BTA85" s="4"/>
      <c r="BTB85" s="4"/>
      <c r="BTC85" s="4"/>
      <c r="BTD85" s="4"/>
      <c r="BTE85" s="4"/>
      <c r="BTF85" s="4"/>
      <c r="BTG85" s="4"/>
      <c r="BTH85" s="4"/>
      <c r="BTI85" s="4"/>
      <c r="BTJ85" s="4"/>
      <c r="BTK85" s="4"/>
      <c r="BTL85" s="4"/>
      <c r="BTM85" s="4"/>
      <c r="BTN85" s="4"/>
      <c r="BTO85" s="4"/>
      <c r="BTP85" s="4"/>
      <c r="BTQ85" s="4"/>
      <c r="BTR85" s="4"/>
      <c r="BTS85" s="4"/>
      <c r="BTT85" s="4"/>
      <c r="BTU85" s="4"/>
      <c r="BTV85" s="4"/>
      <c r="BTW85" s="4"/>
      <c r="BTX85" s="4"/>
      <c r="BTY85" s="4"/>
      <c r="BTZ85" s="4"/>
      <c r="BUA85" s="4"/>
      <c r="BUB85" s="4"/>
      <c r="BUC85" s="4"/>
      <c r="BUD85" s="4"/>
      <c r="BUE85" s="4"/>
      <c r="BUF85" s="4"/>
      <c r="BUG85" s="4"/>
      <c r="BUH85" s="4"/>
      <c r="BUI85" s="4"/>
      <c r="BUJ85" s="4"/>
      <c r="BUK85" s="4"/>
      <c r="BUL85" s="4"/>
      <c r="BUM85" s="4"/>
      <c r="BUN85" s="4"/>
      <c r="BUO85" s="4"/>
      <c r="BUP85" s="4"/>
      <c r="BUQ85" s="4"/>
      <c r="BUR85" s="4"/>
      <c r="BUS85" s="4"/>
      <c r="BUT85" s="4"/>
      <c r="BUU85" s="4"/>
      <c r="BUV85" s="4"/>
      <c r="BUW85" s="4"/>
      <c r="BUX85" s="4"/>
      <c r="BUY85" s="4"/>
      <c r="BUZ85" s="4"/>
      <c r="BVA85" s="4"/>
      <c r="BVB85" s="4"/>
      <c r="BVC85" s="4"/>
      <c r="BVD85" s="4"/>
      <c r="BVE85" s="4"/>
      <c r="BVF85" s="4"/>
      <c r="BVG85" s="4"/>
      <c r="BVH85" s="4"/>
      <c r="BVI85" s="4"/>
      <c r="BVJ85" s="4"/>
      <c r="BVK85" s="4"/>
      <c r="BVL85" s="4"/>
      <c r="BVM85" s="4"/>
      <c r="BVN85" s="4"/>
      <c r="BVO85" s="4"/>
      <c r="BVP85" s="4"/>
      <c r="BVQ85" s="4"/>
      <c r="BVR85" s="4"/>
      <c r="BVS85" s="4"/>
      <c r="BVT85" s="4"/>
      <c r="BVU85" s="4"/>
      <c r="BVV85" s="4"/>
      <c r="BVW85" s="4"/>
      <c r="BVX85" s="4"/>
      <c r="BVY85" s="4"/>
      <c r="BVZ85" s="4"/>
      <c r="BWA85" s="4"/>
      <c r="BWB85" s="4"/>
      <c r="BWC85" s="4"/>
      <c r="BWD85" s="4"/>
      <c r="BWE85" s="4"/>
      <c r="BWF85" s="4"/>
      <c r="BWG85" s="4"/>
      <c r="BWH85" s="4"/>
      <c r="BWI85" s="4"/>
      <c r="BWJ85" s="4"/>
      <c r="BWK85" s="4"/>
      <c r="BWL85" s="4"/>
      <c r="BWM85" s="4"/>
      <c r="BWN85" s="4"/>
      <c r="BWO85" s="4"/>
      <c r="BWP85" s="4"/>
      <c r="BWQ85" s="4"/>
      <c r="BWR85" s="4"/>
      <c r="BWS85" s="4"/>
      <c r="BWT85" s="4"/>
      <c r="BWU85" s="4"/>
      <c r="BWV85" s="4"/>
      <c r="BWW85" s="4"/>
      <c r="BWX85" s="4"/>
      <c r="BWY85" s="4"/>
      <c r="BWZ85" s="4"/>
      <c r="BXA85" s="4"/>
      <c r="BXB85" s="4"/>
      <c r="BXC85" s="4"/>
      <c r="BXD85" s="4"/>
      <c r="BXE85" s="4"/>
      <c r="BXF85" s="4"/>
      <c r="BXG85" s="4"/>
      <c r="BXH85" s="4"/>
      <c r="BXI85" s="4"/>
      <c r="BXJ85" s="4"/>
      <c r="BXK85" s="4"/>
      <c r="BXL85" s="4"/>
      <c r="BXM85" s="4"/>
      <c r="BXN85" s="4"/>
      <c r="BXO85" s="4"/>
      <c r="BXP85" s="4"/>
      <c r="BXQ85" s="4"/>
      <c r="BXR85" s="4"/>
      <c r="BXS85" s="4"/>
      <c r="BXT85" s="4"/>
      <c r="BXU85" s="4"/>
      <c r="BXV85" s="4"/>
      <c r="BXW85" s="4"/>
      <c r="BXX85" s="4"/>
      <c r="BXY85" s="4"/>
      <c r="BXZ85" s="4"/>
      <c r="BYA85" s="4"/>
      <c r="BYB85" s="4"/>
      <c r="BYC85" s="4"/>
      <c r="BYD85" s="4"/>
      <c r="BYE85" s="4"/>
      <c r="BYF85" s="4"/>
      <c r="BYG85" s="4"/>
      <c r="BYH85" s="4"/>
      <c r="BYI85" s="4"/>
      <c r="BYJ85" s="4"/>
      <c r="BYK85" s="4"/>
      <c r="BYL85" s="4"/>
      <c r="BYM85" s="4"/>
      <c r="BYN85" s="4"/>
      <c r="BYO85" s="4"/>
      <c r="BYP85" s="4"/>
      <c r="BYQ85" s="4"/>
      <c r="BYR85" s="4"/>
      <c r="BYS85" s="4"/>
      <c r="BYT85" s="4"/>
      <c r="BYU85" s="4"/>
      <c r="BYV85" s="4"/>
      <c r="BYW85" s="4"/>
      <c r="BYX85" s="4"/>
      <c r="BYY85" s="4"/>
      <c r="BYZ85" s="4"/>
      <c r="BZA85" s="4"/>
      <c r="BZB85" s="4"/>
      <c r="BZC85" s="4"/>
      <c r="BZD85" s="4"/>
      <c r="BZE85" s="4"/>
      <c r="BZF85" s="4"/>
      <c r="BZG85" s="4"/>
      <c r="BZH85" s="4"/>
      <c r="BZI85" s="4"/>
      <c r="BZJ85" s="4"/>
      <c r="BZK85" s="4"/>
      <c r="BZL85" s="4"/>
      <c r="BZM85" s="4"/>
      <c r="BZN85" s="4"/>
      <c r="BZO85" s="4"/>
      <c r="BZP85" s="4"/>
      <c r="BZQ85" s="4"/>
      <c r="BZR85" s="4"/>
      <c r="BZS85" s="4"/>
      <c r="BZT85" s="4"/>
      <c r="BZU85" s="4"/>
      <c r="BZV85" s="4"/>
      <c r="BZW85" s="4"/>
      <c r="BZX85" s="4"/>
      <c r="BZY85" s="4"/>
      <c r="BZZ85" s="4"/>
      <c r="CAA85" s="4"/>
      <c r="CAB85" s="4"/>
      <c r="CAC85" s="4"/>
      <c r="CAD85" s="4"/>
      <c r="CAE85" s="4"/>
      <c r="CAF85" s="4"/>
      <c r="CAG85" s="4"/>
      <c r="CAH85" s="4"/>
      <c r="CAI85" s="4"/>
      <c r="CAJ85" s="4"/>
      <c r="CAK85" s="4"/>
      <c r="CAL85" s="4"/>
      <c r="CAM85" s="4"/>
      <c r="CAN85" s="4"/>
      <c r="CAO85" s="4"/>
      <c r="CAP85" s="4"/>
      <c r="CAQ85" s="4"/>
      <c r="CAR85" s="4"/>
      <c r="CAS85" s="4"/>
      <c r="CAT85" s="4"/>
      <c r="CAU85" s="4"/>
      <c r="CAV85" s="4"/>
      <c r="CAW85" s="4"/>
      <c r="CAX85" s="4"/>
      <c r="CAY85" s="4"/>
      <c r="CAZ85" s="4"/>
      <c r="CBA85" s="4"/>
      <c r="CBB85" s="4"/>
      <c r="CBC85" s="4"/>
      <c r="CBD85" s="4"/>
      <c r="CBE85" s="4"/>
      <c r="CBF85" s="4"/>
      <c r="CBG85" s="4"/>
      <c r="CBH85" s="4"/>
      <c r="CBI85" s="4"/>
      <c r="CBJ85" s="4"/>
      <c r="CBK85" s="4"/>
      <c r="CBL85" s="4"/>
      <c r="CBM85" s="4"/>
      <c r="CBN85" s="4"/>
      <c r="CBO85" s="4"/>
      <c r="CBP85" s="4"/>
      <c r="CBQ85" s="4"/>
      <c r="CBR85" s="4"/>
      <c r="CBS85" s="4"/>
      <c r="CBT85" s="4"/>
      <c r="CBU85" s="4"/>
      <c r="CBV85" s="4"/>
      <c r="CBW85" s="4"/>
      <c r="CBX85" s="4"/>
      <c r="CBY85" s="4"/>
      <c r="CBZ85" s="4"/>
      <c r="CCA85" s="4"/>
      <c r="CCB85" s="4"/>
      <c r="CCC85" s="4"/>
      <c r="CCD85" s="4"/>
      <c r="CCE85" s="4"/>
      <c r="CCF85" s="4"/>
      <c r="CCG85" s="4"/>
      <c r="CCH85" s="4"/>
      <c r="CCI85" s="4"/>
      <c r="CCJ85" s="4"/>
      <c r="CCK85" s="4"/>
      <c r="CCL85" s="4"/>
      <c r="CCM85" s="4"/>
      <c r="CCN85" s="4"/>
      <c r="CCO85" s="4"/>
      <c r="CCP85" s="4"/>
      <c r="CCQ85" s="4"/>
      <c r="CCR85" s="4"/>
      <c r="CCS85" s="4"/>
      <c r="CCT85" s="4"/>
      <c r="CCU85" s="4"/>
      <c r="CCV85" s="4"/>
      <c r="CCW85" s="4"/>
      <c r="CCX85" s="4"/>
      <c r="CCY85" s="4"/>
      <c r="CCZ85" s="4"/>
      <c r="CDA85" s="4"/>
      <c r="CDB85" s="4"/>
      <c r="CDC85" s="4"/>
      <c r="CDD85" s="4"/>
      <c r="CDE85" s="4"/>
      <c r="CDF85" s="4"/>
      <c r="CDG85" s="4"/>
      <c r="CDH85" s="4"/>
      <c r="CDI85" s="4"/>
      <c r="CDJ85" s="4"/>
      <c r="CDK85" s="4"/>
      <c r="CDL85" s="4"/>
      <c r="CDM85" s="4"/>
      <c r="CDN85" s="4"/>
      <c r="CDO85" s="4"/>
      <c r="CDP85" s="4"/>
      <c r="CDQ85" s="4"/>
      <c r="CDR85" s="4"/>
      <c r="CDS85" s="4"/>
      <c r="CDT85" s="4"/>
      <c r="CDU85" s="4"/>
      <c r="CDV85" s="4"/>
      <c r="CDW85" s="4"/>
      <c r="CDX85" s="4"/>
      <c r="CDY85" s="4"/>
      <c r="CDZ85" s="4"/>
      <c r="CEA85" s="4"/>
      <c r="CEB85" s="4"/>
      <c r="CEC85" s="4"/>
      <c r="CED85" s="4"/>
      <c r="CEE85" s="4"/>
      <c r="CEF85" s="4"/>
      <c r="CEG85" s="4"/>
      <c r="CEH85" s="4"/>
      <c r="CEI85" s="4"/>
      <c r="CEJ85" s="4"/>
      <c r="CEK85" s="4"/>
      <c r="CEL85" s="4"/>
      <c r="CEM85" s="4"/>
      <c r="CEN85" s="4"/>
      <c r="CEO85" s="4"/>
      <c r="CEP85" s="4"/>
      <c r="CEQ85" s="4"/>
      <c r="CER85" s="4"/>
      <c r="CES85" s="4"/>
      <c r="CET85" s="4"/>
      <c r="CEU85" s="4"/>
      <c r="CEV85" s="4"/>
      <c r="CEW85" s="4"/>
      <c r="CEX85" s="4"/>
      <c r="CEY85" s="4"/>
      <c r="CEZ85" s="4"/>
      <c r="CFA85" s="4"/>
      <c r="CFB85" s="4"/>
      <c r="CFC85" s="4"/>
      <c r="CFD85" s="4"/>
      <c r="CFE85" s="4"/>
      <c r="CFF85" s="4"/>
      <c r="CFG85" s="4"/>
      <c r="CFH85" s="4"/>
      <c r="CFI85" s="4"/>
      <c r="CFJ85" s="4"/>
      <c r="CFK85" s="4"/>
      <c r="CFL85" s="4"/>
      <c r="CFM85" s="4"/>
      <c r="CFN85" s="4"/>
      <c r="CFO85" s="4"/>
      <c r="CFP85" s="4"/>
      <c r="CFQ85" s="4"/>
      <c r="CFR85" s="4"/>
      <c r="CFS85" s="4"/>
      <c r="CFT85" s="4"/>
      <c r="CFU85" s="4"/>
      <c r="CFV85" s="4"/>
      <c r="CFW85" s="4"/>
      <c r="CFX85" s="4"/>
      <c r="CFY85" s="4"/>
      <c r="CFZ85" s="4"/>
      <c r="CGA85" s="4"/>
      <c r="CGB85" s="4"/>
      <c r="CGC85" s="4"/>
      <c r="CGD85" s="4"/>
      <c r="CGE85" s="4"/>
      <c r="CGF85" s="4"/>
      <c r="CGG85" s="4"/>
      <c r="CGH85" s="4"/>
      <c r="CGI85" s="4"/>
      <c r="CGJ85" s="4"/>
      <c r="CGK85" s="4"/>
      <c r="CGL85" s="4"/>
      <c r="CGM85" s="4"/>
      <c r="CGN85" s="4"/>
      <c r="CGO85" s="4"/>
      <c r="CGP85" s="4"/>
      <c r="CGQ85" s="4"/>
      <c r="CGR85" s="4"/>
      <c r="CGS85" s="4"/>
      <c r="CGT85" s="4"/>
      <c r="CGU85" s="4"/>
      <c r="CGV85" s="4"/>
      <c r="CGW85" s="4"/>
      <c r="CGX85" s="4"/>
      <c r="CGY85" s="4"/>
      <c r="CGZ85" s="4"/>
      <c r="CHA85" s="4"/>
      <c r="CHB85" s="4"/>
      <c r="CHC85" s="4"/>
      <c r="CHD85" s="4"/>
      <c r="CHE85" s="4"/>
      <c r="CHF85" s="4"/>
      <c r="CHG85" s="4"/>
      <c r="CHH85" s="4"/>
      <c r="CHI85" s="4"/>
      <c r="CHJ85" s="4"/>
      <c r="CHK85" s="4"/>
      <c r="CHL85" s="4"/>
      <c r="CHM85" s="4"/>
      <c r="CHN85" s="4"/>
      <c r="CHO85" s="4"/>
      <c r="CHP85" s="4"/>
      <c r="CHQ85" s="4"/>
      <c r="CHR85" s="4"/>
      <c r="CHS85" s="4"/>
      <c r="CHT85" s="4"/>
      <c r="CHU85" s="4"/>
      <c r="CHV85" s="4"/>
      <c r="CHW85" s="4"/>
      <c r="CHX85" s="4"/>
      <c r="CHY85" s="4"/>
      <c r="CHZ85" s="4"/>
      <c r="CIA85" s="4"/>
      <c r="CIB85" s="4"/>
      <c r="CIC85" s="4"/>
      <c r="CID85" s="4"/>
      <c r="CIE85" s="4"/>
      <c r="CIF85" s="4"/>
      <c r="CIG85" s="4"/>
      <c r="CIH85" s="4"/>
      <c r="CII85" s="4"/>
      <c r="CIJ85" s="4"/>
      <c r="CIK85" s="4"/>
      <c r="CIL85" s="4"/>
      <c r="CIM85" s="4"/>
      <c r="CIN85" s="4"/>
      <c r="CIO85" s="4"/>
      <c r="CIP85" s="4"/>
      <c r="CIQ85" s="4"/>
      <c r="CIR85" s="4"/>
      <c r="CIS85" s="4"/>
      <c r="CIT85" s="4"/>
      <c r="CIU85" s="4"/>
      <c r="CIV85" s="4"/>
      <c r="CIW85" s="4"/>
      <c r="CIX85" s="4"/>
      <c r="CIY85" s="4"/>
      <c r="CIZ85" s="4"/>
      <c r="CJA85" s="4"/>
      <c r="CJB85" s="4"/>
      <c r="CJC85" s="4"/>
      <c r="CJD85" s="4"/>
      <c r="CJE85" s="4"/>
      <c r="CJF85" s="4"/>
      <c r="CJG85" s="4"/>
      <c r="CJH85" s="4"/>
      <c r="CJI85" s="4"/>
      <c r="CJJ85" s="4"/>
      <c r="CJK85" s="4"/>
      <c r="CJL85" s="4"/>
      <c r="CJM85" s="4"/>
      <c r="CJN85" s="4"/>
      <c r="CJO85" s="4"/>
      <c r="CJP85" s="4"/>
      <c r="CJQ85" s="4"/>
      <c r="CJR85" s="4"/>
      <c r="CJS85" s="4"/>
      <c r="CJT85" s="4"/>
      <c r="CJU85" s="4"/>
      <c r="CJV85" s="4"/>
      <c r="CJW85" s="4"/>
      <c r="CJX85" s="4"/>
      <c r="CJY85" s="4"/>
      <c r="CJZ85" s="4"/>
      <c r="CKA85" s="4"/>
      <c r="CKB85" s="4"/>
      <c r="CKC85" s="4"/>
      <c r="CKD85" s="4"/>
      <c r="CKE85" s="4"/>
      <c r="CKF85" s="4"/>
      <c r="CKG85" s="4"/>
      <c r="CKH85" s="4"/>
      <c r="CKI85" s="4"/>
      <c r="CKJ85" s="4"/>
      <c r="CKK85" s="4"/>
      <c r="CKL85" s="4"/>
      <c r="CKM85" s="4"/>
      <c r="CKN85" s="4"/>
      <c r="CKO85" s="4"/>
      <c r="CKP85" s="4"/>
      <c r="CKQ85" s="4"/>
      <c r="CKR85" s="4"/>
      <c r="CKS85" s="4"/>
      <c r="CKT85" s="4"/>
      <c r="CKU85" s="4"/>
      <c r="CKV85" s="4"/>
      <c r="CKW85" s="4"/>
      <c r="CKX85" s="4"/>
      <c r="CKY85" s="4"/>
      <c r="CKZ85" s="4"/>
      <c r="CLA85" s="4"/>
      <c r="CLB85" s="4"/>
      <c r="CLC85" s="4"/>
      <c r="CLD85" s="4"/>
      <c r="CLE85" s="4"/>
      <c r="CLF85" s="4"/>
      <c r="CLG85" s="4"/>
      <c r="CLH85" s="4"/>
      <c r="CLI85" s="4"/>
      <c r="CLJ85" s="4"/>
      <c r="CLK85" s="4"/>
      <c r="CLL85" s="4"/>
      <c r="CLM85" s="4"/>
      <c r="CLN85" s="4"/>
      <c r="CLO85" s="4"/>
      <c r="CLP85" s="4"/>
      <c r="CLQ85" s="4"/>
      <c r="CLR85" s="4"/>
      <c r="CLS85" s="4"/>
      <c r="CLT85" s="4"/>
      <c r="CLU85" s="4"/>
      <c r="CLV85" s="4"/>
      <c r="CLW85" s="4"/>
      <c r="CLX85" s="4"/>
      <c r="CLY85" s="4"/>
      <c r="CLZ85" s="4"/>
      <c r="CMA85" s="4"/>
      <c r="CMB85" s="4"/>
      <c r="CMC85" s="4"/>
      <c r="CMD85" s="4"/>
      <c r="CME85" s="4"/>
      <c r="CMF85" s="4"/>
      <c r="CMG85" s="4"/>
      <c r="CMH85" s="4"/>
      <c r="CMI85" s="4"/>
      <c r="CMJ85" s="4"/>
      <c r="CMK85" s="4"/>
      <c r="CML85" s="4"/>
      <c r="CMM85" s="4"/>
      <c r="CMN85" s="4"/>
      <c r="CMO85" s="4"/>
      <c r="CMP85" s="4"/>
      <c r="CMQ85" s="4"/>
      <c r="CMR85" s="4"/>
      <c r="CMS85" s="4"/>
      <c r="CMT85" s="4"/>
      <c r="CMU85" s="4"/>
      <c r="CMV85" s="4"/>
      <c r="CMW85" s="4"/>
      <c r="CMX85" s="4"/>
      <c r="CMY85" s="4"/>
      <c r="CMZ85" s="4"/>
      <c r="CNA85" s="4"/>
      <c r="CNB85" s="4"/>
      <c r="CNC85" s="4"/>
      <c r="CND85" s="4"/>
      <c r="CNE85" s="4"/>
      <c r="CNF85" s="4"/>
      <c r="CNG85" s="4"/>
      <c r="CNH85" s="4"/>
      <c r="CNI85" s="4"/>
      <c r="CNJ85" s="4"/>
      <c r="CNK85" s="4"/>
      <c r="CNL85" s="4"/>
      <c r="CNM85" s="4"/>
      <c r="CNN85" s="4"/>
      <c r="CNO85" s="4"/>
      <c r="CNP85" s="4"/>
      <c r="CNQ85" s="4"/>
      <c r="CNR85" s="4"/>
      <c r="CNS85" s="4"/>
      <c r="CNT85" s="4"/>
      <c r="CNU85" s="4"/>
      <c r="CNV85" s="4"/>
      <c r="CNW85" s="4"/>
      <c r="CNX85" s="4"/>
      <c r="CNY85" s="4"/>
      <c r="CNZ85" s="4"/>
      <c r="COA85" s="4"/>
      <c r="COB85" s="4"/>
      <c r="COC85" s="4"/>
      <c r="COD85" s="4"/>
      <c r="COE85" s="4"/>
      <c r="COF85" s="4"/>
      <c r="COG85" s="4"/>
      <c r="COH85" s="4"/>
      <c r="COI85" s="4"/>
      <c r="COJ85" s="4"/>
      <c r="COK85" s="4"/>
      <c r="COL85" s="4"/>
      <c r="COM85" s="4"/>
      <c r="CON85" s="4"/>
      <c r="COO85" s="4"/>
      <c r="COP85" s="4"/>
      <c r="COQ85" s="4"/>
      <c r="COR85" s="4"/>
      <c r="COS85" s="4"/>
      <c r="COT85" s="4"/>
      <c r="COU85" s="4"/>
      <c r="COV85" s="4"/>
      <c r="COW85" s="4"/>
      <c r="COX85" s="4"/>
      <c r="COY85" s="4"/>
      <c r="COZ85" s="4"/>
      <c r="CPA85" s="4"/>
      <c r="CPB85" s="4"/>
      <c r="CPC85" s="4"/>
      <c r="CPD85" s="4"/>
      <c r="CPE85" s="4"/>
      <c r="CPF85" s="4"/>
      <c r="CPG85" s="4"/>
      <c r="CPH85" s="4"/>
      <c r="CPI85" s="4"/>
      <c r="CPJ85" s="4"/>
      <c r="CPK85" s="4"/>
      <c r="CPL85" s="4"/>
      <c r="CPM85" s="4"/>
      <c r="CPN85" s="4"/>
      <c r="CPO85" s="4"/>
      <c r="CPP85" s="4"/>
      <c r="CPQ85" s="4"/>
      <c r="CPR85" s="4"/>
      <c r="CPS85" s="4"/>
      <c r="CPT85" s="4"/>
      <c r="CPU85" s="4"/>
      <c r="CPV85" s="4"/>
      <c r="CPW85" s="4"/>
      <c r="CPX85" s="4"/>
      <c r="CPY85" s="4"/>
      <c r="CPZ85" s="4"/>
      <c r="CQA85" s="4"/>
      <c r="CQB85" s="4"/>
      <c r="CQC85" s="4"/>
      <c r="CQD85" s="4"/>
      <c r="CQE85" s="4"/>
      <c r="CQF85" s="4"/>
      <c r="CQG85" s="4"/>
      <c r="CQH85" s="4"/>
      <c r="CQI85" s="4"/>
      <c r="CQJ85" s="4"/>
      <c r="CQK85" s="4"/>
      <c r="CQL85" s="4"/>
      <c r="CQM85" s="4"/>
      <c r="CQN85" s="4"/>
      <c r="CQO85" s="4"/>
      <c r="CQP85" s="4"/>
      <c r="CQQ85" s="4"/>
      <c r="CQR85" s="4"/>
      <c r="CQS85" s="4"/>
      <c r="CQT85" s="4"/>
      <c r="CQU85" s="4"/>
      <c r="CQV85" s="4"/>
      <c r="CQW85" s="4"/>
      <c r="CQX85" s="4"/>
      <c r="CQY85" s="4"/>
      <c r="CQZ85" s="4"/>
      <c r="CRA85" s="4"/>
      <c r="CRB85" s="4"/>
      <c r="CRC85" s="4"/>
      <c r="CRD85" s="4"/>
      <c r="CRE85" s="4"/>
      <c r="CRF85" s="4"/>
      <c r="CRG85" s="4"/>
      <c r="CRH85" s="4"/>
      <c r="CRI85" s="4"/>
      <c r="CRJ85" s="4"/>
      <c r="CRK85" s="4"/>
      <c r="CRL85" s="4"/>
      <c r="CRM85" s="4"/>
      <c r="CRN85" s="4"/>
      <c r="CRO85" s="4"/>
      <c r="CRP85" s="4"/>
      <c r="CRQ85" s="4"/>
      <c r="CRR85" s="4"/>
      <c r="CRS85" s="4"/>
      <c r="CRT85" s="4"/>
      <c r="CRU85" s="4"/>
      <c r="CRV85" s="4"/>
      <c r="CRW85" s="4"/>
      <c r="CRX85" s="4"/>
      <c r="CRY85" s="4"/>
      <c r="CRZ85" s="4"/>
      <c r="CSA85" s="4"/>
      <c r="CSB85" s="4"/>
      <c r="CSC85" s="4"/>
      <c r="CSD85" s="4"/>
      <c r="CSE85" s="4"/>
      <c r="CSF85" s="4"/>
      <c r="CSG85" s="4"/>
      <c r="CSH85" s="4"/>
      <c r="CSI85" s="4"/>
      <c r="CSJ85" s="4"/>
      <c r="CSK85" s="4"/>
      <c r="CSL85" s="4"/>
      <c r="CSM85" s="4"/>
      <c r="CSN85" s="4"/>
      <c r="CSO85" s="4"/>
      <c r="CSP85" s="4"/>
      <c r="CSQ85" s="4"/>
      <c r="CSR85" s="4"/>
      <c r="CSS85" s="4"/>
      <c r="CST85" s="4"/>
      <c r="CSU85" s="4"/>
      <c r="CSV85" s="4"/>
      <c r="CSW85" s="4"/>
      <c r="CSX85" s="4"/>
      <c r="CSY85" s="4"/>
      <c r="CSZ85" s="4"/>
      <c r="CTA85" s="4"/>
      <c r="CTB85" s="4"/>
      <c r="CTC85" s="4"/>
      <c r="CTD85" s="4"/>
      <c r="CTE85" s="4"/>
      <c r="CTF85" s="4"/>
      <c r="CTG85" s="4"/>
      <c r="CTH85" s="4"/>
      <c r="CTI85" s="4"/>
      <c r="CTJ85" s="4"/>
      <c r="CTK85" s="4"/>
      <c r="CTL85" s="4"/>
      <c r="CTM85" s="4"/>
      <c r="CTN85" s="4"/>
      <c r="CTO85" s="4"/>
      <c r="CTP85" s="4"/>
      <c r="CTQ85" s="4"/>
      <c r="CTR85" s="4"/>
      <c r="CTS85" s="4"/>
      <c r="CTT85" s="4"/>
      <c r="CTU85" s="4"/>
      <c r="CTV85" s="4"/>
      <c r="CTW85" s="4"/>
      <c r="CTX85" s="4"/>
      <c r="CTY85" s="4"/>
      <c r="CTZ85" s="4"/>
      <c r="CUA85" s="4"/>
      <c r="CUB85" s="4"/>
      <c r="CUC85" s="4"/>
      <c r="CUD85" s="4"/>
      <c r="CUE85" s="4"/>
      <c r="CUF85" s="4"/>
      <c r="CUG85" s="4"/>
      <c r="CUH85" s="4"/>
      <c r="CUI85" s="4"/>
      <c r="CUJ85" s="4"/>
      <c r="CUK85" s="4"/>
      <c r="CUL85" s="4"/>
      <c r="CUM85" s="4"/>
      <c r="CUN85" s="4"/>
      <c r="CUO85" s="4"/>
      <c r="CUP85" s="4"/>
      <c r="CUQ85" s="4"/>
      <c r="CUR85" s="4"/>
      <c r="CUS85" s="4"/>
      <c r="CUT85" s="4"/>
      <c r="CUU85" s="4"/>
      <c r="CUV85" s="4"/>
      <c r="CUW85" s="4"/>
      <c r="CUX85" s="4"/>
      <c r="CUY85" s="4"/>
      <c r="CUZ85" s="4"/>
      <c r="CVA85" s="4"/>
      <c r="CVB85" s="4"/>
      <c r="CVC85" s="4"/>
      <c r="CVD85" s="4"/>
      <c r="CVE85" s="4"/>
      <c r="CVF85" s="4"/>
      <c r="CVG85" s="4"/>
      <c r="CVH85" s="4"/>
      <c r="CVI85" s="4"/>
      <c r="CVJ85" s="4"/>
      <c r="CVK85" s="4"/>
      <c r="CVL85" s="4"/>
      <c r="CVM85" s="4"/>
      <c r="CVN85" s="4"/>
      <c r="CVO85" s="4"/>
      <c r="CVP85" s="4"/>
      <c r="CVQ85" s="4"/>
      <c r="CVR85" s="4"/>
      <c r="CVS85" s="4"/>
      <c r="CVT85" s="4"/>
      <c r="CVU85" s="4"/>
      <c r="CVV85" s="4"/>
      <c r="CVW85" s="4"/>
      <c r="CVX85" s="4"/>
      <c r="CVY85" s="4"/>
      <c r="CVZ85" s="4"/>
      <c r="CWA85" s="4"/>
      <c r="CWB85" s="4"/>
      <c r="CWC85" s="4"/>
      <c r="CWD85" s="4"/>
      <c r="CWE85" s="4"/>
      <c r="CWF85" s="4"/>
      <c r="CWG85" s="4"/>
      <c r="CWH85" s="4"/>
      <c r="CWI85" s="4"/>
      <c r="CWJ85" s="4"/>
      <c r="CWK85" s="4"/>
      <c r="CWL85" s="4"/>
      <c r="CWM85" s="4"/>
      <c r="CWN85" s="4"/>
      <c r="CWO85" s="4"/>
      <c r="CWP85" s="4"/>
      <c r="CWQ85" s="4"/>
      <c r="CWR85" s="4"/>
      <c r="CWS85" s="4"/>
      <c r="CWT85" s="4"/>
      <c r="CWU85" s="4"/>
      <c r="CWV85" s="4"/>
      <c r="CWW85" s="4"/>
      <c r="CWX85" s="4"/>
      <c r="CWY85" s="4"/>
      <c r="CWZ85" s="4"/>
      <c r="CXA85" s="4"/>
      <c r="CXB85" s="4"/>
      <c r="CXC85" s="4"/>
      <c r="CXD85" s="4"/>
      <c r="CXE85" s="4"/>
      <c r="CXF85" s="4"/>
      <c r="CXG85" s="4"/>
      <c r="CXH85" s="4"/>
      <c r="CXI85" s="4"/>
      <c r="CXJ85" s="4"/>
      <c r="CXK85" s="4"/>
      <c r="CXL85" s="4"/>
      <c r="CXM85" s="4"/>
      <c r="CXN85" s="4"/>
      <c r="CXO85" s="4"/>
      <c r="CXP85" s="4"/>
      <c r="CXQ85" s="4"/>
      <c r="CXR85" s="4"/>
      <c r="CXS85" s="4"/>
      <c r="CXT85" s="4"/>
      <c r="CXU85" s="4"/>
      <c r="CXV85" s="4"/>
      <c r="CXW85" s="4"/>
      <c r="CXX85" s="4"/>
      <c r="CXY85" s="4"/>
      <c r="CXZ85" s="4"/>
      <c r="CYA85" s="4"/>
      <c r="CYB85" s="4"/>
      <c r="CYC85" s="4"/>
      <c r="CYD85" s="4"/>
      <c r="CYE85" s="4"/>
      <c r="CYF85" s="4"/>
      <c r="CYG85" s="4"/>
      <c r="CYH85" s="4"/>
      <c r="CYI85" s="4"/>
      <c r="CYJ85" s="4"/>
      <c r="CYK85" s="4"/>
      <c r="CYL85" s="4"/>
      <c r="CYM85" s="4"/>
      <c r="CYN85" s="4"/>
      <c r="CYO85" s="4"/>
      <c r="CYP85" s="4"/>
      <c r="CYQ85" s="4"/>
      <c r="CYR85" s="4"/>
      <c r="CYS85" s="4"/>
      <c r="CYT85" s="4"/>
      <c r="CYU85" s="4"/>
      <c r="CYV85" s="4"/>
      <c r="CYW85" s="4"/>
      <c r="CYX85" s="4"/>
      <c r="CYY85" s="4"/>
      <c r="CYZ85" s="4"/>
      <c r="CZA85" s="4"/>
      <c r="CZB85" s="4"/>
      <c r="CZC85" s="4"/>
      <c r="CZD85" s="4"/>
      <c r="CZE85" s="4"/>
      <c r="CZF85" s="4"/>
      <c r="CZG85" s="4"/>
      <c r="CZH85" s="4"/>
      <c r="CZI85" s="4"/>
      <c r="CZJ85" s="4"/>
      <c r="CZK85" s="4"/>
      <c r="CZL85" s="4"/>
      <c r="CZM85" s="4"/>
      <c r="CZN85" s="4"/>
      <c r="CZO85" s="4"/>
      <c r="CZP85" s="4"/>
      <c r="CZQ85" s="4"/>
      <c r="CZR85" s="4"/>
      <c r="CZS85" s="4"/>
      <c r="CZT85" s="4"/>
      <c r="CZU85" s="4"/>
      <c r="CZV85" s="4"/>
      <c r="CZW85" s="4"/>
      <c r="CZX85" s="4"/>
      <c r="CZY85" s="4"/>
      <c r="CZZ85" s="4"/>
      <c r="DAA85" s="4"/>
      <c r="DAB85" s="4"/>
      <c r="DAC85" s="4"/>
      <c r="DAD85" s="4"/>
      <c r="DAE85" s="4"/>
      <c r="DAF85" s="4"/>
      <c r="DAG85" s="4"/>
      <c r="DAH85" s="4"/>
      <c r="DAI85" s="4"/>
      <c r="DAJ85" s="4"/>
      <c r="DAK85" s="4"/>
      <c r="DAL85" s="4"/>
      <c r="DAM85" s="4"/>
      <c r="DAN85" s="4"/>
      <c r="DAO85" s="4"/>
      <c r="DAP85" s="4"/>
      <c r="DAQ85" s="4"/>
      <c r="DAR85" s="4"/>
      <c r="DAS85" s="4"/>
      <c r="DAT85" s="4"/>
      <c r="DAU85" s="4"/>
      <c r="DAV85" s="4"/>
      <c r="DAW85" s="4"/>
      <c r="DAX85" s="4"/>
      <c r="DAY85" s="4"/>
      <c r="DAZ85" s="4"/>
      <c r="DBA85" s="4"/>
      <c r="DBB85" s="4"/>
      <c r="DBC85" s="4"/>
      <c r="DBD85" s="4"/>
      <c r="DBE85" s="4"/>
      <c r="DBF85" s="4"/>
      <c r="DBG85" s="4"/>
      <c r="DBH85" s="4"/>
      <c r="DBI85" s="4"/>
      <c r="DBJ85" s="4"/>
      <c r="DBK85" s="4"/>
      <c r="DBL85" s="4"/>
      <c r="DBM85" s="4"/>
      <c r="DBN85" s="4"/>
      <c r="DBO85" s="4"/>
      <c r="DBP85" s="4"/>
      <c r="DBQ85" s="4"/>
      <c r="DBR85" s="4"/>
      <c r="DBS85" s="4"/>
      <c r="DBT85" s="4"/>
      <c r="DBU85" s="4"/>
      <c r="DBV85" s="4"/>
      <c r="DBW85" s="4"/>
      <c r="DBX85" s="4"/>
      <c r="DBY85" s="4"/>
      <c r="DBZ85" s="4"/>
      <c r="DCA85" s="4"/>
      <c r="DCB85" s="4"/>
      <c r="DCC85" s="4"/>
      <c r="DCD85" s="4"/>
      <c r="DCE85" s="4"/>
      <c r="DCF85" s="4"/>
      <c r="DCG85" s="4"/>
      <c r="DCH85" s="4"/>
      <c r="DCI85" s="4"/>
      <c r="DCJ85" s="4"/>
      <c r="DCK85" s="4"/>
      <c r="DCL85" s="4"/>
      <c r="DCM85" s="4"/>
      <c r="DCN85" s="4"/>
      <c r="DCO85" s="4"/>
      <c r="DCP85" s="4"/>
      <c r="DCQ85" s="4"/>
      <c r="DCR85" s="4"/>
      <c r="DCS85" s="4"/>
      <c r="DCT85" s="4"/>
      <c r="DCU85" s="4"/>
      <c r="DCV85" s="4"/>
      <c r="DCW85" s="4"/>
      <c r="DCX85" s="4"/>
      <c r="DCY85" s="4"/>
      <c r="DCZ85" s="4"/>
      <c r="DDA85" s="4"/>
      <c r="DDB85" s="4"/>
      <c r="DDC85" s="4"/>
      <c r="DDD85" s="4"/>
      <c r="DDE85" s="4"/>
      <c r="DDF85" s="4"/>
      <c r="DDG85" s="4"/>
      <c r="DDH85" s="4"/>
      <c r="DDI85" s="4"/>
      <c r="DDJ85" s="4"/>
      <c r="DDK85" s="4"/>
      <c r="DDL85" s="4"/>
      <c r="DDM85" s="4"/>
      <c r="DDN85" s="4"/>
      <c r="DDO85" s="4"/>
      <c r="DDP85" s="4"/>
      <c r="DDQ85" s="4"/>
      <c r="DDR85" s="4"/>
      <c r="DDS85" s="4"/>
      <c r="DDT85" s="4"/>
      <c r="DDU85" s="4"/>
      <c r="DDV85" s="4"/>
      <c r="DDW85" s="4"/>
      <c r="DDX85" s="4"/>
      <c r="DDY85" s="4"/>
      <c r="DDZ85" s="4"/>
      <c r="DEA85" s="4"/>
      <c r="DEB85" s="4"/>
      <c r="DEC85" s="4"/>
      <c r="DED85" s="4"/>
      <c r="DEE85" s="4"/>
      <c r="DEF85" s="4"/>
      <c r="DEG85" s="4"/>
      <c r="DEH85" s="4"/>
      <c r="DEI85" s="4"/>
      <c r="DEJ85" s="4"/>
      <c r="DEK85" s="4"/>
      <c r="DEL85" s="4"/>
      <c r="DEM85" s="4"/>
      <c r="DEN85" s="4"/>
      <c r="DEO85" s="4"/>
      <c r="DEP85" s="4"/>
      <c r="DEQ85" s="4"/>
      <c r="DER85" s="4"/>
      <c r="DES85" s="4"/>
      <c r="DET85" s="4"/>
      <c r="DEU85" s="4"/>
      <c r="DEV85" s="4"/>
      <c r="DEW85" s="4"/>
      <c r="DEX85" s="4"/>
      <c r="DEY85" s="4"/>
      <c r="DEZ85" s="4"/>
      <c r="DFA85" s="4"/>
      <c r="DFB85" s="4"/>
      <c r="DFC85" s="4"/>
      <c r="DFD85" s="4"/>
      <c r="DFE85" s="4"/>
      <c r="DFF85" s="4"/>
      <c r="DFG85" s="4"/>
      <c r="DFH85" s="4"/>
      <c r="DFI85" s="4"/>
      <c r="DFJ85" s="4"/>
      <c r="DFK85" s="4"/>
      <c r="DFL85" s="4"/>
      <c r="DFM85" s="4"/>
      <c r="DFN85" s="4"/>
      <c r="DFO85" s="4"/>
      <c r="DFP85" s="4"/>
      <c r="DFQ85" s="4"/>
      <c r="DFR85" s="4"/>
      <c r="DFS85" s="4"/>
      <c r="DFT85" s="4"/>
      <c r="DFU85" s="4"/>
      <c r="DFV85" s="4"/>
      <c r="DFW85" s="4"/>
      <c r="DFX85" s="4"/>
      <c r="DFY85" s="4"/>
      <c r="DFZ85" s="4"/>
      <c r="DGA85" s="4"/>
      <c r="DGB85" s="4"/>
      <c r="DGC85" s="4"/>
      <c r="DGD85" s="4"/>
      <c r="DGE85" s="4"/>
      <c r="DGF85" s="4"/>
      <c r="DGG85" s="4"/>
      <c r="DGH85" s="4"/>
      <c r="DGI85" s="4"/>
      <c r="DGJ85" s="4"/>
      <c r="DGK85" s="4"/>
      <c r="DGL85" s="4"/>
      <c r="DGM85" s="4"/>
      <c r="DGN85" s="4"/>
      <c r="DGO85" s="4"/>
      <c r="DGP85" s="4"/>
      <c r="DGQ85" s="4"/>
      <c r="DGR85" s="4"/>
      <c r="DGS85" s="4"/>
      <c r="DGT85" s="4"/>
      <c r="DGU85" s="4"/>
      <c r="DGV85" s="4"/>
      <c r="DGW85" s="4"/>
      <c r="DGX85" s="4"/>
      <c r="DGY85" s="4"/>
      <c r="DGZ85" s="4"/>
      <c r="DHA85" s="4"/>
      <c r="DHB85" s="4"/>
      <c r="DHC85" s="4"/>
      <c r="DHD85" s="4"/>
      <c r="DHE85" s="4"/>
      <c r="DHF85" s="4"/>
      <c r="DHG85" s="4"/>
      <c r="DHH85" s="4"/>
      <c r="DHI85" s="4"/>
      <c r="DHJ85" s="4"/>
      <c r="DHK85" s="4"/>
      <c r="DHL85" s="4"/>
      <c r="DHM85" s="4"/>
      <c r="DHN85" s="4"/>
      <c r="DHO85" s="4"/>
      <c r="DHP85" s="4"/>
      <c r="DHQ85" s="4"/>
      <c r="DHR85" s="4"/>
      <c r="DHS85" s="4"/>
      <c r="DHT85" s="4"/>
      <c r="DHU85" s="4"/>
      <c r="DHV85" s="4"/>
      <c r="DHW85" s="4"/>
      <c r="DHX85" s="4"/>
      <c r="DHY85" s="4"/>
      <c r="DHZ85" s="4"/>
      <c r="DIA85" s="4"/>
      <c r="DIB85" s="4"/>
      <c r="DIC85" s="4"/>
      <c r="DID85" s="4"/>
      <c r="DIE85" s="4"/>
      <c r="DIF85" s="4"/>
      <c r="DIG85" s="4"/>
      <c r="DIH85" s="4"/>
      <c r="DII85" s="4"/>
      <c r="DIJ85" s="4"/>
      <c r="DIK85" s="4"/>
      <c r="DIL85" s="4"/>
      <c r="DIM85" s="4"/>
      <c r="DIN85" s="4"/>
      <c r="DIO85" s="4"/>
      <c r="DIP85" s="4"/>
      <c r="DIQ85" s="4"/>
      <c r="DIR85" s="4"/>
      <c r="DIS85" s="4"/>
      <c r="DIT85" s="4"/>
      <c r="DIU85" s="4"/>
      <c r="DIV85" s="4"/>
      <c r="DIW85" s="4"/>
      <c r="DIX85" s="4"/>
      <c r="DIY85" s="4"/>
      <c r="DIZ85" s="4"/>
      <c r="DJA85" s="4"/>
      <c r="DJB85" s="4"/>
      <c r="DJC85" s="4"/>
      <c r="DJD85" s="4"/>
      <c r="DJE85" s="4"/>
      <c r="DJF85" s="4"/>
      <c r="DJG85" s="4"/>
      <c r="DJH85" s="4"/>
      <c r="DJI85" s="4"/>
      <c r="DJJ85" s="4"/>
      <c r="DJK85" s="4"/>
      <c r="DJL85" s="4"/>
      <c r="DJM85" s="4"/>
      <c r="DJN85" s="4"/>
      <c r="DJO85" s="4"/>
      <c r="DJP85" s="4"/>
      <c r="DJQ85" s="4"/>
      <c r="DJR85" s="4"/>
      <c r="DJS85" s="4"/>
      <c r="DJT85" s="4"/>
      <c r="DJU85" s="4"/>
      <c r="DJV85" s="4"/>
      <c r="DJW85" s="4"/>
      <c r="DJX85" s="4"/>
      <c r="DJY85" s="4"/>
      <c r="DJZ85" s="4"/>
      <c r="DKA85" s="4"/>
      <c r="DKB85" s="4"/>
      <c r="DKC85" s="4"/>
      <c r="DKD85" s="4"/>
      <c r="DKE85" s="4"/>
      <c r="DKF85" s="4"/>
      <c r="DKG85" s="4"/>
      <c r="DKH85" s="4"/>
      <c r="DKI85" s="4"/>
      <c r="DKJ85" s="4"/>
      <c r="DKK85" s="4"/>
      <c r="DKL85" s="4"/>
      <c r="DKM85" s="4"/>
      <c r="DKN85" s="4"/>
      <c r="DKO85" s="4"/>
      <c r="DKP85" s="4"/>
      <c r="DKQ85" s="4"/>
      <c r="DKR85" s="4"/>
      <c r="DKS85" s="4"/>
      <c r="DKT85" s="4"/>
      <c r="DKU85" s="4"/>
      <c r="DKV85" s="4"/>
      <c r="DKW85" s="4"/>
      <c r="DKX85" s="4"/>
      <c r="DKY85" s="4"/>
      <c r="DKZ85" s="4"/>
      <c r="DLA85" s="4"/>
      <c r="DLB85" s="4"/>
      <c r="DLC85" s="4"/>
      <c r="DLD85" s="4"/>
      <c r="DLE85" s="4"/>
      <c r="DLF85" s="4"/>
      <c r="DLG85" s="4"/>
      <c r="DLH85" s="4"/>
      <c r="DLI85" s="4"/>
      <c r="DLJ85" s="4"/>
      <c r="DLK85" s="4"/>
      <c r="DLL85" s="4"/>
      <c r="DLM85" s="4"/>
      <c r="DLN85" s="4"/>
      <c r="DLO85" s="4"/>
      <c r="DLP85" s="4"/>
      <c r="DLQ85" s="4"/>
      <c r="DLR85" s="4"/>
      <c r="DLS85" s="4"/>
      <c r="DLT85" s="4"/>
      <c r="DLU85" s="4"/>
      <c r="DLV85" s="4"/>
      <c r="DLW85" s="4"/>
      <c r="DLX85" s="4"/>
      <c r="DLY85" s="4"/>
      <c r="DLZ85" s="4"/>
      <c r="DMA85" s="4"/>
      <c r="DMB85" s="4"/>
      <c r="DMC85" s="4"/>
      <c r="DMD85" s="4"/>
      <c r="DME85" s="4"/>
      <c r="DMF85" s="4"/>
      <c r="DMG85" s="4"/>
      <c r="DMH85" s="4"/>
      <c r="DMI85" s="4"/>
      <c r="DMJ85" s="4"/>
      <c r="DMK85" s="4"/>
      <c r="DML85" s="4"/>
      <c r="DMM85" s="4"/>
      <c r="DMN85" s="4"/>
      <c r="DMO85" s="4"/>
      <c r="DMP85" s="4"/>
      <c r="DMQ85" s="4"/>
      <c r="DMR85" s="4"/>
      <c r="DMS85" s="4"/>
      <c r="DMT85" s="4"/>
      <c r="DMU85" s="4"/>
      <c r="DMV85" s="4"/>
      <c r="DMW85" s="4"/>
      <c r="DMX85" s="4"/>
      <c r="DMY85" s="4"/>
      <c r="DMZ85" s="4"/>
      <c r="DNA85" s="4"/>
      <c r="DNB85" s="4"/>
      <c r="DNC85" s="4"/>
      <c r="DND85" s="4"/>
      <c r="DNE85" s="4"/>
      <c r="DNF85" s="4"/>
      <c r="DNG85" s="4"/>
      <c r="DNH85" s="4"/>
      <c r="DNI85" s="4"/>
      <c r="DNJ85" s="4"/>
      <c r="DNK85" s="4"/>
      <c r="DNL85" s="4"/>
      <c r="DNM85" s="4"/>
      <c r="DNN85" s="4"/>
      <c r="DNO85" s="4"/>
      <c r="DNP85" s="4"/>
      <c r="DNQ85" s="4"/>
      <c r="DNR85" s="4"/>
      <c r="DNS85" s="4"/>
      <c r="DNT85" s="4"/>
      <c r="DNU85" s="4"/>
      <c r="DNV85" s="4"/>
      <c r="DNW85" s="4"/>
      <c r="DNX85" s="4"/>
      <c r="DNY85" s="4"/>
      <c r="DNZ85" s="4"/>
      <c r="DOA85" s="4"/>
      <c r="DOB85" s="4"/>
      <c r="DOC85" s="4"/>
      <c r="DOD85" s="4"/>
      <c r="DOE85" s="4"/>
      <c r="DOF85" s="4"/>
      <c r="DOG85" s="4"/>
      <c r="DOH85" s="4"/>
      <c r="DOI85" s="4"/>
      <c r="DOJ85" s="4"/>
      <c r="DOK85" s="4"/>
      <c r="DOL85" s="4"/>
      <c r="DOM85" s="4"/>
      <c r="DON85" s="4"/>
      <c r="DOO85" s="4"/>
      <c r="DOP85" s="4"/>
      <c r="DOQ85" s="4"/>
      <c r="DOR85" s="4"/>
      <c r="DOS85" s="4"/>
      <c r="DOT85" s="4"/>
      <c r="DOU85" s="4"/>
      <c r="DOV85" s="4"/>
      <c r="DOW85" s="4"/>
      <c r="DOX85" s="4"/>
      <c r="DOY85" s="4"/>
      <c r="DOZ85" s="4"/>
      <c r="DPA85" s="4"/>
      <c r="DPB85" s="4"/>
      <c r="DPC85" s="4"/>
      <c r="DPD85" s="4"/>
      <c r="DPE85" s="4"/>
      <c r="DPF85" s="4"/>
      <c r="DPG85" s="4"/>
      <c r="DPH85" s="4"/>
      <c r="DPI85" s="4"/>
      <c r="DPJ85" s="4"/>
      <c r="DPK85" s="4"/>
      <c r="DPL85" s="4"/>
      <c r="DPM85" s="4"/>
      <c r="DPN85" s="4"/>
      <c r="DPO85" s="4"/>
      <c r="DPP85" s="4"/>
      <c r="DPQ85" s="4"/>
      <c r="DPR85" s="4"/>
      <c r="DPS85" s="4"/>
      <c r="DPT85" s="4"/>
      <c r="DPU85" s="4"/>
      <c r="DPV85" s="4"/>
      <c r="DPW85" s="4"/>
      <c r="DPX85" s="4"/>
      <c r="DPY85" s="4"/>
      <c r="DPZ85" s="4"/>
      <c r="DQA85" s="4"/>
      <c r="DQB85" s="4"/>
      <c r="DQC85" s="4"/>
      <c r="DQD85" s="4"/>
      <c r="DQE85" s="4"/>
      <c r="DQF85" s="4"/>
      <c r="DQG85" s="4"/>
      <c r="DQH85" s="4"/>
      <c r="DQI85" s="4"/>
      <c r="DQJ85" s="4"/>
      <c r="DQK85" s="4"/>
      <c r="DQL85" s="4"/>
      <c r="DQM85" s="4"/>
      <c r="DQN85" s="4"/>
      <c r="DQO85" s="4"/>
      <c r="DQP85" s="4"/>
      <c r="DQQ85" s="4"/>
      <c r="DQR85" s="4"/>
      <c r="DQS85" s="4"/>
      <c r="DQT85" s="4"/>
      <c r="DQU85" s="4"/>
      <c r="DQV85" s="4"/>
      <c r="DQW85" s="4"/>
      <c r="DQX85" s="4"/>
      <c r="DQY85" s="4"/>
      <c r="DQZ85" s="4"/>
      <c r="DRA85" s="4"/>
      <c r="DRB85" s="4"/>
      <c r="DRC85" s="4"/>
      <c r="DRD85" s="4"/>
      <c r="DRE85" s="4"/>
      <c r="DRF85" s="4"/>
      <c r="DRG85" s="4"/>
      <c r="DRH85" s="4"/>
      <c r="DRI85" s="4"/>
      <c r="DRJ85" s="4"/>
      <c r="DRK85" s="4"/>
      <c r="DRL85" s="4"/>
      <c r="DRM85" s="4"/>
      <c r="DRN85" s="4"/>
      <c r="DRO85" s="4"/>
      <c r="DRP85" s="4"/>
      <c r="DRQ85" s="4"/>
      <c r="DRR85" s="4"/>
      <c r="DRS85" s="4"/>
      <c r="DRT85" s="4"/>
      <c r="DRU85" s="4"/>
      <c r="DRV85" s="4"/>
      <c r="DRW85" s="4"/>
      <c r="DRX85" s="4"/>
      <c r="DRY85" s="4"/>
      <c r="DRZ85" s="4"/>
      <c r="DSA85" s="4"/>
      <c r="DSB85" s="4"/>
      <c r="DSC85" s="4"/>
      <c r="DSD85" s="4"/>
      <c r="DSE85" s="4"/>
      <c r="DSF85" s="4"/>
      <c r="DSG85" s="4"/>
      <c r="DSH85" s="4"/>
      <c r="DSI85" s="4"/>
      <c r="DSJ85" s="4"/>
      <c r="DSK85" s="4"/>
      <c r="DSL85" s="4"/>
      <c r="DSM85" s="4"/>
      <c r="DSN85" s="4"/>
      <c r="DSO85" s="4"/>
      <c r="DSP85" s="4"/>
      <c r="DSQ85" s="4"/>
      <c r="DSR85" s="4"/>
      <c r="DSS85" s="4"/>
      <c r="DST85" s="4"/>
      <c r="DSU85" s="4"/>
      <c r="DSV85" s="4"/>
      <c r="DSW85" s="4"/>
      <c r="DSX85" s="4"/>
      <c r="DSY85" s="4"/>
      <c r="DSZ85" s="4"/>
      <c r="DTA85" s="4"/>
      <c r="DTB85" s="4"/>
      <c r="DTC85" s="4"/>
      <c r="DTD85" s="4"/>
      <c r="DTE85" s="4"/>
      <c r="DTF85" s="4"/>
      <c r="DTG85" s="4"/>
      <c r="DTH85" s="4"/>
      <c r="DTI85" s="4"/>
      <c r="DTJ85" s="4"/>
      <c r="DTK85" s="4"/>
      <c r="DTL85" s="4"/>
      <c r="DTM85" s="4"/>
      <c r="DTN85" s="4"/>
      <c r="DTO85" s="4"/>
      <c r="DTP85" s="4"/>
      <c r="DTQ85" s="4"/>
      <c r="DTR85" s="4"/>
      <c r="DTS85" s="4"/>
      <c r="DTT85" s="4"/>
      <c r="DTU85" s="4"/>
      <c r="DTV85" s="4"/>
      <c r="DTW85" s="4"/>
      <c r="DTX85" s="4"/>
      <c r="DTY85" s="4"/>
      <c r="DTZ85" s="4"/>
      <c r="DUA85" s="4"/>
      <c r="DUB85" s="4"/>
      <c r="DUC85" s="4"/>
      <c r="DUD85" s="4"/>
      <c r="DUE85" s="4"/>
      <c r="DUF85" s="4"/>
      <c r="DUG85" s="4"/>
      <c r="DUH85" s="4"/>
      <c r="DUI85" s="4"/>
      <c r="DUJ85" s="4"/>
      <c r="DUK85" s="4"/>
      <c r="DUL85" s="4"/>
      <c r="DUM85" s="4"/>
      <c r="DUN85" s="4"/>
      <c r="DUO85" s="4"/>
      <c r="DUP85" s="4"/>
      <c r="DUQ85" s="4"/>
      <c r="DUR85" s="4"/>
      <c r="DUS85" s="4"/>
      <c r="DUT85" s="4"/>
      <c r="DUU85" s="4"/>
      <c r="DUV85" s="4"/>
      <c r="DUW85" s="4"/>
      <c r="DUX85" s="4"/>
      <c r="DUY85" s="4"/>
      <c r="DUZ85" s="4"/>
      <c r="DVA85" s="4"/>
      <c r="DVB85" s="4"/>
      <c r="DVC85" s="4"/>
      <c r="DVD85" s="4"/>
      <c r="DVE85" s="4"/>
      <c r="DVF85" s="4"/>
      <c r="DVG85" s="4"/>
      <c r="DVH85" s="4"/>
      <c r="DVI85" s="4"/>
      <c r="DVJ85" s="4"/>
      <c r="DVK85" s="4"/>
      <c r="DVL85" s="4"/>
      <c r="DVM85" s="4"/>
      <c r="DVN85" s="4"/>
      <c r="DVO85" s="4"/>
      <c r="DVP85" s="4"/>
      <c r="DVQ85" s="4"/>
      <c r="DVR85" s="4"/>
      <c r="DVS85" s="4"/>
      <c r="DVT85" s="4"/>
      <c r="DVU85" s="4"/>
      <c r="DVV85" s="4"/>
      <c r="DVW85" s="4"/>
      <c r="DVX85" s="4"/>
      <c r="DVY85" s="4"/>
      <c r="DVZ85" s="4"/>
      <c r="DWA85" s="4"/>
      <c r="DWB85" s="4"/>
      <c r="DWC85" s="4"/>
      <c r="DWD85" s="4"/>
      <c r="DWE85" s="4"/>
      <c r="DWF85" s="4"/>
      <c r="DWG85" s="4"/>
      <c r="DWH85" s="4"/>
      <c r="DWI85" s="4"/>
      <c r="DWJ85" s="4"/>
      <c r="DWK85" s="4"/>
      <c r="DWL85" s="4"/>
      <c r="DWM85" s="4"/>
      <c r="DWN85" s="4"/>
      <c r="DWO85" s="4"/>
      <c r="DWP85" s="4"/>
      <c r="DWQ85" s="4"/>
      <c r="DWR85" s="4"/>
      <c r="DWS85" s="4"/>
      <c r="DWT85" s="4"/>
      <c r="DWU85" s="4"/>
      <c r="DWV85" s="4"/>
      <c r="DWW85" s="4"/>
      <c r="DWX85" s="4"/>
      <c r="DWY85" s="4"/>
      <c r="DWZ85" s="4"/>
      <c r="DXA85" s="4"/>
      <c r="DXB85" s="4"/>
      <c r="DXC85" s="4"/>
      <c r="DXD85" s="4"/>
      <c r="DXE85" s="4"/>
      <c r="DXF85" s="4"/>
      <c r="DXG85" s="4"/>
      <c r="DXH85" s="4"/>
      <c r="DXI85" s="4"/>
      <c r="DXJ85" s="4"/>
      <c r="DXK85" s="4"/>
      <c r="DXL85" s="4"/>
      <c r="DXM85" s="4"/>
      <c r="DXN85" s="4"/>
      <c r="DXO85" s="4"/>
      <c r="DXP85" s="4"/>
      <c r="DXQ85" s="4"/>
      <c r="DXR85" s="4"/>
      <c r="DXS85" s="4"/>
      <c r="DXT85" s="4"/>
      <c r="DXU85" s="4"/>
      <c r="DXV85" s="4"/>
      <c r="DXW85" s="4"/>
      <c r="DXX85" s="4"/>
      <c r="DXY85" s="4"/>
      <c r="DXZ85" s="4"/>
      <c r="DYA85" s="4"/>
      <c r="DYB85" s="4"/>
      <c r="DYC85" s="4"/>
      <c r="DYD85" s="4"/>
      <c r="DYE85" s="4"/>
      <c r="DYF85" s="4"/>
      <c r="DYG85" s="4"/>
      <c r="DYH85" s="4"/>
      <c r="DYI85" s="4"/>
      <c r="DYJ85" s="4"/>
      <c r="DYK85" s="4"/>
      <c r="DYL85" s="4"/>
      <c r="DYM85" s="4"/>
      <c r="DYN85" s="4"/>
      <c r="DYO85" s="4"/>
      <c r="DYP85" s="4"/>
      <c r="DYQ85" s="4"/>
      <c r="DYR85" s="4"/>
      <c r="DYS85" s="4"/>
      <c r="DYT85" s="4"/>
      <c r="DYU85" s="4"/>
      <c r="DYV85" s="4"/>
      <c r="DYW85" s="4"/>
      <c r="DYX85" s="4"/>
      <c r="DYY85" s="4"/>
      <c r="DYZ85" s="4"/>
      <c r="DZA85" s="4"/>
      <c r="DZB85" s="4"/>
      <c r="DZC85" s="4"/>
      <c r="DZD85" s="4"/>
      <c r="DZE85" s="4"/>
      <c r="DZF85" s="4"/>
      <c r="DZG85" s="4"/>
      <c r="DZH85" s="4"/>
      <c r="DZI85" s="4"/>
      <c r="DZJ85" s="4"/>
      <c r="DZK85" s="4"/>
      <c r="DZL85" s="4"/>
      <c r="DZM85" s="4"/>
      <c r="DZN85" s="4"/>
      <c r="DZO85" s="4"/>
      <c r="DZP85" s="4"/>
      <c r="DZQ85" s="4"/>
      <c r="DZR85" s="4"/>
      <c r="DZS85" s="4"/>
      <c r="DZT85" s="4"/>
      <c r="DZU85" s="4"/>
      <c r="DZV85" s="4"/>
      <c r="DZW85" s="4"/>
      <c r="DZX85" s="4"/>
      <c r="DZY85" s="4"/>
      <c r="DZZ85" s="4"/>
      <c r="EAA85" s="4"/>
      <c r="EAB85" s="4"/>
      <c r="EAC85" s="4"/>
      <c r="EAD85" s="4"/>
      <c r="EAE85" s="4"/>
      <c r="EAF85" s="4"/>
      <c r="EAG85" s="4"/>
      <c r="EAH85" s="4"/>
      <c r="EAI85" s="4"/>
      <c r="EAJ85" s="4"/>
      <c r="EAK85" s="4"/>
      <c r="EAL85" s="4"/>
      <c r="EAM85" s="4"/>
      <c r="EAN85" s="4"/>
      <c r="EAO85" s="4"/>
      <c r="EAP85" s="4"/>
      <c r="EAQ85" s="4"/>
      <c r="EAR85" s="4"/>
      <c r="EAS85" s="4"/>
      <c r="EAT85" s="4"/>
      <c r="EAU85" s="4"/>
      <c r="EAV85" s="4"/>
      <c r="EAW85" s="4"/>
      <c r="EAX85" s="4"/>
      <c r="EAY85" s="4"/>
      <c r="EAZ85" s="4"/>
      <c r="EBA85" s="4"/>
      <c r="EBB85" s="4"/>
      <c r="EBC85" s="4"/>
      <c r="EBD85" s="4"/>
      <c r="EBE85" s="4"/>
      <c r="EBF85" s="4"/>
      <c r="EBG85" s="4"/>
      <c r="EBH85" s="4"/>
      <c r="EBI85" s="4"/>
      <c r="EBJ85" s="4"/>
      <c r="EBK85" s="4"/>
      <c r="EBL85" s="4"/>
      <c r="EBM85" s="4"/>
      <c r="EBN85" s="4"/>
      <c r="EBO85" s="4"/>
      <c r="EBP85" s="4"/>
      <c r="EBQ85" s="4"/>
      <c r="EBR85" s="4"/>
      <c r="EBS85" s="4"/>
      <c r="EBT85" s="4"/>
      <c r="EBU85" s="4"/>
      <c r="EBV85" s="4"/>
      <c r="EBW85" s="4"/>
      <c r="EBX85" s="4"/>
      <c r="EBY85" s="4"/>
      <c r="EBZ85" s="4"/>
      <c r="ECA85" s="4"/>
      <c r="ECB85" s="4"/>
      <c r="ECC85" s="4"/>
      <c r="ECD85" s="4"/>
      <c r="ECE85" s="4"/>
      <c r="ECF85" s="4"/>
      <c r="ECG85" s="4"/>
      <c r="ECH85" s="4"/>
      <c r="ECI85" s="4"/>
      <c r="ECJ85" s="4"/>
      <c r="ECK85" s="4"/>
      <c r="ECL85" s="4"/>
      <c r="ECM85" s="4"/>
      <c r="ECN85" s="4"/>
      <c r="ECO85" s="4"/>
      <c r="ECP85" s="4"/>
      <c r="ECQ85" s="4"/>
      <c r="ECR85" s="4"/>
      <c r="ECS85" s="4"/>
      <c r="ECT85" s="4"/>
      <c r="ECU85" s="4"/>
      <c r="ECV85" s="4"/>
      <c r="ECW85" s="4"/>
      <c r="ECX85" s="4"/>
      <c r="ECY85" s="4"/>
      <c r="ECZ85" s="4"/>
      <c r="EDA85" s="4"/>
      <c r="EDB85" s="4"/>
      <c r="EDC85" s="4"/>
      <c r="EDD85" s="4"/>
      <c r="EDE85" s="4"/>
      <c r="EDF85" s="4"/>
      <c r="EDG85" s="4"/>
      <c r="EDH85" s="4"/>
      <c r="EDI85" s="4"/>
      <c r="EDJ85" s="4"/>
      <c r="EDK85" s="4"/>
      <c r="EDL85" s="4"/>
      <c r="EDM85" s="4"/>
      <c r="EDN85" s="4"/>
      <c r="EDO85" s="4"/>
      <c r="EDP85" s="4"/>
      <c r="EDQ85" s="4"/>
      <c r="EDR85" s="4"/>
      <c r="EDS85" s="4"/>
      <c r="EDT85" s="4"/>
      <c r="EDU85" s="4"/>
      <c r="EDV85" s="4"/>
      <c r="EDW85" s="4"/>
      <c r="EDX85" s="4"/>
      <c r="EDY85" s="4"/>
      <c r="EDZ85" s="4"/>
      <c r="EEA85" s="4"/>
      <c r="EEB85" s="4"/>
      <c r="EEC85" s="4"/>
      <c r="EED85" s="4"/>
      <c r="EEE85" s="4"/>
      <c r="EEF85" s="4"/>
      <c r="EEG85" s="4"/>
      <c r="EEH85" s="4"/>
      <c r="EEI85" s="4"/>
      <c r="EEJ85" s="4"/>
      <c r="EEK85" s="4"/>
      <c r="EEL85" s="4"/>
      <c r="EEM85" s="4"/>
      <c r="EEN85" s="4"/>
      <c r="EEO85" s="4"/>
      <c r="EEP85" s="4"/>
      <c r="EEQ85" s="4"/>
      <c r="EER85" s="4"/>
      <c r="EES85" s="4"/>
      <c r="EET85" s="4"/>
      <c r="EEU85" s="4"/>
      <c r="EEV85" s="4"/>
      <c r="EEW85" s="4"/>
      <c r="EEX85" s="4"/>
      <c r="EEY85" s="4"/>
      <c r="EEZ85" s="4"/>
      <c r="EFA85" s="4"/>
      <c r="EFB85" s="4"/>
      <c r="EFC85" s="4"/>
      <c r="EFD85" s="4"/>
      <c r="EFE85" s="4"/>
      <c r="EFF85" s="4"/>
      <c r="EFG85" s="4"/>
      <c r="EFH85" s="4"/>
      <c r="EFI85" s="4"/>
      <c r="EFJ85" s="4"/>
      <c r="EFK85" s="4"/>
      <c r="EFL85" s="4"/>
      <c r="EFM85" s="4"/>
      <c r="EFN85" s="4"/>
      <c r="EFO85" s="4"/>
      <c r="EFP85" s="4"/>
      <c r="EFQ85" s="4"/>
      <c r="EFR85" s="4"/>
      <c r="EFS85" s="4"/>
      <c r="EFT85" s="4"/>
      <c r="EFU85" s="4"/>
      <c r="EFV85" s="4"/>
      <c r="EFW85" s="4"/>
      <c r="EFX85" s="4"/>
      <c r="EFY85" s="4"/>
      <c r="EFZ85" s="4"/>
      <c r="EGA85" s="4"/>
      <c r="EGB85" s="4"/>
      <c r="EGC85" s="4"/>
      <c r="EGD85" s="4"/>
      <c r="EGE85" s="4"/>
      <c r="EGF85" s="4"/>
      <c r="EGG85" s="4"/>
      <c r="EGH85" s="4"/>
      <c r="EGI85" s="4"/>
      <c r="EGJ85" s="4"/>
      <c r="EGK85" s="4"/>
      <c r="EGL85" s="4"/>
      <c r="EGM85" s="4"/>
      <c r="EGN85" s="4"/>
      <c r="EGO85" s="4"/>
      <c r="EGP85" s="4"/>
      <c r="EGQ85" s="4"/>
      <c r="EGR85" s="4"/>
      <c r="EGS85" s="4"/>
      <c r="EGT85" s="4"/>
      <c r="EGU85" s="4"/>
      <c r="EGV85" s="4"/>
      <c r="EGW85" s="4"/>
      <c r="EGX85" s="4"/>
      <c r="EGY85" s="4"/>
      <c r="EGZ85" s="4"/>
      <c r="EHA85" s="4"/>
      <c r="EHB85" s="4"/>
      <c r="EHC85" s="4"/>
      <c r="EHD85" s="4"/>
      <c r="EHE85" s="4"/>
      <c r="EHF85" s="4"/>
      <c r="EHG85" s="4"/>
      <c r="EHH85" s="4"/>
      <c r="EHI85" s="4"/>
      <c r="EHJ85" s="4"/>
      <c r="EHK85" s="4"/>
      <c r="EHL85" s="4"/>
      <c r="EHM85" s="4"/>
      <c r="EHN85" s="4"/>
      <c r="EHO85" s="4"/>
      <c r="EHP85" s="4"/>
      <c r="EHQ85" s="4"/>
      <c r="EHR85" s="4"/>
      <c r="EHS85" s="4"/>
      <c r="EHT85" s="4"/>
      <c r="EHU85" s="4"/>
      <c r="EHV85" s="4"/>
      <c r="EHW85" s="4"/>
      <c r="EHX85" s="4"/>
      <c r="EHY85" s="4"/>
      <c r="EHZ85" s="4"/>
      <c r="EIA85" s="4"/>
      <c r="EIB85" s="4"/>
      <c r="EIC85" s="4"/>
      <c r="EID85" s="4"/>
      <c r="EIE85" s="4"/>
      <c r="EIF85" s="4"/>
      <c r="EIG85" s="4"/>
      <c r="EIH85" s="4"/>
      <c r="EII85" s="4"/>
      <c r="EIJ85" s="4"/>
      <c r="EIK85" s="4"/>
      <c r="EIL85" s="4"/>
      <c r="EIM85" s="4"/>
      <c r="EIN85" s="4"/>
      <c r="EIO85" s="4"/>
      <c r="EIP85" s="4"/>
      <c r="EIQ85" s="4"/>
      <c r="EIR85" s="4"/>
      <c r="EIS85" s="4"/>
      <c r="EIT85" s="4"/>
      <c r="EIU85" s="4"/>
      <c r="EIV85" s="4"/>
      <c r="EIW85" s="4"/>
      <c r="EIX85" s="4"/>
      <c r="EIY85" s="4"/>
      <c r="EIZ85" s="4"/>
      <c r="EJA85" s="4"/>
      <c r="EJB85" s="4"/>
      <c r="EJC85" s="4"/>
      <c r="EJD85" s="4"/>
      <c r="EJE85" s="4"/>
      <c r="EJF85" s="4"/>
      <c r="EJG85" s="4"/>
      <c r="EJH85" s="4"/>
      <c r="EJI85" s="4"/>
      <c r="EJJ85" s="4"/>
      <c r="EJK85" s="4"/>
      <c r="EJL85" s="4"/>
      <c r="EJM85" s="4"/>
      <c r="EJN85" s="4"/>
      <c r="EJO85" s="4"/>
      <c r="EJP85" s="4"/>
      <c r="EJQ85" s="4"/>
      <c r="EJR85" s="4"/>
      <c r="EJS85" s="4"/>
      <c r="EJT85" s="4"/>
      <c r="EJU85" s="4"/>
      <c r="EJV85" s="4"/>
      <c r="EJW85" s="4"/>
      <c r="EJX85" s="4"/>
      <c r="EJY85" s="4"/>
      <c r="EJZ85" s="4"/>
      <c r="EKA85" s="4"/>
      <c r="EKB85" s="4"/>
      <c r="EKC85" s="4"/>
      <c r="EKD85" s="4"/>
      <c r="EKE85" s="4"/>
      <c r="EKF85" s="4"/>
      <c r="EKG85" s="4"/>
      <c r="EKH85" s="4"/>
      <c r="EKI85" s="4"/>
      <c r="EKJ85" s="4"/>
      <c r="EKK85" s="4"/>
      <c r="EKL85" s="4"/>
      <c r="EKM85" s="4"/>
      <c r="EKN85" s="4"/>
      <c r="EKO85" s="4"/>
      <c r="EKP85" s="4"/>
      <c r="EKQ85" s="4"/>
      <c r="EKR85" s="4"/>
      <c r="EKS85" s="4"/>
      <c r="EKT85" s="4"/>
      <c r="EKU85" s="4"/>
      <c r="EKV85" s="4"/>
      <c r="EKW85" s="4"/>
      <c r="EKX85" s="4"/>
      <c r="EKY85" s="4"/>
      <c r="EKZ85" s="4"/>
      <c r="ELA85" s="4"/>
      <c r="ELB85" s="4"/>
      <c r="ELC85" s="4"/>
      <c r="ELD85" s="4"/>
      <c r="ELE85" s="4"/>
      <c r="ELF85" s="4"/>
      <c r="ELG85" s="4"/>
      <c r="ELH85" s="4"/>
      <c r="ELI85" s="4"/>
      <c r="ELJ85" s="4"/>
      <c r="ELK85" s="4"/>
      <c r="ELL85" s="4"/>
      <c r="ELM85" s="4"/>
      <c r="ELN85" s="4"/>
      <c r="ELO85" s="4"/>
      <c r="ELP85" s="4"/>
      <c r="ELQ85" s="4"/>
      <c r="ELR85" s="4"/>
      <c r="ELS85" s="4"/>
      <c r="ELT85" s="4"/>
      <c r="ELU85" s="4"/>
      <c r="ELV85" s="4"/>
      <c r="ELW85" s="4"/>
      <c r="ELX85" s="4"/>
      <c r="ELY85" s="4"/>
      <c r="ELZ85" s="4"/>
      <c r="EMA85" s="4"/>
      <c r="EMB85" s="4"/>
      <c r="EMC85" s="4"/>
      <c r="EMD85" s="4"/>
      <c r="EME85" s="4"/>
      <c r="EMF85" s="4"/>
      <c r="EMG85" s="4"/>
      <c r="EMH85" s="4"/>
      <c r="EMI85" s="4"/>
      <c r="EMJ85" s="4"/>
      <c r="EMK85" s="4"/>
      <c r="EML85" s="4"/>
      <c r="EMM85" s="4"/>
      <c r="EMN85" s="4"/>
      <c r="EMO85" s="4"/>
      <c r="EMP85" s="4"/>
      <c r="EMQ85" s="4"/>
      <c r="EMR85" s="4"/>
      <c r="EMS85" s="4"/>
      <c r="EMT85" s="4"/>
      <c r="EMU85" s="4"/>
      <c r="EMV85" s="4"/>
      <c r="EMW85" s="4"/>
      <c r="EMX85" s="4"/>
      <c r="EMY85" s="4"/>
      <c r="EMZ85" s="4"/>
      <c r="ENA85" s="4"/>
      <c r="ENB85" s="4"/>
      <c r="ENC85" s="4"/>
      <c r="END85" s="4"/>
      <c r="ENE85" s="4"/>
      <c r="ENF85" s="4"/>
      <c r="ENG85" s="4"/>
      <c r="ENH85" s="4"/>
      <c r="ENI85" s="4"/>
      <c r="ENJ85" s="4"/>
      <c r="ENK85" s="4"/>
      <c r="ENL85" s="4"/>
      <c r="ENM85" s="4"/>
      <c r="ENN85" s="4"/>
      <c r="ENO85" s="4"/>
      <c r="ENP85" s="4"/>
      <c r="ENQ85" s="4"/>
      <c r="ENR85" s="4"/>
      <c r="ENS85" s="4"/>
      <c r="ENT85" s="4"/>
      <c r="ENU85" s="4"/>
      <c r="ENV85" s="4"/>
      <c r="ENW85" s="4"/>
      <c r="ENX85" s="4"/>
      <c r="ENY85" s="4"/>
      <c r="ENZ85" s="4"/>
      <c r="EOA85" s="4"/>
      <c r="EOB85" s="4"/>
      <c r="EOC85" s="4"/>
      <c r="EOD85" s="4"/>
      <c r="EOE85" s="4"/>
      <c r="EOF85" s="4"/>
      <c r="EOG85" s="4"/>
      <c r="EOH85" s="4"/>
      <c r="EOI85" s="4"/>
      <c r="EOJ85" s="4"/>
      <c r="EOK85" s="4"/>
      <c r="EOL85" s="4"/>
      <c r="EOM85" s="4"/>
      <c r="EON85" s="4"/>
      <c r="EOO85" s="4"/>
      <c r="EOP85" s="4"/>
      <c r="EOQ85" s="4"/>
      <c r="EOR85" s="4"/>
      <c r="EOS85" s="4"/>
      <c r="EOT85" s="4"/>
      <c r="EOU85" s="4"/>
      <c r="EOV85" s="4"/>
      <c r="EOW85" s="4"/>
      <c r="EOX85" s="4"/>
      <c r="EOY85" s="4"/>
      <c r="EOZ85" s="4"/>
      <c r="EPA85" s="4"/>
      <c r="EPB85" s="4"/>
      <c r="EPC85" s="4"/>
      <c r="EPD85" s="4"/>
      <c r="EPE85" s="4"/>
      <c r="EPF85" s="4"/>
      <c r="EPG85" s="4"/>
      <c r="EPH85" s="4"/>
      <c r="EPI85" s="4"/>
      <c r="EPJ85" s="4"/>
      <c r="EPK85" s="4"/>
      <c r="EPL85" s="4"/>
      <c r="EPM85" s="4"/>
      <c r="EPN85" s="4"/>
      <c r="EPO85" s="4"/>
      <c r="EPP85" s="4"/>
      <c r="EPQ85" s="4"/>
      <c r="EPR85" s="4"/>
      <c r="EPS85" s="4"/>
      <c r="EPT85" s="4"/>
      <c r="EPU85" s="4"/>
      <c r="EPV85" s="4"/>
      <c r="EPW85" s="4"/>
      <c r="EPX85" s="4"/>
      <c r="EPY85" s="4"/>
      <c r="EPZ85" s="4"/>
      <c r="EQA85" s="4"/>
      <c r="EQB85" s="4"/>
      <c r="EQC85" s="4"/>
      <c r="EQD85" s="4"/>
      <c r="EQE85" s="4"/>
      <c r="EQF85" s="4"/>
      <c r="EQG85" s="4"/>
      <c r="EQH85" s="4"/>
      <c r="EQI85" s="4"/>
      <c r="EQJ85" s="4"/>
      <c r="EQK85" s="4"/>
      <c r="EQL85" s="4"/>
      <c r="EQM85" s="4"/>
      <c r="EQN85" s="4"/>
      <c r="EQO85" s="4"/>
      <c r="EQP85" s="4"/>
      <c r="EQQ85" s="4"/>
      <c r="EQR85" s="4"/>
      <c r="EQS85" s="4"/>
      <c r="EQT85" s="4"/>
      <c r="EQU85" s="4"/>
      <c r="EQV85" s="4"/>
      <c r="EQW85" s="4"/>
      <c r="EQX85" s="4"/>
      <c r="EQY85" s="4"/>
      <c r="EQZ85" s="4"/>
      <c r="ERA85" s="4"/>
      <c r="ERB85" s="4"/>
      <c r="ERC85" s="4"/>
      <c r="ERD85" s="4"/>
      <c r="ERE85" s="4"/>
      <c r="ERF85" s="4"/>
      <c r="ERG85" s="4"/>
      <c r="ERH85" s="4"/>
      <c r="ERI85" s="4"/>
      <c r="ERJ85" s="4"/>
      <c r="ERK85" s="4"/>
      <c r="ERL85" s="4"/>
      <c r="ERM85" s="4"/>
      <c r="ERN85" s="4"/>
      <c r="ERO85" s="4"/>
      <c r="ERP85" s="4"/>
      <c r="ERQ85" s="4"/>
      <c r="ERR85" s="4"/>
      <c r="ERS85" s="4"/>
      <c r="ERT85" s="4"/>
      <c r="ERU85" s="4"/>
      <c r="ERV85" s="4"/>
      <c r="ERW85" s="4"/>
      <c r="ERX85" s="4"/>
      <c r="ERY85" s="4"/>
      <c r="ERZ85" s="4"/>
      <c r="ESA85" s="4"/>
      <c r="ESB85" s="4"/>
      <c r="ESC85" s="4"/>
      <c r="ESD85" s="4"/>
      <c r="ESE85" s="4"/>
      <c r="ESF85" s="4"/>
      <c r="ESG85" s="4"/>
      <c r="ESH85" s="4"/>
      <c r="ESI85" s="4"/>
      <c r="ESJ85" s="4"/>
      <c r="ESK85" s="4"/>
      <c r="ESL85" s="4"/>
      <c r="ESM85" s="4"/>
      <c r="ESN85" s="4"/>
      <c r="ESO85" s="4"/>
      <c r="ESP85" s="4"/>
      <c r="ESQ85" s="4"/>
      <c r="ESR85" s="4"/>
      <c r="ESS85" s="4"/>
      <c r="EST85" s="4"/>
      <c r="ESU85" s="4"/>
      <c r="ESV85" s="4"/>
      <c r="ESW85" s="4"/>
      <c r="ESX85" s="4"/>
      <c r="ESY85" s="4"/>
      <c r="ESZ85" s="4"/>
      <c r="ETA85" s="4"/>
      <c r="ETB85" s="4"/>
      <c r="ETC85" s="4"/>
      <c r="ETD85" s="4"/>
      <c r="ETE85" s="4"/>
      <c r="ETF85" s="4"/>
      <c r="ETG85" s="4"/>
      <c r="ETH85" s="4"/>
      <c r="ETI85" s="4"/>
      <c r="ETJ85" s="4"/>
      <c r="ETK85" s="4"/>
      <c r="ETL85" s="4"/>
      <c r="ETM85" s="4"/>
      <c r="ETN85" s="4"/>
      <c r="ETO85" s="4"/>
      <c r="ETP85" s="4"/>
      <c r="ETQ85" s="4"/>
      <c r="ETR85" s="4"/>
      <c r="ETS85" s="4"/>
      <c r="ETT85" s="4"/>
      <c r="ETU85" s="4"/>
      <c r="ETV85" s="4"/>
      <c r="ETW85" s="4"/>
      <c r="ETX85" s="4"/>
      <c r="ETY85" s="4"/>
      <c r="ETZ85" s="4"/>
      <c r="EUA85" s="4"/>
      <c r="EUB85" s="4"/>
      <c r="EUC85" s="4"/>
      <c r="EUD85" s="4"/>
      <c r="EUE85" s="4"/>
      <c r="EUF85" s="4"/>
      <c r="EUG85" s="4"/>
      <c r="EUH85" s="4"/>
      <c r="EUI85" s="4"/>
      <c r="EUJ85" s="4"/>
      <c r="EUK85" s="4"/>
      <c r="EUL85" s="4"/>
      <c r="EUM85" s="4"/>
      <c r="EUN85" s="4"/>
      <c r="EUO85" s="4"/>
      <c r="EUP85" s="4"/>
      <c r="EUQ85" s="4"/>
      <c r="EUR85" s="4"/>
      <c r="EUS85" s="4"/>
      <c r="EUT85" s="4"/>
      <c r="EUU85" s="4"/>
      <c r="EUV85" s="4"/>
      <c r="EUW85" s="4"/>
      <c r="EUX85" s="4"/>
      <c r="EUY85" s="4"/>
      <c r="EUZ85" s="4"/>
      <c r="EVA85" s="4"/>
      <c r="EVB85" s="4"/>
      <c r="EVC85" s="4"/>
      <c r="EVD85" s="4"/>
      <c r="EVE85" s="4"/>
      <c r="EVF85" s="4"/>
      <c r="EVG85" s="4"/>
      <c r="EVH85" s="4"/>
      <c r="EVI85" s="4"/>
      <c r="EVJ85" s="4"/>
      <c r="EVK85" s="4"/>
      <c r="EVL85" s="4"/>
      <c r="EVM85" s="4"/>
      <c r="EVN85" s="4"/>
      <c r="EVO85" s="4"/>
      <c r="EVP85" s="4"/>
      <c r="EVQ85" s="4"/>
      <c r="EVR85" s="4"/>
      <c r="EVS85" s="4"/>
      <c r="EVT85" s="4"/>
      <c r="EVU85" s="4"/>
      <c r="EVV85" s="4"/>
      <c r="EVW85" s="4"/>
      <c r="EVX85" s="4"/>
      <c r="EVY85" s="4"/>
      <c r="EVZ85" s="4"/>
      <c r="EWA85" s="4"/>
      <c r="EWB85" s="4"/>
      <c r="EWC85" s="4"/>
      <c r="EWD85" s="4"/>
      <c r="EWE85" s="4"/>
      <c r="EWF85" s="4"/>
      <c r="EWG85" s="4"/>
      <c r="EWH85" s="4"/>
      <c r="EWI85" s="4"/>
      <c r="EWJ85" s="4"/>
      <c r="EWK85" s="4"/>
      <c r="EWL85" s="4"/>
      <c r="EWM85" s="4"/>
      <c r="EWN85" s="4"/>
      <c r="EWO85" s="4"/>
      <c r="EWP85" s="4"/>
      <c r="EWQ85" s="4"/>
      <c r="EWR85" s="4"/>
      <c r="EWS85" s="4"/>
      <c r="EWT85" s="4"/>
      <c r="EWU85" s="4"/>
      <c r="EWV85" s="4"/>
      <c r="EWW85" s="4"/>
      <c r="EWX85" s="4"/>
      <c r="EWY85" s="4"/>
      <c r="EWZ85" s="4"/>
      <c r="EXA85" s="4"/>
      <c r="EXB85" s="4"/>
      <c r="EXC85" s="4"/>
      <c r="EXD85" s="4"/>
      <c r="EXE85" s="4"/>
      <c r="EXF85" s="4"/>
      <c r="EXG85" s="4"/>
      <c r="EXH85" s="4"/>
      <c r="EXI85" s="4"/>
      <c r="EXJ85" s="4"/>
      <c r="EXK85" s="4"/>
      <c r="EXL85" s="4"/>
      <c r="EXM85" s="4"/>
      <c r="EXN85" s="4"/>
      <c r="EXO85" s="4"/>
      <c r="EXP85" s="4"/>
      <c r="EXQ85" s="4"/>
      <c r="EXR85" s="4"/>
      <c r="EXS85" s="4"/>
      <c r="EXT85" s="4"/>
      <c r="EXU85" s="4"/>
      <c r="EXV85" s="4"/>
      <c r="EXW85" s="4"/>
      <c r="EXX85" s="4"/>
      <c r="EXY85" s="4"/>
      <c r="EXZ85" s="4"/>
      <c r="EYA85" s="4"/>
      <c r="EYB85" s="4"/>
      <c r="EYC85" s="4"/>
      <c r="EYD85" s="4"/>
      <c r="EYE85" s="4"/>
      <c r="EYF85" s="4"/>
      <c r="EYG85" s="4"/>
      <c r="EYH85" s="4"/>
      <c r="EYI85" s="4"/>
      <c r="EYJ85" s="4"/>
      <c r="EYK85" s="4"/>
      <c r="EYL85" s="4"/>
      <c r="EYM85" s="4"/>
      <c r="EYN85" s="4"/>
      <c r="EYO85" s="4"/>
      <c r="EYP85" s="4"/>
      <c r="EYQ85" s="4"/>
      <c r="EYR85" s="4"/>
      <c r="EYS85" s="4"/>
      <c r="EYT85" s="4"/>
      <c r="EYU85" s="4"/>
      <c r="EYV85" s="4"/>
      <c r="EYW85" s="4"/>
      <c r="EYX85" s="4"/>
      <c r="EYY85" s="4"/>
      <c r="EYZ85" s="4"/>
      <c r="EZA85" s="4"/>
      <c r="EZB85" s="4"/>
      <c r="EZC85" s="4"/>
      <c r="EZD85" s="4"/>
      <c r="EZE85" s="4"/>
      <c r="EZF85" s="4"/>
      <c r="EZG85" s="4"/>
      <c r="EZH85" s="4"/>
      <c r="EZI85" s="4"/>
      <c r="EZJ85" s="4"/>
      <c r="EZK85" s="4"/>
      <c r="EZL85" s="4"/>
      <c r="EZM85" s="4"/>
      <c r="EZN85" s="4"/>
      <c r="EZO85" s="4"/>
      <c r="EZP85" s="4"/>
      <c r="EZQ85" s="4"/>
      <c r="EZR85" s="4"/>
      <c r="EZS85" s="4"/>
      <c r="EZT85" s="4"/>
      <c r="EZU85" s="4"/>
      <c r="EZV85" s="4"/>
      <c r="EZW85" s="4"/>
      <c r="EZX85" s="4"/>
      <c r="EZY85" s="4"/>
      <c r="EZZ85" s="4"/>
      <c r="FAA85" s="4"/>
      <c r="FAB85" s="4"/>
      <c r="FAC85" s="4"/>
      <c r="FAD85" s="4"/>
      <c r="FAE85" s="4"/>
      <c r="FAF85" s="4"/>
      <c r="FAG85" s="4"/>
      <c r="FAH85" s="4"/>
      <c r="FAI85" s="4"/>
      <c r="FAJ85" s="4"/>
      <c r="FAK85" s="4"/>
      <c r="FAL85" s="4"/>
      <c r="FAM85" s="4"/>
      <c r="FAN85" s="4"/>
      <c r="FAO85" s="4"/>
      <c r="FAP85" s="4"/>
      <c r="FAQ85" s="4"/>
      <c r="FAR85" s="4"/>
      <c r="FAS85" s="4"/>
      <c r="FAT85" s="4"/>
      <c r="FAU85" s="4"/>
      <c r="FAV85" s="4"/>
      <c r="FAW85" s="4"/>
      <c r="FAX85" s="4"/>
      <c r="FAY85" s="4"/>
      <c r="FAZ85" s="4"/>
      <c r="FBA85" s="4"/>
      <c r="FBB85" s="4"/>
      <c r="FBC85" s="4"/>
      <c r="FBD85" s="4"/>
      <c r="FBE85" s="4"/>
      <c r="FBF85" s="4"/>
      <c r="FBG85" s="4"/>
      <c r="FBH85" s="4"/>
      <c r="FBI85" s="4"/>
      <c r="FBJ85" s="4"/>
      <c r="FBK85" s="4"/>
      <c r="FBL85" s="4"/>
      <c r="FBM85" s="4"/>
      <c r="FBN85" s="4"/>
      <c r="FBO85" s="4"/>
      <c r="FBP85" s="4"/>
      <c r="FBQ85" s="4"/>
      <c r="FBR85" s="4"/>
      <c r="FBS85" s="4"/>
      <c r="FBT85" s="4"/>
      <c r="FBU85" s="4"/>
      <c r="FBV85" s="4"/>
      <c r="FBW85" s="4"/>
      <c r="FBX85" s="4"/>
      <c r="FBY85" s="4"/>
      <c r="FBZ85" s="4"/>
      <c r="FCA85" s="4"/>
      <c r="FCB85" s="4"/>
      <c r="FCC85" s="4"/>
      <c r="FCD85" s="4"/>
      <c r="FCE85" s="4"/>
      <c r="FCF85" s="4"/>
      <c r="FCG85" s="4"/>
      <c r="FCH85" s="4"/>
      <c r="FCI85" s="4"/>
      <c r="FCJ85" s="4"/>
      <c r="FCK85" s="4"/>
      <c r="FCL85" s="4"/>
      <c r="FCM85" s="4"/>
      <c r="FCN85" s="4"/>
      <c r="FCO85" s="4"/>
      <c r="FCP85" s="4"/>
      <c r="FCQ85" s="4"/>
      <c r="FCR85" s="4"/>
      <c r="FCS85" s="4"/>
      <c r="FCT85" s="4"/>
      <c r="FCU85" s="4"/>
      <c r="FCV85" s="4"/>
      <c r="FCW85" s="4"/>
      <c r="FCX85" s="4"/>
      <c r="FCY85" s="4"/>
      <c r="FCZ85" s="4"/>
      <c r="FDA85" s="4"/>
      <c r="FDB85" s="4"/>
      <c r="FDC85" s="4"/>
      <c r="FDD85" s="4"/>
      <c r="FDE85" s="4"/>
      <c r="FDF85" s="4"/>
      <c r="FDG85" s="4"/>
      <c r="FDH85" s="4"/>
      <c r="FDI85" s="4"/>
      <c r="FDJ85" s="4"/>
      <c r="FDK85" s="4"/>
      <c r="FDL85" s="4"/>
      <c r="FDM85" s="4"/>
      <c r="FDN85" s="4"/>
      <c r="FDO85" s="4"/>
      <c r="FDP85" s="4"/>
      <c r="FDQ85" s="4"/>
      <c r="FDR85" s="4"/>
      <c r="FDS85" s="4"/>
      <c r="FDT85" s="4"/>
      <c r="FDU85" s="4"/>
      <c r="FDV85" s="4"/>
      <c r="FDW85" s="4"/>
      <c r="FDX85" s="4"/>
      <c r="FDY85" s="4"/>
      <c r="FDZ85" s="4"/>
      <c r="FEA85" s="4"/>
      <c r="FEB85" s="4"/>
      <c r="FEC85" s="4"/>
      <c r="FED85" s="4"/>
      <c r="FEE85" s="4"/>
      <c r="FEF85" s="4"/>
      <c r="FEG85" s="4"/>
      <c r="FEH85" s="4"/>
      <c r="FEI85" s="4"/>
      <c r="FEJ85" s="4"/>
      <c r="FEK85" s="4"/>
      <c r="FEL85" s="4"/>
      <c r="FEM85" s="4"/>
      <c r="FEN85" s="4"/>
      <c r="FEO85" s="4"/>
      <c r="FEP85" s="4"/>
      <c r="FEQ85" s="4"/>
      <c r="FER85" s="4"/>
      <c r="FES85" s="4"/>
      <c r="FET85" s="4"/>
      <c r="FEU85" s="4"/>
      <c r="FEV85" s="4"/>
      <c r="FEW85" s="4"/>
      <c r="FEX85" s="4"/>
      <c r="FEY85" s="4"/>
      <c r="FEZ85" s="4"/>
      <c r="FFA85" s="4"/>
      <c r="FFB85" s="4"/>
      <c r="FFC85" s="4"/>
      <c r="FFD85" s="4"/>
      <c r="FFE85" s="4"/>
      <c r="FFF85" s="4"/>
      <c r="FFG85" s="4"/>
      <c r="FFH85" s="4"/>
      <c r="FFI85" s="4"/>
      <c r="FFJ85" s="4"/>
      <c r="FFK85" s="4"/>
      <c r="FFL85" s="4"/>
      <c r="FFM85" s="4"/>
      <c r="FFN85" s="4"/>
      <c r="FFO85" s="4"/>
      <c r="FFP85" s="4"/>
      <c r="FFQ85" s="4"/>
      <c r="FFR85" s="4"/>
      <c r="FFS85" s="4"/>
      <c r="FFT85" s="4"/>
      <c r="FFU85" s="4"/>
      <c r="FFV85" s="4"/>
      <c r="FFW85" s="4"/>
      <c r="FFX85" s="4"/>
      <c r="FFY85" s="4"/>
      <c r="FFZ85" s="4"/>
      <c r="FGA85" s="4"/>
      <c r="FGB85" s="4"/>
      <c r="FGC85" s="4"/>
      <c r="FGD85" s="4"/>
      <c r="FGE85" s="4"/>
      <c r="FGF85" s="4"/>
      <c r="FGG85" s="4"/>
      <c r="FGH85" s="4"/>
      <c r="FGI85" s="4"/>
      <c r="FGJ85" s="4"/>
      <c r="FGK85" s="4"/>
      <c r="FGL85" s="4"/>
      <c r="FGM85" s="4"/>
      <c r="FGN85" s="4"/>
      <c r="FGO85" s="4"/>
      <c r="FGP85" s="4"/>
      <c r="FGQ85" s="4"/>
      <c r="FGR85" s="4"/>
      <c r="FGS85" s="4"/>
      <c r="FGT85" s="4"/>
      <c r="FGU85" s="4"/>
      <c r="FGV85" s="4"/>
      <c r="FGW85" s="4"/>
      <c r="FGX85" s="4"/>
      <c r="FGY85" s="4"/>
      <c r="FGZ85" s="4"/>
      <c r="FHA85" s="4"/>
      <c r="FHB85" s="4"/>
      <c r="FHC85" s="4"/>
      <c r="FHD85" s="4"/>
      <c r="FHE85" s="4"/>
      <c r="FHF85" s="4"/>
      <c r="FHG85" s="4"/>
      <c r="FHH85" s="4"/>
      <c r="FHI85" s="4"/>
      <c r="FHJ85" s="4"/>
      <c r="FHK85" s="4"/>
      <c r="FHL85" s="4"/>
      <c r="FHM85" s="4"/>
      <c r="FHN85" s="4"/>
      <c r="FHO85" s="4"/>
      <c r="FHP85" s="4"/>
      <c r="FHQ85" s="4"/>
      <c r="FHR85" s="4"/>
      <c r="FHS85" s="4"/>
      <c r="FHT85" s="4"/>
      <c r="FHU85" s="4"/>
      <c r="FHV85" s="4"/>
      <c r="FHW85" s="4"/>
      <c r="FHX85" s="4"/>
      <c r="FHY85" s="4"/>
      <c r="FHZ85" s="4"/>
      <c r="FIA85" s="4"/>
      <c r="FIB85" s="4"/>
      <c r="FIC85" s="4"/>
      <c r="FID85" s="4"/>
      <c r="FIE85" s="4"/>
      <c r="FIF85" s="4"/>
      <c r="FIG85" s="4"/>
      <c r="FIH85" s="4"/>
      <c r="FII85" s="4"/>
      <c r="FIJ85" s="4"/>
      <c r="FIK85" s="4"/>
      <c r="FIL85" s="4"/>
      <c r="FIM85" s="4"/>
      <c r="FIN85" s="4"/>
      <c r="FIO85" s="4"/>
      <c r="FIP85" s="4"/>
      <c r="FIQ85" s="4"/>
      <c r="FIR85" s="4"/>
      <c r="FIS85" s="4"/>
      <c r="FIT85" s="4"/>
      <c r="FIU85" s="4"/>
      <c r="FIV85" s="4"/>
      <c r="FIW85" s="4"/>
      <c r="FIX85" s="4"/>
      <c r="FIY85" s="4"/>
      <c r="FIZ85" s="4"/>
      <c r="FJA85" s="4"/>
      <c r="FJB85" s="4"/>
      <c r="FJC85" s="4"/>
      <c r="FJD85" s="4"/>
      <c r="FJE85" s="4"/>
      <c r="FJF85" s="4"/>
      <c r="FJG85" s="4"/>
      <c r="FJH85" s="4"/>
      <c r="FJI85" s="4"/>
      <c r="FJJ85" s="4"/>
      <c r="FJK85" s="4"/>
      <c r="FJL85" s="4"/>
      <c r="FJM85" s="4"/>
      <c r="FJN85" s="4"/>
      <c r="FJO85" s="4"/>
      <c r="FJP85" s="4"/>
      <c r="FJQ85" s="4"/>
      <c r="FJR85" s="4"/>
      <c r="FJS85" s="4"/>
      <c r="FJT85" s="4"/>
      <c r="FJU85" s="4"/>
      <c r="FJV85" s="4"/>
      <c r="FJW85" s="4"/>
      <c r="FJX85" s="4"/>
      <c r="FJY85" s="4"/>
      <c r="FJZ85" s="4"/>
      <c r="FKA85" s="4"/>
      <c r="FKB85" s="4"/>
      <c r="FKC85" s="4"/>
      <c r="FKD85" s="4"/>
      <c r="FKE85" s="4"/>
      <c r="FKF85" s="4"/>
      <c r="FKG85" s="4"/>
      <c r="FKH85" s="4"/>
      <c r="FKI85" s="4"/>
      <c r="FKJ85" s="4"/>
      <c r="FKK85" s="4"/>
      <c r="FKL85" s="4"/>
      <c r="FKM85" s="4"/>
      <c r="FKN85" s="4"/>
      <c r="FKO85" s="4"/>
      <c r="FKP85" s="4"/>
      <c r="FKQ85" s="4"/>
      <c r="FKR85" s="4"/>
      <c r="FKS85" s="4"/>
      <c r="FKT85" s="4"/>
      <c r="FKU85" s="4"/>
      <c r="FKV85" s="4"/>
      <c r="FKW85" s="4"/>
      <c r="FKX85" s="4"/>
      <c r="FKY85" s="4"/>
      <c r="FKZ85" s="4"/>
      <c r="FLA85" s="4"/>
      <c r="FLB85" s="4"/>
      <c r="FLC85" s="4"/>
      <c r="FLD85" s="4"/>
      <c r="FLE85" s="4"/>
      <c r="FLF85" s="4"/>
      <c r="FLG85" s="4"/>
      <c r="FLH85" s="4"/>
      <c r="FLI85" s="4"/>
      <c r="FLJ85" s="4"/>
      <c r="FLK85" s="4"/>
      <c r="FLL85" s="4"/>
      <c r="FLM85" s="4"/>
      <c r="FLN85" s="4"/>
      <c r="FLO85" s="4"/>
      <c r="FLP85" s="4"/>
      <c r="FLQ85" s="4"/>
      <c r="FLR85" s="4"/>
      <c r="FLS85" s="4"/>
      <c r="FLT85" s="4"/>
      <c r="FLU85" s="4"/>
      <c r="FLV85" s="4"/>
      <c r="FLW85" s="4"/>
      <c r="FLX85" s="4"/>
      <c r="FLY85" s="4"/>
      <c r="FLZ85" s="4"/>
      <c r="FMA85" s="4"/>
      <c r="FMB85" s="4"/>
      <c r="FMC85" s="4"/>
      <c r="FMD85" s="4"/>
      <c r="FME85" s="4"/>
      <c r="FMF85" s="4"/>
      <c r="FMG85" s="4"/>
      <c r="FMH85" s="4"/>
      <c r="FMI85" s="4"/>
      <c r="FMJ85" s="4"/>
      <c r="FMK85" s="4"/>
      <c r="FML85" s="4"/>
      <c r="FMM85" s="4"/>
      <c r="FMN85" s="4"/>
      <c r="FMO85" s="4"/>
      <c r="FMP85" s="4"/>
      <c r="FMQ85" s="4"/>
      <c r="FMR85" s="4"/>
      <c r="FMS85" s="4"/>
      <c r="FMT85" s="4"/>
      <c r="FMU85" s="4"/>
      <c r="FMV85" s="4"/>
      <c r="FMW85" s="4"/>
      <c r="FMX85" s="4"/>
      <c r="FMY85" s="4"/>
      <c r="FMZ85" s="4"/>
      <c r="FNA85" s="4"/>
      <c r="FNB85" s="4"/>
      <c r="FNC85" s="4"/>
      <c r="FND85" s="4"/>
      <c r="FNE85" s="4"/>
      <c r="FNF85" s="4"/>
      <c r="FNG85" s="4"/>
      <c r="FNH85" s="4"/>
      <c r="FNI85" s="4"/>
      <c r="FNJ85" s="4"/>
      <c r="FNK85" s="4"/>
      <c r="FNL85" s="4"/>
      <c r="FNM85" s="4"/>
      <c r="FNN85" s="4"/>
      <c r="FNO85" s="4"/>
      <c r="FNP85" s="4"/>
      <c r="FNQ85" s="4"/>
      <c r="FNR85" s="4"/>
      <c r="FNS85" s="4"/>
      <c r="FNT85" s="4"/>
      <c r="FNU85" s="4"/>
      <c r="FNV85" s="4"/>
      <c r="FNW85" s="4"/>
      <c r="FNX85" s="4"/>
      <c r="FNY85" s="4"/>
      <c r="FNZ85" s="4"/>
      <c r="FOA85" s="4"/>
      <c r="FOB85" s="4"/>
      <c r="FOC85" s="4"/>
      <c r="FOD85" s="4"/>
      <c r="FOE85" s="4"/>
      <c r="FOF85" s="4"/>
      <c r="FOG85" s="4"/>
      <c r="FOH85" s="4"/>
      <c r="FOI85" s="4"/>
      <c r="FOJ85" s="4"/>
      <c r="FOK85" s="4"/>
      <c r="FOL85" s="4"/>
      <c r="FOM85" s="4"/>
      <c r="FON85" s="4"/>
      <c r="FOO85" s="4"/>
      <c r="FOP85" s="4"/>
      <c r="FOQ85" s="4"/>
      <c r="FOR85" s="4"/>
      <c r="FOS85" s="4"/>
      <c r="FOT85" s="4"/>
      <c r="FOU85" s="4"/>
      <c r="FOV85" s="4"/>
      <c r="FOW85" s="4"/>
      <c r="FOX85" s="4"/>
      <c r="FOY85" s="4"/>
      <c r="FOZ85" s="4"/>
      <c r="FPA85" s="4"/>
      <c r="FPB85" s="4"/>
      <c r="FPC85" s="4"/>
      <c r="FPD85" s="4"/>
      <c r="FPE85" s="4"/>
      <c r="FPF85" s="4"/>
      <c r="FPG85" s="4"/>
      <c r="FPH85" s="4"/>
      <c r="FPI85" s="4"/>
      <c r="FPJ85" s="4"/>
      <c r="FPK85" s="4"/>
      <c r="FPL85" s="4"/>
      <c r="FPM85" s="4"/>
      <c r="FPN85" s="4"/>
      <c r="FPO85" s="4"/>
      <c r="FPP85" s="4"/>
      <c r="FPQ85" s="4"/>
      <c r="FPR85" s="4"/>
      <c r="FPS85" s="4"/>
      <c r="FPT85" s="4"/>
      <c r="FPU85" s="4"/>
      <c r="FPV85" s="4"/>
      <c r="FPW85" s="4"/>
      <c r="FPX85" s="4"/>
      <c r="FPY85" s="4"/>
      <c r="FPZ85" s="4"/>
      <c r="FQA85" s="4"/>
      <c r="FQB85" s="4"/>
      <c r="FQC85" s="4"/>
      <c r="FQD85" s="4"/>
      <c r="FQE85" s="4"/>
      <c r="FQF85" s="4"/>
      <c r="FQG85" s="4"/>
      <c r="FQH85" s="4"/>
      <c r="FQI85" s="4"/>
      <c r="FQJ85" s="4"/>
      <c r="FQK85" s="4"/>
      <c r="FQL85" s="4"/>
      <c r="FQM85" s="4"/>
      <c r="FQN85" s="4"/>
      <c r="FQO85" s="4"/>
      <c r="FQP85" s="4"/>
      <c r="FQQ85" s="4"/>
      <c r="FQR85" s="4"/>
      <c r="FQS85" s="4"/>
      <c r="FQT85" s="4"/>
      <c r="FQU85" s="4"/>
      <c r="FQV85" s="4"/>
      <c r="FQW85" s="4"/>
      <c r="FQX85" s="4"/>
      <c r="FQY85" s="4"/>
      <c r="FQZ85" s="4"/>
      <c r="FRA85" s="4"/>
      <c r="FRB85" s="4"/>
      <c r="FRC85" s="4"/>
      <c r="FRD85" s="4"/>
      <c r="FRE85" s="4"/>
      <c r="FRF85" s="4"/>
      <c r="FRG85" s="4"/>
      <c r="FRH85" s="4"/>
      <c r="FRI85" s="4"/>
      <c r="FRJ85" s="4"/>
      <c r="FRK85" s="4"/>
      <c r="FRL85" s="4"/>
      <c r="FRM85" s="4"/>
      <c r="FRN85" s="4"/>
      <c r="FRO85" s="4"/>
      <c r="FRP85" s="4"/>
      <c r="FRQ85" s="4"/>
      <c r="FRR85" s="4"/>
      <c r="FRS85" s="4"/>
      <c r="FRT85" s="4"/>
      <c r="FRU85" s="4"/>
      <c r="FRV85" s="4"/>
      <c r="FRW85" s="4"/>
      <c r="FRX85" s="4"/>
      <c r="FRY85" s="4"/>
      <c r="FRZ85" s="4"/>
      <c r="FSA85" s="4"/>
      <c r="FSB85" s="4"/>
      <c r="FSC85" s="4"/>
      <c r="FSD85" s="4"/>
      <c r="FSE85" s="4"/>
      <c r="FSF85" s="4"/>
      <c r="FSG85" s="4"/>
      <c r="FSH85" s="4"/>
      <c r="FSI85" s="4"/>
      <c r="FSJ85" s="4"/>
      <c r="FSK85" s="4"/>
      <c r="FSL85" s="4"/>
      <c r="FSM85" s="4"/>
      <c r="FSN85" s="4"/>
      <c r="FSO85" s="4"/>
      <c r="FSP85" s="4"/>
      <c r="FSQ85" s="4"/>
      <c r="FSR85" s="4"/>
      <c r="FSS85" s="4"/>
      <c r="FST85" s="4"/>
      <c r="FSU85" s="4"/>
      <c r="FSV85" s="4"/>
      <c r="FSW85" s="4"/>
      <c r="FSX85" s="4"/>
      <c r="FSY85" s="4"/>
      <c r="FSZ85" s="4"/>
      <c r="FTA85" s="4"/>
      <c r="FTB85" s="4"/>
      <c r="FTC85" s="4"/>
      <c r="FTD85" s="4"/>
      <c r="FTE85" s="4"/>
      <c r="FTF85" s="4"/>
      <c r="FTG85" s="4"/>
      <c r="FTH85" s="4"/>
      <c r="FTI85" s="4"/>
      <c r="FTJ85" s="4"/>
      <c r="FTK85" s="4"/>
      <c r="FTL85" s="4"/>
      <c r="FTM85" s="4"/>
      <c r="FTN85" s="4"/>
      <c r="FTO85" s="4"/>
      <c r="FTP85" s="4"/>
      <c r="FTQ85" s="4"/>
      <c r="FTR85" s="4"/>
      <c r="FTS85" s="4"/>
      <c r="FTT85" s="4"/>
      <c r="FTU85" s="4"/>
      <c r="FTV85" s="4"/>
      <c r="FTW85" s="4"/>
      <c r="FTX85" s="4"/>
      <c r="FTY85" s="4"/>
      <c r="FTZ85" s="4"/>
      <c r="FUA85" s="4"/>
      <c r="FUB85" s="4"/>
      <c r="FUC85" s="4"/>
      <c r="FUD85" s="4"/>
      <c r="FUE85" s="4"/>
      <c r="FUF85" s="4"/>
      <c r="FUG85" s="4"/>
      <c r="FUH85" s="4"/>
      <c r="FUI85" s="4"/>
      <c r="FUJ85" s="4"/>
      <c r="FUK85" s="4"/>
      <c r="FUL85" s="4"/>
      <c r="FUM85" s="4"/>
      <c r="FUN85" s="4"/>
      <c r="FUO85" s="4"/>
      <c r="FUP85" s="4"/>
      <c r="FUQ85" s="4"/>
      <c r="FUR85" s="4"/>
      <c r="FUS85" s="4"/>
      <c r="FUT85" s="4"/>
      <c r="FUU85" s="4"/>
      <c r="FUV85" s="4"/>
      <c r="FUW85" s="4"/>
      <c r="FUX85" s="4"/>
      <c r="FUY85" s="4"/>
      <c r="FUZ85" s="4"/>
      <c r="FVA85" s="4"/>
      <c r="FVB85" s="4"/>
      <c r="FVC85" s="4"/>
      <c r="FVD85" s="4"/>
      <c r="FVE85" s="4"/>
      <c r="FVF85" s="4"/>
      <c r="FVG85" s="4"/>
      <c r="FVH85" s="4"/>
      <c r="FVI85" s="4"/>
      <c r="FVJ85" s="4"/>
      <c r="FVK85" s="4"/>
      <c r="FVL85" s="4"/>
      <c r="FVM85" s="4"/>
      <c r="FVN85" s="4"/>
      <c r="FVO85" s="4"/>
      <c r="FVP85" s="4"/>
      <c r="FVQ85" s="4"/>
      <c r="FVR85" s="4"/>
      <c r="FVS85" s="4"/>
      <c r="FVT85" s="4"/>
      <c r="FVU85" s="4"/>
      <c r="FVV85" s="4"/>
      <c r="FVW85" s="4"/>
      <c r="FVX85" s="4"/>
      <c r="FVY85" s="4"/>
      <c r="FVZ85" s="4"/>
      <c r="FWA85" s="4"/>
      <c r="FWB85" s="4"/>
      <c r="FWC85" s="4"/>
      <c r="FWD85" s="4"/>
      <c r="FWE85" s="4"/>
      <c r="FWF85" s="4"/>
      <c r="FWG85" s="4"/>
      <c r="FWH85" s="4"/>
      <c r="FWI85" s="4"/>
      <c r="FWJ85" s="4"/>
      <c r="FWK85" s="4"/>
      <c r="FWL85" s="4"/>
      <c r="FWM85" s="4"/>
      <c r="FWN85" s="4"/>
      <c r="FWO85" s="4"/>
      <c r="FWP85" s="4"/>
      <c r="FWQ85" s="4"/>
      <c r="FWR85" s="4"/>
      <c r="FWS85" s="4"/>
      <c r="FWT85" s="4"/>
      <c r="FWU85" s="4"/>
      <c r="FWV85" s="4"/>
      <c r="FWW85" s="4"/>
      <c r="FWX85" s="4"/>
      <c r="FWY85" s="4"/>
      <c r="FWZ85" s="4"/>
      <c r="FXA85" s="4"/>
      <c r="FXB85" s="4"/>
      <c r="FXC85" s="4"/>
      <c r="FXD85" s="4"/>
      <c r="FXE85" s="4"/>
      <c r="FXF85" s="4"/>
      <c r="FXG85" s="4"/>
      <c r="FXH85" s="4"/>
      <c r="FXI85" s="4"/>
      <c r="FXJ85" s="4"/>
      <c r="FXK85" s="4"/>
      <c r="FXL85" s="4"/>
      <c r="FXM85" s="4"/>
      <c r="FXN85" s="4"/>
      <c r="FXO85" s="4"/>
      <c r="FXP85" s="4"/>
      <c r="FXQ85" s="4"/>
      <c r="FXR85" s="4"/>
      <c r="FXS85" s="4"/>
      <c r="FXT85" s="4"/>
      <c r="FXU85" s="4"/>
      <c r="FXV85" s="4"/>
      <c r="FXW85" s="4"/>
      <c r="FXX85" s="4"/>
      <c r="FXY85" s="4"/>
      <c r="FXZ85" s="4"/>
      <c r="FYA85" s="4"/>
      <c r="FYB85" s="4"/>
      <c r="FYC85" s="4"/>
      <c r="FYD85" s="4"/>
      <c r="FYE85" s="4"/>
      <c r="FYF85" s="4"/>
      <c r="FYG85" s="4"/>
      <c r="FYH85" s="4"/>
      <c r="FYI85" s="4"/>
      <c r="FYJ85" s="4"/>
      <c r="FYK85" s="4"/>
      <c r="FYL85" s="4"/>
      <c r="FYM85" s="4"/>
      <c r="FYN85" s="4"/>
      <c r="FYO85" s="4"/>
      <c r="FYP85" s="4"/>
      <c r="FYQ85" s="4"/>
      <c r="FYR85" s="4"/>
      <c r="FYS85" s="4"/>
      <c r="FYT85" s="4"/>
      <c r="FYU85" s="4"/>
      <c r="FYV85" s="4"/>
      <c r="FYW85" s="4"/>
      <c r="FYX85" s="4"/>
      <c r="FYY85" s="4"/>
      <c r="FYZ85" s="4"/>
      <c r="FZA85" s="4"/>
      <c r="FZB85" s="4"/>
      <c r="FZC85" s="4"/>
      <c r="FZD85" s="4"/>
      <c r="FZE85" s="4"/>
      <c r="FZF85" s="4"/>
      <c r="FZG85" s="4"/>
      <c r="FZH85" s="4"/>
      <c r="FZI85" s="4"/>
      <c r="FZJ85" s="4"/>
      <c r="FZK85" s="4"/>
      <c r="FZL85" s="4"/>
      <c r="FZM85" s="4"/>
      <c r="FZN85" s="4"/>
      <c r="FZO85" s="4"/>
      <c r="FZP85" s="4"/>
      <c r="FZQ85" s="4"/>
      <c r="FZR85" s="4"/>
      <c r="FZS85" s="4"/>
      <c r="FZT85" s="4"/>
      <c r="FZU85" s="4"/>
      <c r="FZV85" s="4"/>
      <c r="FZW85" s="4"/>
      <c r="FZX85" s="4"/>
      <c r="FZY85" s="4"/>
      <c r="FZZ85" s="4"/>
      <c r="GAA85" s="4"/>
      <c r="GAB85" s="4"/>
      <c r="GAC85" s="4"/>
      <c r="GAD85" s="4"/>
      <c r="GAE85" s="4"/>
      <c r="GAF85" s="4"/>
      <c r="GAG85" s="4"/>
      <c r="GAH85" s="4"/>
      <c r="GAI85" s="4"/>
      <c r="GAJ85" s="4"/>
      <c r="GAK85" s="4"/>
      <c r="GAL85" s="4"/>
      <c r="GAM85" s="4"/>
      <c r="GAN85" s="4"/>
      <c r="GAO85" s="4"/>
      <c r="GAP85" s="4"/>
      <c r="GAQ85" s="4"/>
      <c r="GAR85" s="4"/>
      <c r="GAS85" s="4"/>
      <c r="GAT85" s="4"/>
      <c r="GAU85" s="4"/>
      <c r="GAV85" s="4"/>
      <c r="GAW85" s="4"/>
      <c r="GAX85" s="4"/>
      <c r="GAY85" s="4"/>
      <c r="GAZ85" s="4"/>
      <c r="GBA85" s="4"/>
      <c r="GBB85" s="4"/>
      <c r="GBC85" s="4"/>
      <c r="GBD85" s="4"/>
      <c r="GBE85" s="4"/>
      <c r="GBF85" s="4"/>
      <c r="GBG85" s="4"/>
      <c r="GBH85" s="4"/>
      <c r="GBI85" s="4"/>
      <c r="GBJ85" s="4"/>
      <c r="GBK85" s="4"/>
      <c r="GBL85" s="4"/>
      <c r="GBM85" s="4"/>
      <c r="GBN85" s="4"/>
      <c r="GBO85" s="4"/>
      <c r="GBP85" s="4"/>
      <c r="GBQ85" s="4"/>
      <c r="GBR85" s="4"/>
      <c r="GBS85" s="4"/>
      <c r="GBT85" s="4"/>
      <c r="GBU85" s="4"/>
      <c r="GBV85" s="4"/>
      <c r="GBW85" s="4"/>
      <c r="GBX85" s="4"/>
      <c r="GBY85" s="4"/>
      <c r="GBZ85" s="4"/>
      <c r="GCA85" s="4"/>
      <c r="GCB85" s="4"/>
      <c r="GCC85" s="4"/>
      <c r="GCD85" s="4"/>
      <c r="GCE85" s="4"/>
      <c r="GCF85" s="4"/>
      <c r="GCG85" s="4"/>
      <c r="GCH85" s="4"/>
      <c r="GCI85" s="4"/>
      <c r="GCJ85" s="4"/>
      <c r="GCK85" s="4"/>
      <c r="GCL85" s="4"/>
      <c r="GCM85" s="4"/>
      <c r="GCN85" s="4"/>
      <c r="GCO85" s="4"/>
      <c r="GCP85" s="4"/>
      <c r="GCQ85" s="4"/>
      <c r="GCR85" s="4"/>
      <c r="GCS85" s="4"/>
      <c r="GCT85" s="4"/>
      <c r="GCU85" s="4"/>
      <c r="GCV85" s="4"/>
      <c r="GCW85" s="4"/>
      <c r="GCX85" s="4"/>
      <c r="GCY85" s="4"/>
      <c r="GCZ85" s="4"/>
      <c r="GDA85" s="4"/>
      <c r="GDB85" s="4"/>
      <c r="GDC85" s="4"/>
      <c r="GDD85" s="4"/>
      <c r="GDE85" s="4"/>
      <c r="GDF85" s="4"/>
      <c r="GDG85" s="4"/>
      <c r="GDH85" s="4"/>
      <c r="GDI85" s="4"/>
      <c r="GDJ85" s="4"/>
      <c r="GDK85" s="4"/>
      <c r="GDL85" s="4"/>
      <c r="GDM85" s="4"/>
      <c r="GDN85" s="4"/>
      <c r="GDO85" s="4"/>
      <c r="GDP85" s="4"/>
      <c r="GDQ85" s="4"/>
      <c r="GDR85" s="4"/>
      <c r="GDS85" s="4"/>
      <c r="GDT85" s="4"/>
      <c r="GDU85" s="4"/>
      <c r="GDV85" s="4"/>
      <c r="GDW85" s="4"/>
      <c r="GDX85" s="4"/>
      <c r="GDY85" s="4"/>
      <c r="GDZ85" s="4"/>
      <c r="GEA85" s="4"/>
      <c r="GEB85" s="4"/>
      <c r="GEC85" s="4"/>
      <c r="GED85" s="4"/>
      <c r="GEE85" s="4"/>
      <c r="GEF85" s="4"/>
      <c r="GEG85" s="4"/>
      <c r="GEH85" s="4"/>
      <c r="GEI85" s="4"/>
      <c r="GEJ85" s="4"/>
      <c r="GEK85" s="4"/>
      <c r="GEL85" s="4"/>
      <c r="GEM85" s="4"/>
      <c r="GEN85" s="4"/>
      <c r="GEO85" s="4"/>
      <c r="GEP85" s="4"/>
      <c r="GEQ85" s="4"/>
      <c r="GER85" s="4"/>
      <c r="GES85" s="4"/>
      <c r="GET85" s="4"/>
      <c r="GEU85" s="4"/>
      <c r="GEV85" s="4"/>
      <c r="GEW85" s="4"/>
      <c r="GEX85" s="4"/>
      <c r="GEY85" s="4"/>
      <c r="GEZ85" s="4"/>
      <c r="GFA85" s="4"/>
      <c r="GFB85" s="4"/>
      <c r="GFC85" s="4"/>
      <c r="GFD85" s="4"/>
      <c r="GFE85" s="4"/>
      <c r="GFF85" s="4"/>
      <c r="GFG85" s="4"/>
      <c r="GFH85" s="4"/>
      <c r="GFI85" s="4"/>
      <c r="GFJ85" s="4"/>
      <c r="GFK85" s="4"/>
      <c r="GFL85" s="4"/>
      <c r="GFM85" s="4"/>
      <c r="GFN85" s="4"/>
      <c r="GFO85" s="4"/>
      <c r="GFP85" s="4"/>
      <c r="GFQ85" s="4"/>
      <c r="GFR85" s="4"/>
      <c r="GFS85" s="4"/>
      <c r="GFT85" s="4"/>
      <c r="GFU85" s="4"/>
      <c r="GFV85" s="4"/>
      <c r="GFW85" s="4"/>
      <c r="GFX85" s="4"/>
      <c r="GFY85" s="4"/>
      <c r="GFZ85" s="4"/>
      <c r="GGA85" s="4"/>
      <c r="GGB85" s="4"/>
      <c r="GGC85" s="4"/>
      <c r="GGD85" s="4"/>
      <c r="GGE85" s="4"/>
      <c r="GGF85" s="4"/>
      <c r="GGG85" s="4"/>
      <c r="GGH85" s="4"/>
      <c r="GGI85" s="4"/>
      <c r="GGJ85" s="4"/>
      <c r="GGK85" s="4"/>
      <c r="GGL85" s="4"/>
      <c r="GGM85" s="4"/>
      <c r="GGN85" s="4"/>
      <c r="GGO85" s="4"/>
      <c r="GGP85" s="4"/>
      <c r="GGQ85" s="4"/>
      <c r="GGR85" s="4"/>
      <c r="GGS85" s="4"/>
      <c r="GGT85" s="4"/>
      <c r="GGU85" s="4"/>
      <c r="GGV85" s="4"/>
      <c r="GGW85" s="4"/>
      <c r="GGX85" s="4"/>
      <c r="GGY85" s="4"/>
      <c r="GGZ85" s="4"/>
      <c r="GHA85" s="4"/>
      <c r="GHB85" s="4"/>
      <c r="GHC85" s="4"/>
      <c r="GHD85" s="4"/>
      <c r="GHE85" s="4"/>
      <c r="GHF85" s="4"/>
      <c r="GHG85" s="4"/>
      <c r="GHH85" s="4"/>
      <c r="GHI85" s="4"/>
      <c r="GHJ85" s="4"/>
      <c r="GHK85" s="4"/>
      <c r="GHL85" s="4"/>
      <c r="GHM85" s="4"/>
      <c r="GHN85" s="4"/>
      <c r="GHO85" s="4"/>
      <c r="GHP85" s="4"/>
      <c r="GHQ85" s="4"/>
      <c r="GHR85" s="4"/>
      <c r="GHS85" s="4"/>
      <c r="GHT85" s="4"/>
      <c r="GHU85" s="4"/>
      <c r="GHV85" s="4"/>
      <c r="GHW85" s="4"/>
      <c r="GHX85" s="4"/>
      <c r="GHY85" s="4"/>
      <c r="GHZ85" s="4"/>
      <c r="GIA85" s="4"/>
      <c r="GIB85" s="4"/>
      <c r="GIC85" s="4"/>
      <c r="GID85" s="4"/>
      <c r="GIE85" s="4"/>
      <c r="GIF85" s="4"/>
      <c r="GIG85" s="4"/>
      <c r="GIH85" s="4"/>
      <c r="GII85" s="4"/>
      <c r="GIJ85" s="4"/>
      <c r="GIK85" s="4"/>
      <c r="GIL85" s="4"/>
      <c r="GIM85" s="4"/>
      <c r="GIN85" s="4"/>
      <c r="GIO85" s="4"/>
      <c r="GIP85" s="4"/>
      <c r="GIQ85" s="4"/>
      <c r="GIR85" s="4"/>
      <c r="GIS85" s="4"/>
      <c r="GIT85" s="4"/>
      <c r="GIU85" s="4"/>
      <c r="GIV85" s="4"/>
      <c r="GIW85" s="4"/>
      <c r="GIX85" s="4"/>
      <c r="GIY85" s="4"/>
      <c r="GIZ85" s="4"/>
      <c r="GJA85" s="4"/>
      <c r="GJB85" s="4"/>
      <c r="GJC85" s="4"/>
      <c r="GJD85" s="4"/>
      <c r="GJE85" s="4"/>
      <c r="GJF85" s="4"/>
      <c r="GJG85" s="4"/>
      <c r="GJH85" s="4"/>
      <c r="GJI85" s="4"/>
      <c r="GJJ85" s="4"/>
      <c r="GJK85" s="4"/>
      <c r="GJL85" s="4"/>
      <c r="GJM85" s="4"/>
      <c r="GJN85" s="4"/>
      <c r="GJO85" s="4"/>
      <c r="GJP85" s="4"/>
      <c r="GJQ85" s="4"/>
      <c r="GJR85" s="4"/>
      <c r="GJS85" s="4"/>
      <c r="GJT85" s="4"/>
      <c r="GJU85" s="4"/>
      <c r="GJV85" s="4"/>
      <c r="GJW85" s="4"/>
      <c r="GJX85" s="4"/>
      <c r="GJY85" s="4"/>
      <c r="GJZ85" s="4"/>
      <c r="GKA85" s="4"/>
      <c r="GKB85" s="4"/>
      <c r="GKC85" s="4"/>
      <c r="GKD85" s="4"/>
      <c r="GKE85" s="4"/>
      <c r="GKF85" s="4"/>
      <c r="GKG85" s="4"/>
      <c r="GKH85" s="4"/>
      <c r="GKI85" s="4"/>
      <c r="GKJ85" s="4"/>
      <c r="GKK85" s="4"/>
      <c r="GKL85" s="4"/>
      <c r="GKM85" s="4"/>
      <c r="GKN85" s="4"/>
      <c r="GKO85" s="4"/>
      <c r="GKP85" s="4"/>
      <c r="GKQ85" s="4"/>
      <c r="GKR85" s="4"/>
      <c r="GKS85" s="4"/>
      <c r="GKT85" s="4"/>
      <c r="GKU85" s="4"/>
      <c r="GKV85" s="4"/>
      <c r="GKW85" s="4"/>
      <c r="GKX85" s="4"/>
      <c r="GKY85" s="4"/>
      <c r="GKZ85" s="4"/>
      <c r="GLA85" s="4"/>
      <c r="GLB85" s="4"/>
      <c r="GLC85" s="4"/>
      <c r="GLD85" s="4"/>
      <c r="GLE85" s="4"/>
      <c r="GLF85" s="4"/>
      <c r="GLG85" s="4"/>
      <c r="GLH85" s="4"/>
      <c r="GLI85" s="4"/>
      <c r="GLJ85" s="4"/>
      <c r="GLK85" s="4"/>
      <c r="GLL85" s="4"/>
      <c r="GLM85" s="4"/>
      <c r="GLN85" s="4"/>
      <c r="GLO85" s="4"/>
      <c r="GLP85" s="4"/>
      <c r="GLQ85" s="4"/>
      <c r="GLR85" s="4"/>
      <c r="GLS85" s="4"/>
      <c r="GLT85" s="4"/>
      <c r="GLU85" s="4"/>
      <c r="GLV85" s="4"/>
      <c r="GLW85" s="4"/>
      <c r="GLX85" s="4"/>
      <c r="GLY85" s="4"/>
      <c r="GLZ85" s="4"/>
      <c r="GMA85" s="4"/>
      <c r="GMB85" s="4"/>
      <c r="GMC85" s="4"/>
      <c r="GMD85" s="4"/>
      <c r="GME85" s="4"/>
      <c r="GMF85" s="4"/>
      <c r="GMG85" s="4"/>
      <c r="GMH85" s="4"/>
      <c r="GMI85" s="4"/>
      <c r="GMJ85" s="4"/>
      <c r="GMK85" s="4"/>
      <c r="GML85" s="4"/>
      <c r="GMM85" s="4"/>
      <c r="GMN85" s="4"/>
      <c r="GMO85" s="4"/>
      <c r="GMP85" s="4"/>
      <c r="GMQ85" s="4"/>
      <c r="GMR85" s="4"/>
      <c r="GMS85" s="4"/>
      <c r="GMT85" s="4"/>
      <c r="GMU85" s="4"/>
      <c r="GMV85" s="4"/>
      <c r="GMW85" s="4"/>
      <c r="GMX85" s="4"/>
      <c r="GMY85" s="4"/>
      <c r="GMZ85" s="4"/>
      <c r="GNA85" s="4"/>
      <c r="GNB85" s="4"/>
      <c r="GNC85" s="4"/>
      <c r="GND85" s="4"/>
      <c r="GNE85" s="4"/>
      <c r="GNF85" s="4"/>
      <c r="GNG85" s="4"/>
      <c r="GNH85" s="4"/>
      <c r="GNI85" s="4"/>
      <c r="GNJ85" s="4"/>
      <c r="GNK85" s="4"/>
      <c r="GNL85" s="4"/>
      <c r="GNM85" s="4"/>
      <c r="GNN85" s="4"/>
      <c r="GNO85" s="4"/>
      <c r="GNP85" s="4"/>
      <c r="GNQ85" s="4"/>
      <c r="GNR85" s="4"/>
      <c r="GNS85" s="4"/>
      <c r="GNT85" s="4"/>
      <c r="GNU85" s="4"/>
      <c r="GNV85" s="4"/>
      <c r="GNW85" s="4"/>
      <c r="GNX85" s="4"/>
      <c r="GNY85" s="4"/>
      <c r="GNZ85" s="4"/>
      <c r="GOA85" s="4"/>
      <c r="GOB85" s="4"/>
      <c r="GOC85" s="4"/>
      <c r="GOD85" s="4"/>
      <c r="GOE85" s="4"/>
      <c r="GOF85" s="4"/>
      <c r="GOG85" s="4"/>
      <c r="GOH85" s="4"/>
      <c r="GOI85" s="4"/>
      <c r="GOJ85" s="4"/>
      <c r="GOK85" s="4"/>
      <c r="GOL85" s="4"/>
      <c r="GOM85" s="4"/>
      <c r="GON85" s="4"/>
      <c r="GOO85" s="4"/>
      <c r="GOP85" s="4"/>
      <c r="GOQ85" s="4"/>
      <c r="GOR85" s="4"/>
      <c r="GOS85" s="4"/>
      <c r="GOT85" s="4"/>
      <c r="GOU85" s="4"/>
      <c r="GOV85" s="4"/>
      <c r="GOW85" s="4"/>
      <c r="GOX85" s="4"/>
      <c r="GOY85" s="4"/>
      <c r="GOZ85" s="4"/>
      <c r="GPA85" s="4"/>
      <c r="GPB85" s="4"/>
      <c r="GPC85" s="4"/>
      <c r="GPD85" s="4"/>
      <c r="GPE85" s="4"/>
      <c r="GPF85" s="4"/>
      <c r="GPG85" s="4"/>
      <c r="GPH85" s="4"/>
      <c r="GPI85" s="4"/>
      <c r="GPJ85" s="4"/>
      <c r="GPK85" s="4"/>
      <c r="GPL85" s="4"/>
      <c r="GPM85" s="4"/>
      <c r="GPN85" s="4"/>
      <c r="GPO85" s="4"/>
      <c r="GPP85" s="4"/>
      <c r="GPQ85" s="4"/>
      <c r="GPR85" s="4"/>
      <c r="GPS85" s="4"/>
      <c r="GPT85" s="4"/>
      <c r="GPU85" s="4"/>
      <c r="GPV85" s="4"/>
      <c r="GPW85" s="4"/>
      <c r="GPX85" s="4"/>
      <c r="GPY85" s="4"/>
      <c r="GPZ85" s="4"/>
      <c r="GQA85" s="4"/>
      <c r="GQB85" s="4"/>
      <c r="GQC85" s="4"/>
      <c r="GQD85" s="4"/>
      <c r="GQE85" s="4"/>
      <c r="GQF85" s="4"/>
      <c r="GQG85" s="4"/>
      <c r="GQH85" s="4"/>
      <c r="GQI85" s="4"/>
      <c r="GQJ85" s="4"/>
      <c r="GQK85" s="4"/>
      <c r="GQL85" s="4"/>
      <c r="GQM85" s="4"/>
      <c r="GQN85" s="4"/>
      <c r="GQO85" s="4"/>
      <c r="GQP85" s="4"/>
      <c r="GQQ85" s="4"/>
      <c r="GQR85" s="4"/>
      <c r="GQS85" s="4"/>
      <c r="GQT85" s="4"/>
      <c r="GQU85" s="4"/>
      <c r="GQV85" s="4"/>
      <c r="GQW85" s="4"/>
      <c r="GQX85" s="4"/>
      <c r="GQY85" s="4"/>
      <c r="GQZ85" s="4"/>
      <c r="GRA85" s="4"/>
      <c r="GRB85" s="4"/>
      <c r="GRC85" s="4"/>
      <c r="GRD85" s="4"/>
      <c r="GRE85" s="4"/>
      <c r="GRF85" s="4"/>
      <c r="GRG85" s="4"/>
      <c r="GRH85" s="4"/>
      <c r="GRI85" s="4"/>
      <c r="GRJ85" s="4"/>
      <c r="GRK85" s="4"/>
      <c r="GRL85" s="4"/>
      <c r="GRM85" s="4"/>
      <c r="GRN85" s="4"/>
      <c r="GRO85" s="4"/>
      <c r="GRP85" s="4"/>
      <c r="GRQ85" s="4"/>
      <c r="GRR85" s="4"/>
      <c r="GRS85" s="4"/>
      <c r="GRT85" s="4"/>
      <c r="GRU85" s="4"/>
      <c r="GRV85" s="4"/>
      <c r="GRW85" s="4"/>
      <c r="GRX85" s="4"/>
      <c r="GRY85" s="4"/>
      <c r="GRZ85" s="4"/>
      <c r="GSA85" s="4"/>
      <c r="GSB85" s="4"/>
      <c r="GSC85" s="4"/>
      <c r="GSD85" s="4"/>
      <c r="GSE85" s="4"/>
      <c r="GSF85" s="4"/>
      <c r="GSG85" s="4"/>
      <c r="GSH85" s="4"/>
      <c r="GSI85" s="4"/>
      <c r="GSJ85" s="4"/>
      <c r="GSK85" s="4"/>
      <c r="GSL85" s="4"/>
      <c r="GSM85" s="4"/>
      <c r="GSN85" s="4"/>
      <c r="GSO85" s="4"/>
      <c r="GSP85" s="4"/>
      <c r="GSQ85" s="4"/>
      <c r="GSR85" s="4"/>
      <c r="GSS85" s="4"/>
      <c r="GST85" s="4"/>
      <c r="GSU85" s="4"/>
      <c r="GSV85" s="4"/>
      <c r="GSW85" s="4"/>
      <c r="GSX85" s="4"/>
      <c r="GSY85" s="4"/>
      <c r="GSZ85" s="4"/>
      <c r="GTA85" s="4"/>
      <c r="GTB85" s="4"/>
      <c r="GTC85" s="4"/>
      <c r="GTD85" s="4"/>
      <c r="GTE85" s="4"/>
      <c r="GTF85" s="4"/>
      <c r="GTG85" s="4"/>
      <c r="GTH85" s="4"/>
      <c r="GTI85" s="4"/>
      <c r="GTJ85" s="4"/>
      <c r="GTK85" s="4"/>
      <c r="GTL85" s="4"/>
      <c r="GTM85" s="4"/>
      <c r="GTN85" s="4"/>
      <c r="GTO85" s="4"/>
      <c r="GTP85" s="4"/>
      <c r="GTQ85" s="4"/>
      <c r="GTR85" s="4"/>
      <c r="GTS85" s="4"/>
      <c r="GTT85" s="4"/>
      <c r="GTU85" s="4"/>
      <c r="GTV85" s="4"/>
      <c r="GTW85" s="4"/>
      <c r="GTX85" s="4"/>
      <c r="GTY85" s="4"/>
      <c r="GTZ85" s="4"/>
      <c r="GUA85" s="4"/>
      <c r="GUB85" s="4"/>
      <c r="GUC85" s="4"/>
      <c r="GUD85" s="4"/>
      <c r="GUE85" s="4"/>
      <c r="GUF85" s="4"/>
      <c r="GUG85" s="4"/>
      <c r="GUH85" s="4"/>
      <c r="GUI85" s="4"/>
      <c r="GUJ85" s="4"/>
      <c r="GUK85" s="4"/>
      <c r="GUL85" s="4"/>
      <c r="GUM85" s="4"/>
      <c r="GUN85" s="4"/>
      <c r="GUO85" s="4"/>
      <c r="GUP85" s="4"/>
      <c r="GUQ85" s="4"/>
      <c r="GUR85" s="4"/>
      <c r="GUS85" s="4"/>
      <c r="GUT85" s="4"/>
      <c r="GUU85" s="4"/>
      <c r="GUV85" s="4"/>
      <c r="GUW85" s="4"/>
      <c r="GUX85" s="4"/>
      <c r="GUY85" s="4"/>
      <c r="GUZ85" s="4"/>
      <c r="GVA85" s="4"/>
      <c r="GVB85" s="4"/>
      <c r="GVC85" s="4"/>
      <c r="GVD85" s="4"/>
      <c r="GVE85" s="4"/>
      <c r="GVF85" s="4"/>
      <c r="GVG85" s="4"/>
      <c r="GVH85" s="4"/>
      <c r="GVI85" s="4"/>
      <c r="GVJ85" s="4"/>
      <c r="GVK85" s="4"/>
      <c r="GVL85" s="4"/>
      <c r="GVM85" s="4"/>
      <c r="GVN85" s="4"/>
      <c r="GVO85" s="4"/>
      <c r="GVP85" s="4"/>
      <c r="GVQ85" s="4"/>
      <c r="GVR85" s="4"/>
      <c r="GVS85" s="4"/>
      <c r="GVT85" s="4"/>
      <c r="GVU85" s="4"/>
      <c r="GVV85" s="4"/>
      <c r="GVW85" s="4"/>
      <c r="GVX85" s="4"/>
      <c r="GVY85" s="4"/>
      <c r="GVZ85" s="4"/>
      <c r="GWA85" s="4"/>
      <c r="GWB85" s="4"/>
      <c r="GWC85" s="4"/>
      <c r="GWD85" s="4"/>
      <c r="GWE85" s="4"/>
      <c r="GWF85" s="4"/>
      <c r="GWG85" s="4"/>
      <c r="GWH85" s="4"/>
      <c r="GWI85" s="4"/>
      <c r="GWJ85" s="4"/>
      <c r="GWK85" s="4"/>
      <c r="GWL85" s="4"/>
      <c r="GWM85" s="4"/>
      <c r="GWN85" s="4"/>
      <c r="GWO85" s="4"/>
      <c r="GWP85" s="4"/>
      <c r="GWQ85" s="4"/>
      <c r="GWR85" s="4"/>
      <c r="GWS85" s="4"/>
      <c r="GWT85" s="4"/>
      <c r="GWU85" s="4"/>
      <c r="GWV85" s="4"/>
      <c r="GWW85" s="4"/>
      <c r="GWX85" s="4"/>
      <c r="GWY85" s="4"/>
      <c r="GWZ85" s="4"/>
      <c r="GXA85" s="4"/>
      <c r="GXB85" s="4"/>
      <c r="GXC85" s="4"/>
      <c r="GXD85" s="4"/>
      <c r="GXE85" s="4"/>
      <c r="GXF85" s="4"/>
      <c r="GXG85" s="4"/>
      <c r="GXH85" s="4"/>
      <c r="GXI85" s="4"/>
      <c r="GXJ85" s="4"/>
      <c r="GXK85" s="4"/>
      <c r="GXL85" s="4"/>
      <c r="GXM85" s="4"/>
      <c r="GXN85" s="4"/>
      <c r="GXO85" s="4"/>
      <c r="GXP85" s="4"/>
      <c r="GXQ85" s="4"/>
      <c r="GXR85" s="4"/>
      <c r="GXS85" s="4"/>
      <c r="GXT85" s="4"/>
      <c r="GXU85" s="4"/>
      <c r="GXV85" s="4"/>
      <c r="GXW85" s="4"/>
      <c r="GXX85" s="4"/>
      <c r="GXY85" s="4"/>
      <c r="GXZ85" s="4"/>
      <c r="GYA85" s="4"/>
      <c r="GYB85" s="4"/>
      <c r="GYC85" s="4"/>
      <c r="GYD85" s="4"/>
      <c r="GYE85" s="4"/>
      <c r="GYF85" s="4"/>
      <c r="GYG85" s="4"/>
      <c r="GYH85" s="4"/>
      <c r="GYI85" s="4"/>
      <c r="GYJ85" s="4"/>
      <c r="GYK85" s="4"/>
      <c r="GYL85" s="4"/>
      <c r="GYM85" s="4"/>
      <c r="GYN85" s="4"/>
      <c r="GYO85" s="4"/>
      <c r="GYP85" s="4"/>
      <c r="GYQ85" s="4"/>
      <c r="GYR85" s="4"/>
      <c r="GYS85" s="4"/>
      <c r="GYT85" s="4"/>
      <c r="GYU85" s="4"/>
      <c r="GYV85" s="4"/>
      <c r="GYW85" s="4"/>
      <c r="GYX85" s="4"/>
      <c r="GYY85" s="4"/>
      <c r="GYZ85" s="4"/>
      <c r="GZA85" s="4"/>
      <c r="GZB85" s="4"/>
      <c r="GZC85" s="4"/>
      <c r="GZD85" s="4"/>
      <c r="GZE85" s="4"/>
      <c r="GZF85" s="4"/>
      <c r="GZG85" s="4"/>
      <c r="GZH85" s="4"/>
      <c r="GZI85" s="4"/>
      <c r="GZJ85" s="4"/>
      <c r="GZK85" s="4"/>
      <c r="GZL85" s="4"/>
      <c r="GZM85" s="4"/>
      <c r="GZN85" s="4"/>
      <c r="GZO85" s="4"/>
      <c r="GZP85" s="4"/>
      <c r="GZQ85" s="4"/>
      <c r="GZR85" s="4"/>
      <c r="GZS85" s="4"/>
      <c r="GZT85" s="4"/>
      <c r="GZU85" s="4"/>
      <c r="GZV85" s="4"/>
      <c r="GZW85" s="4"/>
      <c r="GZX85" s="4"/>
      <c r="GZY85" s="4"/>
      <c r="GZZ85" s="4"/>
      <c r="HAA85" s="4"/>
      <c r="HAB85" s="4"/>
      <c r="HAC85" s="4"/>
      <c r="HAD85" s="4"/>
      <c r="HAE85" s="4"/>
      <c r="HAF85" s="4"/>
      <c r="HAG85" s="4"/>
      <c r="HAH85" s="4"/>
      <c r="HAI85" s="4"/>
      <c r="HAJ85" s="4"/>
      <c r="HAK85" s="4"/>
      <c r="HAL85" s="4"/>
      <c r="HAM85" s="4"/>
      <c r="HAN85" s="4"/>
      <c r="HAO85" s="4"/>
      <c r="HAP85" s="4"/>
      <c r="HAQ85" s="4"/>
      <c r="HAR85" s="4"/>
      <c r="HAS85" s="4"/>
      <c r="HAT85" s="4"/>
      <c r="HAU85" s="4"/>
      <c r="HAV85" s="4"/>
      <c r="HAW85" s="4"/>
      <c r="HAX85" s="4"/>
      <c r="HAY85" s="4"/>
      <c r="HAZ85" s="4"/>
      <c r="HBA85" s="4"/>
      <c r="HBB85" s="4"/>
      <c r="HBC85" s="4"/>
      <c r="HBD85" s="4"/>
      <c r="HBE85" s="4"/>
      <c r="HBF85" s="4"/>
      <c r="HBG85" s="4"/>
      <c r="HBH85" s="4"/>
      <c r="HBI85" s="4"/>
      <c r="HBJ85" s="4"/>
      <c r="HBK85" s="4"/>
      <c r="HBL85" s="4"/>
      <c r="HBM85" s="4"/>
      <c r="HBN85" s="4"/>
      <c r="HBO85" s="4"/>
      <c r="HBP85" s="4"/>
      <c r="HBQ85" s="4"/>
      <c r="HBR85" s="4"/>
      <c r="HBS85" s="4"/>
      <c r="HBT85" s="4"/>
      <c r="HBU85" s="4"/>
      <c r="HBV85" s="4"/>
      <c r="HBW85" s="4"/>
      <c r="HBX85" s="4"/>
      <c r="HBY85" s="4"/>
      <c r="HBZ85" s="4"/>
      <c r="HCA85" s="4"/>
      <c r="HCB85" s="4"/>
      <c r="HCC85" s="4"/>
      <c r="HCD85" s="4"/>
      <c r="HCE85" s="4"/>
      <c r="HCF85" s="4"/>
      <c r="HCG85" s="4"/>
      <c r="HCH85" s="4"/>
      <c r="HCI85" s="4"/>
      <c r="HCJ85" s="4"/>
      <c r="HCK85" s="4"/>
      <c r="HCL85" s="4"/>
      <c r="HCM85" s="4"/>
      <c r="HCN85" s="4"/>
      <c r="HCO85" s="4"/>
      <c r="HCP85" s="4"/>
      <c r="HCQ85" s="4"/>
      <c r="HCR85" s="4"/>
      <c r="HCS85" s="4"/>
      <c r="HCT85" s="4"/>
      <c r="HCU85" s="4"/>
      <c r="HCV85" s="4"/>
      <c r="HCW85" s="4"/>
      <c r="HCX85" s="4"/>
      <c r="HCY85" s="4"/>
      <c r="HCZ85" s="4"/>
      <c r="HDA85" s="4"/>
      <c r="HDB85" s="4"/>
      <c r="HDC85" s="4"/>
      <c r="HDD85" s="4"/>
      <c r="HDE85" s="4"/>
      <c r="HDF85" s="4"/>
      <c r="HDG85" s="4"/>
      <c r="HDH85" s="4"/>
      <c r="HDI85" s="4"/>
      <c r="HDJ85" s="4"/>
      <c r="HDK85" s="4"/>
      <c r="HDL85" s="4"/>
      <c r="HDM85" s="4"/>
      <c r="HDN85" s="4"/>
      <c r="HDO85" s="4"/>
      <c r="HDP85" s="4"/>
      <c r="HDQ85" s="4"/>
      <c r="HDR85" s="4"/>
      <c r="HDS85" s="4"/>
      <c r="HDT85" s="4"/>
      <c r="HDU85" s="4"/>
      <c r="HDV85" s="4"/>
      <c r="HDW85" s="4"/>
      <c r="HDX85" s="4"/>
      <c r="HDY85" s="4"/>
      <c r="HDZ85" s="4"/>
      <c r="HEA85" s="4"/>
      <c r="HEB85" s="4"/>
      <c r="HEC85" s="4"/>
      <c r="HED85" s="4"/>
      <c r="HEE85" s="4"/>
      <c r="HEF85" s="4"/>
      <c r="HEG85" s="4"/>
      <c r="HEH85" s="4"/>
      <c r="HEI85" s="4"/>
      <c r="HEJ85" s="4"/>
      <c r="HEK85" s="4"/>
      <c r="HEL85" s="4"/>
      <c r="HEM85" s="4"/>
      <c r="HEN85" s="4"/>
      <c r="HEO85" s="4"/>
      <c r="HEP85" s="4"/>
      <c r="HEQ85" s="4"/>
      <c r="HER85" s="4"/>
      <c r="HES85" s="4"/>
      <c r="HET85" s="4"/>
      <c r="HEU85" s="4"/>
      <c r="HEV85" s="4"/>
      <c r="HEW85" s="4"/>
      <c r="HEX85" s="4"/>
      <c r="HEY85" s="4"/>
      <c r="HEZ85" s="4"/>
      <c r="HFA85" s="4"/>
      <c r="HFB85" s="4"/>
      <c r="HFC85" s="4"/>
      <c r="HFD85" s="4"/>
      <c r="HFE85" s="4"/>
      <c r="HFF85" s="4"/>
      <c r="HFG85" s="4"/>
      <c r="HFH85" s="4"/>
      <c r="HFI85" s="4"/>
      <c r="HFJ85" s="4"/>
      <c r="HFK85" s="4"/>
      <c r="HFL85" s="4"/>
      <c r="HFM85" s="4"/>
      <c r="HFN85" s="4"/>
      <c r="HFO85" s="4"/>
      <c r="HFP85" s="4"/>
      <c r="HFQ85" s="4"/>
      <c r="HFR85" s="4"/>
      <c r="HFS85" s="4"/>
      <c r="HFT85" s="4"/>
      <c r="HFU85" s="4"/>
      <c r="HFV85" s="4"/>
      <c r="HFW85" s="4"/>
      <c r="HFX85" s="4"/>
      <c r="HFY85" s="4"/>
      <c r="HFZ85" s="4"/>
      <c r="HGA85" s="4"/>
      <c r="HGB85" s="4"/>
      <c r="HGC85" s="4"/>
      <c r="HGD85" s="4"/>
      <c r="HGE85" s="4"/>
      <c r="HGF85" s="4"/>
      <c r="HGG85" s="4"/>
      <c r="HGH85" s="4"/>
      <c r="HGI85" s="4"/>
      <c r="HGJ85" s="4"/>
      <c r="HGK85" s="4"/>
      <c r="HGL85" s="4"/>
      <c r="HGM85" s="4"/>
      <c r="HGN85" s="4"/>
      <c r="HGO85" s="4"/>
      <c r="HGP85" s="4"/>
      <c r="HGQ85" s="4"/>
      <c r="HGR85" s="4"/>
      <c r="HGS85" s="4"/>
      <c r="HGT85" s="4"/>
      <c r="HGU85" s="4"/>
      <c r="HGV85" s="4"/>
      <c r="HGW85" s="4"/>
      <c r="HGX85" s="4"/>
      <c r="HGY85" s="4"/>
      <c r="HGZ85" s="4"/>
      <c r="HHA85" s="4"/>
      <c r="HHB85" s="4"/>
      <c r="HHC85" s="4"/>
      <c r="HHD85" s="4"/>
      <c r="HHE85" s="4"/>
      <c r="HHF85" s="4"/>
      <c r="HHG85" s="4"/>
      <c r="HHH85" s="4"/>
      <c r="HHI85" s="4"/>
      <c r="HHJ85" s="4"/>
      <c r="HHK85" s="4"/>
      <c r="HHL85" s="4"/>
      <c r="HHM85" s="4"/>
      <c r="HHN85" s="4"/>
      <c r="HHO85" s="4"/>
      <c r="HHP85" s="4"/>
      <c r="HHQ85" s="4"/>
      <c r="HHR85" s="4"/>
      <c r="HHS85" s="4"/>
      <c r="HHT85" s="4"/>
      <c r="HHU85" s="4"/>
      <c r="HHV85" s="4"/>
      <c r="HHW85" s="4"/>
      <c r="HHX85" s="4"/>
      <c r="HHY85" s="4"/>
      <c r="HHZ85" s="4"/>
      <c r="HIA85" s="4"/>
      <c r="HIB85" s="4"/>
      <c r="HIC85" s="4"/>
      <c r="HID85" s="4"/>
      <c r="HIE85" s="4"/>
      <c r="HIF85" s="4"/>
      <c r="HIG85" s="4"/>
      <c r="HIH85" s="4"/>
      <c r="HII85" s="4"/>
      <c r="HIJ85" s="4"/>
      <c r="HIK85" s="4"/>
      <c r="HIL85" s="4"/>
      <c r="HIM85" s="4"/>
      <c r="HIN85" s="4"/>
      <c r="HIO85" s="4"/>
      <c r="HIP85" s="4"/>
      <c r="HIQ85" s="4"/>
      <c r="HIR85" s="4"/>
      <c r="HIS85" s="4"/>
      <c r="HIT85" s="4"/>
      <c r="HIU85" s="4"/>
      <c r="HIV85" s="4"/>
      <c r="HIW85" s="4"/>
      <c r="HIX85" s="4"/>
      <c r="HIY85" s="4"/>
      <c r="HIZ85" s="4"/>
      <c r="HJA85" s="4"/>
      <c r="HJB85" s="4"/>
      <c r="HJC85" s="4"/>
      <c r="HJD85" s="4"/>
      <c r="HJE85" s="4"/>
      <c r="HJF85" s="4"/>
      <c r="HJG85" s="4"/>
      <c r="HJH85" s="4"/>
      <c r="HJI85" s="4"/>
      <c r="HJJ85" s="4"/>
      <c r="HJK85" s="4"/>
      <c r="HJL85" s="4"/>
      <c r="HJM85" s="4"/>
      <c r="HJN85" s="4"/>
      <c r="HJO85" s="4"/>
      <c r="HJP85" s="4"/>
      <c r="HJQ85" s="4"/>
      <c r="HJR85" s="4"/>
      <c r="HJS85" s="4"/>
      <c r="HJT85" s="4"/>
      <c r="HJU85" s="4"/>
      <c r="HJV85" s="4"/>
      <c r="HJW85" s="4"/>
      <c r="HJX85" s="4"/>
      <c r="HJY85" s="4"/>
      <c r="HJZ85" s="4"/>
      <c r="HKA85" s="4"/>
      <c r="HKB85" s="4"/>
      <c r="HKC85" s="4"/>
      <c r="HKD85" s="4"/>
      <c r="HKE85" s="4"/>
      <c r="HKF85" s="4"/>
      <c r="HKG85" s="4"/>
      <c r="HKH85" s="4"/>
      <c r="HKI85" s="4"/>
      <c r="HKJ85" s="4"/>
      <c r="HKK85" s="4"/>
      <c r="HKL85" s="4"/>
      <c r="HKM85" s="4"/>
      <c r="HKN85" s="4"/>
      <c r="HKO85" s="4"/>
      <c r="HKP85" s="4"/>
      <c r="HKQ85" s="4"/>
      <c r="HKR85" s="4"/>
      <c r="HKS85" s="4"/>
      <c r="HKT85" s="4"/>
      <c r="HKU85" s="4"/>
      <c r="HKV85" s="4"/>
      <c r="HKW85" s="4"/>
      <c r="HKX85" s="4"/>
      <c r="HKY85" s="4"/>
      <c r="HKZ85" s="4"/>
      <c r="HLA85" s="4"/>
      <c r="HLB85" s="4"/>
      <c r="HLC85" s="4"/>
      <c r="HLD85" s="4"/>
      <c r="HLE85" s="4"/>
      <c r="HLF85" s="4"/>
      <c r="HLG85" s="4"/>
      <c r="HLH85" s="4"/>
      <c r="HLI85" s="4"/>
      <c r="HLJ85" s="4"/>
      <c r="HLK85" s="4"/>
      <c r="HLL85" s="4"/>
      <c r="HLM85" s="4"/>
      <c r="HLN85" s="4"/>
      <c r="HLO85" s="4"/>
      <c r="HLP85" s="4"/>
      <c r="HLQ85" s="4"/>
      <c r="HLR85" s="4"/>
      <c r="HLS85" s="4"/>
      <c r="HLT85" s="4"/>
      <c r="HLU85" s="4"/>
      <c r="HLV85" s="4"/>
      <c r="HLW85" s="4"/>
      <c r="HLX85" s="4"/>
      <c r="HLY85" s="4"/>
      <c r="HLZ85" s="4"/>
      <c r="HMA85" s="4"/>
      <c r="HMB85" s="4"/>
      <c r="HMC85" s="4"/>
      <c r="HMD85" s="4"/>
      <c r="HME85" s="4"/>
      <c r="HMF85" s="4"/>
      <c r="HMG85" s="4"/>
      <c r="HMH85" s="4"/>
      <c r="HMI85" s="4"/>
      <c r="HMJ85" s="4"/>
      <c r="HMK85" s="4"/>
      <c r="HML85" s="4"/>
      <c r="HMM85" s="4"/>
      <c r="HMN85" s="4"/>
      <c r="HMO85" s="4"/>
      <c r="HMP85" s="4"/>
      <c r="HMQ85" s="4"/>
      <c r="HMR85" s="4"/>
      <c r="HMS85" s="4"/>
      <c r="HMT85" s="4"/>
      <c r="HMU85" s="4"/>
      <c r="HMV85" s="4"/>
      <c r="HMW85" s="4"/>
      <c r="HMX85" s="4"/>
      <c r="HMY85" s="4"/>
      <c r="HMZ85" s="4"/>
      <c r="HNA85" s="4"/>
      <c r="HNB85" s="4"/>
      <c r="HNC85" s="4"/>
      <c r="HND85" s="4"/>
      <c r="HNE85" s="4"/>
      <c r="HNF85" s="4"/>
      <c r="HNG85" s="4"/>
      <c r="HNH85" s="4"/>
      <c r="HNI85" s="4"/>
      <c r="HNJ85" s="4"/>
      <c r="HNK85" s="4"/>
      <c r="HNL85" s="4"/>
      <c r="HNM85" s="4"/>
      <c r="HNN85" s="4"/>
      <c r="HNO85" s="4"/>
      <c r="HNP85" s="4"/>
      <c r="HNQ85" s="4"/>
      <c r="HNR85" s="4"/>
      <c r="HNS85" s="4"/>
      <c r="HNT85" s="4"/>
      <c r="HNU85" s="4"/>
      <c r="HNV85" s="4"/>
      <c r="HNW85" s="4"/>
      <c r="HNX85" s="4"/>
      <c r="HNY85" s="4"/>
      <c r="HNZ85" s="4"/>
      <c r="HOA85" s="4"/>
      <c r="HOB85" s="4"/>
      <c r="HOC85" s="4"/>
      <c r="HOD85" s="4"/>
      <c r="HOE85" s="4"/>
      <c r="HOF85" s="4"/>
      <c r="HOG85" s="4"/>
      <c r="HOH85" s="4"/>
      <c r="HOI85" s="4"/>
      <c r="HOJ85" s="4"/>
      <c r="HOK85" s="4"/>
      <c r="HOL85" s="4"/>
      <c r="HOM85" s="4"/>
      <c r="HON85" s="4"/>
      <c r="HOO85" s="4"/>
      <c r="HOP85" s="4"/>
      <c r="HOQ85" s="4"/>
      <c r="HOR85" s="4"/>
      <c r="HOS85" s="4"/>
      <c r="HOT85" s="4"/>
      <c r="HOU85" s="4"/>
      <c r="HOV85" s="4"/>
      <c r="HOW85" s="4"/>
      <c r="HOX85" s="4"/>
      <c r="HOY85" s="4"/>
      <c r="HOZ85" s="4"/>
      <c r="HPA85" s="4"/>
      <c r="HPB85" s="4"/>
      <c r="HPC85" s="4"/>
      <c r="HPD85" s="4"/>
      <c r="HPE85" s="4"/>
      <c r="HPF85" s="4"/>
      <c r="HPG85" s="4"/>
      <c r="HPH85" s="4"/>
      <c r="HPI85" s="4"/>
      <c r="HPJ85" s="4"/>
      <c r="HPK85" s="4"/>
      <c r="HPL85" s="4"/>
      <c r="HPM85" s="4"/>
      <c r="HPN85" s="4"/>
      <c r="HPO85" s="4"/>
      <c r="HPP85" s="4"/>
      <c r="HPQ85" s="4"/>
      <c r="HPR85" s="4"/>
      <c r="HPS85" s="4"/>
      <c r="HPT85" s="4"/>
      <c r="HPU85" s="4"/>
      <c r="HPV85" s="4"/>
      <c r="HPW85" s="4"/>
      <c r="HPX85" s="4"/>
      <c r="HPY85" s="4"/>
      <c r="HPZ85" s="4"/>
      <c r="HQA85" s="4"/>
      <c r="HQB85" s="4"/>
      <c r="HQC85" s="4"/>
      <c r="HQD85" s="4"/>
      <c r="HQE85" s="4"/>
      <c r="HQF85" s="4"/>
      <c r="HQG85" s="4"/>
      <c r="HQH85" s="4"/>
      <c r="HQI85" s="4"/>
      <c r="HQJ85" s="4"/>
      <c r="HQK85" s="4"/>
      <c r="HQL85" s="4"/>
      <c r="HQM85" s="4"/>
      <c r="HQN85" s="4"/>
      <c r="HQO85" s="4"/>
      <c r="HQP85" s="4"/>
      <c r="HQQ85" s="4"/>
      <c r="HQR85" s="4"/>
      <c r="HQS85" s="4"/>
      <c r="HQT85" s="4"/>
      <c r="HQU85" s="4"/>
      <c r="HQV85" s="4"/>
      <c r="HQW85" s="4"/>
      <c r="HQX85" s="4"/>
      <c r="HQY85" s="4"/>
      <c r="HQZ85" s="4"/>
      <c r="HRA85" s="4"/>
      <c r="HRB85" s="4"/>
      <c r="HRC85" s="4"/>
      <c r="HRD85" s="4"/>
      <c r="HRE85" s="4"/>
      <c r="HRF85" s="4"/>
      <c r="HRG85" s="4"/>
      <c r="HRH85" s="4"/>
      <c r="HRI85" s="4"/>
      <c r="HRJ85" s="4"/>
      <c r="HRK85" s="4"/>
      <c r="HRL85" s="4"/>
      <c r="HRM85" s="4"/>
      <c r="HRN85" s="4"/>
      <c r="HRO85" s="4"/>
      <c r="HRP85" s="4"/>
      <c r="HRQ85" s="4"/>
      <c r="HRR85" s="4"/>
      <c r="HRS85" s="4"/>
      <c r="HRT85" s="4"/>
      <c r="HRU85" s="4"/>
      <c r="HRV85" s="4"/>
      <c r="HRW85" s="4"/>
      <c r="HRX85" s="4"/>
      <c r="HRY85" s="4"/>
      <c r="HRZ85" s="4"/>
      <c r="HSA85" s="4"/>
      <c r="HSB85" s="4"/>
      <c r="HSC85" s="4"/>
      <c r="HSD85" s="4"/>
      <c r="HSE85" s="4"/>
      <c r="HSF85" s="4"/>
      <c r="HSG85" s="4"/>
      <c r="HSH85" s="4"/>
      <c r="HSI85" s="4"/>
      <c r="HSJ85" s="4"/>
      <c r="HSK85" s="4"/>
      <c r="HSL85" s="4"/>
      <c r="HSM85" s="4"/>
      <c r="HSN85" s="4"/>
      <c r="HSO85" s="4"/>
      <c r="HSP85" s="4"/>
      <c r="HSQ85" s="4"/>
      <c r="HSR85" s="4"/>
      <c r="HSS85" s="4"/>
      <c r="HST85" s="4"/>
      <c r="HSU85" s="4"/>
      <c r="HSV85" s="4"/>
      <c r="HSW85" s="4"/>
      <c r="HSX85" s="4"/>
      <c r="HSY85" s="4"/>
      <c r="HSZ85" s="4"/>
      <c r="HTA85" s="4"/>
      <c r="HTB85" s="4"/>
      <c r="HTC85" s="4"/>
      <c r="HTD85" s="4"/>
      <c r="HTE85" s="4"/>
      <c r="HTF85" s="4"/>
      <c r="HTG85" s="4"/>
      <c r="HTH85" s="4"/>
      <c r="HTI85" s="4"/>
      <c r="HTJ85" s="4"/>
      <c r="HTK85" s="4"/>
      <c r="HTL85" s="4"/>
      <c r="HTM85" s="4"/>
      <c r="HTN85" s="4"/>
      <c r="HTO85" s="4"/>
      <c r="HTP85" s="4"/>
      <c r="HTQ85" s="4"/>
      <c r="HTR85" s="4"/>
      <c r="HTS85" s="4"/>
      <c r="HTT85" s="4"/>
      <c r="HTU85" s="4"/>
      <c r="HTV85" s="4"/>
      <c r="HTW85" s="4"/>
      <c r="HTX85" s="4"/>
      <c r="HTY85" s="4"/>
      <c r="HTZ85" s="4"/>
      <c r="HUA85" s="4"/>
      <c r="HUB85" s="4"/>
      <c r="HUC85" s="4"/>
      <c r="HUD85" s="4"/>
      <c r="HUE85" s="4"/>
      <c r="HUF85" s="4"/>
      <c r="HUG85" s="4"/>
      <c r="HUH85" s="4"/>
      <c r="HUI85" s="4"/>
      <c r="HUJ85" s="4"/>
      <c r="HUK85" s="4"/>
      <c r="HUL85" s="4"/>
      <c r="HUM85" s="4"/>
      <c r="HUN85" s="4"/>
      <c r="HUO85" s="4"/>
      <c r="HUP85" s="4"/>
      <c r="HUQ85" s="4"/>
      <c r="HUR85" s="4"/>
      <c r="HUS85" s="4"/>
      <c r="HUT85" s="4"/>
      <c r="HUU85" s="4"/>
      <c r="HUV85" s="4"/>
      <c r="HUW85" s="4"/>
      <c r="HUX85" s="4"/>
      <c r="HUY85" s="4"/>
      <c r="HUZ85" s="4"/>
      <c r="HVA85" s="4"/>
      <c r="HVB85" s="4"/>
      <c r="HVC85" s="4"/>
      <c r="HVD85" s="4"/>
      <c r="HVE85" s="4"/>
      <c r="HVF85" s="4"/>
      <c r="HVG85" s="4"/>
      <c r="HVH85" s="4"/>
      <c r="HVI85" s="4"/>
      <c r="HVJ85" s="4"/>
      <c r="HVK85" s="4"/>
      <c r="HVL85" s="4"/>
      <c r="HVM85" s="4"/>
      <c r="HVN85" s="4"/>
      <c r="HVO85" s="4"/>
      <c r="HVP85" s="4"/>
      <c r="HVQ85" s="4"/>
      <c r="HVR85" s="4"/>
      <c r="HVS85" s="4"/>
      <c r="HVT85" s="4"/>
      <c r="HVU85" s="4"/>
      <c r="HVV85" s="4"/>
      <c r="HVW85" s="4"/>
      <c r="HVX85" s="4"/>
      <c r="HVY85" s="4"/>
      <c r="HVZ85" s="4"/>
      <c r="HWA85" s="4"/>
      <c r="HWB85" s="4"/>
      <c r="HWC85" s="4"/>
      <c r="HWD85" s="4"/>
      <c r="HWE85" s="4"/>
      <c r="HWF85" s="4"/>
      <c r="HWG85" s="4"/>
      <c r="HWH85" s="4"/>
      <c r="HWI85" s="4"/>
      <c r="HWJ85" s="4"/>
      <c r="HWK85" s="4"/>
      <c r="HWL85" s="4"/>
      <c r="HWM85" s="4"/>
      <c r="HWN85" s="4"/>
      <c r="HWO85" s="4"/>
      <c r="HWP85" s="4"/>
      <c r="HWQ85" s="4"/>
      <c r="HWR85" s="4"/>
      <c r="HWS85" s="4"/>
      <c r="HWT85" s="4"/>
      <c r="HWU85" s="4"/>
      <c r="HWV85" s="4"/>
      <c r="HWW85" s="4"/>
      <c r="HWX85" s="4"/>
      <c r="HWY85" s="4"/>
      <c r="HWZ85" s="4"/>
      <c r="HXA85" s="4"/>
      <c r="HXB85" s="4"/>
      <c r="HXC85" s="4"/>
      <c r="HXD85" s="4"/>
      <c r="HXE85" s="4"/>
      <c r="HXF85" s="4"/>
      <c r="HXG85" s="4"/>
      <c r="HXH85" s="4"/>
      <c r="HXI85" s="4"/>
      <c r="HXJ85" s="4"/>
      <c r="HXK85" s="4"/>
      <c r="HXL85" s="4"/>
      <c r="HXM85" s="4"/>
      <c r="HXN85" s="4"/>
      <c r="HXO85" s="4"/>
      <c r="HXP85" s="4"/>
      <c r="HXQ85" s="4"/>
      <c r="HXR85" s="4"/>
      <c r="HXS85" s="4"/>
      <c r="HXT85" s="4"/>
      <c r="HXU85" s="4"/>
      <c r="HXV85" s="4"/>
      <c r="HXW85" s="4"/>
      <c r="HXX85" s="4"/>
      <c r="HXY85" s="4"/>
      <c r="HXZ85" s="4"/>
      <c r="HYA85" s="4"/>
      <c r="HYB85" s="4"/>
      <c r="HYC85" s="4"/>
      <c r="HYD85" s="4"/>
      <c r="HYE85" s="4"/>
      <c r="HYF85" s="4"/>
      <c r="HYG85" s="4"/>
      <c r="HYH85" s="4"/>
      <c r="HYI85" s="4"/>
      <c r="HYJ85" s="4"/>
      <c r="HYK85" s="4"/>
      <c r="HYL85" s="4"/>
      <c r="HYM85" s="4"/>
      <c r="HYN85" s="4"/>
      <c r="HYO85" s="4"/>
      <c r="HYP85" s="4"/>
      <c r="HYQ85" s="4"/>
      <c r="HYR85" s="4"/>
      <c r="HYS85" s="4"/>
      <c r="HYT85" s="4"/>
      <c r="HYU85" s="4"/>
      <c r="HYV85" s="4"/>
      <c r="HYW85" s="4"/>
      <c r="HYX85" s="4"/>
      <c r="HYY85" s="4"/>
      <c r="HYZ85" s="4"/>
      <c r="HZA85" s="4"/>
      <c r="HZB85" s="4"/>
      <c r="HZC85" s="4"/>
      <c r="HZD85" s="4"/>
      <c r="HZE85" s="4"/>
      <c r="HZF85" s="4"/>
      <c r="HZG85" s="4"/>
      <c r="HZH85" s="4"/>
      <c r="HZI85" s="4"/>
      <c r="HZJ85" s="4"/>
      <c r="HZK85" s="4"/>
      <c r="HZL85" s="4"/>
      <c r="HZM85" s="4"/>
      <c r="HZN85" s="4"/>
      <c r="HZO85" s="4"/>
      <c r="HZP85" s="4"/>
      <c r="HZQ85" s="4"/>
      <c r="HZR85" s="4"/>
      <c r="HZS85" s="4"/>
      <c r="HZT85" s="4"/>
      <c r="HZU85" s="4"/>
      <c r="HZV85" s="4"/>
      <c r="HZW85" s="4"/>
      <c r="HZX85" s="4"/>
      <c r="HZY85" s="4"/>
      <c r="HZZ85" s="4"/>
      <c r="IAA85" s="4"/>
      <c r="IAB85" s="4"/>
      <c r="IAC85" s="4"/>
      <c r="IAD85" s="4"/>
      <c r="IAE85" s="4"/>
      <c r="IAF85" s="4"/>
      <c r="IAG85" s="4"/>
      <c r="IAH85" s="4"/>
      <c r="IAI85" s="4"/>
      <c r="IAJ85" s="4"/>
      <c r="IAK85" s="4"/>
      <c r="IAL85" s="4"/>
      <c r="IAM85" s="4"/>
      <c r="IAN85" s="4"/>
      <c r="IAO85" s="4"/>
      <c r="IAP85" s="4"/>
      <c r="IAQ85" s="4"/>
      <c r="IAR85" s="4"/>
      <c r="IAS85" s="4"/>
      <c r="IAT85" s="4"/>
      <c r="IAU85" s="4"/>
      <c r="IAV85" s="4"/>
      <c r="IAW85" s="4"/>
      <c r="IAX85" s="4"/>
      <c r="IAY85" s="4"/>
      <c r="IAZ85" s="4"/>
      <c r="IBA85" s="4"/>
      <c r="IBB85" s="4"/>
      <c r="IBC85" s="4"/>
      <c r="IBD85" s="4"/>
      <c r="IBE85" s="4"/>
      <c r="IBF85" s="4"/>
      <c r="IBG85" s="4"/>
      <c r="IBH85" s="4"/>
      <c r="IBI85" s="4"/>
      <c r="IBJ85" s="4"/>
      <c r="IBK85" s="4"/>
      <c r="IBL85" s="4"/>
      <c r="IBM85" s="4"/>
      <c r="IBN85" s="4"/>
      <c r="IBO85" s="4"/>
      <c r="IBP85" s="4"/>
      <c r="IBQ85" s="4"/>
      <c r="IBR85" s="4"/>
      <c r="IBS85" s="4"/>
      <c r="IBT85" s="4"/>
      <c r="IBU85" s="4"/>
      <c r="IBV85" s="4"/>
      <c r="IBW85" s="4"/>
      <c r="IBX85" s="4"/>
      <c r="IBY85" s="4"/>
      <c r="IBZ85" s="4"/>
      <c r="ICA85" s="4"/>
      <c r="ICB85" s="4"/>
      <c r="ICC85" s="4"/>
      <c r="ICD85" s="4"/>
      <c r="ICE85" s="4"/>
      <c r="ICF85" s="4"/>
      <c r="ICG85" s="4"/>
      <c r="ICH85" s="4"/>
      <c r="ICI85" s="4"/>
      <c r="ICJ85" s="4"/>
      <c r="ICK85" s="4"/>
      <c r="ICL85" s="4"/>
      <c r="ICM85" s="4"/>
      <c r="ICN85" s="4"/>
      <c r="ICO85" s="4"/>
      <c r="ICP85" s="4"/>
      <c r="ICQ85" s="4"/>
      <c r="ICR85" s="4"/>
      <c r="ICS85" s="4"/>
      <c r="ICT85" s="4"/>
      <c r="ICU85" s="4"/>
      <c r="ICV85" s="4"/>
      <c r="ICW85" s="4"/>
      <c r="ICX85" s="4"/>
      <c r="ICY85" s="4"/>
      <c r="ICZ85" s="4"/>
      <c r="IDA85" s="4"/>
      <c r="IDB85" s="4"/>
      <c r="IDC85" s="4"/>
      <c r="IDD85" s="4"/>
      <c r="IDE85" s="4"/>
      <c r="IDF85" s="4"/>
      <c r="IDG85" s="4"/>
      <c r="IDH85" s="4"/>
      <c r="IDI85" s="4"/>
      <c r="IDJ85" s="4"/>
      <c r="IDK85" s="4"/>
      <c r="IDL85" s="4"/>
      <c r="IDM85" s="4"/>
      <c r="IDN85" s="4"/>
      <c r="IDO85" s="4"/>
      <c r="IDP85" s="4"/>
      <c r="IDQ85" s="4"/>
      <c r="IDR85" s="4"/>
      <c r="IDS85" s="4"/>
      <c r="IDT85" s="4"/>
      <c r="IDU85" s="4"/>
      <c r="IDV85" s="4"/>
      <c r="IDW85" s="4"/>
      <c r="IDX85" s="4"/>
      <c r="IDY85" s="4"/>
      <c r="IDZ85" s="4"/>
      <c r="IEA85" s="4"/>
      <c r="IEB85" s="4"/>
      <c r="IEC85" s="4"/>
      <c r="IED85" s="4"/>
      <c r="IEE85" s="4"/>
      <c r="IEF85" s="4"/>
      <c r="IEG85" s="4"/>
      <c r="IEH85" s="4"/>
      <c r="IEI85" s="4"/>
      <c r="IEJ85" s="4"/>
      <c r="IEK85" s="4"/>
      <c r="IEL85" s="4"/>
      <c r="IEM85" s="4"/>
      <c r="IEN85" s="4"/>
      <c r="IEO85" s="4"/>
      <c r="IEP85" s="4"/>
      <c r="IEQ85" s="4"/>
      <c r="IER85" s="4"/>
      <c r="IES85" s="4"/>
      <c r="IET85" s="4"/>
      <c r="IEU85" s="4"/>
      <c r="IEV85" s="4"/>
      <c r="IEW85" s="4"/>
      <c r="IEX85" s="4"/>
      <c r="IEY85" s="4"/>
      <c r="IEZ85" s="4"/>
      <c r="IFA85" s="4"/>
      <c r="IFB85" s="4"/>
      <c r="IFC85" s="4"/>
      <c r="IFD85" s="4"/>
      <c r="IFE85" s="4"/>
      <c r="IFF85" s="4"/>
      <c r="IFG85" s="4"/>
      <c r="IFH85" s="4"/>
      <c r="IFI85" s="4"/>
      <c r="IFJ85" s="4"/>
      <c r="IFK85" s="4"/>
      <c r="IFL85" s="4"/>
      <c r="IFM85" s="4"/>
      <c r="IFN85" s="4"/>
      <c r="IFO85" s="4"/>
      <c r="IFP85" s="4"/>
      <c r="IFQ85" s="4"/>
      <c r="IFR85" s="4"/>
      <c r="IFS85" s="4"/>
      <c r="IFT85" s="4"/>
      <c r="IFU85" s="4"/>
      <c r="IFV85" s="4"/>
      <c r="IFW85" s="4"/>
      <c r="IFX85" s="4"/>
      <c r="IFY85" s="4"/>
      <c r="IFZ85" s="4"/>
      <c r="IGA85" s="4"/>
      <c r="IGB85" s="4"/>
      <c r="IGC85" s="4"/>
      <c r="IGD85" s="4"/>
      <c r="IGE85" s="4"/>
      <c r="IGF85" s="4"/>
      <c r="IGG85" s="4"/>
      <c r="IGH85" s="4"/>
      <c r="IGI85" s="4"/>
      <c r="IGJ85" s="4"/>
      <c r="IGK85" s="4"/>
      <c r="IGL85" s="4"/>
      <c r="IGM85" s="4"/>
      <c r="IGN85" s="4"/>
      <c r="IGO85" s="4"/>
      <c r="IGP85" s="4"/>
      <c r="IGQ85" s="4"/>
      <c r="IGR85" s="4"/>
      <c r="IGS85" s="4"/>
      <c r="IGT85" s="4"/>
      <c r="IGU85" s="4"/>
      <c r="IGV85" s="4"/>
      <c r="IGW85" s="4"/>
      <c r="IGX85" s="4"/>
      <c r="IGY85" s="4"/>
      <c r="IGZ85" s="4"/>
      <c r="IHA85" s="4"/>
      <c r="IHB85" s="4"/>
      <c r="IHC85" s="4"/>
      <c r="IHD85" s="4"/>
      <c r="IHE85" s="4"/>
      <c r="IHF85" s="4"/>
      <c r="IHG85" s="4"/>
      <c r="IHH85" s="4"/>
      <c r="IHI85" s="4"/>
      <c r="IHJ85" s="4"/>
      <c r="IHK85" s="4"/>
      <c r="IHL85" s="4"/>
      <c r="IHM85" s="4"/>
      <c r="IHN85" s="4"/>
      <c r="IHO85" s="4"/>
      <c r="IHP85" s="4"/>
      <c r="IHQ85" s="4"/>
      <c r="IHR85" s="4"/>
      <c r="IHS85" s="4"/>
      <c r="IHT85" s="4"/>
      <c r="IHU85" s="4"/>
      <c r="IHV85" s="4"/>
      <c r="IHW85" s="4"/>
      <c r="IHX85" s="4"/>
      <c r="IHY85" s="4"/>
      <c r="IHZ85" s="4"/>
      <c r="IIA85" s="4"/>
      <c r="IIB85" s="4"/>
      <c r="IIC85" s="4"/>
      <c r="IID85" s="4"/>
      <c r="IIE85" s="4"/>
      <c r="IIF85" s="4"/>
      <c r="IIG85" s="4"/>
      <c r="IIH85" s="4"/>
      <c r="III85" s="4"/>
      <c r="IIJ85" s="4"/>
      <c r="IIK85" s="4"/>
      <c r="IIL85" s="4"/>
      <c r="IIM85" s="4"/>
      <c r="IIN85" s="4"/>
      <c r="IIO85" s="4"/>
      <c r="IIP85" s="4"/>
      <c r="IIQ85" s="4"/>
      <c r="IIR85" s="4"/>
      <c r="IIS85" s="4"/>
      <c r="IIT85" s="4"/>
      <c r="IIU85" s="4"/>
      <c r="IIV85" s="4"/>
      <c r="IIW85" s="4"/>
      <c r="IIX85" s="4"/>
      <c r="IIY85" s="4"/>
      <c r="IIZ85" s="4"/>
      <c r="IJA85" s="4"/>
      <c r="IJB85" s="4"/>
      <c r="IJC85" s="4"/>
      <c r="IJD85" s="4"/>
      <c r="IJE85" s="4"/>
      <c r="IJF85" s="4"/>
      <c r="IJG85" s="4"/>
      <c r="IJH85" s="4"/>
      <c r="IJI85" s="4"/>
      <c r="IJJ85" s="4"/>
      <c r="IJK85" s="4"/>
      <c r="IJL85" s="4"/>
      <c r="IJM85" s="4"/>
      <c r="IJN85" s="4"/>
      <c r="IJO85" s="4"/>
      <c r="IJP85" s="4"/>
      <c r="IJQ85" s="4"/>
      <c r="IJR85" s="4"/>
      <c r="IJS85" s="4"/>
      <c r="IJT85" s="4"/>
      <c r="IJU85" s="4"/>
      <c r="IJV85" s="4"/>
      <c r="IJW85" s="4"/>
      <c r="IJX85" s="4"/>
      <c r="IJY85" s="4"/>
      <c r="IJZ85" s="4"/>
      <c r="IKA85" s="4"/>
      <c r="IKB85" s="4"/>
      <c r="IKC85" s="4"/>
      <c r="IKD85" s="4"/>
      <c r="IKE85" s="4"/>
      <c r="IKF85" s="4"/>
      <c r="IKG85" s="4"/>
      <c r="IKH85" s="4"/>
      <c r="IKI85" s="4"/>
      <c r="IKJ85" s="4"/>
      <c r="IKK85" s="4"/>
      <c r="IKL85" s="4"/>
      <c r="IKM85" s="4"/>
      <c r="IKN85" s="4"/>
      <c r="IKO85" s="4"/>
      <c r="IKP85" s="4"/>
      <c r="IKQ85" s="4"/>
      <c r="IKR85" s="4"/>
      <c r="IKS85" s="4"/>
      <c r="IKT85" s="4"/>
      <c r="IKU85" s="4"/>
      <c r="IKV85" s="4"/>
      <c r="IKW85" s="4"/>
      <c r="IKX85" s="4"/>
      <c r="IKY85" s="4"/>
      <c r="IKZ85" s="4"/>
      <c r="ILA85" s="4"/>
      <c r="ILB85" s="4"/>
      <c r="ILC85" s="4"/>
      <c r="ILD85" s="4"/>
      <c r="ILE85" s="4"/>
      <c r="ILF85" s="4"/>
      <c r="ILG85" s="4"/>
      <c r="ILH85" s="4"/>
      <c r="ILI85" s="4"/>
      <c r="ILJ85" s="4"/>
      <c r="ILK85" s="4"/>
      <c r="ILL85" s="4"/>
      <c r="ILM85" s="4"/>
      <c r="ILN85" s="4"/>
      <c r="ILO85" s="4"/>
      <c r="ILP85" s="4"/>
      <c r="ILQ85" s="4"/>
      <c r="ILR85" s="4"/>
      <c r="ILS85" s="4"/>
      <c r="ILT85" s="4"/>
      <c r="ILU85" s="4"/>
      <c r="ILV85" s="4"/>
      <c r="ILW85" s="4"/>
      <c r="ILX85" s="4"/>
      <c r="ILY85" s="4"/>
      <c r="ILZ85" s="4"/>
      <c r="IMA85" s="4"/>
      <c r="IMB85" s="4"/>
      <c r="IMC85" s="4"/>
      <c r="IMD85" s="4"/>
      <c r="IME85" s="4"/>
      <c r="IMF85" s="4"/>
      <c r="IMG85" s="4"/>
      <c r="IMH85" s="4"/>
      <c r="IMI85" s="4"/>
      <c r="IMJ85" s="4"/>
      <c r="IMK85" s="4"/>
      <c r="IML85" s="4"/>
      <c r="IMM85" s="4"/>
      <c r="IMN85" s="4"/>
      <c r="IMO85" s="4"/>
      <c r="IMP85" s="4"/>
      <c r="IMQ85" s="4"/>
      <c r="IMR85" s="4"/>
      <c r="IMS85" s="4"/>
      <c r="IMT85" s="4"/>
      <c r="IMU85" s="4"/>
      <c r="IMV85" s="4"/>
      <c r="IMW85" s="4"/>
      <c r="IMX85" s="4"/>
      <c r="IMY85" s="4"/>
      <c r="IMZ85" s="4"/>
      <c r="INA85" s="4"/>
      <c r="INB85" s="4"/>
      <c r="INC85" s="4"/>
      <c r="IND85" s="4"/>
      <c r="INE85" s="4"/>
      <c r="INF85" s="4"/>
      <c r="ING85" s="4"/>
      <c r="INH85" s="4"/>
      <c r="INI85" s="4"/>
      <c r="INJ85" s="4"/>
      <c r="INK85" s="4"/>
      <c r="INL85" s="4"/>
      <c r="INM85" s="4"/>
      <c r="INN85" s="4"/>
      <c r="INO85" s="4"/>
      <c r="INP85" s="4"/>
      <c r="INQ85" s="4"/>
      <c r="INR85" s="4"/>
      <c r="INS85" s="4"/>
      <c r="INT85" s="4"/>
      <c r="INU85" s="4"/>
      <c r="INV85" s="4"/>
      <c r="INW85" s="4"/>
      <c r="INX85" s="4"/>
      <c r="INY85" s="4"/>
      <c r="INZ85" s="4"/>
      <c r="IOA85" s="4"/>
      <c r="IOB85" s="4"/>
      <c r="IOC85" s="4"/>
      <c r="IOD85" s="4"/>
      <c r="IOE85" s="4"/>
      <c r="IOF85" s="4"/>
      <c r="IOG85" s="4"/>
      <c r="IOH85" s="4"/>
      <c r="IOI85" s="4"/>
      <c r="IOJ85" s="4"/>
      <c r="IOK85" s="4"/>
      <c r="IOL85" s="4"/>
      <c r="IOM85" s="4"/>
      <c r="ION85" s="4"/>
      <c r="IOO85" s="4"/>
      <c r="IOP85" s="4"/>
      <c r="IOQ85" s="4"/>
      <c r="IOR85" s="4"/>
      <c r="IOS85" s="4"/>
      <c r="IOT85" s="4"/>
      <c r="IOU85" s="4"/>
      <c r="IOV85" s="4"/>
      <c r="IOW85" s="4"/>
      <c r="IOX85" s="4"/>
      <c r="IOY85" s="4"/>
      <c r="IOZ85" s="4"/>
      <c r="IPA85" s="4"/>
      <c r="IPB85" s="4"/>
      <c r="IPC85" s="4"/>
      <c r="IPD85" s="4"/>
      <c r="IPE85" s="4"/>
      <c r="IPF85" s="4"/>
      <c r="IPG85" s="4"/>
      <c r="IPH85" s="4"/>
      <c r="IPI85" s="4"/>
      <c r="IPJ85" s="4"/>
      <c r="IPK85" s="4"/>
      <c r="IPL85" s="4"/>
      <c r="IPM85" s="4"/>
      <c r="IPN85" s="4"/>
      <c r="IPO85" s="4"/>
      <c r="IPP85" s="4"/>
      <c r="IPQ85" s="4"/>
      <c r="IPR85" s="4"/>
      <c r="IPS85" s="4"/>
      <c r="IPT85" s="4"/>
      <c r="IPU85" s="4"/>
      <c r="IPV85" s="4"/>
      <c r="IPW85" s="4"/>
      <c r="IPX85" s="4"/>
      <c r="IPY85" s="4"/>
      <c r="IPZ85" s="4"/>
      <c r="IQA85" s="4"/>
      <c r="IQB85" s="4"/>
      <c r="IQC85" s="4"/>
      <c r="IQD85" s="4"/>
      <c r="IQE85" s="4"/>
      <c r="IQF85" s="4"/>
      <c r="IQG85" s="4"/>
      <c r="IQH85" s="4"/>
      <c r="IQI85" s="4"/>
      <c r="IQJ85" s="4"/>
      <c r="IQK85" s="4"/>
      <c r="IQL85" s="4"/>
      <c r="IQM85" s="4"/>
      <c r="IQN85" s="4"/>
      <c r="IQO85" s="4"/>
      <c r="IQP85" s="4"/>
      <c r="IQQ85" s="4"/>
      <c r="IQR85" s="4"/>
      <c r="IQS85" s="4"/>
      <c r="IQT85" s="4"/>
      <c r="IQU85" s="4"/>
      <c r="IQV85" s="4"/>
      <c r="IQW85" s="4"/>
      <c r="IQX85" s="4"/>
      <c r="IQY85" s="4"/>
      <c r="IQZ85" s="4"/>
      <c r="IRA85" s="4"/>
      <c r="IRB85" s="4"/>
      <c r="IRC85" s="4"/>
      <c r="IRD85" s="4"/>
      <c r="IRE85" s="4"/>
      <c r="IRF85" s="4"/>
      <c r="IRG85" s="4"/>
      <c r="IRH85" s="4"/>
      <c r="IRI85" s="4"/>
      <c r="IRJ85" s="4"/>
      <c r="IRK85" s="4"/>
      <c r="IRL85" s="4"/>
      <c r="IRM85" s="4"/>
      <c r="IRN85" s="4"/>
      <c r="IRO85" s="4"/>
      <c r="IRP85" s="4"/>
      <c r="IRQ85" s="4"/>
      <c r="IRR85" s="4"/>
      <c r="IRS85" s="4"/>
      <c r="IRT85" s="4"/>
      <c r="IRU85" s="4"/>
      <c r="IRV85" s="4"/>
      <c r="IRW85" s="4"/>
      <c r="IRX85" s="4"/>
      <c r="IRY85" s="4"/>
      <c r="IRZ85" s="4"/>
      <c r="ISA85" s="4"/>
      <c r="ISB85" s="4"/>
      <c r="ISC85" s="4"/>
      <c r="ISD85" s="4"/>
      <c r="ISE85" s="4"/>
      <c r="ISF85" s="4"/>
      <c r="ISG85" s="4"/>
      <c r="ISH85" s="4"/>
      <c r="ISI85" s="4"/>
      <c r="ISJ85" s="4"/>
      <c r="ISK85" s="4"/>
      <c r="ISL85" s="4"/>
      <c r="ISM85" s="4"/>
      <c r="ISN85" s="4"/>
      <c r="ISO85" s="4"/>
      <c r="ISP85" s="4"/>
      <c r="ISQ85" s="4"/>
      <c r="ISR85" s="4"/>
      <c r="ISS85" s="4"/>
      <c r="IST85" s="4"/>
      <c r="ISU85" s="4"/>
      <c r="ISV85" s="4"/>
      <c r="ISW85" s="4"/>
      <c r="ISX85" s="4"/>
      <c r="ISY85" s="4"/>
      <c r="ISZ85" s="4"/>
      <c r="ITA85" s="4"/>
      <c r="ITB85" s="4"/>
      <c r="ITC85" s="4"/>
      <c r="ITD85" s="4"/>
      <c r="ITE85" s="4"/>
      <c r="ITF85" s="4"/>
      <c r="ITG85" s="4"/>
      <c r="ITH85" s="4"/>
      <c r="ITI85" s="4"/>
      <c r="ITJ85" s="4"/>
      <c r="ITK85" s="4"/>
      <c r="ITL85" s="4"/>
      <c r="ITM85" s="4"/>
      <c r="ITN85" s="4"/>
      <c r="ITO85" s="4"/>
      <c r="ITP85" s="4"/>
      <c r="ITQ85" s="4"/>
      <c r="ITR85" s="4"/>
      <c r="ITS85" s="4"/>
      <c r="ITT85" s="4"/>
      <c r="ITU85" s="4"/>
      <c r="ITV85" s="4"/>
      <c r="ITW85" s="4"/>
      <c r="ITX85" s="4"/>
      <c r="ITY85" s="4"/>
      <c r="ITZ85" s="4"/>
      <c r="IUA85" s="4"/>
      <c r="IUB85" s="4"/>
      <c r="IUC85" s="4"/>
      <c r="IUD85" s="4"/>
      <c r="IUE85" s="4"/>
      <c r="IUF85" s="4"/>
      <c r="IUG85" s="4"/>
      <c r="IUH85" s="4"/>
      <c r="IUI85" s="4"/>
      <c r="IUJ85" s="4"/>
      <c r="IUK85" s="4"/>
      <c r="IUL85" s="4"/>
      <c r="IUM85" s="4"/>
      <c r="IUN85" s="4"/>
      <c r="IUO85" s="4"/>
      <c r="IUP85" s="4"/>
      <c r="IUQ85" s="4"/>
      <c r="IUR85" s="4"/>
      <c r="IUS85" s="4"/>
      <c r="IUT85" s="4"/>
      <c r="IUU85" s="4"/>
      <c r="IUV85" s="4"/>
      <c r="IUW85" s="4"/>
      <c r="IUX85" s="4"/>
      <c r="IUY85" s="4"/>
      <c r="IUZ85" s="4"/>
      <c r="IVA85" s="4"/>
      <c r="IVB85" s="4"/>
      <c r="IVC85" s="4"/>
      <c r="IVD85" s="4"/>
      <c r="IVE85" s="4"/>
      <c r="IVF85" s="4"/>
      <c r="IVG85" s="4"/>
      <c r="IVH85" s="4"/>
      <c r="IVI85" s="4"/>
      <c r="IVJ85" s="4"/>
      <c r="IVK85" s="4"/>
      <c r="IVL85" s="4"/>
      <c r="IVM85" s="4"/>
      <c r="IVN85" s="4"/>
      <c r="IVO85" s="4"/>
      <c r="IVP85" s="4"/>
      <c r="IVQ85" s="4"/>
      <c r="IVR85" s="4"/>
      <c r="IVS85" s="4"/>
      <c r="IVT85" s="4"/>
      <c r="IVU85" s="4"/>
      <c r="IVV85" s="4"/>
      <c r="IVW85" s="4"/>
      <c r="IVX85" s="4"/>
      <c r="IVY85" s="4"/>
      <c r="IVZ85" s="4"/>
      <c r="IWA85" s="4"/>
      <c r="IWB85" s="4"/>
      <c r="IWC85" s="4"/>
      <c r="IWD85" s="4"/>
      <c r="IWE85" s="4"/>
      <c r="IWF85" s="4"/>
      <c r="IWG85" s="4"/>
      <c r="IWH85" s="4"/>
      <c r="IWI85" s="4"/>
      <c r="IWJ85" s="4"/>
      <c r="IWK85" s="4"/>
      <c r="IWL85" s="4"/>
      <c r="IWM85" s="4"/>
      <c r="IWN85" s="4"/>
      <c r="IWO85" s="4"/>
      <c r="IWP85" s="4"/>
      <c r="IWQ85" s="4"/>
      <c r="IWR85" s="4"/>
      <c r="IWS85" s="4"/>
      <c r="IWT85" s="4"/>
      <c r="IWU85" s="4"/>
      <c r="IWV85" s="4"/>
      <c r="IWW85" s="4"/>
      <c r="IWX85" s="4"/>
      <c r="IWY85" s="4"/>
      <c r="IWZ85" s="4"/>
      <c r="IXA85" s="4"/>
      <c r="IXB85" s="4"/>
      <c r="IXC85" s="4"/>
      <c r="IXD85" s="4"/>
      <c r="IXE85" s="4"/>
      <c r="IXF85" s="4"/>
      <c r="IXG85" s="4"/>
      <c r="IXH85" s="4"/>
      <c r="IXI85" s="4"/>
      <c r="IXJ85" s="4"/>
      <c r="IXK85" s="4"/>
      <c r="IXL85" s="4"/>
      <c r="IXM85" s="4"/>
      <c r="IXN85" s="4"/>
      <c r="IXO85" s="4"/>
      <c r="IXP85" s="4"/>
      <c r="IXQ85" s="4"/>
      <c r="IXR85" s="4"/>
      <c r="IXS85" s="4"/>
      <c r="IXT85" s="4"/>
      <c r="IXU85" s="4"/>
      <c r="IXV85" s="4"/>
      <c r="IXW85" s="4"/>
      <c r="IXX85" s="4"/>
      <c r="IXY85" s="4"/>
      <c r="IXZ85" s="4"/>
      <c r="IYA85" s="4"/>
      <c r="IYB85" s="4"/>
      <c r="IYC85" s="4"/>
      <c r="IYD85" s="4"/>
      <c r="IYE85" s="4"/>
      <c r="IYF85" s="4"/>
      <c r="IYG85" s="4"/>
      <c r="IYH85" s="4"/>
      <c r="IYI85" s="4"/>
      <c r="IYJ85" s="4"/>
      <c r="IYK85" s="4"/>
      <c r="IYL85" s="4"/>
      <c r="IYM85" s="4"/>
      <c r="IYN85" s="4"/>
      <c r="IYO85" s="4"/>
      <c r="IYP85" s="4"/>
      <c r="IYQ85" s="4"/>
      <c r="IYR85" s="4"/>
      <c r="IYS85" s="4"/>
      <c r="IYT85" s="4"/>
      <c r="IYU85" s="4"/>
      <c r="IYV85" s="4"/>
      <c r="IYW85" s="4"/>
      <c r="IYX85" s="4"/>
      <c r="IYY85" s="4"/>
      <c r="IYZ85" s="4"/>
      <c r="IZA85" s="4"/>
      <c r="IZB85" s="4"/>
      <c r="IZC85" s="4"/>
      <c r="IZD85" s="4"/>
      <c r="IZE85" s="4"/>
      <c r="IZF85" s="4"/>
      <c r="IZG85" s="4"/>
      <c r="IZH85" s="4"/>
      <c r="IZI85" s="4"/>
      <c r="IZJ85" s="4"/>
      <c r="IZK85" s="4"/>
      <c r="IZL85" s="4"/>
      <c r="IZM85" s="4"/>
      <c r="IZN85" s="4"/>
      <c r="IZO85" s="4"/>
      <c r="IZP85" s="4"/>
      <c r="IZQ85" s="4"/>
      <c r="IZR85" s="4"/>
      <c r="IZS85" s="4"/>
      <c r="IZT85" s="4"/>
      <c r="IZU85" s="4"/>
      <c r="IZV85" s="4"/>
      <c r="IZW85" s="4"/>
      <c r="IZX85" s="4"/>
      <c r="IZY85" s="4"/>
      <c r="IZZ85" s="4"/>
      <c r="JAA85" s="4"/>
      <c r="JAB85" s="4"/>
      <c r="JAC85" s="4"/>
      <c r="JAD85" s="4"/>
      <c r="JAE85" s="4"/>
      <c r="JAF85" s="4"/>
      <c r="JAG85" s="4"/>
      <c r="JAH85" s="4"/>
      <c r="JAI85" s="4"/>
      <c r="JAJ85" s="4"/>
      <c r="JAK85" s="4"/>
      <c r="JAL85" s="4"/>
      <c r="JAM85" s="4"/>
      <c r="JAN85" s="4"/>
      <c r="JAO85" s="4"/>
      <c r="JAP85" s="4"/>
      <c r="JAQ85" s="4"/>
      <c r="JAR85" s="4"/>
      <c r="JAS85" s="4"/>
      <c r="JAT85" s="4"/>
      <c r="JAU85" s="4"/>
      <c r="JAV85" s="4"/>
      <c r="JAW85" s="4"/>
      <c r="JAX85" s="4"/>
      <c r="JAY85" s="4"/>
      <c r="JAZ85" s="4"/>
      <c r="JBA85" s="4"/>
      <c r="JBB85" s="4"/>
      <c r="JBC85" s="4"/>
      <c r="JBD85" s="4"/>
      <c r="JBE85" s="4"/>
      <c r="JBF85" s="4"/>
      <c r="JBG85" s="4"/>
      <c r="JBH85" s="4"/>
      <c r="JBI85" s="4"/>
      <c r="JBJ85" s="4"/>
      <c r="JBK85" s="4"/>
      <c r="JBL85" s="4"/>
      <c r="JBM85" s="4"/>
      <c r="JBN85" s="4"/>
      <c r="JBO85" s="4"/>
      <c r="JBP85" s="4"/>
      <c r="JBQ85" s="4"/>
      <c r="JBR85" s="4"/>
      <c r="JBS85" s="4"/>
      <c r="JBT85" s="4"/>
      <c r="JBU85" s="4"/>
      <c r="JBV85" s="4"/>
      <c r="JBW85" s="4"/>
      <c r="JBX85" s="4"/>
      <c r="JBY85" s="4"/>
      <c r="JBZ85" s="4"/>
      <c r="JCA85" s="4"/>
      <c r="JCB85" s="4"/>
      <c r="JCC85" s="4"/>
      <c r="JCD85" s="4"/>
      <c r="JCE85" s="4"/>
      <c r="JCF85" s="4"/>
      <c r="JCG85" s="4"/>
      <c r="JCH85" s="4"/>
      <c r="JCI85" s="4"/>
      <c r="JCJ85" s="4"/>
      <c r="JCK85" s="4"/>
      <c r="JCL85" s="4"/>
      <c r="JCM85" s="4"/>
      <c r="JCN85" s="4"/>
      <c r="JCO85" s="4"/>
      <c r="JCP85" s="4"/>
      <c r="JCQ85" s="4"/>
      <c r="JCR85" s="4"/>
      <c r="JCS85" s="4"/>
      <c r="JCT85" s="4"/>
      <c r="JCU85" s="4"/>
      <c r="JCV85" s="4"/>
      <c r="JCW85" s="4"/>
      <c r="JCX85" s="4"/>
      <c r="JCY85" s="4"/>
      <c r="JCZ85" s="4"/>
      <c r="JDA85" s="4"/>
      <c r="JDB85" s="4"/>
      <c r="JDC85" s="4"/>
      <c r="JDD85" s="4"/>
      <c r="JDE85" s="4"/>
      <c r="JDF85" s="4"/>
      <c r="JDG85" s="4"/>
      <c r="JDH85" s="4"/>
      <c r="JDI85" s="4"/>
      <c r="JDJ85" s="4"/>
      <c r="JDK85" s="4"/>
      <c r="JDL85" s="4"/>
      <c r="JDM85" s="4"/>
      <c r="JDN85" s="4"/>
      <c r="JDO85" s="4"/>
      <c r="JDP85" s="4"/>
      <c r="JDQ85" s="4"/>
      <c r="JDR85" s="4"/>
      <c r="JDS85" s="4"/>
      <c r="JDT85" s="4"/>
      <c r="JDU85" s="4"/>
      <c r="JDV85" s="4"/>
      <c r="JDW85" s="4"/>
      <c r="JDX85" s="4"/>
      <c r="JDY85" s="4"/>
      <c r="JDZ85" s="4"/>
      <c r="JEA85" s="4"/>
      <c r="JEB85" s="4"/>
      <c r="JEC85" s="4"/>
      <c r="JED85" s="4"/>
      <c r="JEE85" s="4"/>
      <c r="JEF85" s="4"/>
      <c r="JEG85" s="4"/>
      <c r="JEH85" s="4"/>
      <c r="JEI85" s="4"/>
      <c r="JEJ85" s="4"/>
      <c r="JEK85" s="4"/>
      <c r="JEL85" s="4"/>
      <c r="JEM85" s="4"/>
      <c r="JEN85" s="4"/>
      <c r="JEO85" s="4"/>
      <c r="JEP85" s="4"/>
      <c r="JEQ85" s="4"/>
      <c r="JER85" s="4"/>
      <c r="JES85" s="4"/>
      <c r="JET85" s="4"/>
      <c r="JEU85" s="4"/>
      <c r="JEV85" s="4"/>
      <c r="JEW85" s="4"/>
      <c r="JEX85" s="4"/>
      <c r="JEY85" s="4"/>
      <c r="JEZ85" s="4"/>
      <c r="JFA85" s="4"/>
      <c r="JFB85" s="4"/>
      <c r="JFC85" s="4"/>
      <c r="JFD85" s="4"/>
      <c r="JFE85" s="4"/>
      <c r="JFF85" s="4"/>
      <c r="JFG85" s="4"/>
      <c r="JFH85" s="4"/>
      <c r="JFI85" s="4"/>
      <c r="JFJ85" s="4"/>
      <c r="JFK85" s="4"/>
      <c r="JFL85" s="4"/>
      <c r="JFM85" s="4"/>
      <c r="JFN85" s="4"/>
      <c r="JFO85" s="4"/>
      <c r="JFP85" s="4"/>
      <c r="JFQ85" s="4"/>
      <c r="JFR85" s="4"/>
      <c r="JFS85" s="4"/>
      <c r="JFT85" s="4"/>
      <c r="JFU85" s="4"/>
      <c r="JFV85" s="4"/>
      <c r="JFW85" s="4"/>
      <c r="JFX85" s="4"/>
      <c r="JFY85" s="4"/>
      <c r="JFZ85" s="4"/>
      <c r="JGA85" s="4"/>
      <c r="JGB85" s="4"/>
      <c r="JGC85" s="4"/>
      <c r="JGD85" s="4"/>
      <c r="JGE85" s="4"/>
      <c r="JGF85" s="4"/>
      <c r="JGG85" s="4"/>
      <c r="JGH85" s="4"/>
      <c r="JGI85" s="4"/>
      <c r="JGJ85" s="4"/>
      <c r="JGK85" s="4"/>
      <c r="JGL85" s="4"/>
      <c r="JGM85" s="4"/>
      <c r="JGN85" s="4"/>
      <c r="JGO85" s="4"/>
      <c r="JGP85" s="4"/>
      <c r="JGQ85" s="4"/>
      <c r="JGR85" s="4"/>
      <c r="JGS85" s="4"/>
      <c r="JGT85" s="4"/>
      <c r="JGU85" s="4"/>
      <c r="JGV85" s="4"/>
      <c r="JGW85" s="4"/>
      <c r="JGX85" s="4"/>
      <c r="JGY85" s="4"/>
      <c r="JGZ85" s="4"/>
      <c r="JHA85" s="4"/>
      <c r="JHB85" s="4"/>
      <c r="JHC85" s="4"/>
      <c r="JHD85" s="4"/>
      <c r="JHE85" s="4"/>
      <c r="JHF85" s="4"/>
      <c r="JHG85" s="4"/>
      <c r="JHH85" s="4"/>
      <c r="JHI85" s="4"/>
      <c r="JHJ85" s="4"/>
      <c r="JHK85" s="4"/>
      <c r="JHL85" s="4"/>
      <c r="JHM85" s="4"/>
      <c r="JHN85" s="4"/>
      <c r="JHO85" s="4"/>
      <c r="JHP85" s="4"/>
      <c r="JHQ85" s="4"/>
      <c r="JHR85" s="4"/>
      <c r="JHS85" s="4"/>
      <c r="JHT85" s="4"/>
      <c r="JHU85" s="4"/>
      <c r="JHV85" s="4"/>
      <c r="JHW85" s="4"/>
      <c r="JHX85" s="4"/>
      <c r="JHY85" s="4"/>
      <c r="JHZ85" s="4"/>
      <c r="JIA85" s="4"/>
      <c r="JIB85" s="4"/>
      <c r="JIC85" s="4"/>
      <c r="JID85" s="4"/>
      <c r="JIE85" s="4"/>
      <c r="JIF85" s="4"/>
      <c r="JIG85" s="4"/>
      <c r="JIH85" s="4"/>
      <c r="JII85" s="4"/>
      <c r="JIJ85" s="4"/>
      <c r="JIK85" s="4"/>
      <c r="JIL85" s="4"/>
      <c r="JIM85" s="4"/>
      <c r="JIN85" s="4"/>
      <c r="JIO85" s="4"/>
      <c r="JIP85" s="4"/>
      <c r="JIQ85" s="4"/>
      <c r="JIR85" s="4"/>
      <c r="JIS85" s="4"/>
      <c r="JIT85" s="4"/>
      <c r="JIU85" s="4"/>
      <c r="JIV85" s="4"/>
      <c r="JIW85" s="4"/>
      <c r="JIX85" s="4"/>
      <c r="JIY85" s="4"/>
      <c r="JIZ85" s="4"/>
      <c r="JJA85" s="4"/>
      <c r="JJB85" s="4"/>
      <c r="JJC85" s="4"/>
      <c r="JJD85" s="4"/>
      <c r="JJE85" s="4"/>
      <c r="JJF85" s="4"/>
      <c r="JJG85" s="4"/>
      <c r="JJH85" s="4"/>
      <c r="JJI85" s="4"/>
      <c r="JJJ85" s="4"/>
      <c r="JJK85" s="4"/>
      <c r="JJL85" s="4"/>
      <c r="JJM85" s="4"/>
      <c r="JJN85" s="4"/>
      <c r="JJO85" s="4"/>
      <c r="JJP85" s="4"/>
      <c r="JJQ85" s="4"/>
      <c r="JJR85" s="4"/>
      <c r="JJS85" s="4"/>
      <c r="JJT85" s="4"/>
      <c r="JJU85" s="4"/>
      <c r="JJV85" s="4"/>
      <c r="JJW85" s="4"/>
      <c r="JJX85" s="4"/>
      <c r="JJY85" s="4"/>
      <c r="JJZ85" s="4"/>
      <c r="JKA85" s="4"/>
      <c r="JKB85" s="4"/>
      <c r="JKC85" s="4"/>
      <c r="JKD85" s="4"/>
      <c r="JKE85" s="4"/>
      <c r="JKF85" s="4"/>
      <c r="JKG85" s="4"/>
      <c r="JKH85" s="4"/>
      <c r="JKI85" s="4"/>
      <c r="JKJ85" s="4"/>
      <c r="JKK85" s="4"/>
      <c r="JKL85" s="4"/>
      <c r="JKM85" s="4"/>
      <c r="JKN85" s="4"/>
      <c r="JKO85" s="4"/>
      <c r="JKP85" s="4"/>
      <c r="JKQ85" s="4"/>
      <c r="JKR85" s="4"/>
      <c r="JKS85" s="4"/>
      <c r="JKT85" s="4"/>
      <c r="JKU85" s="4"/>
      <c r="JKV85" s="4"/>
      <c r="JKW85" s="4"/>
      <c r="JKX85" s="4"/>
      <c r="JKY85" s="4"/>
      <c r="JKZ85" s="4"/>
      <c r="JLA85" s="4"/>
      <c r="JLB85" s="4"/>
      <c r="JLC85" s="4"/>
      <c r="JLD85" s="4"/>
      <c r="JLE85" s="4"/>
      <c r="JLF85" s="4"/>
      <c r="JLG85" s="4"/>
      <c r="JLH85" s="4"/>
      <c r="JLI85" s="4"/>
      <c r="JLJ85" s="4"/>
      <c r="JLK85" s="4"/>
      <c r="JLL85" s="4"/>
      <c r="JLM85" s="4"/>
      <c r="JLN85" s="4"/>
      <c r="JLO85" s="4"/>
      <c r="JLP85" s="4"/>
      <c r="JLQ85" s="4"/>
      <c r="JLR85" s="4"/>
      <c r="JLS85" s="4"/>
      <c r="JLT85" s="4"/>
      <c r="JLU85" s="4"/>
      <c r="JLV85" s="4"/>
      <c r="JLW85" s="4"/>
      <c r="JLX85" s="4"/>
      <c r="JLY85" s="4"/>
      <c r="JLZ85" s="4"/>
      <c r="JMA85" s="4"/>
      <c r="JMB85" s="4"/>
      <c r="JMC85" s="4"/>
      <c r="JMD85" s="4"/>
      <c r="JME85" s="4"/>
      <c r="JMF85" s="4"/>
      <c r="JMG85" s="4"/>
      <c r="JMH85" s="4"/>
      <c r="JMI85" s="4"/>
      <c r="JMJ85" s="4"/>
      <c r="JMK85" s="4"/>
      <c r="JML85" s="4"/>
      <c r="JMM85" s="4"/>
      <c r="JMN85" s="4"/>
      <c r="JMO85" s="4"/>
      <c r="JMP85" s="4"/>
      <c r="JMQ85" s="4"/>
      <c r="JMR85" s="4"/>
      <c r="JMS85" s="4"/>
      <c r="JMT85" s="4"/>
      <c r="JMU85" s="4"/>
      <c r="JMV85" s="4"/>
      <c r="JMW85" s="4"/>
      <c r="JMX85" s="4"/>
      <c r="JMY85" s="4"/>
      <c r="JMZ85" s="4"/>
      <c r="JNA85" s="4"/>
      <c r="JNB85" s="4"/>
      <c r="JNC85" s="4"/>
      <c r="JND85" s="4"/>
      <c r="JNE85" s="4"/>
      <c r="JNF85" s="4"/>
      <c r="JNG85" s="4"/>
      <c r="JNH85" s="4"/>
      <c r="JNI85" s="4"/>
      <c r="JNJ85" s="4"/>
      <c r="JNK85" s="4"/>
      <c r="JNL85" s="4"/>
      <c r="JNM85" s="4"/>
      <c r="JNN85" s="4"/>
      <c r="JNO85" s="4"/>
      <c r="JNP85" s="4"/>
      <c r="JNQ85" s="4"/>
      <c r="JNR85" s="4"/>
      <c r="JNS85" s="4"/>
      <c r="JNT85" s="4"/>
      <c r="JNU85" s="4"/>
      <c r="JNV85" s="4"/>
      <c r="JNW85" s="4"/>
      <c r="JNX85" s="4"/>
      <c r="JNY85" s="4"/>
      <c r="JNZ85" s="4"/>
      <c r="JOA85" s="4"/>
      <c r="JOB85" s="4"/>
      <c r="JOC85" s="4"/>
      <c r="JOD85" s="4"/>
      <c r="JOE85" s="4"/>
      <c r="JOF85" s="4"/>
      <c r="JOG85" s="4"/>
      <c r="JOH85" s="4"/>
      <c r="JOI85" s="4"/>
      <c r="JOJ85" s="4"/>
      <c r="JOK85" s="4"/>
      <c r="JOL85" s="4"/>
      <c r="JOM85" s="4"/>
      <c r="JON85" s="4"/>
      <c r="JOO85" s="4"/>
      <c r="JOP85" s="4"/>
      <c r="JOQ85" s="4"/>
      <c r="JOR85" s="4"/>
      <c r="JOS85" s="4"/>
      <c r="JOT85" s="4"/>
      <c r="JOU85" s="4"/>
      <c r="JOV85" s="4"/>
      <c r="JOW85" s="4"/>
      <c r="JOX85" s="4"/>
      <c r="JOY85" s="4"/>
      <c r="JOZ85" s="4"/>
      <c r="JPA85" s="4"/>
      <c r="JPB85" s="4"/>
      <c r="JPC85" s="4"/>
      <c r="JPD85" s="4"/>
      <c r="JPE85" s="4"/>
      <c r="JPF85" s="4"/>
      <c r="JPG85" s="4"/>
      <c r="JPH85" s="4"/>
      <c r="JPI85" s="4"/>
      <c r="JPJ85" s="4"/>
      <c r="JPK85" s="4"/>
      <c r="JPL85" s="4"/>
      <c r="JPM85" s="4"/>
      <c r="JPN85" s="4"/>
      <c r="JPO85" s="4"/>
      <c r="JPP85" s="4"/>
      <c r="JPQ85" s="4"/>
      <c r="JPR85" s="4"/>
      <c r="JPS85" s="4"/>
      <c r="JPT85" s="4"/>
      <c r="JPU85" s="4"/>
      <c r="JPV85" s="4"/>
      <c r="JPW85" s="4"/>
      <c r="JPX85" s="4"/>
      <c r="JPY85" s="4"/>
      <c r="JPZ85" s="4"/>
      <c r="JQA85" s="4"/>
      <c r="JQB85" s="4"/>
      <c r="JQC85" s="4"/>
      <c r="JQD85" s="4"/>
      <c r="JQE85" s="4"/>
      <c r="JQF85" s="4"/>
      <c r="JQG85" s="4"/>
      <c r="JQH85" s="4"/>
      <c r="JQI85" s="4"/>
      <c r="JQJ85" s="4"/>
      <c r="JQK85" s="4"/>
      <c r="JQL85" s="4"/>
      <c r="JQM85" s="4"/>
      <c r="JQN85" s="4"/>
      <c r="JQO85" s="4"/>
      <c r="JQP85" s="4"/>
      <c r="JQQ85" s="4"/>
      <c r="JQR85" s="4"/>
      <c r="JQS85" s="4"/>
      <c r="JQT85" s="4"/>
      <c r="JQU85" s="4"/>
      <c r="JQV85" s="4"/>
      <c r="JQW85" s="4"/>
      <c r="JQX85" s="4"/>
      <c r="JQY85" s="4"/>
      <c r="JQZ85" s="4"/>
      <c r="JRA85" s="4"/>
      <c r="JRB85" s="4"/>
      <c r="JRC85" s="4"/>
      <c r="JRD85" s="4"/>
      <c r="JRE85" s="4"/>
      <c r="JRF85" s="4"/>
      <c r="JRG85" s="4"/>
      <c r="JRH85" s="4"/>
      <c r="JRI85" s="4"/>
      <c r="JRJ85" s="4"/>
      <c r="JRK85" s="4"/>
      <c r="JRL85" s="4"/>
      <c r="JRM85" s="4"/>
      <c r="JRN85" s="4"/>
      <c r="JRO85" s="4"/>
      <c r="JRP85" s="4"/>
      <c r="JRQ85" s="4"/>
      <c r="JRR85" s="4"/>
      <c r="JRS85" s="4"/>
      <c r="JRT85" s="4"/>
      <c r="JRU85" s="4"/>
      <c r="JRV85" s="4"/>
      <c r="JRW85" s="4"/>
      <c r="JRX85" s="4"/>
      <c r="JRY85" s="4"/>
      <c r="JRZ85" s="4"/>
      <c r="JSA85" s="4"/>
      <c r="JSB85" s="4"/>
      <c r="JSC85" s="4"/>
      <c r="JSD85" s="4"/>
      <c r="JSE85" s="4"/>
      <c r="JSF85" s="4"/>
      <c r="JSG85" s="4"/>
      <c r="JSH85" s="4"/>
      <c r="JSI85" s="4"/>
      <c r="JSJ85" s="4"/>
      <c r="JSK85" s="4"/>
      <c r="JSL85" s="4"/>
      <c r="JSM85" s="4"/>
      <c r="JSN85" s="4"/>
      <c r="JSO85" s="4"/>
      <c r="JSP85" s="4"/>
      <c r="JSQ85" s="4"/>
      <c r="JSR85" s="4"/>
      <c r="JSS85" s="4"/>
      <c r="JST85" s="4"/>
      <c r="JSU85" s="4"/>
      <c r="JSV85" s="4"/>
      <c r="JSW85" s="4"/>
      <c r="JSX85" s="4"/>
      <c r="JSY85" s="4"/>
      <c r="JSZ85" s="4"/>
      <c r="JTA85" s="4"/>
      <c r="JTB85" s="4"/>
      <c r="JTC85" s="4"/>
      <c r="JTD85" s="4"/>
      <c r="JTE85" s="4"/>
      <c r="JTF85" s="4"/>
      <c r="JTG85" s="4"/>
      <c r="JTH85" s="4"/>
      <c r="JTI85" s="4"/>
      <c r="JTJ85" s="4"/>
      <c r="JTK85" s="4"/>
      <c r="JTL85" s="4"/>
      <c r="JTM85" s="4"/>
      <c r="JTN85" s="4"/>
      <c r="JTO85" s="4"/>
      <c r="JTP85" s="4"/>
      <c r="JTQ85" s="4"/>
      <c r="JTR85" s="4"/>
      <c r="JTS85" s="4"/>
      <c r="JTT85" s="4"/>
      <c r="JTU85" s="4"/>
      <c r="JTV85" s="4"/>
      <c r="JTW85" s="4"/>
      <c r="JTX85" s="4"/>
      <c r="JTY85" s="4"/>
      <c r="JTZ85" s="4"/>
      <c r="JUA85" s="4"/>
      <c r="JUB85" s="4"/>
      <c r="JUC85" s="4"/>
      <c r="JUD85" s="4"/>
      <c r="JUE85" s="4"/>
      <c r="JUF85" s="4"/>
      <c r="JUG85" s="4"/>
      <c r="JUH85" s="4"/>
      <c r="JUI85" s="4"/>
      <c r="JUJ85" s="4"/>
      <c r="JUK85" s="4"/>
      <c r="JUL85" s="4"/>
      <c r="JUM85" s="4"/>
      <c r="JUN85" s="4"/>
      <c r="JUO85" s="4"/>
      <c r="JUP85" s="4"/>
      <c r="JUQ85" s="4"/>
      <c r="JUR85" s="4"/>
      <c r="JUS85" s="4"/>
      <c r="JUT85" s="4"/>
      <c r="JUU85" s="4"/>
      <c r="JUV85" s="4"/>
      <c r="JUW85" s="4"/>
      <c r="JUX85" s="4"/>
      <c r="JUY85" s="4"/>
      <c r="JUZ85" s="4"/>
      <c r="JVA85" s="4"/>
      <c r="JVB85" s="4"/>
      <c r="JVC85" s="4"/>
      <c r="JVD85" s="4"/>
      <c r="JVE85" s="4"/>
      <c r="JVF85" s="4"/>
      <c r="JVG85" s="4"/>
      <c r="JVH85" s="4"/>
      <c r="JVI85" s="4"/>
      <c r="JVJ85" s="4"/>
      <c r="JVK85" s="4"/>
      <c r="JVL85" s="4"/>
      <c r="JVM85" s="4"/>
      <c r="JVN85" s="4"/>
      <c r="JVO85" s="4"/>
      <c r="JVP85" s="4"/>
      <c r="JVQ85" s="4"/>
      <c r="JVR85" s="4"/>
      <c r="JVS85" s="4"/>
      <c r="JVT85" s="4"/>
      <c r="JVU85" s="4"/>
      <c r="JVV85" s="4"/>
      <c r="JVW85" s="4"/>
      <c r="JVX85" s="4"/>
      <c r="JVY85" s="4"/>
      <c r="JVZ85" s="4"/>
      <c r="JWA85" s="4"/>
      <c r="JWB85" s="4"/>
      <c r="JWC85" s="4"/>
      <c r="JWD85" s="4"/>
      <c r="JWE85" s="4"/>
      <c r="JWF85" s="4"/>
      <c r="JWG85" s="4"/>
      <c r="JWH85" s="4"/>
      <c r="JWI85" s="4"/>
      <c r="JWJ85" s="4"/>
      <c r="JWK85" s="4"/>
      <c r="JWL85" s="4"/>
      <c r="JWM85" s="4"/>
      <c r="JWN85" s="4"/>
      <c r="JWO85" s="4"/>
      <c r="JWP85" s="4"/>
      <c r="JWQ85" s="4"/>
      <c r="JWR85" s="4"/>
      <c r="JWS85" s="4"/>
      <c r="JWT85" s="4"/>
      <c r="JWU85" s="4"/>
      <c r="JWV85" s="4"/>
      <c r="JWW85" s="4"/>
      <c r="JWX85" s="4"/>
      <c r="JWY85" s="4"/>
      <c r="JWZ85" s="4"/>
      <c r="JXA85" s="4"/>
      <c r="JXB85" s="4"/>
      <c r="JXC85" s="4"/>
      <c r="JXD85" s="4"/>
      <c r="JXE85" s="4"/>
      <c r="JXF85" s="4"/>
      <c r="JXG85" s="4"/>
      <c r="JXH85" s="4"/>
      <c r="JXI85" s="4"/>
      <c r="JXJ85" s="4"/>
      <c r="JXK85" s="4"/>
      <c r="JXL85" s="4"/>
      <c r="JXM85" s="4"/>
      <c r="JXN85" s="4"/>
      <c r="JXO85" s="4"/>
      <c r="JXP85" s="4"/>
      <c r="JXQ85" s="4"/>
      <c r="JXR85" s="4"/>
      <c r="JXS85" s="4"/>
      <c r="JXT85" s="4"/>
      <c r="JXU85" s="4"/>
      <c r="JXV85" s="4"/>
      <c r="JXW85" s="4"/>
      <c r="JXX85" s="4"/>
      <c r="JXY85" s="4"/>
      <c r="JXZ85" s="4"/>
      <c r="JYA85" s="4"/>
      <c r="JYB85" s="4"/>
      <c r="JYC85" s="4"/>
      <c r="JYD85" s="4"/>
      <c r="JYE85" s="4"/>
      <c r="JYF85" s="4"/>
      <c r="JYG85" s="4"/>
      <c r="JYH85" s="4"/>
      <c r="JYI85" s="4"/>
      <c r="JYJ85" s="4"/>
      <c r="JYK85" s="4"/>
      <c r="JYL85" s="4"/>
      <c r="JYM85" s="4"/>
      <c r="JYN85" s="4"/>
      <c r="JYO85" s="4"/>
      <c r="JYP85" s="4"/>
      <c r="JYQ85" s="4"/>
      <c r="JYR85" s="4"/>
      <c r="JYS85" s="4"/>
      <c r="JYT85" s="4"/>
      <c r="JYU85" s="4"/>
      <c r="JYV85" s="4"/>
      <c r="JYW85" s="4"/>
      <c r="JYX85" s="4"/>
      <c r="JYY85" s="4"/>
      <c r="JYZ85" s="4"/>
      <c r="JZA85" s="4"/>
      <c r="JZB85" s="4"/>
      <c r="JZC85" s="4"/>
      <c r="JZD85" s="4"/>
      <c r="JZE85" s="4"/>
      <c r="JZF85" s="4"/>
      <c r="JZG85" s="4"/>
      <c r="JZH85" s="4"/>
      <c r="JZI85" s="4"/>
      <c r="JZJ85" s="4"/>
      <c r="JZK85" s="4"/>
      <c r="JZL85" s="4"/>
      <c r="JZM85" s="4"/>
      <c r="JZN85" s="4"/>
      <c r="JZO85" s="4"/>
      <c r="JZP85" s="4"/>
      <c r="JZQ85" s="4"/>
      <c r="JZR85" s="4"/>
      <c r="JZS85" s="4"/>
      <c r="JZT85" s="4"/>
      <c r="JZU85" s="4"/>
      <c r="JZV85" s="4"/>
      <c r="JZW85" s="4"/>
      <c r="JZX85" s="4"/>
      <c r="JZY85" s="4"/>
      <c r="JZZ85" s="4"/>
      <c r="KAA85" s="4"/>
      <c r="KAB85" s="4"/>
      <c r="KAC85" s="4"/>
      <c r="KAD85" s="4"/>
      <c r="KAE85" s="4"/>
      <c r="KAF85" s="4"/>
      <c r="KAG85" s="4"/>
      <c r="KAH85" s="4"/>
      <c r="KAI85" s="4"/>
      <c r="KAJ85" s="4"/>
      <c r="KAK85" s="4"/>
      <c r="KAL85" s="4"/>
      <c r="KAM85" s="4"/>
      <c r="KAN85" s="4"/>
      <c r="KAO85" s="4"/>
      <c r="KAP85" s="4"/>
      <c r="KAQ85" s="4"/>
      <c r="KAR85" s="4"/>
      <c r="KAS85" s="4"/>
      <c r="KAT85" s="4"/>
      <c r="KAU85" s="4"/>
      <c r="KAV85" s="4"/>
      <c r="KAW85" s="4"/>
      <c r="KAX85" s="4"/>
      <c r="KAY85" s="4"/>
      <c r="KAZ85" s="4"/>
      <c r="KBA85" s="4"/>
      <c r="KBB85" s="4"/>
      <c r="KBC85" s="4"/>
      <c r="KBD85" s="4"/>
      <c r="KBE85" s="4"/>
      <c r="KBF85" s="4"/>
      <c r="KBG85" s="4"/>
      <c r="KBH85" s="4"/>
      <c r="KBI85" s="4"/>
      <c r="KBJ85" s="4"/>
      <c r="KBK85" s="4"/>
      <c r="KBL85" s="4"/>
      <c r="KBM85" s="4"/>
      <c r="KBN85" s="4"/>
      <c r="KBO85" s="4"/>
      <c r="KBP85" s="4"/>
      <c r="KBQ85" s="4"/>
      <c r="KBR85" s="4"/>
      <c r="KBS85" s="4"/>
      <c r="KBT85" s="4"/>
      <c r="KBU85" s="4"/>
      <c r="KBV85" s="4"/>
      <c r="KBW85" s="4"/>
      <c r="KBX85" s="4"/>
      <c r="KBY85" s="4"/>
      <c r="KBZ85" s="4"/>
      <c r="KCA85" s="4"/>
      <c r="KCB85" s="4"/>
      <c r="KCC85" s="4"/>
      <c r="KCD85" s="4"/>
      <c r="KCE85" s="4"/>
      <c r="KCF85" s="4"/>
      <c r="KCG85" s="4"/>
      <c r="KCH85" s="4"/>
      <c r="KCI85" s="4"/>
      <c r="KCJ85" s="4"/>
      <c r="KCK85" s="4"/>
      <c r="KCL85" s="4"/>
      <c r="KCM85" s="4"/>
      <c r="KCN85" s="4"/>
      <c r="KCO85" s="4"/>
      <c r="KCP85" s="4"/>
      <c r="KCQ85" s="4"/>
      <c r="KCR85" s="4"/>
      <c r="KCS85" s="4"/>
      <c r="KCT85" s="4"/>
      <c r="KCU85" s="4"/>
      <c r="KCV85" s="4"/>
      <c r="KCW85" s="4"/>
      <c r="KCX85" s="4"/>
      <c r="KCY85" s="4"/>
      <c r="KCZ85" s="4"/>
      <c r="KDA85" s="4"/>
      <c r="KDB85" s="4"/>
      <c r="KDC85" s="4"/>
      <c r="KDD85" s="4"/>
      <c r="KDE85" s="4"/>
      <c r="KDF85" s="4"/>
      <c r="KDG85" s="4"/>
      <c r="KDH85" s="4"/>
      <c r="KDI85" s="4"/>
      <c r="KDJ85" s="4"/>
      <c r="KDK85" s="4"/>
      <c r="KDL85" s="4"/>
      <c r="KDM85" s="4"/>
      <c r="KDN85" s="4"/>
      <c r="KDO85" s="4"/>
      <c r="KDP85" s="4"/>
      <c r="KDQ85" s="4"/>
      <c r="KDR85" s="4"/>
      <c r="KDS85" s="4"/>
      <c r="KDT85" s="4"/>
      <c r="KDU85" s="4"/>
      <c r="KDV85" s="4"/>
      <c r="KDW85" s="4"/>
      <c r="KDX85" s="4"/>
      <c r="KDY85" s="4"/>
      <c r="KDZ85" s="4"/>
      <c r="KEA85" s="4"/>
      <c r="KEB85" s="4"/>
      <c r="KEC85" s="4"/>
      <c r="KED85" s="4"/>
      <c r="KEE85" s="4"/>
      <c r="KEF85" s="4"/>
      <c r="KEG85" s="4"/>
      <c r="KEH85" s="4"/>
      <c r="KEI85" s="4"/>
      <c r="KEJ85" s="4"/>
      <c r="KEK85" s="4"/>
      <c r="KEL85" s="4"/>
      <c r="KEM85" s="4"/>
      <c r="KEN85" s="4"/>
      <c r="KEO85" s="4"/>
      <c r="KEP85" s="4"/>
      <c r="KEQ85" s="4"/>
      <c r="KER85" s="4"/>
      <c r="KES85" s="4"/>
      <c r="KET85" s="4"/>
      <c r="KEU85" s="4"/>
      <c r="KEV85" s="4"/>
      <c r="KEW85" s="4"/>
      <c r="KEX85" s="4"/>
      <c r="KEY85" s="4"/>
      <c r="KEZ85" s="4"/>
      <c r="KFA85" s="4"/>
      <c r="KFB85" s="4"/>
      <c r="KFC85" s="4"/>
      <c r="KFD85" s="4"/>
      <c r="KFE85" s="4"/>
      <c r="KFF85" s="4"/>
      <c r="KFG85" s="4"/>
      <c r="KFH85" s="4"/>
      <c r="KFI85" s="4"/>
      <c r="KFJ85" s="4"/>
      <c r="KFK85" s="4"/>
      <c r="KFL85" s="4"/>
      <c r="KFM85" s="4"/>
      <c r="KFN85" s="4"/>
      <c r="KFO85" s="4"/>
      <c r="KFP85" s="4"/>
      <c r="KFQ85" s="4"/>
      <c r="KFR85" s="4"/>
      <c r="KFS85" s="4"/>
      <c r="KFT85" s="4"/>
      <c r="KFU85" s="4"/>
      <c r="KFV85" s="4"/>
      <c r="KFW85" s="4"/>
      <c r="KFX85" s="4"/>
      <c r="KFY85" s="4"/>
      <c r="KFZ85" s="4"/>
      <c r="KGA85" s="4"/>
      <c r="KGB85" s="4"/>
      <c r="KGC85" s="4"/>
      <c r="KGD85" s="4"/>
      <c r="KGE85" s="4"/>
      <c r="KGF85" s="4"/>
      <c r="KGG85" s="4"/>
      <c r="KGH85" s="4"/>
      <c r="KGI85" s="4"/>
      <c r="KGJ85" s="4"/>
      <c r="KGK85" s="4"/>
      <c r="KGL85" s="4"/>
      <c r="KGM85" s="4"/>
      <c r="KGN85" s="4"/>
      <c r="KGO85" s="4"/>
      <c r="KGP85" s="4"/>
      <c r="KGQ85" s="4"/>
      <c r="KGR85" s="4"/>
      <c r="KGS85" s="4"/>
      <c r="KGT85" s="4"/>
      <c r="KGU85" s="4"/>
      <c r="KGV85" s="4"/>
      <c r="KGW85" s="4"/>
      <c r="KGX85" s="4"/>
      <c r="KGY85" s="4"/>
      <c r="KGZ85" s="4"/>
      <c r="KHA85" s="4"/>
      <c r="KHB85" s="4"/>
      <c r="KHC85" s="4"/>
      <c r="KHD85" s="4"/>
      <c r="KHE85" s="4"/>
      <c r="KHF85" s="4"/>
      <c r="KHG85" s="4"/>
      <c r="KHH85" s="4"/>
      <c r="KHI85" s="4"/>
      <c r="KHJ85" s="4"/>
      <c r="KHK85" s="4"/>
      <c r="KHL85" s="4"/>
      <c r="KHM85" s="4"/>
      <c r="KHN85" s="4"/>
      <c r="KHO85" s="4"/>
      <c r="KHP85" s="4"/>
      <c r="KHQ85" s="4"/>
      <c r="KHR85" s="4"/>
      <c r="KHS85" s="4"/>
      <c r="KHT85" s="4"/>
      <c r="KHU85" s="4"/>
      <c r="KHV85" s="4"/>
      <c r="KHW85" s="4"/>
      <c r="KHX85" s="4"/>
      <c r="KHY85" s="4"/>
      <c r="KHZ85" s="4"/>
      <c r="KIA85" s="4"/>
      <c r="KIB85" s="4"/>
      <c r="KIC85" s="4"/>
      <c r="KID85" s="4"/>
      <c r="KIE85" s="4"/>
      <c r="KIF85" s="4"/>
      <c r="KIG85" s="4"/>
      <c r="KIH85" s="4"/>
      <c r="KII85" s="4"/>
      <c r="KIJ85" s="4"/>
      <c r="KIK85" s="4"/>
      <c r="KIL85" s="4"/>
      <c r="KIM85" s="4"/>
      <c r="KIN85" s="4"/>
      <c r="KIO85" s="4"/>
      <c r="KIP85" s="4"/>
      <c r="KIQ85" s="4"/>
      <c r="KIR85" s="4"/>
      <c r="KIS85" s="4"/>
      <c r="KIT85" s="4"/>
      <c r="KIU85" s="4"/>
      <c r="KIV85" s="4"/>
      <c r="KIW85" s="4"/>
      <c r="KIX85" s="4"/>
      <c r="KIY85" s="4"/>
      <c r="KIZ85" s="4"/>
      <c r="KJA85" s="4"/>
      <c r="KJB85" s="4"/>
      <c r="KJC85" s="4"/>
      <c r="KJD85" s="4"/>
      <c r="KJE85" s="4"/>
      <c r="KJF85" s="4"/>
      <c r="KJG85" s="4"/>
      <c r="KJH85" s="4"/>
      <c r="KJI85" s="4"/>
      <c r="KJJ85" s="4"/>
      <c r="KJK85" s="4"/>
      <c r="KJL85" s="4"/>
      <c r="KJM85" s="4"/>
      <c r="KJN85" s="4"/>
      <c r="KJO85" s="4"/>
      <c r="KJP85" s="4"/>
      <c r="KJQ85" s="4"/>
      <c r="KJR85" s="4"/>
      <c r="KJS85" s="4"/>
      <c r="KJT85" s="4"/>
      <c r="KJU85" s="4"/>
      <c r="KJV85" s="4"/>
      <c r="KJW85" s="4"/>
      <c r="KJX85" s="4"/>
      <c r="KJY85" s="4"/>
      <c r="KJZ85" s="4"/>
      <c r="KKA85" s="4"/>
      <c r="KKB85" s="4"/>
      <c r="KKC85" s="4"/>
      <c r="KKD85" s="4"/>
      <c r="KKE85" s="4"/>
      <c r="KKF85" s="4"/>
      <c r="KKG85" s="4"/>
      <c r="KKH85" s="4"/>
      <c r="KKI85" s="4"/>
      <c r="KKJ85" s="4"/>
      <c r="KKK85" s="4"/>
      <c r="KKL85" s="4"/>
      <c r="KKM85" s="4"/>
      <c r="KKN85" s="4"/>
      <c r="KKO85" s="4"/>
      <c r="KKP85" s="4"/>
      <c r="KKQ85" s="4"/>
      <c r="KKR85" s="4"/>
      <c r="KKS85" s="4"/>
      <c r="KKT85" s="4"/>
      <c r="KKU85" s="4"/>
      <c r="KKV85" s="4"/>
      <c r="KKW85" s="4"/>
      <c r="KKX85" s="4"/>
      <c r="KKY85" s="4"/>
      <c r="KKZ85" s="4"/>
      <c r="KLA85" s="4"/>
      <c r="KLB85" s="4"/>
      <c r="KLC85" s="4"/>
      <c r="KLD85" s="4"/>
      <c r="KLE85" s="4"/>
      <c r="KLF85" s="4"/>
      <c r="KLG85" s="4"/>
      <c r="KLH85" s="4"/>
      <c r="KLI85" s="4"/>
      <c r="KLJ85" s="4"/>
      <c r="KLK85" s="4"/>
      <c r="KLL85" s="4"/>
      <c r="KLM85" s="4"/>
      <c r="KLN85" s="4"/>
      <c r="KLO85" s="4"/>
      <c r="KLP85" s="4"/>
      <c r="KLQ85" s="4"/>
      <c r="KLR85" s="4"/>
      <c r="KLS85" s="4"/>
      <c r="KLT85" s="4"/>
      <c r="KLU85" s="4"/>
      <c r="KLV85" s="4"/>
      <c r="KLW85" s="4"/>
      <c r="KLX85" s="4"/>
      <c r="KLY85" s="4"/>
      <c r="KLZ85" s="4"/>
      <c r="KMA85" s="4"/>
      <c r="KMB85" s="4"/>
      <c r="KMC85" s="4"/>
      <c r="KMD85" s="4"/>
      <c r="KME85" s="4"/>
      <c r="KMF85" s="4"/>
      <c r="KMG85" s="4"/>
      <c r="KMH85" s="4"/>
      <c r="KMI85" s="4"/>
      <c r="KMJ85" s="4"/>
      <c r="KMK85" s="4"/>
      <c r="KML85" s="4"/>
      <c r="KMM85" s="4"/>
      <c r="KMN85" s="4"/>
      <c r="KMO85" s="4"/>
      <c r="KMP85" s="4"/>
      <c r="KMQ85" s="4"/>
      <c r="KMR85" s="4"/>
      <c r="KMS85" s="4"/>
      <c r="KMT85" s="4"/>
      <c r="KMU85" s="4"/>
      <c r="KMV85" s="4"/>
      <c r="KMW85" s="4"/>
      <c r="KMX85" s="4"/>
      <c r="KMY85" s="4"/>
      <c r="KMZ85" s="4"/>
      <c r="KNA85" s="4"/>
      <c r="KNB85" s="4"/>
      <c r="KNC85" s="4"/>
      <c r="KND85" s="4"/>
      <c r="KNE85" s="4"/>
      <c r="KNF85" s="4"/>
      <c r="KNG85" s="4"/>
      <c r="KNH85" s="4"/>
      <c r="KNI85" s="4"/>
      <c r="KNJ85" s="4"/>
      <c r="KNK85" s="4"/>
      <c r="KNL85" s="4"/>
      <c r="KNM85" s="4"/>
      <c r="KNN85" s="4"/>
      <c r="KNO85" s="4"/>
      <c r="KNP85" s="4"/>
      <c r="KNQ85" s="4"/>
      <c r="KNR85" s="4"/>
      <c r="KNS85" s="4"/>
      <c r="KNT85" s="4"/>
      <c r="KNU85" s="4"/>
      <c r="KNV85" s="4"/>
      <c r="KNW85" s="4"/>
      <c r="KNX85" s="4"/>
      <c r="KNY85" s="4"/>
      <c r="KNZ85" s="4"/>
      <c r="KOA85" s="4"/>
      <c r="KOB85" s="4"/>
      <c r="KOC85" s="4"/>
      <c r="KOD85" s="4"/>
      <c r="KOE85" s="4"/>
      <c r="KOF85" s="4"/>
      <c r="KOG85" s="4"/>
      <c r="KOH85" s="4"/>
      <c r="KOI85" s="4"/>
      <c r="KOJ85" s="4"/>
      <c r="KOK85" s="4"/>
      <c r="KOL85" s="4"/>
      <c r="KOM85" s="4"/>
      <c r="KON85" s="4"/>
      <c r="KOO85" s="4"/>
      <c r="KOP85" s="4"/>
      <c r="KOQ85" s="4"/>
      <c r="KOR85" s="4"/>
      <c r="KOS85" s="4"/>
      <c r="KOT85" s="4"/>
      <c r="KOU85" s="4"/>
      <c r="KOV85" s="4"/>
      <c r="KOW85" s="4"/>
      <c r="KOX85" s="4"/>
      <c r="KOY85" s="4"/>
      <c r="KOZ85" s="4"/>
      <c r="KPA85" s="4"/>
      <c r="KPB85" s="4"/>
      <c r="KPC85" s="4"/>
      <c r="KPD85" s="4"/>
      <c r="KPE85" s="4"/>
      <c r="KPF85" s="4"/>
      <c r="KPG85" s="4"/>
      <c r="KPH85" s="4"/>
      <c r="KPI85" s="4"/>
      <c r="KPJ85" s="4"/>
      <c r="KPK85" s="4"/>
      <c r="KPL85" s="4"/>
      <c r="KPM85" s="4"/>
      <c r="KPN85" s="4"/>
      <c r="KPO85" s="4"/>
      <c r="KPP85" s="4"/>
      <c r="KPQ85" s="4"/>
      <c r="KPR85" s="4"/>
      <c r="KPS85" s="4"/>
      <c r="KPT85" s="4"/>
      <c r="KPU85" s="4"/>
      <c r="KPV85" s="4"/>
      <c r="KPW85" s="4"/>
      <c r="KPX85" s="4"/>
      <c r="KPY85" s="4"/>
      <c r="KPZ85" s="4"/>
      <c r="KQA85" s="4"/>
      <c r="KQB85" s="4"/>
      <c r="KQC85" s="4"/>
      <c r="KQD85" s="4"/>
      <c r="KQE85" s="4"/>
      <c r="KQF85" s="4"/>
      <c r="KQG85" s="4"/>
      <c r="KQH85" s="4"/>
      <c r="KQI85" s="4"/>
      <c r="KQJ85" s="4"/>
      <c r="KQK85" s="4"/>
      <c r="KQL85" s="4"/>
      <c r="KQM85" s="4"/>
      <c r="KQN85" s="4"/>
      <c r="KQO85" s="4"/>
      <c r="KQP85" s="4"/>
      <c r="KQQ85" s="4"/>
      <c r="KQR85" s="4"/>
      <c r="KQS85" s="4"/>
      <c r="KQT85" s="4"/>
      <c r="KQU85" s="4"/>
      <c r="KQV85" s="4"/>
      <c r="KQW85" s="4"/>
      <c r="KQX85" s="4"/>
      <c r="KQY85" s="4"/>
      <c r="KQZ85" s="4"/>
      <c r="KRA85" s="4"/>
      <c r="KRB85" s="4"/>
      <c r="KRC85" s="4"/>
      <c r="KRD85" s="4"/>
      <c r="KRE85" s="4"/>
      <c r="KRF85" s="4"/>
      <c r="KRG85" s="4"/>
      <c r="KRH85" s="4"/>
      <c r="KRI85" s="4"/>
      <c r="KRJ85" s="4"/>
      <c r="KRK85" s="4"/>
      <c r="KRL85" s="4"/>
      <c r="KRM85" s="4"/>
      <c r="KRN85" s="4"/>
      <c r="KRO85" s="4"/>
      <c r="KRP85" s="4"/>
      <c r="KRQ85" s="4"/>
      <c r="KRR85" s="4"/>
      <c r="KRS85" s="4"/>
      <c r="KRT85" s="4"/>
      <c r="KRU85" s="4"/>
      <c r="KRV85" s="4"/>
      <c r="KRW85" s="4"/>
      <c r="KRX85" s="4"/>
      <c r="KRY85" s="4"/>
      <c r="KRZ85" s="4"/>
      <c r="KSA85" s="4"/>
      <c r="KSB85" s="4"/>
      <c r="KSC85" s="4"/>
      <c r="KSD85" s="4"/>
      <c r="KSE85" s="4"/>
      <c r="KSF85" s="4"/>
      <c r="KSG85" s="4"/>
      <c r="KSH85" s="4"/>
      <c r="KSI85" s="4"/>
      <c r="KSJ85" s="4"/>
      <c r="KSK85" s="4"/>
      <c r="KSL85" s="4"/>
      <c r="KSM85" s="4"/>
      <c r="KSN85" s="4"/>
      <c r="KSO85" s="4"/>
      <c r="KSP85" s="4"/>
      <c r="KSQ85" s="4"/>
      <c r="KSR85" s="4"/>
      <c r="KSS85" s="4"/>
      <c r="KST85" s="4"/>
      <c r="KSU85" s="4"/>
      <c r="KSV85" s="4"/>
      <c r="KSW85" s="4"/>
      <c r="KSX85" s="4"/>
      <c r="KSY85" s="4"/>
      <c r="KSZ85" s="4"/>
      <c r="KTA85" s="4"/>
      <c r="KTB85" s="4"/>
      <c r="KTC85" s="4"/>
      <c r="KTD85" s="4"/>
      <c r="KTE85" s="4"/>
      <c r="KTF85" s="4"/>
      <c r="KTG85" s="4"/>
      <c r="KTH85" s="4"/>
      <c r="KTI85" s="4"/>
      <c r="KTJ85" s="4"/>
      <c r="KTK85" s="4"/>
      <c r="KTL85" s="4"/>
      <c r="KTM85" s="4"/>
      <c r="KTN85" s="4"/>
      <c r="KTO85" s="4"/>
      <c r="KTP85" s="4"/>
      <c r="KTQ85" s="4"/>
      <c r="KTR85" s="4"/>
      <c r="KTS85" s="4"/>
      <c r="KTT85" s="4"/>
      <c r="KTU85" s="4"/>
      <c r="KTV85" s="4"/>
      <c r="KTW85" s="4"/>
      <c r="KTX85" s="4"/>
      <c r="KTY85" s="4"/>
      <c r="KTZ85" s="4"/>
      <c r="KUA85" s="4"/>
      <c r="KUB85" s="4"/>
      <c r="KUC85" s="4"/>
      <c r="KUD85" s="4"/>
      <c r="KUE85" s="4"/>
      <c r="KUF85" s="4"/>
      <c r="KUG85" s="4"/>
      <c r="KUH85" s="4"/>
      <c r="KUI85" s="4"/>
      <c r="KUJ85" s="4"/>
      <c r="KUK85" s="4"/>
      <c r="KUL85" s="4"/>
      <c r="KUM85" s="4"/>
      <c r="KUN85" s="4"/>
      <c r="KUO85" s="4"/>
      <c r="KUP85" s="4"/>
      <c r="KUQ85" s="4"/>
      <c r="KUR85" s="4"/>
      <c r="KUS85" s="4"/>
      <c r="KUT85" s="4"/>
      <c r="KUU85" s="4"/>
      <c r="KUV85" s="4"/>
      <c r="KUW85" s="4"/>
      <c r="KUX85" s="4"/>
      <c r="KUY85" s="4"/>
      <c r="KUZ85" s="4"/>
      <c r="KVA85" s="4"/>
      <c r="KVB85" s="4"/>
      <c r="KVC85" s="4"/>
      <c r="KVD85" s="4"/>
      <c r="KVE85" s="4"/>
      <c r="KVF85" s="4"/>
      <c r="KVG85" s="4"/>
      <c r="KVH85" s="4"/>
      <c r="KVI85" s="4"/>
      <c r="KVJ85" s="4"/>
      <c r="KVK85" s="4"/>
      <c r="KVL85" s="4"/>
      <c r="KVM85" s="4"/>
      <c r="KVN85" s="4"/>
      <c r="KVO85" s="4"/>
      <c r="KVP85" s="4"/>
      <c r="KVQ85" s="4"/>
      <c r="KVR85" s="4"/>
      <c r="KVS85" s="4"/>
      <c r="KVT85" s="4"/>
      <c r="KVU85" s="4"/>
      <c r="KVV85" s="4"/>
      <c r="KVW85" s="4"/>
      <c r="KVX85" s="4"/>
      <c r="KVY85" s="4"/>
      <c r="KVZ85" s="4"/>
      <c r="KWA85" s="4"/>
      <c r="KWB85" s="4"/>
      <c r="KWC85" s="4"/>
      <c r="KWD85" s="4"/>
      <c r="KWE85" s="4"/>
      <c r="KWF85" s="4"/>
      <c r="KWG85" s="4"/>
      <c r="KWH85" s="4"/>
      <c r="KWI85" s="4"/>
      <c r="KWJ85" s="4"/>
      <c r="KWK85" s="4"/>
      <c r="KWL85" s="4"/>
      <c r="KWM85" s="4"/>
      <c r="KWN85" s="4"/>
      <c r="KWO85" s="4"/>
      <c r="KWP85" s="4"/>
      <c r="KWQ85" s="4"/>
      <c r="KWR85" s="4"/>
      <c r="KWS85" s="4"/>
      <c r="KWT85" s="4"/>
      <c r="KWU85" s="4"/>
      <c r="KWV85" s="4"/>
      <c r="KWW85" s="4"/>
      <c r="KWX85" s="4"/>
      <c r="KWY85" s="4"/>
      <c r="KWZ85" s="4"/>
      <c r="KXA85" s="4"/>
      <c r="KXB85" s="4"/>
      <c r="KXC85" s="4"/>
      <c r="KXD85" s="4"/>
      <c r="KXE85" s="4"/>
      <c r="KXF85" s="4"/>
      <c r="KXG85" s="4"/>
      <c r="KXH85" s="4"/>
      <c r="KXI85" s="4"/>
      <c r="KXJ85" s="4"/>
      <c r="KXK85" s="4"/>
      <c r="KXL85" s="4"/>
      <c r="KXM85" s="4"/>
      <c r="KXN85" s="4"/>
      <c r="KXO85" s="4"/>
      <c r="KXP85" s="4"/>
      <c r="KXQ85" s="4"/>
      <c r="KXR85" s="4"/>
      <c r="KXS85" s="4"/>
      <c r="KXT85" s="4"/>
      <c r="KXU85" s="4"/>
      <c r="KXV85" s="4"/>
      <c r="KXW85" s="4"/>
      <c r="KXX85" s="4"/>
      <c r="KXY85" s="4"/>
      <c r="KXZ85" s="4"/>
      <c r="KYA85" s="4"/>
      <c r="KYB85" s="4"/>
      <c r="KYC85" s="4"/>
      <c r="KYD85" s="4"/>
      <c r="KYE85" s="4"/>
      <c r="KYF85" s="4"/>
      <c r="KYG85" s="4"/>
      <c r="KYH85" s="4"/>
      <c r="KYI85" s="4"/>
      <c r="KYJ85" s="4"/>
      <c r="KYK85" s="4"/>
      <c r="KYL85" s="4"/>
      <c r="KYM85" s="4"/>
      <c r="KYN85" s="4"/>
      <c r="KYO85" s="4"/>
      <c r="KYP85" s="4"/>
      <c r="KYQ85" s="4"/>
      <c r="KYR85" s="4"/>
      <c r="KYS85" s="4"/>
      <c r="KYT85" s="4"/>
      <c r="KYU85" s="4"/>
      <c r="KYV85" s="4"/>
      <c r="KYW85" s="4"/>
      <c r="KYX85" s="4"/>
      <c r="KYY85" s="4"/>
      <c r="KYZ85" s="4"/>
      <c r="KZA85" s="4"/>
      <c r="KZB85" s="4"/>
      <c r="KZC85" s="4"/>
      <c r="KZD85" s="4"/>
      <c r="KZE85" s="4"/>
      <c r="KZF85" s="4"/>
      <c r="KZG85" s="4"/>
      <c r="KZH85" s="4"/>
      <c r="KZI85" s="4"/>
      <c r="KZJ85" s="4"/>
      <c r="KZK85" s="4"/>
      <c r="KZL85" s="4"/>
      <c r="KZM85" s="4"/>
      <c r="KZN85" s="4"/>
      <c r="KZO85" s="4"/>
      <c r="KZP85" s="4"/>
      <c r="KZQ85" s="4"/>
      <c r="KZR85" s="4"/>
      <c r="KZS85" s="4"/>
      <c r="KZT85" s="4"/>
      <c r="KZU85" s="4"/>
      <c r="KZV85" s="4"/>
      <c r="KZW85" s="4"/>
      <c r="KZX85" s="4"/>
      <c r="KZY85" s="4"/>
      <c r="KZZ85" s="4"/>
      <c r="LAA85" s="4"/>
      <c r="LAB85" s="4"/>
      <c r="LAC85" s="4"/>
      <c r="LAD85" s="4"/>
      <c r="LAE85" s="4"/>
      <c r="LAF85" s="4"/>
      <c r="LAG85" s="4"/>
      <c r="LAH85" s="4"/>
      <c r="LAI85" s="4"/>
      <c r="LAJ85" s="4"/>
      <c r="LAK85" s="4"/>
      <c r="LAL85" s="4"/>
      <c r="LAM85" s="4"/>
      <c r="LAN85" s="4"/>
      <c r="LAO85" s="4"/>
      <c r="LAP85" s="4"/>
      <c r="LAQ85" s="4"/>
      <c r="LAR85" s="4"/>
      <c r="LAS85" s="4"/>
      <c r="LAT85" s="4"/>
      <c r="LAU85" s="4"/>
      <c r="LAV85" s="4"/>
      <c r="LAW85" s="4"/>
      <c r="LAX85" s="4"/>
      <c r="LAY85" s="4"/>
      <c r="LAZ85" s="4"/>
      <c r="LBA85" s="4"/>
      <c r="LBB85" s="4"/>
      <c r="LBC85" s="4"/>
      <c r="LBD85" s="4"/>
      <c r="LBE85" s="4"/>
      <c r="LBF85" s="4"/>
      <c r="LBG85" s="4"/>
      <c r="LBH85" s="4"/>
      <c r="LBI85" s="4"/>
      <c r="LBJ85" s="4"/>
      <c r="LBK85" s="4"/>
      <c r="LBL85" s="4"/>
      <c r="LBM85" s="4"/>
      <c r="LBN85" s="4"/>
      <c r="LBO85" s="4"/>
      <c r="LBP85" s="4"/>
      <c r="LBQ85" s="4"/>
      <c r="LBR85" s="4"/>
      <c r="LBS85" s="4"/>
      <c r="LBT85" s="4"/>
      <c r="LBU85" s="4"/>
      <c r="LBV85" s="4"/>
      <c r="LBW85" s="4"/>
      <c r="LBX85" s="4"/>
      <c r="LBY85" s="4"/>
      <c r="LBZ85" s="4"/>
      <c r="LCA85" s="4"/>
      <c r="LCB85" s="4"/>
      <c r="LCC85" s="4"/>
      <c r="LCD85" s="4"/>
      <c r="LCE85" s="4"/>
      <c r="LCF85" s="4"/>
      <c r="LCG85" s="4"/>
      <c r="LCH85" s="4"/>
      <c r="LCI85" s="4"/>
      <c r="LCJ85" s="4"/>
      <c r="LCK85" s="4"/>
      <c r="LCL85" s="4"/>
      <c r="LCM85" s="4"/>
      <c r="LCN85" s="4"/>
      <c r="LCO85" s="4"/>
      <c r="LCP85" s="4"/>
      <c r="LCQ85" s="4"/>
      <c r="LCR85" s="4"/>
      <c r="LCS85" s="4"/>
      <c r="LCT85" s="4"/>
      <c r="LCU85" s="4"/>
      <c r="LCV85" s="4"/>
      <c r="LCW85" s="4"/>
      <c r="LCX85" s="4"/>
      <c r="LCY85" s="4"/>
      <c r="LCZ85" s="4"/>
      <c r="LDA85" s="4"/>
      <c r="LDB85" s="4"/>
      <c r="LDC85" s="4"/>
      <c r="LDD85" s="4"/>
      <c r="LDE85" s="4"/>
      <c r="LDF85" s="4"/>
      <c r="LDG85" s="4"/>
      <c r="LDH85" s="4"/>
      <c r="LDI85" s="4"/>
      <c r="LDJ85" s="4"/>
      <c r="LDK85" s="4"/>
      <c r="LDL85" s="4"/>
      <c r="LDM85" s="4"/>
      <c r="LDN85" s="4"/>
      <c r="LDO85" s="4"/>
      <c r="LDP85" s="4"/>
      <c r="LDQ85" s="4"/>
      <c r="LDR85" s="4"/>
      <c r="LDS85" s="4"/>
      <c r="LDT85" s="4"/>
      <c r="LDU85" s="4"/>
      <c r="LDV85" s="4"/>
      <c r="LDW85" s="4"/>
      <c r="LDX85" s="4"/>
      <c r="LDY85" s="4"/>
      <c r="LDZ85" s="4"/>
      <c r="LEA85" s="4"/>
      <c r="LEB85" s="4"/>
      <c r="LEC85" s="4"/>
      <c r="LED85" s="4"/>
      <c r="LEE85" s="4"/>
      <c r="LEF85" s="4"/>
      <c r="LEG85" s="4"/>
      <c r="LEH85" s="4"/>
      <c r="LEI85" s="4"/>
      <c r="LEJ85" s="4"/>
      <c r="LEK85" s="4"/>
      <c r="LEL85" s="4"/>
      <c r="LEM85" s="4"/>
      <c r="LEN85" s="4"/>
      <c r="LEO85" s="4"/>
      <c r="LEP85" s="4"/>
      <c r="LEQ85" s="4"/>
      <c r="LER85" s="4"/>
      <c r="LES85" s="4"/>
      <c r="LET85" s="4"/>
      <c r="LEU85" s="4"/>
      <c r="LEV85" s="4"/>
      <c r="LEW85" s="4"/>
      <c r="LEX85" s="4"/>
      <c r="LEY85" s="4"/>
      <c r="LEZ85" s="4"/>
      <c r="LFA85" s="4"/>
      <c r="LFB85" s="4"/>
      <c r="LFC85" s="4"/>
      <c r="LFD85" s="4"/>
      <c r="LFE85" s="4"/>
      <c r="LFF85" s="4"/>
      <c r="LFG85" s="4"/>
      <c r="LFH85" s="4"/>
      <c r="LFI85" s="4"/>
      <c r="LFJ85" s="4"/>
      <c r="LFK85" s="4"/>
      <c r="LFL85" s="4"/>
      <c r="LFM85" s="4"/>
      <c r="LFN85" s="4"/>
      <c r="LFO85" s="4"/>
      <c r="LFP85" s="4"/>
      <c r="LFQ85" s="4"/>
      <c r="LFR85" s="4"/>
      <c r="LFS85" s="4"/>
      <c r="LFT85" s="4"/>
      <c r="LFU85" s="4"/>
      <c r="LFV85" s="4"/>
      <c r="LFW85" s="4"/>
      <c r="LFX85" s="4"/>
      <c r="LFY85" s="4"/>
      <c r="LFZ85" s="4"/>
      <c r="LGA85" s="4"/>
      <c r="LGB85" s="4"/>
      <c r="LGC85" s="4"/>
      <c r="LGD85" s="4"/>
      <c r="LGE85" s="4"/>
      <c r="LGF85" s="4"/>
      <c r="LGG85" s="4"/>
      <c r="LGH85" s="4"/>
      <c r="LGI85" s="4"/>
      <c r="LGJ85" s="4"/>
      <c r="LGK85" s="4"/>
      <c r="LGL85" s="4"/>
      <c r="LGM85" s="4"/>
      <c r="LGN85" s="4"/>
      <c r="LGO85" s="4"/>
      <c r="LGP85" s="4"/>
      <c r="LGQ85" s="4"/>
      <c r="LGR85" s="4"/>
      <c r="LGS85" s="4"/>
      <c r="LGT85" s="4"/>
      <c r="LGU85" s="4"/>
      <c r="LGV85" s="4"/>
      <c r="LGW85" s="4"/>
      <c r="LGX85" s="4"/>
      <c r="LGY85" s="4"/>
      <c r="LGZ85" s="4"/>
      <c r="LHA85" s="4"/>
      <c r="LHB85" s="4"/>
      <c r="LHC85" s="4"/>
      <c r="LHD85" s="4"/>
      <c r="LHE85" s="4"/>
      <c r="LHF85" s="4"/>
      <c r="LHG85" s="4"/>
      <c r="LHH85" s="4"/>
      <c r="LHI85" s="4"/>
      <c r="LHJ85" s="4"/>
      <c r="LHK85" s="4"/>
      <c r="LHL85" s="4"/>
      <c r="LHM85" s="4"/>
      <c r="LHN85" s="4"/>
      <c r="LHO85" s="4"/>
      <c r="LHP85" s="4"/>
      <c r="LHQ85" s="4"/>
      <c r="LHR85" s="4"/>
      <c r="LHS85" s="4"/>
      <c r="LHT85" s="4"/>
      <c r="LHU85" s="4"/>
      <c r="LHV85" s="4"/>
      <c r="LHW85" s="4"/>
      <c r="LHX85" s="4"/>
      <c r="LHY85" s="4"/>
      <c r="LHZ85" s="4"/>
      <c r="LIA85" s="4"/>
      <c r="LIB85" s="4"/>
      <c r="LIC85" s="4"/>
      <c r="LID85" s="4"/>
      <c r="LIE85" s="4"/>
      <c r="LIF85" s="4"/>
      <c r="LIG85" s="4"/>
      <c r="LIH85" s="4"/>
      <c r="LII85" s="4"/>
      <c r="LIJ85" s="4"/>
      <c r="LIK85" s="4"/>
      <c r="LIL85" s="4"/>
      <c r="LIM85" s="4"/>
      <c r="LIN85" s="4"/>
      <c r="LIO85" s="4"/>
      <c r="LIP85" s="4"/>
      <c r="LIQ85" s="4"/>
      <c r="LIR85" s="4"/>
      <c r="LIS85" s="4"/>
      <c r="LIT85" s="4"/>
      <c r="LIU85" s="4"/>
      <c r="LIV85" s="4"/>
      <c r="LIW85" s="4"/>
      <c r="LIX85" s="4"/>
      <c r="LIY85" s="4"/>
      <c r="LIZ85" s="4"/>
      <c r="LJA85" s="4"/>
      <c r="LJB85" s="4"/>
      <c r="LJC85" s="4"/>
      <c r="LJD85" s="4"/>
      <c r="LJE85" s="4"/>
      <c r="LJF85" s="4"/>
      <c r="LJG85" s="4"/>
      <c r="LJH85" s="4"/>
      <c r="LJI85" s="4"/>
      <c r="LJJ85" s="4"/>
      <c r="LJK85" s="4"/>
      <c r="LJL85" s="4"/>
      <c r="LJM85" s="4"/>
      <c r="LJN85" s="4"/>
      <c r="LJO85" s="4"/>
      <c r="LJP85" s="4"/>
      <c r="LJQ85" s="4"/>
      <c r="LJR85" s="4"/>
      <c r="LJS85" s="4"/>
      <c r="LJT85" s="4"/>
      <c r="LJU85" s="4"/>
      <c r="LJV85" s="4"/>
      <c r="LJW85" s="4"/>
      <c r="LJX85" s="4"/>
      <c r="LJY85" s="4"/>
      <c r="LJZ85" s="4"/>
      <c r="LKA85" s="4"/>
      <c r="LKB85" s="4"/>
      <c r="LKC85" s="4"/>
      <c r="LKD85" s="4"/>
      <c r="LKE85" s="4"/>
      <c r="LKF85" s="4"/>
      <c r="LKG85" s="4"/>
      <c r="LKH85" s="4"/>
      <c r="LKI85" s="4"/>
      <c r="LKJ85" s="4"/>
      <c r="LKK85" s="4"/>
      <c r="LKL85" s="4"/>
      <c r="LKM85" s="4"/>
      <c r="LKN85" s="4"/>
      <c r="LKO85" s="4"/>
      <c r="LKP85" s="4"/>
      <c r="LKQ85" s="4"/>
      <c r="LKR85" s="4"/>
      <c r="LKS85" s="4"/>
      <c r="LKT85" s="4"/>
      <c r="LKU85" s="4"/>
      <c r="LKV85" s="4"/>
      <c r="LKW85" s="4"/>
      <c r="LKX85" s="4"/>
      <c r="LKY85" s="4"/>
      <c r="LKZ85" s="4"/>
      <c r="LLA85" s="4"/>
      <c r="LLB85" s="4"/>
      <c r="LLC85" s="4"/>
      <c r="LLD85" s="4"/>
      <c r="LLE85" s="4"/>
      <c r="LLF85" s="4"/>
      <c r="LLG85" s="4"/>
      <c r="LLH85" s="4"/>
      <c r="LLI85" s="4"/>
      <c r="LLJ85" s="4"/>
      <c r="LLK85" s="4"/>
      <c r="LLL85" s="4"/>
      <c r="LLM85" s="4"/>
      <c r="LLN85" s="4"/>
      <c r="LLO85" s="4"/>
      <c r="LLP85" s="4"/>
      <c r="LLQ85" s="4"/>
      <c r="LLR85" s="4"/>
      <c r="LLS85" s="4"/>
      <c r="LLT85" s="4"/>
      <c r="LLU85" s="4"/>
      <c r="LLV85" s="4"/>
      <c r="LLW85" s="4"/>
      <c r="LLX85" s="4"/>
      <c r="LLY85" s="4"/>
      <c r="LLZ85" s="4"/>
      <c r="LMA85" s="4"/>
      <c r="LMB85" s="4"/>
      <c r="LMC85" s="4"/>
      <c r="LMD85" s="4"/>
      <c r="LME85" s="4"/>
      <c r="LMF85" s="4"/>
      <c r="LMG85" s="4"/>
      <c r="LMH85" s="4"/>
      <c r="LMI85" s="4"/>
      <c r="LMJ85" s="4"/>
      <c r="LMK85" s="4"/>
      <c r="LML85" s="4"/>
      <c r="LMM85" s="4"/>
      <c r="LMN85" s="4"/>
      <c r="LMO85" s="4"/>
      <c r="LMP85" s="4"/>
      <c r="LMQ85" s="4"/>
      <c r="LMR85" s="4"/>
      <c r="LMS85" s="4"/>
      <c r="LMT85" s="4"/>
      <c r="LMU85" s="4"/>
      <c r="LMV85" s="4"/>
      <c r="LMW85" s="4"/>
      <c r="LMX85" s="4"/>
      <c r="LMY85" s="4"/>
      <c r="LMZ85" s="4"/>
      <c r="LNA85" s="4"/>
      <c r="LNB85" s="4"/>
      <c r="LNC85" s="4"/>
      <c r="LND85" s="4"/>
      <c r="LNE85" s="4"/>
      <c r="LNF85" s="4"/>
      <c r="LNG85" s="4"/>
      <c r="LNH85" s="4"/>
      <c r="LNI85" s="4"/>
      <c r="LNJ85" s="4"/>
      <c r="LNK85" s="4"/>
      <c r="LNL85" s="4"/>
      <c r="LNM85" s="4"/>
      <c r="LNN85" s="4"/>
      <c r="LNO85" s="4"/>
      <c r="LNP85" s="4"/>
      <c r="LNQ85" s="4"/>
      <c r="LNR85" s="4"/>
      <c r="LNS85" s="4"/>
      <c r="LNT85" s="4"/>
      <c r="LNU85" s="4"/>
      <c r="LNV85" s="4"/>
      <c r="LNW85" s="4"/>
      <c r="LNX85" s="4"/>
      <c r="LNY85" s="4"/>
      <c r="LNZ85" s="4"/>
      <c r="LOA85" s="4"/>
      <c r="LOB85" s="4"/>
      <c r="LOC85" s="4"/>
      <c r="LOD85" s="4"/>
      <c r="LOE85" s="4"/>
      <c r="LOF85" s="4"/>
      <c r="LOG85" s="4"/>
      <c r="LOH85" s="4"/>
      <c r="LOI85" s="4"/>
      <c r="LOJ85" s="4"/>
      <c r="LOK85" s="4"/>
      <c r="LOL85" s="4"/>
      <c r="LOM85" s="4"/>
      <c r="LON85" s="4"/>
      <c r="LOO85" s="4"/>
      <c r="LOP85" s="4"/>
      <c r="LOQ85" s="4"/>
      <c r="LOR85" s="4"/>
      <c r="LOS85" s="4"/>
      <c r="LOT85" s="4"/>
      <c r="LOU85" s="4"/>
      <c r="LOV85" s="4"/>
      <c r="LOW85" s="4"/>
      <c r="LOX85" s="4"/>
      <c r="LOY85" s="4"/>
      <c r="LOZ85" s="4"/>
      <c r="LPA85" s="4"/>
      <c r="LPB85" s="4"/>
      <c r="LPC85" s="4"/>
      <c r="LPD85" s="4"/>
      <c r="LPE85" s="4"/>
      <c r="LPF85" s="4"/>
      <c r="LPG85" s="4"/>
      <c r="LPH85" s="4"/>
      <c r="LPI85" s="4"/>
      <c r="LPJ85" s="4"/>
      <c r="LPK85" s="4"/>
      <c r="LPL85" s="4"/>
      <c r="LPM85" s="4"/>
      <c r="LPN85" s="4"/>
      <c r="LPO85" s="4"/>
      <c r="LPP85" s="4"/>
      <c r="LPQ85" s="4"/>
      <c r="LPR85" s="4"/>
      <c r="LPS85" s="4"/>
      <c r="LPT85" s="4"/>
      <c r="LPU85" s="4"/>
      <c r="LPV85" s="4"/>
      <c r="LPW85" s="4"/>
      <c r="LPX85" s="4"/>
      <c r="LPY85" s="4"/>
      <c r="LPZ85" s="4"/>
      <c r="LQA85" s="4"/>
      <c r="LQB85" s="4"/>
      <c r="LQC85" s="4"/>
      <c r="LQD85" s="4"/>
      <c r="LQE85" s="4"/>
      <c r="LQF85" s="4"/>
      <c r="LQG85" s="4"/>
      <c r="LQH85" s="4"/>
      <c r="LQI85" s="4"/>
      <c r="LQJ85" s="4"/>
      <c r="LQK85" s="4"/>
      <c r="LQL85" s="4"/>
      <c r="LQM85" s="4"/>
      <c r="LQN85" s="4"/>
      <c r="LQO85" s="4"/>
      <c r="LQP85" s="4"/>
      <c r="LQQ85" s="4"/>
      <c r="LQR85" s="4"/>
      <c r="LQS85" s="4"/>
      <c r="LQT85" s="4"/>
      <c r="LQU85" s="4"/>
      <c r="LQV85" s="4"/>
      <c r="LQW85" s="4"/>
      <c r="LQX85" s="4"/>
      <c r="LQY85" s="4"/>
      <c r="LQZ85" s="4"/>
      <c r="LRA85" s="4"/>
      <c r="LRB85" s="4"/>
      <c r="LRC85" s="4"/>
      <c r="LRD85" s="4"/>
      <c r="LRE85" s="4"/>
      <c r="LRF85" s="4"/>
      <c r="LRG85" s="4"/>
      <c r="LRH85" s="4"/>
      <c r="LRI85" s="4"/>
      <c r="LRJ85" s="4"/>
      <c r="LRK85" s="4"/>
      <c r="LRL85" s="4"/>
      <c r="LRM85" s="4"/>
      <c r="LRN85" s="4"/>
      <c r="LRO85" s="4"/>
      <c r="LRP85" s="4"/>
      <c r="LRQ85" s="4"/>
      <c r="LRR85" s="4"/>
      <c r="LRS85" s="4"/>
      <c r="LRT85" s="4"/>
      <c r="LRU85" s="4"/>
      <c r="LRV85" s="4"/>
      <c r="LRW85" s="4"/>
      <c r="LRX85" s="4"/>
      <c r="LRY85" s="4"/>
      <c r="LRZ85" s="4"/>
      <c r="LSA85" s="4"/>
      <c r="LSB85" s="4"/>
      <c r="LSC85" s="4"/>
      <c r="LSD85" s="4"/>
      <c r="LSE85" s="4"/>
      <c r="LSF85" s="4"/>
      <c r="LSG85" s="4"/>
      <c r="LSH85" s="4"/>
      <c r="LSI85" s="4"/>
      <c r="LSJ85" s="4"/>
      <c r="LSK85" s="4"/>
      <c r="LSL85" s="4"/>
      <c r="LSM85" s="4"/>
      <c r="LSN85" s="4"/>
      <c r="LSO85" s="4"/>
      <c r="LSP85" s="4"/>
      <c r="LSQ85" s="4"/>
      <c r="LSR85" s="4"/>
      <c r="LSS85" s="4"/>
      <c r="LST85" s="4"/>
      <c r="LSU85" s="4"/>
      <c r="LSV85" s="4"/>
      <c r="LSW85" s="4"/>
      <c r="LSX85" s="4"/>
      <c r="LSY85" s="4"/>
      <c r="LSZ85" s="4"/>
      <c r="LTA85" s="4"/>
      <c r="LTB85" s="4"/>
      <c r="LTC85" s="4"/>
      <c r="LTD85" s="4"/>
      <c r="LTE85" s="4"/>
      <c r="LTF85" s="4"/>
      <c r="LTG85" s="4"/>
      <c r="LTH85" s="4"/>
      <c r="LTI85" s="4"/>
      <c r="LTJ85" s="4"/>
      <c r="LTK85" s="4"/>
      <c r="LTL85" s="4"/>
      <c r="LTM85" s="4"/>
      <c r="LTN85" s="4"/>
      <c r="LTO85" s="4"/>
      <c r="LTP85" s="4"/>
      <c r="LTQ85" s="4"/>
      <c r="LTR85" s="4"/>
      <c r="LTS85" s="4"/>
      <c r="LTT85" s="4"/>
      <c r="LTU85" s="4"/>
      <c r="LTV85" s="4"/>
      <c r="LTW85" s="4"/>
      <c r="LTX85" s="4"/>
      <c r="LTY85" s="4"/>
      <c r="LTZ85" s="4"/>
      <c r="LUA85" s="4"/>
      <c r="LUB85" s="4"/>
      <c r="LUC85" s="4"/>
      <c r="LUD85" s="4"/>
      <c r="LUE85" s="4"/>
      <c r="LUF85" s="4"/>
      <c r="LUG85" s="4"/>
      <c r="LUH85" s="4"/>
      <c r="LUI85" s="4"/>
      <c r="LUJ85" s="4"/>
      <c r="LUK85" s="4"/>
      <c r="LUL85" s="4"/>
      <c r="LUM85" s="4"/>
      <c r="LUN85" s="4"/>
      <c r="LUO85" s="4"/>
      <c r="LUP85" s="4"/>
      <c r="LUQ85" s="4"/>
      <c r="LUR85" s="4"/>
      <c r="LUS85" s="4"/>
      <c r="LUT85" s="4"/>
      <c r="LUU85" s="4"/>
      <c r="LUV85" s="4"/>
      <c r="LUW85" s="4"/>
      <c r="LUX85" s="4"/>
      <c r="LUY85" s="4"/>
      <c r="LUZ85" s="4"/>
      <c r="LVA85" s="4"/>
      <c r="LVB85" s="4"/>
      <c r="LVC85" s="4"/>
      <c r="LVD85" s="4"/>
      <c r="LVE85" s="4"/>
      <c r="LVF85" s="4"/>
      <c r="LVG85" s="4"/>
      <c r="LVH85" s="4"/>
      <c r="LVI85" s="4"/>
      <c r="LVJ85" s="4"/>
      <c r="LVK85" s="4"/>
      <c r="LVL85" s="4"/>
      <c r="LVM85" s="4"/>
      <c r="LVN85" s="4"/>
      <c r="LVO85" s="4"/>
      <c r="LVP85" s="4"/>
      <c r="LVQ85" s="4"/>
      <c r="LVR85" s="4"/>
      <c r="LVS85" s="4"/>
      <c r="LVT85" s="4"/>
      <c r="LVU85" s="4"/>
      <c r="LVV85" s="4"/>
      <c r="LVW85" s="4"/>
      <c r="LVX85" s="4"/>
      <c r="LVY85" s="4"/>
      <c r="LVZ85" s="4"/>
      <c r="LWA85" s="4"/>
      <c r="LWB85" s="4"/>
      <c r="LWC85" s="4"/>
      <c r="LWD85" s="4"/>
      <c r="LWE85" s="4"/>
      <c r="LWF85" s="4"/>
      <c r="LWG85" s="4"/>
      <c r="LWH85" s="4"/>
      <c r="LWI85" s="4"/>
      <c r="LWJ85" s="4"/>
      <c r="LWK85" s="4"/>
      <c r="LWL85" s="4"/>
      <c r="LWM85" s="4"/>
      <c r="LWN85" s="4"/>
      <c r="LWO85" s="4"/>
      <c r="LWP85" s="4"/>
      <c r="LWQ85" s="4"/>
      <c r="LWR85" s="4"/>
      <c r="LWS85" s="4"/>
      <c r="LWT85" s="4"/>
      <c r="LWU85" s="4"/>
      <c r="LWV85" s="4"/>
      <c r="LWW85" s="4"/>
      <c r="LWX85" s="4"/>
      <c r="LWY85" s="4"/>
      <c r="LWZ85" s="4"/>
      <c r="LXA85" s="4"/>
      <c r="LXB85" s="4"/>
      <c r="LXC85" s="4"/>
      <c r="LXD85" s="4"/>
      <c r="LXE85" s="4"/>
      <c r="LXF85" s="4"/>
      <c r="LXG85" s="4"/>
      <c r="LXH85" s="4"/>
      <c r="LXI85" s="4"/>
      <c r="LXJ85" s="4"/>
      <c r="LXK85" s="4"/>
      <c r="LXL85" s="4"/>
      <c r="LXM85" s="4"/>
      <c r="LXN85" s="4"/>
      <c r="LXO85" s="4"/>
      <c r="LXP85" s="4"/>
      <c r="LXQ85" s="4"/>
      <c r="LXR85" s="4"/>
      <c r="LXS85" s="4"/>
      <c r="LXT85" s="4"/>
      <c r="LXU85" s="4"/>
      <c r="LXV85" s="4"/>
      <c r="LXW85" s="4"/>
      <c r="LXX85" s="4"/>
      <c r="LXY85" s="4"/>
      <c r="LXZ85" s="4"/>
      <c r="LYA85" s="4"/>
      <c r="LYB85" s="4"/>
      <c r="LYC85" s="4"/>
      <c r="LYD85" s="4"/>
      <c r="LYE85" s="4"/>
      <c r="LYF85" s="4"/>
      <c r="LYG85" s="4"/>
      <c r="LYH85" s="4"/>
      <c r="LYI85" s="4"/>
      <c r="LYJ85" s="4"/>
      <c r="LYK85" s="4"/>
      <c r="LYL85" s="4"/>
      <c r="LYM85" s="4"/>
      <c r="LYN85" s="4"/>
      <c r="LYO85" s="4"/>
      <c r="LYP85" s="4"/>
      <c r="LYQ85" s="4"/>
      <c r="LYR85" s="4"/>
      <c r="LYS85" s="4"/>
      <c r="LYT85" s="4"/>
      <c r="LYU85" s="4"/>
      <c r="LYV85" s="4"/>
      <c r="LYW85" s="4"/>
      <c r="LYX85" s="4"/>
      <c r="LYY85" s="4"/>
      <c r="LYZ85" s="4"/>
      <c r="LZA85" s="4"/>
      <c r="LZB85" s="4"/>
      <c r="LZC85" s="4"/>
      <c r="LZD85" s="4"/>
      <c r="LZE85" s="4"/>
      <c r="LZF85" s="4"/>
      <c r="LZG85" s="4"/>
      <c r="LZH85" s="4"/>
      <c r="LZI85" s="4"/>
      <c r="LZJ85" s="4"/>
      <c r="LZK85" s="4"/>
      <c r="LZL85" s="4"/>
      <c r="LZM85" s="4"/>
      <c r="LZN85" s="4"/>
      <c r="LZO85" s="4"/>
      <c r="LZP85" s="4"/>
      <c r="LZQ85" s="4"/>
      <c r="LZR85" s="4"/>
      <c r="LZS85" s="4"/>
      <c r="LZT85" s="4"/>
      <c r="LZU85" s="4"/>
      <c r="LZV85" s="4"/>
      <c r="LZW85" s="4"/>
      <c r="LZX85" s="4"/>
      <c r="LZY85" s="4"/>
      <c r="LZZ85" s="4"/>
      <c r="MAA85" s="4"/>
      <c r="MAB85" s="4"/>
      <c r="MAC85" s="4"/>
      <c r="MAD85" s="4"/>
      <c r="MAE85" s="4"/>
      <c r="MAF85" s="4"/>
      <c r="MAG85" s="4"/>
      <c r="MAH85" s="4"/>
      <c r="MAI85" s="4"/>
      <c r="MAJ85" s="4"/>
      <c r="MAK85" s="4"/>
      <c r="MAL85" s="4"/>
      <c r="MAM85" s="4"/>
      <c r="MAN85" s="4"/>
      <c r="MAO85" s="4"/>
      <c r="MAP85" s="4"/>
      <c r="MAQ85" s="4"/>
      <c r="MAR85" s="4"/>
      <c r="MAS85" s="4"/>
      <c r="MAT85" s="4"/>
      <c r="MAU85" s="4"/>
      <c r="MAV85" s="4"/>
      <c r="MAW85" s="4"/>
      <c r="MAX85" s="4"/>
      <c r="MAY85" s="4"/>
      <c r="MAZ85" s="4"/>
      <c r="MBA85" s="4"/>
      <c r="MBB85" s="4"/>
      <c r="MBC85" s="4"/>
      <c r="MBD85" s="4"/>
      <c r="MBE85" s="4"/>
      <c r="MBF85" s="4"/>
      <c r="MBG85" s="4"/>
      <c r="MBH85" s="4"/>
      <c r="MBI85" s="4"/>
      <c r="MBJ85" s="4"/>
      <c r="MBK85" s="4"/>
      <c r="MBL85" s="4"/>
      <c r="MBM85" s="4"/>
      <c r="MBN85" s="4"/>
      <c r="MBO85" s="4"/>
      <c r="MBP85" s="4"/>
      <c r="MBQ85" s="4"/>
      <c r="MBR85" s="4"/>
      <c r="MBS85" s="4"/>
      <c r="MBT85" s="4"/>
      <c r="MBU85" s="4"/>
      <c r="MBV85" s="4"/>
      <c r="MBW85" s="4"/>
      <c r="MBX85" s="4"/>
      <c r="MBY85" s="4"/>
      <c r="MBZ85" s="4"/>
      <c r="MCA85" s="4"/>
      <c r="MCB85" s="4"/>
      <c r="MCC85" s="4"/>
      <c r="MCD85" s="4"/>
      <c r="MCE85" s="4"/>
      <c r="MCF85" s="4"/>
      <c r="MCG85" s="4"/>
      <c r="MCH85" s="4"/>
      <c r="MCI85" s="4"/>
      <c r="MCJ85" s="4"/>
      <c r="MCK85" s="4"/>
      <c r="MCL85" s="4"/>
      <c r="MCM85" s="4"/>
      <c r="MCN85" s="4"/>
      <c r="MCO85" s="4"/>
      <c r="MCP85" s="4"/>
      <c r="MCQ85" s="4"/>
      <c r="MCR85" s="4"/>
      <c r="MCS85" s="4"/>
      <c r="MCT85" s="4"/>
      <c r="MCU85" s="4"/>
      <c r="MCV85" s="4"/>
      <c r="MCW85" s="4"/>
      <c r="MCX85" s="4"/>
      <c r="MCY85" s="4"/>
      <c r="MCZ85" s="4"/>
      <c r="MDA85" s="4"/>
      <c r="MDB85" s="4"/>
      <c r="MDC85" s="4"/>
      <c r="MDD85" s="4"/>
      <c r="MDE85" s="4"/>
      <c r="MDF85" s="4"/>
      <c r="MDG85" s="4"/>
      <c r="MDH85" s="4"/>
      <c r="MDI85" s="4"/>
      <c r="MDJ85" s="4"/>
      <c r="MDK85" s="4"/>
      <c r="MDL85" s="4"/>
      <c r="MDM85" s="4"/>
      <c r="MDN85" s="4"/>
      <c r="MDO85" s="4"/>
      <c r="MDP85" s="4"/>
      <c r="MDQ85" s="4"/>
      <c r="MDR85" s="4"/>
      <c r="MDS85" s="4"/>
      <c r="MDT85" s="4"/>
      <c r="MDU85" s="4"/>
      <c r="MDV85" s="4"/>
      <c r="MDW85" s="4"/>
      <c r="MDX85" s="4"/>
      <c r="MDY85" s="4"/>
      <c r="MDZ85" s="4"/>
      <c r="MEA85" s="4"/>
      <c r="MEB85" s="4"/>
      <c r="MEC85" s="4"/>
      <c r="MED85" s="4"/>
      <c r="MEE85" s="4"/>
      <c r="MEF85" s="4"/>
      <c r="MEG85" s="4"/>
      <c r="MEH85" s="4"/>
      <c r="MEI85" s="4"/>
      <c r="MEJ85" s="4"/>
      <c r="MEK85" s="4"/>
      <c r="MEL85" s="4"/>
      <c r="MEM85" s="4"/>
      <c r="MEN85" s="4"/>
      <c r="MEO85" s="4"/>
      <c r="MEP85" s="4"/>
      <c r="MEQ85" s="4"/>
      <c r="MER85" s="4"/>
      <c r="MES85" s="4"/>
      <c r="MET85" s="4"/>
      <c r="MEU85" s="4"/>
      <c r="MEV85" s="4"/>
      <c r="MEW85" s="4"/>
      <c r="MEX85" s="4"/>
      <c r="MEY85" s="4"/>
      <c r="MEZ85" s="4"/>
      <c r="MFA85" s="4"/>
      <c r="MFB85" s="4"/>
      <c r="MFC85" s="4"/>
      <c r="MFD85" s="4"/>
      <c r="MFE85" s="4"/>
      <c r="MFF85" s="4"/>
      <c r="MFG85" s="4"/>
      <c r="MFH85" s="4"/>
      <c r="MFI85" s="4"/>
      <c r="MFJ85" s="4"/>
      <c r="MFK85" s="4"/>
      <c r="MFL85" s="4"/>
      <c r="MFM85" s="4"/>
      <c r="MFN85" s="4"/>
      <c r="MFO85" s="4"/>
      <c r="MFP85" s="4"/>
      <c r="MFQ85" s="4"/>
      <c r="MFR85" s="4"/>
      <c r="MFS85" s="4"/>
      <c r="MFT85" s="4"/>
      <c r="MFU85" s="4"/>
      <c r="MFV85" s="4"/>
      <c r="MFW85" s="4"/>
      <c r="MFX85" s="4"/>
      <c r="MFY85" s="4"/>
      <c r="MFZ85" s="4"/>
      <c r="MGA85" s="4"/>
      <c r="MGB85" s="4"/>
      <c r="MGC85" s="4"/>
      <c r="MGD85" s="4"/>
      <c r="MGE85" s="4"/>
      <c r="MGF85" s="4"/>
      <c r="MGG85" s="4"/>
      <c r="MGH85" s="4"/>
      <c r="MGI85" s="4"/>
      <c r="MGJ85" s="4"/>
      <c r="MGK85" s="4"/>
      <c r="MGL85" s="4"/>
      <c r="MGM85" s="4"/>
      <c r="MGN85" s="4"/>
      <c r="MGO85" s="4"/>
      <c r="MGP85" s="4"/>
      <c r="MGQ85" s="4"/>
      <c r="MGR85" s="4"/>
      <c r="MGS85" s="4"/>
      <c r="MGT85" s="4"/>
      <c r="MGU85" s="4"/>
      <c r="MGV85" s="4"/>
      <c r="MGW85" s="4"/>
      <c r="MGX85" s="4"/>
      <c r="MGY85" s="4"/>
      <c r="MGZ85" s="4"/>
      <c r="MHA85" s="4"/>
      <c r="MHB85" s="4"/>
      <c r="MHC85" s="4"/>
      <c r="MHD85" s="4"/>
      <c r="MHE85" s="4"/>
      <c r="MHF85" s="4"/>
      <c r="MHG85" s="4"/>
      <c r="MHH85" s="4"/>
      <c r="MHI85" s="4"/>
      <c r="MHJ85" s="4"/>
      <c r="MHK85" s="4"/>
      <c r="MHL85" s="4"/>
      <c r="MHM85" s="4"/>
      <c r="MHN85" s="4"/>
      <c r="MHO85" s="4"/>
      <c r="MHP85" s="4"/>
      <c r="MHQ85" s="4"/>
      <c r="MHR85" s="4"/>
      <c r="MHS85" s="4"/>
      <c r="MHT85" s="4"/>
      <c r="MHU85" s="4"/>
      <c r="MHV85" s="4"/>
      <c r="MHW85" s="4"/>
      <c r="MHX85" s="4"/>
      <c r="MHY85" s="4"/>
      <c r="MHZ85" s="4"/>
      <c r="MIA85" s="4"/>
      <c r="MIB85" s="4"/>
      <c r="MIC85" s="4"/>
      <c r="MID85" s="4"/>
      <c r="MIE85" s="4"/>
      <c r="MIF85" s="4"/>
      <c r="MIG85" s="4"/>
      <c r="MIH85" s="4"/>
      <c r="MII85" s="4"/>
      <c r="MIJ85" s="4"/>
      <c r="MIK85" s="4"/>
      <c r="MIL85" s="4"/>
      <c r="MIM85" s="4"/>
      <c r="MIN85" s="4"/>
      <c r="MIO85" s="4"/>
      <c r="MIP85" s="4"/>
      <c r="MIQ85" s="4"/>
      <c r="MIR85" s="4"/>
      <c r="MIS85" s="4"/>
      <c r="MIT85" s="4"/>
      <c r="MIU85" s="4"/>
      <c r="MIV85" s="4"/>
      <c r="MIW85" s="4"/>
      <c r="MIX85" s="4"/>
      <c r="MIY85" s="4"/>
      <c r="MIZ85" s="4"/>
      <c r="MJA85" s="4"/>
      <c r="MJB85" s="4"/>
      <c r="MJC85" s="4"/>
      <c r="MJD85" s="4"/>
      <c r="MJE85" s="4"/>
      <c r="MJF85" s="4"/>
      <c r="MJG85" s="4"/>
      <c r="MJH85" s="4"/>
      <c r="MJI85" s="4"/>
      <c r="MJJ85" s="4"/>
      <c r="MJK85" s="4"/>
      <c r="MJL85" s="4"/>
      <c r="MJM85" s="4"/>
      <c r="MJN85" s="4"/>
      <c r="MJO85" s="4"/>
      <c r="MJP85" s="4"/>
      <c r="MJQ85" s="4"/>
      <c r="MJR85" s="4"/>
      <c r="MJS85" s="4"/>
      <c r="MJT85" s="4"/>
      <c r="MJU85" s="4"/>
      <c r="MJV85" s="4"/>
      <c r="MJW85" s="4"/>
      <c r="MJX85" s="4"/>
      <c r="MJY85" s="4"/>
      <c r="MJZ85" s="4"/>
      <c r="MKA85" s="4"/>
      <c r="MKB85" s="4"/>
      <c r="MKC85" s="4"/>
      <c r="MKD85" s="4"/>
      <c r="MKE85" s="4"/>
      <c r="MKF85" s="4"/>
      <c r="MKG85" s="4"/>
      <c r="MKH85" s="4"/>
      <c r="MKI85" s="4"/>
      <c r="MKJ85" s="4"/>
      <c r="MKK85" s="4"/>
      <c r="MKL85" s="4"/>
      <c r="MKM85" s="4"/>
      <c r="MKN85" s="4"/>
      <c r="MKO85" s="4"/>
      <c r="MKP85" s="4"/>
      <c r="MKQ85" s="4"/>
      <c r="MKR85" s="4"/>
      <c r="MKS85" s="4"/>
      <c r="MKT85" s="4"/>
      <c r="MKU85" s="4"/>
      <c r="MKV85" s="4"/>
      <c r="MKW85" s="4"/>
      <c r="MKX85" s="4"/>
      <c r="MKY85" s="4"/>
      <c r="MKZ85" s="4"/>
      <c r="MLA85" s="4"/>
      <c r="MLB85" s="4"/>
      <c r="MLC85" s="4"/>
      <c r="MLD85" s="4"/>
      <c r="MLE85" s="4"/>
      <c r="MLF85" s="4"/>
      <c r="MLG85" s="4"/>
      <c r="MLH85" s="4"/>
      <c r="MLI85" s="4"/>
      <c r="MLJ85" s="4"/>
      <c r="MLK85" s="4"/>
      <c r="MLL85" s="4"/>
      <c r="MLM85" s="4"/>
      <c r="MLN85" s="4"/>
      <c r="MLO85" s="4"/>
      <c r="MLP85" s="4"/>
      <c r="MLQ85" s="4"/>
      <c r="MLR85" s="4"/>
      <c r="MLS85" s="4"/>
      <c r="MLT85" s="4"/>
      <c r="MLU85" s="4"/>
      <c r="MLV85" s="4"/>
      <c r="MLW85" s="4"/>
      <c r="MLX85" s="4"/>
      <c r="MLY85" s="4"/>
      <c r="MLZ85" s="4"/>
      <c r="MMA85" s="4"/>
      <c r="MMB85" s="4"/>
      <c r="MMC85" s="4"/>
      <c r="MMD85" s="4"/>
      <c r="MME85" s="4"/>
      <c r="MMF85" s="4"/>
      <c r="MMG85" s="4"/>
      <c r="MMH85" s="4"/>
      <c r="MMI85" s="4"/>
      <c r="MMJ85" s="4"/>
      <c r="MMK85" s="4"/>
      <c r="MML85" s="4"/>
      <c r="MMM85" s="4"/>
      <c r="MMN85" s="4"/>
      <c r="MMO85" s="4"/>
      <c r="MMP85" s="4"/>
      <c r="MMQ85" s="4"/>
      <c r="MMR85" s="4"/>
      <c r="MMS85" s="4"/>
      <c r="MMT85" s="4"/>
      <c r="MMU85" s="4"/>
      <c r="MMV85" s="4"/>
      <c r="MMW85" s="4"/>
      <c r="MMX85" s="4"/>
      <c r="MMY85" s="4"/>
      <c r="MMZ85" s="4"/>
      <c r="MNA85" s="4"/>
      <c r="MNB85" s="4"/>
      <c r="MNC85" s="4"/>
      <c r="MND85" s="4"/>
      <c r="MNE85" s="4"/>
      <c r="MNF85" s="4"/>
      <c r="MNG85" s="4"/>
      <c r="MNH85" s="4"/>
      <c r="MNI85" s="4"/>
      <c r="MNJ85" s="4"/>
      <c r="MNK85" s="4"/>
      <c r="MNL85" s="4"/>
      <c r="MNM85" s="4"/>
      <c r="MNN85" s="4"/>
      <c r="MNO85" s="4"/>
      <c r="MNP85" s="4"/>
      <c r="MNQ85" s="4"/>
      <c r="MNR85" s="4"/>
      <c r="MNS85" s="4"/>
      <c r="MNT85" s="4"/>
      <c r="MNU85" s="4"/>
      <c r="MNV85" s="4"/>
      <c r="MNW85" s="4"/>
      <c r="MNX85" s="4"/>
      <c r="MNY85" s="4"/>
      <c r="MNZ85" s="4"/>
      <c r="MOA85" s="4"/>
      <c r="MOB85" s="4"/>
      <c r="MOC85" s="4"/>
      <c r="MOD85" s="4"/>
      <c r="MOE85" s="4"/>
      <c r="MOF85" s="4"/>
      <c r="MOG85" s="4"/>
      <c r="MOH85" s="4"/>
      <c r="MOI85" s="4"/>
      <c r="MOJ85" s="4"/>
      <c r="MOK85" s="4"/>
      <c r="MOL85" s="4"/>
      <c r="MOM85" s="4"/>
      <c r="MON85" s="4"/>
      <c r="MOO85" s="4"/>
      <c r="MOP85" s="4"/>
      <c r="MOQ85" s="4"/>
      <c r="MOR85" s="4"/>
      <c r="MOS85" s="4"/>
      <c r="MOT85" s="4"/>
      <c r="MOU85" s="4"/>
      <c r="MOV85" s="4"/>
      <c r="MOW85" s="4"/>
      <c r="MOX85" s="4"/>
      <c r="MOY85" s="4"/>
      <c r="MOZ85" s="4"/>
      <c r="MPA85" s="4"/>
      <c r="MPB85" s="4"/>
      <c r="MPC85" s="4"/>
      <c r="MPD85" s="4"/>
      <c r="MPE85" s="4"/>
      <c r="MPF85" s="4"/>
      <c r="MPG85" s="4"/>
      <c r="MPH85" s="4"/>
      <c r="MPI85" s="4"/>
      <c r="MPJ85" s="4"/>
      <c r="MPK85" s="4"/>
      <c r="MPL85" s="4"/>
      <c r="MPM85" s="4"/>
      <c r="MPN85" s="4"/>
      <c r="MPO85" s="4"/>
      <c r="MPP85" s="4"/>
      <c r="MPQ85" s="4"/>
      <c r="MPR85" s="4"/>
      <c r="MPS85" s="4"/>
      <c r="MPT85" s="4"/>
      <c r="MPU85" s="4"/>
      <c r="MPV85" s="4"/>
      <c r="MPW85" s="4"/>
      <c r="MPX85" s="4"/>
      <c r="MPY85" s="4"/>
      <c r="MPZ85" s="4"/>
      <c r="MQA85" s="4"/>
      <c r="MQB85" s="4"/>
      <c r="MQC85" s="4"/>
      <c r="MQD85" s="4"/>
      <c r="MQE85" s="4"/>
      <c r="MQF85" s="4"/>
      <c r="MQG85" s="4"/>
      <c r="MQH85" s="4"/>
      <c r="MQI85" s="4"/>
      <c r="MQJ85" s="4"/>
      <c r="MQK85" s="4"/>
      <c r="MQL85" s="4"/>
      <c r="MQM85" s="4"/>
      <c r="MQN85" s="4"/>
      <c r="MQO85" s="4"/>
      <c r="MQP85" s="4"/>
      <c r="MQQ85" s="4"/>
      <c r="MQR85" s="4"/>
      <c r="MQS85" s="4"/>
      <c r="MQT85" s="4"/>
      <c r="MQU85" s="4"/>
      <c r="MQV85" s="4"/>
      <c r="MQW85" s="4"/>
      <c r="MQX85" s="4"/>
      <c r="MQY85" s="4"/>
      <c r="MQZ85" s="4"/>
      <c r="MRA85" s="4"/>
      <c r="MRB85" s="4"/>
      <c r="MRC85" s="4"/>
      <c r="MRD85" s="4"/>
      <c r="MRE85" s="4"/>
      <c r="MRF85" s="4"/>
      <c r="MRG85" s="4"/>
      <c r="MRH85" s="4"/>
      <c r="MRI85" s="4"/>
      <c r="MRJ85" s="4"/>
      <c r="MRK85" s="4"/>
      <c r="MRL85" s="4"/>
      <c r="MRM85" s="4"/>
      <c r="MRN85" s="4"/>
      <c r="MRO85" s="4"/>
      <c r="MRP85" s="4"/>
      <c r="MRQ85" s="4"/>
      <c r="MRR85" s="4"/>
      <c r="MRS85" s="4"/>
      <c r="MRT85" s="4"/>
      <c r="MRU85" s="4"/>
      <c r="MRV85" s="4"/>
      <c r="MRW85" s="4"/>
      <c r="MRX85" s="4"/>
      <c r="MRY85" s="4"/>
      <c r="MRZ85" s="4"/>
      <c r="MSA85" s="4"/>
      <c r="MSB85" s="4"/>
      <c r="MSC85" s="4"/>
      <c r="MSD85" s="4"/>
      <c r="MSE85" s="4"/>
      <c r="MSF85" s="4"/>
      <c r="MSG85" s="4"/>
      <c r="MSH85" s="4"/>
      <c r="MSI85" s="4"/>
      <c r="MSJ85" s="4"/>
      <c r="MSK85" s="4"/>
      <c r="MSL85" s="4"/>
      <c r="MSM85" s="4"/>
      <c r="MSN85" s="4"/>
      <c r="MSO85" s="4"/>
      <c r="MSP85" s="4"/>
      <c r="MSQ85" s="4"/>
      <c r="MSR85" s="4"/>
      <c r="MSS85" s="4"/>
      <c r="MST85" s="4"/>
      <c r="MSU85" s="4"/>
      <c r="MSV85" s="4"/>
      <c r="MSW85" s="4"/>
      <c r="MSX85" s="4"/>
      <c r="MSY85" s="4"/>
      <c r="MSZ85" s="4"/>
      <c r="MTA85" s="4"/>
      <c r="MTB85" s="4"/>
      <c r="MTC85" s="4"/>
      <c r="MTD85" s="4"/>
      <c r="MTE85" s="4"/>
      <c r="MTF85" s="4"/>
      <c r="MTG85" s="4"/>
      <c r="MTH85" s="4"/>
      <c r="MTI85" s="4"/>
      <c r="MTJ85" s="4"/>
      <c r="MTK85" s="4"/>
      <c r="MTL85" s="4"/>
      <c r="MTM85" s="4"/>
      <c r="MTN85" s="4"/>
      <c r="MTO85" s="4"/>
      <c r="MTP85" s="4"/>
      <c r="MTQ85" s="4"/>
      <c r="MTR85" s="4"/>
      <c r="MTS85" s="4"/>
      <c r="MTT85" s="4"/>
      <c r="MTU85" s="4"/>
      <c r="MTV85" s="4"/>
      <c r="MTW85" s="4"/>
      <c r="MTX85" s="4"/>
      <c r="MTY85" s="4"/>
      <c r="MTZ85" s="4"/>
      <c r="MUA85" s="4"/>
      <c r="MUB85" s="4"/>
      <c r="MUC85" s="4"/>
      <c r="MUD85" s="4"/>
      <c r="MUE85" s="4"/>
      <c r="MUF85" s="4"/>
      <c r="MUG85" s="4"/>
      <c r="MUH85" s="4"/>
      <c r="MUI85" s="4"/>
      <c r="MUJ85" s="4"/>
      <c r="MUK85" s="4"/>
      <c r="MUL85" s="4"/>
      <c r="MUM85" s="4"/>
      <c r="MUN85" s="4"/>
      <c r="MUO85" s="4"/>
      <c r="MUP85" s="4"/>
      <c r="MUQ85" s="4"/>
      <c r="MUR85" s="4"/>
      <c r="MUS85" s="4"/>
      <c r="MUT85" s="4"/>
      <c r="MUU85" s="4"/>
      <c r="MUV85" s="4"/>
      <c r="MUW85" s="4"/>
      <c r="MUX85" s="4"/>
      <c r="MUY85" s="4"/>
      <c r="MUZ85" s="4"/>
      <c r="MVA85" s="4"/>
      <c r="MVB85" s="4"/>
      <c r="MVC85" s="4"/>
      <c r="MVD85" s="4"/>
      <c r="MVE85" s="4"/>
      <c r="MVF85" s="4"/>
      <c r="MVG85" s="4"/>
      <c r="MVH85" s="4"/>
      <c r="MVI85" s="4"/>
      <c r="MVJ85" s="4"/>
      <c r="MVK85" s="4"/>
      <c r="MVL85" s="4"/>
      <c r="MVM85" s="4"/>
      <c r="MVN85" s="4"/>
      <c r="MVO85" s="4"/>
      <c r="MVP85" s="4"/>
      <c r="MVQ85" s="4"/>
      <c r="MVR85" s="4"/>
      <c r="MVS85" s="4"/>
      <c r="MVT85" s="4"/>
      <c r="MVU85" s="4"/>
      <c r="MVV85" s="4"/>
      <c r="MVW85" s="4"/>
      <c r="MVX85" s="4"/>
      <c r="MVY85" s="4"/>
      <c r="MVZ85" s="4"/>
      <c r="MWA85" s="4"/>
      <c r="MWB85" s="4"/>
      <c r="MWC85" s="4"/>
      <c r="MWD85" s="4"/>
      <c r="MWE85" s="4"/>
      <c r="MWF85" s="4"/>
      <c r="MWG85" s="4"/>
      <c r="MWH85" s="4"/>
      <c r="MWI85" s="4"/>
      <c r="MWJ85" s="4"/>
      <c r="MWK85" s="4"/>
      <c r="MWL85" s="4"/>
      <c r="MWM85" s="4"/>
      <c r="MWN85" s="4"/>
      <c r="MWO85" s="4"/>
      <c r="MWP85" s="4"/>
      <c r="MWQ85" s="4"/>
      <c r="MWR85" s="4"/>
      <c r="MWS85" s="4"/>
      <c r="MWT85" s="4"/>
      <c r="MWU85" s="4"/>
      <c r="MWV85" s="4"/>
      <c r="MWW85" s="4"/>
      <c r="MWX85" s="4"/>
      <c r="MWY85" s="4"/>
      <c r="MWZ85" s="4"/>
      <c r="MXA85" s="4"/>
      <c r="MXB85" s="4"/>
      <c r="MXC85" s="4"/>
      <c r="MXD85" s="4"/>
      <c r="MXE85" s="4"/>
      <c r="MXF85" s="4"/>
      <c r="MXG85" s="4"/>
      <c r="MXH85" s="4"/>
      <c r="MXI85" s="4"/>
      <c r="MXJ85" s="4"/>
      <c r="MXK85" s="4"/>
      <c r="MXL85" s="4"/>
      <c r="MXM85" s="4"/>
      <c r="MXN85" s="4"/>
      <c r="MXO85" s="4"/>
      <c r="MXP85" s="4"/>
      <c r="MXQ85" s="4"/>
      <c r="MXR85" s="4"/>
      <c r="MXS85" s="4"/>
      <c r="MXT85" s="4"/>
      <c r="MXU85" s="4"/>
      <c r="MXV85" s="4"/>
      <c r="MXW85" s="4"/>
      <c r="MXX85" s="4"/>
      <c r="MXY85" s="4"/>
      <c r="MXZ85" s="4"/>
      <c r="MYA85" s="4"/>
      <c r="MYB85" s="4"/>
      <c r="MYC85" s="4"/>
      <c r="MYD85" s="4"/>
      <c r="MYE85" s="4"/>
      <c r="MYF85" s="4"/>
      <c r="MYG85" s="4"/>
      <c r="MYH85" s="4"/>
      <c r="MYI85" s="4"/>
      <c r="MYJ85" s="4"/>
      <c r="MYK85" s="4"/>
      <c r="MYL85" s="4"/>
      <c r="MYM85" s="4"/>
      <c r="MYN85" s="4"/>
      <c r="MYO85" s="4"/>
      <c r="MYP85" s="4"/>
      <c r="MYQ85" s="4"/>
      <c r="MYR85" s="4"/>
      <c r="MYS85" s="4"/>
      <c r="MYT85" s="4"/>
      <c r="MYU85" s="4"/>
      <c r="MYV85" s="4"/>
      <c r="MYW85" s="4"/>
      <c r="MYX85" s="4"/>
      <c r="MYY85" s="4"/>
      <c r="MYZ85" s="4"/>
      <c r="MZA85" s="4"/>
      <c r="MZB85" s="4"/>
      <c r="MZC85" s="4"/>
      <c r="MZD85" s="4"/>
      <c r="MZE85" s="4"/>
      <c r="MZF85" s="4"/>
      <c r="MZG85" s="4"/>
      <c r="MZH85" s="4"/>
      <c r="MZI85" s="4"/>
      <c r="MZJ85" s="4"/>
      <c r="MZK85" s="4"/>
      <c r="MZL85" s="4"/>
      <c r="MZM85" s="4"/>
      <c r="MZN85" s="4"/>
      <c r="MZO85" s="4"/>
      <c r="MZP85" s="4"/>
      <c r="MZQ85" s="4"/>
      <c r="MZR85" s="4"/>
      <c r="MZS85" s="4"/>
      <c r="MZT85" s="4"/>
      <c r="MZU85" s="4"/>
      <c r="MZV85" s="4"/>
      <c r="MZW85" s="4"/>
      <c r="MZX85" s="4"/>
      <c r="MZY85" s="4"/>
      <c r="MZZ85" s="4"/>
      <c r="NAA85" s="4"/>
      <c r="NAB85" s="4"/>
      <c r="NAC85" s="4"/>
      <c r="NAD85" s="4"/>
      <c r="NAE85" s="4"/>
      <c r="NAF85" s="4"/>
      <c r="NAG85" s="4"/>
      <c r="NAH85" s="4"/>
      <c r="NAI85" s="4"/>
      <c r="NAJ85" s="4"/>
      <c r="NAK85" s="4"/>
      <c r="NAL85" s="4"/>
      <c r="NAM85" s="4"/>
      <c r="NAN85" s="4"/>
      <c r="NAO85" s="4"/>
      <c r="NAP85" s="4"/>
      <c r="NAQ85" s="4"/>
      <c r="NAR85" s="4"/>
      <c r="NAS85" s="4"/>
      <c r="NAT85" s="4"/>
      <c r="NAU85" s="4"/>
      <c r="NAV85" s="4"/>
      <c r="NAW85" s="4"/>
      <c r="NAX85" s="4"/>
      <c r="NAY85" s="4"/>
      <c r="NAZ85" s="4"/>
      <c r="NBA85" s="4"/>
      <c r="NBB85" s="4"/>
      <c r="NBC85" s="4"/>
      <c r="NBD85" s="4"/>
      <c r="NBE85" s="4"/>
      <c r="NBF85" s="4"/>
      <c r="NBG85" s="4"/>
      <c r="NBH85" s="4"/>
      <c r="NBI85" s="4"/>
      <c r="NBJ85" s="4"/>
      <c r="NBK85" s="4"/>
      <c r="NBL85" s="4"/>
      <c r="NBM85" s="4"/>
      <c r="NBN85" s="4"/>
      <c r="NBO85" s="4"/>
      <c r="NBP85" s="4"/>
      <c r="NBQ85" s="4"/>
      <c r="NBR85" s="4"/>
      <c r="NBS85" s="4"/>
      <c r="NBT85" s="4"/>
      <c r="NBU85" s="4"/>
      <c r="NBV85" s="4"/>
      <c r="NBW85" s="4"/>
      <c r="NBX85" s="4"/>
      <c r="NBY85" s="4"/>
      <c r="NBZ85" s="4"/>
      <c r="NCA85" s="4"/>
      <c r="NCB85" s="4"/>
      <c r="NCC85" s="4"/>
      <c r="NCD85" s="4"/>
      <c r="NCE85" s="4"/>
      <c r="NCF85" s="4"/>
      <c r="NCG85" s="4"/>
      <c r="NCH85" s="4"/>
      <c r="NCI85" s="4"/>
      <c r="NCJ85" s="4"/>
      <c r="NCK85" s="4"/>
      <c r="NCL85" s="4"/>
      <c r="NCM85" s="4"/>
      <c r="NCN85" s="4"/>
      <c r="NCO85" s="4"/>
      <c r="NCP85" s="4"/>
      <c r="NCQ85" s="4"/>
      <c r="NCR85" s="4"/>
      <c r="NCS85" s="4"/>
      <c r="NCT85" s="4"/>
      <c r="NCU85" s="4"/>
      <c r="NCV85" s="4"/>
      <c r="NCW85" s="4"/>
      <c r="NCX85" s="4"/>
      <c r="NCY85" s="4"/>
      <c r="NCZ85" s="4"/>
      <c r="NDA85" s="4"/>
      <c r="NDB85" s="4"/>
      <c r="NDC85" s="4"/>
      <c r="NDD85" s="4"/>
      <c r="NDE85" s="4"/>
      <c r="NDF85" s="4"/>
      <c r="NDG85" s="4"/>
      <c r="NDH85" s="4"/>
      <c r="NDI85" s="4"/>
      <c r="NDJ85" s="4"/>
      <c r="NDK85" s="4"/>
      <c r="NDL85" s="4"/>
      <c r="NDM85" s="4"/>
      <c r="NDN85" s="4"/>
      <c r="NDO85" s="4"/>
      <c r="NDP85" s="4"/>
      <c r="NDQ85" s="4"/>
      <c r="NDR85" s="4"/>
      <c r="NDS85" s="4"/>
      <c r="NDT85" s="4"/>
      <c r="NDU85" s="4"/>
      <c r="NDV85" s="4"/>
      <c r="NDW85" s="4"/>
      <c r="NDX85" s="4"/>
      <c r="NDY85" s="4"/>
      <c r="NDZ85" s="4"/>
      <c r="NEA85" s="4"/>
      <c r="NEB85" s="4"/>
      <c r="NEC85" s="4"/>
      <c r="NED85" s="4"/>
      <c r="NEE85" s="4"/>
      <c r="NEF85" s="4"/>
      <c r="NEG85" s="4"/>
      <c r="NEH85" s="4"/>
      <c r="NEI85" s="4"/>
      <c r="NEJ85" s="4"/>
      <c r="NEK85" s="4"/>
      <c r="NEL85" s="4"/>
      <c r="NEM85" s="4"/>
      <c r="NEN85" s="4"/>
      <c r="NEO85" s="4"/>
      <c r="NEP85" s="4"/>
      <c r="NEQ85" s="4"/>
      <c r="NER85" s="4"/>
      <c r="NES85" s="4"/>
      <c r="NET85" s="4"/>
      <c r="NEU85" s="4"/>
      <c r="NEV85" s="4"/>
      <c r="NEW85" s="4"/>
      <c r="NEX85" s="4"/>
      <c r="NEY85" s="4"/>
      <c r="NEZ85" s="4"/>
      <c r="NFA85" s="4"/>
      <c r="NFB85" s="4"/>
      <c r="NFC85" s="4"/>
      <c r="NFD85" s="4"/>
      <c r="NFE85" s="4"/>
      <c r="NFF85" s="4"/>
      <c r="NFG85" s="4"/>
      <c r="NFH85" s="4"/>
      <c r="NFI85" s="4"/>
      <c r="NFJ85" s="4"/>
      <c r="NFK85" s="4"/>
      <c r="NFL85" s="4"/>
      <c r="NFM85" s="4"/>
      <c r="NFN85" s="4"/>
      <c r="NFO85" s="4"/>
      <c r="NFP85" s="4"/>
      <c r="NFQ85" s="4"/>
      <c r="NFR85" s="4"/>
      <c r="NFS85" s="4"/>
      <c r="NFT85" s="4"/>
      <c r="NFU85" s="4"/>
      <c r="NFV85" s="4"/>
      <c r="NFW85" s="4"/>
      <c r="NFX85" s="4"/>
      <c r="NFY85" s="4"/>
      <c r="NFZ85" s="4"/>
      <c r="NGA85" s="4"/>
      <c r="NGB85" s="4"/>
      <c r="NGC85" s="4"/>
      <c r="NGD85" s="4"/>
      <c r="NGE85" s="4"/>
      <c r="NGF85" s="4"/>
      <c r="NGG85" s="4"/>
      <c r="NGH85" s="4"/>
      <c r="NGI85" s="4"/>
      <c r="NGJ85" s="4"/>
      <c r="NGK85" s="4"/>
      <c r="NGL85" s="4"/>
      <c r="NGM85" s="4"/>
      <c r="NGN85" s="4"/>
      <c r="NGO85" s="4"/>
      <c r="NGP85" s="4"/>
      <c r="NGQ85" s="4"/>
      <c r="NGR85" s="4"/>
      <c r="NGS85" s="4"/>
      <c r="NGT85" s="4"/>
      <c r="NGU85" s="4"/>
      <c r="NGV85" s="4"/>
      <c r="NGW85" s="4"/>
      <c r="NGX85" s="4"/>
      <c r="NGY85" s="4"/>
      <c r="NGZ85" s="4"/>
      <c r="NHA85" s="4"/>
      <c r="NHB85" s="4"/>
      <c r="NHC85" s="4"/>
      <c r="NHD85" s="4"/>
      <c r="NHE85" s="4"/>
      <c r="NHF85" s="4"/>
      <c r="NHG85" s="4"/>
      <c r="NHH85" s="4"/>
      <c r="NHI85" s="4"/>
      <c r="NHJ85" s="4"/>
      <c r="NHK85" s="4"/>
      <c r="NHL85" s="4"/>
      <c r="NHM85" s="4"/>
      <c r="NHN85" s="4"/>
      <c r="NHO85" s="4"/>
      <c r="NHP85" s="4"/>
      <c r="NHQ85" s="4"/>
      <c r="NHR85" s="4"/>
      <c r="NHS85" s="4"/>
      <c r="NHT85" s="4"/>
      <c r="NHU85" s="4"/>
      <c r="NHV85" s="4"/>
      <c r="NHW85" s="4"/>
      <c r="NHX85" s="4"/>
      <c r="NHY85" s="4"/>
      <c r="NHZ85" s="4"/>
      <c r="NIA85" s="4"/>
      <c r="NIB85" s="4"/>
      <c r="NIC85" s="4"/>
      <c r="NID85" s="4"/>
      <c r="NIE85" s="4"/>
      <c r="NIF85" s="4"/>
      <c r="NIG85" s="4"/>
      <c r="NIH85" s="4"/>
      <c r="NII85" s="4"/>
      <c r="NIJ85" s="4"/>
      <c r="NIK85" s="4"/>
      <c r="NIL85" s="4"/>
      <c r="NIM85" s="4"/>
      <c r="NIN85" s="4"/>
      <c r="NIO85" s="4"/>
      <c r="NIP85" s="4"/>
      <c r="NIQ85" s="4"/>
      <c r="NIR85" s="4"/>
      <c r="NIS85" s="4"/>
      <c r="NIT85" s="4"/>
      <c r="NIU85" s="4"/>
      <c r="NIV85" s="4"/>
      <c r="NIW85" s="4"/>
      <c r="NIX85" s="4"/>
      <c r="NIY85" s="4"/>
      <c r="NIZ85" s="4"/>
      <c r="NJA85" s="4"/>
      <c r="NJB85" s="4"/>
      <c r="NJC85" s="4"/>
      <c r="NJD85" s="4"/>
      <c r="NJE85" s="4"/>
      <c r="NJF85" s="4"/>
      <c r="NJG85" s="4"/>
      <c r="NJH85" s="4"/>
      <c r="NJI85" s="4"/>
      <c r="NJJ85" s="4"/>
      <c r="NJK85" s="4"/>
      <c r="NJL85" s="4"/>
      <c r="NJM85" s="4"/>
      <c r="NJN85" s="4"/>
      <c r="NJO85" s="4"/>
      <c r="NJP85" s="4"/>
      <c r="NJQ85" s="4"/>
      <c r="NJR85" s="4"/>
      <c r="NJS85" s="4"/>
      <c r="NJT85" s="4"/>
      <c r="NJU85" s="4"/>
      <c r="NJV85" s="4"/>
      <c r="NJW85" s="4"/>
      <c r="NJX85" s="4"/>
      <c r="NJY85" s="4"/>
      <c r="NJZ85" s="4"/>
      <c r="NKA85" s="4"/>
      <c r="NKB85" s="4"/>
      <c r="NKC85" s="4"/>
      <c r="NKD85" s="4"/>
      <c r="NKE85" s="4"/>
      <c r="NKF85" s="4"/>
      <c r="NKG85" s="4"/>
      <c r="NKH85" s="4"/>
      <c r="NKI85" s="4"/>
      <c r="NKJ85" s="4"/>
      <c r="NKK85" s="4"/>
      <c r="NKL85" s="4"/>
      <c r="NKM85" s="4"/>
      <c r="NKN85" s="4"/>
      <c r="NKO85" s="4"/>
      <c r="NKP85" s="4"/>
      <c r="NKQ85" s="4"/>
      <c r="NKR85" s="4"/>
      <c r="NKS85" s="4"/>
      <c r="NKT85" s="4"/>
      <c r="NKU85" s="4"/>
      <c r="NKV85" s="4"/>
      <c r="NKW85" s="4"/>
      <c r="NKX85" s="4"/>
      <c r="NKY85" s="4"/>
      <c r="NKZ85" s="4"/>
      <c r="NLA85" s="4"/>
      <c r="NLB85" s="4"/>
      <c r="NLC85" s="4"/>
      <c r="NLD85" s="4"/>
      <c r="NLE85" s="4"/>
      <c r="NLF85" s="4"/>
      <c r="NLG85" s="4"/>
      <c r="NLH85" s="4"/>
      <c r="NLI85" s="4"/>
      <c r="NLJ85" s="4"/>
      <c r="NLK85" s="4"/>
      <c r="NLL85" s="4"/>
      <c r="NLM85" s="4"/>
      <c r="NLN85" s="4"/>
      <c r="NLO85" s="4"/>
      <c r="NLP85" s="4"/>
      <c r="NLQ85" s="4"/>
      <c r="NLR85" s="4"/>
      <c r="NLS85" s="4"/>
      <c r="NLT85" s="4"/>
      <c r="NLU85" s="4"/>
      <c r="NLV85" s="4"/>
      <c r="NLW85" s="4"/>
      <c r="NLX85" s="4"/>
      <c r="NLY85" s="4"/>
      <c r="NLZ85" s="4"/>
      <c r="NMA85" s="4"/>
      <c r="NMB85" s="4"/>
      <c r="NMC85" s="4"/>
      <c r="NMD85" s="4"/>
      <c r="NME85" s="4"/>
      <c r="NMF85" s="4"/>
      <c r="NMG85" s="4"/>
      <c r="NMH85" s="4"/>
      <c r="NMI85" s="4"/>
      <c r="NMJ85" s="4"/>
      <c r="NMK85" s="4"/>
      <c r="NML85" s="4"/>
      <c r="NMM85" s="4"/>
      <c r="NMN85" s="4"/>
      <c r="NMO85" s="4"/>
      <c r="NMP85" s="4"/>
      <c r="NMQ85" s="4"/>
      <c r="NMR85" s="4"/>
      <c r="NMS85" s="4"/>
      <c r="NMT85" s="4"/>
      <c r="NMU85" s="4"/>
      <c r="NMV85" s="4"/>
      <c r="NMW85" s="4"/>
      <c r="NMX85" s="4"/>
      <c r="NMY85" s="4"/>
      <c r="NMZ85" s="4"/>
      <c r="NNA85" s="4"/>
      <c r="NNB85" s="4"/>
      <c r="NNC85" s="4"/>
      <c r="NND85" s="4"/>
      <c r="NNE85" s="4"/>
      <c r="NNF85" s="4"/>
      <c r="NNG85" s="4"/>
      <c r="NNH85" s="4"/>
      <c r="NNI85" s="4"/>
      <c r="NNJ85" s="4"/>
      <c r="NNK85" s="4"/>
      <c r="NNL85" s="4"/>
      <c r="NNM85" s="4"/>
      <c r="NNN85" s="4"/>
      <c r="NNO85" s="4"/>
      <c r="NNP85" s="4"/>
      <c r="NNQ85" s="4"/>
      <c r="NNR85" s="4"/>
      <c r="NNS85" s="4"/>
      <c r="NNT85" s="4"/>
      <c r="NNU85" s="4"/>
      <c r="NNV85" s="4"/>
      <c r="NNW85" s="4"/>
      <c r="NNX85" s="4"/>
      <c r="NNY85" s="4"/>
      <c r="NNZ85" s="4"/>
      <c r="NOA85" s="4"/>
      <c r="NOB85" s="4"/>
      <c r="NOC85" s="4"/>
      <c r="NOD85" s="4"/>
      <c r="NOE85" s="4"/>
      <c r="NOF85" s="4"/>
      <c r="NOG85" s="4"/>
      <c r="NOH85" s="4"/>
      <c r="NOI85" s="4"/>
      <c r="NOJ85" s="4"/>
      <c r="NOK85" s="4"/>
      <c r="NOL85" s="4"/>
      <c r="NOM85" s="4"/>
      <c r="NON85" s="4"/>
      <c r="NOO85" s="4"/>
      <c r="NOP85" s="4"/>
      <c r="NOQ85" s="4"/>
      <c r="NOR85" s="4"/>
      <c r="NOS85" s="4"/>
      <c r="NOT85" s="4"/>
      <c r="NOU85" s="4"/>
      <c r="NOV85" s="4"/>
      <c r="NOW85" s="4"/>
      <c r="NOX85" s="4"/>
      <c r="NOY85" s="4"/>
      <c r="NOZ85" s="4"/>
      <c r="NPA85" s="4"/>
      <c r="NPB85" s="4"/>
      <c r="NPC85" s="4"/>
      <c r="NPD85" s="4"/>
      <c r="NPE85" s="4"/>
      <c r="NPF85" s="4"/>
      <c r="NPG85" s="4"/>
      <c r="NPH85" s="4"/>
      <c r="NPI85" s="4"/>
      <c r="NPJ85" s="4"/>
      <c r="NPK85" s="4"/>
      <c r="NPL85" s="4"/>
      <c r="NPM85" s="4"/>
      <c r="NPN85" s="4"/>
      <c r="NPO85" s="4"/>
      <c r="NPP85" s="4"/>
      <c r="NPQ85" s="4"/>
      <c r="NPR85" s="4"/>
      <c r="NPS85" s="4"/>
      <c r="NPT85" s="4"/>
      <c r="NPU85" s="4"/>
      <c r="NPV85" s="4"/>
      <c r="NPW85" s="4"/>
      <c r="NPX85" s="4"/>
      <c r="NPY85" s="4"/>
      <c r="NPZ85" s="4"/>
      <c r="NQA85" s="4"/>
      <c r="NQB85" s="4"/>
      <c r="NQC85" s="4"/>
      <c r="NQD85" s="4"/>
      <c r="NQE85" s="4"/>
      <c r="NQF85" s="4"/>
      <c r="NQG85" s="4"/>
      <c r="NQH85" s="4"/>
      <c r="NQI85" s="4"/>
      <c r="NQJ85" s="4"/>
      <c r="NQK85" s="4"/>
      <c r="NQL85" s="4"/>
      <c r="NQM85" s="4"/>
      <c r="NQN85" s="4"/>
      <c r="NQO85" s="4"/>
      <c r="NQP85" s="4"/>
      <c r="NQQ85" s="4"/>
      <c r="NQR85" s="4"/>
      <c r="NQS85" s="4"/>
      <c r="NQT85" s="4"/>
      <c r="NQU85" s="4"/>
      <c r="NQV85" s="4"/>
      <c r="NQW85" s="4"/>
      <c r="NQX85" s="4"/>
      <c r="NQY85" s="4"/>
      <c r="NQZ85" s="4"/>
      <c r="NRA85" s="4"/>
      <c r="NRB85" s="4"/>
      <c r="NRC85" s="4"/>
      <c r="NRD85" s="4"/>
      <c r="NRE85" s="4"/>
      <c r="NRF85" s="4"/>
      <c r="NRG85" s="4"/>
      <c r="NRH85" s="4"/>
      <c r="NRI85" s="4"/>
      <c r="NRJ85" s="4"/>
      <c r="NRK85" s="4"/>
      <c r="NRL85" s="4"/>
      <c r="NRM85" s="4"/>
      <c r="NRN85" s="4"/>
      <c r="NRO85" s="4"/>
      <c r="NRP85" s="4"/>
      <c r="NRQ85" s="4"/>
      <c r="NRR85" s="4"/>
      <c r="NRS85" s="4"/>
      <c r="NRT85" s="4"/>
      <c r="NRU85" s="4"/>
      <c r="NRV85" s="4"/>
      <c r="NRW85" s="4"/>
      <c r="NRX85" s="4"/>
      <c r="NRY85" s="4"/>
      <c r="NRZ85" s="4"/>
      <c r="NSA85" s="4"/>
      <c r="NSB85" s="4"/>
      <c r="NSC85" s="4"/>
      <c r="NSD85" s="4"/>
      <c r="NSE85" s="4"/>
      <c r="NSF85" s="4"/>
      <c r="NSG85" s="4"/>
      <c r="NSH85" s="4"/>
      <c r="NSI85" s="4"/>
      <c r="NSJ85" s="4"/>
      <c r="NSK85" s="4"/>
      <c r="NSL85" s="4"/>
      <c r="NSM85" s="4"/>
      <c r="NSN85" s="4"/>
      <c r="NSO85" s="4"/>
      <c r="NSP85" s="4"/>
      <c r="NSQ85" s="4"/>
      <c r="NSR85" s="4"/>
      <c r="NSS85" s="4"/>
      <c r="NST85" s="4"/>
      <c r="NSU85" s="4"/>
      <c r="NSV85" s="4"/>
      <c r="NSW85" s="4"/>
      <c r="NSX85" s="4"/>
      <c r="NSY85" s="4"/>
      <c r="NSZ85" s="4"/>
      <c r="NTA85" s="4"/>
      <c r="NTB85" s="4"/>
      <c r="NTC85" s="4"/>
      <c r="NTD85" s="4"/>
      <c r="NTE85" s="4"/>
      <c r="NTF85" s="4"/>
      <c r="NTG85" s="4"/>
      <c r="NTH85" s="4"/>
      <c r="NTI85" s="4"/>
      <c r="NTJ85" s="4"/>
      <c r="NTK85" s="4"/>
      <c r="NTL85" s="4"/>
      <c r="NTM85" s="4"/>
      <c r="NTN85" s="4"/>
      <c r="NTO85" s="4"/>
      <c r="NTP85" s="4"/>
      <c r="NTQ85" s="4"/>
      <c r="NTR85" s="4"/>
      <c r="NTS85" s="4"/>
      <c r="NTT85" s="4"/>
      <c r="NTU85" s="4"/>
      <c r="NTV85" s="4"/>
      <c r="NTW85" s="4"/>
      <c r="NTX85" s="4"/>
      <c r="NTY85" s="4"/>
      <c r="NTZ85" s="4"/>
      <c r="NUA85" s="4"/>
      <c r="NUB85" s="4"/>
      <c r="NUC85" s="4"/>
      <c r="NUD85" s="4"/>
      <c r="NUE85" s="4"/>
      <c r="NUF85" s="4"/>
      <c r="NUG85" s="4"/>
      <c r="NUH85" s="4"/>
      <c r="NUI85" s="4"/>
      <c r="NUJ85" s="4"/>
      <c r="NUK85" s="4"/>
      <c r="NUL85" s="4"/>
      <c r="NUM85" s="4"/>
      <c r="NUN85" s="4"/>
      <c r="NUO85" s="4"/>
      <c r="NUP85" s="4"/>
      <c r="NUQ85" s="4"/>
      <c r="NUR85" s="4"/>
      <c r="NUS85" s="4"/>
      <c r="NUT85" s="4"/>
      <c r="NUU85" s="4"/>
      <c r="NUV85" s="4"/>
      <c r="NUW85" s="4"/>
      <c r="NUX85" s="4"/>
      <c r="NUY85" s="4"/>
      <c r="NUZ85" s="4"/>
      <c r="NVA85" s="4"/>
      <c r="NVB85" s="4"/>
      <c r="NVC85" s="4"/>
      <c r="NVD85" s="4"/>
      <c r="NVE85" s="4"/>
      <c r="NVF85" s="4"/>
      <c r="NVG85" s="4"/>
      <c r="NVH85" s="4"/>
      <c r="NVI85" s="4"/>
      <c r="NVJ85" s="4"/>
      <c r="NVK85" s="4"/>
      <c r="NVL85" s="4"/>
      <c r="NVM85" s="4"/>
      <c r="NVN85" s="4"/>
      <c r="NVO85" s="4"/>
      <c r="NVP85" s="4"/>
      <c r="NVQ85" s="4"/>
      <c r="NVR85" s="4"/>
      <c r="NVS85" s="4"/>
      <c r="NVT85" s="4"/>
      <c r="NVU85" s="4"/>
      <c r="NVV85" s="4"/>
      <c r="NVW85" s="4"/>
      <c r="NVX85" s="4"/>
      <c r="NVY85" s="4"/>
      <c r="NVZ85" s="4"/>
      <c r="NWA85" s="4"/>
      <c r="NWB85" s="4"/>
      <c r="NWC85" s="4"/>
      <c r="NWD85" s="4"/>
      <c r="NWE85" s="4"/>
      <c r="NWF85" s="4"/>
      <c r="NWG85" s="4"/>
      <c r="NWH85" s="4"/>
      <c r="NWI85" s="4"/>
      <c r="NWJ85" s="4"/>
      <c r="NWK85" s="4"/>
      <c r="NWL85" s="4"/>
      <c r="NWM85" s="4"/>
      <c r="NWN85" s="4"/>
      <c r="NWO85" s="4"/>
      <c r="NWP85" s="4"/>
      <c r="NWQ85" s="4"/>
      <c r="NWR85" s="4"/>
      <c r="NWS85" s="4"/>
      <c r="NWT85" s="4"/>
      <c r="NWU85" s="4"/>
      <c r="NWV85" s="4"/>
      <c r="NWW85" s="4"/>
      <c r="NWX85" s="4"/>
      <c r="NWY85" s="4"/>
      <c r="NWZ85" s="4"/>
      <c r="NXA85" s="4"/>
      <c r="NXB85" s="4"/>
      <c r="NXC85" s="4"/>
      <c r="NXD85" s="4"/>
      <c r="NXE85" s="4"/>
      <c r="NXF85" s="4"/>
      <c r="NXG85" s="4"/>
      <c r="NXH85" s="4"/>
      <c r="NXI85" s="4"/>
      <c r="NXJ85" s="4"/>
      <c r="NXK85" s="4"/>
      <c r="NXL85" s="4"/>
      <c r="NXM85" s="4"/>
      <c r="NXN85" s="4"/>
      <c r="NXO85" s="4"/>
      <c r="NXP85" s="4"/>
      <c r="NXQ85" s="4"/>
      <c r="NXR85" s="4"/>
      <c r="NXS85" s="4"/>
      <c r="NXT85" s="4"/>
      <c r="NXU85" s="4"/>
      <c r="NXV85" s="4"/>
      <c r="NXW85" s="4"/>
      <c r="NXX85" s="4"/>
      <c r="NXY85" s="4"/>
      <c r="NXZ85" s="4"/>
      <c r="NYA85" s="4"/>
      <c r="NYB85" s="4"/>
      <c r="NYC85" s="4"/>
      <c r="NYD85" s="4"/>
      <c r="NYE85" s="4"/>
      <c r="NYF85" s="4"/>
      <c r="NYG85" s="4"/>
      <c r="NYH85" s="4"/>
      <c r="NYI85" s="4"/>
      <c r="NYJ85" s="4"/>
      <c r="NYK85" s="4"/>
      <c r="NYL85" s="4"/>
      <c r="NYM85" s="4"/>
      <c r="NYN85" s="4"/>
      <c r="NYO85" s="4"/>
      <c r="NYP85" s="4"/>
      <c r="NYQ85" s="4"/>
      <c r="NYR85" s="4"/>
      <c r="NYS85" s="4"/>
      <c r="NYT85" s="4"/>
      <c r="NYU85" s="4"/>
      <c r="NYV85" s="4"/>
      <c r="NYW85" s="4"/>
      <c r="NYX85" s="4"/>
      <c r="NYY85" s="4"/>
      <c r="NYZ85" s="4"/>
      <c r="NZA85" s="4"/>
      <c r="NZB85" s="4"/>
      <c r="NZC85" s="4"/>
      <c r="NZD85" s="4"/>
      <c r="NZE85" s="4"/>
      <c r="NZF85" s="4"/>
      <c r="NZG85" s="4"/>
      <c r="NZH85" s="4"/>
      <c r="NZI85" s="4"/>
      <c r="NZJ85" s="4"/>
      <c r="NZK85" s="4"/>
      <c r="NZL85" s="4"/>
      <c r="NZM85" s="4"/>
      <c r="NZN85" s="4"/>
      <c r="NZO85" s="4"/>
      <c r="NZP85" s="4"/>
      <c r="NZQ85" s="4"/>
      <c r="NZR85" s="4"/>
      <c r="NZS85" s="4"/>
      <c r="NZT85" s="4"/>
      <c r="NZU85" s="4"/>
      <c r="NZV85" s="4"/>
      <c r="NZW85" s="4"/>
      <c r="NZX85" s="4"/>
      <c r="NZY85" s="4"/>
      <c r="NZZ85" s="4"/>
      <c r="OAA85" s="4"/>
      <c r="OAB85" s="4"/>
      <c r="OAC85" s="4"/>
      <c r="OAD85" s="4"/>
      <c r="OAE85" s="4"/>
      <c r="OAF85" s="4"/>
      <c r="OAG85" s="4"/>
      <c r="OAH85" s="4"/>
      <c r="OAI85" s="4"/>
      <c r="OAJ85" s="4"/>
      <c r="OAK85" s="4"/>
      <c r="OAL85" s="4"/>
      <c r="OAM85" s="4"/>
      <c r="OAN85" s="4"/>
      <c r="OAO85" s="4"/>
      <c r="OAP85" s="4"/>
      <c r="OAQ85" s="4"/>
      <c r="OAR85" s="4"/>
      <c r="OAS85" s="4"/>
      <c r="OAT85" s="4"/>
      <c r="OAU85" s="4"/>
      <c r="OAV85" s="4"/>
      <c r="OAW85" s="4"/>
      <c r="OAX85" s="4"/>
      <c r="OAY85" s="4"/>
      <c r="OAZ85" s="4"/>
      <c r="OBA85" s="4"/>
      <c r="OBB85" s="4"/>
      <c r="OBC85" s="4"/>
      <c r="OBD85" s="4"/>
      <c r="OBE85" s="4"/>
      <c r="OBF85" s="4"/>
      <c r="OBG85" s="4"/>
      <c r="OBH85" s="4"/>
      <c r="OBI85" s="4"/>
      <c r="OBJ85" s="4"/>
      <c r="OBK85" s="4"/>
      <c r="OBL85" s="4"/>
      <c r="OBM85" s="4"/>
      <c r="OBN85" s="4"/>
      <c r="OBO85" s="4"/>
      <c r="OBP85" s="4"/>
      <c r="OBQ85" s="4"/>
      <c r="OBR85" s="4"/>
      <c r="OBS85" s="4"/>
      <c r="OBT85" s="4"/>
      <c r="OBU85" s="4"/>
      <c r="OBV85" s="4"/>
      <c r="OBW85" s="4"/>
      <c r="OBX85" s="4"/>
      <c r="OBY85" s="4"/>
      <c r="OBZ85" s="4"/>
      <c r="OCA85" s="4"/>
      <c r="OCB85" s="4"/>
      <c r="OCC85" s="4"/>
      <c r="OCD85" s="4"/>
      <c r="OCE85" s="4"/>
      <c r="OCF85" s="4"/>
      <c r="OCG85" s="4"/>
      <c r="OCH85" s="4"/>
      <c r="OCI85" s="4"/>
      <c r="OCJ85" s="4"/>
      <c r="OCK85" s="4"/>
      <c r="OCL85" s="4"/>
      <c r="OCM85" s="4"/>
      <c r="OCN85" s="4"/>
      <c r="OCO85" s="4"/>
      <c r="OCP85" s="4"/>
      <c r="OCQ85" s="4"/>
      <c r="OCR85" s="4"/>
      <c r="OCS85" s="4"/>
      <c r="OCT85" s="4"/>
      <c r="OCU85" s="4"/>
      <c r="OCV85" s="4"/>
      <c r="OCW85" s="4"/>
      <c r="OCX85" s="4"/>
      <c r="OCY85" s="4"/>
      <c r="OCZ85" s="4"/>
      <c r="ODA85" s="4"/>
      <c r="ODB85" s="4"/>
      <c r="ODC85" s="4"/>
      <c r="ODD85" s="4"/>
      <c r="ODE85" s="4"/>
      <c r="ODF85" s="4"/>
      <c r="ODG85" s="4"/>
      <c r="ODH85" s="4"/>
      <c r="ODI85" s="4"/>
      <c r="ODJ85" s="4"/>
      <c r="ODK85" s="4"/>
      <c r="ODL85" s="4"/>
      <c r="ODM85" s="4"/>
      <c r="ODN85" s="4"/>
      <c r="ODO85" s="4"/>
      <c r="ODP85" s="4"/>
      <c r="ODQ85" s="4"/>
      <c r="ODR85" s="4"/>
      <c r="ODS85" s="4"/>
      <c r="ODT85" s="4"/>
      <c r="ODU85" s="4"/>
      <c r="ODV85" s="4"/>
      <c r="ODW85" s="4"/>
      <c r="ODX85" s="4"/>
      <c r="ODY85" s="4"/>
      <c r="ODZ85" s="4"/>
      <c r="OEA85" s="4"/>
      <c r="OEB85" s="4"/>
      <c r="OEC85" s="4"/>
      <c r="OED85" s="4"/>
      <c r="OEE85" s="4"/>
      <c r="OEF85" s="4"/>
      <c r="OEG85" s="4"/>
      <c r="OEH85" s="4"/>
      <c r="OEI85" s="4"/>
      <c r="OEJ85" s="4"/>
      <c r="OEK85" s="4"/>
      <c r="OEL85" s="4"/>
      <c r="OEM85" s="4"/>
      <c r="OEN85" s="4"/>
      <c r="OEO85" s="4"/>
      <c r="OEP85" s="4"/>
      <c r="OEQ85" s="4"/>
      <c r="OER85" s="4"/>
      <c r="OES85" s="4"/>
      <c r="OET85" s="4"/>
      <c r="OEU85" s="4"/>
      <c r="OEV85" s="4"/>
      <c r="OEW85" s="4"/>
      <c r="OEX85" s="4"/>
      <c r="OEY85" s="4"/>
      <c r="OEZ85" s="4"/>
      <c r="OFA85" s="4"/>
      <c r="OFB85" s="4"/>
      <c r="OFC85" s="4"/>
      <c r="OFD85" s="4"/>
      <c r="OFE85" s="4"/>
      <c r="OFF85" s="4"/>
      <c r="OFG85" s="4"/>
      <c r="OFH85" s="4"/>
      <c r="OFI85" s="4"/>
      <c r="OFJ85" s="4"/>
      <c r="OFK85" s="4"/>
      <c r="OFL85" s="4"/>
      <c r="OFM85" s="4"/>
      <c r="OFN85" s="4"/>
      <c r="OFO85" s="4"/>
      <c r="OFP85" s="4"/>
      <c r="OFQ85" s="4"/>
      <c r="OFR85" s="4"/>
      <c r="OFS85" s="4"/>
      <c r="OFT85" s="4"/>
      <c r="OFU85" s="4"/>
      <c r="OFV85" s="4"/>
      <c r="OFW85" s="4"/>
      <c r="OFX85" s="4"/>
      <c r="OFY85" s="4"/>
      <c r="OFZ85" s="4"/>
      <c r="OGA85" s="4"/>
      <c r="OGB85" s="4"/>
      <c r="OGC85" s="4"/>
      <c r="OGD85" s="4"/>
      <c r="OGE85" s="4"/>
      <c r="OGF85" s="4"/>
      <c r="OGG85" s="4"/>
      <c r="OGH85" s="4"/>
      <c r="OGI85" s="4"/>
      <c r="OGJ85" s="4"/>
      <c r="OGK85" s="4"/>
      <c r="OGL85" s="4"/>
      <c r="OGM85" s="4"/>
      <c r="OGN85" s="4"/>
      <c r="OGO85" s="4"/>
      <c r="OGP85" s="4"/>
      <c r="OGQ85" s="4"/>
      <c r="OGR85" s="4"/>
      <c r="OGS85" s="4"/>
      <c r="OGT85" s="4"/>
      <c r="OGU85" s="4"/>
      <c r="OGV85" s="4"/>
      <c r="OGW85" s="4"/>
      <c r="OGX85" s="4"/>
      <c r="OGY85" s="4"/>
      <c r="OGZ85" s="4"/>
      <c r="OHA85" s="4"/>
      <c r="OHB85" s="4"/>
      <c r="OHC85" s="4"/>
      <c r="OHD85" s="4"/>
      <c r="OHE85" s="4"/>
      <c r="OHF85" s="4"/>
      <c r="OHG85" s="4"/>
      <c r="OHH85" s="4"/>
      <c r="OHI85" s="4"/>
      <c r="OHJ85" s="4"/>
      <c r="OHK85" s="4"/>
      <c r="OHL85" s="4"/>
      <c r="OHM85" s="4"/>
      <c r="OHN85" s="4"/>
      <c r="OHO85" s="4"/>
      <c r="OHP85" s="4"/>
      <c r="OHQ85" s="4"/>
      <c r="OHR85" s="4"/>
      <c r="OHS85" s="4"/>
      <c r="OHT85" s="4"/>
      <c r="OHU85" s="4"/>
      <c r="OHV85" s="4"/>
      <c r="OHW85" s="4"/>
      <c r="OHX85" s="4"/>
      <c r="OHY85" s="4"/>
      <c r="OHZ85" s="4"/>
      <c r="OIA85" s="4"/>
      <c r="OIB85" s="4"/>
      <c r="OIC85" s="4"/>
      <c r="OID85" s="4"/>
      <c r="OIE85" s="4"/>
      <c r="OIF85" s="4"/>
      <c r="OIG85" s="4"/>
      <c r="OIH85" s="4"/>
      <c r="OII85" s="4"/>
      <c r="OIJ85" s="4"/>
      <c r="OIK85" s="4"/>
      <c r="OIL85" s="4"/>
      <c r="OIM85" s="4"/>
      <c r="OIN85" s="4"/>
      <c r="OIO85" s="4"/>
      <c r="OIP85" s="4"/>
      <c r="OIQ85" s="4"/>
      <c r="OIR85" s="4"/>
      <c r="OIS85" s="4"/>
      <c r="OIT85" s="4"/>
      <c r="OIU85" s="4"/>
      <c r="OIV85" s="4"/>
      <c r="OIW85" s="4"/>
      <c r="OIX85" s="4"/>
      <c r="OIY85" s="4"/>
      <c r="OIZ85" s="4"/>
      <c r="OJA85" s="4"/>
      <c r="OJB85" s="4"/>
      <c r="OJC85" s="4"/>
      <c r="OJD85" s="4"/>
      <c r="OJE85" s="4"/>
      <c r="OJF85" s="4"/>
      <c r="OJG85" s="4"/>
      <c r="OJH85" s="4"/>
      <c r="OJI85" s="4"/>
      <c r="OJJ85" s="4"/>
      <c r="OJK85" s="4"/>
      <c r="OJL85" s="4"/>
      <c r="OJM85" s="4"/>
      <c r="OJN85" s="4"/>
      <c r="OJO85" s="4"/>
      <c r="OJP85" s="4"/>
      <c r="OJQ85" s="4"/>
      <c r="OJR85" s="4"/>
      <c r="OJS85" s="4"/>
      <c r="OJT85" s="4"/>
      <c r="OJU85" s="4"/>
      <c r="OJV85" s="4"/>
      <c r="OJW85" s="4"/>
      <c r="OJX85" s="4"/>
      <c r="OJY85" s="4"/>
      <c r="OJZ85" s="4"/>
      <c r="OKA85" s="4"/>
      <c r="OKB85" s="4"/>
      <c r="OKC85" s="4"/>
      <c r="OKD85" s="4"/>
      <c r="OKE85" s="4"/>
      <c r="OKF85" s="4"/>
      <c r="OKG85" s="4"/>
      <c r="OKH85" s="4"/>
      <c r="OKI85" s="4"/>
      <c r="OKJ85" s="4"/>
      <c r="OKK85" s="4"/>
      <c r="OKL85" s="4"/>
      <c r="OKM85" s="4"/>
      <c r="OKN85" s="4"/>
      <c r="OKO85" s="4"/>
      <c r="OKP85" s="4"/>
      <c r="OKQ85" s="4"/>
      <c r="OKR85" s="4"/>
      <c r="OKS85" s="4"/>
      <c r="OKT85" s="4"/>
      <c r="OKU85" s="4"/>
      <c r="OKV85" s="4"/>
      <c r="OKW85" s="4"/>
      <c r="OKX85" s="4"/>
      <c r="OKY85" s="4"/>
      <c r="OKZ85" s="4"/>
      <c r="OLA85" s="4"/>
      <c r="OLB85" s="4"/>
      <c r="OLC85" s="4"/>
      <c r="OLD85" s="4"/>
      <c r="OLE85" s="4"/>
      <c r="OLF85" s="4"/>
      <c r="OLG85" s="4"/>
      <c r="OLH85" s="4"/>
      <c r="OLI85" s="4"/>
      <c r="OLJ85" s="4"/>
      <c r="OLK85" s="4"/>
      <c r="OLL85" s="4"/>
      <c r="OLM85" s="4"/>
      <c r="OLN85" s="4"/>
      <c r="OLO85" s="4"/>
      <c r="OLP85" s="4"/>
      <c r="OLQ85" s="4"/>
      <c r="OLR85" s="4"/>
      <c r="OLS85" s="4"/>
      <c r="OLT85" s="4"/>
      <c r="OLU85" s="4"/>
      <c r="OLV85" s="4"/>
      <c r="OLW85" s="4"/>
      <c r="OLX85" s="4"/>
      <c r="OLY85" s="4"/>
      <c r="OLZ85" s="4"/>
      <c r="OMA85" s="4"/>
      <c r="OMB85" s="4"/>
      <c r="OMC85" s="4"/>
      <c r="OMD85" s="4"/>
      <c r="OME85" s="4"/>
      <c r="OMF85" s="4"/>
      <c r="OMG85" s="4"/>
      <c r="OMH85" s="4"/>
      <c r="OMI85" s="4"/>
      <c r="OMJ85" s="4"/>
      <c r="OMK85" s="4"/>
      <c r="OML85" s="4"/>
      <c r="OMM85" s="4"/>
      <c r="OMN85" s="4"/>
      <c r="OMO85" s="4"/>
      <c r="OMP85" s="4"/>
      <c r="OMQ85" s="4"/>
      <c r="OMR85" s="4"/>
      <c r="OMS85" s="4"/>
      <c r="OMT85" s="4"/>
      <c r="OMU85" s="4"/>
      <c r="OMV85" s="4"/>
      <c r="OMW85" s="4"/>
      <c r="OMX85" s="4"/>
      <c r="OMY85" s="4"/>
      <c r="OMZ85" s="4"/>
      <c r="ONA85" s="4"/>
      <c r="ONB85" s="4"/>
      <c r="ONC85" s="4"/>
      <c r="OND85" s="4"/>
      <c r="ONE85" s="4"/>
      <c r="ONF85" s="4"/>
      <c r="ONG85" s="4"/>
      <c r="ONH85" s="4"/>
      <c r="ONI85" s="4"/>
      <c r="ONJ85" s="4"/>
      <c r="ONK85" s="4"/>
      <c r="ONL85" s="4"/>
      <c r="ONM85" s="4"/>
      <c r="ONN85" s="4"/>
      <c r="ONO85" s="4"/>
      <c r="ONP85" s="4"/>
      <c r="ONQ85" s="4"/>
      <c r="ONR85" s="4"/>
      <c r="ONS85" s="4"/>
      <c r="ONT85" s="4"/>
      <c r="ONU85" s="4"/>
      <c r="ONV85" s="4"/>
      <c r="ONW85" s="4"/>
      <c r="ONX85" s="4"/>
      <c r="ONY85" s="4"/>
      <c r="ONZ85" s="4"/>
      <c r="OOA85" s="4"/>
      <c r="OOB85" s="4"/>
      <c r="OOC85" s="4"/>
      <c r="OOD85" s="4"/>
      <c r="OOE85" s="4"/>
      <c r="OOF85" s="4"/>
      <c r="OOG85" s="4"/>
      <c r="OOH85" s="4"/>
      <c r="OOI85" s="4"/>
      <c r="OOJ85" s="4"/>
      <c r="OOK85" s="4"/>
      <c r="OOL85" s="4"/>
      <c r="OOM85" s="4"/>
      <c r="OON85" s="4"/>
      <c r="OOO85" s="4"/>
      <c r="OOP85" s="4"/>
      <c r="OOQ85" s="4"/>
      <c r="OOR85" s="4"/>
      <c r="OOS85" s="4"/>
      <c r="OOT85" s="4"/>
      <c r="OOU85" s="4"/>
      <c r="OOV85" s="4"/>
      <c r="OOW85" s="4"/>
      <c r="OOX85" s="4"/>
      <c r="OOY85" s="4"/>
      <c r="OOZ85" s="4"/>
      <c r="OPA85" s="4"/>
      <c r="OPB85" s="4"/>
      <c r="OPC85" s="4"/>
      <c r="OPD85" s="4"/>
      <c r="OPE85" s="4"/>
      <c r="OPF85" s="4"/>
      <c r="OPG85" s="4"/>
      <c r="OPH85" s="4"/>
      <c r="OPI85" s="4"/>
      <c r="OPJ85" s="4"/>
      <c r="OPK85" s="4"/>
      <c r="OPL85" s="4"/>
      <c r="OPM85" s="4"/>
      <c r="OPN85" s="4"/>
      <c r="OPO85" s="4"/>
      <c r="OPP85" s="4"/>
      <c r="OPQ85" s="4"/>
      <c r="OPR85" s="4"/>
      <c r="OPS85" s="4"/>
      <c r="OPT85" s="4"/>
      <c r="OPU85" s="4"/>
      <c r="OPV85" s="4"/>
      <c r="OPW85" s="4"/>
      <c r="OPX85" s="4"/>
      <c r="OPY85" s="4"/>
      <c r="OPZ85" s="4"/>
      <c r="OQA85" s="4"/>
      <c r="OQB85" s="4"/>
      <c r="OQC85" s="4"/>
      <c r="OQD85" s="4"/>
      <c r="OQE85" s="4"/>
      <c r="OQF85" s="4"/>
      <c r="OQG85" s="4"/>
      <c r="OQH85" s="4"/>
      <c r="OQI85" s="4"/>
      <c r="OQJ85" s="4"/>
      <c r="OQK85" s="4"/>
      <c r="OQL85" s="4"/>
      <c r="OQM85" s="4"/>
      <c r="OQN85" s="4"/>
      <c r="OQO85" s="4"/>
      <c r="OQP85" s="4"/>
      <c r="OQQ85" s="4"/>
      <c r="OQR85" s="4"/>
      <c r="OQS85" s="4"/>
      <c r="OQT85" s="4"/>
      <c r="OQU85" s="4"/>
      <c r="OQV85" s="4"/>
      <c r="OQW85" s="4"/>
      <c r="OQX85" s="4"/>
      <c r="OQY85" s="4"/>
      <c r="OQZ85" s="4"/>
      <c r="ORA85" s="4"/>
      <c r="ORB85" s="4"/>
      <c r="ORC85" s="4"/>
      <c r="ORD85" s="4"/>
      <c r="ORE85" s="4"/>
      <c r="ORF85" s="4"/>
      <c r="ORG85" s="4"/>
      <c r="ORH85" s="4"/>
      <c r="ORI85" s="4"/>
      <c r="ORJ85" s="4"/>
      <c r="ORK85" s="4"/>
      <c r="ORL85" s="4"/>
      <c r="ORM85" s="4"/>
      <c r="ORN85" s="4"/>
      <c r="ORO85" s="4"/>
      <c r="ORP85" s="4"/>
      <c r="ORQ85" s="4"/>
      <c r="ORR85" s="4"/>
      <c r="ORS85" s="4"/>
      <c r="ORT85" s="4"/>
      <c r="ORU85" s="4"/>
      <c r="ORV85" s="4"/>
      <c r="ORW85" s="4"/>
      <c r="ORX85" s="4"/>
      <c r="ORY85" s="4"/>
      <c r="ORZ85" s="4"/>
      <c r="OSA85" s="4"/>
      <c r="OSB85" s="4"/>
      <c r="OSC85" s="4"/>
      <c r="OSD85" s="4"/>
      <c r="OSE85" s="4"/>
      <c r="OSF85" s="4"/>
      <c r="OSG85" s="4"/>
      <c r="OSH85" s="4"/>
      <c r="OSI85" s="4"/>
      <c r="OSJ85" s="4"/>
      <c r="OSK85" s="4"/>
      <c r="OSL85" s="4"/>
      <c r="OSM85" s="4"/>
      <c r="OSN85" s="4"/>
      <c r="OSO85" s="4"/>
      <c r="OSP85" s="4"/>
      <c r="OSQ85" s="4"/>
      <c r="OSR85" s="4"/>
      <c r="OSS85" s="4"/>
      <c r="OST85" s="4"/>
      <c r="OSU85" s="4"/>
      <c r="OSV85" s="4"/>
      <c r="OSW85" s="4"/>
      <c r="OSX85" s="4"/>
      <c r="OSY85" s="4"/>
      <c r="OSZ85" s="4"/>
      <c r="OTA85" s="4"/>
      <c r="OTB85" s="4"/>
      <c r="OTC85" s="4"/>
      <c r="OTD85" s="4"/>
      <c r="OTE85" s="4"/>
      <c r="OTF85" s="4"/>
      <c r="OTG85" s="4"/>
      <c r="OTH85" s="4"/>
      <c r="OTI85" s="4"/>
      <c r="OTJ85" s="4"/>
      <c r="OTK85" s="4"/>
      <c r="OTL85" s="4"/>
      <c r="OTM85" s="4"/>
      <c r="OTN85" s="4"/>
      <c r="OTO85" s="4"/>
      <c r="OTP85" s="4"/>
      <c r="OTQ85" s="4"/>
      <c r="OTR85" s="4"/>
      <c r="OTS85" s="4"/>
      <c r="OTT85" s="4"/>
      <c r="OTU85" s="4"/>
      <c r="OTV85" s="4"/>
      <c r="OTW85" s="4"/>
      <c r="OTX85" s="4"/>
      <c r="OTY85" s="4"/>
      <c r="OTZ85" s="4"/>
      <c r="OUA85" s="4"/>
      <c r="OUB85" s="4"/>
      <c r="OUC85" s="4"/>
      <c r="OUD85" s="4"/>
      <c r="OUE85" s="4"/>
      <c r="OUF85" s="4"/>
      <c r="OUG85" s="4"/>
      <c r="OUH85" s="4"/>
      <c r="OUI85" s="4"/>
      <c r="OUJ85" s="4"/>
      <c r="OUK85" s="4"/>
      <c r="OUL85" s="4"/>
      <c r="OUM85" s="4"/>
      <c r="OUN85" s="4"/>
      <c r="OUO85" s="4"/>
      <c r="OUP85" s="4"/>
      <c r="OUQ85" s="4"/>
      <c r="OUR85" s="4"/>
      <c r="OUS85" s="4"/>
      <c r="OUT85" s="4"/>
      <c r="OUU85" s="4"/>
      <c r="OUV85" s="4"/>
      <c r="OUW85" s="4"/>
      <c r="OUX85" s="4"/>
      <c r="OUY85" s="4"/>
      <c r="OUZ85" s="4"/>
      <c r="OVA85" s="4"/>
      <c r="OVB85" s="4"/>
      <c r="OVC85" s="4"/>
      <c r="OVD85" s="4"/>
      <c r="OVE85" s="4"/>
      <c r="OVF85" s="4"/>
      <c r="OVG85" s="4"/>
      <c r="OVH85" s="4"/>
      <c r="OVI85" s="4"/>
      <c r="OVJ85" s="4"/>
      <c r="OVK85" s="4"/>
      <c r="OVL85" s="4"/>
      <c r="OVM85" s="4"/>
      <c r="OVN85" s="4"/>
      <c r="OVO85" s="4"/>
      <c r="OVP85" s="4"/>
      <c r="OVQ85" s="4"/>
      <c r="OVR85" s="4"/>
      <c r="OVS85" s="4"/>
      <c r="OVT85" s="4"/>
      <c r="OVU85" s="4"/>
      <c r="OVV85" s="4"/>
      <c r="OVW85" s="4"/>
      <c r="OVX85" s="4"/>
      <c r="OVY85" s="4"/>
      <c r="OVZ85" s="4"/>
      <c r="OWA85" s="4"/>
      <c r="OWB85" s="4"/>
      <c r="OWC85" s="4"/>
      <c r="OWD85" s="4"/>
      <c r="OWE85" s="4"/>
      <c r="OWF85" s="4"/>
      <c r="OWG85" s="4"/>
      <c r="OWH85" s="4"/>
      <c r="OWI85" s="4"/>
      <c r="OWJ85" s="4"/>
      <c r="OWK85" s="4"/>
      <c r="OWL85" s="4"/>
      <c r="OWM85" s="4"/>
      <c r="OWN85" s="4"/>
      <c r="OWO85" s="4"/>
      <c r="OWP85" s="4"/>
      <c r="OWQ85" s="4"/>
      <c r="OWR85" s="4"/>
      <c r="OWS85" s="4"/>
      <c r="OWT85" s="4"/>
      <c r="OWU85" s="4"/>
      <c r="OWV85" s="4"/>
      <c r="OWW85" s="4"/>
      <c r="OWX85" s="4"/>
      <c r="OWY85" s="4"/>
      <c r="OWZ85" s="4"/>
      <c r="OXA85" s="4"/>
      <c r="OXB85" s="4"/>
      <c r="OXC85" s="4"/>
      <c r="OXD85" s="4"/>
      <c r="OXE85" s="4"/>
      <c r="OXF85" s="4"/>
      <c r="OXG85" s="4"/>
      <c r="OXH85" s="4"/>
      <c r="OXI85" s="4"/>
      <c r="OXJ85" s="4"/>
      <c r="OXK85" s="4"/>
      <c r="OXL85" s="4"/>
      <c r="OXM85" s="4"/>
      <c r="OXN85" s="4"/>
      <c r="OXO85" s="4"/>
      <c r="OXP85" s="4"/>
      <c r="OXQ85" s="4"/>
      <c r="OXR85" s="4"/>
      <c r="OXS85" s="4"/>
      <c r="OXT85" s="4"/>
      <c r="OXU85" s="4"/>
      <c r="OXV85" s="4"/>
      <c r="OXW85" s="4"/>
      <c r="OXX85" s="4"/>
      <c r="OXY85" s="4"/>
      <c r="OXZ85" s="4"/>
      <c r="OYA85" s="4"/>
      <c r="OYB85" s="4"/>
      <c r="OYC85" s="4"/>
      <c r="OYD85" s="4"/>
      <c r="OYE85" s="4"/>
      <c r="OYF85" s="4"/>
      <c r="OYG85" s="4"/>
      <c r="OYH85" s="4"/>
      <c r="OYI85" s="4"/>
      <c r="OYJ85" s="4"/>
      <c r="OYK85" s="4"/>
      <c r="OYL85" s="4"/>
      <c r="OYM85" s="4"/>
      <c r="OYN85" s="4"/>
      <c r="OYO85" s="4"/>
      <c r="OYP85" s="4"/>
      <c r="OYQ85" s="4"/>
      <c r="OYR85" s="4"/>
      <c r="OYS85" s="4"/>
      <c r="OYT85" s="4"/>
      <c r="OYU85" s="4"/>
      <c r="OYV85" s="4"/>
      <c r="OYW85" s="4"/>
      <c r="OYX85" s="4"/>
      <c r="OYY85" s="4"/>
      <c r="OYZ85" s="4"/>
      <c r="OZA85" s="4"/>
      <c r="OZB85" s="4"/>
      <c r="OZC85" s="4"/>
      <c r="OZD85" s="4"/>
      <c r="OZE85" s="4"/>
      <c r="OZF85" s="4"/>
      <c r="OZG85" s="4"/>
      <c r="OZH85" s="4"/>
      <c r="OZI85" s="4"/>
      <c r="OZJ85" s="4"/>
      <c r="OZK85" s="4"/>
      <c r="OZL85" s="4"/>
      <c r="OZM85" s="4"/>
      <c r="OZN85" s="4"/>
      <c r="OZO85" s="4"/>
      <c r="OZP85" s="4"/>
      <c r="OZQ85" s="4"/>
      <c r="OZR85" s="4"/>
      <c r="OZS85" s="4"/>
      <c r="OZT85" s="4"/>
      <c r="OZU85" s="4"/>
      <c r="OZV85" s="4"/>
      <c r="OZW85" s="4"/>
      <c r="OZX85" s="4"/>
      <c r="OZY85" s="4"/>
      <c r="OZZ85" s="4"/>
      <c r="PAA85" s="4"/>
      <c r="PAB85" s="4"/>
      <c r="PAC85" s="4"/>
      <c r="PAD85" s="4"/>
      <c r="PAE85" s="4"/>
      <c r="PAF85" s="4"/>
      <c r="PAG85" s="4"/>
      <c r="PAH85" s="4"/>
      <c r="PAI85" s="4"/>
      <c r="PAJ85" s="4"/>
      <c r="PAK85" s="4"/>
      <c r="PAL85" s="4"/>
      <c r="PAM85" s="4"/>
      <c r="PAN85" s="4"/>
      <c r="PAO85" s="4"/>
      <c r="PAP85" s="4"/>
      <c r="PAQ85" s="4"/>
      <c r="PAR85" s="4"/>
      <c r="PAS85" s="4"/>
      <c r="PAT85" s="4"/>
      <c r="PAU85" s="4"/>
      <c r="PAV85" s="4"/>
      <c r="PAW85" s="4"/>
      <c r="PAX85" s="4"/>
      <c r="PAY85" s="4"/>
      <c r="PAZ85" s="4"/>
      <c r="PBA85" s="4"/>
      <c r="PBB85" s="4"/>
      <c r="PBC85" s="4"/>
      <c r="PBD85" s="4"/>
      <c r="PBE85" s="4"/>
      <c r="PBF85" s="4"/>
      <c r="PBG85" s="4"/>
      <c r="PBH85" s="4"/>
      <c r="PBI85" s="4"/>
      <c r="PBJ85" s="4"/>
      <c r="PBK85" s="4"/>
      <c r="PBL85" s="4"/>
      <c r="PBM85" s="4"/>
      <c r="PBN85" s="4"/>
      <c r="PBO85" s="4"/>
      <c r="PBP85" s="4"/>
      <c r="PBQ85" s="4"/>
      <c r="PBR85" s="4"/>
      <c r="PBS85" s="4"/>
      <c r="PBT85" s="4"/>
      <c r="PBU85" s="4"/>
      <c r="PBV85" s="4"/>
      <c r="PBW85" s="4"/>
      <c r="PBX85" s="4"/>
      <c r="PBY85" s="4"/>
      <c r="PBZ85" s="4"/>
      <c r="PCA85" s="4"/>
      <c r="PCB85" s="4"/>
      <c r="PCC85" s="4"/>
      <c r="PCD85" s="4"/>
      <c r="PCE85" s="4"/>
      <c r="PCF85" s="4"/>
      <c r="PCG85" s="4"/>
      <c r="PCH85" s="4"/>
      <c r="PCI85" s="4"/>
      <c r="PCJ85" s="4"/>
      <c r="PCK85" s="4"/>
      <c r="PCL85" s="4"/>
      <c r="PCM85" s="4"/>
      <c r="PCN85" s="4"/>
      <c r="PCO85" s="4"/>
      <c r="PCP85" s="4"/>
      <c r="PCQ85" s="4"/>
      <c r="PCR85" s="4"/>
      <c r="PCS85" s="4"/>
      <c r="PCT85" s="4"/>
      <c r="PCU85" s="4"/>
      <c r="PCV85" s="4"/>
      <c r="PCW85" s="4"/>
      <c r="PCX85" s="4"/>
      <c r="PCY85" s="4"/>
      <c r="PCZ85" s="4"/>
      <c r="PDA85" s="4"/>
      <c r="PDB85" s="4"/>
      <c r="PDC85" s="4"/>
      <c r="PDD85" s="4"/>
      <c r="PDE85" s="4"/>
      <c r="PDF85" s="4"/>
      <c r="PDG85" s="4"/>
      <c r="PDH85" s="4"/>
      <c r="PDI85" s="4"/>
      <c r="PDJ85" s="4"/>
      <c r="PDK85" s="4"/>
      <c r="PDL85" s="4"/>
      <c r="PDM85" s="4"/>
      <c r="PDN85" s="4"/>
      <c r="PDO85" s="4"/>
      <c r="PDP85" s="4"/>
      <c r="PDQ85" s="4"/>
      <c r="PDR85" s="4"/>
      <c r="PDS85" s="4"/>
      <c r="PDT85" s="4"/>
      <c r="PDU85" s="4"/>
      <c r="PDV85" s="4"/>
      <c r="PDW85" s="4"/>
      <c r="PDX85" s="4"/>
      <c r="PDY85" s="4"/>
      <c r="PDZ85" s="4"/>
      <c r="PEA85" s="4"/>
      <c r="PEB85" s="4"/>
      <c r="PEC85" s="4"/>
      <c r="PED85" s="4"/>
      <c r="PEE85" s="4"/>
      <c r="PEF85" s="4"/>
      <c r="PEG85" s="4"/>
      <c r="PEH85" s="4"/>
      <c r="PEI85" s="4"/>
      <c r="PEJ85" s="4"/>
      <c r="PEK85" s="4"/>
      <c r="PEL85" s="4"/>
      <c r="PEM85" s="4"/>
      <c r="PEN85" s="4"/>
      <c r="PEO85" s="4"/>
      <c r="PEP85" s="4"/>
      <c r="PEQ85" s="4"/>
      <c r="PER85" s="4"/>
      <c r="PES85" s="4"/>
      <c r="PET85" s="4"/>
      <c r="PEU85" s="4"/>
      <c r="PEV85" s="4"/>
      <c r="PEW85" s="4"/>
      <c r="PEX85" s="4"/>
      <c r="PEY85" s="4"/>
      <c r="PEZ85" s="4"/>
      <c r="PFA85" s="4"/>
      <c r="PFB85" s="4"/>
      <c r="PFC85" s="4"/>
      <c r="PFD85" s="4"/>
      <c r="PFE85" s="4"/>
      <c r="PFF85" s="4"/>
      <c r="PFG85" s="4"/>
      <c r="PFH85" s="4"/>
      <c r="PFI85" s="4"/>
      <c r="PFJ85" s="4"/>
      <c r="PFK85" s="4"/>
      <c r="PFL85" s="4"/>
      <c r="PFM85" s="4"/>
      <c r="PFN85" s="4"/>
      <c r="PFO85" s="4"/>
      <c r="PFP85" s="4"/>
      <c r="PFQ85" s="4"/>
      <c r="PFR85" s="4"/>
      <c r="PFS85" s="4"/>
      <c r="PFT85" s="4"/>
      <c r="PFU85" s="4"/>
      <c r="PFV85" s="4"/>
      <c r="PFW85" s="4"/>
      <c r="PFX85" s="4"/>
      <c r="PFY85" s="4"/>
      <c r="PFZ85" s="4"/>
      <c r="PGA85" s="4"/>
      <c r="PGB85" s="4"/>
      <c r="PGC85" s="4"/>
      <c r="PGD85" s="4"/>
      <c r="PGE85" s="4"/>
      <c r="PGF85" s="4"/>
      <c r="PGG85" s="4"/>
      <c r="PGH85" s="4"/>
      <c r="PGI85" s="4"/>
      <c r="PGJ85" s="4"/>
      <c r="PGK85" s="4"/>
      <c r="PGL85" s="4"/>
      <c r="PGM85" s="4"/>
      <c r="PGN85" s="4"/>
      <c r="PGO85" s="4"/>
      <c r="PGP85" s="4"/>
      <c r="PGQ85" s="4"/>
      <c r="PGR85" s="4"/>
      <c r="PGS85" s="4"/>
      <c r="PGT85" s="4"/>
      <c r="PGU85" s="4"/>
      <c r="PGV85" s="4"/>
      <c r="PGW85" s="4"/>
      <c r="PGX85" s="4"/>
      <c r="PGY85" s="4"/>
      <c r="PGZ85" s="4"/>
      <c r="PHA85" s="4"/>
      <c r="PHB85" s="4"/>
      <c r="PHC85" s="4"/>
      <c r="PHD85" s="4"/>
      <c r="PHE85" s="4"/>
      <c r="PHF85" s="4"/>
      <c r="PHG85" s="4"/>
      <c r="PHH85" s="4"/>
      <c r="PHI85" s="4"/>
      <c r="PHJ85" s="4"/>
      <c r="PHK85" s="4"/>
      <c r="PHL85" s="4"/>
      <c r="PHM85" s="4"/>
      <c r="PHN85" s="4"/>
      <c r="PHO85" s="4"/>
      <c r="PHP85" s="4"/>
      <c r="PHQ85" s="4"/>
      <c r="PHR85" s="4"/>
      <c r="PHS85" s="4"/>
      <c r="PHT85" s="4"/>
      <c r="PHU85" s="4"/>
      <c r="PHV85" s="4"/>
      <c r="PHW85" s="4"/>
      <c r="PHX85" s="4"/>
      <c r="PHY85" s="4"/>
      <c r="PHZ85" s="4"/>
      <c r="PIA85" s="4"/>
      <c r="PIB85" s="4"/>
      <c r="PIC85" s="4"/>
      <c r="PID85" s="4"/>
      <c r="PIE85" s="4"/>
      <c r="PIF85" s="4"/>
      <c r="PIG85" s="4"/>
      <c r="PIH85" s="4"/>
      <c r="PII85" s="4"/>
      <c r="PIJ85" s="4"/>
      <c r="PIK85" s="4"/>
      <c r="PIL85" s="4"/>
      <c r="PIM85" s="4"/>
      <c r="PIN85" s="4"/>
      <c r="PIO85" s="4"/>
      <c r="PIP85" s="4"/>
      <c r="PIQ85" s="4"/>
      <c r="PIR85" s="4"/>
      <c r="PIS85" s="4"/>
      <c r="PIT85" s="4"/>
      <c r="PIU85" s="4"/>
      <c r="PIV85" s="4"/>
      <c r="PIW85" s="4"/>
      <c r="PIX85" s="4"/>
      <c r="PIY85" s="4"/>
      <c r="PIZ85" s="4"/>
      <c r="PJA85" s="4"/>
      <c r="PJB85" s="4"/>
      <c r="PJC85" s="4"/>
      <c r="PJD85" s="4"/>
      <c r="PJE85" s="4"/>
      <c r="PJF85" s="4"/>
      <c r="PJG85" s="4"/>
      <c r="PJH85" s="4"/>
      <c r="PJI85" s="4"/>
      <c r="PJJ85" s="4"/>
      <c r="PJK85" s="4"/>
      <c r="PJL85" s="4"/>
      <c r="PJM85" s="4"/>
      <c r="PJN85" s="4"/>
      <c r="PJO85" s="4"/>
      <c r="PJP85" s="4"/>
      <c r="PJQ85" s="4"/>
      <c r="PJR85" s="4"/>
      <c r="PJS85" s="4"/>
      <c r="PJT85" s="4"/>
      <c r="PJU85" s="4"/>
      <c r="PJV85" s="4"/>
      <c r="PJW85" s="4"/>
      <c r="PJX85" s="4"/>
      <c r="PJY85" s="4"/>
      <c r="PJZ85" s="4"/>
      <c r="PKA85" s="4"/>
      <c r="PKB85" s="4"/>
      <c r="PKC85" s="4"/>
      <c r="PKD85" s="4"/>
      <c r="PKE85" s="4"/>
      <c r="PKF85" s="4"/>
      <c r="PKG85" s="4"/>
      <c r="PKH85" s="4"/>
      <c r="PKI85" s="4"/>
      <c r="PKJ85" s="4"/>
      <c r="PKK85" s="4"/>
      <c r="PKL85" s="4"/>
      <c r="PKM85" s="4"/>
      <c r="PKN85" s="4"/>
      <c r="PKO85" s="4"/>
      <c r="PKP85" s="4"/>
      <c r="PKQ85" s="4"/>
      <c r="PKR85" s="4"/>
      <c r="PKS85" s="4"/>
      <c r="PKT85" s="4"/>
      <c r="PKU85" s="4"/>
      <c r="PKV85" s="4"/>
      <c r="PKW85" s="4"/>
      <c r="PKX85" s="4"/>
      <c r="PKY85" s="4"/>
      <c r="PKZ85" s="4"/>
      <c r="PLA85" s="4"/>
      <c r="PLB85" s="4"/>
      <c r="PLC85" s="4"/>
      <c r="PLD85" s="4"/>
      <c r="PLE85" s="4"/>
      <c r="PLF85" s="4"/>
      <c r="PLG85" s="4"/>
      <c r="PLH85" s="4"/>
      <c r="PLI85" s="4"/>
      <c r="PLJ85" s="4"/>
      <c r="PLK85" s="4"/>
      <c r="PLL85" s="4"/>
      <c r="PLM85" s="4"/>
      <c r="PLN85" s="4"/>
      <c r="PLO85" s="4"/>
      <c r="PLP85" s="4"/>
      <c r="PLQ85" s="4"/>
      <c r="PLR85" s="4"/>
      <c r="PLS85" s="4"/>
      <c r="PLT85" s="4"/>
      <c r="PLU85" s="4"/>
      <c r="PLV85" s="4"/>
      <c r="PLW85" s="4"/>
      <c r="PLX85" s="4"/>
      <c r="PLY85" s="4"/>
      <c r="PLZ85" s="4"/>
      <c r="PMA85" s="4"/>
      <c r="PMB85" s="4"/>
      <c r="PMC85" s="4"/>
      <c r="PMD85" s="4"/>
      <c r="PME85" s="4"/>
      <c r="PMF85" s="4"/>
      <c r="PMG85" s="4"/>
      <c r="PMH85" s="4"/>
      <c r="PMI85" s="4"/>
      <c r="PMJ85" s="4"/>
      <c r="PMK85" s="4"/>
      <c r="PML85" s="4"/>
      <c r="PMM85" s="4"/>
      <c r="PMN85" s="4"/>
      <c r="PMO85" s="4"/>
      <c r="PMP85" s="4"/>
      <c r="PMQ85" s="4"/>
      <c r="PMR85" s="4"/>
      <c r="PMS85" s="4"/>
      <c r="PMT85" s="4"/>
      <c r="PMU85" s="4"/>
      <c r="PMV85" s="4"/>
      <c r="PMW85" s="4"/>
      <c r="PMX85" s="4"/>
      <c r="PMY85" s="4"/>
      <c r="PMZ85" s="4"/>
      <c r="PNA85" s="4"/>
      <c r="PNB85" s="4"/>
      <c r="PNC85" s="4"/>
      <c r="PND85" s="4"/>
      <c r="PNE85" s="4"/>
      <c r="PNF85" s="4"/>
      <c r="PNG85" s="4"/>
      <c r="PNH85" s="4"/>
      <c r="PNI85" s="4"/>
      <c r="PNJ85" s="4"/>
      <c r="PNK85" s="4"/>
      <c r="PNL85" s="4"/>
      <c r="PNM85" s="4"/>
      <c r="PNN85" s="4"/>
      <c r="PNO85" s="4"/>
      <c r="PNP85" s="4"/>
      <c r="PNQ85" s="4"/>
      <c r="PNR85" s="4"/>
      <c r="PNS85" s="4"/>
      <c r="PNT85" s="4"/>
      <c r="PNU85" s="4"/>
      <c r="PNV85" s="4"/>
      <c r="PNW85" s="4"/>
      <c r="PNX85" s="4"/>
      <c r="PNY85" s="4"/>
      <c r="PNZ85" s="4"/>
      <c r="POA85" s="4"/>
      <c r="POB85" s="4"/>
      <c r="POC85" s="4"/>
      <c r="POD85" s="4"/>
      <c r="POE85" s="4"/>
      <c r="POF85" s="4"/>
      <c r="POG85" s="4"/>
      <c r="POH85" s="4"/>
      <c r="POI85" s="4"/>
      <c r="POJ85" s="4"/>
      <c r="POK85" s="4"/>
      <c r="POL85" s="4"/>
      <c r="POM85" s="4"/>
      <c r="PON85" s="4"/>
      <c r="POO85" s="4"/>
      <c r="POP85" s="4"/>
      <c r="POQ85" s="4"/>
      <c r="POR85" s="4"/>
      <c r="POS85" s="4"/>
      <c r="POT85" s="4"/>
      <c r="POU85" s="4"/>
      <c r="POV85" s="4"/>
      <c r="POW85" s="4"/>
      <c r="POX85" s="4"/>
      <c r="POY85" s="4"/>
      <c r="POZ85" s="4"/>
      <c r="PPA85" s="4"/>
      <c r="PPB85" s="4"/>
      <c r="PPC85" s="4"/>
      <c r="PPD85" s="4"/>
      <c r="PPE85" s="4"/>
      <c r="PPF85" s="4"/>
      <c r="PPG85" s="4"/>
      <c r="PPH85" s="4"/>
      <c r="PPI85" s="4"/>
      <c r="PPJ85" s="4"/>
      <c r="PPK85" s="4"/>
      <c r="PPL85" s="4"/>
      <c r="PPM85" s="4"/>
      <c r="PPN85" s="4"/>
      <c r="PPO85" s="4"/>
      <c r="PPP85" s="4"/>
      <c r="PPQ85" s="4"/>
      <c r="PPR85" s="4"/>
      <c r="PPS85" s="4"/>
      <c r="PPT85" s="4"/>
      <c r="PPU85" s="4"/>
      <c r="PPV85" s="4"/>
      <c r="PPW85" s="4"/>
      <c r="PPX85" s="4"/>
      <c r="PPY85" s="4"/>
      <c r="PPZ85" s="4"/>
      <c r="PQA85" s="4"/>
      <c r="PQB85" s="4"/>
      <c r="PQC85" s="4"/>
      <c r="PQD85" s="4"/>
      <c r="PQE85" s="4"/>
      <c r="PQF85" s="4"/>
      <c r="PQG85" s="4"/>
      <c r="PQH85" s="4"/>
      <c r="PQI85" s="4"/>
      <c r="PQJ85" s="4"/>
      <c r="PQK85" s="4"/>
      <c r="PQL85" s="4"/>
      <c r="PQM85" s="4"/>
      <c r="PQN85" s="4"/>
      <c r="PQO85" s="4"/>
      <c r="PQP85" s="4"/>
      <c r="PQQ85" s="4"/>
      <c r="PQR85" s="4"/>
      <c r="PQS85" s="4"/>
      <c r="PQT85" s="4"/>
      <c r="PQU85" s="4"/>
      <c r="PQV85" s="4"/>
      <c r="PQW85" s="4"/>
      <c r="PQX85" s="4"/>
      <c r="PQY85" s="4"/>
      <c r="PQZ85" s="4"/>
      <c r="PRA85" s="4"/>
      <c r="PRB85" s="4"/>
      <c r="PRC85" s="4"/>
      <c r="PRD85" s="4"/>
      <c r="PRE85" s="4"/>
      <c r="PRF85" s="4"/>
      <c r="PRG85" s="4"/>
      <c r="PRH85" s="4"/>
      <c r="PRI85" s="4"/>
      <c r="PRJ85" s="4"/>
      <c r="PRK85" s="4"/>
      <c r="PRL85" s="4"/>
      <c r="PRM85" s="4"/>
      <c r="PRN85" s="4"/>
      <c r="PRO85" s="4"/>
      <c r="PRP85" s="4"/>
      <c r="PRQ85" s="4"/>
      <c r="PRR85" s="4"/>
      <c r="PRS85" s="4"/>
      <c r="PRT85" s="4"/>
      <c r="PRU85" s="4"/>
      <c r="PRV85" s="4"/>
      <c r="PRW85" s="4"/>
      <c r="PRX85" s="4"/>
      <c r="PRY85" s="4"/>
      <c r="PRZ85" s="4"/>
      <c r="PSA85" s="4"/>
      <c r="PSB85" s="4"/>
      <c r="PSC85" s="4"/>
      <c r="PSD85" s="4"/>
      <c r="PSE85" s="4"/>
      <c r="PSF85" s="4"/>
      <c r="PSG85" s="4"/>
      <c r="PSH85" s="4"/>
      <c r="PSI85" s="4"/>
      <c r="PSJ85" s="4"/>
      <c r="PSK85" s="4"/>
      <c r="PSL85" s="4"/>
      <c r="PSM85" s="4"/>
      <c r="PSN85" s="4"/>
      <c r="PSO85" s="4"/>
      <c r="PSP85" s="4"/>
      <c r="PSQ85" s="4"/>
      <c r="PSR85" s="4"/>
      <c r="PSS85" s="4"/>
      <c r="PST85" s="4"/>
      <c r="PSU85" s="4"/>
      <c r="PSV85" s="4"/>
      <c r="PSW85" s="4"/>
      <c r="PSX85" s="4"/>
      <c r="PSY85" s="4"/>
      <c r="PSZ85" s="4"/>
      <c r="PTA85" s="4"/>
      <c r="PTB85" s="4"/>
      <c r="PTC85" s="4"/>
      <c r="PTD85" s="4"/>
      <c r="PTE85" s="4"/>
      <c r="PTF85" s="4"/>
      <c r="PTG85" s="4"/>
      <c r="PTH85" s="4"/>
      <c r="PTI85" s="4"/>
      <c r="PTJ85" s="4"/>
      <c r="PTK85" s="4"/>
      <c r="PTL85" s="4"/>
      <c r="PTM85" s="4"/>
      <c r="PTN85" s="4"/>
      <c r="PTO85" s="4"/>
      <c r="PTP85" s="4"/>
      <c r="PTQ85" s="4"/>
      <c r="PTR85" s="4"/>
      <c r="PTS85" s="4"/>
      <c r="PTT85" s="4"/>
      <c r="PTU85" s="4"/>
      <c r="PTV85" s="4"/>
      <c r="PTW85" s="4"/>
      <c r="PTX85" s="4"/>
      <c r="PTY85" s="4"/>
      <c r="PTZ85" s="4"/>
      <c r="PUA85" s="4"/>
      <c r="PUB85" s="4"/>
      <c r="PUC85" s="4"/>
      <c r="PUD85" s="4"/>
      <c r="PUE85" s="4"/>
      <c r="PUF85" s="4"/>
      <c r="PUG85" s="4"/>
      <c r="PUH85" s="4"/>
      <c r="PUI85" s="4"/>
      <c r="PUJ85" s="4"/>
      <c r="PUK85" s="4"/>
      <c r="PUL85" s="4"/>
      <c r="PUM85" s="4"/>
      <c r="PUN85" s="4"/>
      <c r="PUO85" s="4"/>
      <c r="PUP85" s="4"/>
      <c r="PUQ85" s="4"/>
      <c r="PUR85" s="4"/>
      <c r="PUS85" s="4"/>
      <c r="PUT85" s="4"/>
      <c r="PUU85" s="4"/>
      <c r="PUV85" s="4"/>
      <c r="PUW85" s="4"/>
      <c r="PUX85" s="4"/>
      <c r="PUY85" s="4"/>
      <c r="PUZ85" s="4"/>
      <c r="PVA85" s="4"/>
      <c r="PVB85" s="4"/>
      <c r="PVC85" s="4"/>
      <c r="PVD85" s="4"/>
      <c r="PVE85" s="4"/>
      <c r="PVF85" s="4"/>
      <c r="PVG85" s="4"/>
      <c r="PVH85" s="4"/>
      <c r="PVI85" s="4"/>
      <c r="PVJ85" s="4"/>
      <c r="PVK85" s="4"/>
      <c r="PVL85" s="4"/>
      <c r="PVM85" s="4"/>
      <c r="PVN85" s="4"/>
      <c r="PVO85" s="4"/>
      <c r="PVP85" s="4"/>
      <c r="PVQ85" s="4"/>
      <c r="PVR85" s="4"/>
      <c r="PVS85" s="4"/>
      <c r="PVT85" s="4"/>
      <c r="PVU85" s="4"/>
      <c r="PVV85" s="4"/>
      <c r="PVW85" s="4"/>
      <c r="PVX85" s="4"/>
      <c r="PVY85" s="4"/>
      <c r="PVZ85" s="4"/>
      <c r="PWA85" s="4"/>
      <c r="PWB85" s="4"/>
      <c r="PWC85" s="4"/>
      <c r="PWD85" s="4"/>
      <c r="PWE85" s="4"/>
      <c r="PWF85" s="4"/>
      <c r="PWG85" s="4"/>
      <c r="PWH85" s="4"/>
      <c r="PWI85" s="4"/>
      <c r="PWJ85" s="4"/>
      <c r="PWK85" s="4"/>
      <c r="PWL85" s="4"/>
      <c r="PWM85" s="4"/>
      <c r="PWN85" s="4"/>
      <c r="PWO85" s="4"/>
      <c r="PWP85" s="4"/>
      <c r="PWQ85" s="4"/>
      <c r="PWR85" s="4"/>
      <c r="PWS85" s="4"/>
      <c r="PWT85" s="4"/>
      <c r="PWU85" s="4"/>
      <c r="PWV85" s="4"/>
      <c r="PWW85" s="4"/>
      <c r="PWX85" s="4"/>
      <c r="PWY85" s="4"/>
      <c r="PWZ85" s="4"/>
      <c r="PXA85" s="4"/>
      <c r="PXB85" s="4"/>
      <c r="PXC85" s="4"/>
      <c r="PXD85" s="4"/>
      <c r="PXE85" s="4"/>
      <c r="PXF85" s="4"/>
      <c r="PXG85" s="4"/>
      <c r="PXH85" s="4"/>
      <c r="PXI85" s="4"/>
      <c r="PXJ85" s="4"/>
      <c r="PXK85" s="4"/>
      <c r="PXL85" s="4"/>
      <c r="PXM85" s="4"/>
      <c r="PXN85" s="4"/>
      <c r="PXO85" s="4"/>
      <c r="PXP85" s="4"/>
      <c r="PXQ85" s="4"/>
      <c r="PXR85" s="4"/>
      <c r="PXS85" s="4"/>
      <c r="PXT85" s="4"/>
      <c r="PXU85" s="4"/>
      <c r="PXV85" s="4"/>
      <c r="PXW85" s="4"/>
      <c r="PXX85" s="4"/>
      <c r="PXY85" s="4"/>
      <c r="PXZ85" s="4"/>
      <c r="PYA85" s="4"/>
      <c r="PYB85" s="4"/>
      <c r="PYC85" s="4"/>
      <c r="PYD85" s="4"/>
      <c r="PYE85" s="4"/>
      <c r="PYF85" s="4"/>
      <c r="PYG85" s="4"/>
      <c r="PYH85" s="4"/>
      <c r="PYI85" s="4"/>
      <c r="PYJ85" s="4"/>
      <c r="PYK85" s="4"/>
      <c r="PYL85" s="4"/>
      <c r="PYM85" s="4"/>
      <c r="PYN85" s="4"/>
      <c r="PYO85" s="4"/>
      <c r="PYP85" s="4"/>
      <c r="PYQ85" s="4"/>
      <c r="PYR85" s="4"/>
      <c r="PYS85" s="4"/>
      <c r="PYT85" s="4"/>
      <c r="PYU85" s="4"/>
      <c r="PYV85" s="4"/>
      <c r="PYW85" s="4"/>
      <c r="PYX85" s="4"/>
      <c r="PYY85" s="4"/>
      <c r="PYZ85" s="4"/>
      <c r="PZA85" s="4"/>
      <c r="PZB85" s="4"/>
      <c r="PZC85" s="4"/>
      <c r="PZD85" s="4"/>
      <c r="PZE85" s="4"/>
      <c r="PZF85" s="4"/>
      <c r="PZG85" s="4"/>
      <c r="PZH85" s="4"/>
      <c r="PZI85" s="4"/>
      <c r="PZJ85" s="4"/>
      <c r="PZK85" s="4"/>
      <c r="PZL85" s="4"/>
      <c r="PZM85" s="4"/>
      <c r="PZN85" s="4"/>
      <c r="PZO85" s="4"/>
      <c r="PZP85" s="4"/>
      <c r="PZQ85" s="4"/>
      <c r="PZR85" s="4"/>
      <c r="PZS85" s="4"/>
      <c r="PZT85" s="4"/>
      <c r="PZU85" s="4"/>
      <c r="PZV85" s="4"/>
      <c r="PZW85" s="4"/>
      <c r="PZX85" s="4"/>
      <c r="PZY85" s="4"/>
      <c r="PZZ85" s="4"/>
      <c r="QAA85" s="4"/>
      <c r="QAB85" s="4"/>
      <c r="QAC85" s="4"/>
      <c r="QAD85" s="4"/>
      <c r="QAE85" s="4"/>
      <c r="QAF85" s="4"/>
      <c r="QAG85" s="4"/>
      <c r="QAH85" s="4"/>
      <c r="QAI85" s="4"/>
      <c r="QAJ85" s="4"/>
      <c r="QAK85" s="4"/>
      <c r="QAL85" s="4"/>
      <c r="QAM85" s="4"/>
      <c r="QAN85" s="4"/>
      <c r="QAO85" s="4"/>
      <c r="QAP85" s="4"/>
      <c r="QAQ85" s="4"/>
      <c r="QAR85" s="4"/>
      <c r="QAS85" s="4"/>
      <c r="QAT85" s="4"/>
      <c r="QAU85" s="4"/>
      <c r="QAV85" s="4"/>
      <c r="QAW85" s="4"/>
      <c r="QAX85" s="4"/>
      <c r="QAY85" s="4"/>
      <c r="QAZ85" s="4"/>
      <c r="QBA85" s="4"/>
      <c r="QBB85" s="4"/>
      <c r="QBC85" s="4"/>
      <c r="QBD85" s="4"/>
      <c r="QBE85" s="4"/>
      <c r="QBF85" s="4"/>
      <c r="QBG85" s="4"/>
      <c r="QBH85" s="4"/>
      <c r="QBI85" s="4"/>
      <c r="QBJ85" s="4"/>
      <c r="QBK85" s="4"/>
      <c r="QBL85" s="4"/>
      <c r="QBM85" s="4"/>
      <c r="QBN85" s="4"/>
      <c r="QBO85" s="4"/>
      <c r="QBP85" s="4"/>
      <c r="QBQ85" s="4"/>
      <c r="QBR85" s="4"/>
      <c r="QBS85" s="4"/>
      <c r="QBT85" s="4"/>
      <c r="QBU85" s="4"/>
      <c r="QBV85" s="4"/>
      <c r="QBW85" s="4"/>
      <c r="QBX85" s="4"/>
      <c r="QBY85" s="4"/>
      <c r="QBZ85" s="4"/>
      <c r="QCA85" s="4"/>
      <c r="QCB85" s="4"/>
      <c r="QCC85" s="4"/>
      <c r="QCD85" s="4"/>
      <c r="QCE85" s="4"/>
      <c r="QCF85" s="4"/>
      <c r="QCG85" s="4"/>
      <c r="QCH85" s="4"/>
      <c r="QCI85" s="4"/>
      <c r="QCJ85" s="4"/>
      <c r="QCK85" s="4"/>
      <c r="QCL85" s="4"/>
      <c r="QCM85" s="4"/>
      <c r="QCN85" s="4"/>
      <c r="QCO85" s="4"/>
      <c r="QCP85" s="4"/>
      <c r="QCQ85" s="4"/>
      <c r="QCR85" s="4"/>
      <c r="QCS85" s="4"/>
      <c r="QCT85" s="4"/>
      <c r="QCU85" s="4"/>
      <c r="QCV85" s="4"/>
      <c r="QCW85" s="4"/>
      <c r="QCX85" s="4"/>
      <c r="QCY85" s="4"/>
      <c r="QCZ85" s="4"/>
      <c r="QDA85" s="4"/>
      <c r="QDB85" s="4"/>
      <c r="QDC85" s="4"/>
      <c r="QDD85" s="4"/>
      <c r="QDE85" s="4"/>
      <c r="QDF85" s="4"/>
      <c r="QDG85" s="4"/>
      <c r="QDH85" s="4"/>
      <c r="QDI85" s="4"/>
      <c r="QDJ85" s="4"/>
      <c r="QDK85" s="4"/>
      <c r="QDL85" s="4"/>
      <c r="QDM85" s="4"/>
      <c r="QDN85" s="4"/>
      <c r="QDO85" s="4"/>
      <c r="QDP85" s="4"/>
      <c r="QDQ85" s="4"/>
      <c r="QDR85" s="4"/>
      <c r="QDS85" s="4"/>
      <c r="QDT85" s="4"/>
      <c r="QDU85" s="4"/>
      <c r="QDV85" s="4"/>
      <c r="QDW85" s="4"/>
      <c r="QDX85" s="4"/>
      <c r="QDY85" s="4"/>
      <c r="QDZ85" s="4"/>
      <c r="QEA85" s="4"/>
      <c r="QEB85" s="4"/>
      <c r="QEC85" s="4"/>
      <c r="QED85" s="4"/>
      <c r="QEE85" s="4"/>
      <c r="QEF85" s="4"/>
      <c r="QEG85" s="4"/>
      <c r="QEH85" s="4"/>
      <c r="QEI85" s="4"/>
      <c r="QEJ85" s="4"/>
      <c r="QEK85" s="4"/>
      <c r="QEL85" s="4"/>
      <c r="QEM85" s="4"/>
      <c r="QEN85" s="4"/>
      <c r="QEO85" s="4"/>
      <c r="QEP85" s="4"/>
      <c r="QEQ85" s="4"/>
      <c r="QER85" s="4"/>
      <c r="QES85" s="4"/>
      <c r="QET85" s="4"/>
      <c r="QEU85" s="4"/>
      <c r="QEV85" s="4"/>
      <c r="QEW85" s="4"/>
      <c r="QEX85" s="4"/>
      <c r="QEY85" s="4"/>
      <c r="QEZ85" s="4"/>
      <c r="QFA85" s="4"/>
      <c r="QFB85" s="4"/>
      <c r="QFC85" s="4"/>
      <c r="QFD85" s="4"/>
      <c r="QFE85" s="4"/>
      <c r="QFF85" s="4"/>
      <c r="QFG85" s="4"/>
      <c r="QFH85" s="4"/>
      <c r="QFI85" s="4"/>
      <c r="QFJ85" s="4"/>
      <c r="QFK85" s="4"/>
      <c r="QFL85" s="4"/>
      <c r="QFM85" s="4"/>
      <c r="QFN85" s="4"/>
      <c r="QFO85" s="4"/>
      <c r="QFP85" s="4"/>
      <c r="QFQ85" s="4"/>
      <c r="QFR85" s="4"/>
      <c r="QFS85" s="4"/>
      <c r="QFT85" s="4"/>
      <c r="QFU85" s="4"/>
      <c r="QFV85" s="4"/>
      <c r="QFW85" s="4"/>
      <c r="QFX85" s="4"/>
      <c r="QFY85" s="4"/>
      <c r="QFZ85" s="4"/>
      <c r="QGA85" s="4"/>
      <c r="QGB85" s="4"/>
      <c r="QGC85" s="4"/>
      <c r="QGD85" s="4"/>
      <c r="QGE85" s="4"/>
      <c r="QGF85" s="4"/>
      <c r="QGG85" s="4"/>
      <c r="QGH85" s="4"/>
      <c r="QGI85" s="4"/>
      <c r="QGJ85" s="4"/>
      <c r="QGK85" s="4"/>
      <c r="QGL85" s="4"/>
      <c r="QGM85" s="4"/>
      <c r="QGN85" s="4"/>
      <c r="QGO85" s="4"/>
      <c r="QGP85" s="4"/>
      <c r="QGQ85" s="4"/>
      <c r="QGR85" s="4"/>
      <c r="QGS85" s="4"/>
      <c r="QGT85" s="4"/>
      <c r="QGU85" s="4"/>
      <c r="QGV85" s="4"/>
      <c r="QGW85" s="4"/>
      <c r="QGX85" s="4"/>
      <c r="QGY85" s="4"/>
      <c r="QGZ85" s="4"/>
      <c r="QHA85" s="4"/>
      <c r="QHB85" s="4"/>
      <c r="QHC85" s="4"/>
      <c r="QHD85" s="4"/>
      <c r="QHE85" s="4"/>
      <c r="QHF85" s="4"/>
      <c r="QHG85" s="4"/>
      <c r="QHH85" s="4"/>
      <c r="QHI85" s="4"/>
      <c r="QHJ85" s="4"/>
      <c r="QHK85" s="4"/>
      <c r="QHL85" s="4"/>
      <c r="QHM85" s="4"/>
      <c r="QHN85" s="4"/>
      <c r="QHO85" s="4"/>
      <c r="QHP85" s="4"/>
      <c r="QHQ85" s="4"/>
      <c r="QHR85" s="4"/>
      <c r="QHS85" s="4"/>
      <c r="QHT85" s="4"/>
      <c r="QHU85" s="4"/>
      <c r="QHV85" s="4"/>
      <c r="QHW85" s="4"/>
      <c r="QHX85" s="4"/>
      <c r="QHY85" s="4"/>
      <c r="QHZ85" s="4"/>
      <c r="QIA85" s="4"/>
      <c r="QIB85" s="4"/>
      <c r="QIC85" s="4"/>
      <c r="QID85" s="4"/>
      <c r="QIE85" s="4"/>
      <c r="QIF85" s="4"/>
      <c r="QIG85" s="4"/>
      <c r="QIH85" s="4"/>
      <c r="QII85" s="4"/>
      <c r="QIJ85" s="4"/>
      <c r="QIK85" s="4"/>
      <c r="QIL85" s="4"/>
      <c r="QIM85" s="4"/>
      <c r="QIN85" s="4"/>
      <c r="QIO85" s="4"/>
      <c r="QIP85" s="4"/>
      <c r="QIQ85" s="4"/>
      <c r="QIR85" s="4"/>
      <c r="QIS85" s="4"/>
      <c r="QIT85" s="4"/>
      <c r="QIU85" s="4"/>
      <c r="QIV85" s="4"/>
      <c r="QIW85" s="4"/>
      <c r="QIX85" s="4"/>
      <c r="QIY85" s="4"/>
      <c r="QIZ85" s="4"/>
      <c r="QJA85" s="4"/>
      <c r="QJB85" s="4"/>
      <c r="QJC85" s="4"/>
      <c r="QJD85" s="4"/>
      <c r="QJE85" s="4"/>
      <c r="QJF85" s="4"/>
      <c r="QJG85" s="4"/>
      <c r="QJH85" s="4"/>
      <c r="QJI85" s="4"/>
      <c r="QJJ85" s="4"/>
      <c r="QJK85" s="4"/>
      <c r="QJL85" s="4"/>
      <c r="QJM85" s="4"/>
      <c r="QJN85" s="4"/>
      <c r="QJO85" s="4"/>
      <c r="QJP85" s="4"/>
      <c r="QJQ85" s="4"/>
      <c r="QJR85" s="4"/>
      <c r="QJS85" s="4"/>
      <c r="QJT85" s="4"/>
      <c r="QJU85" s="4"/>
      <c r="QJV85" s="4"/>
      <c r="QJW85" s="4"/>
      <c r="QJX85" s="4"/>
      <c r="QJY85" s="4"/>
      <c r="QJZ85" s="4"/>
      <c r="QKA85" s="4"/>
      <c r="QKB85" s="4"/>
      <c r="QKC85" s="4"/>
      <c r="QKD85" s="4"/>
      <c r="QKE85" s="4"/>
      <c r="QKF85" s="4"/>
      <c r="QKG85" s="4"/>
      <c r="QKH85" s="4"/>
      <c r="QKI85" s="4"/>
      <c r="QKJ85" s="4"/>
      <c r="QKK85" s="4"/>
      <c r="QKL85" s="4"/>
      <c r="QKM85" s="4"/>
      <c r="QKN85" s="4"/>
      <c r="QKO85" s="4"/>
      <c r="QKP85" s="4"/>
      <c r="QKQ85" s="4"/>
      <c r="QKR85" s="4"/>
      <c r="QKS85" s="4"/>
      <c r="QKT85" s="4"/>
      <c r="QKU85" s="4"/>
      <c r="QKV85" s="4"/>
      <c r="QKW85" s="4"/>
      <c r="QKX85" s="4"/>
      <c r="QKY85" s="4"/>
      <c r="QKZ85" s="4"/>
      <c r="QLA85" s="4"/>
      <c r="QLB85" s="4"/>
      <c r="QLC85" s="4"/>
      <c r="QLD85" s="4"/>
      <c r="QLE85" s="4"/>
      <c r="QLF85" s="4"/>
      <c r="QLG85" s="4"/>
      <c r="QLH85" s="4"/>
      <c r="QLI85" s="4"/>
      <c r="QLJ85" s="4"/>
      <c r="QLK85" s="4"/>
      <c r="QLL85" s="4"/>
      <c r="QLM85" s="4"/>
      <c r="QLN85" s="4"/>
      <c r="QLO85" s="4"/>
      <c r="QLP85" s="4"/>
      <c r="QLQ85" s="4"/>
      <c r="QLR85" s="4"/>
      <c r="QLS85" s="4"/>
      <c r="QLT85" s="4"/>
      <c r="QLU85" s="4"/>
      <c r="QLV85" s="4"/>
      <c r="QLW85" s="4"/>
      <c r="QLX85" s="4"/>
      <c r="QLY85" s="4"/>
      <c r="QLZ85" s="4"/>
      <c r="QMA85" s="4"/>
      <c r="QMB85" s="4"/>
      <c r="QMC85" s="4"/>
      <c r="QMD85" s="4"/>
      <c r="QME85" s="4"/>
      <c r="QMF85" s="4"/>
      <c r="QMG85" s="4"/>
      <c r="QMH85" s="4"/>
      <c r="QMI85" s="4"/>
      <c r="QMJ85" s="4"/>
      <c r="QMK85" s="4"/>
      <c r="QML85" s="4"/>
      <c r="QMM85" s="4"/>
      <c r="QMN85" s="4"/>
      <c r="QMO85" s="4"/>
      <c r="QMP85" s="4"/>
      <c r="QMQ85" s="4"/>
      <c r="QMR85" s="4"/>
      <c r="QMS85" s="4"/>
      <c r="QMT85" s="4"/>
      <c r="QMU85" s="4"/>
      <c r="QMV85" s="4"/>
      <c r="QMW85" s="4"/>
      <c r="QMX85" s="4"/>
      <c r="QMY85" s="4"/>
      <c r="QMZ85" s="4"/>
      <c r="QNA85" s="4"/>
      <c r="QNB85" s="4"/>
      <c r="QNC85" s="4"/>
      <c r="QND85" s="4"/>
      <c r="QNE85" s="4"/>
      <c r="QNF85" s="4"/>
      <c r="QNG85" s="4"/>
      <c r="QNH85" s="4"/>
      <c r="QNI85" s="4"/>
      <c r="QNJ85" s="4"/>
      <c r="QNK85" s="4"/>
      <c r="QNL85" s="4"/>
      <c r="QNM85" s="4"/>
      <c r="QNN85" s="4"/>
      <c r="QNO85" s="4"/>
      <c r="QNP85" s="4"/>
      <c r="QNQ85" s="4"/>
      <c r="QNR85" s="4"/>
      <c r="QNS85" s="4"/>
      <c r="QNT85" s="4"/>
      <c r="QNU85" s="4"/>
      <c r="QNV85" s="4"/>
      <c r="QNW85" s="4"/>
      <c r="QNX85" s="4"/>
      <c r="QNY85" s="4"/>
      <c r="QNZ85" s="4"/>
      <c r="QOA85" s="4"/>
      <c r="QOB85" s="4"/>
      <c r="QOC85" s="4"/>
      <c r="QOD85" s="4"/>
      <c r="QOE85" s="4"/>
      <c r="QOF85" s="4"/>
      <c r="QOG85" s="4"/>
      <c r="QOH85" s="4"/>
      <c r="QOI85" s="4"/>
      <c r="QOJ85" s="4"/>
      <c r="QOK85" s="4"/>
      <c r="QOL85" s="4"/>
      <c r="QOM85" s="4"/>
      <c r="QON85" s="4"/>
      <c r="QOO85" s="4"/>
      <c r="QOP85" s="4"/>
      <c r="QOQ85" s="4"/>
      <c r="QOR85" s="4"/>
      <c r="QOS85" s="4"/>
      <c r="QOT85" s="4"/>
      <c r="QOU85" s="4"/>
      <c r="QOV85" s="4"/>
      <c r="QOW85" s="4"/>
      <c r="QOX85" s="4"/>
      <c r="QOY85" s="4"/>
      <c r="QOZ85" s="4"/>
      <c r="QPA85" s="4"/>
      <c r="QPB85" s="4"/>
      <c r="QPC85" s="4"/>
      <c r="QPD85" s="4"/>
      <c r="QPE85" s="4"/>
      <c r="QPF85" s="4"/>
      <c r="QPG85" s="4"/>
      <c r="QPH85" s="4"/>
      <c r="QPI85" s="4"/>
      <c r="QPJ85" s="4"/>
      <c r="QPK85" s="4"/>
      <c r="QPL85" s="4"/>
      <c r="QPM85" s="4"/>
      <c r="QPN85" s="4"/>
      <c r="QPO85" s="4"/>
      <c r="QPP85" s="4"/>
      <c r="QPQ85" s="4"/>
      <c r="QPR85" s="4"/>
      <c r="QPS85" s="4"/>
      <c r="QPT85" s="4"/>
      <c r="QPU85" s="4"/>
      <c r="QPV85" s="4"/>
      <c r="QPW85" s="4"/>
      <c r="QPX85" s="4"/>
      <c r="QPY85" s="4"/>
      <c r="QPZ85" s="4"/>
      <c r="QQA85" s="4"/>
      <c r="QQB85" s="4"/>
      <c r="QQC85" s="4"/>
      <c r="QQD85" s="4"/>
      <c r="QQE85" s="4"/>
      <c r="QQF85" s="4"/>
      <c r="QQG85" s="4"/>
      <c r="QQH85" s="4"/>
      <c r="QQI85" s="4"/>
      <c r="QQJ85" s="4"/>
      <c r="QQK85" s="4"/>
      <c r="QQL85" s="4"/>
      <c r="QQM85" s="4"/>
      <c r="QQN85" s="4"/>
      <c r="QQO85" s="4"/>
      <c r="QQP85" s="4"/>
      <c r="QQQ85" s="4"/>
      <c r="QQR85" s="4"/>
      <c r="QQS85" s="4"/>
      <c r="QQT85" s="4"/>
      <c r="QQU85" s="4"/>
      <c r="QQV85" s="4"/>
      <c r="QQW85" s="4"/>
      <c r="QQX85" s="4"/>
      <c r="QQY85" s="4"/>
      <c r="QQZ85" s="4"/>
      <c r="QRA85" s="4"/>
      <c r="QRB85" s="4"/>
      <c r="QRC85" s="4"/>
      <c r="QRD85" s="4"/>
      <c r="QRE85" s="4"/>
      <c r="QRF85" s="4"/>
      <c r="QRG85" s="4"/>
      <c r="QRH85" s="4"/>
      <c r="QRI85" s="4"/>
      <c r="QRJ85" s="4"/>
      <c r="QRK85" s="4"/>
      <c r="QRL85" s="4"/>
      <c r="QRM85" s="4"/>
      <c r="QRN85" s="4"/>
      <c r="QRO85" s="4"/>
      <c r="QRP85" s="4"/>
      <c r="QRQ85" s="4"/>
      <c r="QRR85" s="4"/>
      <c r="QRS85" s="4"/>
      <c r="QRT85" s="4"/>
      <c r="QRU85" s="4"/>
      <c r="QRV85" s="4"/>
      <c r="QRW85" s="4"/>
      <c r="QRX85" s="4"/>
      <c r="QRY85" s="4"/>
      <c r="QRZ85" s="4"/>
      <c r="QSA85" s="4"/>
      <c r="QSB85" s="4"/>
      <c r="QSC85" s="4"/>
      <c r="QSD85" s="4"/>
      <c r="QSE85" s="4"/>
      <c r="QSF85" s="4"/>
      <c r="QSG85" s="4"/>
      <c r="QSH85" s="4"/>
      <c r="QSI85" s="4"/>
      <c r="QSJ85" s="4"/>
      <c r="QSK85" s="4"/>
      <c r="QSL85" s="4"/>
      <c r="QSM85" s="4"/>
      <c r="QSN85" s="4"/>
      <c r="QSO85" s="4"/>
      <c r="QSP85" s="4"/>
      <c r="QSQ85" s="4"/>
      <c r="QSR85" s="4"/>
      <c r="QSS85" s="4"/>
      <c r="QST85" s="4"/>
      <c r="QSU85" s="4"/>
      <c r="QSV85" s="4"/>
      <c r="QSW85" s="4"/>
      <c r="QSX85" s="4"/>
      <c r="QSY85" s="4"/>
      <c r="QSZ85" s="4"/>
      <c r="QTA85" s="4"/>
      <c r="QTB85" s="4"/>
      <c r="QTC85" s="4"/>
      <c r="QTD85" s="4"/>
      <c r="QTE85" s="4"/>
      <c r="QTF85" s="4"/>
      <c r="QTG85" s="4"/>
      <c r="QTH85" s="4"/>
      <c r="QTI85" s="4"/>
      <c r="QTJ85" s="4"/>
      <c r="QTK85" s="4"/>
      <c r="QTL85" s="4"/>
      <c r="QTM85" s="4"/>
      <c r="QTN85" s="4"/>
      <c r="QTO85" s="4"/>
      <c r="QTP85" s="4"/>
      <c r="QTQ85" s="4"/>
      <c r="QTR85" s="4"/>
      <c r="QTS85" s="4"/>
      <c r="QTT85" s="4"/>
      <c r="QTU85" s="4"/>
      <c r="QTV85" s="4"/>
      <c r="QTW85" s="4"/>
      <c r="QTX85" s="4"/>
      <c r="QTY85" s="4"/>
      <c r="QTZ85" s="4"/>
      <c r="QUA85" s="4"/>
      <c r="QUB85" s="4"/>
      <c r="QUC85" s="4"/>
      <c r="QUD85" s="4"/>
      <c r="QUE85" s="4"/>
      <c r="QUF85" s="4"/>
      <c r="QUG85" s="4"/>
      <c r="QUH85" s="4"/>
      <c r="QUI85" s="4"/>
      <c r="QUJ85" s="4"/>
      <c r="QUK85" s="4"/>
      <c r="QUL85" s="4"/>
      <c r="QUM85" s="4"/>
      <c r="QUN85" s="4"/>
      <c r="QUO85" s="4"/>
      <c r="QUP85" s="4"/>
      <c r="QUQ85" s="4"/>
      <c r="QUR85" s="4"/>
      <c r="QUS85" s="4"/>
      <c r="QUT85" s="4"/>
      <c r="QUU85" s="4"/>
      <c r="QUV85" s="4"/>
      <c r="QUW85" s="4"/>
      <c r="QUX85" s="4"/>
      <c r="QUY85" s="4"/>
      <c r="QUZ85" s="4"/>
      <c r="QVA85" s="4"/>
      <c r="QVB85" s="4"/>
      <c r="QVC85" s="4"/>
      <c r="QVD85" s="4"/>
      <c r="QVE85" s="4"/>
      <c r="QVF85" s="4"/>
      <c r="QVG85" s="4"/>
      <c r="QVH85" s="4"/>
      <c r="QVI85" s="4"/>
      <c r="QVJ85" s="4"/>
      <c r="QVK85" s="4"/>
      <c r="QVL85" s="4"/>
      <c r="QVM85" s="4"/>
      <c r="QVN85" s="4"/>
      <c r="QVO85" s="4"/>
      <c r="QVP85" s="4"/>
      <c r="QVQ85" s="4"/>
      <c r="QVR85" s="4"/>
      <c r="QVS85" s="4"/>
      <c r="QVT85" s="4"/>
      <c r="QVU85" s="4"/>
      <c r="QVV85" s="4"/>
      <c r="QVW85" s="4"/>
      <c r="QVX85" s="4"/>
      <c r="QVY85" s="4"/>
      <c r="QVZ85" s="4"/>
      <c r="QWA85" s="4"/>
      <c r="QWB85" s="4"/>
      <c r="QWC85" s="4"/>
      <c r="QWD85" s="4"/>
      <c r="QWE85" s="4"/>
      <c r="QWF85" s="4"/>
      <c r="QWG85" s="4"/>
      <c r="QWH85" s="4"/>
      <c r="QWI85" s="4"/>
      <c r="QWJ85" s="4"/>
      <c r="QWK85" s="4"/>
      <c r="QWL85" s="4"/>
      <c r="QWM85" s="4"/>
      <c r="QWN85" s="4"/>
      <c r="QWO85" s="4"/>
      <c r="QWP85" s="4"/>
      <c r="QWQ85" s="4"/>
      <c r="QWR85" s="4"/>
      <c r="QWS85" s="4"/>
      <c r="QWT85" s="4"/>
      <c r="QWU85" s="4"/>
      <c r="QWV85" s="4"/>
      <c r="QWW85" s="4"/>
      <c r="QWX85" s="4"/>
      <c r="QWY85" s="4"/>
      <c r="QWZ85" s="4"/>
      <c r="QXA85" s="4"/>
      <c r="QXB85" s="4"/>
      <c r="QXC85" s="4"/>
      <c r="QXD85" s="4"/>
      <c r="QXE85" s="4"/>
      <c r="QXF85" s="4"/>
      <c r="QXG85" s="4"/>
      <c r="QXH85" s="4"/>
      <c r="QXI85" s="4"/>
      <c r="QXJ85" s="4"/>
      <c r="QXK85" s="4"/>
      <c r="QXL85" s="4"/>
      <c r="QXM85" s="4"/>
      <c r="QXN85" s="4"/>
      <c r="QXO85" s="4"/>
      <c r="QXP85" s="4"/>
      <c r="QXQ85" s="4"/>
      <c r="QXR85" s="4"/>
      <c r="QXS85" s="4"/>
      <c r="QXT85" s="4"/>
      <c r="QXU85" s="4"/>
      <c r="QXV85" s="4"/>
      <c r="QXW85" s="4"/>
      <c r="QXX85" s="4"/>
      <c r="QXY85" s="4"/>
      <c r="QXZ85" s="4"/>
      <c r="QYA85" s="4"/>
      <c r="QYB85" s="4"/>
      <c r="QYC85" s="4"/>
      <c r="QYD85" s="4"/>
      <c r="QYE85" s="4"/>
      <c r="QYF85" s="4"/>
      <c r="QYG85" s="4"/>
      <c r="QYH85" s="4"/>
      <c r="QYI85" s="4"/>
      <c r="QYJ85" s="4"/>
      <c r="QYK85" s="4"/>
      <c r="QYL85" s="4"/>
      <c r="QYM85" s="4"/>
      <c r="QYN85" s="4"/>
      <c r="QYO85" s="4"/>
      <c r="QYP85" s="4"/>
      <c r="QYQ85" s="4"/>
      <c r="QYR85" s="4"/>
      <c r="QYS85" s="4"/>
      <c r="QYT85" s="4"/>
      <c r="QYU85" s="4"/>
      <c r="QYV85" s="4"/>
      <c r="QYW85" s="4"/>
      <c r="QYX85" s="4"/>
      <c r="QYY85" s="4"/>
      <c r="QYZ85" s="4"/>
      <c r="QZA85" s="4"/>
      <c r="QZB85" s="4"/>
      <c r="QZC85" s="4"/>
      <c r="QZD85" s="4"/>
      <c r="QZE85" s="4"/>
      <c r="QZF85" s="4"/>
      <c r="QZG85" s="4"/>
      <c r="QZH85" s="4"/>
      <c r="QZI85" s="4"/>
      <c r="QZJ85" s="4"/>
      <c r="QZK85" s="4"/>
      <c r="QZL85" s="4"/>
      <c r="QZM85" s="4"/>
      <c r="QZN85" s="4"/>
      <c r="QZO85" s="4"/>
      <c r="QZP85" s="4"/>
      <c r="QZQ85" s="4"/>
      <c r="QZR85" s="4"/>
      <c r="QZS85" s="4"/>
      <c r="QZT85" s="4"/>
      <c r="QZU85" s="4"/>
      <c r="QZV85" s="4"/>
      <c r="QZW85" s="4"/>
      <c r="QZX85" s="4"/>
      <c r="QZY85" s="4"/>
      <c r="QZZ85" s="4"/>
      <c r="RAA85" s="4"/>
      <c r="RAB85" s="4"/>
      <c r="RAC85" s="4"/>
      <c r="RAD85" s="4"/>
      <c r="RAE85" s="4"/>
      <c r="RAF85" s="4"/>
      <c r="RAG85" s="4"/>
      <c r="RAH85" s="4"/>
      <c r="RAI85" s="4"/>
      <c r="RAJ85" s="4"/>
      <c r="RAK85" s="4"/>
      <c r="RAL85" s="4"/>
      <c r="RAM85" s="4"/>
      <c r="RAN85" s="4"/>
      <c r="RAO85" s="4"/>
      <c r="RAP85" s="4"/>
      <c r="RAQ85" s="4"/>
      <c r="RAR85" s="4"/>
      <c r="RAS85" s="4"/>
      <c r="RAT85" s="4"/>
      <c r="RAU85" s="4"/>
      <c r="RAV85" s="4"/>
      <c r="RAW85" s="4"/>
      <c r="RAX85" s="4"/>
      <c r="RAY85" s="4"/>
      <c r="RAZ85" s="4"/>
      <c r="RBA85" s="4"/>
      <c r="RBB85" s="4"/>
      <c r="RBC85" s="4"/>
      <c r="RBD85" s="4"/>
      <c r="RBE85" s="4"/>
      <c r="RBF85" s="4"/>
      <c r="RBG85" s="4"/>
      <c r="RBH85" s="4"/>
      <c r="RBI85" s="4"/>
      <c r="RBJ85" s="4"/>
      <c r="RBK85" s="4"/>
      <c r="RBL85" s="4"/>
      <c r="RBM85" s="4"/>
      <c r="RBN85" s="4"/>
      <c r="RBO85" s="4"/>
      <c r="RBP85" s="4"/>
      <c r="RBQ85" s="4"/>
      <c r="RBR85" s="4"/>
      <c r="RBS85" s="4"/>
      <c r="RBT85" s="4"/>
      <c r="RBU85" s="4"/>
      <c r="RBV85" s="4"/>
      <c r="RBW85" s="4"/>
      <c r="RBX85" s="4"/>
      <c r="RBY85" s="4"/>
      <c r="RBZ85" s="4"/>
      <c r="RCA85" s="4"/>
      <c r="RCB85" s="4"/>
      <c r="RCC85" s="4"/>
      <c r="RCD85" s="4"/>
      <c r="RCE85" s="4"/>
      <c r="RCF85" s="4"/>
      <c r="RCG85" s="4"/>
      <c r="RCH85" s="4"/>
      <c r="RCI85" s="4"/>
      <c r="RCJ85" s="4"/>
      <c r="RCK85" s="4"/>
      <c r="RCL85" s="4"/>
      <c r="RCM85" s="4"/>
      <c r="RCN85" s="4"/>
      <c r="RCO85" s="4"/>
      <c r="RCP85" s="4"/>
      <c r="RCQ85" s="4"/>
      <c r="RCR85" s="4"/>
      <c r="RCS85" s="4"/>
      <c r="RCT85" s="4"/>
      <c r="RCU85" s="4"/>
      <c r="RCV85" s="4"/>
      <c r="RCW85" s="4"/>
      <c r="RCX85" s="4"/>
      <c r="RCY85" s="4"/>
      <c r="RCZ85" s="4"/>
      <c r="RDA85" s="4"/>
      <c r="RDB85" s="4"/>
      <c r="RDC85" s="4"/>
      <c r="RDD85" s="4"/>
      <c r="RDE85" s="4"/>
      <c r="RDF85" s="4"/>
      <c r="RDG85" s="4"/>
      <c r="RDH85" s="4"/>
      <c r="RDI85" s="4"/>
      <c r="RDJ85" s="4"/>
      <c r="RDK85" s="4"/>
      <c r="RDL85" s="4"/>
      <c r="RDM85" s="4"/>
      <c r="RDN85" s="4"/>
      <c r="RDO85" s="4"/>
      <c r="RDP85" s="4"/>
      <c r="RDQ85" s="4"/>
      <c r="RDR85" s="4"/>
      <c r="RDS85" s="4"/>
      <c r="RDT85" s="4"/>
      <c r="RDU85" s="4"/>
      <c r="RDV85" s="4"/>
      <c r="RDW85" s="4"/>
      <c r="RDX85" s="4"/>
      <c r="RDY85" s="4"/>
      <c r="RDZ85" s="4"/>
      <c r="REA85" s="4"/>
      <c r="REB85" s="4"/>
      <c r="REC85" s="4"/>
      <c r="RED85" s="4"/>
      <c r="REE85" s="4"/>
      <c r="REF85" s="4"/>
      <c r="REG85" s="4"/>
      <c r="REH85" s="4"/>
      <c r="REI85" s="4"/>
      <c r="REJ85" s="4"/>
      <c r="REK85" s="4"/>
      <c r="REL85" s="4"/>
      <c r="REM85" s="4"/>
      <c r="REN85" s="4"/>
      <c r="REO85" s="4"/>
      <c r="REP85" s="4"/>
      <c r="REQ85" s="4"/>
      <c r="RER85" s="4"/>
      <c r="RES85" s="4"/>
      <c r="RET85" s="4"/>
      <c r="REU85" s="4"/>
      <c r="REV85" s="4"/>
      <c r="REW85" s="4"/>
      <c r="REX85" s="4"/>
      <c r="REY85" s="4"/>
      <c r="REZ85" s="4"/>
      <c r="RFA85" s="4"/>
      <c r="RFB85" s="4"/>
      <c r="RFC85" s="4"/>
      <c r="RFD85" s="4"/>
      <c r="RFE85" s="4"/>
      <c r="RFF85" s="4"/>
      <c r="RFG85" s="4"/>
      <c r="RFH85" s="4"/>
      <c r="RFI85" s="4"/>
      <c r="RFJ85" s="4"/>
      <c r="RFK85" s="4"/>
      <c r="RFL85" s="4"/>
      <c r="RFM85" s="4"/>
      <c r="RFN85" s="4"/>
      <c r="RFO85" s="4"/>
      <c r="RFP85" s="4"/>
      <c r="RFQ85" s="4"/>
      <c r="RFR85" s="4"/>
      <c r="RFS85" s="4"/>
      <c r="RFT85" s="4"/>
      <c r="RFU85" s="4"/>
      <c r="RFV85" s="4"/>
      <c r="RFW85" s="4"/>
      <c r="RFX85" s="4"/>
      <c r="RFY85" s="4"/>
      <c r="RFZ85" s="4"/>
      <c r="RGA85" s="4"/>
      <c r="RGB85" s="4"/>
      <c r="RGC85" s="4"/>
      <c r="RGD85" s="4"/>
      <c r="RGE85" s="4"/>
      <c r="RGF85" s="4"/>
      <c r="RGG85" s="4"/>
      <c r="RGH85" s="4"/>
      <c r="RGI85" s="4"/>
      <c r="RGJ85" s="4"/>
      <c r="RGK85" s="4"/>
      <c r="RGL85" s="4"/>
      <c r="RGM85" s="4"/>
      <c r="RGN85" s="4"/>
      <c r="RGO85" s="4"/>
      <c r="RGP85" s="4"/>
      <c r="RGQ85" s="4"/>
      <c r="RGR85" s="4"/>
      <c r="RGS85" s="4"/>
      <c r="RGT85" s="4"/>
      <c r="RGU85" s="4"/>
      <c r="RGV85" s="4"/>
      <c r="RGW85" s="4"/>
      <c r="RGX85" s="4"/>
      <c r="RGY85" s="4"/>
      <c r="RGZ85" s="4"/>
      <c r="RHA85" s="4"/>
      <c r="RHB85" s="4"/>
      <c r="RHC85" s="4"/>
      <c r="RHD85" s="4"/>
      <c r="RHE85" s="4"/>
      <c r="RHF85" s="4"/>
      <c r="RHG85" s="4"/>
      <c r="RHH85" s="4"/>
      <c r="RHI85" s="4"/>
      <c r="RHJ85" s="4"/>
      <c r="RHK85" s="4"/>
      <c r="RHL85" s="4"/>
      <c r="RHM85" s="4"/>
      <c r="RHN85" s="4"/>
      <c r="RHO85" s="4"/>
      <c r="RHP85" s="4"/>
      <c r="RHQ85" s="4"/>
      <c r="RHR85" s="4"/>
      <c r="RHS85" s="4"/>
      <c r="RHT85" s="4"/>
      <c r="RHU85" s="4"/>
      <c r="RHV85" s="4"/>
      <c r="RHW85" s="4"/>
      <c r="RHX85" s="4"/>
      <c r="RHY85" s="4"/>
      <c r="RHZ85" s="4"/>
      <c r="RIA85" s="4"/>
      <c r="RIB85" s="4"/>
      <c r="RIC85" s="4"/>
      <c r="RID85" s="4"/>
      <c r="RIE85" s="4"/>
      <c r="RIF85" s="4"/>
      <c r="RIG85" s="4"/>
      <c r="RIH85" s="4"/>
      <c r="RII85" s="4"/>
      <c r="RIJ85" s="4"/>
      <c r="RIK85" s="4"/>
      <c r="RIL85" s="4"/>
      <c r="RIM85" s="4"/>
      <c r="RIN85" s="4"/>
      <c r="RIO85" s="4"/>
      <c r="RIP85" s="4"/>
      <c r="RIQ85" s="4"/>
      <c r="RIR85" s="4"/>
      <c r="RIS85" s="4"/>
      <c r="RIT85" s="4"/>
      <c r="RIU85" s="4"/>
      <c r="RIV85" s="4"/>
      <c r="RIW85" s="4"/>
      <c r="RIX85" s="4"/>
      <c r="RIY85" s="4"/>
      <c r="RIZ85" s="4"/>
      <c r="RJA85" s="4"/>
      <c r="RJB85" s="4"/>
      <c r="RJC85" s="4"/>
      <c r="RJD85" s="4"/>
      <c r="RJE85" s="4"/>
      <c r="RJF85" s="4"/>
      <c r="RJG85" s="4"/>
      <c r="RJH85" s="4"/>
      <c r="RJI85" s="4"/>
      <c r="RJJ85" s="4"/>
      <c r="RJK85" s="4"/>
      <c r="RJL85" s="4"/>
      <c r="RJM85" s="4"/>
      <c r="RJN85" s="4"/>
      <c r="RJO85" s="4"/>
      <c r="RJP85" s="4"/>
      <c r="RJQ85" s="4"/>
      <c r="RJR85" s="4"/>
      <c r="RJS85" s="4"/>
      <c r="RJT85" s="4"/>
      <c r="RJU85" s="4"/>
      <c r="RJV85" s="4"/>
      <c r="RJW85" s="4"/>
      <c r="RJX85" s="4"/>
      <c r="RJY85" s="4"/>
      <c r="RJZ85" s="4"/>
      <c r="RKA85" s="4"/>
      <c r="RKB85" s="4"/>
      <c r="RKC85" s="4"/>
      <c r="RKD85" s="4"/>
      <c r="RKE85" s="4"/>
      <c r="RKF85" s="4"/>
      <c r="RKG85" s="4"/>
      <c r="RKH85" s="4"/>
      <c r="RKI85" s="4"/>
      <c r="RKJ85" s="4"/>
      <c r="RKK85" s="4"/>
      <c r="RKL85" s="4"/>
      <c r="RKM85" s="4"/>
      <c r="RKN85" s="4"/>
      <c r="RKO85" s="4"/>
      <c r="RKP85" s="4"/>
      <c r="RKQ85" s="4"/>
      <c r="RKR85" s="4"/>
      <c r="RKS85" s="4"/>
      <c r="RKT85" s="4"/>
      <c r="RKU85" s="4"/>
      <c r="RKV85" s="4"/>
      <c r="RKW85" s="4"/>
      <c r="RKX85" s="4"/>
      <c r="RKY85" s="4"/>
      <c r="RKZ85" s="4"/>
      <c r="RLA85" s="4"/>
      <c r="RLB85" s="4"/>
      <c r="RLC85" s="4"/>
      <c r="RLD85" s="4"/>
      <c r="RLE85" s="4"/>
      <c r="RLF85" s="4"/>
      <c r="RLG85" s="4"/>
      <c r="RLH85" s="4"/>
      <c r="RLI85" s="4"/>
      <c r="RLJ85" s="4"/>
      <c r="RLK85" s="4"/>
      <c r="RLL85" s="4"/>
      <c r="RLM85" s="4"/>
      <c r="RLN85" s="4"/>
      <c r="RLO85" s="4"/>
      <c r="RLP85" s="4"/>
      <c r="RLQ85" s="4"/>
      <c r="RLR85" s="4"/>
      <c r="RLS85" s="4"/>
      <c r="RLT85" s="4"/>
      <c r="RLU85" s="4"/>
      <c r="RLV85" s="4"/>
      <c r="RLW85" s="4"/>
      <c r="RLX85" s="4"/>
      <c r="RLY85" s="4"/>
      <c r="RLZ85" s="4"/>
      <c r="RMA85" s="4"/>
      <c r="RMB85" s="4"/>
      <c r="RMC85" s="4"/>
      <c r="RMD85" s="4"/>
      <c r="RME85" s="4"/>
      <c r="RMF85" s="4"/>
      <c r="RMG85" s="4"/>
      <c r="RMH85" s="4"/>
      <c r="RMI85" s="4"/>
      <c r="RMJ85" s="4"/>
      <c r="RMK85" s="4"/>
      <c r="RML85" s="4"/>
      <c r="RMM85" s="4"/>
      <c r="RMN85" s="4"/>
      <c r="RMO85" s="4"/>
      <c r="RMP85" s="4"/>
      <c r="RMQ85" s="4"/>
      <c r="RMR85" s="4"/>
      <c r="RMS85" s="4"/>
      <c r="RMT85" s="4"/>
      <c r="RMU85" s="4"/>
      <c r="RMV85" s="4"/>
      <c r="RMW85" s="4"/>
      <c r="RMX85" s="4"/>
      <c r="RMY85" s="4"/>
      <c r="RMZ85" s="4"/>
      <c r="RNA85" s="4"/>
      <c r="RNB85" s="4"/>
      <c r="RNC85" s="4"/>
      <c r="RND85" s="4"/>
      <c r="RNE85" s="4"/>
      <c r="RNF85" s="4"/>
      <c r="RNG85" s="4"/>
      <c r="RNH85" s="4"/>
      <c r="RNI85" s="4"/>
      <c r="RNJ85" s="4"/>
      <c r="RNK85" s="4"/>
      <c r="RNL85" s="4"/>
      <c r="RNM85" s="4"/>
      <c r="RNN85" s="4"/>
      <c r="RNO85" s="4"/>
      <c r="RNP85" s="4"/>
      <c r="RNQ85" s="4"/>
      <c r="RNR85" s="4"/>
      <c r="RNS85" s="4"/>
      <c r="RNT85" s="4"/>
      <c r="RNU85" s="4"/>
      <c r="RNV85" s="4"/>
      <c r="RNW85" s="4"/>
      <c r="RNX85" s="4"/>
      <c r="RNY85" s="4"/>
      <c r="RNZ85" s="4"/>
      <c r="ROA85" s="4"/>
      <c r="ROB85" s="4"/>
      <c r="ROC85" s="4"/>
      <c r="ROD85" s="4"/>
      <c r="ROE85" s="4"/>
      <c r="ROF85" s="4"/>
      <c r="ROG85" s="4"/>
      <c r="ROH85" s="4"/>
      <c r="ROI85" s="4"/>
      <c r="ROJ85" s="4"/>
      <c r="ROK85" s="4"/>
      <c r="ROL85" s="4"/>
      <c r="ROM85" s="4"/>
      <c r="RON85" s="4"/>
      <c r="ROO85" s="4"/>
      <c r="ROP85" s="4"/>
      <c r="ROQ85" s="4"/>
      <c r="ROR85" s="4"/>
      <c r="ROS85" s="4"/>
      <c r="ROT85" s="4"/>
      <c r="ROU85" s="4"/>
      <c r="ROV85" s="4"/>
      <c r="ROW85" s="4"/>
      <c r="ROX85" s="4"/>
      <c r="ROY85" s="4"/>
      <c r="ROZ85" s="4"/>
      <c r="RPA85" s="4"/>
      <c r="RPB85" s="4"/>
      <c r="RPC85" s="4"/>
      <c r="RPD85" s="4"/>
      <c r="RPE85" s="4"/>
      <c r="RPF85" s="4"/>
      <c r="RPG85" s="4"/>
      <c r="RPH85" s="4"/>
      <c r="RPI85" s="4"/>
      <c r="RPJ85" s="4"/>
      <c r="RPK85" s="4"/>
      <c r="RPL85" s="4"/>
      <c r="RPM85" s="4"/>
      <c r="RPN85" s="4"/>
      <c r="RPO85" s="4"/>
      <c r="RPP85" s="4"/>
      <c r="RPQ85" s="4"/>
      <c r="RPR85" s="4"/>
      <c r="RPS85" s="4"/>
      <c r="RPT85" s="4"/>
      <c r="RPU85" s="4"/>
      <c r="RPV85" s="4"/>
      <c r="RPW85" s="4"/>
      <c r="RPX85" s="4"/>
      <c r="RPY85" s="4"/>
      <c r="RPZ85" s="4"/>
      <c r="RQA85" s="4"/>
      <c r="RQB85" s="4"/>
      <c r="RQC85" s="4"/>
      <c r="RQD85" s="4"/>
      <c r="RQE85" s="4"/>
      <c r="RQF85" s="4"/>
      <c r="RQG85" s="4"/>
      <c r="RQH85" s="4"/>
      <c r="RQI85" s="4"/>
      <c r="RQJ85" s="4"/>
      <c r="RQK85" s="4"/>
      <c r="RQL85" s="4"/>
      <c r="RQM85" s="4"/>
      <c r="RQN85" s="4"/>
      <c r="RQO85" s="4"/>
      <c r="RQP85" s="4"/>
      <c r="RQQ85" s="4"/>
      <c r="RQR85" s="4"/>
      <c r="RQS85" s="4"/>
      <c r="RQT85" s="4"/>
      <c r="RQU85" s="4"/>
      <c r="RQV85" s="4"/>
      <c r="RQW85" s="4"/>
      <c r="RQX85" s="4"/>
      <c r="RQY85" s="4"/>
      <c r="RQZ85" s="4"/>
      <c r="RRA85" s="4"/>
      <c r="RRB85" s="4"/>
      <c r="RRC85" s="4"/>
      <c r="RRD85" s="4"/>
      <c r="RRE85" s="4"/>
      <c r="RRF85" s="4"/>
      <c r="RRG85" s="4"/>
      <c r="RRH85" s="4"/>
      <c r="RRI85" s="4"/>
      <c r="RRJ85" s="4"/>
      <c r="RRK85" s="4"/>
      <c r="RRL85" s="4"/>
      <c r="RRM85" s="4"/>
      <c r="RRN85" s="4"/>
      <c r="RRO85" s="4"/>
      <c r="RRP85" s="4"/>
      <c r="RRQ85" s="4"/>
      <c r="RRR85" s="4"/>
      <c r="RRS85" s="4"/>
      <c r="RRT85" s="4"/>
      <c r="RRU85" s="4"/>
      <c r="RRV85" s="4"/>
      <c r="RRW85" s="4"/>
      <c r="RRX85" s="4"/>
      <c r="RRY85" s="4"/>
      <c r="RRZ85" s="4"/>
      <c r="RSA85" s="4"/>
      <c r="RSB85" s="4"/>
      <c r="RSC85" s="4"/>
      <c r="RSD85" s="4"/>
      <c r="RSE85" s="4"/>
      <c r="RSF85" s="4"/>
      <c r="RSG85" s="4"/>
      <c r="RSH85" s="4"/>
      <c r="RSI85" s="4"/>
      <c r="RSJ85" s="4"/>
      <c r="RSK85" s="4"/>
      <c r="RSL85" s="4"/>
      <c r="RSM85" s="4"/>
      <c r="RSN85" s="4"/>
      <c r="RSO85" s="4"/>
      <c r="RSP85" s="4"/>
      <c r="RSQ85" s="4"/>
      <c r="RSR85" s="4"/>
      <c r="RSS85" s="4"/>
      <c r="RST85" s="4"/>
      <c r="RSU85" s="4"/>
      <c r="RSV85" s="4"/>
      <c r="RSW85" s="4"/>
      <c r="RSX85" s="4"/>
      <c r="RSY85" s="4"/>
      <c r="RSZ85" s="4"/>
      <c r="RTA85" s="4"/>
      <c r="RTB85" s="4"/>
      <c r="RTC85" s="4"/>
      <c r="RTD85" s="4"/>
      <c r="RTE85" s="4"/>
      <c r="RTF85" s="4"/>
      <c r="RTG85" s="4"/>
      <c r="RTH85" s="4"/>
      <c r="RTI85" s="4"/>
      <c r="RTJ85" s="4"/>
      <c r="RTK85" s="4"/>
      <c r="RTL85" s="4"/>
      <c r="RTM85" s="4"/>
      <c r="RTN85" s="4"/>
      <c r="RTO85" s="4"/>
      <c r="RTP85" s="4"/>
      <c r="RTQ85" s="4"/>
      <c r="RTR85" s="4"/>
      <c r="RTS85" s="4"/>
      <c r="RTT85" s="4"/>
      <c r="RTU85" s="4"/>
      <c r="RTV85" s="4"/>
      <c r="RTW85" s="4"/>
      <c r="RTX85" s="4"/>
      <c r="RTY85" s="4"/>
      <c r="RTZ85" s="4"/>
      <c r="RUA85" s="4"/>
      <c r="RUB85" s="4"/>
      <c r="RUC85" s="4"/>
      <c r="RUD85" s="4"/>
      <c r="RUE85" s="4"/>
      <c r="RUF85" s="4"/>
      <c r="RUG85" s="4"/>
      <c r="RUH85" s="4"/>
      <c r="RUI85" s="4"/>
      <c r="RUJ85" s="4"/>
      <c r="RUK85" s="4"/>
      <c r="RUL85" s="4"/>
      <c r="RUM85" s="4"/>
      <c r="RUN85" s="4"/>
      <c r="RUO85" s="4"/>
      <c r="RUP85" s="4"/>
      <c r="RUQ85" s="4"/>
      <c r="RUR85" s="4"/>
      <c r="RUS85" s="4"/>
      <c r="RUT85" s="4"/>
      <c r="RUU85" s="4"/>
      <c r="RUV85" s="4"/>
      <c r="RUW85" s="4"/>
      <c r="RUX85" s="4"/>
      <c r="RUY85" s="4"/>
      <c r="RUZ85" s="4"/>
      <c r="RVA85" s="4"/>
      <c r="RVB85" s="4"/>
      <c r="RVC85" s="4"/>
      <c r="RVD85" s="4"/>
      <c r="RVE85" s="4"/>
      <c r="RVF85" s="4"/>
      <c r="RVG85" s="4"/>
      <c r="RVH85" s="4"/>
      <c r="RVI85" s="4"/>
      <c r="RVJ85" s="4"/>
      <c r="RVK85" s="4"/>
      <c r="RVL85" s="4"/>
      <c r="RVM85" s="4"/>
      <c r="RVN85" s="4"/>
      <c r="RVO85" s="4"/>
      <c r="RVP85" s="4"/>
      <c r="RVQ85" s="4"/>
      <c r="RVR85" s="4"/>
      <c r="RVS85" s="4"/>
      <c r="RVT85" s="4"/>
      <c r="RVU85" s="4"/>
      <c r="RVV85" s="4"/>
      <c r="RVW85" s="4"/>
      <c r="RVX85" s="4"/>
      <c r="RVY85" s="4"/>
      <c r="RVZ85" s="4"/>
      <c r="RWA85" s="4"/>
      <c r="RWB85" s="4"/>
      <c r="RWC85" s="4"/>
      <c r="RWD85" s="4"/>
      <c r="RWE85" s="4"/>
      <c r="RWF85" s="4"/>
      <c r="RWG85" s="4"/>
      <c r="RWH85" s="4"/>
      <c r="RWI85" s="4"/>
      <c r="RWJ85" s="4"/>
      <c r="RWK85" s="4"/>
      <c r="RWL85" s="4"/>
      <c r="RWM85" s="4"/>
      <c r="RWN85" s="4"/>
      <c r="RWO85" s="4"/>
      <c r="RWP85" s="4"/>
      <c r="RWQ85" s="4"/>
      <c r="RWR85" s="4"/>
      <c r="RWS85" s="4"/>
      <c r="RWT85" s="4"/>
      <c r="RWU85" s="4"/>
      <c r="RWV85" s="4"/>
      <c r="RWW85" s="4"/>
      <c r="RWX85" s="4"/>
      <c r="RWY85" s="4"/>
      <c r="RWZ85" s="4"/>
      <c r="RXA85" s="4"/>
      <c r="RXB85" s="4"/>
      <c r="RXC85" s="4"/>
      <c r="RXD85" s="4"/>
      <c r="RXE85" s="4"/>
      <c r="RXF85" s="4"/>
      <c r="RXG85" s="4"/>
      <c r="RXH85" s="4"/>
      <c r="RXI85" s="4"/>
      <c r="RXJ85" s="4"/>
      <c r="RXK85" s="4"/>
      <c r="RXL85" s="4"/>
      <c r="RXM85" s="4"/>
      <c r="RXN85" s="4"/>
      <c r="RXO85" s="4"/>
      <c r="RXP85" s="4"/>
      <c r="RXQ85" s="4"/>
      <c r="RXR85" s="4"/>
      <c r="RXS85" s="4"/>
      <c r="RXT85" s="4"/>
      <c r="RXU85" s="4"/>
      <c r="RXV85" s="4"/>
      <c r="RXW85" s="4"/>
      <c r="RXX85" s="4"/>
      <c r="RXY85" s="4"/>
      <c r="RXZ85" s="4"/>
      <c r="RYA85" s="4"/>
      <c r="RYB85" s="4"/>
      <c r="RYC85" s="4"/>
      <c r="RYD85" s="4"/>
      <c r="RYE85" s="4"/>
      <c r="RYF85" s="4"/>
      <c r="RYG85" s="4"/>
      <c r="RYH85" s="4"/>
      <c r="RYI85" s="4"/>
      <c r="RYJ85" s="4"/>
      <c r="RYK85" s="4"/>
      <c r="RYL85" s="4"/>
      <c r="RYM85" s="4"/>
      <c r="RYN85" s="4"/>
      <c r="RYO85" s="4"/>
      <c r="RYP85" s="4"/>
      <c r="RYQ85" s="4"/>
      <c r="RYR85" s="4"/>
      <c r="RYS85" s="4"/>
      <c r="RYT85" s="4"/>
      <c r="RYU85" s="4"/>
      <c r="RYV85" s="4"/>
      <c r="RYW85" s="4"/>
      <c r="RYX85" s="4"/>
      <c r="RYY85" s="4"/>
      <c r="RYZ85" s="4"/>
      <c r="RZA85" s="4"/>
      <c r="RZB85" s="4"/>
      <c r="RZC85" s="4"/>
      <c r="RZD85" s="4"/>
      <c r="RZE85" s="4"/>
      <c r="RZF85" s="4"/>
      <c r="RZG85" s="4"/>
      <c r="RZH85" s="4"/>
      <c r="RZI85" s="4"/>
      <c r="RZJ85" s="4"/>
      <c r="RZK85" s="4"/>
      <c r="RZL85" s="4"/>
      <c r="RZM85" s="4"/>
      <c r="RZN85" s="4"/>
      <c r="RZO85" s="4"/>
      <c r="RZP85" s="4"/>
      <c r="RZQ85" s="4"/>
      <c r="RZR85" s="4"/>
      <c r="RZS85" s="4"/>
      <c r="RZT85" s="4"/>
      <c r="RZU85" s="4"/>
      <c r="RZV85" s="4"/>
      <c r="RZW85" s="4"/>
      <c r="RZX85" s="4"/>
      <c r="RZY85" s="4"/>
      <c r="RZZ85" s="4"/>
      <c r="SAA85" s="4"/>
      <c r="SAB85" s="4"/>
      <c r="SAC85" s="4"/>
      <c r="SAD85" s="4"/>
      <c r="SAE85" s="4"/>
      <c r="SAF85" s="4"/>
      <c r="SAG85" s="4"/>
      <c r="SAH85" s="4"/>
      <c r="SAI85" s="4"/>
      <c r="SAJ85" s="4"/>
      <c r="SAK85" s="4"/>
      <c r="SAL85" s="4"/>
      <c r="SAM85" s="4"/>
      <c r="SAN85" s="4"/>
      <c r="SAO85" s="4"/>
      <c r="SAP85" s="4"/>
      <c r="SAQ85" s="4"/>
      <c r="SAR85" s="4"/>
      <c r="SAS85" s="4"/>
      <c r="SAT85" s="4"/>
      <c r="SAU85" s="4"/>
      <c r="SAV85" s="4"/>
      <c r="SAW85" s="4"/>
      <c r="SAX85" s="4"/>
      <c r="SAY85" s="4"/>
      <c r="SAZ85" s="4"/>
      <c r="SBA85" s="4"/>
      <c r="SBB85" s="4"/>
      <c r="SBC85" s="4"/>
      <c r="SBD85" s="4"/>
      <c r="SBE85" s="4"/>
      <c r="SBF85" s="4"/>
      <c r="SBG85" s="4"/>
      <c r="SBH85" s="4"/>
      <c r="SBI85" s="4"/>
      <c r="SBJ85" s="4"/>
      <c r="SBK85" s="4"/>
      <c r="SBL85" s="4"/>
      <c r="SBM85" s="4"/>
      <c r="SBN85" s="4"/>
      <c r="SBO85" s="4"/>
      <c r="SBP85" s="4"/>
      <c r="SBQ85" s="4"/>
      <c r="SBR85" s="4"/>
      <c r="SBS85" s="4"/>
      <c r="SBT85" s="4"/>
      <c r="SBU85" s="4"/>
      <c r="SBV85" s="4"/>
      <c r="SBW85" s="4"/>
      <c r="SBX85" s="4"/>
      <c r="SBY85" s="4"/>
      <c r="SBZ85" s="4"/>
      <c r="SCA85" s="4"/>
      <c r="SCB85" s="4"/>
      <c r="SCC85" s="4"/>
      <c r="SCD85" s="4"/>
      <c r="SCE85" s="4"/>
      <c r="SCF85" s="4"/>
      <c r="SCG85" s="4"/>
      <c r="SCH85" s="4"/>
      <c r="SCI85" s="4"/>
      <c r="SCJ85" s="4"/>
      <c r="SCK85" s="4"/>
      <c r="SCL85" s="4"/>
      <c r="SCM85" s="4"/>
      <c r="SCN85" s="4"/>
      <c r="SCO85" s="4"/>
      <c r="SCP85" s="4"/>
      <c r="SCQ85" s="4"/>
      <c r="SCR85" s="4"/>
      <c r="SCS85" s="4"/>
      <c r="SCT85" s="4"/>
      <c r="SCU85" s="4"/>
      <c r="SCV85" s="4"/>
      <c r="SCW85" s="4"/>
      <c r="SCX85" s="4"/>
      <c r="SCY85" s="4"/>
      <c r="SCZ85" s="4"/>
      <c r="SDA85" s="4"/>
      <c r="SDB85" s="4"/>
      <c r="SDC85" s="4"/>
      <c r="SDD85" s="4"/>
      <c r="SDE85" s="4"/>
      <c r="SDF85" s="4"/>
      <c r="SDG85" s="4"/>
      <c r="SDH85" s="4"/>
      <c r="SDI85" s="4"/>
      <c r="SDJ85" s="4"/>
      <c r="SDK85" s="4"/>
      <c r="SDL85" s="4"/>
      <c r="SDM85" s="4"/>
      <c r="SDN85" s="4"/>
      <c r="SDO85" s="4"/>
      <c r="SDP85" s="4"/>
      <c r="SDQ85" s="4"/>
      <c r="SDR85" s="4"/>
      <c r="SDS85" s="4"/>
      <c r="SDT85" s="4"/>
      <c r="SDU85" s="4"/>
      <c r="SDV85" s="4"/>
      <c r="SDW85" s="4"/>
      <c r="SDX85" s="4"/>
      <c r="SDY85" s="4"/>
      <c r="SDZ85" s="4"/>
      <c r="SEA85" s="4"/>
      <c r="SEB85" s="4"/>
      <c r="SEC85" s="4"/>
      <c r="SED85" s="4"/>
      <c r="SEE85" s="4"/>
      <c r="SEF85" s="4"/>
      <c r="SEG85" s="4"/>
      <c r="SEH85" s="4"/>
      <c r="SEI85" s="4"/>
      <c r="SEJ85" s="4"/>
      <c r="SEK85" s="4"/>
      <c r="SEL85" s="4"/>
      <c r="SEM85" s="4"/>
      <c r="SEN85" s="4"/>
      <c r="SEO85" s="4"/>
      <c r="SEP85" s="4"/>
      <c r="SEQ85" s="4"/>
      <c r="SER85" s="4"/>
      <c r="SES85" s="4"/>
      <c r="SET85" s="4"/>
      <c r="SEU85" s="4"/>
      <c r="SEV85" s="4"/>
      <c r="SEW85" s="4"/>
      <c r="SEX85" s="4"/>
      <c r="SEY85" s="4"/>
      <c r="SEZ85" s="4"/>
      <c r="SFA85" s="4"/>
      <c r="SFB85" s="4"/>
      <c r="SFC85" s="4"/>
      <c r="SFD85" s="4"/>
      <c r="SFE85" s="4"/>
      <c r="SFF85" s="4"/>
      <c r="SFG85" s="4"/>
      <c r="SFH85" s="4"/>
      <c r="SFI85" s="4"/>
      <c r="SFJ85" s="4"/>
      <c r="SFK85" s="4"/>
      <c r="SFL85" s="4"/>
      <c r="SFM85" s="4"/>
      <c r="SFN85" s="4"/>
      <c r="SFO85" s="4"/>
      <c r="SFP85" s="4"/>
      <c r="SFQ85" s="4"/>
      <c r="SFR85" s="4"/>
      <c r="SFS85" s="4"/>
      <c r="SFT85" s="4"/>
      <c r="SFU85" s="4"/>
      <c r="SFV85" s="4"/>
      <c r="SFW85" s="4"/>
      <c r="SFX85" s="4"/>
      <c r="SFY85" s="4"/>
      <c r="SFZ85" s="4"/>
      <c r="SGA85" s="4"/>
      <c r="SGB85" s="4"/>
      <c r="SGC85" s="4"/>
      <c r="SGD85" s="4"/>
      <c r="SGE85" s="4"/>
      <c r="SGF85" s="4"/>
      <c r="SGG85" s="4"/>
      <c r="SGH85" s="4"/>
      <c r="SGI85" s="4"/>
      <c r="SGJ85" s="4"/>
      <c r="SGK85" s="4"/>
      <c r="SGL85" s="4"/>
      <c r="SGM85" s="4"/>
      <c r="SGN85" s="4"/>
      <c r="SGO85" s="4"/>
      <c r="SGP85" s="4"/>
      <c r="SGQ85" s="4"/>
      <c r="SGR85" s="4"/>
      <c r="SGS85" s="4"/>
      <c r="SGT85" s="4"/>
      <c r="SGU85" s="4"/>
      <c r="SGV85" s="4"/>
      <c r="SGW85" s="4"/>
      <c r="SGX85" s="4"/>
      <c r="SGY85" s="4"/>
      <c r="SGZ85" s="4"/>
      <c r="SHA85" s="4"/>
      <c r="SHB85" s="4"/>
      <c r="SHC85" s="4"/>
      <c r="SHD85" s="4"/>
      <c r="SHE85" s="4"/>
      <c r="SHF85" s="4"/>
      <c r="SHG85" s="4"/>
      <c r="SHH85" s="4"/>
      <c r="SHI85" s="4"/>
      <c r="SHJ85" s="4"/>
      <c r="SHK85" s="4"/>
      <c r="SHL85" s="4"/>
      <c r="SHM85" s="4"/>
      <c r="SHN85" s="4"/>
      <c r="SHO85" s="4"/>
      <c r="SHP85" s="4"/>
      <c r="SHQ85" s="4"/>
      <c r="SHR85" s="4"/>
      <c r="SHS85" s="4"/>
      <c r="SHT85" s="4"/>
      <c r="SHU85" s="4"/>
      <c r="SHV85" s="4"/>
      <c r="SHW85" s="4"/>
      <c r="SHX85" s="4"/>
      <c r="SHY85" s="4"/>
      <c r="SHZ85" s="4"/>
      <c r="SIA85" s="4"/>
      <c r="SIB85" s="4"/>
      <c r="SIC85" s="4"/>
      <c r="SID85" s="4"/>
      <c r="SIE85" s="4"/>
      <c r="SIF85" s="4"/>
      <c r="SIG85" s="4"/>
      <c r="SIH85" s="4"/>
      <c r="SII85" s="4"/>
      <c r="SIJ85" s="4"/>
      <c r="SIK85" s="4"/>
      <c r="SIL85" s="4"/>
      <c r="SIM85" s="4"/>
      <c r="SIN85" s="4"/>
      <c r="SIO85" s="4"/>
      <c r="SIP85" s="4"/>
      <c r="SIQ85" s="4"/>
      <c r="SIR85" s="4"/>
      <c r="SIS85" s="4"/>
      <c r="SIT85" s="4"/>
      <c r="SIU85" s="4"/>
      <c r="SIV85" s="4"/>
      <c r="SIW85" s="4"/>
      <c r="SIX85" s="4"/>
      <c r="SIY85" s="4"/>
      <c r="SIZ85" s="4"/>
      <c r="SJA85" s="4"/>
      <c r="SJB85" s="4"/>
      <c r="SJC85" s="4"/>
      <c r="SJD85" s="4"/>
      <c r="SJE85" s="4"/>
      <c r="SJF85" s="4"/>
      <c r="SJG85" s="4"/>
      <c r="SJH85" s="4"/>
      <c r="SJI85" s="4"/>
      <c r="SJJ85" s="4"/>
      <c r="SJK85" s="4"/>
      <c r="SJL85" s="4"/>
      <c r="SJM85" s="4"/>
      <c r="SJN85" s="4"/>
      <c r="SJO85" s="4"/>
      <c r="SJP85" s="4"/>
      <c r="SJQ85" s="4"/>
      <c r="SJR85" s="4"/>
      <c r="SJS85" s="4"/>
      <c r="SJT85" s="4"/>
      <c r="SJU85" s="4"/>
      <c r="SJV85" s="4"/>
      <c r="SJW85" s="4"/>
      <c r="SJX85" s="4"/>
      <c r="SJY85" s="4"/>
      <c r="SJZ85" s="4"/>
      <c r="SKA85" s="4"/>
      <c r="SKB85" s="4"/>
      <c r="SKC85" s="4"/>
      <c r="SKD85" s="4"/>
      <c r="SKE85" s="4"/>
      <c r="SKF85" s="4"/>
      <c r="SKG85" s="4"/>
      <c r="SKH85" s="4"/>
      <c r="SKI85" s="4"/>
      <c r="SKJ85" s="4"/>
      <c r="SKK85" s="4"/>
      <c r="SKL85" s="4"/>
      <c r="SKM85" s="4"/>
      <c r="SKN85" s="4"/>
      <c r="SKO85" s="4"/>
      <c r="SKP85" s="4"/>
      <c r="SKQ85" s="4"/>
      <c r="SKR85" s="4"/>
      <c r="SKS85" s="4"/>
      <c r="SKT85" s="4"/>
      <c r="SKU85" s="4"/>
      <c r="SKV85" s="4"/>
      <c r="SKW85" s="4"/>
      <c r="SKX85" s="4"/>
      <c r="SKY85" s="4"/>
      <c r="SKZ85" s="4"/>
      <c r="SLA85" s="4"/>
      <c r="SLB85" s="4"/>
      <c r="SLC85" s="4"/>
      <c r="SLD85" s="4"/>
      <c r="SLE85" s="4"/>
      <c r="SLF85" s="4"/>
      <c r="SLG85" s="4"/>
      <c r="SLH85" s="4"/>
      <c r="SLI85" s="4"/>
      <c r="SLJ85" s="4"/>
      <c r="SLK85" s="4"/>
      <c r="SLL85" s="4"/>
      <c r="SLM85" s="4"/>
      <c r="SLN85" s="4"/>
      <c r="SLO85" s="4"/>
      <c r="SLP85" s="4"/>
      <c r="SLQ85" s="4"/>
      <c r="SLR85" s="4"/>
      <c r="SLS85" s="4"/>
      <c r="SLT85" s="4"/>
      <c r="SLU85" s="4"/>
      <c r="SLV85" s="4"/>
      <c r="SLW85" s="4"/>
      <c r="SLX85" s="4"/>
      <c r="SLY85" s="4"/>
      <c r="SLZ85" s="4"/>
      <c r="SMA85" s="4"/>
      <c r="SMB85" s="4"/>
      <c r="SMC85" s="4"/>
      <c r="SMD85" s="4"/>
      <c r="SME85" s="4"/>
      <c r="SMF85" s="4"/>
      <c r="SMG85" s="4"/>
      <c r="SMH85" s="4"/>
      <c r="SMI85" s="4"/>
      <c r="SMJ85" s="4"/>
      <c r="SMK85" s="4"/>
      <c r="SML85" s="4"/>
      <c r="SMM85" s="4"/>
      <c r="SMN85" s="4"/>
      <c r="SMO85" s="4"/>
      <c r="SMP85" s="4"/>
      <c r="SMQ85" s="4"/>
      <c r="SMR85" s="4"/>
      <c r="SMS85" s="4"/>
      <c r="SMT85" s="4"/>
      <c r="SMU85" s="4"/>
      <c r="SMV85" s="4"/>
      <c r="SMW85" s="4"/>
      <c r="SMX85" s="4"/>
      <c r="SMY85" s="4"/>
      <c r="SMZ85" s="4"/>
      <c r="SNA85" s="4"/>
      <c r="SNB85" s="4"/>
      <c r="SNC85" s="4"/>
      <c r="SND85" s="4"/>
      <c r="SNE85" s="4"/>
      <c r="SNF85" s="4"/>
      <c r="SNG85" s="4"/>
      <c r="SNH85" s="4"/>
      <c r="SNI85" s="4"/>
      <c r="SNJ85" s="4"/>
      <c r="SNK85" s="4"/>
      <c r="SNL85" s="4"/>
      <c r="SNM85" s="4"/>
      <c r="SNN85" s="4"/>
      <c r="SNO85" s="4"/>
      <c r="SNP85" s="4"/>
      <c r="SNQ85" s="4"/>
      <c r="SNR85" s="4"/>
      <c r="SNS85" s="4"/>
      <c r="SNT85" s="4"/>
      <c r="SNU85" s="4"/>
      <c r="SNV85" s="4"/>
      <c r="SNW85" s="4"/>
      <c r="SNX85" s="4"/>
      <c r="SNY85" s="4"/>
      <c r="SNZ85" s="4"/>
      <c r="SOA85" s="4"/>
      <c r="SOB85" s="4"/>
      <c r="SOC85" s="4"/>
      <c r="SOD85" s="4"/>
      <c r="SOE85" s="4"/>
      <c r="SOF85" s="4"/>
      <c r="SOG85" s="4"/>
      <c r="SOH85" s="4"/>
      <c r="SOI85" s="4"/>
      <c r="SOJ85" s="4"/>
      <c r="SOK85" s="4"/>
      <c r="SOL85" s="4"/>
      <c r="SOM85" s="4"/>
      <c r="SON85" s="4"/>
      <c r="SOO85" s="4"/>
      <c r="SOP85" s="4"/>
      <c r="SOQ85" s="4"/>
      <c r="SOR85" s="4"/>
      <c r="SOS85" s="4"/>
      <c r="SOT85" s="4"/>
      <c r="SOU85" s="4"/>
      <c r="SOV85" s="4"/>
      <c r="SOW85" s="4"/>
      <c r="SOX85" s="4"/>
      <c r="SOY85" s="4"/>
      <c r="SOZ85" s="4"/>
      <c r="SPA85" s="4"/>
      <c r="SPB85" s="4"/>
      <c r="SPC85" s="4"/>
      <c r="SPD85" s="4"/>
      <c r="SPE85" s="4"/>
      <c r="SPF85" s="4"/>
      <c r="SPG85" s="4"/>
      <c r="SPH85" s="4"/>
      <c r="SPI85" s="4"/>
      <c r="SPJ85" s="4"/>
      <c r="SPK85" s="4"/>
      <c r="SPL85" s="4"/>
      <c r="SPM85" s="4"/>
      <c r="SPN85" s="4"/>
      <c r="SPO85" s="4"/>
      <c r="SPP85" s="4"/>
      <c r="SPQ85" s="4"/>
      <c r="SPR85" s="4"/>
      <c r="SPS85" s="4"/>
      <c r="SPT85" s="4"/>
      <c r="SPU85" s="4"/>
      <c r="SPV85" s="4"/>
      <c r="SPW85" s="4"/>
      <c r="SPX85" s="4"/>
      <c r="SPY85" s="4"/>
      <c r="SPZ85" s="4"/>
      <c r="SQA85" s="4"/>
      <c r="SQB85" s="4"/>
      <c r="SQC85" s="4"/>
      <c r="SQD85" s="4"/>
      <c r="SQE85" s="4"/>
      <c r="SQF85" s="4"/>
      <c r="SQG85" s="4"/>
      <c r="SQH85" s="4"/>
      <c r="SQI85" s="4"/>
      <c r="SQJ85" s="4"/>
      <c r="SQK85" s="4"/>
      <c r="SQL85" s="4"/>
      <c r="SQM85" s="4"/>
      <c r="SQN85" s="4"/>
      <c r="SQO85" s="4"/>
      <c r="SQP85" s="4"/>
      <c r="SQQ85" s="4"/>
      <c r="SQR85" s="4"/>
      <c r="SQS85" s="4"/>
      <c r="SQT85" s="4"/>
      <c r="SQU85" s="4"/>
      <c r="SQV85" s="4"/>
      <c r="SQW85" s="4"/>
      <c r="SQX85" s="4"/>
      <c r="SQY85" s="4"/>
      <c r="SQZ85" s="4"/>
      <c r="SRA85" s="4"/>
      <c r="SRB85" s="4"/>
      <c r="SRC85" s="4"/>
      <c r="SRD85" s="4"/>
      <c r="SRE85" s="4"/>
      <c r="SRF85" s="4"/>
      <c r="SRG85" s="4"/>
      <c r="SRH85" s="4"/>
      <c r="SRI85" s="4"/>
      <c r="SRJ85" s="4"/>
      <c r="SRK85" s="4"/>
      <c r="SRL85" s="4"/>
      <c r="SRM85" s="4"/>
      <c r="SRN85" s="4"/>
      <c r="SRO85" s="4"/>
      <c r="SRP85" s="4"/>
      <c r="SRQ85" s="4"/>
      <c r="SRR85" s="4"/>
      <c r="SRS85" s="4"/>
      <c r="SRT85" s="4"/>
      <c r="SRU85" s="4"/>
      <c r="SRV85" s="4"/>
      <c r="SRW85" s="4"/>
      <c r="SRX85" s="4"/>
      <c r="SRY85" s="4"/>
      <c r="SRZ85" s="4"/>
      <c r="SSA85" s="4"/>
      <c r="SSB85" s="4"/>
      <c r="SSC85" s="4"/>
      <c r="SSD85" s="4"/>
      <c r="SSE85" s="4"/>
      <c r="SSF85" s="4"/>
      <c r="SSG85" s="4"/>
      <c r="SSH85" s="4"/>
      <c r="SSI85" s="4"/>
      <c r="SSJ85" s="4"/>
      <c r="SSK85" s="4"/>
      <c r="SSL85" s="4"/>
      <c r="SSM85" s="4"/>
      <c r="SSN85" s="4"/>
      <c r="SSO85" s="4"/>
      <c r="SSP85" s="4"/>
      <c r="SSQ85" s="4"/>
      <c r="SSR85" s="4"/>
      <c r="SSS85" s="4"/>
      <c r="SST85" s="4"/>
      <c r="SSU85" s="4"/>
      <c r="SSV85" s="4"/>
      <c r="SSW85" s="4"/>
      <c r="SSX85" s="4"/>
      <c r="SSY85" s="4"/>
      <c r="SSZ85" s="4"/>
      <c r="STA85" s="4"/>
      <c r="STB85" s="4"/>
      <c r="STC85" s="4"/>
      <c r="STD85" s="4"/>
      <c r="STE85" s="4"/>
      <c r="STF85" s="4"/>
      <c r="STG85" s="4"/>
      <c r="STH85" s="4"/>
      <c r="STI85" s="4"/>
      <c r="STJ85" s="4"/>
      <c r="STK85" s="4"/>
      <c r="STL85" s="4"/>
      <c r="STM85" s="4"/>
      <c r="STN85" s="4"/>
      <c r="STO85" s="4"/>
      <c r="STP85" s="4"/>
      <c r="STQ85" s="4"/>
      <c r="STR85" s="4"/>
      <c r="STS85" s="4"/>
      <c r="STT85" s="4"/>
      <c r="STU85" s="4"/>
      <c r="STV85" s="4"/>
      <c r="STW85" s="4"/>
      <c r="STX85" s="4"/>
      <c r="STY85" s="4"/>
      <c r="STZ85" s="4"/>
      <c r="SUA85" s="4"/>
      <c r="SUB85" s="4"/>
      <c r="SUC85" s="4"/>
      <c r="SUD85" s="4"/>
      <c r="SUE85" s="4"/>
      <c r="SUF85" s="4"/>
      <c r="SUG85" s="4"/>
      <c r="SUH85" s="4"/>
      <c r="SUI85" s="4"/>
      <c r="SUJ85" s="4"/>
      <c r="SUK85" s="4"/>
      <c r="SUL85" s="4"/>
      <c r="SUM85" s="4"/>
      <c r="SUN85" s="4"/>
      <c r="SUO85" s="4"/>
      <c r="SUP85" s="4"/>
      <c r="SUQ85" s="4"/>
      <c r="SUR85" s="4"/>
      <c r="SUS85" s="4"/>
      <c r="SUT85" s="4"/>
      <c r="SUU85" s="4"/>
      <c r="SUV85" s="4"/>
      <c r="SUW85" s="4"/>
      <c r="SUX85" s="4"/>
      <c r="SUY85" s="4"/>
      <c r="SUZ85" s="4"/>
      <c r="SVA85" s="4"/>
      <c r="SVB85" s="4"/>
      <c r="SVC85" s="4"/>
      <c r="SVD85" s="4"/>
      <c r="SVE85" s="4"/>
      <c r="SVF85" s="4"/>
      <c r="SVG85" s="4"/>
      <c r="SVH85" s="4"/>
      <c r="SVI85" s="4"/>
      <c r="SVJ85" s="4"/>
      <c r="SVK85" s="4"/>
      <c r="SVL85" s="4"/>
      <c r="SVM85" s="4"/>
      <c r="SVN85" s="4"/>
      <c r="SVO85" s="4"/>
      <c r="SVP85" s="4"/>
      <c r="SVQ85" s="4"/>
      <c r="SVR85" s="4"/>
      <c r="SVS85" s="4"/>
      <c r="SVT85" s="4"/>
      <c r="SVU85" s="4"/>
      <c r="SVV85" s="4"/>
      <c r="SVW85" s="4"/>
      <c r="SVX85" s="4"/>
      <c r="SVY85" s="4"/>
      <c r="SVZ85" s="4"/>
      <c r="SWA85" s="4"/>
      <c r="SWB85" s="4"/>
      <c r="SWC85" s="4"/>
      <c r="SWD85" s="4"/>
      <c r="SWE85" s="4"/>
      <c r="SWF85" s="4"/>
      <c r="SWG85" s="4"/>
      <c r="SWH85" s="4"/>
      <c r="SWI85" s="4"/>
      <c r="SWJ85" s="4"/>
      <c r="SWK85" s="4"/>
      <c r="SWL85" s="4"/>
      <c r="SWM85" s="4"/>
      <c r="SWN85" s="4"/>
      <c r="SWO85" s="4"/>
      <c r="SWP85" s="4"/>
      <c r="SWQ85" s="4"/>
      <c r="SWR85" s="4"/>
      <c r="SWS85" s="4"/>
      <c r="SWT85" s="4"/>
      <c r="SWU85" s="4"/>
      <c r="SWV85" s="4"/>
      <c r="SWW85" s="4"/>
      <c r="SWX85" s="4"/>
      <c r="SWY85" s="4"/>
      <c r="SWZ85" s="4"/>
      <c r="SXA85" s="4"/>
      <c r="SXB85" s="4"/>
      <c r="SXC85" s="4"/>
      <c r="SXD85" s="4"/>
      <c r="SXE85" s="4"/>
      <c r="SXF85" s="4"/>
      <c r="SXG85" s="4"/>
      <c r="SXH85" s="4"/>
      <c r="SXI85" s="4"/>
      <c r="SXJ85" s="4"/>
      <c r="SXK85" s="4"/>
      <c r="SXL85" s="4"/>
      <c r="SXM85" s="4"/>
      <c r="SXN85" s="4"/>
      <c r="SXO85" s="4"/>
      <c r="SXP85" s="4"/>
      <c r="SXQ85" s="4"/>
      <c r="SXR85" s="4"/>
      <c r="SXS85" s="4"/>
      <c r="SXT85" s="4"/>
      <c r="SXU85" s="4"/>
      <c r="SXV85" s="4"/>
      <c r="SXW85" s="4"/>
      <c r="SXX85" s="4"/>
      <c r="SXY85" s="4"/>
      <c r="SXZ85" s="4"/>
      <c r="SYA85" s="4"/>
      <c r="SYB85" s="4"/>
      <c r="SYC85" s="4"/>
      <c r="SYD85" s="4"/>
      <c r="SYE85" s="4"/>
      <c r="SYF85" s="4"/>
      <c r="SYG85" s="4"/>
      <c r="SYH85" s="4"/>
      <c r="SYI85" s="4"/>
      <c r="SYJ85" s="4"/>
      <c r="SYK85" s="4"/>
      <c r="SYL85" s="4"/>
      <c r="SYM85" s="4"/>
      <c r="SYN85" s="4"/>
      <c r="SYO85" s="4"/>
      <c r="SYP85" s="4"/>
      <c r="SYQ85" s="4"/>
      <c r="SYR85" s="4"/>
      <c r="SYS85" s="4"/>
      <c r="SYT85" s="4"/>
      <c r="SYU85" s="4"/>
      <c r="SYV85" s="4"/>
      <c r="SYW85" s="4"/>
      <c r="SYX85" s="4"/>
      <c r="SYY85" s="4"/>
      <c r="SYZ85" s="4"/>
      <c r="SZA85" s="4"/>
      <c r="SZB85" s="4"/>
      <c r="SZC85" s="4"/>
      <c r="SZD85" s="4"/>
      <c r="SZE85" s="4"/>
      <c r="SZF85" s="4"/>
      <c r="SZG85" s="4"/>
      <c r="SZH85" s="4"/>
      <c r="SZI85" s="4"/>
      <c r="SZJ85" s="4"/>
      <c r="SZK85" s="4"/>
      <c r="SZL85" s="4"/>
      <c r="SZM85" s="4"/>
      <c r="SZN85" s="4"/>
      <c r="SZO85" s="4"/>
      <c r="SZP85" s="4"/>
      <c r="SZQ85" s="4"/>
      <c r="SZR85" s="4"/>
      <c r="SZS85" s="4"/>
      <c r="SZT85" s="4"/>
      <c r="SZU85" s="4"/>
      <c r="SZV85" s="4"/>
      <c r="SZW85" s="4"/>
      <c r="SZX85" s="4"/>
      <c r="SZY85" s="4"/>
      <c r="SZZ85" s="4"/>
      <c r="TAA85" s="4"/>
      <c r="TAB85" s="4"/>
      <c r="TAC85" s="4"/>
      <c r="TAD85" s="4"/>
      <c r="TAE85" s="4"/>
      <c r="TAF85" s="4"/>
      <c r="TAG85" s="4"/>
      <c r="TAH85" s="4"/>
      <c r="TAI85" s="4"/>
      <c r="TAJ85" s="4"/>
      <c r="TAK85" s="4"/>
      <c r="TAL85" s="4"/>
      <c r="TAM85" s="4"/>
      <c r="TAN85" s="4"/>
      <c r="TAO85" s="4"/>
      <c r="TAP85" s="4"/>
      <c r="TAQ85" s="4"/>
      <c r="TAR85" s="4"/>
      <c r="TAS85" s="4"/>
      <c r="TAT85" s="4"/>
      <c r="TAU85" s="4"/>
      <c r="TAV85" s="4"/>
      <c r="TAW85" s="4"/>
      <c r="TAX85" s="4"/>
      <c r="TAY85" s="4"/>
      <c r="TAZ85" s="4"/>
      <c r="TBA85" s="4"/>
      <c r="TBB85" s="4"/>
      <c r="TBC85" s="4"/>
      <c r="TBD85" s="4"/>
      <c r="TBE85" s="4"/>
      <c r="TBF85" s="4"/>
      <c r="TBG85" s="4"/>
      <c r="TBH85" s="4"/>
      <c r="TBI85" s="4"/>
      <c r="TBJ85" s="4"/>
      <c r="TBK85" s="4"/>
      <c r="TBL85" s="4"/>
      <c r="TBM85" s="4"/>
      <c r="TBN85" s="4"/>
      <c r="TBO85" s="4"/>
      <c r="TBP85" s="4"/>
      <c r="TBQ85" s="4"/>
      <c r="TBR85" s="4"/>
      <c r="TBS85" s="4"/>
      <c r="TBT85" s="4"/>
      <c r="TBU85" s="4"/>
      <c r="TBV85" s="4"/>
      <c r="TBW85" s="4"/>
      <c r="TBX85" s="4"/>
      <c r="TBY85" s="4"/>
      <c r="TBZ85" s="4"/>
      <c r="TCA85" s="4"/>
      <c r="TCB85" s="4"/>
      <c r="TCC85" s="4"/>
      <c r="TCD85" s="4"/>
      <c r="TCE85" s="4"/>
      <c r="TCF85" s="4"/>
      <c r="TCG85" s="4"/>
      <c r="TCH85" s="4"/>
      <c r="TCI85" s="4"/>
      <c r="TCJ85" s="4"/>
      <c r="TCK85" s="4"/>
      <c r="TCL85" s="4"/>
      <c r="TCM85" s="4"/>
      <c r="TCN85" s="4"/>
      <c r="TCO85" s="4"/>
      <c r="TCP85" s="4"/>
      <c r="TCQ85" s="4"/>
      <c r="TCR85" s="4"/>
      <c r="TCS85" s="4"/>
      <c r="TCT85" s="4"/>
      <c r="TCU85" s="4"/>
      <c r="TCV85" s="4"/>
      <c r="TCW85" s="4"/>
      <c r="TCX85" s="4"/>
      <c r="TCY85" s="4"/>
      <c r="TCZ85" s="4"/>
      <c r="TDA85" s="4"/>
      <c r="TDB85" s="4"/>
      <c r="TDC85" s="4"/>
      <c r="TDD85" s="4"/>
      <c r="TDE85" s="4"/>
      <c r="TDF85" s="4"/>
      <c r="TDG85" s="4"/>
      <c r="TDH85" s="4"/>
      <c r="TDI85" s="4"/>
      <c r="TDJ85" s="4"/>
      <c r="TDK85" s="4"/>
      <c r="TDL85" s="4"/>
      <c r="TDM85" s="4"/>
      <c r="TDN85" s="4"/>
      <c r="TDO85" s="4"/>
      <c r="TDP85" s="4"/>
      <c r="TDQ85" s="4"/>
      <c r="TDR85" s="4"/>
      <c r="TDS85" s="4"/>
      <c r="TDT85" s="4"/>
      <c r="TDU85" s="4"/>
      <c r="TDV85" s="4"/>
      <c r="TDW85" s="4"/>
      <c r="TDX85" s="4"/>
      <c r="TDY85" s="4"/>
      <c r="TDZ85" s="4"/>
      <c r="TEA85" s="4"/>
      <c r="TEB85" s="4"/>
      <c r="TEC85" s="4"/>
      <c r="TED85" s="4"/>
      <c r="TEE85" s="4"/>
      <c r="TEF85" s="4"/>
      <c r="TEG85" s="4"/>
      <c r="TEH85" s="4"/>
      <c r="TEI85" s="4"/>
      <c r="TEJ85" s="4"/>
      <c r="TEK85" s="4"/>
      <c r="TEL85" s="4"/>
      <c r="TEM85" s="4"/>
      <c r="TEN85" s="4"/>
      <c r="TEO85" s="4"/>
      <c r="TEP85" s="4"/>
      <c r="TEQ85" s="4"/>
      <c r="TER85" s="4"/>
      <c r="TES85" s="4"/>
      <c r="TET85" s="4"/>
      <c r="TEU85" s="4"/>
      <c r="TEV85" s="4"/>
      <c r="TEW85" s="4"/>
      <c r="TEX85" s="4"/>
      <c r="TEY85" s="4"/>
      <c r="TEZ85" s="4"/>
      <c r="TFA85" s="4"/>
      <c r="TFB85" s="4"/>
      <c r="TFC85" s="4"/>
      <c r="TFD85" s="4"/>
      <c r="TFE85" s="4"/>
      <c r="TFF85" s="4"/>
      <c r="TFG85" s="4"/>
      <c r="TFH85" s="4"/>
      <c r="TFI85" s="4"/>
      <c r="TFJ85" s="4"/>
      <c r="TFK85" s="4"/>
      <c r="TFL85" s="4"/>
      <c r="TFM85" s="4"/>
      <c r="TFN85" s="4"/>
      <c r="TFO85" s="4"/>
      <c r="TFP85" s="4"/>
      <c r="TFQ85" s="4"/>
      <c r="TFR85" s="4"/>
      <c r="TFS85" s="4"/>
      <c r="TFT85" s="4"/>
      <c r="TFU85" s="4"/>
      <c r="TFV85" s="4"/>
      <c r="TFW85" s="4"/>
      <c r="TFX85" s="4"/>
      <c r="TFY85" s="4"/>
      <c r="TFZ85" s="4"/>
      <c r="TGA85" s="4"/>
      <c r="TGB85" s="4"/>
      <c r="TGC85" s="4"/>
      <c r="TGD85" s="4"/>
      <c r="TGE85" s="4"/>
      <c r="TGF85" s="4"/>
      <c r="TGG85" s="4"/>
      <c r="TGH85" s="4"/>
      <c r="TGI85" s="4"/>
      <c r="TGJ85" s="4"/>
      <c r="TGK85" s="4"/>
      <c r="TGL85" s="4"/>
      <c r="TGM85" s="4"/>
      <c r="TGN85" s="4"/>
      <c r="TGO85" s="4"/>
      <c r="TGP85" s="4"/>
      <c r="TGQ85" s="4"/>
      <c r="TGR85" s="4"/>
      <c r="TGS85" s="4"/>
      <c r="TGT85" s="4"/>
      <c r="TGU85" s="4"/>
      <c r="TGV85" s="4"/>
      <c r="TGW85" s="4"/>
      <c r="TGX85" s="4"/>
      <c r="TGY85" s="4"/>
      <c r="TGZ85" s="4"/>
      <c r="THA85" s="4"/>
      <c r="THB85" s="4"/>
      <c r="THC85" s="4"/>
      <c r="THD85" s="4"/>
      <c r="THE85" s="4"/>
      <c r="THF85" s="4"/>
      <c r="THG85" s="4"/>
      <c r="THH85" s="4"/>
      <c r="THI85" s="4"/>
      <c r="THJ85" s="4"/>
      <c r="THK85" s="4"/>
      <c r="THL85" s="4"/>
      <c r="THM85" s="4"/>
      <c r="THN85" s="4"/>
      <c r="THO85" s="4"/>
      <c r="THP85" s="4"/>
      <c r="THQ85" s="4"/>
      <c r="THR85" s="4"/>
      <c r="THS85" s="4"/>
      <c r="THT85" s="4"/>
      <c r="THU85" s="4"/>
      <c r="THV85" s="4"/>
      <c r="THW85" s="4"/>
      <c r="THX85" s="4"/>
      <c r="THY85" s="4"/>
      <c r="THZ85" s="4"/>
      <c r="TIA85" s="4"/>
      <c r="TIB85" s="4"/>
      <c r="TIC85" s="4"/>
      <c r="TID85" s="4"/>
      <c r="TIE85" s="4"/>
      <c r="TIF85" s="4"/>
      <c r="TIG85" s="4"/>
      <c r="TIH85" s="4"/>
      <c r="TII85" s="4"/>
      <c r="TIJ85" s="4"/>
      <c r="TIK85" s="4"/>
      <c r="TIL85" s="4"/>
      <c r="TIM85" s="4"/>
      <c r="TIN85" s="4"/>
      <c r="TIO85" s="4"/>
      <c r="TIP85" s="4"/>
      <c r="TIQ85" s="4"/>
      <c r="TIR85" s="4"/>
      <c r="TIS85" s="4"/>
      <c r="TIT85" s="4"/>
      <c r="TIU85" s="4"/>
      <c r="TIV85" s="4"/>
      <c r="TIW85" s="4"/>
      <c r="TIX85" s="4"/>
      <c r="TIY85" s="4"/>
      <c r="TIZ85" s="4"/>
      <c r="TJA85" s="4"/>
      <c r="TJB85" s="4"/>
      <c r="TJC85" s="4"/>
      <c r="TJD85" s="4"/>
      <c r="TJE85" s="4"/>
      <c r="TJF85" s="4"/>
      <c r="TJG85" s="4"/>
      <c r="TJH85" s="4"/>
      <c r="TJI85" s="4"/>
      <c r="TJJ85" s="4"/>
      <c r="TJK85" s="4"/>
      <c r="TJL85" s="4"/>
      <c r="TJM85" s="4"/>
      <c r="TJN85" s="4"/>
      <c r="TJO85" s="4"/>
      <c r="TJP85" s="4"/>
      <c r="TJQ85" s="4"/>
      <c r="TJR85" s="4"/>
      <c r="TJS85" s="4"/>
      <c r="TJT85" s="4"/>
      <c r="TJU85" s="4"/>
      <c r="TJV85" s="4"/>
      <c r="TJW85" s="4"/>
      <c r="TJX85" s="4"/>
      <c r="TJY85" s="4"/>
      <c r="TJZ85" s="4"/>
      <c r="TKA85" s="4"/>
      <c r="TKB85" s="4"/>
      <c r="TKC85" s="4"/>
      <c r="TKD85" s="4"/>
      <c r="TKE85" s="4"/>
      <c r="TKF85" s="4"/>
      <c r="TKG85" s="4"/>
      <c r="TKH85" s="4"/>
      <c r="TKI85" s="4"/>
      <c r="TKJ85" s="4"/>
      <c r="TKK85" s="4"/>
      <c r="TKL85" s="4"/>
      <c r="TKM85" s="4"/>
      <c r="TKN85" s="4"/>
      <c r="TKO85" s="4"/>
      <c r="TKP85" s="4"/>
      <c r="TKQ85" s="4"/>
      <c r="TKR85" s="4"/>
      <c r="TKS85" s="4"/>
      <c r="TKT85" s="4"/>
      <c r="TKU85" s="4"/>
      <c r="TKV85" s="4"/>
      <c r="TKW85" s="4"/>
      <c r="TKX85" s="4"/>
      <c r="TKY85" s="4"/>
      <c r="TKZ85" s="4"/>
      <c r="TLA85" s="4"/>
      <c r="TLB85" s="4"/>
      <c r="TLC85" s="4"/>
      <c r="TLD85" s="4"/>
      <c r="TLE85" s="4"/>
      <c r="TLF85" s="4"/>
      <c r="TLG85" s="4"/>
      <c r="TLH85" s="4"/>
      <c r="TLI85" s="4"/>
      <c r="TLJ85" s="4"/>
      <c r="TLK85" s="4"/>
      <c r="TLL85" s="4"/>
      <c r="TLM85" s="4"/>
      <c r="TLN85" s="4"/>
      <c r="TLO85" s="4"/>
      <c r="TLP85" s="4"/>
      <c r="TLQ85" s="4"/>
      <c r="TLR85" s="4"/>
      <c r="TLS85" s="4"/>
      <c r="TLT85" s="4"/>
      <c r="TLU85" s="4"/>
      <c r="TLV85" s="4"/>
      <c r="TLW85" s="4"/>
      <c r="TLX85" s="4"/>
      <c r="TLY85" s="4"/>
      <c r="TLZ85" s="4"/>
      <c r="TMA85" s="4"/>
      <c r="TMB85" s="4"/>
      <c r="TMC85" s="4"/>
      <c r="TMD85" s="4"/>
      <c r="TME85" s="4"/>
      <c r="TMF85" s="4"/>
      <c r="TMG85" s="4"/>
      <c r="TMH85" s="4"/>
      <c r="TMI85" s="4"/>
      <c r="TMJ85" s="4"/>
      <c r="TMK85" s="4"/>
      <c r="TML85" s="4"/>
      <c r="TMM85" s="4"/>
      <c r="TMN85" s="4"/>
      <c r="TMO85" s="4"/>
      <c r="TMP85" s="4"/>
      <c r="TMQ85" s="4"/>
      <c r="TMR85" s="4"/>
      <c r="TMS85" s="4"/>
      <c r="TMT85" s="4"/>
      <c r="TMU85" s="4"/>
      <c r="TMV85" s="4"/>
      <c r="TMW85" s="4"/>
      <c r="TMX85" s="4"/>
      <c r="TMY85" s="4"/>
      <c r="TMZ85" s="4"/>
      <c r="TNA85" s="4"/>
      <c r="TNB85" s="4"/>
      <c r="TNC85" s="4"/>
      <c r="TND85" s="4"/>
      <c r="TNE85" s="4"/>
      <c r="TNF85" s="4"/>
      <c r="TNG85" s="4"/>
      <c r="TNH85" s="4"/>
      <c r="TNI85" s="4"/>
      <c r="TNJ85" s="4"/>
      <c r="TNK85" s="4"/>
      <c r="TNL85" s="4"/>
      <c r="TNM85" s="4"/>
      <c r="TNN85" s="4"/>
      <c r="TNO85" s="4"/>
      <c r="TNP85" s="4"/>
      <c r="TNQ85" s="4"/>
      <c r="TNR85" s="4"/>
      <c r="TNS85" s="4"/>
      <c r="TNT85" s="4"/>
      <c r="TNU85" s="4"/>
      <c r="TNV85" s="4"/>
      <c r="TNW85" s="4"/>
      <c r="TNX85" s="4"/>
      <c r="TNY85" s="4"/>
      <c r="TNZ85" s="4"/>
      <c r="TOA85" s="4"/>
      <c r="TOB85" s="4"/>
      <c r="TOC85" s="4"/>
      <c r="TOD85" s="4"/>
      <c r="TOE85" s="4"/>
      <c r="TOF85" s="4"/>
      <c r="TOG85" s="4"/>
      <c r="TOH85" s="4"/>
      <c r="TOI85" s="4"/>
      <c r="TOJ85" s="4"/>
      <c r="TOK85" s="4"/>
      <c r="TOL85" s="4"/>
      <c r="TOM85" s="4"/>
      <c r="TON85" s="4"/>
      <c r="TOO85" s="4"/>
      <c r="TOP85" s="4"/>
      <c r="TOQ85" s="4"/>
      <c r="TOR85" s="4"/>
      <c r="TOS85" s="4"/>
      <c r="TOT85" s="4"/>
      <c r="TOU85" s="4"/>
      <c r="TOV85" s="4"/>
      <c r="TOW85" s="4"/>
      <c r="TOX85" s="4"/>
      <c r="TOY85" s="4"/>
      <c r="TOZ85" s="4"/>
      <c r="TPA85" s="4"/>
      <c r="TPB85" s="4"/>
      <c r="TPC85" s="4"/>
      <c r="TPD85" s="4"/>
      <c r="TPE85" s="4"/>
      <c r="TPF85" s="4"/>
      <c r="TPG85" s="4"/>
      <c r="TPH85" s="4"/>
      <c r="TPI85" s="4"/>
      <c r="TPJ85" s="4"/>
      <c r="TPK85" s="4"/>
      <c r="TPL85" s="4"/>
      <c r="TPM85" s="4"/>
      <c r="TPN85" s="4"/>
      <c r="TPO85" s="4"/>
      <c r="TPP85" s="4"/>
      <c r="TPQ85" s="4"/>
      <c r="TPR85" s="4"/>
      <c r="TPS85" s="4"/>
      <c r="TPT85" s="4"/>
      <c r="TPU85" s="4"/>
      <c r="TPV85" s="4"/>
      <c r="TPW85" s="4"/>
      <c r="TPX85" s="4"/>
      <c r="TPY85" s="4"/>
      <c r="TPZ85" s="4"/>
      <c r="TQA85" s="4"/>
      <c r="TQB85" s="4"/>
      <c r="TQC85" s="4"/>
      <c r="TQD85" s="4"/>
      <c r="TQE85" s="4"/>
      <c r="TQF85" s="4"/>
      <c r="TQG85" s="4"/>
      <c r="TQH85" s="4"/>
      <c r="TQI85" s="4"/>
      <c r="TQJ85" s="4"/>
      <c r="TQK85" s="4"/>
      <c r="TQL85" s="4"/>
      <c r="TQM85" s="4"/>
      <c r="TQN85" s="4"/>
      <c r="TQO85" s="4"/>
      <c r="TQP85" s="4"/>
      <c r="TQQ85" s="4"/>
      <c r="TQR85" s="4"/>
      <c r="TQS85" s="4"/>
      <c r="TQT85" s="4"/>
      <c r="TQU85" s="4"/>
      <c r="TQV85" s="4"/>
      <c r="TQW85" s="4"/>
      <c r="TQX85" s="4"/>
      <c r="TQY85" s="4"/>
      <c r="TQZ85" s="4"/>
      <c r="TRA85" s="4"/>
      <c r="TRB85" s="4"/>
      <c r="TRC85" s="4"/>
      <c r="TRD85" s="4"/>
      <c r="TRE85" s="4"/>
      <c r="TRF85" s="4"/>
      <c r="TRG85" s="4"/>
      <c r="TRH85" s="4"/>
      <c r="TRI85" s="4"/>
      <c r="TRJ85" s="4"/>
      <c r="TRK85" s="4"/>
      <c r="TRL85" s="4"/>
      <c r="TRM85" s="4"/>
      <c r="TRN85" s="4"/>
      <c r="TRO85" s="4"/>
      <c r="TRP85" s="4"/>
      <c r="TRQ85" s="4"/>
      <c r="TRR85" s="4"/>
      <c r="TRS85" s="4"/>
      <c r="TRT85" s="4"/>
      <c r="TRU85" s="4"/>
      <c r="TRV85" s="4"/>
      <c r="TRW85" s="4"/>
      <c r="TRX85" s="4"/>
      <c r="TRY85" s="4"/>
      <c r="TRZ85" s="4"/>
      <c r="TSA85" s="4"/>
      <c r="TSB85" s="4"/>
      <c r="TSC85" s="4"/>
      <c r="TSD85" s="4"/>
      <c r="TSE85" s="4"/>
      <c r="TSF85" s="4"/>
      <c r="TSG85" s="4"/>
      <c r="TSH85" s="4"/>
      <c r="TSI85" s="4"/>
      <c r="TSJ85" s="4"/>
      <c r="TSK85" s="4"/>
      <c r="TSL85" s="4"/>
      <c r="TSM85" s="4"/>
      <c r="TSN85" s="4"/>
      <c r="TSO85" s="4"/>
      <c r="TSP85" s="4"/>
      <c r="TSQ85" s="4"/>
      <c r="TSR85" s="4"/>
      <c r="TSS85" s="4"/>
      <c r="TST85" s="4"/>
      <c r="TSU85" s="4"/>
      <c r="TSV85" s="4"/>
      <c r="TSW85" s="4"/>
      <c r="TSX85" s="4"/>
      <c r="TSY85" s="4"/>
      <c r="TSZ85" s="4"/>
      <c r="TTA85" s="4"/>
      <c r="TTB85" s="4"/>
      <c r="TTC85" s="4"/>
      <c r="TTD85" s="4"/>
      <c r="TTE85" s="4"/>
      <c r="TTF85" s="4"/>
      <c r="TTG85" s="4"/>
      <c r="TTH85" s="4"/>
      <c r="TTI85" s="4"/>
      <c r="TTJ85" s="4"/>
      <c r="TTK85" s="4"/>
      <c r="TTL85" s="4"/>
      <c r="TTM85" s="4"/>
      <c r="TTN85" s="4"/>
      <c r="TTO85" s="4"/>
      <c r="TTP85" s="4"/>
      <c r="TTQ85" s="4"/>
      <c r="TTR85" s="4"/>
      <c r="TTS85" s="4"/>
      <c r="TTT85" s="4"/>
      <c r="TTU85" s="4"/>
      <c r="TTV85" s="4"/>
      <c r="TTW85" s="4"/>
      <c r="TTX85" s="4"/>
      <c r="TTY85" s="4"/>
      <c r="TTZ85" s="4"/>
      <c r="TUA85" s="4"/>
      <c r="TUB85" s="4"/>
      <c r="TUC85" s="4"/>
      <c r="TUD85" s="4"/>
      <c r="TUE85" s="4"/>
      <c r="TUF85" s="4"/>
      <c r="TUG85" s="4"/>
      <c r="TUH85" s="4"/>
      <c r="TUI85" s="4"/>
      <c r="TUJ85" s="4"/>
      <c r="TUK85" s="4"/>
      <c r="TUL85" s="4"/>
      <c r="TUM85" s="4"/>
      <c r="TUN85" s="4"/>
      <c r="TUO85" s="4"/>
      <c r="TUP85" s="4"/>
      <c r="TUQ85" s="4"/>
      <c r="TUR85" s="4"/>
      <c r="TUS85" s="4"/>
      <c r="TUT85" s="4"/>
      <c r="TUU85" s="4"/>
      <c r="TUV85" s="4"/>
      <c r="TUW85" s="4"/>
      <c r="TUX85" s="4"/>
      <c r="TUY85" s="4"/>
      <c r="TUZ85" s="4"/>
      <c r="TVA85" s="4"/>
      <c r="TVB85" s="4"/>
      <c r="TVC85" s="4"/>
      <c r="TVD85" s="4"/>
      <c r="TVE85" s="4"/>
      <c r="TVF85" s="4"/>
      <c r="TVG85" s="4"/>
      <c r="TVH85" s="4"/>
      <c r="TVI85" s="4"/>
      <c r="TVJ85" s="4"/>
      <c r="TVK85" s="4"/>
      <c r="TVL85" s="4"/>
      <c r="TVM85" s="4"/>
      <c r="TVN85" s="4"/>
      <c r="TVO85" s="4"/>
      <c r="TVP85" s="4"/>
      <c r="TVQ85" s="4"/>
      <c r="TVR85" s="4"/>
      <c r="TVS85" s="4"/>
      <c r="TVT85" s="4"/>
      <c r="TVU85" s="4"/>
      <c r="TVV85" s="4"/>
      <c r="TVW85" s="4"/>
      <c r="TVX85" s="4"/>
      <c r="TVY85" s="4"/>
      <c r="TVZ85" s="4"/>
      <c r="TWA85" s="4"/>
      <c r="TWB85" s="4"/>
      <c r="TWC85" s="4"/>
      <c r="TWD85" s="4"/>
      <c r="TWE85" s="4"/>
      <c r="TWF85" s="4"/>
      <c r="TWG85" s="4"/>
      <c r="TWH85" s="4"/>
      <c r="TWI85" s="4"/>
      <c r="TWJ85" s="4"/>
      <c r="TWK85" s="4"/>
      <c r="TWL85" s="4"/>
      <c r="TWM85" s="4"/>
      <c r="TWN85" s="4"/>
      <c r="TWO85" s="4"/>
      <c r="TWP85" s="4"/>
      <c r="TWQ85" s="4"/>
      <c r="TWR85" s="4"/>
      <c r="TWS85" s="4"/>
      <c r="TWT85" s="4"/>
      <c r="TWU85" s="4"/>
      <c r="TWV85" s="4"/>
      <c r="TWW85" s="4"/>
      <c r="TWX85" s="4"/>
      <c r="TWY85" s="4"/>
      <c r="TWZ85" s="4"/>
      <c r="TXA85" s="4"/>
      <c r="TXB85" s="4"/>
      <c r="TXC85" s="4"/>
      <c r="TXD85" s="4"/>
      <c r="TXE85" s="4"/>
      <c r="TXF85" s="4"/>
      <c r="TXG85" s="4"/>
      <c r="TXH85" s="4"/>
      <c r="TXI85" s="4"/>
      <c r="TXJ85" s="4"/>
      <c r="TXK85" s="4"/>
      <c r="TXL85" s="4"/>
      <c r="TXM85" s="4"/>
      <c r="TXN85" s="4"/>
      <c r="TXO85" s="4"/>
      <c r="TXP85" s="4"/>
      <c r="TXQ85" s="4"/>
      <c r="TXR85" s="4"/>
      <c r="TXS85" s="4"/>
      <c r="TXT85" s="4"/>
      <c r="TXU85" s="4"/>
      <c r="TXV85" s="4"/>
      <c r="TXW85" s="4"/>
      <c r="TXX85" s="4"/>
      <c r="TXY85" s="4"/>
      <c r="TXZ85" s="4"/>
      <c r="TYA85" s="4"/>
      <c r="TYB85" s="4"/>
      <c r="TYC85" s="4"/>
      <c r="TYD85" s="4"/>
      <c r="TYE85" s="4"/>
      <c r="TYF85" s="4"/>
      <c r="TYG85" s="4"/>
      <c r="TYH85" s="4"/>
      <c r="TYI85" s="4"/>
      <c r="TYJ85" s="4"/>
      <c r="TYK85" s="4"/>
      <c r="TYL85" s="4"/>
      <c r="TYM85" s="4"/>
      <c r="TYN85" s="4"/>
      <c r="TYO85" s="4"/>
      <c r="TYP85" s="4"/>
      <c r="TYQ85" s="4"/>
      <c r="TYR85" s="4"/>
      <c r="TYS85" s="4"/>
      <c r="TYT85" s="4"/>
      <c r="TYU85" s="4"/>
      <c r="TYV85" s="4"/>
      <c r="TYW85" s="4"/>
      <c r="TYX85" s="4"/>
      <c r="TYY85" s="4"/>
      <c r="TYZ85" s="4"/>
      <c r="TZA85" s="4"/>
      <c r="TZB85" s="4"/>
      <c r="TZC85" s="4"/>
      <c r="TZD85" s="4"/>
      <c r="TZE85" s="4"/>
      <c r="TZF85" s="4"/>
      <c r="TZG85" s="4"/>
      <c r="TZH85" s="4"/>
      <c r="TZI85" s="4"/>
      <c r="TZJ85" s="4"/>
      <c r="TZK85" s="4"/>
      <c r="TZL85" s="4"/>
      <c r="TZM85" s="4"/>
      <c r="TZN85" s="4"/>
      <c r="TZO85" s="4"/>
      <c r="TZP85" s="4"/>
      <c r="TZQ85" s="4"/>
      <c r="TZR85" s="4"/>
      <c r="TZS85" s="4"/>
      <c r="TZT85" s="4"/>
      <c r="TZU85" s="4"/>
      <c r="TZV85" s="4"/>
      <c r="TZW85" s="4"/>
      <c r="TZX85" s="4"/>
      <c r="TZY85" s="4"/>
      <c r="TZZ85" s="4"/>
      <c r="UAA85" s="4"/>
      <c r="UAB85" s="4"/>
      <c r="UAC85" s="4"/>
      <c r="UAD85" s="4"/>
      <c r="UAE85" s="4"/>
      <c r="UAF85" s="4"/>
      <c r="UAG85" s="4"/>
      <c r="UAH85" s="4"/>
      <c r="UAI85" s="4"/>
      <c r="UAJ85" s="4"/>
      <c r="UAK85" s="4"/>
      <c r="UAL85" s="4"/>
      <c r="UAM85" s="4"/>
      <c r="UAN85" s="4"/>
      <c r="UAO85" s="4"/>
      <c r="UAP85" s="4"/>
      <c r="UAQ85" s="4"/>
      <c r="UAR85" s="4"/>
      <c r="UAS85" s="4"/>
      <c r="UAT85" s="4"/>
      <c r="UAU85" s="4"/>
      <c r="UAV85" s="4"/>
      <c r="UAW85" s="4"/>
      <c r="UAX85" s="4"/>
      <c r="UAY85" s="4"/>
      <c r="UAZ85" s="4"/>
      <c r="UBA85" s="4"/>
      <c r="UBB85" s="4"/>
      <c r="UBC85" s="4"/>
      <c r="UBD85" s="4"/>
      <c r="UBE85" s="4"/>
      <c r="UBF85" s="4"/>
      <c r="UBG85" s="4"/>
      <c r="UBH85" s="4"/>
      <c r="UBI85" s="4"/>
      <c r="UBJ85" s="4"/>
      <c r="UBK85" s="4"/>
      <c r="UBL85" s="4"/>
      <c r="UBM85" s="4"/>
      <c r="UBN85" s="4"/>
      <c r="UBO85" s="4"/>
      <c r="UBP85" s="4"/>
      <c r="UBQ85" s="4"/>
      <c r="UBR85" s="4"/>
      <c r="UBS85" s="4"/>
      <c r="UBT85" s="4"/>
      <c r="UBU85" s="4"/>
      <c r="UBV85" s="4"/>
      <c r="UBW85" s="4"/>
      <c r="UBX85" s="4"/>
      <c r="UBY85" s="4"/>
      <c r="UBZ85" s="4"/>
      <c r="UCA85" s="4"/>
      <c r="UCB85" s="4"/>
      <c r="UCC85" s="4"/>
      <c r="UCD85" s="4"/>
      <c r="UCE85" s="4"/>
      <c r="UCF85" s="4"/>
      <c r="UCG85" s="4"/>
      <c r="UCH85" s="4"/>
      <c r="UCI85" s="4"/>
      <c r="UCJ85" s="4"/>
      <c r="UCK85" s="4"/>
      <c r="UCL85" s="4"/>
      <c r="UCM85" s="4"/>
      <c r="UCN85" s="4"/>
      <c r="UCO85" s="4"/>
      <c r="UCP85" s="4"/>
      <c r="UCQ85" s="4"/>
      <c r="UCR85" s="4"/>
      <c r="UCS85" s="4"/>
      <c r="UCT85" s="4"/>
      <c r="UCU85" s="4"/>
      <c r="UCV85" s="4"/>
      <c r="UCW85" s="4"/>
      <c r="UCX85" s="4"/>
      <c r="UCY85" s="4"/>
      <c r="UCZ85" s="4"/>
      <c r="UDA85" s="4"/>
      <c r="UDB85" s="4"/>
      <c r="UDC85" s="4"/>
      <c r="UDD85" s="4"/>
      <c r="UDE85" s="4"/>
      <c r="UDF85" s="4"/>
      <c r="UDG85" s="4"/>
      <c r="UDH85" s="4"/>
      <c r="UDI85" s="4"/>
      <c r="UDJ85" s="4"/>
      <c r="UDK85" s="4"/>
      <c r="UDL85" s="4"/>
      <c r="UDM85" s="4"/>
      <c r="UDN85" s="4"/>
      <c r="UDO85" s="4"/>
      <c r="UDP85" s="4"/>
      <c r="UDQ85" s="4"/>
      <c r="UDR85" s="4"/>
      <c r="UDS85" s="4"/>
      <c r="UDT85" s="4"/>
      <c r="UDU85" s="4"/>
      <c r="UDV85" s="4"/>
      <c r="UDW85" s="4"/>
      <c r="UDX85" s="4"/>
      <c r="UDY85" s="4"/>
      <c r="UDZ85" s="4"/>
      <c r="UEA85" s="4"/>
      <c r="UEB85" s="4"/>
      <c r="UEC85" s="4"/>
      <c r="UED85" s="4"/>
      <c r="UEE85" s="4"/>
      <c r="UEF85" s="4"/>
      <c r="UEG85" s="4"/>
      <c r="UEH85" s="4"/>
      <c r="UEI85" s="4"/>
      <c r="UEJ85" s="4"/>
      <c r="UEK85" s="4"/>
      <c r="UEL85" s="4"/>
      <c r="UEM85" s="4"/>
      <c r="UEN85" s="4"/>
      <c r="UEO85" s="4"/>
      <c r="UEP85" s="4"/>
      <c r="UEQ85" s="4"/>
      <c r="UER85" s="4"/>
      <c r="UES85" s="4"/>
      <c r="UET85" s="4"/>
      <c r="UEU85" s="4"/>
      <c r="UEV85" s="4"/>
      <c r="UEW85" s="4"/>
      <c r="UEX85" s="4"/>
      <c r="UEY85" s="4"/>
      <c r="UEZ85" s="4"/>
      <c r="UFA85" s="4"/>
      <c r="UFB85" s="4"/>
      <c r="UFC85" s="4"/>
      <c r="UFD85" s="4"/>
      <c r="UFE85" s="4"/>
      <c r="UFF85" s="4"/>
      <c r="UFG85" s="4"/>
      <c r="UFH85" s="4"/>
      <c r="UFI85" s="4"/>
      <c r="UFJ85" s="4"/>
      <c r="UFK85" s="4"/>
      <c r="UFL85" s="4"/>
      <c r="UFM85" s="4"/>
      <c r="UFN85" s="4"/>
      <c r="UFO85" s="4"/>
      <c r="UFP85" s="4"/>
      <c r="UFQ85" s="4"/>
      <c r="UFR85" s="4"/>
      <c r="UFS85" s="4"/>
      <c r="UFT85" s="4"/>
      <c r="UFU85" s="4"/>
      <c r="UFV85" s="4"/>
      <c r="UFW85" s="4"/>
      <c r="UFX85" s="4"/>
      <c r="UFY85" s="4"/>
      <c r="UFZ85" s="4"/>
      <c r="UGA85" s="4"/>
      <c r="UGB85" s="4"/>
      <c r="UGC85" s="4"/>
      <c r="UGD85" s="4"/>
      <c r="UGE85" s="4"/>
      <c r="UGF85" s="4"/>
      <c r="UGG85" s="4"/>
      <c r="UGH85" s="4"/>
      <c r="UGI85" s="4"/>
      <c r="UGJ85" s="4"/>
      <c r="UGK85" s="4"/>
      <c r="UGL85" s="4"/>
      <c r="UGM85" s="4"/>
      <c r="UGN85" s="4"/>
      <c r="UGO85" s="4"/>
      <c r="UGP85" s="4"/>
      <c r="UGQ85" s="4"/>
      <c r="UGR85" s="4"/>
      <c r="UGS85" s="4"/>
      <c r="UGT85" s="4"/>
      <c r="UGU85" s="4"/>
      <c r="UGV85" s="4"/>
      <c r="UGW85" s="4"/>
      <c r="UGX85" s="4"/>
      <c r="UGY85" s="4"/>
      <c r="UGZ85" s="4"/>
      <c r="UHA85" s="4"/>
      <c r="UHB85" s="4"/>
      <c r="UHC85" s="4"/>
      <c r="UHD85" s="4"/>
      <c r="UHE85" s="4"/>
      <c r="UHF85" s="4"/>
      <c r="UHG85" s="4"/>
      <c r="UHH85" s="4"/>
      <c r="UHI85" s="4"/>
      <c r="UHJ85" s="4"/>
      <c r="UHK85" s="4"/>
      <c r="UHL85" s="4"/>
      <c r="UHM85" s="4"/>
      <c r="UHN85" s="4"/>
      <c r="UHO85" s="4"/>
      <c r="UHP85" s="4"/>
      <c r="UHQ85" s="4"/>
      <c r="UHR85" s="4"/>
      <c r="UHS85" s="4"/>
      <c r="UHT85" s="4"/>
      <c r="UHU85" s="4"/>
      <c r="UHV85" s="4"/>
      <c r="UHW85" s="4"/>
      <c r="UHX85" s="4"/>
      <c r="UHY85" s="4"/>
      <c r="UHZ85" s="4"/>
      <c r="UIA85" s="4"/>
      <c r="UIB85" s="4"/>
      <c r="UIC85" s="4"/>
      <c r="UID85" s="4"/>
      <c r="UIE85" s="4"/>
      <c r="UIF85" s="4"/>
      <c r="UIG85" s="4"/>
      <c r="UIH85" s="4"/>
      <c r="UII85" s="4"/>
      <c r="UIJ85" s="4"/>
      <c r="UIK85" s="4"/>
      <c r="UIL85" s="4"/>
      <c r="UIM85" s="4"/>
      <c r="UIN85" s="4"/>
      <c r="UIO85" s="4"/>
      <c r="UIP85" s="4"/>
      <c r="UIQ85" s="4"/>
      <c r="UIR85" s="4"/>
      <c r="UIS85" s="4"/>
      <c r="UIT85" s="4"/>
      <c r="UIU85" s="4"/>
      <c r="UIV85" s="4"/>
      <c r="UIW85" s="4"/>
      <c r="UIX85" s="4"/>
      <c r="UIY85" s="4"/>
      <c r="UIZ85" s="4"/>
      <c r="UJA85" s="4"/>
      <c r="UJB85" s="4"/>
      <c r="UJC85" s="4"/>
      <c r="UJD85" s="4"/>
      <c r="UJE85" s="4"/>
      <c r="UJF85" s="4"/>
      <c r="UJG85" s="4"/>
      <c r="UJH85" s="4"/>
      <c r="UJI85" s="4"/>
      <c r="UJJ85" s="4"/>
      <c r="UJK85" s="4"/>
      <c r="UJL85" s="4"/>
      <c r="UJM85" s="4"/>
      <c r="UJN85" s="4"/>
      <c r="UJO85" s="4"/>
      <c r="UJP85" s="4"/>
      <c r="UJQ85" s="4"/>
      <c r="UJR85" s="4"/>
      <c r="UJS85" s="4"/>
      <c r="UJT85" s="4"/>
      <c r="UJU85" s="4"/>
      <c r="UJV85" s="4"/>
      <c r="UJW85" s="4"/>
      <c r="UJX85" s="4"/>
      <c r="UJY85" s="4"/>
      <c r="UJZ85" s="4"/>
      <c r="UKA85" s="4"/>
      <c r="UKB85" s="4"/>
      <c r="UKC85" s="4"/>
      <c r="UKD85" s="4"/>
      <c r="UKE85" s="4"/>
      <c r="UKF85" s="4"/>
      <c r="UKG85" s="4"/>
      <c r="UKH85" s="4"/>
      <c r="UKI85" s="4"/>
      <c r="UKJ85" s="4"/>
      <c r="UKK85" s="4"/>
      <c r="UKL85" s="4"/>
      <c r="UKM85" s="4"/>
      <c r="UKN85" s="4"/>
      <c r="UKO85" s="4"/>
      <c r="UKP85" s="4"/>
      <c r="UKQ85" s="4"/>
      <c r="UKR85" s="4"/>
      <c r="UKS85" s="4"/>
      <c r="UKT85" s="4"/>
      <c r="UKU85" s="4"/>
      <c r="UKV85" s="4"/>
      <c r="UKW85" s="4"/>
      <c r="UKX85" s="4"/>
      <c r="UKY85" s="4"/>
      <c r="UKZ85" s="4"/>
      <c r="ULA85" s="4"/>
      <c r="ULB85" s="4"/>
      <c r="ULC85" s="4"/>
      <c r="ULD85" s="4"/>
      <c r="ULE85" s="4"/>
      <c r="ULF85" s="4"/>
      <c r="ULG85" s="4"/>
      <c r="ULH85" s="4"/>
      <c r="ULI85" s="4"/>
      <c r="ULJ85" s="4"/>
      <c r="ULK85" s="4"/>
      <c r="ULL85" s="4"/>
      <c r="ULM85" s="4"/>
      <c r="ULN85" s="4"/>
      <c r="ULO85" s="4"/>
      <c r="ULP85" s="4"/>
      <c r="ULQ85" s="4"/>
      <c r="ULR85" s="4"/>
      <c r="ULS85" s="4"/>
      <c r="ULT85" s="4"/>
      <c r="ULU85" s="4"/>
      <c r="ULV85" s="4"/>
      <c r="ULW85" s="4"/>
      <c r="ULX85" s="4"/>
      <c r="ULY85" s="4"/>
      <c r="ULZ85" s="4"/>
      <c r="UMA85" s="4"/>
      <c r="UMB85" s="4"/>
      <c r="UMC85" s="4"/>
      <c r="UMD85" s="4"/>
      <c r="UME85" s="4"/>
      <c r="UMF85" s="4"/>
      <c r="UMG85" s="4"/>
      <c r="UMH85" s="4"/>
      <c r="UMI85" s="4"/>
      <c r="UMJ85" s="4"/>
      <c r="UMK85" s="4"/>
      <c r="UML85" s="4"/>
      <c r="UMM85" s="4"/>
      <c r="UMN85" s="4"/>
      <c r="UMO85" s="4"/>
      <c r="UMP85" s="4"/>
      <c r="UMQ85" s="4"/>
      <c r="UMR85" s="4"/>
      <c r="UMS85" s="4"/>
      <c r="UMT85" s="4"/>
      <c r="UMU85" s="4"/>
      <c r="UMV85" s="4"/>
      <c r="UMW85" s="4"/>
      <c r="UMX85" s="4"/>
      <c r="UMY85" s="4"/>
      <c r="UMZ85" s="4"/>
      <c r="UNA85" s="4"/>
      <c r="UNB85" s="4"/>
      <c r="UNC85" s="4"/>
      <c r="UND85" s="4"/>
      <c r="UNE85" s="4"/>
      <c r="UNF85" s="4"/>
      <c r="UNG85" s="4"/>
      <c r="UNH85" s="4"/>
      <c r="UNI85" s="4"/>
      <c r="UNJ85" s="4"/>
      <c r="UNK85" s="4"/>
      <c r="UNL85" s="4"/>
      <c r="UNM85" s="4"/>
      <c r="UNN85" s="4"/>
      <c r="UNO85" s="4"/>
      <c r="UNP85" s="4"/>
      <c r="UNQ85" s="4"/>
      <c r="UNR85" s="4"/>
      <c r="UNS85" s="4"/>
      <c r="UNT85" s="4"/>
      <c r="UNU85" s="4"/>
      <c r="UNV85" s="4"/>
      <c r="UNW85" s="4"/>
      <c r="UNX85" s="4"/>
      <c r="UNY85" s="4"/>
      <c r="UNZ85" s="4"/>
      <c r="UOA85" s="4"/>
      <c r="UOB85" s="4"/>
      <c r="UOC85" s="4"/>
      <c r="UOD85" s="4"/>
      <c r="UOE85" s="4"/>
      <c r="UOF85" s="4"/>
      <c r="UOG85" s="4"/>
      <c r="UOH85" s="4"/>
      <c r="UOI85" s="4"/>
      <c r="UOJ85" s="4"/>
      <c r="UOK85" s="4"/>
      <c r="UOL85" s="4"/>
      <c r="UOM85" s="4"/>
      <c r="UON85" s="4"/>
      <c r="UOO85" s="4"/>
      <c r="UOP85" s="4"/>
      <c r="UOQ85" s="4"/>
      <c r="UOR85" s="4"/>
      <c r="UOS85" s="4"/>
      <c r="UOT85" s="4"/>
      <c r="UOU85" s="4"/>
      <c r="UOV85" s="4"/>
      <c r="UOW85" s="4"/>
      <c r="UOX85" s="4"/>
      <c r="UOY85" s="4"/>
      <c r="UOZ85" s="4"/>
      <c r="UPA85" s="4"/>
      <c r="UPB85" s="4"/>
      <c r="UPC85" s="4"/>
      <c r="UPD85" s="4"/>
      <c r="UPE85" s="4"/>
      <c r="UPF85" s="4"/>
      <c r="UPG85" s="4"/>
      <c r="UPH85" s="4"/>
      <c r="UPI85" s="4"/>
      <c r="UPJ85" s="4"/>
      <c r="UPK85" s="4"/>
      <c r="UPL85" s="4"/>
      <c r="UPM85" s="4"/>
      <c r="UPN85" s="4"/>
      <c r="UPO85" s="4"/>
      <c r="UPP85" s="4"/>
      <c r="UPQ85" s="4"/>
      <c r="UPR85" s="4"/>
      <c r="UPS85" s="4"/>
      <c r="UPT85" s="4"/>
      <c r="UPU85" s="4"/>
      <c r="UPV85" s="4"/>
      <c r="UPW85" s="4"/>
      <c r="UPX85" s="4"/>
      <c r="UPY85" s="4"/>
      <c r="UPZ85" s="4"/>
      <c r="UQA85" s="4"/>
      <c r="UQB85" s="4"/>
      <c r="UQC85" s="4"/>
      <c r="UQD85" s="4"/>
      <c r="UQE85" s="4"/>
      <c r="UQF85" s="4"/>
      <c r="UQG85" s="4"/>
      <c r="UQH85" s="4"/>
      <c r="UQI85" s="4"/>
      <c r="UQJ85" s="4"/>
      <c r="UQK85" s="4"/>
      <c r="UQL85" s="4"/>
      <c r="UQM85" s="4"/>
      <c r="UQN85" s="4"/>
      <c r="UQO85" s="4"/>
      <c r="UQP85" s="4"/>
      <c r="UQQ85" s="4"/>
      <c r="UQR85" s="4"/>
      <c r="UQS85" s="4"/>
      <c r="UQT85" s="4"/>
      <c r="UQU85" s="4"/>
      <c r="UQV85" s="4"/>
      <c r="UQW85" s="4"/>
      <c r="UQX85" s="4"/>
      <c r="UQY85" s="4"/>
      <c r="UQZ85" s="4"/>
      <c r="URA85" s="4"/>
      <c r="URB85" s="4"/>
      <c r="URC85" s="4"/>
      <c r="URD85" s="4"/>
      <c r="URE85" s="4"/>
      <c r="URF85" s="4"/>
      <c r="URG85" s="4"/>
      <c r="URH85" s="4"/>
      <c r="URI85" s="4"/>
      <c r="URJ85" s="4"/>
      <c r="URK85" s="4"/>
      <c r="URL85" s="4"/>
      <c r="URM85" s="4"/>
      <c r="URN85" s="4"/>
      <c r="URO85" s="4"/>
      <c r="URP85" s="4"/>
      <c r="URQ85" s="4"/>
      <c r="URR85" s="4"/>
      <c r="URS85" s="4"/>
      <c r="URT85" s="4"/>
      <c r="URU85" s="4"/>
      <c r="URV85" s="4"/>
      <c r="URW85" s="4"/>
      <c r="URX85" s="4"/>
      <c r="URY85" s="4"/>
      <c r="URZ85" s="4"/>
      <c r="USA85" s="4"/>
      <c r="USB85" s="4"/>
      <c r="USC85" s="4"/>
      <c r="USD85" s="4"/>
      <c r="USE85" s="4"/>
      <c r="USF85" s="4"/>
      <c r="USG85" s="4"/>
      <c r="USH85" s="4"/>
      <c r="USI85" s="4"/>
      <c r="USJ85" s="4"/>
      <c r="USK85" s="4"/>
      <c r="USL85" s="4"/>
      <c r="USM85" s="4"/>
      <c r="USN85" s="4"/>
      <c r="USO85" s="4"/>
      <c r="USP85" s="4"/>
      <c r="USQ85" s="4"/>
      <c r="USR85" s="4"/>
      <c r="USS85" s="4"/>
      <c r="UST85" s="4"/>
      <c r="USU85" s="4"/>
      <c r="USV85" s="4"/>
      <c r="USW85" s="4"/>
      <c r="USX85" s="4"/>
      <c r="USY85" s="4"/>
      <c r="USZ85" s="4"/>
      <c r="UTA85" s="4"/>
      <c r="UTB85" s="4"/>
      <c r="UTC85" s="4"/>
      <c r="UTD85" s="4"/>
      <c r="UTE85" s="4"/>
      <c r="UTF85" s="4"/>
      <c r="UTG85" s="4"/>
      <c r="UTH85" s="4"/>
      <c r="UTI85" s="4"/>
      <c r="UTJ85" s="4"/>
      <c r="UTK85" s="4"/>
      <c r="UTL85" s="4"/>
      <c r="UTM85" s="4"/>
      <c r="UTN85" s="4"/>
      <c r="UTO85" s="4"/>
      <c r="UTP85" s="4"/>
      <c r="UTQ85" s="4"/>
      <c r="UTR85" s="4"/>
      <c r="UTS85" s="4"/>
      <c r="UTT85" s="4"/>
      <c r="UTU85" s="4"/>
      <c r="UTV85" s="4"/>
      <c r="UTW85" s="4"/>
      <c r="UTX85" s="4"/>
      <c r="UTY85" s="4"/>
      <c r="UTZ85" s="4"/>
      <c r="UUA85" s="4"/>
      <c r="UUB85" s="4"/>
      <c r="UUC85" s="4"/>
      <c r="UUD85" s="4"/>
      <c r="UUE85" s="4"/>
      <c r="UUF85" s="4"/>
      <c r="UUG85" s="4"/>
      <c r="UUH85" s="4"/>
      <c r="UUI85" s="4"/>
      <c r="UUJ85" s="4"/>
      <c r="UUK85" s="4"/>
      <c r="UUL85" s="4"/>
      <c r="UUM85" s="4"/>
      <c r="UUN85" s="4"/>
      <c r="UUO85" s="4"/>
      <c r="UUP85" s="4"/>
      <c r="UUQ85" s="4"/>
      <c r="UUR85" s="4"/>
      <c r="UUS85" s="4"/>
      <c r="UUT85" s="4"/>
      <c r="UUU85" s="4"/>
      <c r="UUV85" s="4"/>
      <c r="UUW85" s="4"/>
      <c r="UUX85" s="4"/>
      <c r="UUY85" s="4"/>
      <c r="UUZ85" s="4"/>
      <c r="UVA85" s="4"/>
      <c r="UVB85" s="4"/>
      <c r="UVC85" s="4"/>
      <c r="UVD85" s="4"/>
      <c r="UVE85" s="4"/>
      <c r="UVF85" s="4"/>
      <c r="UVG85" s="4"/>
      <c r="UVH85" s="4"/>
      <c r="UVI85" s="4"/>
      <c r="UVJ85" s="4"/>
      <c r="UVK85" s="4"/>
      <c r="UVL85" s="4"/>
      <c r="UVM85" s="4"/>
      <c r="UVN85" s="4"/>
      <c r="UVO85" s="4"/>
      <c r="UVP85" s="4"/>
      <c r="UVQ85" s="4"/>
      <c r="UVR85" s="4"/>
      <c r="UVS85" s="4"/>
      <c r="UVT85" s="4"/>
      <c r="UVU85" s="4"/>
      <c r="UVV85" s="4"/>
      <c r="UVW85" s="4"/>
      <c r="UVX85" s="4"/>
      <c r="UVY85" s="4"/>
      <c r="UVZ85" s="4"/>
      <c r="UWA85" s="4"/>
      <c r="UWB85" s="4"/>
      <c r="UWC85" s="4"/>
      <c r="UWD85" s="4"/>
      <c r="UWE85" s="4"/>
      <c r="UWF85" s="4"/>
      <c r="UWG85" s="4"/>
      <c r="UWH85" s="4"/>
      <c r="UWI85" s="4"/>
      <c r="UWJ85" s="4"/>
      <c r="UWK85" s="4"/>
      <c r="UWL85" s="4"/>
      <c r="UWM85" s="4"/>
      <c r="UWN85" s="4"/>
      <c r="UWO85" s="4"/>
      <c r="UWP85" s="4"/>
      <c r="UWQ85" s="4"/>
      <c r="UWR85" s="4"/>
      <c r="UWS85" s="4"/>
      <c r="UWT85" s="4"/>
      <c r="UWU85" s="4"/>
      <c r="UWV85" s="4"/>
      <c r="UWW85" s="4"/>
      <c r="UWX85" s="4"/>
      <c r="UWY85" s="4"/>
      <c r="UWZ85" s="4"/>
      <c r="UXA85" s="4"/>
      <c r="UXB85" s="4"/>
      <c r="UXC85" s="4"/>
      <c r="UXD85" s="4"/>
      <c r="UXE85" s="4"/>
      <c r="UXF85" s="4"/>
      <c r="UXG85" s="4"/>
      <c r="UXH85" s="4"/>
      <c r="UXI85" s="4"/>
      <c r="UXJ85" s="4"/>
      <c r="UXK85" s="4"/>
      <c r="UXL85" s="4"/>
      <c r="UXM85" s="4"/>
      <c r="UXN85" s="4"/>
      <c r="UXO85" s="4"/>
      <c r="UXP85" s="4"/>
      <c r="UXQ85" s="4"/>
      <c r="UXR85" s="4"/>
      <c r="UXS85" s="4"/>
      <c r="UXT85" s="4"/>
      <c r="UXU85" s="4"/>
      <c r="UXV85" s="4"/>
      <c r="UXW85" s="4"/>
      <c r="UXX85" s="4"/>
      <c r="UXY85" s="4"/>
      <c r="UXZ85" s="4"/>
      <c r="UYA85" s="4"/>
      <c r="UYB85" s="4"/>
      <c r="UYC85" s="4"/>
      <c r="UYD85" s="4"/>
      <c r="UYE85" s="4"/>
      <c r="UYF85" s="4"/>
      <c r="UYG85" s="4"/>
      <c r="UYH85" s="4"/>
      <c r="UYI85" s="4"/>
      <c r="UYJ85" s="4"/>
      <c r="UYK85" s="4"/>
      <c r="UYL85" s="4"/>
      <c r="UYM85" s="4"/>
      <c r="UYN85" s="4"/>
      <c r="UYO85" s="4"/>
      <c r="UYP85" s="4"/>
      <c r="UYQ85" s="4"/>
      <c r="UYR85" s="4"/>
      <c r="UYS85" s="4"/>
      <c r="UYT85" s="4"/>
      <c r="UYU85" s="4"/>
      <c r="UYV85" s="4"/>
      <c r="UYW85" s="4"/>
      <c r="UYX85" s="4"/>
      <c r="UYY85" s="4"/>
      <c r="UYZ85" s="4"/>
      <c r="UZA85" s="4"/>
      <c r="UZB85" s="4"/>
      <c r="UZC85" s="4"/>
      <c r="UZD85" s="4"/>
      <c r="UZE85" s="4"/>
      <c r="UZF85" s="4"/>
      <c r="UZG85" s="4"/>
      <c r="UZH85" s="4"/>
      <c r="UZI85" s="4"/>
      <c r="UZJ85" s="4"/>
      <c r="UZK85" s="4"/>
      <c r="UZL85" s="4"/>
      <c r="UZM85" s="4"/>
      <c r="UZN85" s="4"/>
      <c r="UZO85" s="4"/>
      <c r="UZP85" s="4"/>
      <c r="UZQ85" s="4"/>
      <c r="UZR85" s="4"/>
      <c r="UZS85" s="4"/>
      <c r="UZT85" s="4"/>
      <c r="UZU85" s="4"/>
      <c r="UZV85" s="4"/>
      <c r="UZW85" s="4"/>
      <c r="UZX85" s="4"/>
      <c r="UZY85" s="4"/>
      <c r="UZZ85" s="4"/>
      <c r="VAA85" s="4"/>
      <c r="VAB85" s="4"/>
      <c r="VAC85" s="4"/>
      <c r="VAD85" s="4"/>
      <c r="VAE85" s="4"/>
      <c r="VAF85" s="4"/>
      <c r="VAG85" s="4"/>
      <c r="VAH85" s="4"/>
      <c r="VAI85" s="4"/>
      <c r="VAJ85" s="4"/>
      <c r="VAK85" s="4"/>
      <c r="VAL85" s="4"/>
      <c r="VAM85" s="4"/>
      <c r="VAN85" s="4"/>
      <c r="VAO85" s="4"/>
      <c r="VAP85" s="4"/>
      <c r="VAQ85" s="4"/>
      <c r="VAR85" s="4"/>
      <c r="VAS85" s="4"/>
      <c r="VAT85" s="4"/>
      <c r="VAU85" s="4"/>
      <c r="VAV85" s="4"/>
      <c r="VAW85" s="4"/>
      <c r="VAX85" s="4"/>
      <c r="VAY85" s="4"/>
      <c r="VAZ85" s="4"/>
      <c r="VBA85" s="4"/>
      <c r="VBB85" s="4"/>
      <c r="VBC85" s="4"/>
      <c r="VBD85" s="4"/>
      <c r="VBE85" s="4"/>
      <c r="VBF85" s="4"/>
      <c r="VBG85" s="4"/>
      <c r="VBH85" s="4"/>
      <c r="VBI85" s="4"/>
      <c r="VBJ85" s="4"/>
      <c r="VBK85" s="4"/>
      <c r="VBL85" s="4"/>
      <c r="VBM85" s="4"/>
      <c r="VBN85" s="4"/>
      <c r="VBO85" s="4"/>
      <c r="VBP85" s="4"/>
      <c r="VBQ85" s="4"/>
      <c r="VBR85" s="4"/>
      <c r="VBS85" s="4"/>
      <c r="VBT85" s="4"/>
      <c r="VBU85" s="4"/>
      <c r="VBV85" s="4"/>
      <c r="VBW85" s="4"/>
      <c r="VBX85" s="4"/>
      <c r="VBY85" s="4"/>
      <c r="VBZ85" s="4"/>
      <c r="VCA85" s="4"/>
      <c r="VCB85" s="4"/>
      <c r="VCC85" s="4"/>
      <c r="VCD85" s="4"/>
      <c r="VCE85" s="4"/>
      <c r="VCF85" s="4"/>
      <c r="VCG85" s="4"/>
      <c r="VCH85" s="4"/>
      <c r="VCI85" s="4"/>
      <c r="VCJ85" s="4"/>
      <c r="VCK85" s="4"/>
      <c r="VCL85" s="4"/>
      <c r="VCM85" s="4"/>
      <c r="VCN85" s="4"/>
      <c r="VCO85" s="4"/>
      <c r="VCP85" s="4"/>
      <c r="VCQ85" s="4"/>
      <c r="VCR85" s="4"/>
      <c r="VCS85" s="4"/>
      <c r="VCT85" s="4"/>
      <c r="VCU85" s="4"/>
      <c r="VCV85" s="4"/>
      <c r="VCW85" s="4"/>
      <c r="VCX85" s="4"/>
      <c r="VCY85" s="4"/>
      <c r="VCZ85" s="4"/>
      <c r="VDA85" s="4"/>
      <c r="VDB85" s="4"/>
      <c r="VDC85" s="4"/>
      <c r="VDD85" s="4"/>
      <c r="VDE85" s="4"/>
      <c r="VDF85" s="4"/>
      <c r="VDG85" s="4"/>
      <c r="VDH85" s="4"/>
      <c r="VDI85" s="4"/>
      <c r="VDJ85" s="4"/>
      <c r="VDK85" s="4"/>
      <c r="VDL85" s="4"/>
      <c r="VDM85" s="4"/>
      <c r="VDN85" s="4"/>
      <c r="VDO85" s="4"/>
      <c r="VDP85" s="4"/>
      <c r="VDQ85" s="4"/>
      <c r="VDR85" s="4"/>
      <c r="VDS85" s="4"/>
      <c r="VDT85" s="4"/>
      <c r="VDU85" s="4"/>
      <c r="VDV85" s="4"/>
      <c r="VDW85" s="4"/>
      <c r="VDX85" s="4"/>
      <c r="VDY85" s="4"/>
      <c r="VDZ85" s="4"/>
      <c r="VEA85" s="4"/>
      <c r="VEB85" s="4"/>
      <c r="VEC85" s="4"/>
      <c r="VED85" s="4"/>
      <c r="VEE85" s="4"/>
      <c r="VEF85" s="4"/>
      <c r="VEG85" s="4"/>
      <c r="VEH85" s="4"/>
      <c r="VEI85" s="4"/>
      <c r="VEJ85" s="4"/>
      <c r="VEK85" s="4"/>
      <c r="VEL85" s="4"/>
      <c r="VEM85" s="4"/>
      <c r="VEN85" s="4"/>
      <c r="VEO85" s="4"/>
      <c r="VEP85" s="4"/>
      <c r="VEQ85" s="4"/>
      <c r="VER85" s="4"/>
      <c r="VES85" s="4"/>
      <c r="VET85" s="4"/>
      <c r="VEU85" s="4"/>
      <c r="VEV85" s="4"/>
      <c r="VEW85" s="4"/>
      <c r="VEX85" s="4"/>
      <c r="VEY85" s="4"/>
      <c r="VEZ85" s="4"/>
      <c r="VFA85" s="4"/>
      <c r="VFB85" s="4"/>
      <c r="VFC85" s="4"/>
      <c r="VFD85" s="4"/>
      <c r="VFE85" s="4"/>
      <c r="VFF85" s="4"/>
      <c r="VFG85" s="4"/>
      <c r="VFH85" s="4"/>
      <c r="VFI85" s="4"/>
      <c r="VFJ85" s="4"/>
      <c r="VFK85" s="4"/>
      <c r="VFL85" s="4"/>
      <c r="VFM85" s="4"/>
      <c r="VFN85" s="4"/>
      <c r="VFO85" s="4"/>
      <c r="VFP85" s="4"/>
      <c r="VFQ85" s="4"/>
      <c r="VFR85" s="4"/>
      <c r="VFS85" s="4"/>
      <c r="VFT85" s="4"/>
      <c r="VFU85" s="4"/>
      <c r="VFV85" s="4"/>
      <c r="VFW85" s="4"/>
      <c r="VFX85" s="4"/>
      <c r="VFY85" s="4"/>
      <c r="VFZ85" s="4"/>
      <c r="VGA85" s="4"/>
      <c r="VGB85" s="4"/>
      <c r="VGC85" s="4"/>
      <c r="VGD85" s="4"/>
      <c r="VGE85" s="4"/>
      <c r="VGF85" s="4"/>
      <c r="VGG85" s="4"/>
      <c r="VGH85" s="4"/>
      <c r="VGI85" s="4"/>
      <c r="VGJ85" s="4"/>
      <c r="VGK85" s="4"/>
      <c r="VGL85" s="4"/>
      <c r="VGM85" s="4"/>
      <c r="VGN85" s="4"/>
      <c r="VGO85" s="4"/>
      <c r="VGP85" s="4"/>
      <c r="VGQ85" s="4"/>
      <c r="VGR85" s="4"/>
      <c r="VGS85" s="4"/>
      <c r="VGT85" s="4"/>
      <c r="VGU85" s="4"/>
      <c r="VGV85" s="4"/>
      <c r="VGW85" s="4"/>
      <c r="VGX85" s="4"/>
      <c r="VGY85" s="4"/>
      <c r="VGZ85" s="4"/>
      <c r="VHA85" s="4"/>
      <c r="VHB85" s="4"/>
      <c r="VHC85" s="4"/>
      <c r="VHD85" s="4"/>
      <c r="VHE85" s="4"/>
      <c r="VHF85" s="4"/>
      <c r="VHG85" s="4"/>
      <c r="VHH85" s="4"/>
      <c r="VHI85" s="4"/>
      <c r="VHJ85" s="4"/>
      <c r="VHK85" s="4"/>
      <c r="VHL85" s="4"/>
      <c r="VHM85" s="4"/>
      <c r="VHN85" s="4"/>
      <c r="VHO85" s="4"/>
      <c r="VHP85" s="4"/>
      <c r="VHQ85" s="4"/>
      <c r="VHR85" s="4"/>
      <c r="VHS85" s="4"/>
      <c r="VHT85" s="4"/>
      <c r="VHU85" s="4"/>
      <c r="VHV85" s="4"/>
      <c r="VHW85" s="4"/>
      <c r="VHX85" s="4"/>
      <c r="VHY85" s="4"/>
      <c r="VHZ85" s="4"/>
      <c r="VIA85" s="4"/>
      <c r="VIB85" s="4"/>
      <c r="VIC85" s="4"/>
      <c r="VID85" s="4"/>
      <c r="VIE85" s="4"/>
      <c r="VIF85" s="4"/>
      <c r="VIG85" s="4"/>
      <c r="VIH85" s="4"/>
      <c r="VII85" s="4"/>
      <c r="VIJ85" s="4"/>
      <c r="VIK85" s="4"/>
      <c r="VIL85" s="4"/>
      <c r="VIM85" s="4"/>
      <c r="VIN85" s="4"/>
      <c r="VIO85" s="4"/>
      <c r="VIP85" s="4"/>
      <c r="VIQ85" s="4"/>
      <c r="VIR85" s="4"/>
      <c r="VIS85" s="4"/>
      <c r="VIT85" s="4"/>
      <c r="VIU85" s="4"/>
      <c r="VIV85" s="4"/>
      <c r="VIW85" s="4"/>
      <c r="VIX85" s="4"/>
      <c r="VIY85" s="4"/>
      <c r="VIZ85" s="4"/>
      <c r="VJA85" s="4"/>
      <c r="VJB85" s="4"/>
      <c r="VJC85" s="4"/>
      <c r="VJD85" s="4"/>
      <c r="VJE85" s="4"/>
      <c r="VJF85" s="4"/>
      <c r="VJG85" s="4"/>
      <c r="VJH85" s="4"/>
      <c r="VJI85" s="4"/>
      <c r="VJJ85" s="4"/>
      <c r="VJK85" s="4"/>
      <c r="VJL85" s="4"/>
      <c r="VJM85" s="4"/>
      <c r="VJN85" s="4"/>
      <c r="VJO85" s="4"/>
      <c r="VJP85" s="4"/>
      <c r="VJQ85" s="4"/>
      <c r="VJR85" s="4"/>
      <c r="VJS85" s="4"/>
      <c r="VJT85" s="4"/>
      <c r="VJU85" s="4"/>
      <c r="VJV85" s="4"/>
      <c r="VJW85" s="4"/>
      <c r="VJX85" s="4"/>
      <c r="VJY85" s="4"/>
      <c r="VJZ85" s="4"/>
      <c r="VKA85" s="4"/>
      <c r="VKB85" s="4"/>
      <c r="VKC85" s="4"/>
      <c r="VKD85" s="4"/>
      <c r="VKE85" s="4"/>
      <c r="VKF85" s="4"/>
      <c r="VKG85" s="4"/>
      <c r="VKH85" s="4"/>
      <c r="VKI85" s="4"/>
      <c r="VKJ85" s="4"/>
      <c r="VKK85" s="4"/>
      <c r="VKL85" s="4"/>
      <c r="VKM85" s="4"/>
      <c r="VKN85" s="4"/>
      <c r="VKO85" s="4"/>
      <c r="VKP85" s="4"/>
      <c r="VKQ85" s="4"/>
      <c r="VKR85" s="4"/>
      <c r="VKS85" s="4"/>
      <c r="VKT85" s="4"/>
      <c r="VKU85" s="4"/>
      <c r="VKV85" s="4"/>
      <c r="VKW85" s="4"/>
      <c r="VKX85" s="4"/>
      <c r="VKY85" s="4"/>
      <c r="VKZ85" s="4"/>
      <c r="VLA85" s="4"/>
      <c r="VLB85" s="4"/>
      <c r="VLC85" s="4"/>
      <c r="VLD85" s="4"/>
      <c r="VLE85" s="4"/>
      <c r="VLF85" s="4"/>
      <c r="VLG85" s="4"/>
      <c r="VLH85" s="4"/>
      <c r="VLI85" s="4"/>
      <c r="VLJ85" s="4"/>
      <c r="VLK85" s="4"/>
      <c r="VLL85" s="4"/>
      <c r="VLM85" s="4"/>
      <c r="VLN85" s="4"/>
      <c r="VLO85" s="4"/>
      <c r="VLP85" s="4"/>
      <c r="VLQ85" s="4"/>
      <c r="VLR85" s="4"/>
      <c r="VLS85" s="4"/>
      <c r="VLT85" s="4"/>
      <c r="VLU85" s="4"/>
      <c r="VLV85" s="4"/>
      <c r="VLW85" s="4"/>
      <c r="VLX85" s="4"/>
      <c r="VLY85" s="4"/>
      <c r="VLZ85" s="4"/>
      <c r="VMA85" s="4"/>
      <c r="VMB85" s="4"/>
      <c r="VMC85" s="4"/>
      <c r="VMD85" s="4"/>
      <c r="VME85" s="4"/>
      <c r="VMF85" s="4"/>
      <c r="VMG85" s="4"/>
      <c r="VMH85" s="4"/>
      <c r="VMI85" s="4"/>
      <c r="VMJ85" s="4"/>
      <c r="VMK85" s="4"/>
      <c r="VML85" s="4"/>
      <c r="VMM85" s="4"/>
      <c r="VMN85" s="4"/>
      <c r="VMO85" s="4"/>
      <c r="VMP85" s="4"/>
      <c r="VMQ85" s="4"/>
      <c r="VMR85" s="4"/>
      <c r="VMS85" s="4"/>
      <c r="VMT85" s="4"/>
      <c r="VMU85" s="4"/>
      <c r="VMV85" s="4"/>
      <c r="VMW85" s="4"/>
      <c r="VMX85" s="4"/>
      <c r="VMY85" s="4"/>
      <c r="VMZ85" s="4"/>
      <c r="VNA85" s="4"/>
      <c r="VNB85" s="4"/>
      <c r="VNC85" s="4"/>
      <c r="VND85" s="4"/>
      <c r="VNE85" s="4"/>
      <c r="VNF85" s="4"/>
      <c r="VNG85" s="4"/>
      <c r="VNH85" s="4"/>
      <c r="VNI85" s="4"/>
      <c r="VNJ85" s="4"/>
      <c r="VNK85" s="4"/>
      <c r="VNL85" s="4"/>
      <c r="VNM85" s="4"/>
      <c r="VNN85" s="4"/>
      <c r="VNO85" s="4"/>
      <c r="VNP85" s="4"/>
      <c r="VNQ85" s="4"/>
      <c r="VNR85" s="4"/>
      <c r="VNS85" s="4"/>
      <c r="VNT85" s="4"/>
      <c r="VNU85" s="4"/>
      <c r="VNV85" s="4"/>
      <c r="VNW85" s="4"/>
      <c r="VNX85" s="4"/>
      <c r="VNY85" s="4"/>
      <c r="VNZ85" s="4"/>
      <c r="VOA85" s="4"/>
      <c r="VOB85" s="4"/>
      <c r="VOC85" s="4"/>
      <c r="VOD85" s="4"/>
      <c r="VOE85" s="4"/>
      <c r="VOF85" s="4"/>
      <c r="VOG85" s="4"/>
      <c r="VOH85" s="4"/>
      <c r="VOI85" s="4"/>
      <c r="VOJ85" s="4"/>
      <c r="VOK85" s="4"/>
      <c r="VOL85" s="4"/>
      <c r="VOM85" s="4"/>
      <c r="VON85" s="4"/>
      <c r="VOO85" s="4"/>
      <c r="VOP85" s="4"/>
      <c r="VOQ85" s="4"/>
      <c r="VOR85" s="4"/>
      <c r="VOS85" s="4"/>
      <c r="VOT85" s="4"/>
      <c r="VOU85" s="4"/>
      <c r="VOV85" s="4"/>
      <c r="VOW85" s="4"/>
      <c r="VOX85" s="4"/>
      <c r="VOY85" s="4"/>
      <c r="VOZ85" s="4"/>
      <c r="VPA85" s="4"/>
      <c r="VPB85" s="4"/>
      <c r="VPC85" s="4"/>
      <c r="VPD85" s="4"/>
      <c r="VPE85" s="4"/>
      <c r="VPF85" s="4"/>
      <c r="VPG85" s="4"/>
      <c r="VPH85" s="4"/>
      <c r="VPI85" s="4"/>
      <c r="VPJ85" s="4"/>
      <c r="VPK85" s="4"/>
      <c r="VPL85" s="4"/>
      <c r="VPM85" s="4"/>
      <c r="VPN85" s="4"/>
      <c r="VPO85" s="4"/>
      <c r="VPP85" s="4"/>
      <c r="VPQ85" s="4"/>
      <c r="VPR85" s="4"/>
      <c r="VPS85" s="4"/>
      <c r="VPT85" s="4"/>
      <c r="VPU85" s="4"/>
      <c r="VPV85" s="4"/>
      <c r="VPW85" s="4"/>
      <c r="VPX85" s="4"/>
      <c r="VPY85" s="4"/>
      <c r="VPZ85" s="4"/>
      <c r="VQA85" s="4"/>
      <c r="VQB85" s="4"/>
      <c r="VQC85" s="4"/>
      <c r="VQD85" s="4"/>
      <c r="VQE85" s="4"/>
      <c r="VQF85" s="4"/>
      <c r="VQG85" s="4"/>
      <c r="VQH85" s="4"/>
      <c r="VQI85" s="4"/>
      <c r="VQJ85" s="4"/>
      <c r="VQK85" s="4"/>
      <c r="VQL85" s="4"/>
      <c r="VQM85" s="4"/>
      <c r="VQN85" s="4"/>
      <c r="VQO85" s="4"/>
      <c r="VQP85" s="4"/>
      <c r="VQQ85" s="4"/>
      <c r="VQR85" s="4"/>
      <c r="VQS85" s="4"/>
      <c r="VQT85" s="4"/>
      <c r="VQU85" s="4"/>
      <c r="VQV85" s="4"/>
      <c r="VQW85" s="4"/>
      <c r="VQX85" s="4"/>
      <c r="VQY85" s="4"/>
      <c r="VQZ85" s="4"/>
      <c r="VRA85" s="4"/>
      <c r="VRB85" s="4"/>
      <c r="VRC85" s="4"/>
      <c r="VRD85" s="4"/>
      <c r="VRE85" s="4"/>
      <c r="VRF85" s="4"/>
      <c r="VRG85" s="4"/>
      <c r="VRH85" s="4"/>
      <c r="VRI85" s="4"/>
      <c r="VRJ85" s="4"/>
      <c r="VRK85" s="4"/>
      <c r="VRL85" s="4"/>
      <c r="VRM85" s="4"/>
      <c r="VRN85" s="4"/>
      <c r="VRO85" s="4"/>
      <c r="VRP85" s="4"/>
      <c r="VRQ85" s="4"/>
      <c r="VRR85" s="4"/>
      <c r="VRS85" s="4"/>
      <c r="VRT85" s="4"/>
      <c r="VRU85" s="4"/>
      <c r="VRV85" s="4"/>
      <c r="VRW85" s="4"/>
      <c r="VRX85" s="4"/>
      <c r="VRY85" s="4"/>
      <c r="VRZ85" s="4"/>
      <c r="VSA85" s="4"/>
      <c r="VSB85" s="4"/>
      <c r="VSC85" s="4"/>
      <c r="VSD85" s="4"/>
      <c r="VSE85" s="4"/>
      <c r="VSF85" s="4"/>
      <c r="VSG85" s="4"/>
      <c r="VSH85" s="4"/>
      <c r="VSI85" s="4"/>
      <c r="VSJ85" s="4"/>
      <c r="VSK85" s="4"/>
      <c r="VSL85" s="4"/>
      <c r="VSM85" s="4"/>
      <c r="VSN85" s="4"/>
      <c r="VSO85" s="4"/>
      <c r="VSP85" s="4"/>
      <c r="VSQ85" s="4"/>
      <c r="VSR85" s="4"/>
      <c r="VSS85" s="4"/>
      <c r="VST85" s="4"/>
      <c r="VSU85" s="4"/>
      <c r="VSV85" s="4"/>
      <c r="VSW85" s="4"/>
      <c r="VSX85" s="4"/>
      <c r="VSY85" s="4"/>
      <c r="VSZ85" s="4"/>
      <c r="VTA85" s="4"/>
      <c r="VTB85" s="4"/>
      <c r="VTC85" s="4"/>
      <c r="VTD85" s="4"/>
      <c r="VTE85" s="4"/>
      <c r="VTF85" s="4"/>
      <c r="VTG85" s="4"/>
      <c r="VTH85" s="4"/>
      <c r="VTI85" s="4"/>
      <c r="VTJ85" s="4"/>
      <c r="VTK85" s="4"/>
      <c r="VTL85" s="4"/>
      <c r="VTM85" s="4"/>
      <c r="VTN85" s="4"/>
      <c r="VTO85" s="4"/>
      <c r="VTP85" s="4"/>
      <c r="VTQ85" s="4"/>
      <c r="VTR85" s="4"/>
      <c r="VTS85" s="4"/>
      <c r="VTT85" s="4"/>
      <c r="VTU85" s="4"/>
      <c r="VTV85" s="4"/>
      <c r="VTW85" s="4"/>
      <c r="VTX85" s="4"/>
      <c r="VTY85" s="4"/>
      <c r="VTZ85" s="4"/>
      <c r="VUA85" s="4"/>
      <c r="VUB85" s="4"/>
      <c r="VUC85" s="4"/>
      <c r="VUD85" s="4"/>
      <c r="VUE85" s="4"/>
      <c r="VUF85" s="4"/>
      <c r="VUG85" s="4"/>
      <c r="VUH85" s="4"/>
      <c r="VUI85" s="4"/>
      <c r="VUJ85" s="4"/>
      <c r="VUK85" s="4"/>
      <c r="VUL85" s="4"/>
      <c r="VUM85" s="4"/>
      <c r="VUN85" s="4"/>
      <c r="VUO85" s="4"/>
      <c r="VUP85" s="4"/>
      <c r="VUQ85" s="4"/>
      <c r="VUR85" s="4"/>
      <c r="VUS85" s="4"/>
      <c r="VUT85" s="4"/>
      <c r="VUU85" s="4"/>
      <c r="VUV85" s="4"/>
      <c r="VUW85" s="4"/>
      <c r="VUX85" s="4"/>
      <c r="VUY85" s="4"/>
      <c r="VUZ85" s="4"/>
      <c r="VVA85" s="4"/>
      <c r="VVB85" s="4"/>
      <c r="VVC85" s="4"/>
      <c r="VVD85" s="4"/>
      <c r="VVE85" s="4"/>
      <c r="VVF85" s="4"/>
      <c r="VVG85" s="4"/>
      <c r="VVH85" s="4"/>
      <c r="VVI85" s="4"/>
      <c r="VVJ85" s="4"/>
      <c r="VVK85" s="4"/>
      <c r="VVL85" s="4"/>
      <c r="VVM85" s="4"/>
      <c r="VVN85" s="4"/>
      <c r="VVO85" s="4"/>
      <c r="VVP85" s="4"/>
      <c r="VVQ85" s="4"/>
      <c r="VVR85" s="4"/>
      <c r="VVS85" s="4"/>
      <c r="VVT85" s="4"/>
      <c r="VVU85" s="4"/>
      <c r="VVV85" s="4"/>
      <c r="VVW85" s="4"/>
      <c r="VVX85" s="4"/>
      <c r="VVY85" s="4"/>
      <c r="VVZ85" s="4"/>
      <c r="VWA85" s="4"/>
      <c r="VWB85" s="4"/>
      <c r="VWC85" s="4"/>
      <c r="VWD85" s="4"/>
      <c r="VWE85" s="4"/>
      <c r="VWF85" s="4"/>
      <c r="VWG85" s="4"/>
      <c r="VWH85" s="4"/>
      <c r="VWI85" s="4"/>
      <c r="VWJ85" s="4"/>
      <c r="VWK85" s="4"/>
      <c r="VWL85" s="4"/>
      <c r="VWM85" s="4"/>
      <c r="VWN85" s="4"/>
      <c r="VWO85" s="4"/>
      <c r="VWP85" s="4"/>
      <c r="VWQ85" s="4"/>
      <c r="VWR85" s="4"/>
      <c r="VWS85" s="4"/>
      <c r="VWT85" s="4"/>
      <c r="VWU85" s="4"/>
      <c r="VWV85" s="4"/>
      <c r="VWW85" s="4"/>
      <c r="VWX85" s="4"/>
      <c r="VWY85" s="4"/>
      <c r="VWZ85" s="4"/>
      <c r="VXA85" s="4"/>
      <c r="VXB85" s="4"/>
      <c r="VXC85" s="4"/>
      <c r="VXD85" s="4"/>
      <c r="VXE85" s="4"/>
      <c r="VXF85" s="4"/>
      <c r="VXG85" s="4"/>
      <c r="VXH85" s="4"/>
      <c r="VXI85" s="4"/>
      <c r="VXJ85" s="4"/>
      <c r="VXK85" s="4"/>
      <c r="VXL85" s="4"/>
      <c r="VXM85" s="4"/>
      <c r="VXN85" s="4"/>
      <c r="VXO85" s="4"/>
      <c r="VXP85" s="4"/>
      <c r="VXQ85" s="4"/>
      <c r="VXR85" s="4"/>
      <c r="VXS85" s="4"/>
      <c r="VXT85" s="4"/>
      <c r="VXU85" s="4"/>
      <c r="VXV85" s="4"/>
      <c r="VXW85" s="4"/>
      <c r="VXX85" s="4"/>
      <c r="VXY85" s="4"/>
      <c r="VXZ85" s="4"/>
      <c r="VYA85" s="4"/>
      <c r="VYB85" s="4"/>
      <c r="VYC85" s="4"/>
      <c r="VYD85" s="4"/>
      <c r="VYE85" s="4"/>
      <c r="VYF85" s="4"/>
      <c r="VYG85" s="4"/>
      <c r="VYH85" s="4"/>
      <c r="VYI85" s="4"/>
      <c r="VYJ85" s="4"/>
      <c r="VYK85" s="4"/>
      <c r="VYL85" s="4"/>
      <c r="VYM85" s="4"/>
      <c r="VYN85" s="4"/>
      <c r="VYO85" s="4"/>
      <c r="VYP85" s="4"/>
      <c r="VYQ85" s="4"/>
      <c r="VYR85" s="4"/>
      <c r="VYS85" s="4"/>
      <c r="VYT85" s="4"/>
      <c r="VYU85" s="4"/>
      <c r="VYV85" s="4"/>
      <c r="VYW85" s="4"/>
      <c r="VYX85" s="4"/>
      <c r="VYY85" s="4"/>
      <c r="VYZ85" s="4"/>
      <c r="VZA85" s="4"/>
      <c r="VZB85" s="4"/>
      <c r="VZC85" s="4"/>
      <c r="VZD85" s="4"/>
      <c r="VZE85" s="4"/>
      <c r="VZF85" s="4"/>
      <c r="VZG85" s="4"/>
      <c r="VZH85" s="4"/>
      <c r="VZI85" s="4"/>
      <c r="VZJ85" s="4"/>
      <c r="VZK85" s="4"/>
      <c r="VZL85" s="4"/>
      <c r="VZM85" s="4"/>
      <c r="VZN85" s="4"/>
      <c r="VZO85" s="4"/>
      <c r="VZP85" s="4"/>
      <c r="VZQ85" s="4"/>
      <c r="VZR85" s="4"/>
      <c r="VZS85" s="4"/>
      <c r="VZT85" s="4"/>
      <c r="VZU85" s="4"/>
      <c r="VZV85" s="4"/>
      <c r="VZW85" s="4"/>
      <c r="VZX85" s="4"/>
      <c r="VZY85" s="4"/>
      <c r="VZZ85" s="4"/>
      <c r="WAA85" s="4"/>
      <c r="WAB85" s="4"/>
      <c r="WAC85" s="4"/>
      <c r="WAD85" s="4"/>
      <c r="WAE85" s="4"/>
      <c r="WAF85" s="4"/>
      <c r="WAG85" s="4"/>
      <c r="WAH85" s="4"/>
      <c r="WAI85" s="4"/>
      <c r="WAJ85" s="4"/>
      <c r="WAK85" s="4"/>
      <c r="WAL85" s="4"/>
      <c r="WAM85" s="4"/>
      <c r="WAN85" s="4"/>
      <c r="WAO85" s="4"/>
      <c r="WAP85" s="4"/>
      <c r="WAQ85" s="4"/>
      <c r="WAR85" s="4"/>
      <c r="WAS85" s="4"/>
      <c r="WAT85" s="4"/>
      <c r="WAU85" s="4"/>
      <c r="WAV85" s="4"/>
      <c r="WAW85" s="4"/>
      <c r="WAX85" s="4"/>
      <c r="WAY85" s="4"/>
      <c r="WAZ85" s="4"/>
      <c r="WBA85" s="4"/>
      <c r="WBB85" s="4"/>
      <c r="WBC85" s="4"/>
      <c r="WBD85" s="4"/>
      <c r="WBE85" s="4"/>
      <c r="WBF85" s="4"/>
      <c r="WBG85" s="4"/>
      <c r="WBH85" s="4"/>
      <c r="WBI85" s="4"/>
      <c r="WBJ85" s="4"/>
      <c r="WBK85" s="4"/>
      <c r="WBL85" s="4"/>
      <c r="WBM85" s="4"/>
      <c r="WBN85" s="4"/>
      <c r="WBO85" s="4"/>
      <c r="WBP85" s="4"/>
      <c r="WBQ85" s="4"/>
      <c r="WBR85" s="4"/>
      <c r="WBS85" s="4"/>
      <c r="WBT85" s="4"/>
      <c r="WBU85" s="4"/>
      <c r="WBV85" s="4"/>
      <c r="WBW85" s="4"/>
      <c r="WBX85" s="4"/>
      <c r="WBY85" s="4"/>
      <c r="WBZ85" s="4"/>
      <c r="WCA85" s="4"/>
      <c r="WCB85" s="4"/>
      <c r="WCC85" s="4"/>
      <c r="WCD85" s="4"/>
      <c r="WCE85" s="4"/>
      <c r="WCF85" s="4"/>
      <c r="WCG85" s="4"/>
      <c r="WCH85" s="4"/>
      <c r="WCI85" s="4"/>
      <c r="WCJ85" s="4"/>
      <c r="WCK85" s="4"/>
      <c r="WCL85" s="4"/>
      <c r="WCM85" s="4"/>
      <c r="WCN85" s="4"/>
      <c r="WCO85" s="4"/>
      <c r="WCP85" s="4"/>
      <c r="WCQ85" s="4"/>
      <c r="WCR85" s="4"/>
      <c r="WCS85" s="4"/>
      <c r="WCT85" s="4"/>
      <c r="WCU85" s="4"/>
      <c r="WCV85" s="4"/>
      <c r="WCW85" s="4"/>
      <c r="WCX85" s="4"/>
      <c r="WCY85" s="4"/>
      <c r="WCZ85" s="4"/>
      <c r="WDA85" s="4"/>
      <c r="WDB85" s="4"/>
      <c r="WDC85" s="4"/>
      <c r="WDD85" s="4"/>
      <c r="WDE85" s="4"/>
      <c r="WDF85" s="4"/>
      <c r="WDG85" s="4"/>
      <c r="WDH85" s="4"/>
      <c r="WDI85" s="4"/>
      <c r="WDJ85" s="4"/>
      <c r="WDK85" s="4"/>
      <c r="WDL85" s="4"/>
      <c r="WDM85" s="4"/>
      <c r="WDN85" s="4"/>
      <c r="WDO85" s="4"/>
      <c r="WDP85" s="4"/>
      <c r="WDQ85" s="4"/>
      <c r="WDR85" s="4"/>
      <c r="WDS85" s="4"/>
      <c r="WDT85" s="4"/>
      <c r="WDU85" s="4"/>
      <c r="WDV85" s="4"/>
      <c r="WDW85" s="4"/>
      <c r="WDX85" s="4"/>
      <c r="WDY85" s="4"/>
      <c r="WDZ85" s="4"/>
      <c r="WEA85" s="4"/>
      <c r="WEB85" s="4"/>
      <c r="WEC85" s="4"/>
      <c r="WED85" s="4"/>
      <c r="WEE85" s="4"/>
      <c r="WEF85" s="4"/>
      <c r="WEG85" s="4"/>
      <c r="WEH85" s="4"/>
      <c r="WEI85" s="4"/>
      <c r="WEJ85" s="4"/>
      <c r="WEK85" s="4"/>
      <c r="WEL85" s="4"/>
      <c r="WEM85" s="4"/>
      <c r="WEN85" s="4"/>
      <c r="WEO85" s="4"/>
      <c r="WEP85" s="4"/>
      <c r="WEQ85" s="4"/>
      <c r="WER85" s="4"/>
      <c r="WES85" s="4"/>
      <c r="WET85" s="4"/>
      <c r="WEU85" s="4"/>
      <c r="WEV85" s="4"/>
      <c r="WEW85" s="4"/>
      <c r="WEX85" s="4"/>
      <c r="WEY85" s="4"/>
      <c r="WEZ85" s="4"/>
      <c r="WFA85" s="4"/>
      <c r="WFB85" s="4"/>
      <c r="WFC85" s="4"/>
      <c r="WFD85" s="4"/>
      <c r="WFE85" s="4"/>
      <c r="WFF85" s="4"/>
      <c r="WFG85" s="4"/>
      <c r="WFH85" s="4"/>
      <c r="WFI85" s="4"/>
      <c r="WFJ85" s="4"/>
      <c r="WFK85" s="4"/>
      <c r="WFL85" s="4"/>
      <c r="WFM85" s="4"/>
      <c r="WFN85" s="4"/>
      <c r="WFO85" s="4"/>
      <c r="WFP85" s="4"/>
      <c r="WFQ85" s="4"/>
      <c r="WFR85" s="4"/>
      <c r="WFS85" s="4"/>
      <c r="WFT85" s="4"/>
      <c r="WFU85" s="4"/>
      <c r="WFV85" s="4"/>
      <c r="WFW85" s="4"/>
      <c r="WFX85" s="4"/>
      <c r="WFY85" s="4"/>
      <c r="WFZ85" s="4"/>
      <c r="WGA85" s="4"/>
      <c r="WGB85" s="4"/>
      <c r="WGC85" s="4"/>
      <c r="WGD85" s="4"/>
      <c r="WGE85" s="4"/>
      <c r="WGF85" s="4"/>
      <c r="WGG85" s="4"/>
      <c r="WGH85" s="4"/>
      <c r="WGI85" s="4"/>
      <c r="WGJ85" s="4"/>
      <c r="WGK85" s="4"/>
      <c r="WGL85" s="4"/>
      <c r="WGM85" s="4"/>
      <c r="WGN85" s="4"/>
      <c r="WGO85" s="4"/>
      <c r="WGP85" s="4"/>
      <c r="WGQ85" s="4"/>
      <c r="WGR85" s="4"/>
      <c r="WGS85" s="4"/>
      <c r="WGT85" s="4"/>
      <c r="WGU85" s="4"/>
      <c r="WGV85" s="4"/>
      <c r="WGW85" s="4"/>
      <c r="WGX85" s="4"/>
      <c r="WGY85" s="4"/>
      <c r="WGZ85" s="4"/>
      <c r="WHA85" s="4"/>
      <c r="WHB85" s="4"/>
      <c r="WHC85" s="4"/>
      <c r="WHD85" s="4"/>
      <c r="WHE85" s="4"/>
      <c r="WHF85" s="4"/>
      <c r="WHG85" s="4"/>
      <c r="WHH85" s="4"/>
      <c r="WHI85" s="4"/>
      <c r="WHJ85" s="4"/>
      <c r="WHK85" s="4"/>
      <c r="WHL85" s="4"/>
      <c r="WHM85" s="4"/>
      <c r="WHN85" s="4"/>
      <c r="WHO85" s="4"/>
      <c r="WHP85" s="4"/>
      <c r="WHQ85" s="4"/>
      <c r="WHR85" s="4"/>
      <c r="WHS85" s="4"/>
      <c r="WHT85" s="4"/>
      <c r="WHU85" s="4"/>
      <c r="WHV85" s="4"/>
      <c r="WHW85" s="4"/>
      <c r="WHX85" s="4"/>
      <c r="WHY85" s="4"/>
      <c r="WHZ85" s="4"/>
      <c r="WIA85" s="4"/>
      <c r="WIB85" s="4"/>
      <c r="WIC85" s="4"/>
      <c r="WID85" s="4"/>
      <c r="WIE85" s="4"/>
      <c r="WIF85" s="4"/>
      <c r="WIG85" s="4"/>
      <c r="WIH85" s="4"/>
      <c r="WII85" s="4"/>
      <c r="WIJ85" s="4"/>
      <c r="WIK85" s="4"/>
      <c r="WIL85" s="4"/>
      <c r="WIM85" s="4"/>
      <c r="WIN85" s="4"/>
      <c r="WIO85" s="4"/>
      <c r="WIP85" s="4"/>
      <c r="WIQ85" s="4"/>
      <c r="WIR85" s="4"/>
      <c r="WIS85" s="4"/>
      <c r="WIT85" s="4"/>
      <c r="WIU85" s="4"/>
      <c r="WIV85" s="4"/>
      <c r="WIW85" s="4"/>
      <c r="WIX85" s="4"/>
      <c r="WIY85" s="4"/>
      <c r="WIZ85" s="4"/>
      <c r="WJA85" s="4"/>
      <c r="WJB85" s="4"/>
      <c r="WJC85" s="4"/>
      <c r="WJD85" s="4"/>
      <c r="WJE85" s="4"/>
      <c r="WJF85" s="4"/>
      <c r="WJG85" s="4"/>
      <c r="WJH85" s="4"/>
      <c r="WJI85" s="4"/>
      <c r="WJJ85" s="4"/>
      <c r="WJK85" s="4"/>
      <c r="WJL85" s="4"/>
      <c r="WJM85" s="4"/>
      <c r="WJN85" s="4"/>
      <c r="WJO85" s="4"/>
      <c r="WJP85" s="4"/>
      <c r="WJQ85" s="4"/>
      <c r="WJR85" s="4"/>
      <c r="WJS85" s="4"/>
      <c r="WJT85" s="4"/>
      <c r="WJU85" s="4"/>
      <c r="WJV85" s="4"/>
      <c r="WJW85" s="4"/>
      <c r="WJX85" s="4"/>
      <c r="WJY85" s="4"/>
      <c r="WJZ85" s="4"/>
      <c r="WKA85" s="4"/>
      <c r="WKB85" s="4"/>
      <c r="WKC85" s="4"/>
      <c r="WKD85" s="4"/>
      <c r="WKE85" s="4"/>
      <c r="WKF85" s="4"/>
      <c r="WKG85" s="4"/>
      <c r="WKH85" s="4"/>
      <c r="WKI85" s="4"/>
      <c r="WKJ85" s="4"/>
      <c r="WKK85" s="4"/>
      <c r="WKL85" s="4"/>
      <c r="WKM85" s="4"/>
      <c r="WKN85" s="4"/>
      <c r="WKO85" s="4"/>
      <c r="WKP85" s="4"/>
      <c r="WKQ85" s="4"/>
      <c r="WKR85" s="4"/>
      <c r="WKS85" s="4"/>
      <c r="WKT85" s="4"/>
      <c r="WKU85" s="4"/>
      <c r="WKV85" s="4"/>
      <c r="WKW85" s="4"/>
      <c r="WKX85" s="4"/>
      <c r="WKY85" s="4"/>
      <c r="WKZ85" s="4"/>
      <c r="WLA85" s="4"/>
      <c r="WLB85" s="4"/>
      <c r="WLC85" s="4"/>
      <c r="WLD85" s="4"/>
      <c r="WLE85" s="4"/>
      <c r="WLF85" s="4"/>
      <c r="WLG85" s="4"/>
      <c r="WLH85" s="4"/>
      <c r="WLI85" s="4"/>
      <c r="WLJ85" s="4"/>
      <c r="WLK85" s="4"/>
      <c r="WLL85" s="4"/>
      <c r="WLM85" s="4"/>
      <c r="WLN85" s="4"/>
      <c r="WLO85" s="4"/>
      <c r="WLP85" s="4"/>
      <c r="WLQ85" s="4"/>
      <c r="WLR85" s="4"/>
      <c r="WLS85" s="4"/>
      <c r="WLT85" s="4"/>
      <c r="WLU85" s="4"/>
      <c r="WLV85" s="4"/>
      <c r="WLW85" s="4"/>
      <c r="WLX85" s="4"/>
      <c r="WLY85" s="4"/>
      <c r="WLZ85" s="4"/>
      <c r="WMA85" s="4"/>
      <c r="WMB85" s="4"/>
      <c r="WMC85" s="4"/>
      <c r="WMD85" s="4"/>
      <c r="WME85" s="4"/>
      <c r="WMF85" s="4"/>
      <c r="WMG85" s="4"/>
      <c r="WMH85" s="4"/>
      <c r="WMI85" s="4"/>
      <c r="WMJ85" s="4"/>
      <c r="WMK85" s="4"/>
      <c r="WML85" s="4"/>
      <c r="WMM85" s="4"/>
      <c r="WMN85" s="4"/>
      <c r="WMO85" s="4"/>
      <c r="WMP85" s="4"/>
      <c r="WMQ85" s="4"/>
      <c r="WMR85" s="4"/>
      <c r="WMS85" s="4"/>
      <c r="WMT85" s="4"/>
      <c r="WMU85" s="4"/>
      <c r="WMV85" s="4"/>
      <c r="WMW85" s="4"/>
      <c r="WMX85" s="4"/>
      <c r="WMY85" s="4"/>
      <c r="WMZ85" s="4"/>
      <c r="WNA85" s="4"/>
      <c r="WNB85" s="4"/>
      <c r="WNC85" s="4"/>
      <c r="WND85" s="4"/>
      <c r="WNE85" s="4"/>
      <c r="WNF85" s="4"/>
      <c r="WNG85" s="4"/>
      <c r="WNH85" s="4"/>
      <c r="WNI85" s="4"/>
      <c r="WNJ85" s="4"/>
      <c r="WNK85" s="4"/>
      <c r="WNL85" s="4"/>
      <c r="WNM85" s="4"/>
      <c r="WNN85" s="4"/>
      <c r="WNO85" s="4"/>
      <c r="WNP85" s="4"/>
      <c r="WNQ85" s="4"/>
      <c r="WNR85" s="4"/>
      <c r="WNS85" s="4"/>
      <c r="WNT85" s="4"/>
      <c r="WNU85" s="4"/>
      <c r="WNV85" s="4"/>
      <c r="WNW85" s="4"/>
      <c r="WNX85" s="4"/>
      <c r="WNY85" s="4"/>
      <c r="WNZ85" s="4"/>
      <c r="WOA85" s="4"/>
      <c r="WOB85" s="4"/>
      <c r="WOC85" s="4"/>
      <c r="WOD85" s="4"/>
      <c r="WOE85" s="4"/>
      <c r="WOF85" s="4"/>
      <c r="WOG85" s="4"/>
      <c r="WOH85" s="4"/>
      <c r="WOI85" s="4"/>
      <c r="WOJ85" s="4"/>
      <c r="WOK85" s="4"/>
      <c r="WOL85" s="4"/>
      <c r="WOM85" s="4"/>
      <c r="WON85" s="4"/>
      <c r="WOO85" s="4"/>
      <c r="WOP85" s="4"/>
      <c r="WOQ85" s="4"/>
      <c r="WOR85" s="4"/>
      <c r="WOS85" s="4"/>
      <c r="WOT85" s="4"/>
      <c r="WOU85" s="4"/>
      <c r="WOV85" s="4"/>
      <c r="WOW85" s="4"/>
      <c r="WOX85" s="4"/>
      <c r="WOY85" s="4"/>
      <c r="WOZ85" s="4"/>
      <c r="WPA85" s="4"/>
      <c r="WPB85" s="4"/>
      <c r="WPC85" s="4"/>
      <c r="WPD85" s="4"/>
      <c r="WPE85" s="4"/>
      <c r="WPF85" s="4"/>
      <c r="WPG85" s="4"/>
      <c r="WPH85" s="4"/>
      <c r="WPI85" s="4"/>
      <c r="WPJ85" s="4"/>
      <c r="WPK85" s="4"/>
      <c r="WPL85" s="4"/>
      <c r="WPM85" s="4"/>
      <c r="WPN85" s="4"/>
      <c r="WPO85" s="4"/>
      <c r="WPP85" s="4"/>
      <c r="WPQ85" s="4"/>
      <c r="WPR85" s="4"/>
      <c r="WPS85" s="4"/>
      <c r="WPT85" s="4"/>
      <c r="WPU85" s="4"/>
      <c r="WPV85" s="4"/>
      <c r="WPW85" s="4"/>
      <c r="WPX85" s="4"/>
      <c r="WPY85" s="4"/>
      <c r="WPZ85" s="4"/>
      <c r="WQA85" s="4"/>
      <c r="WQB85" s="4"/>
      <c r="WQC85" s="4"/>
      <c r="WQD85" s="4"/>
      <c r="WQE85" s="4"/>
      <c r="WQF85" s="4"/>
      <c r="WQG85" s="4"/>
      <c r="WQH85" s="4"/>
      <c r="WQI85" s="4"/>
      <c r="WQJ85" s="4"/>
      <c r="WQK85" s="4"/>
      <c r="WQL85" s="4"/>
      <c r="WQM85" s="4"/>
      <c r="WQN85" s="4"/>
      <c r="WQO85" s="4"/>
      <c r="WQP85" s="4"/>
      <c r="WQQ85" s="4"/>
      <c r="WQR85" s="4"/>
      <c r="WQS85" s="4"/>
      <c r="WQT85" s="4"/>
      <c r="WQU85" s="4"/>
      <c r="WQV85" s="4"/>
      <c r="WQW85" s="4"/>
      <c r="WQX85" s="4"/>
      <c r="WQY85" s="4"/>
      <c r="WQZ85" s="4"/>
      <c r="WRA85" s="4"/>
      <c r="WRB85" s="4"/>
      <c r="WRC85" s="4"/>
      <c r="WRD85" s="4"/>
      <c r="WRE85" s="4"/>
      <c r="WRF85" s="4"/>
      <c r="WRG85" s="4"/>
      <c r="WRH85" s="4"/>
      <c r="WRI85" s="4"/>
      <c r="WRJ85" s="4"/>
      <c r="WRK85" s="4"/>
      <c r="WRL85" s="4"/>
      <c r="WRM85" s="4"/>
      <c r="WRN85" s="4"/>
      <c r="WRO85" s="4"/>
      <c r="WRP85" s="4"/>
      <c r="WRQ85" s="4"/>
      <c r="WRR85" s="4"/>
      <c r="WRS85" s="4"/>
      <c r="WRT85" s="4"/>
      <c r="WRU85" s="4"/>
      <c r="WRV85" s="4"/>
      <c r="WRW85" s="4"/>
      <c r="WRX85" s="4"/>
      <c r="WRY85" s="4"/>
      <c r="WRZ85" s="4"/>
      <c r="WSA85" s="4"/>
      <c r="WSB85" s="4"/>
      <c r="WSC85" s="4"/>
      <c r="WSD85" s="4"/>
      <c r="WSE85" s="4"/>
      <c r="WSF85" s="4"/>
      <c r="WSG85" s="4"/>
      <c r="WSH85" s="4"/>
      <c r="WSI85" s="4"/>
      <c r="WSJ85" s="4"/>
      <c r="WSK85" s="4"/>
      <c r="WSL85" s="4"/>
      <c r="WSM85" s="4"/>
      <c r="WSN85" s="4"/>
      <c r="WSO85" s="4"/>
      <c r="WSP85" s="4"/>
      <c r="WSQ85" s="4"/>
      <c r="WSR85" s="4"/>
      <c r="WSS85" s="4"/>
      <c r="WST85" s="4"/>
      <c r="WSU85" s="4"/>
      <c r="WSV85" s="4"/>
      <c r="WSW85" s="4"/>
      <c r="WSX85" s="4"/>
      <c r="WSY85" s="4"/>
      <c r="WSZ85" s="4"/>
      <c r="WTA85" s="4"/>
      <c r="WTB85" s="4"/>
      <c r="WTC85" s="4"/>
      <c r="WTD85" s="4"/>
      <c r="WTE85" s="4"/>
      <c r="WTF85" s="4"/>
      <c r="WTG85" s="4"/>
      <c r="WTH85" s="4"/>
      <c r="WTI85" s="4"/>
      <c r="WTJ85" s="4"/>
      <c r="WTK85" s="4"/>
      <c r="WTL85" s="4"/>
      <c r="WTM85" s="4"/>
      <c r="WTN85" s="4"/>
      <c r="WTO85" s="4"/>
      <c r="WTP85" s="4"/>
      <c r="WTQ85" s="4"/>
      <c r="WTR85" s="4"/>
      <c r="WTS85" s="4"/>
      <c r="WTT85" s="4"/>
      <c r="WTU85" s="4"/>
      <c r="WTV85" s="4"/>
      <c r="WTW85" s="4"/>
      <c r="WTX85" s="4"/>
      <c r="WTY85" s="4"/>
      <c r="WTZ85" s="4"/>
      <c r="WUA85" s="4"/>
      <c r="WUB85" s="4"/>
      <c r="WUC85" s="4"/>
      <c r="WUD85" s="4"/>
      <c r="WUE85" s="4"/>
      <c r="WUF85" s="4"/>
      <c r="WUG85" s="4"/>
      <c r="WUH85" s="4"/>
      <c r="WUI85" s="4"/>
      <c r="WUJ85" s="4"/>
      <c r="WUK85" s="4"/>
      <c r="WUL85" s="4"/>
      <c r="WUM85" s="4"/>
      <c r="WUN85" s="4"/>
      <c r="WUO85" s="4"/>
      <c r="WUP85" s="4"/>
      <c r="WUQ85" s="4"/>
      <c r="WUR85" s="4"/>
      <c r="WUS85" s="4"/>
      <c r="WUT85" s="4"/>
      <c r="WUU85" s="4"/>
      <c r="WUV85" s="4"/>
      <c r="WUW85" s="4"/>
      <c r="WUX85" s="4"/>
      <c r="WUY85" s="4"/>
      <c r="WUZ85" s="4"/>
      <c r="WVA85" s="4"/>
      <c r="WVB85" s="4"/>
      <c r="WVC85" s="4"/>
      <c r="WVD85" s="4"/>
      <c r="WVE85" s="4"/>
      <c r="WVF85" s="4"/>
      <c r="WVG85" s="4"/>
      <c r="WVH85" s="4"/>
      <c r="WVI85" s="4"/>
      <c r="WVJ85" s="4"/>
      <c r="WVK85" s="4"/>
      <c r="WVL85" s="4"/>
      <c r="WVM85" s="4"/>
      <c r="WVN85" s="4"/>
      <c r="WVO85" s="4"/>
      <c r="WVP85" s="4"/>
      <c r="WVQ85" s="4"/>
      <c r="WVR85" s="4"/>
      <c r="WVS85" s="4"/>
      <c r="WVT85" s="4"/>
      <c r="WVU85" s="4"/>
      <c r="WVV85" s="4"/>
      <c r="WVW85" s="4"/>
      <c r="WVX85" s="4"/>
      <c r="WVY85" s="4"/>
      <c r="WVZ85" s="4"/>
      <c r="WWA85" s="4"/>
      <c r="WWB85" s="4"/>
      <c r="WWC85" s="4"/>
      <c r="WWD85" s="4"/>
      <c r="WWE85" s="4"/>
      <c r="WWF85" s="4"/>
      <c r="WWG85" s="4"/>
      <c r="WWH85" s="4"/>
      <c r="WWI85" s="4"/>
      <c r="WWJ85" s="4"/>
      <c r="WWK85" s="4"/>
      <c r="WWL85" s="4"/>
      <c r="WWM85" s="4"/>
      <c r="WWN85" s="4"/>
      <c r="WWO85" s="4"/>
      <c r="WWP85" s="4"/>
      <c r="WWQ85" s="4"/>
      <c r="WWR85" s="4"/>
      <c r="WWS85" s="4"/>
      <c r="WWT85" s="4"/>
      <c r="WWU85" s="4"/>
      <c r="WWV85" s="4"/>
      <c r="WWW85" s="4"/>
      <c r="WWX85" s="4"/>
      <c r="WWY85" s="4"/>
      <c r="WWZ85" s="4"/>
      <c r="WXA85" s="4"/>
      <c r="WXB85" s="4"/>
      <c r="WXC85" s="4"/>
      <c r="WXD85" s="4"/>
      <c r="WXE85" s="4"/>
      <c r="WXF85" s="4"/>
      <c r="WXG85" s="4"/>
      <c r="WXH85" s="4"/>
      <c r="WXI85" s="4"/>
      <c r="WXJ85" s="4"/>
      <c r="WXK85" s="4"/>
      <c r="WXL85" s="4"/>
      <c r="WXM85" s="4"/>
      <c r="WXN85" s="4"/>
      <c r="WXO85" s="4"/>
      <c r="WXP85" s="4"/>
      <c r="WXQ85" s="4"/>
      <c r="WXR85" s="4"/>
      <c r="WXS85" s="4"/>
      <c r="WXT85" s="4"/>
      <c r="WXU85" s="4"/>
      <c r="WXV85" s="4"/>
      <c r="WXW85" s="4"/>
      <c r="WXX85" s="4"/>
      <c r="WXY85" s="4"/>
      <c r="WXZ85" s="4"/>
      <c r="WYA85" s="4"/>
      <c r="WYB85" s="4"/>
      <c r="WYC85" s="4"/>
      <c r="WYD85" s="4"/>
      <c r="WYE85" s="4"/>
      <c r="WYF85" s="4"/>
      <c r="WYG85" s="4"/>
      <c r="WYH85" s="4"/>
      <c r="WYI85" s="4"/>
      <c r="WYJ85" s="4"/>
      <c r="WYK85" s="4"/>
      <c r="WYL85" s="4"/>
      <c r="WYM85" s="4"/>
      <c r="WYN85" s="4"/>
      <c r="WYO85" s="4"/>
      <c r="WYP85" s="4"/>
      <c r="WYQ85" s="4"/>
      <c r="WYR85" s="4"/>
      <c r="WYS85" s="4"/>
      <c r="WYT85" s="4"/>
      <c r="WYU85" s="4"/>
      <c r="WYV85" s="4"/>
      <c r="WYW85" s="4"/>
      <c r="WYX85" s="4"/>
      <c r="WYY85" s="4"/>
      <c r="WYZ85" s="4"/>
      <c r="WZA85" s="4"/>
      <c r="WZB85" s="4"/>
      <c r="WZC85" s="4"/>
      <c r="WZD85" s="4"/>
      <c r="WZE85" s="4"/>
      <c r="WZF85" s="4"/>
      <c r="WZG85" s="4"/>
      <c r="WZH85" s="4"/>
      <c r="WZI85" s="4"/>
      <c r="WZJ85" s="4"/>
      <c r="WZK85" s="4"/>
      <c r="WZL85" s="4"/>
      <c r="WZM85" s="4"/>
      <c r="WZN85" s="4"/>
      <c r="WZO85" s="4"/>
      <c r="WZP85" s="4"/>
      <c r="WZQ85" s="4"/>
      <c r="WZR85" s="4"/>
      <c r="WZS85" s="4"/>
      <c r="WZT85" s="4"/>
      <c r="WZU85" s="4"/>
      <c r="WZV85" s="4"/>
      <c r="WZW85" s="4"/>
      <c r="WZX85" s="4"/>
      <c r="WZY85" s="4"/>
      <c r="WZZ85" s="4"/>
      <c r="XAA85" s="4"/>
      <c r="XAB85" s="4"/>
      <c r="XAC85" s="4"/>
      <c r="XAD85" s="4"/>
      <c r="XAE85" s="4"/>
      <c r="XAF85" s="4"/>
      <c r="XAG85" s="4"/>
      <c r="XAH85" s="4"/>
      <c r="XAI85" s="4"/>
      <c r="XAJ85" s="4"/>
      <c r="XAK85" s="4"/>
      <c r="XAL85" s="4"/>
      <c r="XAM85" s="4"/>
      <c r="XAN85" s="4"/>
      <c r="XAO85" s="4"/>
      <c r="XAP85" s="4"/>
      <c r="XAQ85" s="4"/>
      <c r="XAR85" s="4"/>
      <c r="XAS85" s="4"/>
      <c r="XAT85" s="4"/>
      <c r="XAU85" s="4"/>
      <c r="XAV85" s="4"/>
      <c r="XAW85" s="4"/>
      <c r="XAX85" s="4"/>
      <c r="XAY85" s="4"/>
      <c r="XAZ85" s="4"/>
      <c r="XBA85" s="4"/>
      <c r="XBB85" s="4"/>
      <c r="XBC85" s="4"/>
      <c r="XBD85" s="4"/>
      <c r="XBE85" s="4"/>
      <c r="XBF85" s="4"/>
      <c r="XBG85" s="4"/>
      <c r="XBH85" s="4"/>
      <c r="XBI85" s="4"/>
      <c r="XBJ85" s="4"/>
      <c r="XBK85" s="4"/>
      <c r="XBL85" s="4"/>
      <c r="XBM85" s="4"/>
      <c r="XBN85" s="4"/>
      <c r="XBO85" s="4"/>
      <c r="XBP85" s="4"/>
      <c r="XBQ85" s="4"/>
      <c r="XBR85" s="4"/>
      <c r="XBS85" s="4"/>
      <c r="XBT85" s="4"/>
      <c r="XBU85" s="4"/>
      <c r="XBV85" s="4"/>
      <c r="XBW85" s="4"/>
      <c r="XBX85" s="4"/>
      <c r="XBY85" s="4"/>
      <c r="XBZ85" s="4"/>
      <c r="XCA85" s="4"/>
      <c r="XCB85" s="4"/>
      <c r="XCC85" s="4"/>
      <c r="XCD85" s="4"/>
      <c r="XCE85" s="4"/>
      <c r="XCF85" s="4"/>
      <c r="XCG85" s="4"/>
      <c r="XCH85" s="4"/>
      <c r="XCI85" s="4"/>
      <c r="XCJ85" s="4"/>
      <c r="XCK85" s="4"/>
      <c r="XCL85" s="4"/>
      <c r="XCM85" s="4"/>
      <c r="XCN85" s="4"/>
      <c r="XCO85" s="4"/>
      <c r="XCP85" s="4"/>
      <c r="XCQ85" s="4"/>
      <c r="XCR85" s="4"/>
      <c r="XCS85" s="4"/>
      <c r="XCT85" s="4"/>
      <c r="XCU85" s="4"/>
      <c r="XCV85" s="4"/>
      <c r="XCW85" s="4"/>
      <c r="XCX85" s="4"/>
      <c r="XCY85" s="4"/>
      <c r="XCZ85" s="4"/>
      <c r="XDA85" s="4"/>
      <c r="XDB85" s="4"/>
      <c r="XDC85" s="4"/>
      <c r="XDD85" s="4"/>
      <c r="XDE85" s="4"/>
      <c r="XDF85" s="4"/>
      <c r="XDG85" s="4"/>
      <c r="XDH85" s="4"/>
      <c r="XDI85" s="4"/>
      <c r="XDJ85" s="4"/>
      <c r="XDK85" s="4"/>
      <c r="XDL85" s="4"/>
      <c r="XDM85" s="4"/>
      <c r="XDN85" s="4"/>
      <c r="XDO85" s="4"/>
      <c r="XDP85" s="4"/>
      <c r="XDQ85" s="4"/>
      <c r="XDR85" s="4"/>
      <c r="XDS85" s="4"/>
      <c r="XDT85" s="4"/>
      <c r="XDU85" s="4"/>
      <c r="XDV85" s="4"/>
      <c r="XDW85" s="4"/>
      <c r="XDX85" s="4"/>
      <c r="XDY85" s="4"/>
      <c r="XDZ85" s="4"/>
      <c r="XEA85" s="4"/>
      <c r="XEB85" s="4"/>
      <c r="XEC85" s="4"/>
      <c r="XED85" s="4"/>
      <c r="XEE85" s="4"/>
      <c r="XEF85" s="4"/>
      <c r="XEG85" s="4"/>
      <c r="XEH85" s="4"/>
      <c r="XEI85" s="4"/>
      <c r="XEJ85" s="4"/>
      <c r="XEK85" s="4"/>
    </row>
    <row r="86" spans="1:16365" s="29" customFormat="1" ht="13.5" customHeight="1" x14ac:dyDescent="0.25">
      <c r="A86" s="483" t="s">
        <v>172</v>
      </c>
      <c r="B86" s="483" t="s">
        <v>193</v>
      </c>
      <c r="C86" s="483" t="s">
        <v>272</v>
      </c>
      <c r="D86" s="483" t="s">
        <v>281</v>
      </c>
      <c r="E86" s="483" t="s">
        <v>183</v>
      </c>
      <c r="F86" s="483" t="s">
        <v>177</v>
      </c>
      <c r="G86" s="483" t="s">
        <v>178</v>
      </c>
      <c r="H86" s="483" t="s">
        <v>205</v>
      </c>
      <c r="I86" s="484" t="s">
        <v>593</v>
      </c>
      <c r="J86" s="490">
        <v>257131213696.33765</v>
      </c>
      <c r="K86" s="490" t="s">
        <v>293</v>
      </c>
      <c r="L86" s="3" t="s">
        <v>75</v>
      </c>
      <c r="M86" s="205" t="s">
        <v>179</v>
      </c>
      <c r="N86" s="44">
        <f t="shared" si="2"/>
        <v>1.3157098053978964E-3</v>
      </c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  <c r="AMO86" s="4"/>
      <c r="AMP86" s="4"/>
      <c r="AMQ86" s="4"/>
      <c r="AMR86" s="4"/>
      <c r="AMS86" s="4"/>
      <c r="AMT86" s="4"/>
      <c r="AMU86" s="4"/>
      <c r="AMV86" s="4"/>
      <c r="AMW86" s="4"/>
      <c r="AMX86" s="4"/>
      <c r="AMY86" s="4"/>
      <c r="AMZ86" s="4"/>
      <c r="ANA86" s="4"/>
      <c r="ANB86" s="4"/>
      <c r="ANC86" s="4"/>
      <c r="AND86" s="4"/>
      <c r="ANE86" s="4"/>
      <c r="ANF86" s="4"/>
      <c r="ANG86" s="4"/>
      <c r="ANH86" s="4"/>
      <c r="ANI86" s="4"/>
      <c r="ANJ86" s="4"/>
      <c r="ANK86" s="4"/>
      <c r="ANL86" s="4"/>
      <c r="ANM86" s="4"/>
      <c r="ANN86" s="4"/>
      <c r="ANO86" s="4"/>
      <c r="ANP86" s="4"/>
      <c r="ANQ86" s="4"/>
      <c r="ANR86" s="4"/>
      <c r="ANS86" s="4"/>
      <c r="ANT86" s="4"/>
      <c r="ANU86" s="4"/>
      <c r="ANV86" s="4"/>
      <c r="ANW86" s="4"/>
      <c r="ANX86" s="4"/>
      <c r="ANY86" s="4"/>
      <c r="ANZ86" s="4"/>
      <c r="AOA86" s="4"/>
      <c r="AOB86" s="4"/>
      <c r="AOC86" s="4"/>
      <c r="AOD86" s="4"/>
      <c r="AOE86" s="4"/>
      <c r="AOF86" s="4"/>
      <c r="AOG86" s="4"/>
      <c r="AOH86" s="4"/>
      <c r="AOI86" s="4"/>
      <c r="AOJ86" s="4"/>
      <c r="AOK86" s="4"/>
      <c r="AOL86" s="4"/>
      <c r="AOM86" s="4"/>
      <c r="AON86" s="4"/>
      <c r="AOO86" s="4"/>
      <c r="AOP86" s="4"/>
      <c r="AOQ86" s="4"/>
      <c r="AOR86" s="4"/>
      <c r="AOS86" s="4"/>
      <c r="AOT86" s="4"/>
      <c r="AOU86" s="4"/>
      <c r="AOV86" s="4"/>
      <c r="AOW86" s="4"/>
      <c r="AOX86" s="4"/>
      <c r="AOY86" s="4"/>
      <c r="AOZ86" s="4"/>
      <c r="APA86" s="4"/>
      <c r="APB86" s="4"/>
      <c r="APC86" s="4"/>
      <c r="APD86" s="4"/>
      <c r="APE86" s="4"/>
      <c r="APF86" s="4"/>
      <c r="APG86" s="4"/>
      <c r="APH86" s="4"/>
      <c r="API86" s="4"/>
      <c r="APJ86" s="4"/>
      <c r="APK86" s="4"/>
      <c r="APL86" s="4"/>
      <c r="APM86" s="4"/>
      <c r="APN86" s="4"/>
      <c r="APO86" s="4"/>
      <c r="APP86" s="4"/>
      <c r="APQ86" s="4"/>
      <c r="APR86" s="4"/>
      <c r="APS86" s="4"/>
      <c r="APT86" s="4"/>
      <c r="APU86" s="4"/>
      <c r="APV86" s="4"/>
      <c r="APW86" s="4"/>
      <c r="APX86" s="4"/>
      <c r="APY86" s="4"/>
      <c r="APZ86" s="4"/>
      <c r="AQA86" s="4"/>
      <c r="AQB86" s="4"/>
      <c r="AQC86" s="4"/>
      <c r="AQD86" s="4"/>
      <c r="AQE86" s="4"/>
      <c r="AQF86" s="4"/>
      <c r="AQG86" s="4"/>
      <c r="AQH86" s="4"/>
      <c r="AQI86" s="4"/>
      <c r="AQJ86" s="4"/>
      <c r="AQK86" s="4"/>
      <c r="AQL86" s="4"/>
      <c r="AQM86" s="4"/>
      <c r="AQN86" s="4"/>
      <c r="AQO86" s="4"/>
      <c r="AQP86" s="4"/>
      <c r="AQQ86" s="4"/>
      <c r="AQR86" s="4"/>
      <c r="AQS86" s="4"/>
      <c r="AQT86" s="4"/>
      <c r="AQU86" s="4"/>
      <c r="AQV86" s="4"/>
      <c r="AQW86" s="4"/>
      <c r="AQX86" s="4"/>
      <c r="AQY86" s="4"/>
      <c r="AQZ86" s="4"/>
      <c r="ARA86" s="4"/>
      <c r="ARB86" s="4"/>
      <c r="ARC86" s="4"/>
      <c r="ARD86" s="4"/>
      <c r="ARE86" s="4"/>
      <c r="ARF86" s="4"/>
      <c r="ARG86" s="4"/>
      <c r="ARH86" s="4"/>
      <c r="ARI86" s="4"/>
      <c r="ARJ86" s="4"/>
      <c r="ARK86" s="4"/>
      <c r="ARL86" s="4"/>
      <c r="ARM86" s="4"/>
      <c r="ARN86" s="4"/>
      <c r="ARO86" s="4"/>
      <c r="ARP86" s="4"/>
      <c r="ARQ86" s="4"/>
      <c r="ARR86" s="4"/>
      <c r="ARS86" s="4"/>
      <c r="ART86" s="4"/>
      <c r="ARU86" s="4"/>
      <c r="ARV86" s="4"/>
      <c r="ARW86" s="4"/>
      <c r="ARX86" s="4"/>
      <c r="ARY86" s="4"/>
      <c r="ARZ86" s="4"/>
      <c r="ASA86" s="4"/>
      <c r="ASB86" s="4"/>
      <c r="ASC86" s="4"/>
      <c r="ASD86" s="4"/>
      <c r="ASE86" s="4"/>
      <c r="ASF86" s="4"/>
      <c r="ASG86" s="4"/>
      <c r="ASH86" s="4"/>
      <c r="ASI86" s="4"/>
      <c r="ASJ86" s="4"/>
      <c r="ASK86" s="4"/>
      <c r="ASL86" s="4"/>
      <c r="ASM86" s="4"/>
      <c r="ASN86" s="4"/>
      <c r="ASO86" s="4"/>
      <c r="ASP86" s="4"/>
      <c r="ASQ86" s="4"/>
      <c r="ASR86" s="4"/>
      <c r="ASS86" s="4"/>
      <c r="AST86" s="4"/>
      <c r="ASU86" s="4"/>
      <c r="ASV86" s="4"/>
      <c r="ASW86" s="4"/>
      <c r="ASX86" s="4"/>
      <c r="ASY86" s="4"/>
      <c r="ASZ86" s="4"/>
      <c r="ATA86" s="4"/>
      <c r="ATB86" s="4"/>
      <c r="ATC86" s="4"/>
      <c r="ATD86" s="4"/>
      <c r="ATE86" s="4"/>
      <c r="ATF86" s="4"/>
      <c r="ATG86" s="4"/>
      <c r="ATH86" s="4"/>
      <c r="ATI86" s="4"/>
      <c r="ATJ86" s="4"/>
      <c r="ATK86" s="4"/>
      <c r="ATL86" s="4"/>
      <c r="ATM86" s="4"/>
      <c r="ATN86" s="4"/>
      <c r="ATO86" s="4"/>
      <c r="ATP86" s="4"/>
      <c r="ATQ86" s="4"/>
      <c r="ATR86" s="4"/>
      <c r="ATS86" s="4"/>
      <c r="ATT86" s="4"/>
      <c r="ATU86" s="4"/>
      <c r="ATV86" s="4"/>
      <c r="ATW86" s="4"/>
      <c r="ATX86" s="4"/>
      <c r="ATY86" s="4"/>
      <c r="ATZ86" s="4"/>
      <c r="AUA86" s="4"/>
      <c r="AUB86" s="4"/>
      <c r="AUC86" s="4"/>
      <c r="AUD86" s="4"/>
      <c r="AUE86" s="4"/>
      <c r="AUF86" s="4"/>
      <c r="AUG86" s="4"/>
      <c r="AUH86" s="4"/>
      <c r="AUI86" s="4"/>
      <c r="AUJ86" s="4"/>
      <c r="AUK86" s="4"/>
      <c r="AUL86" s="4"/>
      <c r="AUM86" s="4"/>
      <c r="AUN86" s="4"/>
      <c r="AUO86" s="4"/>
      <c r="AUP86" s="4"/>
      <c r="AUQ86" s="4"/>
      <c r="AUR86" s="4"/>
      <c r="AUS86" s="4"/>
      <c r="AUT86" s="4"/>
      <c r="AUU86" s="4"/>
      <c r="AUV86" s="4"/>
      <c r="AUW86" s="4"/>
      <c r="AUX86" s="4"/>
      <c r="AUY86" s="4"/>
      <c r="AUZ86" s="4"/>
      <c r="AVA86" s="4"/>
      <c r="AVB86" s="4"/>
      <c r="AVC86" s="4"/>
      <c r="AVD86" s="4"/>
      <c r="AVE86" s="4"/>
      <c r="AVF86" s="4"/>
      <c r="AVG86" s="4"/>
      <c r="AVH86" s="4"/>
      <c r="AVI86" s="4"/>
      <c r="AVJ86" s="4"/>
      <c r="AVK86" s="4"/>
      <c r="AVL86" s="4"/>
      <c r="AVM86" s="4"/>
      <c r="AVN86" s="4"/>
      <c r="AVO86" s="4"/>
      <c r="AVP86" s="4"/>
      <c r="AVQ86" s="4"/>
      <c r="AVR86" s="4"/>
      <c r="AVS86" s="4"/>
      <c r="AVT86" s="4"/>
      <c r="AVU86" s="4"/>
      <c r="AVV86" s="4"/>
      <c r="AVW86" s="4"/>
      <c r="AVX86" s="4"/>
      <c r="AVY86" s="4"/>
      <c r="AVZ86" s="4"/>
      <c r="AWA86" s="4"/>
      <c r="AWB86" s="4"/>
      <c r="AWC86" s="4"/>
      <c r="AWD86" s="4"/>
      <c r="AWE86" s="4"/>
      <c r="AWF86" s="4"/>
      <c r="AWG86" s="4"/>
      <c r="AWH86" s="4"/>
      <c r="AWI86" s="4"/>
      <c r="AWJ86" s="4"/>
      <c r="AWK86" s="4"/>
      <c r="AWL86" s="4"/>
      <c r="AWM86" s="4"/>
      <c r="AWN86" s="4"/>
      <c r="AWO86" s="4"/>
      <c r="AWP86" s="4"/>
      <c r="AWQ86" s="4"/>
      <c r="AWR86" s="4"/>
      <c r="AWS86" s="4"/>
      <c r="AWT86" s="4"/>
      <c r="AWU86" s="4"/>
      <c r="AWV86" s="4"/>
      <c r="AWW86" s="4"/>
      <c r="AWX86" s="4"/>
      <c r="AWY86" s="4"/>
      <c r="AWZ86" s="4"/>
      <c r="AXA86" s="4"/>
      <c r="AXB86" s="4"/>
      <c r="AXC86" s="4"/>
      <c r="AXD86" s="4"/>
      <c r="AXE86" s="4"/>
      <c r="AXF86" s="4"/>
      <c r="AXG86" s="4"/>
      <c r="AXH86" s="4"/>
      <c r="AXI86" s="4"/>
      <c r="AXJ86" s="4"/>
      <c r="AXK86" s="4"/>
      <c r="AXL86" s="4"/>
      <c r="AXM86" s="4"/>
      <c r="AXN86" s="4"/>
      <c r="AXO86" s="4"/>
      <c r="AXP86" s="4"/>
      <c r="AXQ86" s="4"/>
      <c r="AXR86" s="4"/>
      <c r="AXS86" s="4"/>
      <c r="AXT86" s="4"/>
      <c r="AXU86" s="4"/>
      <c r="AXV86" s="4"/>
      <c r="AXW86" s="4"/>
      <c r="AXX86" s="4"/>
      <c r="AXY86" s="4"/>
      <c r="AXZ86" s="4"/>
      <c r="AYA86" s="4"/>
      <c r="AYB86" s="4"/>
      <c r="AYC86" s="4"/>
      <c r="AYD86" s="4"/>
      <c r="AYE86" s="4"/>
      <c r="AYF86" s="4"/>
      <c r="AYG86" s="4"/>
      <c r="AYH86" s="4"/>
      <c r="AYI86" s="4"/>
      <c r="AYJ86" s="4"/>
      <c r="AYK86" s="4"/>
      <c r="AYL86" s="4"/>
      <c r="AYM86" s="4"/>
      <c r="AYN86" s="4"/>
      <c r="AYO86" s="4"/>
      <c r="AYP86" s="4"/>
      <c r="AYQ86" s="4"/>
      <c r="AYR86" s="4"/>
      <c r="AYS86" s="4"/>
      <c r="AYT86" s="4"/>
      <c r="AYU86" s="4"/>
      <c r="AYV86" s="4"/>
      <c r="AYW86" s="4"/>
      <c r="AYX86" s="4"/>
      <c r="AYY86" s="4"/>
      <c r="AYZ86" s="4"/>
      <c r="AZA86" s="4"/>
      <c r="AZB86" s="4"/>
      <c r="AZC86" s="4"/>
      <c r="AZD86" s="4"/>
      <c r="AZE86" s="4"/>
      <c r="AZF86" s="4"/>
      <c r="AZG86" s="4"/>
      <c r="AZH86" s="4"/>
      <c r="AZI86" s="4"/>
      <c r="AZJ86" s="4"/>
      <c r="AZK86" s="4"/>
      <c r="AZL86" s="4"/>
      <c r="AZM86" s="4"/>
      <c r="AZN86" s="4"/>
      <c r="AZO86" s="4"/>
      <c r="AZP86" s="4"/>
      <c r="AZQ86" s="4"/>
      <c r="AZR86" s="4"/>
      <c r="AZS86" s="4"/>
      <c r="AZT86" s="4"/>
      <c r="AZU86" s="4"/>
      <c r="AZV86" s="4"/>
      <c r="AZW86" s="4"/>
      <c r="AZX86" s="4"/>
      <c r="AZY86" s="4"/>
      <c r="AZZ86" s="4"/>
      <c r="BAA86" s="4"/>
      <c r="BAB86" s="4"/>
      <c r="BAC86" s="4"/>
      <c r="BAD86" s="4"/>
      <c r="BAE86" s="4"/>
      <c r="BAF86" s="4"/>
      <c r="BAG86" s="4"/>
      <c r="BAH86" s="4"/>
      <c r="BAI86" s="4"/>
      <c r="BAJ86" s="4"/>
      <c r="BAK86" s="4"/>
      <c r="BAL86" s="4"/>
      <c r="BAM86" s="4"/>
      <c r="BAN86" s="4"/>
      <c r="BAO86" s="4"/>
      <c r="BAP86" s="4"/>
      <c r="BAQ86" s="4"/>
      <c r="BAR86" s="4"/>
      <c r="BAS86" s="4"/>
      <c r="BAT86" s="4"/>
      <c r="BAU86" s="4"/>
      <c r="BAV86" s="4"/>
      <c r="BAW86" s="4"/>
      <c r="BAX86" s="4"/>
      <c r="BAY86" s="4"/>
      <c r="BAZ86" s="4"/>
      <c r="BBA86" s="4"/>
      <c r="BBB86" s="4"/>
      <c r="BBC86" s="4"/>
      <c r="BBD86" s="4"/>
      <c r="BBE86" s="4"/>
      <c r="BBF86" s="4"/>
      <c r="BBG86" s="4"/>
      <c r="BBH86" s="4"/>
      <c r="BBI86" s="4"/>
      <c r="BBJ86" s="4"/>
      <c r="BBK86" s="4"/>
      <c r="BBL86" s="4"/>
      <c r="BBM86" s="4"/>
      <c r="BBN86" s="4"/>
      <c r="BBO86" s="4"/>
      <c r="BBP86" s="4"/>
      <c r="BBQ86" s="4"/>
      <c r="BBR86" s="4"/>
      <c r="BBS86" s="4"/>
      <c r="BBT86" s="4"/>
      <c r="BBU86" s="4"/>
      <c r="BBV86" s="4"/>
      <c r="BBW86" s="4"/>
      <c r="BBX86" s="4"/>
      <c r="BBY86" s="4"/>
      <c r="BBZ86" s="4"/>
      <c r="BCA86" s="4"/>
      <c r="BCB86" s="4"/>
      <c r="BCC86" s="4"/>
      <c r="BCD86" s="4"/>
      <c r="BCE86" s="4"/>
      <c r="BCF86" s="4"/>
      <c r="BCG86" s="4"/>
      <c r="BCH86" s="4"/>
      <c r="BCI86" s="4"/>
      <c r="BCJ86" s="4"/>
      <c r="BCK86" s="4"/>
      <c r="BCL86" s="4"/>
      <c r="BCM86" s="4"/>
      <c r="BCN86" s="4"/>
      <c r="BCO86" s="4"/>
      <c r="BCP86" s="4"/>
      <c r="BCQ86" s="4"/>
      <c r="BCR86" s="4"/>
      <c r="BCS86" s="4"/>
      <c r="BCT86" s="4"/>
      <c r="BCU86" s="4"/>
      <c r="BCV86" s="4"/>
      <c r="BCW86" s="4"/>
      <c r="BCX86" s="4"/>
      <c r="BCY86" s="4"/>
      <c r="BCZ86" s="4"/>
      <c r="BDA86" s="4"/>
      <c r="BDB86" s="4"/>
      <c r="BDC86" s="4"/>
      <c r="BDD86" s="4"/>
      <c r="BDE86" s="4"/>
      <c r="BDF86" s="4"/>
      <c r="BDG86" s="4"/>
      <c r="BDH86" s="4"/>
      <c r="BDI86" s="4"/>
      <c r="BDJ86" s="4"/>
      <c r="BDK86" s="4"/>
      <c r="BDL86" s="4"/>
      <c r="BDM86" s="4"/>
      <c r="BDN86" s="4"/>
      <c r="BDO86" s="4"/>
      <c r="BDP86" s="4"/>
      <c r="BDQ86" s="4"/>
      <c r="BDR86" s="4"/>
      <c r="BDS86" s="4"/>
      <c r="BDT86" s="4"/>
      <c r="BDU86" s="4"/>
      <c r="BDV86" s="4"/>
      <c r="BDW86" s="4"/>
      <c r="BDX86" s="4"/>
      <c r="BDY86" s="4"/>
      <c r="BDZ86" s="4"/>
      <c r="BEA86" s="4"/>
      <c r="BEB86" s="4"/>
      <c r="BEC86" s="4"/>
      <c r="BED86" s="4"/>
      <c r="BEE86" s="4"/>
      <c r="BEF86" s="4"/>
      <c r="BEG86" s="4"/>
      <c r="BEH86" s="4"/>
      <c r="BEI86" s="4"/>
      <c r="BEJ86" s="4"/>
      <c r="BEK86" s="4"/>
      <c r="BEL86" s="4"/>
      <c r="BEM86" s="4"/>
      <c r="BEN86" s="4"/>
      <c r="BEO86" s="4"/>
      <c r="BEP86" s="4"/>
      <c r="BEQ86" s="4"/>
      <c r="BER86" s="4"/>
      <c r="BES86" s="4"/>
      <c r="BET86" s="4"/>
      <c r="BEU86" s="4"/>
      <c r="BEV86" s="4"/>
      <c r="BEW86" s="4"/>
      <c r="BEX86" s="4"/>
      <c r="BEY86" s="4"/>
      <c r="BEZ86" s="4"/>
      <c r="BFA86" s="4"/>
      <c r="BFB86" s="4"/>
      <c r="BFC86" s="4"/>
      <c r="BFD86" s="4"/>
      <c r="BFE86" s="4"/>
      <c r="BFF86" s="4"/>
      <c r="BFG86" s="4"/>
      <c r="BFH86" s="4"/>
      <c r="BFI86" s="4"/>
      <c r="BFJ86" s="4"/>
      <c r="BFK86" s="4"/>
      <c r="BFL86" s="4"/>
      <c r="BFM86" s="4"/>
      <c r="BFN86" s="4"/>
      <c r="BFO86" s="4"/>
      <c r="BFP86" s="4"/>
      <c r="BFQ86" s="4"/>
      <c r="BFR86" s="4"/>
      <c r="BFS86" s="4"/>
      <c r="BFT86" s="4"/>
      <c r="BFU86" s="4"/>
      <c r="BFV86" s="4"/>
      <c r="BFW86" s="4"/>
      <c r="BFX86" s="4"/>
      <c r="BFY86" s="4"/>
      <c r="BFZ86" s="4"/>
      <c r="BGA86" s="4"/>
      <c r="BGB86" s="4"/>
      <c r="BGC86" s="4"/>
      <c r="BGD86" s="4"/>
      <c r="BGE86" s="4"/>
      <c r="BGF86" s="4"/>
      <c r="BGG86" s="4"/>
      <c r="BGH86" s="4"/>
      <c r="BGI86" s="4"/>
      <c r="BGJ86" s="4"/>
      <c r="BGK86" s="4"/>
      <c r="BGL86" s="4"/>
      <c r="BGM86" s="4"/>
      <c r="BGN86" s="4"/>
      <c r="BGO86" s="4"/>
      <c r="BGP86" s="4"/>
      <c r="BGQ86" s="4"/>
      <c r="BGR86" s="4"/>
      <c r="BGS86" s="4"/>
      <c r="BGT86" s="4"/>
      <c r="BGU86" s="4"/>
      <c r="BGV86" s="4"/>
      <c r="BGW86" s="4"/>
      <c r="BGX86" s="4"/>
      <c r="BGY86" s="4"/>
      <c r="BGZ86" s="4"/>
      <c r="BHA86" s="4"/>
      <c r="BHB86" s="4"/>
      <c r="BHC86" s="4"/>
      <c r="BHD86" s="4"/>
      <c r="BHE86" s="4"/>
      <c r="BHF86" s="4"/>
      <c r="BHG86" s="4"/>
      <c r="BHH86" s="4"/>
      <c r="BHI86" s="4"/>
      <c r="BHJ86" s="4"/>
      <c r="BHK86" s="4"/>
      <c r="BHL86" s="4"/>
      <c r="BHM86" s="4"/>
      <c r="BHN86" s="4"/>
      <c r="BHO86" s="4"/>
      <c r="BHP86" s="4"/>
      <c r="BHQ86" s="4"/>
      <c r="BHR86" s="4"/>
      <c r="BHS86" s="4"/>
      <c r="BHT86" s="4"/>
      <c r="BHU86" s="4"/>
      <c r="BHV86" s="4"/>
      <c r="BHW86" s="4"/>
      <c r="BHX86" s="4"/>
      <c r="BHY86" s="4"/>
      <c r="BHZ86" s="4"/>
      <c r="BIA86" s="4"/>
      <c r="BIB86" s="4"/>
      <c r="BIC86" s="4"/>
      <c r="BID86" s="4"/>
      <c r="BIE86" s="4"/>
      <c r="BIF86" s="4"/>
      <c r="BIG86" s="4"/>
      <c r="BIH86" s="4"/>
      <c r="BII86" s="4"/>
      <c r="BIJ86" s="4"/>
      <c r="BIK86" s="4"/>
      <c r="BIL86" s="4"/>
      <c r="BIM86" s="4"/>
      <c r="BIN86" s="4"/>
      <c r="BIO86" s="4"/>
      <c r="BIP86" s="4"/>
      <c r="BIQ86" s="4"/>
      <c r="BIR86" s="4"/>
      <c r="BIS86" s="4"/>
      <c r="BIT86" s="4"/>
      <c r="BIU86" s="4"/>
      <c r="BIV86" s="4"/>
      <c r="BIW86" s="4"/>
      <c r="BIX86" s="4"/>
      <c r="BIY86" s="4"/>
      <c r="BIZ86" s="4"/>
      <c r="BJA86" s="4"/>
      <c r="BJB86" s="4"/>
      <c r="BJC86" s="4"/>
      <c r="BJD86" s="4"/>
      <c r="BJE86" s="4"/>
      <c r="BJF86" s="4"/>
      <c r="BJG86" s="4"/>
      <c r="BJH86" s="4"/>
      <c r="BJI86" s="4"/>
      <c r="BJJ86" s="4"/>
      <c r="BJK86" s="4"/>
      <c r="BJL86" s="4"/>
      <c r="BJM86" s="4"/>
      <c r="BJN86" s="4"/>
      <c r="BJO86" s="4"/>
      <c r="BJP86" s="4"/>
      <c r="BJQ86" s="4"/>
      <c r="BJR86" s="4"/>
      <c r="BJS86" s="4"/>
      <c r="BJT86" s="4"/>
      <c r="BJU86" s="4"/>
      <c r="BJV86" s="4"/>
      <c r="BJW86" s="4"/>
      <c r="BJX86" s="4"/>
      <c r="BJY86" s="4"/>
      <c r="BJZ86" s="4"/>
      <c r="BKA86" s="4"/>
      <c r="BKB86" s="4"/>
      <c r="BKC86" s="4"/>
      <c r="BKD86" s="4"/>
      <c r="BKE86" s="4"/>
      <c r="BKF86" s="4"/>
      <c r="BKG86" s="4"/>
      <c r="BKH86" s="4"/>
      <c r="BKI86" s="4"/>
      <c r="BKJ86" s="4"/>
      <c r="BKK86" s="4"/>
      <c r="BKL86" s="4"/>
      <c r="BKM86" s="4"/>
      <c r="BKN86" s="4"/>
      <c r="BKO86" s="4"/>
      <c r="BKP86" s="4"/>
      <c r="BKQ86" s="4"/>
      <c r="BKR86" s="4"/>
      <c r="BKS86" s="4"/>
      <c r="BKT86" s="4"/>
      <c r="BKU86" s="4"/>
      <c r="BKV86" s="4"/>
      <c r="BKW86" s="4"/>
      <c r="BKX86" s="4"/>
      <c r="BKY86" s="4"/>
      <c r="BKZ86" s="4"/>
      <c r="BLA86" s="4"/>
      <c r="BLB86" s="4"/>
      <c r="BLC86" s="4"/>
      <c r="BLD86" s="4"/>
      <c r="BLE86" s="4"/>
      <c r="BLF86" s="4"/>
      <c r="BLG86" s="4"/>
      <c r="BLH86" s="4"/>
      <c r="BLI86" s="4"/>
      <c r="BLJ86" s="4"/>
      <c r="BLK86" s="4"/>
      <c r="BLL86" s="4"/>
      <c r="BLM86" s="4"/>
      <c r="BLN86" s="4"/>
      <c r="BLO86" s="4"/>
      <c r="BLP86" s="4"/>
      <c r="BLQ86" s="4"/>
      <c r="BLR86" s="4"/>
      <c r="BLS86" s="4"/>
      <c r="BLT86" s="4"/>
      <c r="BLU86" s="4"/>
      <c r="BLV86" s="4"/>
      <c r="BLW86" s="4"/>
      <c r="BLX86" s="4"/>
      <c r="BLY86" s="4"/>
      <c r="BLZ86" s="4"/>
      <c r="BMA86" s="4"/>
      <c r="BMB86" s="4"/>
      <c r="BMC86" s="4"/>
      <c r="BMD86" s="4"/>
      <c r="BME86" s="4"/>
      <c r="BMF86" s="4"/>
      <c r="BMG86" s="4"/>
      <c r="BMH86" s="4"/>
      <c r="BMI86" s="4"/>
      <c r="BMJ86" s="4"/>
      <c r="BMK86" s="4"/>
      <c r="BML86" s="4"/>
      <c r="BMM86" s="4"/>
      <c r="BMN86" s="4"/>
      <c r="BMO86" s="4"/>
      <c r="BMP86" s="4"/>
      <c r="BMQ86" s="4"/>
      <c r="BMR86" s="4"/>
      <c r="BMS86" s="4"/>
      <c r="BMT86" s="4"/>
      <c r="BMU86" s="4"/>
      <c r="BMV86" s="4"/>
      <c r="BMW86" s="4"/>
      <c r="BMX86" s="4"/>
      <c r="BMY86" s="4"/>
      <c r="BMZ86" s="4"/>
      <c r="BNA86" s="4"/>
      <c r="BNB86" s="4"/>
      <c r="BNC86" s="4"/>
      <c r="BND86" s="4"/>
      <c r="BNE86" s="4"/>
      <c r="BNF86" s="4"/>
      <c r="BNG86" s="4"/>
      <c r="BNH86" s="4"/>
      <c r="BNI86" s="4"/>
      <c r="BNJ86" s="4"/>
      <c r="BNK86" s="4"/>
      <c r="BNL86" s="4"/>
      <c r="BNM86" s="4"/>
      <c r="BNN86" s="4"/>
      <c r="BNO86" s="4"/>
      <c r="BNP86" s="4"/>
      <c r="BNQ86" s="4"/>
      <c r="BNR86" s="4"/>
      <c r="BNS86" s="4"/>
      <c r="BNT86" s="4"/>
      <c r="BNU86" s="4"/>
      <c r="BNV86" s="4"/>
      <c r="BNW86" s="4"/>
      <c r="BNX86" s="4"/>
      <c r="BNY86" s="4"/>
      <c r="BNZ86" s="4"/>
      <c r="BOA86" s="4"/>
      <c r="BOB86" s="4"/>
      <c r="BOC86" s="4"/>
      <c r="BOD86" s="4"/>
      <c r="BOE86" s="4"/>
      <c r="BOF86" s="4"/>
      <c r="BOG86" s="4"/>
      <c r="BOH86" s="4"/>
      <c r="BOI86" s="4"/>
      <c r="BOJ86" s="4"/>
      <c r="BOK86" s="4"/>
      <c r="BOL86" s="4"/>
      <c r="BOM86" s="4"/>
      <c r="BON86" s="4"/>
      <c r="BOO86" s="4"/>
      <c r="BOP86" s="4"/>
      <c r="BOQ86" s="4"/>
      <c r="BOR86" s="4"/>
      <c r="BOS86" s="4"/>
      <c r="BOT86" s="4"/>
      <c r="BOU86" s="4"/>
      <c r="BOV86" s="4"/>
      <c r="BOW86" s="4"/>
      <c r="BOX86" s="4"/>
      <c r="BOY86" s="4"/>
      <c r="BOZ86" s="4"/>
      <c r="BPA86" s="4"/>
      <c r="BPB86" s="4"/>
      <c r="BPC86" s="4"/>
      <c r="BPD86" s="4"/>
      <c r="BPE86" s="4"/>
      <c r="BPF86" s="4"/>
      <c r="BPG86" s="4"/>
      <c r="BPH86" s="4"/>
      <c r="BPI86" s="4"/>
      <c r="BPJ86" s="4"/>
      <c r="BPK86" s="4"/>
      <c r="BPL86" s="4"/>
      <c r="BPM86" s="4"/>
      <c r="BPN86" s="4"/>
      <c r="BPO86" s="4"/>
      <c r="BPP86" s="4"/>
      <c r="BPQ86" s="4"/>
      <c r="BPR86" s="4"/>
      <c r="BPS86" s="4"/>
      <c r="BPT86" s="4"/>
      <c r="BPU86" s="4"/>
      <c r="BPV86" s="4"/>
      <c r="BPW86" s="4"/>
      <c r="BPX86" s="4"/>
      <c r="BPY86" s="4"/>
      <c r="BPZ86" s="4"/>
      <c r="BQA86" s="4"/>
      <c r="BQB86" s="4"/>
      <c r="BQC86" s="4"/>
      <c r="BQD86" s="4"/>
      <c r="BQE86" s="4"/>
      <c r="BQF86" s="4"/>
      <c r="BQG86" s="4"/>
      <c r="BQH86" s="4"/>
      <c r="BQI86" s="4"/>
      <c r="BQJ86" s="4"/>
      <c r="BQK86" s="4"/>
      <c r="BQL86" s="4"/>
      <c r="BQM86" s="4"/>
      <c r="BQN86" s="4"/>
      <c r="BQO86" s="4"/>
      <c r="BQP86" s="4"/>
      <c r="BQQ86" s="4"/>
      <c r="BQR86" s="4"/>
      <c r="BQS86" s="4"/>
      <c r="BQT86" s="4"/>
      <c r="BQU86" s="4"/>
      <c r="BQV86" s="4"/>
      <c r="BQW86" s="4"/>
      <c r="BQX86" s="4"/>
      <c r="BQY86" s="4"/>
      <c r="BQZ86" s="4"/>
      <c r="BRA86" s="4"/>
      <c r="BRB86" s="4"/>
      <c r="BRC86" s="4"/>
      <c r="BRD86" s="4"/>
      <c r="BRE86" s="4"/>
      <c r="BRF86" s="4"/>
      <c r="BRG86" s="4"/>
      <c r="BRH86" s="4"/>
      <c r="BRI86" s="4"/>
      <c r="BRJ86" s="4"/>
      <c r="BRK86" s="4"/>
      <c r="BRL86" s="4"/>
      <c r="BRM86" s="4"/>
      <c r="BRN86" s="4"/>
      <c r="BRO86" s="4"/>
      <c r="BRP86" s="4"/>
      <c r="BRQ86" s="4"/>
      <c r="BRR86" s="4"/>
      <c r="BRS86" s="4"/>
      <c r="BRT86" s="4"/>
      <c r="BRU86" s="4"/>
      <c r="BRV86" s="4"/>
      <c r="BRW86" s="4"/>
      <c r="BRX86" s="4"/>
      <c r="BRY86" s="4"/>
      <c r="BRZ86" s="4"/>
      <c r="BSA86" s="4"/>
      <c r="BSB86" s="4"/>
      <c r="BSC86" s="4"/>
      <c r="BSD86" s="4"/>
      <c r="BSE86" s="4"/>
      <c r="BSF86" s="4"/>
      <c r="BSG86" s="4"/>
      <c r="BSH86" s="4"/>
      <c r="BSI86" s="4"/>
      <c r="BSJ86" s="4"/>
      <c r="BSK86" s="4"/>
      <c r="BSL86" s="4"/>
      <c r="BSM86" s="4"/>
      <c r="BSN86" s="4"/>
      <c r="BSO86" s="4"/>
      <c r="BSP86" s="4"/>
      <c r="BSQ86" s="4"/>
      <c r="BSR86" s="4"/>
      <c r="BSS86" s="4"/>
      <c r="BST86" s="4"/>
      <c r="BSU86" s="4"/>
      <c r="BSV86" s="4"/>
      <c r="BSW86" s="4"/>
      <c r="BSX86" s="4"/>
      <c r="BSY86" s="4"/>
      <c r="BSZ86" s="4"/>
      <c r="BTA86" s="4"/>
      <c r="BTB86" s="4"/>
      <c r="BTC86" s="4"/>
      <c r="BTD86" s="4"/>
      <c r="BTE86" s="4"/>
      <c r="BTF86" s="4"/>
      <c r="BTG86" s="4"/>
      <c r="BTH86" s="4"/>
      <c r="BTI86" s="4"/>
      <c r="BTJ86" s="4"/>
      <c r="BTK86" s="4"/>
      <c r="BTL86" s="4"/>
      <c r="BTM86" s="4"/>
      <c r="BTN86" s="4"/>
      <c r="BTO86" s="4"/>
      <c r="BTP86" s="4"/>
      <c r="BTQ86" s="4"/>
      <c r="BTR86" s="4"/>
      <c r="BTS86" s="4"/>
      <c r="BTT86" s="4"/>
      <c r="BTU86" s="4"/>
      <c r="BTV86" s="4"/>
      <c r="BTW86" s="4"/>
      <c r="BTX86" s="4"/>
      <c r="BTY86" s="4"/>
      <c r="BTZ86" s="4"/>
      <c r="BUA86" s="4"/>
      <c r="BUB86" s="4"/>
      <c r="BUC86" s="4"/>
      <c r="BUD86" s="4"/>
      <c r="BUE86" s="4"/>
      <c r="BUF86" s="4"/>
      <c r="BUG86" s="4"/>
      <c r="BUH86" s="4"/>
      <c r="BUI86" s="4"/>
      <c r="BUJ86" s="4"/>
      <c r="BUK86" s="4"/>
      <c r="BUL86" s="4"/>
      <c r="BUM86" s="4"/>
      <c r="BUN86" s="4"/>
      <c r="BUO86" s="4"/>
      <c r="BUP86" s="4"/>
      <c r="BUQ86" s="4"/>
      <c r="BUR86" s="4"/>
      <c r="BUS86" s="4"/>
      <c r="BUT86" s="4"/>
      <c r="BUU86" s="4"/>
      <c r="BUV86" s="4"/>
      <c r="BUW86" s="4"/>
      <c r="BUX86" s="4"/>
      <c r="BUY86" s="4"/>
      <c r="BUZ86" s="4"/>
      <c r="BVA86" s="4"/>
      <c r="BVB86" s="4"/>
      <c r="BVC86" s="4"/>
      <c r="BVD86" s="4"/>
      <c r="BVE86" s="4"/>
      <c r="BVF86" s="4"/>
      <c r="BVG86" s="4"/>
      <c r="BVH86" s="4"/>
      <c r="BVI86" s="4"/>
      <c r="BVJ86" s="4"/>
      <c r="BVK86" s="4"/>
      <c r="BVL86" s="4"/>
      <c r="BVM86" s="4"/>
      <c r="BVN86" s="4"/>
      <c r="BVO86" s="4"/>
      <c r="BVP86" s="4"/>
      <c r="BVQ86" s="4"/>
      <c r="BVR86" s="4"/>
      <c r="BVS86" s="4"/>
      <c r="BVT86" s="4"/>
      <c r="BVU86" s="4"/>
      <c r="BVV86" s="4"/>
      <c r="BVW86" s="4"/>
      <c r="BVX86" s="4"/>
      <c r="BVY86" s="4"/>
      <c r="BVZ86" s="4"/>
      <c r="BWA86" s="4"/>
      <c r="BWB86" s="4"/>
      <c r="BWC86" s="4"/>
      <c r="BWD86" s="4"/>
      <c r="BWE86" s="4"/>
      <c r="BWF86" s="4"/>
      <c r="BWG86" s="4"/>
      <c r="BWH86" s="4"/>
      <c r="BWI86" s="4"/>
      <c r="BWJ86" s="4"/>
      <c r="BWK86" s="4"/>
      <c r="BWL86" s="4"/>
      <c r="BWM86" s="4"/>
      <c r="BWN86" s="4"/>
      <c r="BWO86" s="4"/>
      <c r="BWP86" s="4"/>
      <c r="BWQ86" s="4"/>
      <c r="BWR86" s="4"/>
      <c r="BWS86" s="4"/>
      <c r="BWT86" s="4"/>
      <c r="BWU86" s="4"/>
      <c r="BWV86" s="4"/>
      <c r="BWW86" s="4"/>
      <c r="BWX86" s="4"/>
      <c r="BWY86" s="4"/>
      <c r="BWZ86" s="4"/>
      <c r="BXA86" s="4"/>
      <c r="BXB86" s="4"/>
      <c r="BXC86" s="4"/>
      <c r="BXD86" s="4"/>
      <c r="BXE86" s="4"/>
      <c r="BXF86" s="4"/>
      <c r="BXG86" s="4"/>
      <c r="BXH86" s="4"/>
      <c r="BXI86" s="4"/>
      <c r="BXJ86" s="4"/>
      <c r="BXK86" s="4"/>
      <c r="BXL86" s="4"/>
      <c r="BXM86" s="4"/>
      <c r="BXN86" s="4"/>
      <c r="BXO86" s="4"/>
      <c r="BXP86" s="4"/>
      <c r="BXQ86" s="4"/>
      <c r="BXR86" s="4"/>
      <c r="BXS86" s="4"/>
      <c r="BXT86" s="4"/>
      <c r="BXU86" s="4"/>
      <c r="BXV86" s="4"/>
      <c r="BXW86" s="4"/>
      <c r="BXX86" s="4"/>
      <c r="BXY86" s="4"/>
      <c r="BXZ86" s="4"/>
      <c r="BYA86" s="4"/>
      <c r="BYB86" s="4"/>
      <c r="BYC86" s="4"/>
      <c r="BYD86" s="4"/>
      <c r="BYE86" s="4"/>
      <c r="BYF86" s="4"/>
      <c r="BYG86" s="4"/>
      <c r="BYH86" s="4"/>
      <c r="BYI86" s="4"/>
      <c r="BYJ86" s="4"/>
      <c r="BYK86" s="4"/>
      <c r="BYL86" s="4"/>
      <c r="BYM86" s="4"/>
      <c r="BYN86" s="4"/>
      <c r="BYO86" s="4"/>
      <c r="BYP86" s="4"/>
      <c r="BYQ86" s="4"/>
      <c r="BYR86" s="4"/>
      <c r="BYS86" s="4"/>
      <c r="BYT86" s="4"/>
      <c r="BYU86" s="4"/>
      <c r="BYV86" s="4"/>
      <c r="BYW86" s="4"/>
      <c r="BYX86" s="4"/>
      <c r="BYY86" s="4"/>
      <c r="BYZ86" s="4"/>
      <c r="BZA86" s="4"/>
      <c r="BZB86" s="4"/>
      <c r="BZC86" s="4"/>
      <c r="BZD86" s="4"/>
      <c r="BZE86" s="4"/>
      <c r="BZF86" s="4"/>
      <c r="BZG86" s="4"/>
      <c r="BZH86" s="4"/>
      <c r="BZI86" s="4"/>
      <c r="BZJ86" s="4"/>
      <c r="BZK86" s="4"/>
      <c r="BZL86" s="4"/>
      <c r="BZM86" s="4"/>
      <c r="BZN86" s="4"/>
      <c r="BZO86" s="4"/>
      <c r="BZP86" s="4"/>
      <c r="BZQ86" s="4"/>
      <c r="BZR86" s="4"/>
      <c r="BZS86" s="4"/>
      <c r="BZT86" s="4"/>
      <c r="BZU86" s="4"/>
      <c r="BZV86" s="4"/>
      <c r="BZW86" s="4"/>
      <c r="BZX86" s="4"/>
      <c r="BZY86" s="4"/>
      <c r="BZZ86" s="4"/>
      <c r="CAA86" s="4"/>
      <c r="CAB86" s="4"/>
      <c r="CAC86" s="4"/>
      <c r="CAD86" s="4"/>
      <c r="CAE86" s="4"/>
      <c r="CAF86" s="4"/>
      <c r="CAG86" s="4"/>
      <c r="CAH86" s="4"/>
      <c r="CAI86" s="4"/>
      <c r="CAJ86" s="4"/>
      <c r="CAK86" s="4"/>
      <c r="CAL86" s="4"/>
      <c r="CAM86" s="4"/>
      <c r="CAN86" s="4"/>
      <c r="CAO86" s="4"/>
      <c r="CAP86" s="4"/>
      <c r="CAQ86" s="4"/>
      <c r="CAR86" s="4"/>
      <c r="CAS86" s="4"/>
      <c r="CAT86" s="4"/>
      <c r="CAU86" s="4"/>
      <c r="CAV86" s="4"/>
      <c r="CAW86" s="4"/>
      <c r="CAX86" s="4"/>
      <c r="CAY86" s="4"/>
      <c r="CAZ86" s="4"/>
      <c r="CBA86" s="4"/>
      <c r="CBB86" s="4"/>
      <c r="CBC86" s="4"/>
      <c r="CBD86" s="4"/>
      <c r="CBE86" s="4"/>
      <c r="CBF86" s="4"/>
      <c r="CBG86" s="4"/>
      <c r="CBH86" s="4"/>
      <c r="CBI86" s="4"/>
      <c r="CBJ86" s="4"/>
      <c r="CBK86" s="4"/>
      <c r="CBL86" s="4"/>
      <c r="CBM86" s="4"/>
      <c r="CBN86" s="4"/>
      <c r="CBO86" s="4"/>
      <c r="CBP86" s="4"/>
      <c r="CBQ86" s="4"/>
      <c r="CBR86" s="4"/>
      <c r="CBS86" s="4"/>
      <c r="CBT86" s="4"/>
      <c r="CBU86" s="4"/>
      <c r="CBV86" s="4"/>
      <c r="CBW86" s="4"/>
      <c r="CBX86" s="4"/>
      <c r="CBY86" s="4"/>
      <c r="CBZ86" s="4"/>
      <c r="CCA86" s="4"/>
      <c r="CCB86" s="4"/>
      <c r="CCC86" s="4"/>
      <c r="CCD86" s="4"/>
      <c r="CCE86" s="4"/>
      <c r="CCF86" s="4"/>
      <c r="CCG86" s="4"/>
      <c r="CCH86" s="4"/>
      <c r="CCI86" s="4"/>
      <c r="CCJ86" s="4"/>
      <c r="CCK86" s="4"/>
      <c r="CCL86" s="4"/>
      <c r="CCM86" s="4"/>
      <c r="CCN86" s="4"/>
      <c r="CCO86" s="4"/>
      <c r="CCP86" s="4"/>
      <c r="CCQ86" s="4"/>
      <c r="CCR86" s="4"/>
      <c r="CCS86" s="4"/>
      <c r="CCT86" s="4"/>
      <c r="CCU86" s="4"/>
      <c r="CCV86" s="4"/>
      <c r="CCW86" s="4"/>
      <c r="CCX86" s="4"/>
      <c r="CCY86" s="4"/>
      <c r="CCZ86" s="4"/>
      <c r="CDA86" s="4"/>
      <c r="CDB86" s="4"/>
      <c r="CDC86" s="4"/>
      <c r="CDD86" s="4"/>
      <c r="CDE86" s="4"/>
      <c r="CDF86" s="4"/>
      <c r="CDG86" s="4"/>
      <c r="CDH86" s="4"/>
      <c r="CDI86" s="4"/>
      <c r="CDJ86" s="4"/>
      <c r="CDK86" s="4"/>
      <c r="CDL86" s="4"/>
      <c r="CDM86" s="4"/>
      <c r="CDN86" s="4"/>
      <c r="CDO86" s="4"/>
      <c r="CDP86" s="4"/>
      <c r="CDQ86" s="4"/>
      <c r="CDR86" s="4"/>
      <c r="CDS86" s="4"/>
      <c r="CDT86" s="4"/>
      <c r="CDU86" s="4"/>
      <c r="CDV86" s="4"/>
      <c r="CDW86" s="4"/>
      <c r="CDX86" s="4"/>
      <c r="CDY86" s="4"/>
      <c r="CDZ86" s="4"/>
      <c r="CEA86" s="4"/>
      <c r="CEB86" s="4"/>
      <c r="CEC86" s="4"/>
      <c r="CED86" s="4"/>
      <c r="CEE86" s="4"/>
      <c r="CEF86" s="4"/>
      <c r="CEG86" s="4"/>
      <c r="CEH86" s="4"/>
      <c r="CEI86" s="4"/>
      <c r="CEJ86" s="4"/>
      <c r="CEK86" s="4"/>
      <c r="CEL86" s="4"/>
      <c r="CEM86" s="4"/>
      <c r="CEN86" s="4"/>
      <c r="CEO86" s="4"/>
      <c r="CEP86" s="4"/>
      <c r="CEQ86" s="4"/>
      <c r="CER86" s="4"/>
      <c r="CES86" s="4"/>
      <c r="CET86" s="4"/>
      <c r="CEU86" s="4"/>
      <c r="CEV86" s="4"/>
      <c r="CEW86" s="4"/>
      <c r="CEX86" s="4"/>
      <c r="CEY86" s="4"/>
      <c r="CEZ86" s="4"/>
      <c r="CFA86" s="4"/>
      <c r="CFB86" s="4"/>
      <c r="CFC86" s="4"/>
      <c r="CFD86" s="4"/>
      <c r="CFE86" s="4"/>
      <c r="CFF86" s="4"/>
      <c r="CFG86" s="4"/>
      <c r="CFH86" s="4"/>
      <c r="CFI86" s="4"/>
      <c r="CFJ86" s="4"/>
      <c r="CFK86" s="4"/>
      <c r="CFL86" s="4"/>
      <c r="CFM86" s="4"/>
      <c r="CFN86" s="4"/>
      <c r="CFO86" s="4"/>
      <c r="CFP86" s="4"/>
      <c r="CFQ86" s="4"/>
      <c r="CFR86" s="4"/>
      <c r="CFS86" s="4"/>
      <c r="CFT86" s="4"/>
      <c r="CFU86" s="4"/>
      <c r="CFV86" s="4"/>
      <c r="CFW86" s="4"/>
      <c r="CFX86" s="4"/>
      <c r="CFY86" s="4"/>
      <c r="CFZ86" s="4"/>
      <c r="CGA86" s="4"/>
      <c r="CGB86" s="4"/>
      <c r="CGC86" s="4"/>
      <c r="CGD86" s="4"/>
      <c r="CGE86" s="4"/>
      <c r="CGF86" s="4"/>
      <c r="CGG86" s="4"/>
      <c r="CGH86" s="4"/>
      <c r="CGI86" s="4"/>
      <c r="CGJ86" s="4"/>
      <c r="CGK86" s="4"/>
      <c r="CGL86" s="4"/>
      <c r="CGM86" s="4"/>
      <c r="CGN86" s="4"/>
      <c r="CGO86" s="4"/>
      <c r="CGP86" s="4"/>
      <c r="CGQ86" s="4"/>
      <c r="CGR86" s="4"/>
      <c r="CGS86" s="4"/>
      <c r="CGT86" s="4"/>
      <c r="CGU86" s="4"/>
      <c r="CGV86" s="4"/>
      <c r="CGW86" s="4"/>
      <c r="CGX86" s="4"/>
      <c r="CGY86" s="4"/>
      <c r="CGZ86" s="4"/>
      <c r="CHA86" s="4"/>
      <c r="CHB86" s="4"/>
      <c r="CHC86" s="4"/>
      <c r="CHD86" s="4"/>
      <c r="CHE86" s="4"/>
      <c r="CHF86" s="4"/>
      <c r="CHG86" s="4"/>
      <c r="CHH86" s="4"/>
      <c r="CHI86" s="4"/>
      <c r="CHJ86" s="4"/>
      <c r="CHK86" s="4"/>
      <c r="CHL86" s="4"/>
      <c r="CHM86" s="4"/>
      <c r="CHN86" s="4"/>
      <c r="CHO86" s="4"/>
      <c r="CHP86" s="4"/>
      <c r="CHQ86" s="4"/>
      <c r="CHR86" s="4"/>
      <c r="CHS86" s="4"/>
      <c r="CHT86" s="4"/>
      <c r="CHU86" s="4"/>
      <c r="CHV86" s="4"/>
      <c r="CHW86" s="4"/>
      <c r="CHX86" s="4"/>
      <c r="CHY86" s="4"/>
      <c r="CHZ86" s="4"/>
      <c r="CIA86" s="4"/>
      <c r="CIB86" s="4"/>
      <c r="CIC86" s="4"/>
      <c r="CID86" s="4"/>
      <c r="CIE86" s="4"/>
      <c r="CIF86" s="4"/>
      <c r="CIG86" s="4"/>
      <c r="CIH86" s="4"/>
      <c r="CII86" s="4"/>
      <c r="CIJ86" s="4"/>
      <c r="CIK86" s="4"/>
      <c r="CIL86" s="4"/>
      <c r="CIM86" s="4"/>
      <c r="CIN86" s="4"/>
      <c r="CIO86" s="4"/>
      <c r="CIP86" s="4"/>
      <c r="CIQ86" s="4"/>
      <c r="CIR86" s="4"/>
      <c r="CIS86" s="4"/>
      <c r="CIT86" s="4"/>
      <c r="CIU86" s="4"/>
      <c r="CIV86" s="4"/>
      <c r="CIW86" s="4"/>
      <c r="CIX86" s="4"/>
      <c r="CIY86" s="4"/>
      <c r="CIZ86" s="4"/>
      <c r="CJA86" s="4"/>
      <c r="CJB86" s="4"/>
      <c r="CJC86" s="4"/>
      <c r="CJD86" s="4"/>
      <c r="CJE86" s="4"/>
      <c r="CJF86" s="4"/>
      <c r="CJG86" s="4"/>
      <c r="CJH86" s="4"/>
      <c r="CJI86" s="4"/>
      <c r="CJJ86" s="4"/>
      <c r="CJK86" s="4"/>
      <c r="CJL86" s="4"/>
      <c r="CJM86" s="4"/>
      <c r="CJN86" s="4"/>
      <c r="CJO86" s="4"/>
      <c r="CJP86" s="4"/>
      <c r="CJQ86" s="4"/>
      <c r="CJR86" s="4"/>
      <c r="CJS86" s="4"/>
      <c r="CJT86" s="4"/>
      <c r="CJU86" s="4"/>
      <c r="CJV86" s="4"/>
      <c r="CJW86" s="4"/>
      <c r="CJX86" s="4"/>
      <c r="CJY86" s="4"/>
      <c r="CJZ86" s="4"/>
      <c r="CKA86" s="4"/>
      <c r="CKB86" s="4"/>
      <c r="CKC86" s="4"/>
      <c r="CKD86" s="4"/>
      <c r="CKE86" s="4"/>
      <c r="CKF86" s="4"/>
      <c r="CKG86" s="4"/>
      <c r="CKH86" s="4"/>
      <c r="CKI86" s="4"/>
      <c r="CKJ86" s="4"/>
      <c r="CKK86" s="4"/>
      <c r="CKL86" s="4"/>
      <c r="CKM86" s="4"/>
      <c r="CKN86" s="4"/>
      <c r="CKO86" s="4"/>
      <c r="CKP86" s="4"/>
      <c r="CKQ86" s="4"/>
      <c r="CKR86" s="4"/>
      <c r="CKS86" s="4"/>
      <c r="CKT86" s="4"/>
      <c r="CKU86" s="4"/>
      <c r="CKV86" s="4"/>
      <c r="CKW86" s="4"/>
      <c r="CKX86" s="4"/>
      <c r="CKY86" s="4"/>
      <c r="CKZ86" s="4"/>
      <c r="CLA86" s="4"/>
      <c r="CLB86" s="4"/>
      <c r="CLC86" s="4"/>
      <c r="CLD86" s="4"/>
      <c r="CLE86" s="4"/>
      <c r="CLF86" s="4"/>
      <c r="CLG86" s="4"/>
      <c r="CLH86" s="4"/>
      <c r="CLI86" s="4"/>
      <c r="CLJ86" s="4"/>
      <c r="CLK86" s="4"/>
      <c r="CLL86" s="4"/>
      <c r="CLM86" s="4"/>
      <c r="CLN86" s="4"/>
      <c r="CLO86" s="4"/>
      <c r="CLP86" s="4"/>
      <c r="CLQ86" s="4"/>
      <c r="CLR86" s="4"/>
      <c r="CLS86" s="4"/>
      <c r="CLT86" s="4"/>
      <c r="CLU86" s="4"/>
      <c r="CLV86" s="4"/>
      <c r="CLW86" s="4"/>
      <c r="CLX86" s="4"/>
      <c r="CLY86" s="4"/>
      <c r="CLZ86" s="4"/>
      <c r="CMA86" s="4"/>
      <c r="CMB86" s="4"/>
      <c r="CMC86" s="4"/>
      <c r="CMD86" s="4"/>
      <c r="CME86" s="4"/>
      <c r="CMF86" s="4"/>
      <c r="CMG86" s="4"/>
      <c r="CMH86" s="4"/>
      <c r="CMI86" s="4"/>
      <c r="CMJ86" s="4"/>
      <c r="CMK86" s="4"/>
      <c r="CML86" s="4"/>
      <c r="CMM86" s="4"/>
      <c r="CMN86" s="4"/>
      <c r="CMO86" s="4"/>
      <c r="CMP86" s="4"/>
      <c r="CMQ86" s="4"/>
      <c r="CMR86" s="4"/>
      <c r="CMS86" s="4"/>
      <c r="CMT86" s="4"/>
      <c r="CMU86" s="4"/>
      <c r="CMV86" s="4"/>
      <c r="CMW86" s="4"/>
      <c r="CMX86" s="4"/>
      <c r="CMY86" s="4"/>
      <c r="CMZ86" s="4"/>
      <c r="CNA86" s="4"/>
      <c r="CNB86" s="4"/>
      <c r="CNC86" s="4"/>
      <c r="CND86" s="4"/>
      <c r="CNE86" s="4"/>
      <c r="CNF86" s="4"/>
      <c r="CNG86" s="4"/>
      <c r="CNH86" s="4"/>
      <c r="CNI86" s="4"/>
      <c r="CNJ86" s="4"/>
      <c r="CNK86" s="4"/>
      <c r="CNL86" s="4"/>
      <c r="CNM86" s="4"/>
      <c r="CNN86" s="4"/>
      <c r="CNO86" s="4"/>
      <c r="CNP86" s="4"/>
      <c r="CNQ86" s="4"/>
      <c r="CNR86" s="4"/>
      <c r="CNS86" s="4"/>
      <c r="CNT86" s="4"/>
      <c r="CNU86" s="4"/>
      <c r="CNV86" s="4"/>
      <c r="CNW86" s="4"/>
      <c r="CNX86" s="4"/>
      <c r="CNY86" s="4"/>
      <c r="CNZ86" s="4"/>
      <c r="COA86" s="4"/>
      <c r="COB86" s="4"/>
      <c r="COC86" s="4"/>
      <c r="COD86" s="4"/>
      <c r="COE86" s="4"/>
      <c r="COF86" s="4"/>
      <c r="COG86" s="4"/>
      <c r="COH86" s="4"/>
      <c r="COI86" s="4"/>
      <c r="COJ86" s="4"/>
      <c r="COK86" s="4"/>
      <c r="COL86" s="4"/>
      <c r="COM86" s="4"/>
      <c r="CON86" s="4"/>
      <c r="COO86" s="4"/>
      <c r="COP86" s="4"/>
      <c r="COQ86" s="4"/>
      <c r="COR86" s="4"/>
      <c r="COS86" s="4"/>
      <c r="COT86" s="4"/>
      <c r="COU86" s="4"/>
      <c r="COV86" s="4"/>
      <c r="COW86" s="4"/>
      <c r="COX86" s="4"/>
      <c r="COY86" s="4"/>
      <c r="COZ86" s="4"/>
      <c r="CPA86" s="4"/>
      <c r="CPB86" s="4"/>
      <c r="CPC86" s="4"/>
      <c r="CPD86" s="4"/>
      <c r="CPE86" s="4"/>
      <c r="CPF86" s="4"/>
      <c r="CPG86" s="4"/>
      <c r="CPH86" s="4"/>
      <c r="CPI86" s="4"/>
      <c r="CPJ86" s="4"/>
      <c r="CPK86" s="4"/>
      <c r="CPL86" s="4"/>
      <c r="CPM86" s="4"/>
      <c r="CPN86" s="4"/>
      <c r="CPO86" s="4"/>
      <c r="CPP86" s="4"/>
      <c r="CPQ86" s="4"/>
      <c r="CPR86" s="4"/>
      <c r="CPS86" s="4"/>
      <c r="CPT86" s="4"/>
      <c r="CPU86" s="4"/>
      <c r="CPV86" s="4"/>
      <c r="CPW86" s="4"/>
      <c r="CPX86" s="4"/>
      <c r="CPY86" s="4"/>
      <c r="CPZ86" s="4"/>
      <c r="CQA86" s="4"/>
      <c r="CQB86" s="4"/>
      <c r="CQC86" s="4"/>
      <c r="CQD86" s="4"/>
      <c r="CQE86" s="4"/>
      <c r="CQF86" s="4"/>
      <c r="CQG86" s="4"/>
      <c r="CQH86" s="4"/>
      <c r="CQI86" s="4"/>
      <c r="CQJ86" s="4"/>
      <c r="CQK86" s="4"/>
      <c r="CQL86" s="4"/>
      <c r="CQM86" s="4"/>
      <c r="CQN86" s="4"/>
      <c r="CQO86" s="4"/>
      <c r="CQP86" s="4"/>
      <c r="CQQ86" s="4"/>
      <c r="CQR86" s="4"/>
      <c r="CQS86" s="4"/>
      <c r="CQT86" s="4"/>
      <c r="CQU86" s="4"/>
      <c r="CQV86" s="4"/>
      <c r="CQW86" s="4"/>
      <c r="CQX86" s="4"/>
      <c r="CQY86" s="4"/>
      <c r="CQZ86" s="4"/>
      <c r="CRA86" s="4"/>
      <c r="CRB86" s="4"/>
      <c r="CRC86" s="4"/>
      <c r="CRD86" s="4"/>
      <c r="CRE86" s="4"/>
      <c r="CRF86" s="4"/>
      <c r="CRG86" s="4"/>
      <c r="CRH86" s="4"/>
      <c r="CRI86" s="4"/>
      <c r="CRJ86" s="4"/>
      <c r="CRK86" s="4"/>
      <c r="CRL86" s="4"/>
      <c r="CRM86" s="4"/>
      <c r="CRN86" s="4"/>
      <c r="CRO86" s="4"/>
      <c r="CRP86" s="4"/>
      <c r="CRQ86" s="4"/>
      <c r="CRR86" s="4"/>
      <c r="CRS86" s="4"/>
      <c r="CRT86" s="4"/>
      <c r="CRU86" s="4"/>
      <c r="CRV86" s="4"/>
      <c r="CRW86" s="4"/>
      <c r="CRX86" s="4"/>
      <c r="CRY86" s="4"/>
      <c r="CRZ86" s="4"/>
      <c r="CSA86" s="4"/>
      <c r="CSB86" s="4"/>
      <c r="CSC86" s="4"/>
      <c r="CSD86" s="4"/>
      <c r="CSE86" s="4"/>
      <c r="CSF86" s="4"/>
      <c r="CSG86" s="4"/>
      <c r="CSH86" s="4"/>
      <c r="CSI86" s="4"/>
      <c r="CSJ86" s="4"/>
      <c r="CSK86" s="4"/>
      <c r="CSL86" s="4"/>
      <c r="CSM86" s="4"/>
      <c r="CSN86" s="4"/>
      <c r="CSO86" s="4"/>
      <c r="CSP86" s="4"/>
      <c r="CSQ86" s="4"/>
      <c r="CSR86" s="4"/>
      <c r="CSS86" s="4"/>
      <c r="CST86" s="4"/>
      <c r="CSU86" s="4"/>
      <c r="CSV86" s="4"/>
      <c r="CSW86" s="4"/>
      <c r="CSX86" s="4"/>
      <c r="CSY86" s="4"/>
      <c r="CSZ86" s="4"/>
      <c r="CTA86" s="4"/>
      <c r="CTB86" s="4"/>
      <c r="CTC86" s="4"/>
      <c r="CTD86" s="4"/>
      <c r="CTE86" s="4"/>
      <c r="CTF86" s="4"/>
      <c r="CTG86" s="4"/>
      <c r="CTH86" s="4"/>
      <c r="CTI86" s="4"/>
      <c r="CTJ86" s="4"/>
      <c r="CTK86" s="4"/>
      <c r="CTL86" s="4"/>
      <c r="CTM86" s="4"/>
      <c r="CTN86" s="4"/>
      <c r="CTO86" s="4"/>
      <c r="CTP86" s="4"/>
      <c r="CTQ86" s="4"/>
      <c r="CTR86" s="4"/>
      <c r="CTS86" s="4"/>
      <c r="CTT86" s="4"/>
      <c r="CTU86" s="4"/>
      <c r="CTV86" s="4"/>
      <c r="CTW86" s="4"/>
      <c r="CTX86" s="4"/>
      <c r="CTY86" s="4"/>
      <c r="CTZ86" s="4"/>
      <c r="CUA86" s="4"/>
      <c r="CUB86" s="4"/>
      <c r="CUC86" s="4"/>
      <c r="CUD86" s="4"/>
      <c r="CUE86" s="4"/>
      <c r="CUF86" s="4"/>
      <c r="CUG86" s="4"/>
      <c r="CUH86" s="4"/>
      <c r="CUI86" s="4"/>
      <c r="CUJ86" s="4"/>
      <c r="CUK86" s="4"/>
      <c r="CUL86" s="4"/>
      <c r="CUM86" s="4"/>
      <c r="CUN86" s="4"/>
      <c r="CUO86" s="4"/>
      <c r="CUP86" s="4"/>
      <c r="CUQ86" s="4"/>
      <c r="CUR86" s="4"/>
      <c r="CUS86" s="4"/>
      <c r="CUT86" s="4"/>
      <c r="CUU86" s="4"/>
      <c r="CUV86" s="4"/>
      <c r="CUW86" s="4"/>
      <c r="CUX86" s="4"/>
      <c r="CUY86" s="4"/>
      <c r="CUZ86" s="4"/>
      <c r="CVA86" s="4"/>
      <c r="CVB86" s="4"/>
      <c r="CVC86" s="4"/>
      <c r="CVD86" s="4"/>
      <c r="CVE86" s="4"/>
      <c r="CVF86" s="4"/>
      <c r="CVG86" s="4"/>
      <c r="CVH86" s="4"/>
      <c r="CVI86" s="4"/>
      <c r="CVJ86" s="4"/>
      <c r="CVK86" s="4"/>
      <c r="CVL86" s="4"/>
      <c r="CVM86" s="4"/>
      <c r="CVN86" s="4"/>
      <c r="CVO86" s="4"/>
      <c r="CVP86" s="4"/>
      <c r="CVQ86" s="4"/>
      <c r="CVR86" s="4"/>
      <c r="CVS86" s="4"/>
      <c r="CVT86" s="4"/>
      <c r="CVU86" s="4"/>
      <c r="CVV86" s="4"/>
      <c r="CVW86" s="4"/>
      <c r="CVX86" s="4"/>
      <c r="CVY86" s="4"/>
      <c r="CVZ86" s="4"/>
      <c r="CWA86" s="4"/>
      <c r="CWB86" s="4"/>
      <c r="CWC86" s="4"/>
      <c r="CWD86" s="4"/>
      <c r="CWE86" s="4"/>
      <c r="CWF86" s="4"/>
      <c r="CWG86" s="4"/>
      <c r="CWH86" s="4"/>
      <c r="CWI86" s="4"/>
      <c r="CWJ86" s="4"/>
      <c r="CWK86" s="4"/>
      <c r="CWL86" s="4"/>
      <c r="CWM86" s="4"/>
      <c r="CWN86" s="4"/>
      <c r="CWO86" s="4"/>
      <c r="CWP86" s="4"/>
      <c r="CWQ86" s="4"/>
      <c r="CWR86" s="4"/>
      <c r="CWS86" s="4"/>
      <c r="CWT86" s="4"/>
      <c r="CWU86" s="4"/>
      <c r="CWV86" s="4"/>
      <c r="CWW86" s="4"/>
      <c r="CWX86" s="4"/>
      <c r="CWY86" s="4"/>
      <c r="CWZ86" s="4"/>
      <c r="CXA86" s="4"/>
      <c r="CXB86" s="4"/>
      <c r="CXC86" s="4"/>
      <c r="CXD86" s="4"/>
      <c r="CXE86" s="4"/>
      <c r="CXF86" s="4"/>
      <c r="CXG86" s="4"/>
      <c r="CXH86" s="4"/>
      <c r="CXI86" s="4"/>
      <c r="CXJ86" s="4"/>
      <c r="CXK86" s="4"/>
      <c r="CXL86" s="4"/>
      <c r="CXM86" s="4"/>
      <c r="CXN86" s="4"/>
      <c r="CXO86" s="4"/>
      <c r="CXP86" s="4"/>
      <c r="CXQ86" s="4"/>
      <c r="CXR86" s="4"/>
      <c r="CXS86" s="4"/>
      <c r="CXT86" s="4"/>
      <c r="CXU86" s="4"/>
      <c r="CXV86" s="4"/>
      <c r="CXW86" s="4"/>
      <c r="CXX86" s="4"/>
      <c r="CXY86" s="4"/>
      <c r="CXZ86" s="4"/>
      <c r="CYA86" s="4"/>
      <c r="CYB86" s="4"/>
      <c r="CYC86" s="4"/>
      <c r="CYD86" s="4"/>
      <c r="CYE86" s="4"/>
      <c r="CYF86" s="4"/>
      <c r="CYG86" s="4"/>
      <c r="CYH86" s="4"/>
      <c r="CYI86" s="4"/>
      <c r="CYJ86" s="4"/>
      <c r="CYK86" s="4"/>
      <c r="CYL86" s="4"/>
      <c r="CYM86" s="4"/>
      <c r="CYN86" s="4"/>
      <c r="CYO86" s="4"/>
      <c r="CYP86" s="4"/>
      <c r="CYQ86" s="4"/>
      <c r="CYR86" s="4"/>
      <c r="CYS86" s="4"/>
      <c r="CYT86" s="4"/>
      <c r="CYU86" s="4"/>
      <c r="CYV86" s="4"/>
      <c r="CYW86" s="4"/>
      <c r="CYX86" s="4"/>
      <c r="CYY86" s="4"/>
      <c r="CYZ86" s="4"/>
      <c r="CZA86" s="4"/>
      <c r="CZB86" s="4"/>
      <c r="CZC86" s="4"/>
      <c r="CZD86" s="4"/>
      <c r="CZE86" s="4"/>
      <c r="CZF86" s="4"/>
      <c r="CZG86" s="4"/>
      <c r="CZH86" s="4"/>
      <c r="CZI86" s="4"/>
      <c r="CZJ86" s="4"/>
      <c r="CZK86" s="4"/>
      <c r="CZL86" s="4"/>
      <c r="CZM86" s="4"/>
      <c r="CZN86" s="4"/>
      <c r="CZO86" s="4"/>
      <c r="CZP86" s="4"/>
      <c r="CZQ86" s="4"/>
      <c r="CZR86" s="4"/>
      <c r="CZS86" s="4"/>
      <c r="CZT86" s="4"/>
      <c r="CZU86" s="4"/>
      <c r="CZV86" s="4"/>
      <c r="CZW86" s="4"/>
      <c r="CZX86" s="4"/>
      <c r="CZY86" s="4"/>
      <c r="CZZ86" s="4"/>
      <c r="DAA86" s="4"/>
      <c r="DAB86" s="4"/>
      <c r="DAC86" s="4"/>
      <c r="DAD86" s="4"/>
      <c r="DAE86" s="4"/>
      <c r="DAF86" s="4"/>
      <c r="DAG86" s="4"/>
      <c r="DAH86" s="4"/>
      <c r="DAI86" s="4"/>
      <c r="DAJ86" s="4"/>
      <c r="DAK86" s="4"/>
      <c r="DAL86" s="4"/>
      <c r="DAM86" s="4"/>
      <c r="DAN86" s="4"/>
      <c r="DAO86" s="4"/>
      <c r="DAP86" s="4"/>
      <c r="DAQ86" s="4"/>
      <c r="DAR86" s="4"/>
      <c r="DAS86" s="4"/>
      <c r="DAT86" s="4"/>
      <c r="DAU86" s="4"/>
      <c r="DAV86" s="4"/>
      <c r="DAW86" s="4"/>
      <c r="DAX86" s="4"/>
      <c r="DAY86" s="4"/>
      <c r="DAZ86" s="4"/>
      <c r="DBA86" s="4"/>
      <c r="DBB86" s="4"/>
      <c r="DBC86" s="4"/>
      <c r="DBD86" s="4"/>
      <c r="DBE86" s="4"/>
      <c r="DBF86" s="4"/>
      <c r="DBG86" s="4"/>
      <c r="DBH86" s="4"/>
      <c r="DBI86" s="4"/>
      <c r="DBJ86" s="4"/>
      <c r="DBK86" s="4"/>
      <c r="DBL86" s="4"/>
      <c r="DBM86" s="4"/>
      <c r="DBN86" s="4"/>
      <c r="DBO86" s="4"/>
      <c r="DBP86" s="4"/>
      <c r="DBQ86" s="4"/>
      <c r="DBR86" s="4"/>
      <c r="DBS86" s="4"/>
      <c r="DBT86" s="4"/>
      <c r="DBU86" s="4"/>
      <c r="DBV86" s="4"/>
      <c r="DBW86" s="4"/>
      <c r="DBX86" s="4"/>
      <c r="DBY86" s="4"/>
      <c r="DBZ86" s="4"/>
      <c r="DCA86" s="4"/>
      <c r="DCB86" s="4"/>
      <c r="DCC86" s="4"/>
      <c r="DCD86" s="4"/>
      <c r="DCE86" s="4"/>
      <c r="DCF86" s="4"/>
      <c r="DCG86" s="4"/>
      <c r="DCH86" s="4"/>
      <c r="DCI86" s="4"/>
      <c r="DCJ86" s="4"/>
      <c r="DCK86" s="4"/>
      <c r="DCL86" s="4"/>
      <c r="DCM86" s="4"/>
      <c r="DCN86" s="4"/>
      <c r="DCO86" s="4"/>
      <c r="DCP86" s="4"/>
      <c r="DCQ86" s="4"/>
      <c r="DCR86" s="4"/>
      <c r="DCS86" s="4"/>
      <c r="DCT86" s="4"/>
      <c r="DCU86" s="4"/>
      <c r="DCV86" s="4"/>
      <c r="DCW86" s="4"/>
      <c r="DCX86" s="4"/>
      <c r="DCY86" s="4"/>
      <c r="DCZ86" s="4"/>
      <c r="DDA86" s="4"/>
      <c r="DDB86" s="4"/>
      <c r="DDC86" s="4"/>
      <c r="DDD86" s="4"/>
      <c r="DDE86" s="4"/>
      <c r="DDF86" s="4"/>
      <c r="DDG86" s="4"/>
      <c r="DDH86" s="4"/>
      <c r="DDI86" s="4"/>
      <c r="DDJ86" s="4"/>
      <c r="DDK86" s="4"/>
      <c r="DDL86" s="4"/>
      <c r="DDM86" s="4"/>
      <c r="DDN86" s="4"/>
      <c r="DDO86" s="4"/>
      <c r="DDP86" s="4"/>
      <c r="DDQ86" s="4"/>
      <c r="DDR86" s="4"/>
      <c r="DDS86" s="4"/>
      <c r="DDT86" s="4"/>
      <c r="DDU86" s="4"/>
      <c r="DDV86" s="4"/>
      <c r="DDW86" s="4"/>
      <c r="DDX86" s="4"/>
      <c r="DDY86" s="4"/>
      <c r="DDZ86" s="4"/>
      <c r="DEA86" s="4"/>
      <c r="DEB86" s="4"/>
      <c r="DEC86" s="4"/>
      <c r="DED86" s="4"/>
      <c r="DEE86" s="4"/>
      <c r="DEF86" s="4"/>
      <c r="DEG86" s="4"/>
      <c r="DEH86" s="4"/>
      <c r="DEI86" s="4"/>
      <c r="DEJ86" s="4"/>
      <c r="DEK86" s="4"/>
      <c r="DEL86" s="4"/>
      <c r="DEM86" s="4"/>
      <c r="DEN86" s="4"/>
      <c r="DEO86" s="4"/>
      <c r="DEP86" s="4"/>
      <c r="DEQ86" s="4"/>
      <c r="DER86" s="4"/>
      <c r="DES86" s="4"/>
      <c r="DET86" s="4"/>
      <c r="DEU86" s="4"/>
      <c r="DEV86" s="4"/>
      <c r="DEW86" s="4"/>
      <c r="DEX86" s="4"/>
      <c r="DEY86" s="4"/>
      <c r="DEZ86" s="4"/>
      <c r="DFA86" s="4"/>
      <c r="DFB86" s="4"/>
      <c r="DFC86" s="4"/>
      <c r="DFD86" s="4"/>
      <c r="DFE86" s="4"/>
      <c r="DFF86" s="4"/>
      <c r="DFG86" s="4"/>
      <c r="DFH86" s="4"/>
      <c r="DFI86" s="4"/>
      <c r="DFJ86" s="4"/>
      <c r="DFK86" s="4"/>
      <c r="DFL86" s="4"/>
      <c r="DFM86" s="4"/>
      <c r="DFN86" s="4"/>
      <c r="DFO86" s="4"/>
      <c r="DFP86" s="4"/>
      <c r="DFQ86" s="4"/>
      <c r="DFR86" s="4"/>
      <c r="DFS86" s="4"/>
      <c r="DFT86" s="4"/>
      <c r="DFU86" s="4"/>
      <c r="DFV86" s="4"/>
      <c r="DFW86" s="4"/>
      <c r="DFX86" s="4"/>
      <c r="DFY86" s="4"/>
      <c r="DFZ86" s="4"/>
      <c r="DGA86" s="4"/>
      <c r="DGB86" s="4"/>
      <c r="DGC86" s="4"/>
      <c r="DGD86" s="4"/>
      <c r="DGE86" s="4"/>
      <c r="DGF86" s="4"/>
      <c r="DGG86" s="4"/>
      <c r="DGH86" s="4"/>
      <c r="DGI86" s="4"/>
      <c r="DGJ86" s="4"/>
      <c r="DGK86" s="4"/>
      <c r="DGL86" s="4"/>
      <c r="DGM86" s="4"/>
      <c r="DGN86" s="4"/>
      <c r="DGO86" s="4"/>
      <c r="DGP86" s="4"/>
      <c r="DGQ86" s="4"/>
      <c r="DGR86" s="4"/>
      <c r="DGS86" s="4"/>
      <c r="DGT86" s="4"/>
      <c r="DGU86" s="4"/>
      <c r="DGV86" s="4"/>
      <c r="DGW86" s="4"/>
      <c r="DGX86" s="4"/>
      <c r="DGY86" s="4"/>
      <c r="DGZ86" s="4"/>
      <c r="DHA86" s="4"/>
      <c r="DHB86" s="4"/>
      <c r="DHC86" s="4"/>
      <c r="DHD86" s="4"/>
      <c r="DHE86" s="4"/>
      <c r="DHF86" s="4"/>
      <c r="DHG86" s="4"/>
      <c r="DHH86" s="4"/>
      <c r="DHI86" s="4"/>
      <c r="DHJ86" s="4"/>
      <c r="DHK86" s="4"/>
      <c r="DHL86" s="4"/>
      <c r="DHM86" s="4"/>
      <c r="DHN86" s="4"/>
      <c r="DHO86" s="4"/>
      <c r="DHP86" s="4"/>
      <c r="DHQ86" s="4"/>
      <c r="DHR86" s="4"/>
      <c r="DHS86" s="4"/>
      <c r="DHT86" s="4"/>
      <c r="DHU86" s="4"/>
      <c r="DHV86" s="4"/>
      <c r="DHW86" s="4"/>
      <c r="DHX86" s="4"/>
      <c r="DHY86" s="4"/>
      <c r="DHZ86" s="4"/>
      <c r="DIA86" s="4"/>
      <c r="DIB86" s="4"/>
      <c r="DIC86" s="4"/>
      <c r="DID86" s="4"/>
      <c r="DIE86" s="4"/>
      <c r="DIF86" s="4"/>
      <c r="DIG86" s="4"/>
      <c r="DIH86" s="4"/>
      <c r="DII86" s="4"/>
      <c r="DIJ86" s="4"/>
      <c r="DIK86" s="4"/>
      <c r="DIL86" s="4"/>
      <c r="DIM86" s="4"/>
      <c r="DIN86" s="4"/>
      <c r="DIO86" s="4"/>
      <c r="DIP86" s="4"/>
      <c r="DIQ86" s="4"/>
      <c r="DIR86" s="4"/>
      <c r="DIS86" s="4"/>
      <c r="DIT86" s="4"/>
      <c r="DIU86" s="4"/>
      <c r="DIV86" s="4"/>
      <c r="DIW86" s="4"/>
      <c r="DIX86" s="4"/>
      <c r="DIY86" s="4"/>
      <c r="DIZ86" s="4"/>
      <c r="DJA86" s="4"/>
      <c r="DJB86" s="4"/>
      <c r="DJC86" s="4"/>
      <c r="DJD86" s="4"/>
      <c r="DJE86" s="4"/>
      <c r="DJF86" s="4"/>
      <c r="DJG86" s="4"/>
      <c r="DJH86" s="4"/>
      <c r="DJI86" s="4"/>
      <c r="DJJ86" s="4"/>
      <c r="DJK86" s="4"/>
      <c r="DJL86" s="4"/>
      <c r="DJM86" s="4"/>
      <c r="DJN86" s="4"/>
      <c r="DJO86" s="4"/>
      <c r="DJP86" s="4"/>
      <c r="DJQ86" s="4"/>
      <c r="DJR86" s="4"/>
      <c r="DJS86" s="4"/>
      <c r="DJT86" s="4"/>
      <c r="DJU86" s="4"/>
      <c r="DJV86" s="4"/>
      <c r="DJW86" s="4"/>
      <c r="DJX86" s="4"/>
      <c r="DJY86" s="4"/>
      <c r="DJZ86" s="4"/>
      <c r="DKA86" s="4"/>
      <c r="DKB86" s="4"/>
      <c r="DKC86" s="4"/>
      <c r="DKD86" s="4"/>
      <c r="DKE86" s="4"/>
      <c r="DKF86" s="4"/>
      <c r="DKG86" s="4"/>
      <c r="DKH86" s="4"/>
      <c r="DKI86" s="4"/>
      <c r="DKJ86" s="4"/>
      <c r="DKK86" s="4"/>
      <c r="DKL86" s="4"/>
      <c r="DKM86" s="4"/>
      <c r="DKN86" s="4"/>
      <c r="DKO86" s="4"/>
      <c r="DKP86" s="4"/>
      <c r="DKQ86" s="4"/>
      <c r="DKR86" s="4"/>
      <c r="DKS86" s="4"/>
      <c r="DKT86" s="4"/>
      <c r="DKU86" s="4"/>
      <c r="DKV86" s="4"/>
      <c r="DKW86" s="4"/>
      <c r="DKX86" s="4"/>
      <c r="DKY86" s="4"/>
      <c r="DKZ86" s="4"/>
      <c r="DLA86" s="4"/>
      <c r="DLB86" s="4"/>
      <c r="DLC86" s="4"/>
      <c r="DLD86" s="4"/>
      <c r="DLE86" s="4"/>
      <c r="DLF86" s="4"/>
      <c r="DLG86" s="4"/>
      <c r="DLH86" s="4"/>
      <c r="DLI86" s="4"/>
      <c r="DLJ86" s="4"/>
      <c r="DLK86" s="4"/>
      <c r="DLL86" s="4"/>
      <c r="DLM86" s="4"/>
      <c r="DLN86" s="4"/>
      <c r="DLO86" s="4"/>
      <c r="DLP86" s="4"/>
      <c r="DLQ86" s="4"/>
      <c r="DLR86" s="4"/>
      <c r="DLS86" s="4"/>
      <c r="DLT86" s="4"/>
      <c r="DLU86" s="4"/>
      <c r="DLV86" s="4"/>
      <c r="DLW86" s="4"/>
      <c r="DLX86" s="4"/>
      <c r="DLY86" s="4"/>
      <c r="DLZ86" s="4"/>
      <c r="DMA86" s="4"/>
      <c r="DMB86" s="4"/>
      <c r="DMC86" s="4"/>
      <c r="DMD86" s="4"/>
      <c r="DME86" s="4"/>
      <c r="DMF86" s="4"/>
      <c r="DMG86" s="4"/>
      <c r="DMH86" s="4"/>
      <c r="DMI86" s="4"/>
      <c r="DMJ86" s="4"/>
      <c r="DMK86" s="4"/>
      <c r="DML86" s="4"/>
      <c r="DMM86" s="4"/>
      <c r="DMN86" s="4"/>
      <c r="DMO86" s="4"/>
      <c r="DMP86" s="4"/>
      <c r="DMQ86" s="4"/>
      <c r="DMR86" s="4"/>
      <c r="DMS86" s="4"/>
      <c r="DMT86" s="4"/>
      <c r="DMU86" s="4"/>
      <c r="DMV86" s="4"/>
      <c r="DMW86" s="4"/>
      <c r="DMX86" s="4"/>
      <c r="DMY86" s="4"/>
      <c r="DMZ86" s="4"/>
      <c r="DNA86" s="4"/>
      <c r="DNB86" s="4"/>
      <c r="DNC86" s="4"/>
      <c r="DND86" s="4"/>
      <c r="DNE86" s="4"/>
      <c r="DNF86" s="4"/>
      <c r="DNG86" s="4"/>
      <c r="DNH86" s="4"/>
      <c r="DNI86" s="4"/>
      <c r="DNJ86" s="4"/>
      <c r="DNK86" s="4"/>
      <c r="DNL86" s="4"/>
      <c r="DNM86" s="4"/>
      <c r="DNN86" s="4"/>
      <c r="DNO86" s="4"/>
      <c r="DNP86" s="4"/>
      <c r="DNQ86" s="4"/>
      <c r="DNR86" s="4"/>
      <c r="DNS86" s="4"/>
      <c r="DNT86" s="4"/>
      <c r="DNU86" s="4"/>
      <c r="DNV86" s="4"/>
      <c r="DNW86" s="4"/>
      <c r="DNX86" s="4"/>
      <c r="DNY86" s="4"/>
      <c r="DNZ86" s="4"/>
      <c r="DOA86" s="4"/>
      <c r="DOB86" s="4"/>
      <c r="DOC86" s="4"/>
      <c r="DOD86" s="4"/>
      <c r="DOE86" s="4"/>
      <c r="DOF86" s="4"/>
      <c r="DOG86" s="4"/>
      <c r="DOH86" s="4"/>
      <c r="DOI86" s="4"/>
      <c r="DOJ86" s="4"/>
      <c r="DOK86" s="4"/>
      <c r="DOL86" s="4"/>
      <c r="DOM86" s="4"/>
      <c r="DON86" s="4"/>
      <c r="DOO86" s="4"/>
      <c r="DOP86" s="4"/>
      <c r="DOQ86" s="4"/>
      <c r="DOR86" s="4"/>
      <c r="DOS86" s="4"/>
      <c r="DOT86" s="4"/>
      <c r="DOU86" s="4"/>
      <c r="DOV86" s="4"/>
      <c r="DOW86" s="4"/>
      <c r="DOX86" s="4"/>
      <c r="DOY86" s="4"/>
      <c r="DOZ86" s="4"/>
      <c r="DPA86" s="4"/>
      <c r="DPB86" s="4"/>
      <c r="DPC86" s="4"/>
      <c r="DPD86" s="4"/>
      <c r="DPE86" s="4"/>
      <c r="DPF86" s="4"/>
      <c r="DPG86" s="4"/>
      <c r="DPH86" s="4"/>
      <c r="DPI86" s="4"/>
      <c r="DPJ86" s="4"/>
      <c r="DPK86" s="4"/>
      <c r="DPL86" s="4"/>
      <c r="DPM86" s="4"/>
      <c r="DPN86" s="4"/>
      <c r="DPO86" s="4"/>
      <c r="DPP86" s="4"/>
      <c r="DPQ86" s="4"/>
      <c r="DPR86" s="4"/>
      <c r="DPS86" s="4"/>
      <c r="DPT86" s="4"/>
      <c r="DPU86" s="4"/>
      <c r="DPV86" s="4"/>
      <c r="DPW86" s="4"/>
      <c r="DPX86" s="4"/>
      <c r="DPY86" s="4"/>
      <c r="DPZ86" s="4"/>
      <c r="DQA86" s="4"/>
      <c r="DQB86" s="4"/>
      <c r="DQC86" s="4"/>
      <c r="DQD86" s="4"/>
      <c r="DQE86" s="4"/>
      <c r="DQF86" s="4"/>
      <c r="DQG86" s="4"/>
      <c r="DQH86" s="4"/>
      <c r="DQI86" s="4"/>
      <c r="DQJ86" s="4"/>
      <c r="DQK86" s="4"/>
      <c r="DQL86" s="4"/>
      <c r="DQM86" s="4"/>
      <c r="DQN86" s="4"/>
      <c r="DQO86" s="4"/>
      <c r="DQP86" s="4"/>
      <c r="DQQ86" s="4"/>
      <c r="DQR86" s="4"/>
      <c r="DQS86" s="4"/>
      <c r="DQT86" s="4"/>
      <c r="DQU86" s="4"/>
      <c r="DQV86" s="4"/>
      <c r="DQW86" s="4"/>
      <c r="DQX86" s="4"/>
      <c r="DQY86" s="4"/>
      <c r="DQZ86" s="4"/>
      <c r="DRA86" s="4"/>
      <c r="DRB86" s="4"/>
      <c r="DRC86" s="4"/>
      <c r="DRD86" s="4"/>
      <c r="DRE86" s="4"/>
      <c r="DRF86" s="4"/>
      <c r="DRG86" s="4"/>
      <c r="DRH86" s="4"/>
      <c r="DRI86" s="4"/>
      <c r="DRJ86" s="4"/>
      <c r="DRK86" s="4"/>
      <c r="DRL86" s="4"/>
      <c r="DRM86" s="4"/>
      <c r="DRN86" s="4"/>
      <c r="DRO86" s="4"/>
      <c r="DRP86" s="4"/>
      <c r="DRQ86" s="4"/>
      <c r="DRR86" s="4"/>
      <c r="DRS86" s="4"/>
      <c r="DRT86" s="4"/>
      <c r="DRU86" s="4"/>
      <c r="DRV86" s="4"/>
      <c r="DRW86" s="4"/>
      <c r="DRX86" s="4"/>
      <c r="DRY86" s="4"/>
      <c r="DRZ86" s="4"/>
      <c r="DSA86" s="4"/>
      <c r="DSB86" s="4"/>
      <c r="DSC86" s="4"/>
      <c r="DSD86" s="4"/>
      <c r="DSE86" s="4"/>
      <c r="DSF86" s="4"/>
      <c r="DSG86" s="4"/>
      <c r="DSH86" s="4"/>
      <c r="DSI86" s="4"/>
      <c r="DSJ86" s="4"/>
      <c r="DSK86" s="4"/>
      <c r="DSL86" s="4"/>
      <c r="DSM86" s="4"/>
      <c r="DSN86" s="4"/>
      <c r="DSO86" s="4"/>
      <c r="DSP86" s="4"/>
      <c r="DSQ86" s="4"/>
      <c r="DSR86" s="4"/>
      <c r="DSS86" s="4"/>
      <c r="DST86" s="4"/>
      <c r="DSU86" s="4"/>
      <c r="DSV86" s="4"/>
      <c r="DSW86" s="4"/>
      <c r="DSX86" s="4"/>
      <c r="DSY86" s="4"/>
      <c r="DSZ86" s="4"/>
      <c r="DTA86" s="4"/>
      <c r="DTB86" s="4"/>
      <c r="DTC86" s="4"/>
      <c r="DTD86" s="4"/>
      <c r="DTE86" s="4"/>
      <c r="DTF86" s="4"/>
      <c r="DTG86" s="4"/>
      <c r="DTH86" s="4"/>
      <c r="DTI86" s="4"/>
      <c r="DTJ86" s="4"/>
      <c r="DTK86" s="4"/>
      <c r="DTL86" s="4"/>
      <c r="DTM86" s="4"/>
      <c r="DTN86" s="4"/>
      <c r="DTO86" s="4"/>
      <c r="DTP86" s="4"/>
      <c r="DTQ86" s="4"/>
      <c r="DTR86" s="4"/>
      <c r="DTS86" s="4"/>
      <c r="DTT86" s="4"/>
      <c r="DTU86" s="4"/>
      <c r="DTV86" s="4"/>
      <c r="DTW86" s="4"/>
      <c r="DTX86" s="4"/>
      <c r="DTY86" s="4"/>
      <c r="DTZ86" s="4"/>
      <c r="DUA86" s="4"/>
      <c r="DUB86" s="4"/>
      <c r="DUC86" s="4"/>
      <c r="DUD86" s="4"/>
      <c r="DUE86" s="4"/>
      <c r="DUF86" s="4"/>
      <c r="DUG86" s="4"/>
      <c r="DUH86" s="4"/>
      <c r="DUI86" s="4"/>
      <c r="DUJ86" s="4"/>
      <c r="DUK86" s="4"/>
      <c r="DUL86" s="4"/>
      <c r="DUM86" s="4"/>
      <c r="DUN86" s="4"/>
      <c r="DUO86" s="4"/>
      <c r="DUP86" s="4"/>
      <c r="DUQ86" s="4"/>
      <c r="DUR86" s="4"/>
      <c r="DUS86" s="4"/>
      <c r="DUT86" s="4"/>
      <c r="DUU86" s="4"/>
      <c r="DUV86" s="4"/>
      <c r="DUW86" s="4"/>
      <c r="DUX86" s="4"/>
      <c r="DUY86" s="4"/>
      <c r="DUZ86" s="4"/>
      <c r="DVA86" s="4"/>
      <c r="DVB86" s="4"/>
      <c r="DVC86" s="4"/>
      <c r="DVD86" s="4"/>
      <c r="DVE86" s="4"/>
      <c r="DVF86" s="4"/>
      <c r="DVG86" s="4"/>
      <c r="DVH86" s="4"/>
      <c r="DVI86" s="4"/>
      <c r="DVJ86" s="4"/>
      <c r="DVK86" s="4"/>
      <c r="DVL86" s="4"/>
      <c r="DVM86" s="4"/>
      <c r="DVN86" s="4"/>
      <c r="DVO86" s="4"/>
      <c r="DVP86" s="4"/>
      <c r="DVQ86" s="4"/>
      <c r="DVR86" s="4"/>
      <c r="DVS86" s="4"/>
      <c r="DVT86" s="4"/>
      <c r="DVU86" s="4"/>
      <c r="DVV86" s="4"/>
      <c r="DVW86" s="4"/>
      <c r="DVX86" s="4"/>
      <c r="DVY86" s="4"/>
      <c r="DVZ86" s="4"/>
      <c r="DWA86" s="4"/>
      <c r="DWB86" s="4"/>
      <c r="DWC86" s="4"/>
      <c r="DWD86" s="4"/>
      <c r="DWE86" s="4"/>
      <c r="DWF86" s="4"/>
      <c r="DWG86" s="4"/>
      <c r="DWH86" s="4"/>
      <c r="DWI86" s="4"/>
      <c r="DWJ86" s="4"/>
      <c r="DWK86" s="4"/>
      <c r="DWL86" s="4"/>
      <c r="DWM86" s="4"/>
      <c r="DWN86" s="4"/>
      <c r="DWO86" s="4"/>
      <c r="DWP86" s="4"/>
      <c r="DWQ86" s="4"/>
      <c r="DWR86" s="4"/>
      <c r="DWS86" s="4"/>
      <c r="DWT86" s="4"/>
      <c r="DWU86" s="4"/>
      <c r="DWV86" s="4"/>
      <c r="DWW86" s="4"/>
      <c r="DWX86" s="4"/>
      <c r="DWY86" s="4"/>
      <c r="DWZ86" s="4"/>
      <c r="DXA86" s="4"/>
      <c r="DXB86" s="4"/>
      <c r="DXC86" s="4"/>
      <c r="DXD86" s="4"/>
      <c r="DXE86" s="4"/>
      <c r="DXF86" s="4"/>
      <c r="DXG86" s="4"/>
      <c r="DXH86" s="4"/>
      <c r="DXI86" s="4"/>
      <c r="DXJ86" s="4"/>
      <c r="DXK86" s="4"/>
      <c r="DXL86" s="4"/>
      <c r="DXM86" s="4"/>
      <c r="DXN86" s="4"/>
      <c r="DXO86" s="4"/>
      <c r="DXP86" s="4"/>
      <c r="DXQ86" s="4"/>
      <c r="DXR86" s="4"/>
      <c r="DXS86" s="4"/>
      <c r="DXT86" s="4"/>
      <c r="DXU86" s="4"/>
      <c r="DXV86" s="4"/>
      <c r="DXW86" s="4"/>
      <c r="DXX86" s="4"/>
      <c r="DXY86" s="4"/>
      <c r="DXZ86" s="4"/>
      <c r="DYA86" s="4"/>
      <c r="DYB86" s="4"/>
      <c r="DYC86" s="4"/>
      <c r="DYD86" s="4"/>
      <c r="DYE86" s="4"/>
      <c r="DYF86" s="4"/>
      <c r="DYG86" s="4"/>
      <c r="DYH86" s="4"/>
      <c r="DYI86" s="4"/>
      <c r="DYJ86" s="4"/>
      <c r="DYK86" s="4"/>
      <c r="DYL86" s="4"/>
      <c r="DYM86" s="4"/>
      <c r="DYN86" s="4"/>
      <c r="DYO86" s="4"/>
      <c r="DYP86" s="4"/>
      <c r="DYQ86" s="4"/>
      <c r="DYR86" s="4"/>
      <c r="DYS86" s="4"/>
      <c r="DYT86" s="4"/>
      <c r="DYU86" s="4"/>
      <c r="DYV86" s="4"/>
      <c r="DYW86" s="4"/>
      <c r="DYX86" s="4"/>
      <c r="DYY86" s="4"/>
      <c r="DYZ86" s="4"/>
      <c r="DZA86" s="4"/>
      <c r="DZB86" s="4"/>
      <c r="DZC86" s="4"/>
      <c r="DZD86" s="4"/>
      <c r="DZE86" s="4"/>
      <c r="DZF86" s="4"/>
      <c r="DZG86" s="4"/>
      <c r="DZH86" s="4"/>
      <c r="DZI86" s="4"/>
      <c r="DZJ86" s="4"/>
      <c r="DZK86" s="4"/>
      <c r="DZL86" s="4"/>
      <c r="DZM86" s="4"/>
      <c r="DZN86" s="4"/>
      <c r="DZO86" s="4"/>
      <c r="DZP86" s="4"/>
      <c r="DZQ86" s="4"/>
      <c r="DZR86" s="4"/>
      <c r="DZS86" s="4"/>
      <c r="DZT86" s="4"/>
      <c r="DZU86" s="4"/>
      <c r="DZV86" s="4"/>
      <c r="DZW86" s="4"/>
      <c r="DZX86" s="4"/>
      <c r="DZY86" s="4"/>
      <c r="DZZ86" s="4"/>
      <c r="EAA86" s="4"/>
      <c r="EAB86" s="4"/>
      <c r="EAC86" s="4"/>
      <c r="EAD86" s="4"/>
      <c r="EAE86" s="4"/>
      <c r="EAF86" s="4"/>
      <c r="EAG86" s="4"/>
      <c r="EAH86" s="4"/>
      <c r="EAI86" s="4"/>
      <c r="EAJ86" s="4"/>
      <c r="EAK86" s="4"/>
      <c r="EAL86" s="4"/>
      <c r="EAM86" s="4"/>
      <c r="EAN86" s="4"/>
      <c r="EAO86" s="4"/>
      <c r="EAP86" s="4"/>
      <c r="EAQ86" s="4"/>
      <c r="EAR86" s="4"/>
      <c r="EAS86" s="4"/>
      <c r="EAT86" s="4"/>
      <c r="EAU86" s="4"/>
      <c r="EAV86" s="4"/>
      <c r="EAW86" s="4"/>
      <c r="EAX86" s="4"/>
      <c r="EAY86" s="4"/>
      <c r="EAZ86" s="4"/>
      <c r="EBA86" s="4"/>
      <c r="EBB86" s="4"/>
      <c r="EBC86" s="4"/>
      <c r="EBD86" s="4"/>
      <c r="EBE86" s="4"/>
      <c r="EBF86" s="4"/>
      <c r="EBG86" s="4"/>
      <c r="EBH86" s="4"/>
      <c r="EBI86" s="4"/>
      <c r="EBJ86" s="4"/>
      <c r="EBK86" s="4"/>
      <c r="EBL86" s="4"/>
      <c r="EBM86" s="4"/>
      <c r="EBN86" s="4"/>
      <c r="EBO86" s="4"/>
      <c r="EBP86" s="4"/>
      <c r="EBQ86" s="4"/>
      <c r="EBR86" s="4"/>
      <c r="EBS86" s="4"/>
      <c r="EBT86" s="4"/>
      <c r="EBU86" s="4"/>
      <c r="EBV86" s="4"/>
      <c r="EBW86" s="4"/>
      <c r="EBX86" s="4"/>
      <c r="EBY86" s="4"/>
      <c r="EBZ86" s="4"/>
      <c r="ECA86" s="4"/>
      <c r="ECB86" s="4"/>
      <c r="ECC86" s="4"/>
      <c r="ECD86" s="4"/>
      <c r="ECE86" s="4"/>
      <c r="ECF86" s="4"/>
      <c r="ECG86" s="4"/>
      <c r="ECH86" s="4"/>
      <c r="ECI86" s="4"/>
      <c r="ECJ86" s="4"/>
      <c r="ECK86" s="4"/>
      <c r="ECL86" s="4"/>
      <c r="ECM86" s="4"/>
      <c r="ECN86" s="4"/>
      <c r="ECO86" s="4"/>
      <c r="ECP86" s="4"/>
      <c r="ECQ86" s="4"/>
      <c r="ECR86" s="4"/>
      <c r="ECS86" s="4"/>
      <c r="ECT86" s="4"/>
      <c r="ECU86" s="4"/>
      <c r="ECV86" s="4"/>
      <c r="ECW86" s="4"/>
      <c r="ECX86" s="4"/>
      <c r="ECY86" s="4"/>
      <c r="ECZ86" s="4"/>
      <c r="EDA86" s="4"/>
      <c r="EDB86" s="4"/>
      <c r="EDC86" s="4"/>
      <c r="EDD86" s="4"/>
      <c r="EDE86" s="4"/>
      <c r="EDF86" s="4"/>
      <c r="EDG86" s="4"/>
      <c r="EDH86" s="4"/>
      <c r="EDI86" s="4"/>
      <c r="EDJ86" s="4"/>
      <c r="EDK86" s="4"/>
      <c r="EDL86" s="4"/>
      <c r="EDM86" s="4"/>
      <c r="EDN86" s="4"/>
      <c r="EDO86" s="4"/>
      <c r="EDP86" s="4"/>
      <c r="EDQ86" s="4"/>
      <c r="EDR86" s="4"/>
      <c r="EDS86" s="4"/>
      <c r="EDT86" s="4"/>
      <c r="EDU86" s="4"/>
      <c r="EDV86" s="4"/>
      <c r="EDW86" s="4"/>
      <c r="EDX86" s="4"/>
      <c r="EDY86" s="4"/>
      <c r="EDZ86" s="4"/>
      <c r="EEA86" s="4"/>
      <c r="EEB86" s="4"/>
      <c r="EEC86" s="4"/>
      <c r="EED86" s="4"/>
      <c r="EEE86" s="4"/>
      <c r="EEF86" s="4"/>
      <c r="EEG86" s="4"/>
      <c r="EEH86" s="4"/>
      <c r="EEI86" s="4"/>
      <c r="EEJ86" s="4"/>
      <c r="EEK86" s="4"/>
      <c r="EEL86" s="4"/>
      <c r="EEM86" s="4"/>
      <c r="EEN86" s="4"/>
      <c r="EEO86" s="4"/>
      <c r="EEP86" s="4"/>
      <c r="EEQ86" s="4"/>
      <c r="EER86" s="4"/>
      <c r="EES86" s="4"/>
      <c r="EET86" s="4"/>
      <c r="EEU86" s="4"/>
      <c r="EEV86" s="4"/>
      <c r="EEW86" s="4"/>
      <c r="EEX86" s="4"/>
      <c r="EEY86" s="4"/>
      <c r="EEZ86" s="4"/>
      <c r="EFA86" s="4"/>
      <c r="EFB86" s="4"/>
      <c r="EFC86" s="4"/>
      <c r="EFD86" s="4"/>
      <c r="EFE86" s="4"/>
      <c r="EFF86" s="4"/>
      <c r="EFG86" s="4"/>
      <c r="EFH86" s="4"/>
      <c r="EFI86" s="4"/>
      <c r="EFJ86" s="4"/>
      <c r="EFK86" s="4"/>
      <c r="EFL86" s="4"/>
      <c r="EFM86" s="4"/>
      <c r="EFN86" s="4"/>
      <c r="EFO86" s="4"/>
      <c r="EFP86" s="4"/>
      <c r="EFQ86" s="4"/>
      <c r="EFR86" s="4"/>
      <c r="EFS86" s="4"/>
      <c r="EFT86" s="4"/>
      <c r="EFU86" s="4"/>
      <c r="EFV86" s="4"/>
      <c r="EFW86" s="4"/>
      <c r="EFX86" s="4"/>
      <c r="EFY86" s="4"/>
      <c r="EFZ86" s="4"/>
      <c r="EGA86" s="4"/>
      <c r="EGB86" s="4"/>
      <c r="EGC86" s="4"/>
      <c r="EGD86" s="4"/>
      <c r="EGE86" s="4"/>
      <c r="EGF86" s="4"/>
      <c r="EGG86" s="4"/>
      <c r="EGH86" s="4"/>
      <c r="EGI86" s="4"/>
      <c r="EGJ86" s="4"/>
      <c r="EGK86" s="4"/>
      <c r="EGL86" s="4"/>
      <c r="EGM86" s="4"/>
      <c r="EGN86" s="4"/>
      <c r="EGO86" s="4"/>
      <c r="EGP86" s="4"/>
      <c r="EGQ86" s="4"/>
      <c r="EGR86" s="4"/>
      <c r="EGS86" s="4"/>
      <c r="EGT86" s="4"/>
      <c r="EGU86" s="4"/>
      <c r="EGV86" s="4"/>
      <c r="EGW86" s="4"/>
      <c r="EGX86" s="4"/>
      <c r="EGY86" s="4"/>
      <c r="EGZ86" s="4"/>
      <c r="EHA86" s="4"/>
      <c r="EHB86" s="4"/>
      <c r="EHC86" s="4"/>
      <c r="EHD86" s="4"/>
      <c r="EHE86" s="4"/>
      <c r="EHF86" s="4"/>
      <c r="EHG86" s="4"/>
      <c r="EHH86" s="4"/>
      <c r="EHI86" s="4"/>
      <c r="EHJ86" s="4"/>
      <c r="EHK86" s="4"/>
      <c r="EHL86" s="4"/>
      <c r="EHM86" s="4"/>
      <c r="EHN86" s="4"/>
      <c r="EHO86" s="4"/>
      <c r="EHP86" s="4"/>
      <c r="EHQ86" s="4"/>
      <c r="EHR86" s="4"/>
      <c r="EHS86" s="4"/>
      <c r="EHT86" s="4"/>
      <c r="EHU86" s="4"/>
      <c r="EHV86" s="4"/>
      <c r="EHW86" s="4"/>
      <c r="EHX86" s="4"/>
      <c r="EHY86" s="4"/>
      <c r="EHZ86" s="4"/>
      <c r="EIA86" s="4"/>
      <c r="EIB86" s="4"/>
      <c r="EIC86" s="4"/>
      <c r="EID86" s="4"/>
      <c r="EIE86" s="4"/>
      <c r="EIF86" s="4"/>
      <c r="EIG86" s="4"/>
      <c r="EIH86" s="4"/>
      <c r="EII86" s="4"/>
      <c r="EIJ86" s="4"/>
      <c r="EIK86" s="4"/>
      <c r="EIL86" s="4"/>
      <c r="EIM86" s="4"/>
      <c r="EIN86" s="4"/>
      <c r="EIO86" s="4"/>
      <c r="EIP86" s="4"/>
      <c r="EIQ86" s="4"/>
      <c r="EIR86" s="4"/>
      <c r="EIS86" s="4"/>
      <c r="EIT86" s="4"/>
      <c r="EIU86" s="4"/>
      <c r="EIV86" s="4"/>
      <c r="EIW86" s="4"/>
      <c r="EIX86" s="4"/>
      <c r="EIY86" s="4"/>
      <c r="EIZ86" s="4"/>
      <c r="EJA86" s="4"/>
      <c r="EJB86" s="4"/>
      <c r="EJC86" s="4"/>
      <c r="EJD86" s="4"/>
      <c r="EJE86" s="4"/>
      <c r="EJF86" s="4"/>
      <c r="EJG86" s="4"/>
      <c r="EJH86" s="4"/>
      <c r="EJI86" s="4"/>
      <c r="EJJ86" s="4"/>
      <c r="EJK86" s="4"/>
      <c r="EJL86" s="4"/>
      <c r="EJM86" s="4"/>
      <c r="EJN86" s="4"/>
      <c r="EJO86" s="4"/>
      <c r="EJP86" s="4"/>
      <c r="EJQ86" s="4"/>
      <c r="EJR86" s="4"/>
      <c r="EJS86" s="4"/>
      <c r="EJT86" s="4"/>
      <c r="EJU86" s="4"/>
      <c r="EJV86" s="4"/>
      <c r="EJW86" s="4"/>
      <c r="EJX86" s="4"/>
      <c r="EJY86" s="4"/>
      <c r="EJZ86" s="4"/>
      <c r="EKA86" s="4"/>
      <c r="EKB86" s="4"/>
      <c r="EKC86" s="4"/>
      <c r="EKD86" s="4"/>
      <c r="EKE86" s="4"/>
      <c r="EKF86" s="4"/>
      <c r="EKG86" s="4"/>
      <c r="EKH86" s="4"/>
      <c r="EKI86" s="4"/>
      <c r="EKJ86" s="4"/>
      <c r="EKK86" s="4"/>
      <c r="EKL86" s="4"/>
      <c r="EKM86" s="4"/>
      <c r="EKN86" s="4"/>
      <c r="EKO86" s="4"/>
      <c r="EKP86" s="4"/>
      <c r="EKQ86" s="4"/>
      <c r="EKR86" s="4"/>
      <c r="EKS86" s="4"/>
      <c r="EKT86" s="4"/>
      <c r="EKU86" s="4"/>
      <c r="EKV86" s="4"/>
      <c r="EKW86" s="4"/>
      <c r="EKX86" s="4"/>
      <c r="EKY86" s="4"/>
      <c r="EKZ86" s="4"/>
      <c r="ELA86" s="4"/>
      <c r="ELB86" s="4"/>
      <c r="ELC86" s="4"/>
      <c r="ELD86" s="4"/>
      <c r="ELE86" s="4"/>
      <c r="ELF86" s="4"/>
      <c r="ELG86" s="4"/>
      <c r="ELH86" s="4"/>
      <c r="ELI86" s="4"/>
      <c r="ELJ86" s="4"/>
      <c r="ELK86" s="4"/>
      <c r="ELL86" s="4"/>
      <c r="ELM86" s="4"/>
      <c r="ELN86" s="4"/>
      <c r="ELO86" s="4"/>
      <c r="ELP86" s="4"/>
      <c r="ELQ86" s="4"/>
      <c r="ELR86" s="4"/>
      <c r="ELS86" s="4"/>
      <c r="ELT86" s="4"/>
      <c r="ELU86" s="4"/>
      <c r="ELV86" s="4"/>
      <c r="ELW86" s="4"/>
      <c r="ELX86" s="4"/>
      <c r="ELY86" s="4"/>
      <c r="ELZ86" s="4"/>
      <c r="EMA86" s="4"/>
      <c r="EMB86" s="4"/>
      <c r="EMC86" s="4"/>
      <c r="EMD86" s="4"/>
      <c r="EME86" s="4"/>
      <c r="EMF86" s="4"/>
      <c r="EMG86" s="4"/>
      <c r="EMH86" s="4"/>
      <c r="EMI86" s="4"/>
      <c r="EMJ86" s="4"/>
      <c r="EMK86" s="4"/>
      <c r="EML86" s="4"/>
      <c r="EMM86" s="4"/>
      <c r="EMN86" s="4"/>
      <c r="EMO86" s="4"/>
      <c r="EMP86" s="4"/>
      <c r="EMQ86" s="4"/>
      <c r="EMR86" s="4"/>
      <c r="EMS86" s="4"/>
      <c r="EMT86" s="4"/>
      <c r="EMU86" s="4"/>
      <c r="EMV86" s="4"/>
      <c r="EMW86" s="4"/>
      <c r="EMX86" s="4"/>
      <c r="EMY86" s="4"/>
      <c r="EMZ86" s="4"/>
      <c r="ENA86" s="4"/>
      <c r="ENB86" s="4"/>
      <c r="ENC86" s="4"/>
      <c r="END86" s="4"/>
      <c r="ENE86" s="4"/>
      <c r="ENF86" s="4"/>
      <c r="ENG86" s="4"/>
      <c r="ENH86" s="4"/>
      <c r="ENI86" s="4"/>
      <c r="ENJ86" s="4"/>
      <c r="ENK86" s="4"/>
      <c r="ENL86" s="4"/>
      <c r="ENM86" s="4"/>
      <c r="ENN86" s="4"/>
      <c r="ENO86" s="4"/>
      <c r="ENP86" s="4"/>
      <c r="ENQ86" s="4"/>
      <c r="ENR86" s="4"/>
      <c r="ENS86" s="4"/>
      <c r="ENT86" s="4"/>
      <c r="ENU86" s="4"/>
      <c r="ENV86" s="4"/>
      <c r="ENW86" s="4"/>
      <c r="ENX86" s="4"/>
      <c r="ENY86" s="4"/>
      <c r="ENZ86" s="4"/>
      <c r="EOA86" s="4"/>
      <c r="EOB86" s="4"/>
      <c r="EOC86" s="4"/>
      <c r="EOD86" s="4"/>
      <c r="EOE86" s="4"/>
      <c r="EOF86" s="4"/>
      <c r="EOG86" s="4"/>
      <c r="EOH86" s="4"/>
      <c r="EOI86" s="4"/>
      <c r="EOJ86" s="4"/>
      <c r="EOK86" s="4"/>
      <c r="EOL86" s="4"/>
      <c r="EOM86" s="4"/>
      <c r="EON86" s="4"/>
      <c r="EOO86" s="4"/>
      <c r="EOP86" s="4"/>
      <c r="EOQ86" s="4"/>
      <c r="EOR86" s="4"/>
      <c r="EOS86" s="4"/>
      <c r="EOT86" s="4"/>
      <c r="EOU86" s="4"/>
      <c r="EOV86" s="4"/>
      <c r="EOW86" s="4"/>
      <c r="EOX86" s="4"/>
      <c r="EOY86" s="4"/>
      <c r="EOZ86" s="4"/>
      <c r="EPA86" s="4"/>
      <c r="EPB86" s="4"/>
      <c r="EPC86" s="4"/>
      <c r="EPD86" s="4"/>
      <c r="EPE86" s="4"/>
      <c r="EPF86" s="4"/>
      <c r="EPG86" s="4"/>
      <c r="EPH86" s="4"/>
      <c r="EPI86" s="4"/>
      <c r="EPJ86" s="4"/>
      <c r="EPK86" s="4"/>
      <c r="EPL86" s="4"/>
      <c r="EPM86" s="4"/>
      <c r="EPN86" s="4"/>
      <c r="EPO86" s="4"/>
      <c r="EPP86" s="4"/>
      <c r="EPQ86" s="4"/>
      <c r="EPR86" s="4"/>
      <c r="EPS86" s="4"/>
      <c r="EPT86" s="4"/>
      <c r="EPU86" s="4"/>
      <c r="EPV86" s="4"/>
      <c r="EPW86" s="4"/>
      <c r="EPX86" s="4"/>
      <c r="EPY86" s="4"/>
      <c r="EPZ86" s="4"/>
      <c r="EQA86" s="4"/>
      <c r="EQB86" s="4"/>
      <c r="EQC86" s="4"/>
      <c r="EQD86" s="4"/>
      <c r="EQE86" s="4"/>
      <c r="EQF86" s="4"/>
      <c r="EQG86" s="4"/>
      <c r="EQH86" s="4"/>
      <c r="EQI86" s="4"/>
      <c r="EQJ86" s="4"/>
      <c r="EQK86" s="4"/>
      <c r="EQL86" s="4"/>
      <c r="EQM86" s="4"/>
      <c r="EQN86" s="4"/>
      <c r="EQO86" s="4"/>
      <c r="EQP86" s="4"/>
      <c r="EQQ86" s="4"/>
      <c r="EQR86" s="4"/>
      <c r="EQS86" s="4"/>
      <c r="EQT86" s="4"/>
      <c r="EQU86" s="4"/>
      <c r="EQV86" s="4"/>
      <c r="EQW86" s="4"/>
      <c r="EQX86" s="4"/>
      <c r="EQY86" s="4"/>
      <c r="EQZ86" s="4"/>
      <c r="ERA86" s="4"/>
      <c r="ERB86" s="4"/>
      <c r="ERC86" s="4"/>
      <c r="ERD86" s="4"/>
      <c r="ERE86" s="4"/>
      <c r="ERF86" s="4"/>
      <c r="ERG86" s="4"/>
      <c r="ERH86" s="4"/>
      <c r="ERI86" s="4"/>
      <c r="ERJ86" s="4"/>
      <c r="ERK86" s="4"/>
      <c r="ERL86" s="4"/>
      <c r="ERM86" s="4"/>
      <c r="ERN86" s="4"/>
      <c r="ERO86" s="4"/>
      <c r="ERP86" s="4"/>
      <c r="ERQ86" s="4"/>
      <c r="ERR86" s="4"/>
      <c r="ERS86" s="4"/>
      <c r="ERT86" s="4"/>
      <c r="ERU86" s="4"/>
      <c r="ERV86" s="4"/>
      <c r="ERW86" s="4"/>
      <c r="ERX86" s="4"/>
      <c r="ERY86" s="4"/>
      <c r="ERZ86" s="4"/>
      <c r="ESA86" s="4"/>
      <c r="ESB86" s="4"/>
      <c r="ESC86" s="4"/>
      <c r="ESD86" s="4"/>
      <c r="ESE86" s="4"/>
      <c r="ESF86" s="4"/>
      <c r="ESG86" s="4"/>
      <c r="ESH86" s="4"/>
      <c r="ESI86" s="4"/>
      <c r="ESJ86" s="4"/>
      <c r="ESK86" s="4"/>
      <c r="ESL86" s="4"/>
      <c r="ESM86" s="4"/>
      <c r="ESN86" s="4"/>
      <c r="ESO86" s="4"/>
      <c r="ESP86" s="4"/>
      <c r="ESQ86" s="4"/>
      <c r="ESR86" s="4"/>
      <c r="ESS86" s="4"/>
      <c r="EST86" s="4"/>
      <c r="ESU86" s="4"/>
      <c r="ESV86" s="4"/>
      <c r="ESW86" s="4"/>
      <c r="ESX86" s="4"/>
      <c r="ESY86" s="4"/>
      <c r="ESZ86" s="4"/>
      <c r="ETA86" s="4"/>
      <c r="ETB86" s="4"/>
      <c r="ETC86" s="4"/>
      <c r="ETD86" s="4"/>
      <c r="ETE86" s="4"/>
      <c r="ETF86" s="4"/>
      <c r="ETG86" s="4"/>
      <c r="ETH86" s="4"/>
      <c r="ETI86" s="4"/>
      <c r="ETJ86" s="4"/>
      <c r="ETK86" s="4"/>
      <c r="ETL86" s="4"/>
      <c r="ETM86" s="4"/>
      <c r="ETN86" s="4"/>
      <c r="ETO86" s="4"/>
      <c r="ETP86" s="4"/>
      <c r="ETQ86" s="4"/>
      <c r="ETR86" s="4"/>
      <c r="ETS86" s="4"/>
      <c r="ETT86" s="4"/>
      <c r="ETU86" s="4"/>
      <c r="ETV86" s="4"/>
      <c r="ETW86" s="4"/>
      <c r="ETX86" s="4"/>
      <c r="ETY86" s="4"/>
      <c r="ETZ86" s="4"/>
      <c r="EUA86" s="4"/>
      <c r="EUB86" s="4"/>
      <c r="EUC86" s="4"/>
      <c r="EUD86" s="4"/>
      <c r="EUE86" s="4"/>
      <c r="EUF86" s="4"/>
      <c r="EUG86" s="4"/>
      <c r="EUH86" s="4"/>
      <c r="EUI86" s="4"/>
      <c r="EUJ86" s="4"/>
      <c r="EUK86" s="4"/>
      <c r="EUL86" s="4"/>
      <c r="EUM86" s="4"/>
      <c r="EUN86" s="4"/>
      <c r="EUO86" s="4"/>
      <c r="EUP86" s="4"/>
      <c r="EUQ86" s="4"/>
      <c r="EUR86" s="4"/>
      <c r="EUS86" s="4"/>
      <c r="EUT86" s="4"/>
      <c r="EUU86" s="4"/>
      <c r="EUV86" s="4"/>
      <c r="EUW86" s="4"/>
      <c r="EUX86" s="4"/>
      <c r="EUY86" s="4"/>
      <c r="EUZ86" s="4"/>
      <c r="EVA86" s="4"/>
      <c r="EVB86" s="4"/>
      <c r="EVC86" s="4"/>
      <c r="EVD86" s="4"/>
      <c r="EVE86" s="4"/>
      <c r="EVF86" s="4"/>
      <c r="EVG86" s="4"/>
      <c r="EVH86" s="4"/>
      <c r="EVI86" s="4"/>
      <c r="EVJ86" s="4"/>
      <c r="EVK86" s="4"/>
      <c r="EVL86" s="4"/>
      <c r="EVM86" s="4"/>
      <c r="EVN86" s="4"/>
      <c r="EVO86" s="4"/>
      <c r="EVP86" s="4"/>
      <c r="EVQ86" s="4"/>
      <c r="EVR86" s="4"/>
      <c r="EVS86" s="4"/>
      <c r="EVT86" s="4"/>
      <c r="EVU86" s="4"/>
      <c r="EVV86" s="4"/>
      <c r="EVW86" s="4"/>
      <c r="EVX86" s="4"/>
      <c r="EVY86" s="4"/>
      <c r="EVZ86" s="4"/>
      <c r="EWA86" s="4"/>
      <c r="EWB86" s="4"/>
      <c r="EWC86" s="4"/>
      <c r="EWD86" s="4"/>
      <c r="EWE86" s="4"/>
      <c r="EWF86" s="4"/>
      <c r="EWG86" s="4"/>
      <c r="EWH86" s="4"/>
      <c r="EWI86" s="4"/>
      <c r="EWJ86" s="4"/>
      <c r="EWK86" s="4"/>
      <c r="EWL86" s="4"/>
      <c r="EWM86" s="4"/>
      <c r="EWN86" s="4"/>
      <c r="EWO86" s="4"/>
      <c r="EWP86" s="4"/>
      <c r="EWQ86" s="4"/>
      <c r="EWR86" s="4"/>
      <c r="EWS86" s="4"/>
      <c r="EWT86" s="4"/>
      <c r="EWU86" s="4"/>
      <c r="EWV86" s="4"/>
      <c r="EWW86" s="4"/>
      <c r="EWX86" s="4"/>
      <c r="EWY86" s="4"/>
      <c r="EWZ86" s="4"/>
      <c r="EXA86" s="4"/>
      <c r="EXB86" s="4"/>
      <c r="EXC86" s="4"/>
      <c r="EXD86" s="4"/>
      <c r="EXE86" s="4"/>
      <c r="EXF86" s="4"/>
      <c r="EXG86" s="4"/>
      <c r="EXH86" s="4"/>
      <c r="EXI86" s="4"/>
      <c r="EXJ86" s="4"/>
      <c r="EXK86" s="4"/>
      <c r="EXL86" s="4"/>
      <c r="EXM86" s="4"/>
      <c r="EXN86" s="4"/>
      <c r="EXO86" s="4"/>
      <c r="EXP86" s="4"/>
      <c r="EXQ86" s="4"/>
      <c r="EXR86" s="4"/>
      <c r="EXS86" s="4"/>
      <c r="EXT86" s="4"/>
      <c r="EXU86" s="4"/>
      <c r="EXV86" s="4"/>
      <c r="EXW86" s="4"/>
      <c r="EXX86" s="4"/>
      <c r="EXY86" s="4"/>
      <c r="EXZ86" s="4"/>
      <c r="EYA86" s="4"/>
      <c r="EYB86" s="4"/>
      <c r="EYC86" s="4"/>
      <c r="EYD86" s="4"/>
      <c r="EYE86" s="4"/>
      <c r="EYF86" s="4"/>
      <c r="EYG86" s="4"/>
      <c r="EYH86" s="4"/>
      <c r="EYI86" s="4"/>
      <c r="EYJ86" s="4"/>
      <c r="EYK86" s="4"/>
      <c r="EYL86" s="4"/>
      <c r="EYM86" s="4"/>
      <c r="EYN86" s="4"/>
      <c r="EYO86" s="4"/>
      <c r="EYP86" s="4"/>
      <c r="EYQ86" s="4"/>
      <c r="EYR86" s="4"/>
      <c r="EYS86" s="4"/>
      <c r="EYT86" s="4"/>
      <c r="EYU86" s="4"/>
      <c r="EYV86" s="4"/>
      <c r="EYW86" s="4"/>
      <c r="EYX86" s="4"/>
      <c r="EYY86" s="4"/>
      <c r="EYZ86" s="4"/>
      <c r="EZA86" s="4"/>
      <c r="EZB86" s="4"/>
      <c r="EZC86" s="4"/>
      <c r="EZD86" s="4"/>
      <c r="EZE86" s="4"/>
      <c r="EZF86" s="4"/>
      <c r="EZG86" s="4"/>
      <c r="EZH86" s="4"/>
      <c r="EZI86" s="4"/>
      <c r="EZJ86" s="4"/>
      <c r="EZK86" s="4"/>
      <c r="EZL86" s="4"/>
      <c r="EZM86" s="4"/>
      <c r="EZN86" s="4"/>
      <c r="EZO86" s="4"/>
      <c r="EZP86" s="4"/>
      <c r="EZQ86" s="4"/>
      <c r="EZR86" s="4"/>
      <c r="EZS86" s="4"/>
      <c r="EZT86" s="4"/>
      <c r="EZU86" s="4"/>
      <c r="EZV86" s="4"/>
      <c r="EZW86" s="4"/>
      <c r="EZX86" s="4"/>
      <c r="EZY86" s="4"/>
      <c r="EZZ86" s="4"/>
      <c r="FAA86" s="4"/>
      <c r="FAB86" s="4"/>
      <c r="FAC86" s="4"/>
      <c r="FAD86" s="4"/>
      <c r="FAE86" s="4"/>
      <c r="FAF86" s="4"/>
      <c r="FAG86" s="4"/>
      <c r="FAH86" s="4"/>
      <c r="FAI86" s="4"/>
      <c r="FAJ86" s="4"/>
      <c r="FAK86" s="4"/>
      <c r="FAL86" s="4"/>
      <c r="FAM86" s="4"/>
      <c r="FAN86" s="4"/>
      <c r="FAO86" s="4"/>
      <c r="FAP86" s="4"/>
      <c r="FAQ86" s="4"/>
      <c r="FAR86" s="4"/>
      <c r="FAS86" s="4"/>
      <c r="FAT86" s="4"/>
      <c r="FAU86" s="4"/>
      <c r="FAV86" s="4"/>
      <c r="FAW86" s="4"/>
      <c r="FAX86" s="4"/>
      <c r="FAY86" s="4"/>
      <c r="FAZ86" s="4"/>
      <c r="FBA86" s="4"/>
      <c r="FBB86" s="4"/>
      <c r="FBC86" s="4"/>
      <c r="FBD86" s="4"/>
      <c r="FBE86" s="4"/>
      <c r="FBF86" s="4"/>
      <c r="FBG86" s="4"/>
      <c r="FBH86" s="4"/>
      <c r="FBI86" s="4"/>
      <c r="FBJ86" s="4"/>
      <c r="FBK86" s="4"/>
      <c r="FBL86" s="4"/>
      <c r="FBM86" s="4"/>
      <c r="FBN86" s="4"/>
      <c r="FBO86" s="4"/>
      <c r="FBP86" s="4"/>
      <c r="FBQ86" s="4"/>
      <c r="FBR86" s="4"/>
      <c r="FBS86" s="4"/>
      <c r="FBT86" s="4"/>
      <c r="FBU86" s="4"/>
      <c r="FBV86" s="4"/>
      <c r="FBW86" s="4"/>
      <c r="FBX86" s="4"/>
      <c r="FBY86" s="4"/>
      <c r="FBZ86" s="4"/>
      <c r="FCA86" s="4"/>
      <c r="FCB86" s="4"/>
      <c r="FCC86" s="4"/>
      <c r="FCD86" s="4"/>
      <c r="FCE86" s="4"/>
      <c r="FCF86" s="4"/>
      <c r="FCG86" s="4"/>
      <c r="FCH86" s="4"/>
      <c r="FCI86" s="4"/>
      <c r="FCJ86" s="4"/>
      <c r="FCK86" s="4"/>
      <c r="FCL86" s="4"/>
      <c r="FCM86" s="4"/>
      <c r="FCN86" s="4"/>
      <c r="FCO86" s="4"/>
      <c r="FCP86" s="4"/>
      <c r="FCQ86" s="4"/>
      <c r="FCR86" s="4"/>
      <c r="FCS86" s="4"/>
      <c r="FCT86" s="4"/>
      <c r="FCU86" s="4"/>
      <c r="FCV86" s="4"/>
      <c r="FCW86" s="4"/>
      <c r="FCX86" s="4"/>
      <c r="FCY86" s="4"/>
      <c r="FCZ86" s="4"/>
      <c r="FDA86" s="4"/>
      <c r="FDB86" s="4"/>
      <c r="FDC86" s="4"/>
      <c r="FDD86" s="4"/>
      <c r="FDE86" s="4"/>
      <c r="FDF86" s="4"/>
      <c r="FDG86" s="4"/>
      <c r="FDH86" s="4"/>
      <c r="FDI86" s="4"/>
      <c r="FDJ86" s="4"/>
      <c r="FDK86" s="4"/>
      <c r="FDL86" s="4"/>
      <c r="FDM86" s="4"/>
      <c r="FDN86" s="4"/>
      <c r="FDO86" s="4"/>
      <c r="FDP86" s="4"/>
      <c r="FDQ86" s="4"/>
      <c r="FDR86" s="4"/>
      <c r="FDS86" s="4"/>
      <c r="FDT86" s="4"/>
      <c r="FDU86" s="4"/>
      <c r="FDV86" s="4"/>
      <c r="FDW86" s="4"/>
      <c r="FDX86" s="4"/>
      <c r="FDY86" s="4"/>
      <c r="FDZ86" s="4"/>
      <c r="FEA86" s="4"/>
      <c r="FEB86" s="4"/>
      <c r="FEC86" s="4"/>
      <c r="FED86" s="4"/>
      <c r="FEE86" s="4"/>
      <c r="FEF86" s="4"/>
      <c r="FEG86" s="4"/>
      <c r="FEH86" s="4"/>
      <c r="FEI86" s="4"/>
      <c r="FEJ86" s="4"/>
      <c r="FEK86" s="4"/>
      <c r="FEL86" s="4"/>
      <c r="FEM86" s="4"/>
      <c r="FEN86" s="4"/>
      <c r="FEO86" s="4"/>
      <c r="FEP86" s="4"/>
      <c r="FEQ86" s="4"/>
      <c r="FER86" s="4"/>
      <c r="FES86" s="4"/>
      <c r="FET86" s="4"/>
      <c r="FEU86" s="4"/>
      <c r="FEV86" s="4"/>
      <c r="FEW86" s="4"/>
      <c r="FEX86" s="4"/>
      <c r="FEY86" s="4"/>
      <c r="FEZ86" s="4"/>
      <c r="FFA86" s="4"/>
      <c r="FFB86" s="4"/>
      <c r="FFC86" s="4"/>
      <c r="FFD86" s="4"/>
      <c r="FFE86" s="4"/>
      <c r="FFF86" s="4"/>
      <c r="FFG86" s="4"/>
      <c r="FFH86" s="4"/>
      <c r="FFI86" s="4"/>
      <c r="FFJ86" s="4"/>
      <c r="FFK86" s="4"/>
      <c r="FFL86" s="4"/>
      <c r="FFM86" s="4"/>
      <c r="FFN86" s="4"/>
      <c r="FFO86" s="4"/>
      <c r="FFP86" s="4"/>
      <c r="FFQ86" s="4"/>
      <c r="FFR86" s="4"/>
      <c r="FFS86" s="4"/>
      <c r="FFT86" s="4"/>
      <c r="FFU86" s="4"/>
      <c r="FFV86" s="4"/>
      <c r="FFW86" s="4"/>
      <c r="FFX86" s="4"/>
      <c r="FFY86" s="4"/>
      <c r="FFZ86" s="4"/>
      <c r="FGA86" s="4"/>
      <c r="FGB86" s="4"/>
      <c r="FGC86" s="4"/>
      <c r="FGD86" s="4"/>
      <c r="FGE86" s="4"/>
      <c r="FGF86" s="4"/>
      <c r="FGG86" s="4"/>
      <c r="FGH86" s="4"/>
      <c r="FGI86" s="4"/>
      <c r="FGJ86" s="4"/>
      <c r="FGK86" s="4"/>
      <c r="FGL86" s="4"/>
      <c r="FGM86" s="4"/>
      <c r="FGN86" s="4"/>
      <c r="FGO86" s="4"/>
      <c r="FGP86" s="4"/>
      <c r="FGQ86" s="4"/>
      <c r="FGR86" s="4"/>
      <c r="FGS86" s="4"/>
      <c r="FGT86" s="4"/>
      <c r="FGU86" s="4"/>
      <c r="FGV86" s="4"/>
      <c r="FGW86" s="4"/>
      <c r="FGX86" s="4"/>
      <c r="FGY86" s="4"/>
      <c r="FGZ86" s="4"/>
      <c r="FHA86" s="4"/>
      <c r="FHB86" s="4"/>
      <c r="FHC86" s="4"/>
      <c r="FHD86" s="4"/>
      <c r="FHE86" s="4"/>
      <c r="FHF86" s="4"/>
      <c r="FHG86" s="4"/>
      <c r="FHH86" s="4"/>
      <c r="FHI86" s="4"/>
      <c r="FHJ86" s="4"/>
      <c r="FHK86" s="4"/>
      <c r="FHL86" s="4"/>
      <c r="FHM86" s="4"/>
      <c r="FHN86" s="4"/>
      <c r="FHO86" s="4"/>
      <c r="FHP86" s="4"/>
      <c r="FHQ86" s="4"/>
      <c r="FHR86" s="4"/>
      <c r="FHS86" s="4"/>
      <c r="FHT86" s="4"/>
      <c r="FHU86" s="4"/>
      <c r="FHV86" s="4"/>
      <c r="FHW86" s="4"/>
      <c r="FHX86" s="4"/>
      <c r="FHY86" s="4"/>
      <c r="FHZ86" s="4"/>
      <c r="FIA86" s="4"/>
      <c r="FIB86" s="4"/>
      <c r="FIC86" s="4"/>
      <c r="FID86" s="4"/>
      <c r="FIE86" s="4"/>
      <c r="FIF86" s="4"/>
      <c r="FIG86" s="4"/>
      <c r="FIH86" s="4"/>
      <c r="FII86" s="4"/>
      <c r="FIJ86" s="4"/>
      <c r="FIK86" s="4"/>
      <c r="FIL86" s="4"/>
      <c r="FIM86" s="4"/>
      <c r="FIN86" s="4"/>
      <c r="FIO86" s="4"/>
      <c r="FIP86" s="4"/>
      <c r="FIQ86" s="4"/>
      <c r="FIR86" s="4"/>
      <c r="FIS86" s="4"/>
      <c r="FIT86" s="4"/>
      <c r="FIU86" s="4"/>
      <c r="FIV86" s="4"/>
      <c r="FIW86" s="4"/>
      <c r="FIX86" s="4"/>
      <c r="FIY86" s="4"/>
      <c r="FIZ86" s="4"/>
      <c r="FJA86" s="4"/>
      <c r="FJB86" s="4"/>
      <c r="FJC86" s="4"/>
      <c r="FJD86" s="4"/>
      <c r="FJE86" s="4"/>
      <c r="FJF86" s="4"/>
      <c r="FJG86" s="4"/>
      <c r="FJH86" s="4"/>
      <c r="FJI86" s="4"/>
      <c r="FJJ86" s="4"/>
      <c r="FJK86" s="4"/>
      <c r="FJL86" s="4"/>
      <c r="FJM86" s="4"/>
      <c r="FJN86" s="4"/>
      <c r="FJO86" s="4"/>
      <c r="FJP86" s="4"/>
      <c r="FJQ86" s="4"/>
      <c r="FJR86" s="4"/>
      <c r="FJS86" s="4"/>
      <c r="FJT86" s="4"/>
      <c r="FJU86" s="4"/>
      <c r="FJV86" s="4"/>
      <c r="FJW86" s="4"/>
      <c r="FJX86" s="4"/>
      <c r="FJY86" s="4"/>
      <c r="FJZ86" s="4"/>
      <c r="FKA86" s="4"/>
      <c r="FKB86" s="4"/>
      <c r="FKC86" s="4"/>
      <c r="FKD86" s="4"/>
      <c r="FKE86" s="4"/>
      <c r="FKF86" s="4"/>
      <c r="FKG86" s="4"/>
      <c r="FKH86" s="4"/>
      <c r="FKI86" s="4"/>
      <c r="FKJ86" s="4"/>
      <c r="FKK86" s="4"/>
      <c r="FKL86" s="4"/>
      <c r="FKM86" s="4"/>
      <c r="FKN86" s="4"/>
      <c r="FKO86" s="4"/>
      <c r="FKP86" s="4"/>
      <c r="FKQ86" s="4"/>
      <c r="FKR86" s="4"/>
      <c r="FKS86" s="4"/>
      <c r="FKT86" s="4"/>
      <c r="FKU86" s="4"/>
      <c r="FKV86" s="4"/>
      <c r="FKW86" s="4"/>
      <c r="FKX86" s="4"/>
      <c r="FKY86" s="4"/>
      <c r="FKZ86" s="4"/>
      <c r="FLA86" s="4"/>
      <c r="FLB86" s="4"/>
      <c r="FLC86" s="4"/>
      <c r="FLD86" s="4"/>
      <c r="FLE86" s="4"/>
      <c r="FLF86" s="4"/>
      <c r="FLG86" s="4"/>
      <c r="FLH86" s="4"/>
      <c r="FLI86" s="4"/>
      <c r="FLJ86" s="4"/>
      <c r="FLK86" s="4"/>
      <c r="FLL86" s="4"/>
      <c r="FLM86" s="4"/>
      <c r="FLN86" s="4"/>
      <c r="FLO86" s="4"/>
      <c r="FLP86" s="4"/>
      <c r="FLQ86" s="4"/>
      <c r="FLR86" s="4"/>
      <c r="FLS86" s="4"/>
      <c r="FLT86" s="4"/>
      <c r="FLU86" s="4"/>
      <c r="FLV86" s="4"/>
      <c r="FLW86" s="4"/>
      <c r="FLX86" s="4"/>
      <c r="FLY86" s="4"/>
      <c r="FLZ86" s="4"/>
      <c r="FMA86" s="4"/>
      <c r="FMB86" s="4"/>
      <c r="FMC86" s="4"/>
      <c r="FMD86" s="4"/>
      <c r="FME86" s="4"/>
      <c r="FMF86" s="4"/>
      <c r="FMG86" s="4"/>
      <c r="FMH86" s="4"/>
      <c r="FMI86" s="4"/>
      <c r="FMJ86" s="4"/>
      <c r="FMK86" s="4"/>
      <c r="FML86" s="4"/>
      <c r="FMM86" s="4"/>
      <c r="FMN86" s="4"/>
      <c r="FMO86" s="4"/>
      <c r="FMP86" s="4"/>
      <c r="FMQ86" s="4"/>
      <c r="FMR86" s="4"/>
      <c r="FMS86" s="4"/>
      <c r="FMT86" s="4"/>
      <c r="FMU86" s="4"/>
      <c r="FMV86" s="4"/>
      <c r="FMW86" s="4"/>
      <c r="FMX86" s="4"/>
      <c r="FMY86" s="4"/>
      <c r="FMZ86" s="4"/>
      <c r="FNA86" s="4"/>
      <c r="FNB86" s="4"/>
      <c r="FNC86" s="4"/>
      <c r="FND86" s="4"/>
      <c r="FNE86" s="4"/>
      <c r="FNF86" s="4"/>
      <c r="FNG86" s="4"/>
      <c r="FNH86" s="4"/>
      <c r="FNI86" s="4"/>
      <c r="FNJ86" s="4"/>
      <c r="FNK86" s="4"/>
      <c r="FNL86" s="4"/>
      <c r="FNM86" s="4"/>
      <c r="FNN86" s="4"/>
      <c r="FNO86" s="4"/>
      <c r="FNP86" s="4"/>
      <c r="FNQ86" s="4"/>
      <c r="FNR86" s="4"/>
      <c r="FNS86" s="4"/>
      <c r="FNT86" s="4"/>
      <c r="FNU86" s="4"/>
      <c r="FNV86" s="4"/>
      <c r="FNW86" s="4"/>
      <c r="FNX86" s="4"/>
      <c r="FNY86" s="4"/>
      <c r="FNZ86" s="4"/>
      <c r="FOA86" s="4"/>
      <c r="FOB86" s="4"/>
      <c r="FOC86" s="4"/>
      <c r="FOD86" s="4"/>
      <c r="FOE86" s="4"/>
      <c r="FOF86" s="4"/>
      <c r="FOG86" s="4"/>
      <c r="FOH86" s="4"/>
      <c r="FOI86" s="4"/>
      <c r="FOJ86" s="4"/>
      <c r="FOK86" s="4"/>
      <c r="FOL86" s="4"/>
      <c r="FOM86" s="4"/>
      <c r="FON86" s="4"/>
      <c r="FOO86" s="4"/>
      <c r="FOP86" s="4"/>
      <c r="FOQ86" s="4"/>
      <c r="FOR86" s="4"/>
      <c r="FOS86" s="4"/>
      <c r="FOT86" s="4"/>
      <c r="FOU86" s="4"/>
      <c r="FOV86" s="4"/>
      <c r="FOW86" s="4"/>
      <c r="FOX86" s="4"/>
      <c r="FOY86" s="4"/>
      <c r="FOZ86" s="4"/>
      <c r="FPA86" s="4"/>
      <c r="FPB86" s="4"/>
      <c r="FPC86" s="4"/>
      <c r="FPD86" s="4"/>
      <c r="FPE86" s="4"/>
      <c r="FPF86" s="4"/>
      <c r="FPG86" s="4"/>
      <c r="FPH86" s="4"/>
      <c r="FPI86" s="4"/>
      <c r="FPJ86" s="4"/>
      <c r="FPK86" s="4"/>
      <c r="FPL86" s="4"/>
      <c r="FPM86" s="4"/>
      <c r="FPN86" s="4"/>
      <c r="FPO86" s="4"/>
      <c r="FPP86" s="4"/>
      <c r="FPQ86" s="4"/>
      <c r="FPR86" s="4"/>
      <c r="FPS86" s="4"/>
      <c r="FPT86" s="4"/>
      <c r="FPU86" s="4"/>
      <c r="FPV86" s="4"/>
      <c r="FPW86" s="4"/>
      <c r="FPX86" s="4"/>
      <c r="FPY86" s="4"/>
      <c r="FPZ86" s="4"/>
      <c r="FQA86" s="4"/>
      <c r="FQB86" s="4"/>
      <c r="FQC86" s="4"/>
      <c r="FQD86" s="4"/>
      <c r="FQE86" s="4"/>
      <c r="FQF86" s="4"/>
      <c r="FQG86" s="4"/>
      <c r="FQH86" s="4"/>
      <c r="FQI86" s="4"/>
      <c r="FQJ86" s="4"/>
      <c r="FQK86" s="4"/>
      <c r="FQL86" s="4"/>
      <c r="FQM86" s="4"/>
      <c r="FQN86" s="4"/>
      <c r="FQO86" s="4"/>
      <c r="FQP86" s="4"/>
      <c r="FQQ86" s="4"/>
      <c r="FQR86" s="4"/>
      <c r="FQS86" s="4"/>
      <c r="FQT86" s="4"/>
      <c r="FQU86" s="4"/>
      <c r="FQV86" s="4"/>
      <c r="FQW86" s="4"/>
      <c r="FQX86" s="4"/>
      <c r="FQY86" s="4"/>
      <c r="FQZ86" s="4"/>
      <c r="FRA86" s="4"/>
      <c r="FRB86" s="4"/>
      <c r="FRC86" s="4"/>
      <c r="FRD86" s="4"/>
      <c r="FRE86" s="4"/>
      <c r="FRF86" s="4"/>
      <c r="FRG86" s="4"/>
      <c r="FRH86" s="4"/>
      <c r="FRI86" s="4"/>
      <c r="FRJ86" s="4"/>
      <c r="FRK86" s="4"/>
      <c r="FRL86" s="4"/>
      <c r="FRM86" s="4"/>
      <c r="FRN86" s="4"/>
      <c r="FRO86" s="4"/>
      <c r="FRP86" s="4"/>
      <c r="FRQ86" s="4"/>
      <c r="FRR86" s="4"/>
      <c r="FRS86" s="4"/>
      <c r="FRT86" s="4"/>
      <c r="FRU86" s="4"/>
      <c r="FRV86" s="4"/>
      <c r="FRW86" s="4"/>
      <c r="FRX86" s="4"/>
      <c r="FRY86" s="4"/>
      <c r="FRZ86" s="4"/>
      <c r="FSA86" s="4"/>
      <c r="FSB86" s="4"/>
      <c r="FSC86" s="4"/>
      <c r="FSD86" s="4"/>
      <c r="FSE86" s="4"/>
      <c r="FSF86" s="4"/>
      <c r="FSG86" s="4"/>
      <c r="FSH86" s="4"/>
      <c r="FSI86" s="4"/>
      <c r="FSJ86" s="4"/>
      <c r="FSK86" s="4"/>
      <c r="FSL86" s="4"/>
      <c r="FSM86" s="4"/>
      <c r="FSN86" s="4"/>
      <c r="FSO86" s="4"/>
      <c r="FSP86" s="4"/>
      <c r="FSQ86" s="4"/>
      <c r="FSR86" s="4"/>
      <c r="FSS86" s="4"/>
      <c r="FST86" s="4"/>
      <c r="FSU86" s="4"/>
      <c r="FSV86" s="4"/>
      <c r="FSW86" s="4"/>
      <c r="FSX86" s="4"/>
      <c r="FSY86" s="4"/>
      <c r="FSZ86" s="4"/>
      <c r="FTA86" s="4"/>
      <c r="FTB86" s="4"/>
      <c r="FTC86" s="4"/>
      <c r="FTD86" s="4"/>
      <c r="FTE86" s="4"/>
      <c r="FTF86" s="4"/>
      <c r="FTG86" s="4"/>
      <c r="FTH86" s="4"/>
      <c r="FTI86" s="4"/>
      <c r="FTJ86" s="4"/>
      <c r="FTK86" s="4"/>
      <c r="FTL86" s="4"/>
      <c r="FTM86" s="4"/>
      <c r="FTN86" s="4"/>
      <c r="FTO86" s="4"/>
      <c r="FTP86" s="4"/>
      <c r="FTQ86" s="4"/>
      <c r="FTR86" s="4"/>
      <c r="FTS86" s="4"/>
      <c r="FTT86" s="4"/>
      <c r="FTU86" s="4"/>
      <c r="FTV86" s="4"/>
      <c r="FTW86" s="4"/>
      <c r="FTX86" s="4"/>
      <c r="FTY86" s="4"/>
      <c r="FTZ86" s="4"/>
      <c r="FUA86" s="4"/>
      <c r="FUB86" s="4"/>
      <c r="FUC86" s="4"/>
      <c r="FUD86" s="4"/>
      <c r="FUE86" s="4"/>
      <c r="FUF86" s="4"/>
      <c r="FUG86" s="4"/>
      <c r="FUH86" s="4"/>
      <c r="FUI86" s="4"/>
      <c r="FUJ86" s="4"/>
      <c r="FUK86" s="4"/>
      <c r="FUL86" s="4"/>
      <c r="FUM86" s="4"/>
      <c r="FUN86" s="4"/>
      <c r="FUO86" s="4"/>
      <c r="FUP86" s="4"/>
      <c r="FUQ86" s="4"/>
      <c r="FUR86" s="4"/>
      <c r="FUS86" s="4"/>
      <c r="FUT86" s="4"/>
      <c r="FUU86" s="4"/>
      <c r="FUV86" s="4"/>
      <c r="FUW86" s="4"/>
      <c r="FUX86" s="4"/>
      <c r="FUY86" s="4"/>
      <c r="FUZ86" s="4"/>
      <c r="FVA86" s="4"/>
      <c r="FVB86" s="4"/>
      <c r="FVC86" s="4"/>
      <c r="FVD86" s="4"/>
      <c r="FVE86" s="4"/>
      <c r="FVF86" s="4"/>
      <c r="FVG86" s="4"/>
      <c r="FVH86" s="4"/>
      <c r="FVI86" s="4"/>
      <c r="FVJ86" s="4"/>
      <c r="FVK86" s="4"/>
      <c r="FVL86" s="4"/>
      <c r="FVM86" s="4"/>
      <c r="FVN86" s="4"/>
      <c r="FVO86" s="4"/>
      <c r="FVP86" s="4"/>
      <c r="FVQ86" s="4"/>
      <c r="FVR86" s="4"/>
      <c r="FVS86" s="4"/>
      <c r="FVT86" s="4"/>
      <c r="FVU86" s="4"/>
      <c r="FVV86" s="4"/>
      <c r="FVW86" s="4"/>
      <c r="FVX86" s="4"/>
      <c r="FVY86" s="4"/>
      <c r="FVZ86" s="4"/>
      <c r="FWA86" s="4"/>
      <c r="FWB86" s="4"/>
      <c r="FWC86" s="4"/>
      <c r="FWD86" s="4"/>
      <c r="FWE86" s="4"/>
      <c r="FWF86" s="4"/>
      <c r="FWG86" s="4"/>
      <c r="FWH86" s="4"/>
      <c r="FWI86" s="4"/>
      <c r="FWJ86" s="4"/>
      <c r="FWK86" s="4"/>
      <c r="FWL86" s="4"/>
      <c r="FWM86" s="4"/>
      <c r="FWN86" s="4"/>
      <c r="FWO86" s="4"/>
      <c r="FWP86" s="4"/>
      <c r="FWQ86" s="4"/>
      <c r="FWR86" s="4"/>
      <c r="FWS86" s="4"/>
      <c r="FWT86" s="4"/>
      <c r="FWU86" s="4"/>
      <c r="FWV86" s="4"/>
      <c r="FWW86" s="4"/>
      <c r="FWX86" s="4"/>
      <c r="FWY86" s="4"/>
      <c r="FWZ86" s="4"/>
      <c r="FXA86" s="4"/>
      <c r="FXB86" s="4"/>
      <c r="FXC86" s="4"/>
      <c r="FXD86" s="4"/>
      <c r="FXE86" s="4"/>
      <c r="FXF86" s="4"/>
      <c r="FXG86" s="4"/>
      <c r="FXH86" s="4"/>
      <c r="FXI86" s="4"/>
      <c r="FXJ86" s="4"/>
      <c r="FXK86" s="4"/>
      <c r="FXL86" s="4"/>
      <c r="FXM86" s="4"/>
      <c r="FXN86" s="4"/>
      <c r="FXO86" s="4"/>
      <c r="FXP86" s="4"/>
      <c r="FXQ86" s="4"/>
      <c r="FXR86" s="4"/>
      <c r="FXS86" s="4"/>
      <c r="FXT86" s="4"/>
      <c r="FXU86" s="4"/>
      <c r="FXV86" s="4"/>
      <c r="FXW86" s="4"/>
      <c r="FXX86" s="4"/>
      <c r="FXY86" s="4"/>
      <c r="FXZ86" s="4"/>
      <c r="FYA86" s="4"/>
      <c r="FYB86" s="4"/>
      <c r="FYC86" s="4"/>
      <c r="FYD86" s="4"/>
      <c r="FYE86" s="4"/>
      <c r="FYF86" s="4"/>
      <c r="FYG86" s="4"/>
      <c r="FYH86" s="4"/>
      <c r="FYI86" s="4"/>
      <c r="FYJ86" s="4"/>
      <c r="FYK86" s="4"/>
      <c r="FYL86" s="4"/>
      <c r="FYM86" s="4"/>
      <c r="FYN86" s="4"/>
      <c r="FYO86" s="4"/>
      <c r="FYP86" s="4"/>
      <c r="FYQ86" s="4"/>
      <c r="FYR86" s="4"/>
      <c r="FYS86" s="4"/>
      <c r="FYT86" s="4"/>
      <c r="FYU86" s="4"/>
      <c r="FYV86" s="4"/>
      <c r="FYW86" s="4"/>
      <c r="FYX86" s="4"/>
      <c r="FYY86" s="4"/>
      <c r="FYZ86" s="4"/>
      <c r="FZA86" s="4"/>
      <c r="FZB86" s="4"/>
      <c r="FZC86" s="4"/>
      <c r="FZD86" s="4"/>
      <c r="FZE86" s="4"/>
      <c r="FZF86" s="4"/>
      <c r="FZG86" s="4"/>
      <c r="FZH86" s="4"/>
      <c r="FZI86" s="4"/>
      <c r="FZJ86" s="4"/>
      <c r="FZK86" s="4"/>
      <c r="FZL86" s="4"/>
      <c r="FZM86" s="4"/>
      <c r="FZN86" s="4"/>
      <c r="FZO86" s="4"/>
      <c r="FZP86" s="4"/>
      <c r="FZQ86" s="4"/>
      <c r="FZR86" s="4"/>
      <c r="FZS86" s="4"/>
      <c r="FZT86" s="4"/>
      <c r="FZU86" s="4"/>
      <c r="FZV86" s="4"/>
      <c r="FZW86" s="4"/>
      <c r="FZX86" s="4"/>
      <c r="FZY86" s="4"/>
      <c r="FZZ86" s="4"/>
      <c r="GAA86" s="4"/>
      <c r="GAB86" s="4"/>
      <c r="GAC86" s="4"/>
      <c r="GAD86" s="4"/>
      <c r="GAE86" s="4"/>
      <c r="GAF86" s="4"/>
      <c r="GAG86" s="4"/>
      <c r="GAH86" s="4"/>
      <c r="GAI86" s="4"/>
      <c r="GAJ86" s="4"/>
      <c r="GAK86" s="4"/>
      <c r="GAL86" s="4"/>
      <c r="GAM86" s="4"/>
      <c r="GAN86" s="4"/>
      <c r="GAO86" s="4"/>
      <c r="GAP86" s="4"/>
      <c r="GAQ86" s="4"/>
      <c r="GAR86" s="4"/>
      <c r="GAS86" s="4"/>
      <c r="GAT86" s="4"/>
      <c r="GAU86" s="4"/>
      <c r="GAV86" s="4"/>
      <c r="GAW86" s="4"/>
      <c r="GAX86" s="4"/>
      <c r="GAY86" s="4"/>
      <c r="GAZ86" s="4"/>
      <c r="GBA86" s="4"/>
      <c r="GBB86" s="4"/>
      <c r="GBC86" s="4"/>
      <c r="GBD86" s="4"/>
      <c r="GBE86" s="4"/>
      <c r="GBF86" s="4"/>
      <c r="GBG86" s="4"/>
      <c r="GBH86" s="4"/>
      <c r="GBI86" s="4"/>
      <c r="GBJ86" s="4"/>
      <c r="GBK86" s="4"/>
      <c r="GBL86" s="4"/>
      <c r="GBM86" s="4"/>
      <c r="GBN86" s="4"/>
      <c r="GBO86" s="4"/>
      <c r="GBP86" s="4"/>
      <c r="GBQ86" s="4"/>
      <c r="GBR86" s="4"/>
      <c r="GBS86" s="4"/>
      <c r="GBT86" s="4"/>
      <c r="GBU86" s="4"/>
      <c r="GBV86" s="4"/>
      <c r="GBW86" s="4"/>
      <c r="GBX86" s="4"/>
      <c r="GBY86" s="4"/>
      <c r="GBZ86" s="4"/>
      <c r="GCA86" s="4"/>
      <c r="GCB86" s="4"/>
      <c r="GCC86" s="4"/>
      <c r="GCD86" s="4"/>
      <c r="GCE86" s="4"/>
      <c r="GCF86" s="4"/>
      <c r="GCG86" s="4"/>
      <c r="GCH86" s="4"/>
      <c r="GCI86" s="4"/>
      <c r="GCJ86" s="4"/>
      <c r="GCK86" s="4"/>
      <c r="GCL86" s="4"/>
      <c r="GCM86" s="4"/>
      <c r="GCN86" s="4"/>
      <c r="GCO86" s="4"/>
      <c r="GCP86" s="4"/>
      <c r="GCQ86" s="4"/>
      <c r="GCR86" s="4"/>
      <c r="GCS86" s="4"/>
      <c r="GCT86" s="4"/>
      <c r="GCU86" s="4"/>
      <c r="GCV86" s="4"/>
      <c r="GCW86" s="4"/>
      <c r="GCX86" s="4"/>
      <c r="GCY86" s="4"/>
      <c r="GCZ86" s="4"/>
      <c r="GDA86" s="4"/>
      <c r="GDB86" s="4"/>
      <c r="GDC86" s="4"/>
      <c r="GDD86" s="4"/>
      <c r="GDE86" s="4"/>
      <c r="GDF86" s="4"/>
      <c r="GDG86" s="4"/>
      <c r="GDH86" s="4"/>
      <c r="GDI86" s="4"/>
      <c r="GDJ86" s="4"/>
      <c r="GDK86" s="4"/>
      <c r="GDL86" s="4"/>
      <c r="GDM86" s="4"/>
      <c r="GDN86" s="4"/>
      <c r="GDO86" s="4"/>
      <c r="GDP86" s="4"/>
      <c r="GDQ86" s="4"/>
      <c r="GDR86" s="4"/>
      <c r="GDS86" s="4"/>
      <c r="GDT86" s="4"/>
      <c r="GDU86" s="4"/>
      <c r="GDV86" s="4"/>
      <c r="GDW86" s="4"/>
      <c r="GDX86" s="4"/>
      <c r="GDY86" s="4"/>
      <c r="GDZ86" s="4"/>
      <c r="GEA86" s="4"/>
      <c r="GEB86" s="4"/>
      <c r="GEC86" s="4"/>
      <c r="GED86" s="4"/>
      <c r="GEE86" s="4"/>
      <c r="GEF86" s="4"/>
      <c r="GEG86" s="4"/>
      <c r="GEH86" s="4"/>
      <c r="GEI86" s="4"/>
      <c r="GEJ86" s="4"/>
      <c r="GEK86" s="4"/>
      <c r="GEL86" s="4"/>
      <c r="GEM86" s="4"/>
      <c r="GEN86" s="4"/>
      <c r="GEO86" s="4"/>
      <c r="GEP86" s="4"/>
      <c r="GEQ86" s="4"/>
      <c r="GER86" s="4"/>
      <c r="GES86" s="4"/>
      <c r="GET86" s="4"/>
      <c r="GEU86" s="4"/>
      <c r="GEV86" s="4"/>
      <c r="GEW86" s="4"/>
      <c r="GEX86" s="4"/>
      <c r="GEY86" s="4"/>
      <c r="GEZ86" s="4"/>
      <c r="GFA86" s="4"/>
      <c r="GFB86" s="4"/>
      <c r="GFC86" s="4"/>
      <c r="GFD86" s="4"/>
      <c r="GFE86" s="4"/>
      <c r="GFF86" s="4"/>
      <c r="GFG86" s="4"/>
      <c r="GFH86" s="4"/>
      <c r="GFI86" s="4"/>
      <c r="GFJ86" s="4"/>
      <c r="GFK86" s="4"/>
      <c r="GFL86" s="4"/>
      <c r="GFM86" s="4"/>
      <c r="GFN86" s="4"/>
      <c r="GFO86" s="4"/>
      <c r="GFP86" s="4"/>
      <c r="GFQ86" s="4"/>
      <c r="GFR86" s="4"/>
      <c r="GFS86" s="4"/>
      <c r="GFT86" s="4"/>
      <c r="GFU86" s="4"/>
      <c r="GFV86" s="4"/>
      <c r="GFW86" s="4"/>
      <c r="GFX86" s="4"/>
      <c r="GFY86" s="4"/>
      <c r="GFZ86" s="4"/>
      <c r="GGA86" s="4"/>
      <c r="GGB86" s="4"/>
      <c r="GGC86" s="4"/>
      <c r="GGD86" s="4"/>
      <c r="GGE86" s="4"/>
      <c r="GGF86" s="4"/>
      <c r="GGG86" s="4"/>
      <c r="GGH86" s="4"/>
      <c r="GGI86" s="4"/>
      <c r="GGJ86" s="4"/>
      <c r="GGK86" s="4"/>
      <c r="GGL86" s="4"/>
      <c r="GGM86" s="4"/>
      <c r="GGN86" s="4"/>
      <c r="GGO86" s="4"/>
      <c r="GGP86" s="4"/>
      <c r="GGQ86" s="4"/>
      <c r="GGR86" s="4"/>
      <c r="GGS86" s="4"/>
      <c r="GGT86" s="4"/>
      <c r="GGU86" s="4"/>
      <c r="GGV86" s="4"/>
      <c r="GGW86" s="4"/>
      <c r="GGX86" s="4"/>
      <c r="GGY86" s="4"/>
      <c r="GGZ86" s="4"/>
      <c r="GHA86" s="4"/>
      <c r="GHB86" s="4"/>
      <c r="GHC86" s="4"/>
      <c r="GHD86" s="4"/>
      <c r="GHE86" s="4"/>
      <c r="GHF86" s="4"/>
      <c r="GHG86" s="4"/>
      <c r="GHH86" s="4"/>
      <c r="GHI86" s="4"/>
      <c r="GHJ86" s="4"/>
      <c r="GHK86" s="4"/>
      <c r="GHL86" s="4"/>
      <c r="GHM86" s="4"/>
      <c r="GHN86" s="4"/>
      <c r="GHO86" s="4"/>
      <c r="GHP86" s="4"/>
      <c r="GHQ86" s="4"/>
      <c r="GHR86" s="4"/>
      <c r="GHS86" s="4"/>
      <c r="GHT86" s="4"/>
      <c r="GHU86" s="4"/>
      <c r="GHV86" s="4"/>
      <c r="GHW86" s="4"/>
      <c r="GHX86" s="4"/>
      <c r="GHY86" s="4"/>
      <c r="GHZ86" s="4"/>
      <c r="GIA86" s="4"/>
      <c r="GIB86" s="4"/>
      <c r="GIC86" s="4"/>
      <c r="GID86" s="4"/>
      <c r="GIE86" s="4"/>
      <c r="GIF86" s="4"/>
      <c r="GIG86" s="4"/>
      <c r="GIH86" s="4"/>
      <c r="GII86" s="4"/>
      <c r="GIJ86" s="4"/>
      <c r="GIK86" s="4"/>
      <c r="GIL86" s="4"/>
      <c r="GIM86" s="4"/>
      <c r="GIN86" s="4"/>
      <c r="GIO86" s="4"/>
      <c r="GIP86" s="4"/>
      <c r="GIQ86" s="4"/>
      <c r="GIR86" s="4"/>
      <c r="GIS86" s="4"/>
      <c r="GIT86" s="4"/>
      <c r="GIU86" s="4"/>
      <c r="GIV86" s="4"/>
      <c r="GIW86" s="4"/>
      <c r="GIX86" s="4"/>
      <c r="GIY86" s="4"/>
      <c r="GIZ86" s="4"/>
      <c r="GJA86" s="4"/>
      <c r="GJB86" s="4"/>
      <c r="GJC86" s="4"/>
      <c r="GJD86" s="4"/>
      <c r="GJE86" s="4"/>
      <c r="GJF86" s="4"/>
      <c r="GJG86" s="4"/>
      <c r="GJH86" s="4"/>
      <c r="GJI86" s="4"/>
      <c r="GJJ86" s="4"/>
      <c r="GJK86" s="4"/>
      <c r="GJL86" s="4"/>
      <c r="GJM86" s="4"/>
      <c r="GJN86" s="4"/>
      <c r="GJO86" s="4"/>
      <c r="GJP86" s="4"/>
      <c r="GJQ86" s="4"/>
      <c r="GJR86" s="4"/>
      <c r="GJS86" s="4"/>
      <c r="GJT86" s="4"/>
      <c r="GJU86" s="4"/>
      <c r="GJV86" s="4"/>
      <c r="GJW86" s="4"/>
      <c r="GJX86" s="4"/>
      <c r="GJY86" s="4"/>
      <c r="GJZ86" s="4"/>
      <c r="GKA86" s="4"/>
      <c r="GKB86" s="4"/>
      <c r="GKC86" s="4"/>
      <c r="GKD86" s="4"/>
      <c r="GKE86" s="4"/>
      <c r="GKF86" s="4"/>
      <c r="GKG86" s="4"/>
      <c r="GKH86" s="4"/>
      <c r="GKI86" s="4"/>
      <c r="GKJ86" s="4"/>
      <c r="GKK86" s="4"/>
      <c r="GKL86" s="4"/>
      <c r="GKM86" s="4"/>
      <c r="GKN86" s="4"/>
      <c r="GKO86" s="4"/>
      <c r="GKP86" s="4"/>
      <c r="GKQ86" s="4"/>
      <c r="GKR86" s="4"/>
      <c r="GKS86" s="4"/>
      <c r="GKT86" s="4"/>
      <c r="GKU86" s="4"/>
      <c r="GKV86" s="4"/>
      <c r="GKW86" s="4"/>
      <c r="GKX86" s="4"/>
      <c r="GKY86" s="4"/>
      <c r="GKZ86" s="4"/>
      <c r="GLA86" s="4"/>
      <c r="GLB86" s="4"/>
      <c r="GLC86" s="4"/>
      <c r="GLD86" s="4"/>
      <c r="GLE86" s="4"/>
      <c r="GLF86" s="4"/>
      <c r="GLG86" s="4"/>
      <c r="GLH86" s="4"/>
      <c r="GLI86" s="4"/>
      <c r="GLJ86" s="4"/>
      <c r="GLK86" s="4"/>
      <c r="GLL86" s="4"/>
      <c r="GLM86" s="4"/>
      <c r="GLN86" s="4"/>
      <c r="GLO86" s="4"/>
      <c r="GLP86" s="4"/>
      <c r="GLQ86" s="4"/>
      <c r="GLR86" s="4"/>
      <c r="GLS86" s="4"/>
      <c r="GLT86" s="4"/>
      <c r="GLU86" s="4"/>
      <c r="GLV86" s="4"/>
      <c r="GLW86" s="4"/>
      <c r="GLX86" s="4"/>
      <c r="GLY86" s="4"/>
      <c r="GLZ86" s="4"/>
      <c r="GMA86" s="4"/>
      <c r="GMB86" s="4"/>
      <c r="GMC86" s="4"/>
      <c r="GMD86" s="4"/>
      <c r="GME86" s="4"/>
      <c r="GMF86" s="4"/>
      <c r="GMG86" s="4"/>
      <c r="GMH86" s="4"/>
      <c r="GMI86" s="4"/>
      <c r="GMJ86" s="4"/>
      <c r="GMK86" s="4"/>
      <c r="GML86" s="4"/>
      <c r="GMM86" s="4"/>
      <c r="GMN86" s="4"/>
      <c r="GMO86" s="4"/>
      <c r="GMP86" s="4"/>
      <c r="GMQ86" s="4"/>
      <c r="GMR86" s="4"/>
      <c r="GMS86" s="4"/>
      <c r="GMT86" s="4"/>
      <c r="GMU86" s="4"/>
      <c r="GMV86" s="4"/>
      <c r="GMW86" s="4"/>
      <c r="GMX86" s="4"/>
      <c r="GMY86" s="4"/>
      <c r="GMZ86" s="4"/>
      <c r="GNA86" s="4"/>
      <c r="GNB86" s="4"/>
      <c r="GNC86" s="4"/>
      <c r="GND86" s="4"/>
      <c r="GNE86" s="4"/>
      <c r="GNF86" s="4"/>
      <c r="GNG86" s="4"/>
      <c r="GNH86" s="4"/>
      <c r="GNI86" s="4"/>
      <c r="GNJ86" s="4"/>
      <c r="GNK86" s="4"/>
      <c r="GNL86" s="4"/>
      <c r="GNM86" s="4"/>
      <c r="GNN86" s="4"/>
      <c r="GNO86" s="4"/>
      <c r="GNP86" s="4"/>
      <c r="GNQ86" s="4"/>
      <c r="GNR86" s="4"/>
      <c r="GNS86" s="4"/>
      <c r="GNT86" s="4"/>
      <c r="GNU86" s="4"/>
      <c r="GNV86" s="4"/>
      <c r="GNW86" s="4"/>
      <c r="GNX86" s="4"/>
      <c r="GNY86" s="4"/>
      <c r="GNZ86" s="4"/>
      <c r="GOA86" s="4"/>
      <c r="GOB86" s="4"/>
      <c r="GOC86" s="4"/>
      <c r="GOD86" s="4"/>
      <c r="GOE86" s="4"/>
      <c r="GOF86" s="4"/>
      <c r="GOG86" s="4"/>
      <c r="GOH86" s="4"/>
      <c r="GOI86" s="4"/>
      <c r="GOJ86" s="4"/>
      <c r="GOK86" s="4"/>
      <c r="GOL86" s="4"/>
      <c r="GOM86" s="4"/>
      <c r="GON86" s="4"/>
      <c r="GOO86" s="4"/>
      <c r="GOP86" s="4"/>
      <c r="GOQ86" s="4"/>
      <c r="GOR86" s="4"/>
      <c r="GOS86" s="4"/>
      <c r="GOT86" s="4"/>
      <c r="GOU86" s="4"/>
      <c r="GOV86" s="4"/>
      <c r="GOW86" s="4"/>
      <c r="GOX86" s="4"/>
      <c r="GOY86" s="4"/>
      <c r="GOZ86" s="4"/>
      <c r="GPA86" s="4"/>
      <c r="GPB86" s="4"/>
      <c r="GPC86" s="4"/>
      <c r="GPD86" s="4"/>
      <c r="GPE86" s="4"/>
      <c r="GPF86" s="4"/>
      <c r="GPG86" s="4"/>
      <c r="GPH86" s="4"/>
      <c r="GPI86" s="4"/>
      <c r="GPJ86" s="4"/>
      <c r="GPK86" s="4"/>
      <c r="GPL86" s="4"/>
      <c r="GPM86" s="4"/>
      <c r="GPN86" s="4"/>
      <c r="GPO86" s="4"/>
      <c r="GPP86" s="4"/>
      <c r="GPQ86" s="4"/>
      <c r="GPR86" s="4"/>
      <c r="GPS86" s="4"/>
      <c r="GPT86" s="4"/>
      <c r="GPU86" s="4"/>
      <c r="GPV86" s="4"/>
      <c r="GPW86" s="4"/>
      <c r="GPX86" s="4"/>
      <c r="GPY86" s="4"/>
      <c r="GPZ86" s="4"/>
      <c r="GQA86" s="4"/>
      <c r="GQB86" s="4"/>
      <c r="GQC86" s="4"/>
      <c r="GQD86" s="4"/>
      <c r="GQE86" s="4"/>
      <c r="GQF86" s="4"/>
      <c r="GQG86" s="4"/>
      <c r="GQH86" s="4"/>
      <c r="GQI86" s="4"/>
      <c r="GQJ86" s="4"/>
      <c r="GQK86" s="4"/>
      <c r="GQL86" s="4"/>
      <c r="GQM86" s="4"/>
      <c r="GQN86" s="4"/>
      <c r="GQO86" s="4"/>
      <c r="GQP86" s="4"/>
      <c r="GQQ86" s="4"/>
      <c r="GQR86" s="4"/>
      <c r="GQS86" s="4"/>
      <c r="GQT86" s="4"/>
      <c r="GQU86" s="4"/>
      <c r="GQV86" s="4"/>
      <c r="GQW86" s="4"/>
      <c r="GQX86" s="4"/>
      <c r="GQY86" s="4"/>
      <c r="GQZ86" s="4"/>
      <c r="GRA86" s="4"/>
      <c r="GRB86" s="4"/>
      <c r="GRC86" s="4"/>
      <c r="GRD86" s="4"/>
      <c r="GRE86" s="4"/>
      <c r="GRF86" s="4"/>
      <c r="GRG86" s="4"/>
      <c r="GRH86" s="4"/>
      <c r="GRI86" s="4"/>
      <c r="GRJ86" s="4"/>
      <c r="GRK86" s="4"/>
      <c r="GRL86" s="4"/>
      <c r="GRM86" s="4"/>
      <c r="GRN86" s="4"/>
      <c r="GRO86" s="4"/>
      <c r="GRP86" s="4"/>
      <c r="GRQ86" s="4"/>
      <c r="GRR86" s="4"/>
      <c r="GRS86" s="4"/>
      <c r="GRT86" s="4"/>
      <c r="GRU86" s="4"/>
      <c r="GRV86" s="4"/>
      <c r="GRW86" s="4"/>
      <c r="GRX86" s="4"/>
      <c r="GRY86" s="4"/>
      <c r="GRZ86" s="4"/>
      <c r="GSA86" s="4"/>
      <c r="GSB86" s="4"/>
      <c r="GSC86" s="4"/>
      <c r="GSD86" s="4"/>
      <c r="GSE86" s="4"/>
      <c r="GSF86" s="4"/>
      <c r="GSG86" s="4"/>
      <c r="GSH86" s="4"/>
      <c r="GSI86" s="4"/>
      <c r="GSJ86" s="4"/>
      <c r="GSK86" s="4"/>
      <c r="GSL86" s="4"/>
      <c r="GSM86" s="4"/>
      <c r="GSN86" s="4"/>
      <c r="GSO86" s="4"/>
      <c r="GSP86" s="4"/>
      <c r="GSQ86" s="4"/>
      <c r="GSR86" s="4"/>
      <c r="GSS86" s="4"/>
      <c r="GST86" s="4"/>
      <c r="GSU86" s="4"/>
      <c r="GSV86" s="4"/>
      <c r="GSW86" s="4"/>
      <c r="GSX86" s="4"/>
      <c r="GSY86" s="4"/>
      <c r="GSZ86" s="4"/>
      <c r="GTA86" s="4"/>
      <c r="GTB86" s="4"/>
      <c r="GTC86" s="4"/>
      <c r="GTD86" s="4"/>
      <c r="GTE86" s="4"/>
      <c r="GTF86" s="4"/>
      <c r="GTG86" s="4"/>
      <c r="GTH86" s="4"/>
      <c r="GTI86" s="4"/>
      <c r="GTJ86" s="4"/>
      <c r="GTK86" s="4"/>
      <c r="GTL86" s="4"/>
      <c r="GTM86" s="4"/>
      <c r="GTN86" s="4"/>
      <c r="GTO86" s="4"/>
      <c r="GTP86" s="4"/>
      <c r="GTQ86" s="4"/>
      <c r="GTR86" s="4"/>
      <c r="GTS86" s="4"/>
      <c r="GTT86" s="4"/>
      <c r="GTU86" s="4"/>
      <c r="GTV86" s="4"/>
      <c r="GTW86" s="4"/>
      <c r="GTX86" s="4"/>
      <c r="GTY86" s="4"/>
      <c r="GTZ86" s="4"/>
      <c r="GUA86" s="4"/>
      <c r="GUB86" s="4"/>
      <c r="GUC86" s="4"/>
      <c r="GUD86" s="4"/>
      <c r="GUE86" s="4"/>
      <c r="GUF86" s="4"/>
      <c r="GUG86" s="4"/>
      <c r="GUH86" s="4"/>
      <c r="GUI86" s="4"/>
      <c r="GUJ86" s="4"/>
      <c r="GUK86" s="4"/>
      <c r="GUL86" s="4"/>
      <c r="GUM86" s="4"/>
      <c r="GUN86" s="4"/>
      <c r="GUO86" s="4"/>
      <c r="GUP86" s="4"/>
      <c r="GUQ86" s="4"/>
      <c r="GUR86" s="4"/>
      <c r="GUS86" s="4"/>
      <c r="GUT86" s="4"/>
      <c r="GUU86" s="4"/>
      <c r="GUV86" s="4"/>
      <c r="GUW86" s="4"/>
      <c r="GUX86" s="4"/>
      <c r="GUY86" s="4"/>
      <c r="GUZ86" s="4"/>
      <c r="GVA86" s="4"/>
      <c r="GVB86" s="4"/>
      <c r="GVC86" s="4"/>
      <c r="GVD86" s="4"/>
      <c r="GVE86" s="4"/>
      <c r="GVF86" s="4"/>
      <c r="GVG86" s="4"/>
      <c r="GVH86" s="4"/>
      <c r="GVI86" s="4"/>
      <c r="GVJ86" s="4"/>
      <c r="GVK86" s="4"/>
      <c r="GVL86" s="4"/>
      <c r="GVM86" s="4"/>
      <c r="GVN86" s="4"/>
      <c r="GVO86" s="4"/>
      <c r="GVP86" s="4"/>
      <c r="GVQ86" s="4"/>
      <c r="GVR86" s="4"/>
      <c r="GVS86" s="4"/>
      <c r="GVT86" s="4"/>
      <c r="GVU86" s="4"/>
      <c r="GVV86" s="4"/>
      <c r="GVW86" s="4"/>
      <c r="GVX86" s="4"/>
      <c r="GVY86" s="4"/>
      <c r="GVZ86" s="4"/>
      <c r="GWA86" s="4"/>
      <c r="GWB86" s="4"/>
      <c r="GWC86" s="4"/>
      <c r="GWD86" s="4"/>
      <c r="GWE86" s="4"/>
      <c r="GWF86" s="4"/>
      <c r="GWG86" s="4"/>
      <c r="GWH86" s="4"/>
      <c r="GWI86" s="4"/>
      <c r="GWJ86" s="4"/>
      <c r="GWK86" s="4"/>
      <c r="GWL86" s="4"/>
      <c r="GWM86" s="4"/>
      <c r="GWN86" s="4"/>
      <c r="GWO86" s="4"/>
      <c r="GWP86" s="4"/>
      <c r="GWQ86" s="4"/>
      <c r="GWR86" s="4"/>
      <c r="GWS86" s="4"/>
      <c r="GWT86" s="4"/>
      <c r="GWU86" s="4"/>
      <c r="GWV86" s="4"/>
      <c r="GWW86" s="4"/>
      <c r="GWX86" s="4"/>
      <c r="GWY86" s="4"/>
      <c r="GWZ86" s="4"/>
      <c r="GXA86" s="4"/>
      <c r="GXB86" s="4"/>
      <c r="GXC86" s="4"/>
      <c r="GXD86" s="4"/>
      <c r="GXE86" s="4"/>
      <c r="GXF86" s="4"/>
      <c r="GXG86" s="4"/>
      <c r="GXH86" s="4"/>
      <c r="GXI86" s="4"/>
      <c r="GXJ86" s="4"/>
      <c r="GXK86" s="4"/>
      <c r="GXL86" s="4"/>
      <c r="GXM86" s="4"/>
      <c r="GXN86" s="4"/>
      <c r="GXO86" s="4"/>
      <c r="GXP86" s="4"/>
      <c r="GXQ86" s="4"/>
      <c r="GXR86" s="4"/>
      <c r="GXS86" s="4"/>
      <c r="GXT86" s="4"/>
      <c r="GXU86" s="4"/>
      <c r="GXV86" s="4"/>
      <c r="GXW86" s="4"/>
      <c r="GXX86" s="4"/>
      <c r="GXY86" s="4"/>
      <c r="GXZ86" s="4"/>
      <c r="GYA86" s="4"/>
      <c r="GYB86" s="4"/>
      <c r="GYC86" s="4"/>
      <c r="GYD86" s="4"/>
      <c r="GYE86" s="4"/>
      <c r="GYF86" s="4"/>
      <c r="GYG86" s="4"/>
      <c r="GYH86" s="4"/>
      <c r="GYI86" s="4"/>
      <c r="GYJ86" s="4"/>
      <c r="GYK86" s="4"/>
      <c r="GYL86" s="4"/>
      <c r="GYM86" s="4"/>
      <c r="GYN86" s="4"/>
      <c r="GYO86" s="4"/>
      <c r="GYP86" s="4"/>
      <c r="GYQ86" s="4"/>
      <c r="GYR86" s="4"/>
      <c r="GYS86" s="4"/>
      <c r="GYT86" s="4"/>
      <c r="GYU86" s="4"/>
      <c r="GYV86" s="4"/>
      <c r="GYW86" s="4"/>
      <c r="GYX86" s="4"/>
      <c r="GYY86" s="4"/>
      <c r="GYZ86" s="4"/>
      <c r="GZA86" s="4"/>
      <c r="GZB86" s="4"/>
      <c r="GZC86" s="4"/>
      <c r="GZD86" s="4"/>
      <c r="GZE86" s="4"/>
      <c r="GZF86" s="4"/>
      <c r="GZG86" s="4"/>
      <c r="GZH86" s="4"/>
      <c r="GZI86" s="4"/>
      <c r="GZJ86" s="4"/>
      <c r="GZK86" s="4"/>
      <c r="GZL86" s="4"/>
      <c r="GZM86" s="4"/>
      <c r="GZN86" s="4"/>
      <c r="GZO86" s="4"/>
      <c r="GZP86" s="4"/>
      <c r="GZQ86" s="4"/>
      <c r="GZR86" s="4"/>
      <c r="GZS86" s="4"/>
      <c r="GZT86" s="4"/>
      <c r="GZU86" s="4"/>
      <c r="GZV86" s="4"/>
      <c r="GZW86" s="4"/>
      <c r="GZX86" s="4"/>
      <c r="GZY86" s="4"/>
      <c r="GZZ86" s="4"/>
      <c r="HAA86" s="4"/>
      <c r="HAB86" s="4"/>
      <c r="HAC86" s="4"/>
      <c r="HAD86" s="4"/>
      <c r="HAE86" s="4"/>
      <c r="HAF86" s="4"/>
      <c r="HAG86" s="4"/>
      <c r="HAH86" s="4"/>
      <c r="HAI86" s="4"/>
      <c r="HAJ86" s="4"/>
      <c r="HAK86" s="4"/>
      <c r="HAL86" s="4"/>
      <c r="HAM86" s="4"/>
      <c r="HAN86" s="4"/>
      <c r="HAO86" s="4"/>
      <c r="HAP86" s="4"/>
      <c r="HAQ86" s="4"/>
      <c r="HAR86" s="4"/>
      <c r="HAS86" s="4"/>
      <c r="HAT86" s="4"/>
      <c r="HAU86" s="4"/>
      <c r="HAV86" s="4"/>
      <c r="HAW86" s="4"/>
      <c r="HAX86" s="4"/>
      <c r="HAY86" s="4"/>
      <c r="HAZ86" s="4"/>
      <c r="HBA86" s="4"/>
      <c r="HBB86" s="4"/>
      <c r="HBC86" s="4"/>
      <c r="HBD86" s="4"/>
      <c r="HBE86" s="4"/>
      <c r="HBF86" s="4"/>
      <c r="HBG86" s="4"/>
      <c r="HBH86" s="4"/>
      <c r="HBI86" s="4"/>
      <c r="HBJ86" s="4"/>
      <c r="HBK86" s="4"/>
      <c r="HBL86" s="4"/>
      <c r="HBM86" s="4"/>
      <c r="HBN86" s="4"/>
      <c r="HBO86" s="4"/>
      <c r="HBP86" s="4"/>
      <c r="HBQ86" s="4"/>
      <c r="HBR86" s="4"/>
      <c r="HBS86" s="4"/>
      <c r="HBT86" s="4"/>
      <c r="HBU86" s="4"/>
      <c r="HBV86" s="4"/>
      <c r="HBW86" s="4"/>
      <c r="HBX86" s="4"/>
      <c r="HBY86" s="4"/>
      <c r="HBZ86" s="4"/>
      <c r="HCA86" s="4"/>
      <c r="HCB86" s="4"/>
      <c r="HCC86" s="4"/>
      <c r="HCD86" s="4"/>
      <c r="HCE86" s="4"/>
      <c r="HCF86" s="4"/>
      <c r="HCG86" s="4"/>
      <c r="HCH86" s="4"/>
      <c r="HCI86" s="4"/>
      <c r="HCJ86" s="4"/>
      <c r="HCK86" s="4"/>
      <c r="HCL86" s="4"/>
      <c r="HCM86" s="4"/>
      <c r="HCN86" s="4"/>
      <c r="HCO86" s="4"/>
      <c r="HCP86" s="4"/>
      <c r="HCQ86" s="4"/>
      <c r="HCR86" s="4"/>
      <c r="HCS86" s="4"/>
      <c r="HCT86" s="4"/>
      <c r="HCU86" s="4"/>
      <c r="HCV86" s="4"/>
      <c r="HCW86" s="4"/>
      <c r="HCX86" s="4"/>
      <c r="HCY86" s="4"/>
      <c r="HCZ86" s="4"/>
      <c r="HDA86" s="4"/>
      <c r="HDB86" s="4"/>
      <c r="HDC86" s="4"/>
      <c r="HDD86" s="4"/>
      <c r="HDE86" s="4"/>
      <c r="HDF86" s="4"/>
      <c r="HDG86" s="4"/>
      <c r="HDH86" s="4"/>
      <c r="HDI86" s="4"/>
      <c r="HDJ86" s="4"/>
      <c r="HDK86" s="4"/>
      <c r="HDL86" s="4"/>
      <c r="HDM86" s="4"/>
      <c r="HDN86" s="4"/>
      <c r="HDO86" s="4"/>
      <c r="HDP86" s="4"/>
      <c r="HDQ86" s="4"/>
      <c r="HDR86" s="4"/>
      <c r="HDS86" s="4"/>
      <c r="HDT86" s="4"/>
      <c r="HDU86" s="4"/>
      <c r="HDV86" s="4"/>
      <c r="HDW86" s="4"/>
      <c r="HDX86" s="4"/>
      <c r="HDY86" s="4"/>
      <c r="HDZ86" s="4"/>
      <c r="HEA86" s="4"/>
      <c r="HEB86" s="4"/>
      <c r="HEC86" s="4"/>
      <c r="HED86" s="4"/>
      <c r="HEE86" s="4"/>
      <c r="HEF86" s="4"/>
      <c r="HEG86" s="4"/>
      <c r="HEH86" s="4"/>
      <c r="HEI86" s="4"/>
      <c r="HEJ86" s="4"/>
      <c r="HEK86" s="4"/>
      <c r="HEL86" s="4"/>
      <c r="HEM86" s="4"/>
      <c r="HEN86" s="4"/>
      <c r="HEO86" s="4"/>
      <c r="HEP86" s="4"/>
      <c r="HEQ86" s="4"/>
      <c r="HER86" s="4"/>
      <c r="HES86" s="4"/>
      <c r="HET86" s="4"/>
      <c r="HEU86" s="4"/>
      <c r="HEV86" s="4"/>
      <c r="HEW86" s="4"/>
      <c r="HEX86" s="4"/>
      <c r="HEY86" s="4"/>
      <c r="HEZ86" s="4"/>
      <c r="HFA86" s="4"/>
      <c r="HFB86" s="4"/>
      <c r="HFC86" s="4"/>
      <c r="HFD86" s="4"/>
      <c r="HFE86" s="4"/>
      <c r="HFF86" s="4"/>
      <c r="HFG86" s="4"/>
      <c r="HFH86" s="4"/>
      <c r="HFI86" s="4"/>
      <c r="HFJ86" s="4"/>
      <c r="HFK86" s="4"/>
      <c r="HFL86" s="4"/>
      <c r="HFM86" s="4"/>
      <c r="HFN86" s="4"/>
      <c r="HFO86" s="4"/>
      <c r="HFP86" s="4"/>
      <c r="HFQ86" s="4"/>
      <c r="HFR86" s="4"/>
      <c r="HFS86" s="4"/>
      <c r="HFT86" s="4"/>
      <c r="HFU86" s="4"/>
      <c r="HFV86" s="4"/>
      <c r="HFW86" s="4"/>
      <c r="HFX86" s="4"/>
      <c r="HFY86" s="4"/>
      <c r="HFZ86" s="4"/>
      <c r="HGA86" s="4"/>
      <c r="HGB86" s="4"/>
      <c r="HGC86" s="4"/>
      <c r="HGD86" s="4"/>
      <c r="HGE86" s="4"/>
      <c r="HGF86" s="4"/>
      <c r="HGG86" s="4"/>
      <c r="HGH86" s="4"/>
      <c r="HGI86" s="4"/>
      <c r="HGJ86" s="4"/>
      <c r="HGK86" s="4"/>
      <c r="HGL86" s="4"/>
      <c r="HGM86" s="4"/>
      <c r="HGN86" s="4"/>
      <c r="HGO86" s="4"/>
      <c r="HGP86" s="4"/>
      <c r="HGQ86" s="4"/>
      <c r="HGR86" s="4"/>
      <c r="HGS86" s="4"/>
      <c r="HGT86" s="4"/>
      <c r="HGU86" s="4"/>
      <c r="HGV86" s="4"/>
      <c r="HGW86" s="4"/>
      <c r="HGX86" s="4"/>
      <c r="HGY86" s="4"/>
      <c r="HGZ86" s="4"/>
      <c r="HHA86" s="4"/>
      <c r="HHB86" s="4"/>
      <c r="HHC86" s="4"/>
      <c r="HHD86" s="4"/>
      <c r="HHE86" s="4"/>
      <c r="HHF86" s="4"/>
      <c r="HHG86" s="4"/>
      <c r="HHH86" s="4"/>
      <c r="HHI86" s="4"/>
      <c r="HHJ86" s="4"/>
      <c r="HHK86" s="4"/>
      <c r="HHL86" s="4"/>
      <c r="HHM86" s="4"/>
      <c r="HHN86" s="4"/>
      <c r="HHO86" s="4"/>
      <c r="HHP86" s="4"/>
      <c r="HHQ86" s="4"/>
      <c r="HHR86" s="4"/>
      <c r="HHS86" s="4"/>
      <c r="HHT86" s="4"/>
      <c r="HHU86" s="4"/>
      <c r="HHV86" s="4"/>
      <c r="HHW86" s="4"/>
      <c r="HHX86" s="4"/>
      <c r="HHY86" s="4"/>
      <c r="HHZ86" s="4"/>
      <c r="HIA86" s="4"/>
      <c r="HIB86" s="4"/>
      <c r="HIC86" s="4"/>
      <c r="HID86" s="4"/>
      <c r="HIE86" s="4"/>
      <c r="HIF86" s="4"/>
      <c r="HIG86" s="4"/>
      <c r="HIH86" s="4"/>
      <c r="HII86" s="4"/>
      <c r="HIJ86" s="4"/>
      <c r="HIK86" s="4"/>
      <c r="HIL86" s="4"/>
      <c r="HIM86" s="4"/>
      <c r="HIN86" s="4"/>
      <c r="HIO86" s="4"/>
      <c r="HIP86" s="4"/>
      <c r="HIQ86" s="4"/>
      <c r="HIR86" s="4"/>
      <c r="HIS86" s="4"/>
      <c r="HIT86" s="4"/>
      <c r="HIU86" s="4"/>
      <c r="HIV86" s="4"/>
      <c r="HIW86" s="4"/>
      <c r="HIX86" s="4"/>
      <c r="HIY86" s="4"/>
      <c r="HIZ86" s="4"/>
      <c r="HJA86" s="4"/>
      <c r="HJB86" s="4"/>
      <c r="HJC86" s="4"/>
      <c r="HJD86" s="4"/>
      <c r="HJE86" s="4"/>
      <c r="HJF86" s="4"/>
      <c r="HJG86" s="4"/>
      <c r="HJH86" s="4"/>
      <c r="HJI86" s="4"/>
      <c r="HJJ86" s="4"/>
      <c r="HJK86" s="4"/>
      <c r="HJL86" s="4"/>
      <c r="HJM86" s="4"/>
      <c r="HJN86" s="4"/>
      <c r="HJO86" s="4"/>
      <c r="HJP86" s="4"/>
      <c r="HJQ86" s="4"/>
      <c r="HJR86" s="4"/>
      <c r="HJS86" s="4"/>
      <c r="HJT86" s="4"/>
      <c r="HJU86" s="4"/>
      <c r="HJV86" s="4"/>
      <c r="HJW86" s="4"/>
      <c r="HJX86" s="4"/>
      <c r="HJY86" s="4"/>
      <c r="HJZ86" s="4"/>
      <c r="HKA86" s="4"/>
      <c r="HKB86" s="4"/>
      <c r="HKC86" s="4"/>
      <c r="HKD86" s="4"/>
      <c r="HKE86" s="4"/>
      <c r="HKF86" s="4"/>
      <c r="HKG86" s="4"/>
      <c r="HKH86" s="4"/>
      <c r="HKI86" s="4"/>
      <c r="HKJ86" s="4"/>
      <c r="HKK86" s="4"/>
      <c r="HKL86" s="4"/>
      <c r="HKM86" s="4"/>
      <c r="HKN86" s="4"/>
      <c r="HKO86" s="4"/>
      <c r="HKP86" s="4"/>
      <c r="HKQ86" s="4"/>
      <c r="HKR86" s="4"/>
      <c r="HKS86" s="4"/>
      <c r="HKT86" s="4"/>
      <c r="HKU86" s="4"/>
      <c r="HKV86" s="4"/>
      <c r="HKW86" s="4"/>
      <c r="HKX86" s="4"/>
      <c r="HKY86" s="4"/>
      <c r="HKZ86" s="4"/>
      <c r="HLA86" s="4"/>
      <c r="HLB86" s="4"/>
      <c r="HLC86" s="4"/>
      <c r="HLD86" s="4"/>
      <c r="HLE86" s="4"/>
      <c r="HLF86" s="4"/>
      <c r="HLG86" s="4"/>
      <c r="HLH86" s="4"/>
      <c r="HLI86" s="4"/>
      <c r="HLJ86" s="4"/>
      <c r="HLK86" s="4"/>
      <c r="HLL86" s="4"/>
      <c r="HLM86" s="4"/>
      <c r="HLN86" s="4"/>
      <c r="HLO86" s="4"/>
      <c r="HLP86" s="4"/>
      <c r="HLQ86" s="4"/>
      <c r="HLR86" s="4"/>
      <c r="HLS86" s="4"/>
      <c r="HLT86" s="4"/>
      <c r="HLU86" s="4"/>
      <c r="HLV86" s="4"/>
      <c r="HLW86" s="4"/>
      <c r="HLX86" s="4"/>
      <c r="HLY86" s="4"/>
      <c r="HLZ86" s="4"/>
      <c r="HMA86" s="4"/>
      <c r="HMB86" s="4"/>
      <c r="HMC86" s="4"/>
      <c r="HMD86" s="4"/>
      <c r="HME86" s="4"/>
      <c r="HMF86" s="4"/>
      <c r="HMG86" s="4"/>
      <c r="HMH86" s="4"/>
      <c r="HMI86" s="4"/>
      <c r="HMJ86" s="4"/>
      <c r="HMK86" s="4"/>
      <c r="HML86" s="4"/>
      <c r="HMM86" s="4"/>
      <c r="HMN86" s="4"/>
      <c r="HMO86" s="4"/>
      <c r="HMP86" s="4"/>
      <c r="HMQ86" s="4"/>
      <c r="HMR86" s="4"/>
      <c r="HMS86" s="4"/>
      <c r="HMT86" s="4"/>
      <c r="HMU86" s="4"/>
      <c r="HMV86" s="4"/>
      <c r="HMW86" s="4"/>
      <c r="HMX86" s="4"/>
      <c r="HMY86" s="4"/>
      <c r="HMZ86" s="4"/>
      <c r="HNA86" s="4"/>
      <c r="HNB86" s="4"/>
      <c r="HNC86" s="4"/>
      <c r="HND86" s="4"/>
      <c r="HNE86" s="4"/>
      <c r="HNF86" s="4"/>
      <c r="HNG86" s="4"/>
      <c r="HNH86" s="4"/>
      <c r="HNI86" s="4"/>
      <c r="HNJ86" s="4"/>
      <c r="HNK86" s="4"/>
      <c r="HNL86" s="4"/>
      <c r="HNM86" s="4"/>
      <c r="HNN86" s="4"/>
      <c r="HNO86" s="4"/>
      <c r="HNP86" s="4"/>
      <c r="HNQ86" s="4"/>
      <c r="HNR86" s="4"/>
      <c r="HNS86" s="4"/>
      <c r="HNT86" s="4"/>
      <c r="HNU86" s="4"/>
      <c r="HNV86" s="4"/>
      <c r="HNW86" s="4"/>
      <c r="HNX86" s="4"/>
      <c r="HNY86" s="4"/>
      <c r="HNZ86" s="4"/>
      <c r="HOA86" s="4"/>
      <c r="HOB86" s="4"/>
      <c r="HOC86" s="4"/>
      <c r="HOD86" s="4"/>
      <c r="HOE86" s="4"/>
      <c r="HOF86" s="4"/>
      <c r="HOG86" s="4"/>
      <c r="HOH86" s="4"/>
      <c r="HOI86" s="4"/>
      <c r="HOJ86" s="4"/>
      <c r="HOK86" s="4"/>
      <c r="HOL86" s="4"/>
      <c r="HOM86" s="4"/>
      <c r="HON86" s="4"/>
      <c r="HOO86" s="4"/>
      <c r="HOP86" s="4"/>
      <c r="HOQ86" s="4"/>
      <c r="HOR86" s="4"/>
      <c r="HOS86" s="4"/>
      <c r="HOT86" s="4"/>
      <c r="HOU86" s="4"/>
      <c r="HOV86" s="4"/>
      <c r="HOW86" s="4"/>
      <c r="HOX86" s="4"/>
      <c r="HOY86" s="4"/>
      <c r="HOZ86" s="4"/>
      <c r="HPA86" s="4"/>
      <c r="HPB86" s="4"/>
      <c r="HPC86" s="4"/>
      <c r="HPD86" s="4"/>
      <c r="HPE86" s="4"/>
      <c r="HPF86" s="4"/>
      <c r="HPG86" s="4"/>
      <c r="HPH86" s="4"/>
      <c r="HPI86" s="4"/>
      <c r="HPJ86" s="4"/>
      <c r="HPK86" s="4"/>
      <c r="HPL86" s="4"/>
      <c r="HPM86" s="4"/>
      <c r="HPN86" s="4"/>
      <c r="HPO86" s="4"/>
      <c r="HPP86" s="4"/>
      <c r="HPQ86" s="4"/>
      <c r="HPR86" s="4"/>
      <c r="HPS86" s="4"/>
      <c r="HPT86" s="4"/>
      <c r="HPU86" s="4"/>
      <c r="HPV86" s="4"/>
      <c r="HPW86" s="4"/>
      <c r="HPX86" s="4"/>
      <c r="HPY86" s="4"/>
      <c r="HPZ86" s="4"/>
      <c r="HQA86" s="4"/>
      <c r="HQB86" s="4"/>
      <c r="HQC86" s="4"/>
      <c r="HQD86" s="4"/>
      <c r="HQE86" s="4"/>
      <c r="HQF86" s="4"/>
      <c r="HQG86" s="4"/>
      <c r="HQH86" s="4"/>
      <c r="HQI86" s="4"/>
      <c r="HQJ86" s="4"/>
      <c r="HQK86" s="4"/>
      <c r="HQL86" s="4"/>
      <c r="HQM86" s="4"/>
      <c r="HQN86" s="4"/>
      <c r="HQO86" s="4"/>
      <c r="HQP86" s="4"/>
      <c r="HQQ86" s="4"/>
      <c r="HQR86" s="4"/>
      <c r="HQS86" s="4"/>
      <c r="HQT86" s="4"/>
      <c r="HQU86" s="4"/>
      <c r="HQV86" s="4"/>
      <c r="HQW86" s="4"/>
      <c r="HQX86" s="4"/>
      <c r="HQY86" s="4"/>
      <c r="HQZ86" s="4"/>
      <c r="HRA86" s="4"/>
      <c r="HRB86" s="4"/>
      <c r="HRC86" s="4"/>
      <c r="HRD86" s="4"/>
      <c r="HRE86" s="4"/>
      <c r="HRF86" s="4"/>
      <c r="HRG86" s="4"/>
      <c r="HRH86" s="4"/>
      <c r="HRI86" s="4"/>
      <c r="HRJ86" s="4"/>
      <c r="HRK86" s="4"/>
      <c r="HRL86" s="4"/>
      <c r="HRM86" s="4"/>
      <c r="HRN86" s="4"/>
      <c r="HRO86" s="4"/>
      <c r="HRP86" s="4"/>
      <c r="HRQ86" s="4"/>
      <c r="HRR86" s="4"/>
      <c r="HRS86" s="4"/>
      <c r="HRT86" s="4"/>
      <c r="HRU86" s="4"/>
      <c r="HRV86" s="4"/>
      <c r="HRW86" s="4"/>
      <c r="HRX86" s="4"/>
      <c r="HRY86" s="4"/>
      <c r="HRZ86" s="4"/>
      <c r="HSA86" s="4"/>
      <c r="HSB86" s="4"/>
      <c r="HSC86" s="4"/>
      <c r="HSD86" s="4"/>
      <c r="HSE86" s="4"/>
      <c r="HSF86" s="4"/>
      <c r="HSG86" s="4"/>
      <c r="HSH86" s="4"/>
      <c r="HSI86" s="4"/>
      <c r="HSJ86" s="4"/>
      <c r="HSK86" s="4"/>
      <c r="HSL86" s="4"/>
      <c r="HSM86" s="4"/>
      <c r="HSN86" s="4"/>
      <c r="HSO86" s="4"/>
      <c r="HSP86" s="4"/>
      <c r="HSQ86" s="4"/>
      <c r="HSR86" s="4"/>
      <c r="HSS86" s="4"/>
      <c r="HST86" s="4"/>
      <c r="HSU86" s="4"/>
      <c r="HSV86" s="4"/>
      <c r="HSW86" s="4"/>
      <c r="HSX86" s="4"/>
      <c r="HSY86" s="4"/>
      <c r="HSZ86" s="4"/>
      <c r="HTA86" s="4"/>
      <c r="HTB86" s="4"/>
      <c r="HTC86" s="4"/>
      <c r="HTD86" s="4"/>
      <c r="HTE86" s="4"/>
      <c r="HTF86" s="4"/>
      <c r="HTG86" s="4"/>
      <c r="HTH86" s="4"/>
      <c r="HTI86" s="4"/>
      <c r="HTJ86" s="4"/>
      <c r="HTK86" s="4"/>
      <c r="HTL86" s="4"/>
      <c r="HTM86" s="4"/>
      <c r="HTN86" s="4"/>
      <c r="HTO86" s="4"/>
      <c r="HTP86" s="4"/>
      <c r="HTQ86" s="4"/>
      <c r="HTR86" s="4"/>
      <c r="HTS86" s="4"/>
      <c r="HTT86" s="4"/>
      <c r="HTU86" s="4"/>
      <c r="HTV86" s="4"/>
      <c r="HTW86" s="4"/>
      <c r="HTX86" s="4"/>
      <c r="HTY86" s="4"/>
      <c r="HTZ86" s="4"/>
      <c r="HUA86" s="4"/>
      <c r="HUB86" s="4"/>
      <c r="HUC86" s="4"/>
      <c r="HUD86" s="4"/>
      <c r="HUE86" s="4"/>
      <c r="HUF86" s="4"/>
      <c r="HUG86" s="4"/>
      <c r="HUH86" s="4"/>
      <c r="HUI86" s="4"/>
      <c r="HUJ86" s="4"/>
      <c r="HUK86" s="4"/>
      <c r="HUL86" s="4"/>
      <c r="HUM86" s="4"/>
      <c r="HUN86" s="4"/>
      <c r="HUO86" s="4"/>
      <c r="HUP86" s="4"/>
      <c r="HUQ86" s="4"/>
      <c r="HUR86" s="4"/>
      <c r="HUS86" s="4"/>
      <c r="HUT86" s="4"/>
      <c r="HUU86" s="4"/>
      <c r="HUV86" s="4"/>
      <c r="HUW86" s="4"/>
      <c r="HUX86" s="4"/>
      <c r="HUY86" s="4"/>
      <c r="HUZ86" s="4"/>
      <c r="HVA86" s="4"/>
      <c r="HVB86" s="4"/>
      <c r="HVC86" s="4"/>
      <c r="HVD86" s="4"/>
      <c r="HVE86" s="4"/>
      <c r="HVF86" s="4"/>
      <c r="HVG86" s="4"/>
      <c r="HVH86" s="4"/>
      <c r="HVI86" s="4"/>
      <c r="HVJ86" s="4"/>
      <c r="HVK86" s="4"/>
      <c r="HVL86" s="4"/>
      <c r="HVM86" s="4"/>
      <c r="HVN86" s="4"/>
      <c r="HVO86" s="4"/>
      <c r="HVP86" s="4"/>
      <c r="HVQ86" s="4"/>
      <c r="HVR86" s="4"/>
      <c r="HVS86" s="4"/>
      <c r="HVT86" s="4"/>
      <c r="HVU86" s="4"/>
      <c r="HVV86" s="4"/>
      <c r="HVW86" s="4"/>
      <c r="HVX86" s="4"/>
      <c r="HVY86" s="4"/>
      <c r="HVZ86" s="4"/>
      <c r="HWA86" s="4"/>
      <c r="HWB86" s="4"/>
      <c r="HWC86" s="4"/>
      <c r="HWD86" s="4"/>
      <c r="HWE86" s="4"/>
      <c r="HWF86" s="4"/>
      <c r="HWG86" s="4"/>
      <c r="HWH86" s="4"/>
      <c r="HWI86" s="4"/>
      <c r="HWJ86" s="4"/>
      <c r="HWK86" s="4"/>
      <c r="HWL86" s="4"/>
      <c r="HWM86" s="4"/>
      <c r="HWN86" s="4"/>
      <c r="HWO86" s="4"/>
      <c r="HWP86" s="4"/>
      <c r="HWQ86" s="4"/>
      <c r="HWR86" s="4"/>
      <c r="HWS86" s="4"/>
      <c r="HWT86" s="4"/>
      <c r="HWU86" s="4"/>
      <c r="HWV86" s="4"/>
      <c r="HWW86" s="4"/>
      <c r="HWX86" s="4"/>
      <c r="HWY86" s="4"/>
      <c r="HWZ86" s="4"/>
      <c r="HXA86" s="4"/>
      <c r="HXB86" s="4"/>
      <c r="HXC86" s="4"/>
      <c r="HXD86" s="4"/>
      <c r="HXE86" s="4"/>
      <c r="HXF86" s="4"/>
      <c r="HXG86" s="4"/>
      <c r="HXH86" s="4"/>
      <c r="HXI86" s="4"/>
      <c r="HXJ86" s="4"/>
      <c r="HXK86" s="4"/>
      <c r="HXL86" s="4"/>
      <c r="HXM86" s="4"/>
      <c r="HXN86" s="4"/>
      <c r="HXO86" s="4"/>
      <c r="HXP86" s="4"/>
      <c r="HXQ86" s="4"/>
      <c r="HXR86" s="4"/>
      <c r="HXS86" s="4"/>
      <c r="HXT86" s="4"/>
      <c r="HXU86" s="4"/>
      <c r="HXV86" s="4"/>
      <c r="HXW86" s="4"/>
      <c r="HXX86" s="4"/>
      <c r="HXY86" s="4"/>
      <c r="HXZ86" s="4"/>
      <c r="HYA86" s="4"/>
      <c r="HYB86" s="4"/>
      <c r="HYC86" s="4"/>
      <c r="HYD86" s="4"/>
      <c r="HYE86" s="4"/>
      <c r="HYF86" s="4"/>
      <c r="HYG86" s="4"/>
      <c r="HYH86" s="4"/>
      <c r="HYI86" s="4"/>
      <c r="HYJ86" s="4"/>
      <c r="HYK86" s="4"/>
      <c r="HYL86" s="4"/>
      <c r="HYM86" s="4"/>
      <c r="HYN86" s="4"/>
      <c r="HYO86" s="4"/>
      <c r="HYP86" s="4"/>
      <c r="HYQ86" s="4"/>
      <c r="HYR86" s="4"/>
      <c r="HYS86" s="4"/>
      <c r="HYT86" s="4"/>
      <c r="HYU86" s="4"/>
      <c r="HYV86" s="4"/>
      <c r="HYW86" s="4"/>
      <c r="HYX86" s="4"/>
      <c r="HYY86" s="4"/>
      <c r="HYZ86" s="4"/>
      <c r="HZA86" s="4"/>
      <c r="HZB86" s="4"/>
      <c r="HZC86" s="4"/>
      <c r="HZD86" s="4"/>
      <c r="HZE86" s="4"/>
      <c r="HZF86" s="4"/>
      <c r="HZG86" s="4"/>
      <c r="HZH86" s="4"/>
      <c r="HZI86" s="4"/>
      <c r="HZJ86" s="4"/>
      <c r="HZK86" s="4"/>
      <c r="HZL86" s="4"/>
      <c r="HZM86" s="4"/>
      <c r="HZN86" s="4"/>
      <c r="HZO86" s="4"/>
      <c r="HZP86" s="4"/>
      <c r="HZQ86" s="4"/>
      <c r="HZR86" s="4"/>
      <c r="HZS86" s="4"/>
      <c r="HZT86" s="4"/>
      <c r="HZU86" s="4"/>
      <c r="HZV86" s="4"/>
      <c r="HZW86" s="4"/>
      <c r="HZX86" s="4"/>
      <c r="HZY86" s="4"/>
      <c r="HZZ86" s="4"/>
      <c r="IAA86" s="4"/>
      <c r="IAB86" s="4"/>
      <c r="IAC86" s="4"/>
      <c r="IAD86" s="4"/>
      <c r="IAE86" s="4"/>
      <c r="IAF86" s="4"/>
      <c r="IAG86" s="4"/>
      <c r="IAH86" s="4"/>
      <c r="IAI86" s="4"/>
      <c r="IAJ86" s="4"/>
      <c r="IAK86" s="4"/>
      <c r="IAL86" s="4"/>
      <c r="IAM86" s="4"/>
      <c r="IAN86" s="4"/>
      <c r="IAO86" s="4"/>
      <c r="IAP86" s="4"/>
      <c r="IAQ86" s="4"/>
      <c r="IAR86" s="4"/>
      <c r="IAS86" s="4"/>
      <c r="IAT86" s="4"/>
      <c r="IAU86" s="4"/>
      <c r="IAV86" s="4"/>
      <c r="IAW86" s="4"/>
      <c r="IAX86" s="4"/>
      <c r="IAY86" s="4"/>
      <c r="IAZ86" s="4"/>
      <c r="IBA86" s="4"/>
      <c r="IBB86" s="4"/>
      <c r="IBC86" s="4"/>
      <c r="IBD86" s="4"/>
      <c r="IBE86" s="4"/>
      <c r="IBF86" s="4"/>
      <c r="IBG86" s="4"/>
      <c r="IBH86" s="4"/>
      <c r="IBI86" s="4"/>
      <c r="IBJ86" s="4"/>
      <c r="IBK86" s="4"/>
      <c r="IBL86" s="4"/>
      <c r="IBM86" s="4"/>
      <c r="IBN86" s="4"/>
      <c r="IBO86" s="4"/>
      <c r="IBP86" s="4"/>
      <c r="IBQ86" s="4"/>
      <c r="IBR86" s="4"/>
      <c r="IBS86" s="4"/>
      <c r="IBT86" s="4"/>
      <c r="IBU86" s="4"/>
      <c r="IBV86" s="4"/>
      <c r="IBW86" s="4"/>
      <c r="IBX86" s="4"/>
      <c r="IBY86" s="4"/>
      <c r="IBZ86" s="4"/>
      <c r="ICA86" s="4"/>
      <c r="ICB86" s="4"/>
      <c r="ICC86" s="4"/>
      <c r="ICD86" s="4"/>
      <c r="ICE86" s="4"/>
      <c r="ICF86" s="4"/>
      <c r="ICG86" s="4"/>
      <c r="ICH86" s="4"/>
      <c r="ICI86" s="4"/>
      <c r="ICJ86" s="4"/>
      <c r="ICK86" s="4"/>
      <c r="ICL86" s="4"/>
      <c r="ICM86" s="4"/>
      <c r="ICN86" s="4"/>
      <c r="ICO86" s="4"/>
      <c r="ICP86" s="4"/>
      <c r="ICQ86" s="4"/>
      <c r="ICR86" s="4"/>
      <c r="ICS86" s="4"/>
      <c r="ICT86" s="4"/>
      <c r="ICU86" s="4"/>
      <c r="ICV86" s="4"/>
      <c r="ICW86" s="4"/>
      <c r="ICX86" s="4"/>
      <c r="ICY86" s="4"/>
      <c r="ICZ86" s="4"/>
      <c r="IDA86" s="4"/>
      <c r="IDB86" s="4"/>
      <c r="IDC86" s="4"/>
      <c r="IDD86" s="4"/>
      <c r="IDE86" s="4"/>
      <c r="IDF86" s="4"/>
      <c r="IDG86" s="4"/>
      <c r="IDH86" s="4"/>
      <c r="IDI86" s="4"/>
      <c r="IDJ86" s="4"/>
      <c r="IDK86" s="4"/>
      <c r="IDL86" s="4"/>
      <c r="IDM86" s="4"/>
      <c r="IDN86" s="4"/>
      <c r="IDO86" s="4"/>
      <c r="IDP86" s="4"/>
      <c r="IDQ86" s="4"/>
      <c r="IDR86" s="4"/>
      <c r="IDS86" s="4"/>
      <c r="IDT86" s="4"/>
      <c r="IDU86" s="4"/>
      <c r="IDV86" s="4"/>
      <c r="IDW86" s="4"/>
      <c r="IDX86" s="4"/>
      <c r="IDY86" s="4"/>
      <c r="IDZ86" s="4"/>
      <c r="IEA86" s="4"/>
      <c r="IEB86" s="4"/>
      <c r="IEC86" s="4"/>
      <c r="IED86" s="4"/>
      <c r="IEE86" s="4"/>
      <c r="IEF86" s="4"/>
      <c r="IEG86" s="4"/>
      <c r="IEH86" s="4"/>
      <c r="IEI86" s="4"/>
      <c r="IEJ86" s="4"/>
      <c r="IEK86" s="4"/>
      <c r="IEL86" s="4"/>
      <c r="IEM86" s="4"/>
      <c r="IEN86" s="4"/>
      <c r="IEO86" s="4"/>
      <c r="IEP86" s="4"/>
      <c r="IEQ86" s="4"/>
      <c r="IER86" s="4"/>
      <c r="IES86" s="4"/>
      <c r="IET86" s="4"/>
      <c r="IEU86" s="4"/>
      <c r="IEV86" s="4"/>
      <c r="IEW86" s="4"/>
      <c r="IEX86" s="4"/>
      <c r="IEY86" s="4"/>
      <c r="IEZ86" s="4"/>
      <c r="IFA86" s="4"/>
      <c r="IFB86" s="4"/>
      <c r="IFC86" s="4"/>
      <c r="IFD86" s="4"/>
      <c r="IFE86" s="4"/>
      <c r="IFF86" s="4"/>
      <c r="IFG86" s="4"/>
      <c r="IFH86" s="4"/>
      <c r="IFI86" s="4"/>
      <c r="IFJ86" s="4"/>
      <c r="IFK86" s="4"/>
      <c r="IFL86" s="4"/>
      <c r="IFM86" s="4"/>
      <c r="IFN86" s="4"/>
      <c r="IFO86" s="4"/>
      <c r="IFP86" s="4"/>
      <c r="IFQ86" s="4"/>
      <c r="IFR86" s="4"/>
      <c r="IFS86" s="4"/>
      <c r="IFT86" s="4"/>
      <c r="IFU86" s="4"/>
      <c r="IFV86" s="4"/>
      <c r="IFW86" s="4"/>
      <c r="IFX86" s="4"/>
      <c r="IFY86" s="4"/>
      <c r="IFZ86" s="4"/>
      <c r="IGA86" s="4"/>
      <c r="IGB86" s="4"/>
      <c r="IGC86" s="4"/>
      <c r="IGD86" s="4"/>
      <c r="IGE86" s="4"/>
      <c r="IGF86" s="4"/>
      <c r="IGG86" s="4"/>
      <c r="IGH86" s="4"/>
      <c r="IGI86" s="4"/>
      <c r="IGJ86" s="4"/>
      <c r="IGK86" s="4"/>
      <c r="IGL86" s="4"/>
      <c r="IGM86" s="4"/>
      <c r="IGN86" s="4"/>
      <c r="IGO86" s="4"/>
      <c r="IGP86" s="4"/>
      <c r="IGQ86" s="4"/>
      <c r="IGR86" s="4"/>
      <c r="IGS86" s="4"/>
      <c r="IGT86" s="4"/>
      <c r="IGU86" s="4"/>
      <c r="IGV86" s="4"/>
      <c r="IGW86" s="4"/>
      <c r="IGX86" s="4"/>
      <c r="IGY86" s="4"/>
      <c r="IGZ86" s="4"/>
      <c r="IHA86" s="4"/>
      <c r="IHB86" s="4"/>
      <c r="IHC86" s="4"/>
      <c r="IHD86" s="4"/>
      <c r="IHE86" s="4"/>
      <c r="IHF86" s="4"/>
      <c r="IHG86" s="4"/>
      <c r="IHH86" s="4"/>
      <c r="IHI86" s="4"/>
      <c r="IHJ86" s="4"/>
      <c r="IHK86" s="4"/>
      <c r="IHL86" s="4"/>
      <c r="IHM86" s="4"/>
      <c r="IHN86" s="4"/>
      <c r="IHO86" s="4"/>
      <c r="IHP86" s="4"/>
      <c r="IHQ86" s="4"/>
      <c r="IHR86" s="4"/>
      <c r="IHS86" s="4"/>
      <c r="IHT86" s="4"/>
      <c r="IHU86" s="4"/>
      <c r="IHV86" s="4"/>
      <c r="IHW86" s="4"/>
      <c r="IHX86" s="4"/>
      <c r="IHY86" s="4"/>
      <c r="IHZ86" s="4"/>
      <c r="IIA86" s="4"/>
      <c r="IIB86" s="4"/>
      <c r="IIC86" s="4"/>
      <c r="IID86" s="4"/>
      <c r="IIE86" s="4"/>
      <c r="IIF86" s="4"/>
      <c r="IIG86" s="4"/>
      <c r="IIH86" s="4"/>
      <c r="III86" s="4"/>
      <c r="IIJ86" s="4"/>
      <c r="IIK86" s="4"/>
      <c r="IIL86" s="4"/>
      <c r="IIM86" s="4"/>
      <c r="IIN86" s="4"/>
      <c r="IIO86" s="4"/>
      <c r="IIP86" s="4"/>
      <c r="IIQ86" s="4"/>
      <c r="IIR86" s="4"/>
      <c r="IIS86" s="4"/>
      <c r="IIT86" s="4"/>
      <c r="IIU86" s="4"/>
      <c r="IIV86" s="4"/>
      <c r="IIW86" s="4"/>
      <c r="IIX86" s="4"/>
      <c r="IIY86" s="4"/>
      <c r="IIZ86" s="4"/>
      <c r="IJA86" s="4"/>
      <c r="IJB86" s="4"/>
      <c r="IJC86" s="4"/>
      <c r="IJD86" s="4"/>
      <c r="IJE86" s="4"/>
      <c r="IJF86" s="4"/>
      <c r="IJG86" s="4"/>
      <c r="IJH86" s="4"/>
      <c r="IJI86" s="4"/>
      <c r="IJJ86" s="4"/>
      <c r="IJK86" s="4"/>
      <c r="IJL86" s="4"/>
      <c r="IJM86" s="4"/>
      <c r="IJN86" s="4"/>
      <c r="IJO86" s="4"/>
      <c r="IJP86" s="4"/>
      <c r="IJQ86" s="4"/>
      <c r="IJR86" s="4"/>
      <c r="IJS86" s="4"/>
      <c r="IJT86" s="4"/>
      <c r="IJU86" s="4"/>
      <c r="IJV86" s="4"/>
      <c r="IJW86" s="4"/>
      <c r="IJX86" s="4"/>
      <c r="IJY86" s="4"/>
      <c r="IJZ86" s="4"/>
      <c r="IKA86" s="4"/>
      <c r="IKB86" s="4"/>
      <c r="IKC86" s="4"/>
      <c r="IKD86" s="4"/>
      <c r="IKE86" s="4"/>
      <c r="IKF86" s="4"/>
      <c r="IKG86" s="4"/>
      <c r="IKH86" s="4"/>
      <c r="IKI86" s="4"/>
      <c r="IKJ86" s="4"/>
      <c r="IKK86" s="4"/>
      <c r="IKL86" s="4"/>
      <c r="IKM86" s="4"/>
      <c r="IKN86" s="4"/>
      <c r="IKO86" s="4"/>
      <c r="IKP86" s="4"/>
      <c r="IKQ86" s="4"/>
      <c r="IKR86" s="4"/>
      <c r="IKS86" s="4"/>
      <c r="IKT86" s="4"/>
      <c r="IKU86" s="4"/>
      <c r="IKV86" s="4"/>
      <c r="IKW86" s="4"/>
      <c r="IKX86" s="4"/>
      <c r="IKY86" s="4"/>
      <c r="IKZ86" s="4"/>
      <c r="ILA86" s="4"/>
      <c r="ILB86" s="4"/>
      <c r="ILC86" s="4"/>
      <c r="ILD86" s="4"/>
      <c r="ILE86" s="4"/>
      <c r="ILF86" s="4"/>
      <c r="ILG86" s="4"/>
      <c r="ILH86" s="4"/>
      <c r="ILI86" s="4"/>
      <c r="ILJ86" s="4"/>
      <c r="ILK86" s="4"/>
      <c r="ILL86" s="4"/>
      <c r="ILM86" s="4"/>
      <c r="ILN86" s="4"/>
      <c r="ILO86" s="4"/>
      <c r="ILP86" s="4"/>
      <c r="ILQ86" s="4"/>
      <c r="ILR86" s="4"/>
      <c r="ILS86" s="4"/>
      <c r="ILT86" s="4"/>
      <c r="ILU86" s="4"/>
      <c r="ILV86" s="4"/>
      <c r="ILW86" s="4"/>
      <c r="ILX86" s="4"/>
      <c r="ILY86" s="4"/>
      <c r="ILZ86" s="4"/>
      <c r="IMA86" s="4"/>
      <c r="IMB86" s="4"/>
      <c r="IMC86" s="4"/>
      <c r="IMD86" s="4"/>
      <c r="IME86" s="4"/>
      <c r="IMF86" s="4"/>
      <c r="IMG86" s="4"/>
      <c r="IMH86" s="4"/>
      <c r="IMI86" s="4"/>
      <c r="IMJ86" s="4"/>
      <c r="IMK86" s="4"/>
      <c r="IML86" s="4"/>
      <c r="IMM86" s="4"/>
      <c r="IMN86" s="4"/>
      <c r="IMO86" s="4"/>
      <c r="IMP86" s="4"/>
      <c r="IMQ86" s="4"/>
      <c r="IMR86" s="4"/>
      <c r="IMS86" s="4"/>
      <c r="IMT86" s="4"/>
      <c r="IMU86" s="4"/>
      <c r="IMV86" s="4"/>
      <c r="IMW86" s="4"/>
      <c r="IMX86" s="4"/>
      <c r="IMY86" s="4"/>
      <c r="IMZ86" s="4"/>
      <c r="INA86" s="4"/>
      <c r="INB86" s="4"/>
      <c r="INC86" s="4"/>
      <c r="IND86" s="4"/>
      <c r="INE86" s="4"/>
      <c r="INF86" s="4"/>
      <c r="ING86" s="4"/>
      <c r="INH86" s="4"/>
      <c r="INI86" s="4"/>
      <c r="INJ86" s="4"/>
      <c r="INK86" s="4"/>
      <c r="INL86" s="4"/>
      <c r="INM86" s="4"/>
      <c r="INN86" s="4"/>
      <c r="INO86" s="4"/>
      <c r="INP86" s="4"/>
      <c r="INQ86" s="4"/>
      <c r="INR86" s="4"/>
      <c r="INS86" s="4"/>
      <c r="INT86" s="4"/>
      <c r="INU86" s="4"/>
      <c r="INV86" s="4"/>
      <c r="INW86" s="4"/>
      <c r="INX86" s="4"/>
      <c r="INY86" s="4"/>
      <c r="INZ86" s="4"/>
      <c r="IOA86" s="4"/>
      <c r="IOB86" s="4"/>
      <c r="IOC86" s="4"/>
      <c r="IOD86" s="4"/>
      <c r="IOE86" s="4"/>
      <c r="IOF86" s="4"/>
      <c r="IOG86" s="4"/>
      <c r="IOH86" s="4"/>
      <c r="IOI86" s="4"/>
      <c r="IOJ86" s="4"/>
      <c r="IOK86" s="4"/>
      <c r="IOL86" s="4"/>
      <c r="IOM86" s="4"/>
      <c r="ION86" s="4"/>
      <c r="IOO86" s="4"/>
      <c r="IOP86" s="4"/>
      <c r="IOQ86" s="4"/>
      <c r="IOR86" s="4"/>
      <c r="IOS86" s="4"/>
      <c r="IOT86" s="4"/>
      <c r="IOU86" s="4"/>
      <c r="IOV86" s="4"/>
      <c r="IOW86" s="4"/>
      <c r="IOX86" s="4"/>
      <c r="IOY86" s="4"/>
      <c r="IOZ86" s="4"/>
      <c r="IPA86" s="4"/>
      <c r="IPB86" s="4"/>
      <c r="IPC86" s="4"/>
      <c r="IPD86" s="4"/>
      <c r="IPE86" s="4"/>
      <c r="IPF86" s="4"/>
      <c r="IPG86" s="4"/>
      <c r="IPH86" s="4"/>
      <c r="IPI86" s="4"/>
      <c r="IPJ86" s="4"/>
      <c r="IPK86" s="4"/>
      <c r="IPL86" s="4"/>
      <c r="IPM86" s="4"/>
      <c r="IPN86" s="4"/>
      <c r="IPO86" s="4"/>
      <c r="IPP86" s="4"/>
      <c r="IPQ86" s="4"/>
      <c r="IPR86" s="4"/>
      <c r="IPS86" s="4"/>
      <c r="IPT86" s="4"/>
      <c r="IPU86" s="4"/>
      <c r="IPV86" s="4"/>
      <c r="IPW86" s="4"/>
      <c r="IPX86" s="4"/>
      <c r="IPY86" s="4"/>
      <c r="IPZ86" s="4"/>
      <c r="IQA86" s="4"/>
      <c r="IQB86" s="4"/>
      <c r="IQC86" s="4"/>
      <c r="IQD86" s="4"/>
      <c r="IQE86" s="4"/>
      <c r="IQF86" s="4"/>
      <c r="IQG86" s="4"/>
      <c r="IQH86" s="4"/>
      <c r="IQI86" s="4"/>
      <c r="IQJ86" s="4"/>
      <c r="IQK86" s="4"/>
      <c r="IQL86" s="4"/>
      <c r="IQM86" s="4"/>
      <c r="IQN86" s="4"/>
      <c r="IQO86" s="4"/>
      <c r="IQP86" s="4"/>
      <c r="IQQ86" s="4"/>
      <c r="IQR86" s="4"/>
      <c r="IQS86" s="4"/>
      <c r="IQT86" s="4"/>
      <c r="IQU86" s="4"/>
      <c r="IQV86" s="4"/>
      <c r="IQW86" s="4"/>
      <c r="IQX86" s="4"/>
      <c r="IQY86" s="4"/>
      <c r="IQZ86" s="4"/>
      <c r="IRA86" s="4"/>
      <c r="IRB86" s="4"/>
      <c r="IRC86" s="4"/>
      <c r="IRD86" s="4"/>
      <c r="IRE86" s="4"/>
      <c r="IRF86" s="4"/>
      <c r="IRG86" s="4"/>
      <c r="IRH86" s="4"/>
      <c r="IRI86" s="4"/>
      <c r="IRJ86" s="4"/>
      <c r="IRK86" s="4"/>
      <c r="IRL86" s="4"/>
      <c r="IRM86" s="4"/>
      <c r="IRN86" s="4"/>
      <c r="IRO86" s="4"/>
      <c r="IRP86" s="4"/>
      <c r="IRQ86" s="4"/>
      <c r="IRR86" s="4"/>
      <c r="IRS86" s="4"/>
      <c r="IRT86" s="4"/>
      <c r="IRU86" s="4"/>
      <c r="IRV86" s="4"/>
      <c r="IRW86" s="4"/>
      <c r="IRX86" s="4"/>
      <c r="IRY86" s="4"/>
      <c r="IRZ86" s="4"/>
      <c r="ISA86" s="4"/>
      <c r="ISB86" s="4"/>
      <c r="ISC86" s="4"/>
      <c r="ISD86" s="4"/>
      <c r="ISE86" s="4"/>
      <c r="ISF86" s="4"/>
      <c r="ISG86" s="4"/>
      <c r="ISH86" s="4"/>
      <c r="ISI86" s="4"/>
      <c r="ISJ86" s="4"/>
      <c r="ISK86" s="4"/>
      <c r="ISL86" s="4"/>
      <c r="ISM86" s="4"/>
      <c r="ISN86" s="4"/>
      <c r="ISO86" s="4"/>
      <c r="ISP86" s="4"/>
      <c r="ISQ86" s="4"/>
      <c r="ISR86" s="4"/>
      <c r="ISS86" s="4"/>
      <c r="IST86" s="4"/>
      <c r="ISU86" s="4"/>
      <c r="ISV86" s="4"/>
      <c r="ISW86" s="4"/>
      <c r="ISX86" s="4"/>
      <c r="ISY86" s="4"/>
      <c r="ISZ86" s="4"/>
      <c r="ITA86" s="4"/>
      <c r="ITB86" s="4"/>
      <c r="ITC86" s="4"/>
      <c r="ITD86" s="4"/>
      <c r="ITE86" s="4"/>
      <c r="ITF86" s="4"/>
      <c r="ITG86" s="4"/>
      <c r="ITH86" s="4"/>
      <c r="ITI86" s="4"/>
      <c r="ITJ86" s="4"/>
      <c r="ITK86" s="4"/>
      <c r="ITL86" s="4"/>
      <c r="ITM86" s="4"/>
      <c r="ITN86" s="4"/>
      <c r="ITO86" s="4"/>
      <c r="ITP86" s="4"/>
      <c r="ITQ86" s="4"/>
      <c r="ITR86" s="4"/>
      <c r="ITS86" s="4"/>
      <c r="ITT86" s="4"/>
      <c r="ITU86" s="4"/>
      <c r="ITV86" s="4"/>
      <c r="ITW86" s="4"/>
      <c r="ITX86" s="4"/>
      <c r="ITY86" s="4"/>
      <c r="ITZ86" s="4"/>
      <c r="IUA86" s="4"/>
      <c r="IUB86" s="4"/>
      <c r="IUC86" s="4"/>
      <c r="IUD86" s="4"/>
      <c r="IUE86" s="4"/>
      <c r="IUF86" s="4"/>
      <c r="IUG86" s="4"/>
      <c r="IUH86" s="4"/>
      <c r="IUI86" s="4"/>
      <c r="IUJ86" s="4"/>
      <c r="IUK86" s="4"/>
      <c r="IUL86" s="4"/>
      <c r="IUM86" s="4"/>
      <c r="IUN86" s="4"/>
      <c r="IUO86" s="4"/>
      <c r="IUP86" s="4"/>
      <c r="IUQ86" s="4"/>
      <c r="IUR86" s="4"/>
      <c r="IUS86" s="4"/>
      <c r="IUT86" s="4"/>
      <c r="IUU86" s="4"/>
      <c r="IUV86" s="4"/>
      <c r="IUW86" s="4"/>
      <c r="IUX86" s="4"/>
      <c r="IUY86" s="4"/>
      <c r="IUZ86" s="4"/>
      <c r="IVA86" s="4"/>
      <c r="IVB86" s="4"/>
      <c r="IVC86" s="4"/>
      <c r="IVD86" s="4"/>
      <c r="IVE86" s="4"/>
      <c r="IVF86" s="4"/>
      <c r="IVG86" s="4"/>
      <c r="IVH86" s="4"/>
      <c r="IVI86" s="4"/>
      <c r="IVJ86" s="4"/>
      <c r="IVK86" s="4"/>
      <c r="IVL86" s="4"/>
      <c r="IVM86" s="4"/>
      <c r="IVN86" s="4"/>
      <c r="IVO86" s="4"/>
      <c r="IVP86" s="4"/>
      <c r="IVQ86" s="4"/>
      <c r="IVR86" s="4"/>
      <c r="IVS86" s="4"/>
      <c r="IVT86" s="4"/>
      <c r="IVU86" s="4"/>
      <c r="IVV86" s="4"/>
      <c r="IVW86" s="4"/>
      <c r="IVX86" s="4"/>
      <c r="IVY86" s="4"/>
      <c r="IVZ86" s="4"/>
      <c r="IWA86" s="4"/>
      <c r="IWB86" s="4"/>
      <c r="IWC86" s="4"/>
      <c r="IWD86" s="4"/>
      <c r="IWE86" s="4"/>
      <c r="IWF86" s="4"/>
      <c r="IWG86" s="4"/>
      <c r="IWH86" s="4"/>
      <c r="IWI86" s="4"/>
      <c r="IWJ86" s="4"/>
      <c r="IWK86" s="4"/>
      <c r="IWL86" s="4"/>
      <c r="IWM86" s="4"/>
      <c r="IWN86" s="4"/>
      <c r="IWO86" s="4"/>
      <c r="IWP86" s="4"/>
      <c r="IWQ86" s="4"/>
      <c r="IWR86" s="4"/>
      <c r="IWS86" s="4"/>
      <c r="IWT86" s="4"/>
      <c r="IWU86" s="4"/>
      <c r="IWV86" s="4"/>
      <c r="IWW86" s="4"/>
      <c r="IWX86" s="4"/>
      <c r="IWY86" s="4"/>
      <c r="IWZ86" s="4"/>
      <c r="IXA86" s="4"/>
      <c r="IXB86" s="4"/>
      <c r="IXC86" s="4"/>
      <c r="IXD86" s="4"/>
      <c r="IXE86" s="4"/>
      <c r="IXF86" s="4"/>
      <c r="IXG86" s="4"/>
      <c r="IXH86" s="4"/>
      <c r="IXI86" s="4"/>
      <c r="IXJ86" s="4"/>
      <c r="IXK86" s="4"/>
      <c r="IXL86" s="4"/>
      <c r="IXM86" s="4"/>
      <c r="IXN86" s="4"/>
      <c r="IXO86" s="4"/>
      <c r="IXP86" s="4"/>
      <c r="IXQ86" s="4"/>
      <c r="IXR86" s="4"/>
      <c r="IXS86" s="4"/>
      <c r="IXT86" s="4"/>
      <c r="IXU86" s="4"/>
      <c r="IXV86" s="4"/>
      <c r="IXW86" s="4"/>
      <c r="IXX86" s="4"/>
      <c r="IXY86" s="4"/>
      <c r="IXZ86" s="4"/>
      <c r="IYA86" s="4"/>
      <c r="IYB86" s="4"/>
      <c r="IYC86" s="4"/>
      <c r="IYD86" s="4"/>
      <c r="IYE86" s="4"/>
      <c r="IYF86" s="4"/>
      <c r="IYG86" s="4"/>
      <c r="IYH86" s="4"/>
      <c r="IYI86" s="4"/>
      <c r="IYJ86" s="4"/>
      <c r="IYK86" s="4"/>
      <c r="IYL86" s="4"/>
      <c r="IYM86" s="4"/>
      <c r="IYN86" s="4"/>
      <c r="IYO86" s="4"/>
      <c r="IYP86" s="4"/>
      <c r="IYQ86" s="4"/>
      <c r="IYR86" s="4"/>
      <c r="IYS86" s="4"/>
      <c r="IYT86" s="4"/>
      <c r="IYU86" s="4"/>
      <c r="IYV86" s="4"/>
      <c r="IYW86" s="4"/>
      <c r="IYX86" s="4"/>
      <c r="IYY86" s="4"/>
      <c r="IYZ86" s="4"/>
      <c r="IZA86" s="4"/>
      <c r="IZB86" s="4"/>
      <c r="IZC86" s="4"/>
      <c r="IZD86" s="4"/>
      <c r="IZE86" s="4"/>
      <c r="IZF86" s="4"/>
      <c r="IZG86" s="4"/>
      <c r="IZH86" s="4"/>
      <c r="IZI86" s="4"/>
      <c r="IZJ86" s="4"/>
      <c r="IZK86" s="4"/>
      <c r="IZL86" s="4"/>
      <c r="IZM86" s="4"/>
      <c r="IZN86" s="4"/>
      <c r="IZO86" s="4"/>
      <c r="IZP86" s="4"/>
      <c r="IZQ86" s="4"/>
      <c r="IZR86" s="4"/>
      <c r="IZS86" s="4"/>
      <c r="IZT86" s="4"/>
      <c r="IZU86" s="4"/>
      <c r="IZV86" s="4"/>
      <c r="IZW86" s="4"/>
      <c r="IZX86" s="4"/>
      <c r="IZY86" s="4"/>
      <c r="IZZ86" s="4"/>
      <c r="JAA86" s="4"/>
      <c r="JAB86" s="4"/>
      <c r="JAC86" s="4"/>
      <c r="JAD86" s="4"/>
      <c r="JAE86" s="4"/>
      <c r="JAF86" s="4"/>
      <c r="JAG86" s="4"/>
      <c r="JAH86" s="4"/>
      <c r="JAI86" s="4"/>
      <c r="JAJ86" s="4"/>
      <c r="JAK86" s="4"/>
      <c r="JAL86" s="4"/>
      <c r="JAM86" s="4"/>
      <c r="JAN86" s="4"/>
      <c r="JAO86" s="4"/>
      <c r="JAP86" s="4"/>
      <c r="JAQ86" s="4"/>
      <c r="JAR86" s="4"/>
      <c r="JAS86" s="4"/>
      <c r="JAT86" s="4"/>
      <c r="JAU86" s="4"/>
      <c r="JAV86" s="4"/>
      <c r="JAW86" s="4"/>
      <c r="JAX86" s="4"/>
      <c r="JAY86" s="4"/>
      <c r="JAZ86" s="4"/>
      <c r="JBA86" s="4"/>
      <c r="JBB86" s="4"/>
      <c r="JBC86" s="4"/>
      <c r="JBD86" s="4"/>
      <c r="JBE86" s="4"/>
      <c r="JBF86" s="4"/>
      <c r="JBG86" s="4"/>
      <c r="JBH86" s="4"/>
      <c r="JBI86" s="4"/>
      <c r="JBJ86" s="4"/>
      <c r="JBK86" s="4"/>
      <c r="JBL86" s="4"/>
      <c r="JBM86" s="4"/>
      <c r="JBN86" s="4"/>
      <c r="JBO86" s="4"/>
      <c r="JBP86" s="4"/>
      <c r="JBQ86" s="4"/>
      <c r="JBR86" s="4"/>
      <c r="JBS86" s="4"/>
      <c r="JBT86" s="4"/>
      <c r="JBU86" s="4"/>
      <c r="JBV86" s="4"/>
      <c r="JBW86" s="4"/>
      <c r="JBX86" s="4"/>
      <c r="JBY86" s="4"/>
      <c r="JBZ86" s="4"/>
      <c r="JCA86" s="4"/>
      <c r="JCB86" s="4"/>
      <c r="JCC86" s="4"/>
      <c r="JCD86" s="4"/>
      <c r="JCE86" s="4"/>
      <c r="JCF86" s="4"/>
      <c r="JCG86" s="4"/>
      <c r="JCH86" s="4"/>
      <c r="JCI86" s="4"/>
      <c r="JCJ86" s="4"/>
      <c r="JCK86" s="4"/>
      <c r="JCL86" s="4"/>
      <c r="JCM86" s="4"/>
      <c r="JCN86" s="4"/>
      <c r="JCO86" s="4"/>
      <c r="JCP86" s="4"/>
      <c r="JCQ86" s="4"/>
      <c r="JCR86" s="4"/>
      <c r="JCS86" s="4"/>
      <c r="JCT86" s="4"/>
      <c r="JCU86" s="4"/>
      <c r="JCV86" s="4"/>
      <c r="JCW86" s="4"/>
      <c r="JCX86" s="4"/>
      <c r="JCY86" s="4"/>
      <c r="JCZ86" s="4"/>
      <c r="JDA86" s="4"/>
      <c r="JDB86" s="4"/>
      <c r="JDC86" s="4"/>
      <c r="JDD86" s="4"/>
      <c r="JDE86" s="4"/>
      <c r="JDF86" s="4"/>
      <c r="JDG86" s="4"/>
      <c r="JDH86" s="4"/>
      <c r="JDI86" s="4"/>
      <c r="JDJ86" s="4"/>
      <c r="JDK86" s="4"/>
      <c r="JDL86" s="4"/>
      <c r="JDM86" s="4"/>
      <c r="JDN86" s="4"/>
      <c r="JDO86" s="4"/>
      <c r="JDP86" s="4"/>
      <c r="JDQ86" s="4"/>
      <c r="JDR86" s="4"/>
      <c r="JDS86" s="4"/>
      <c r="JDT86" s="4"/>
      <c r="JDU86" s="4"/>
      <c r="JDV86" s="4"/>
      <c r="JDW86" s="4"/>
      <c r="JDX86" s="4"/>
      <c r="JDY86" s="4"/>
      <c r="JDZ86" s="4"/>
      <c r="JEA86" s="4"/>
      <c r="JEB86" s="4"/>
      <c r="JEC86" s="4"/>
      <c r="JED86" s="4"/>
      <c r="JEE86" s="4"/>
      <c r="JEF86" s="4"/>
      <c r="JEG86" s="4"/>
      <c r="JEH86" s="4"/>
      <c r="JEI86" s="4"/>
      <c r="JEJ86" s="4"/>
      <c r="JEK86" s="4"/>
      <c r="JEL86" s="4"/>
      <c r="JEM86" s="4"/>
      <c r="JEN86" s="4"/>
      <c r="JEO86" s="4"/>
      <c r="JEP86" s="4"/>
      <c r="JEQ86" s="4"/>
      <c r="JER86" s="4"/>
      <c r="JES86" s="4"/>
      <c r="JET86" s="4"/>
      <c r="JEU86" s="4"/>
      <c r="JEV86" s="4"/>
      <c r="JEW86" s="4"/>
      <c r="JEX86" s="4"/>
      <c r="JEY86" s="4"/>
      <c r="JEZ86" s="4"/>
      <c r="JFA86" s="4"/>
      <c r="JFB86" s="4"/>
      <c r="JFC86" s="4"/>
      <c r="JFD86" s="4"/>
      <c r="JFE86" s="4"/>
      <c r="JFF86" s="4"/>
      <c r="JFG86" s="4"/>
      <c r="JFH86" s="4"/>
      <c r="JFI86" s="4"/>
      <c r="JFJ86" s="4"/>
      <c r="JFK86" s="4"/>
      <c r="JFL86" s="4"/>
      <c r="JFM86" s="4"/>
      <c r="JFN86" s="4"/>
      <c r="JFO86" s="4"/>
      <c r="JFP86" s="4"/>
      <c r="JFQ86" s="4"/>
      <c r="JFR86" s="4"/>
      <c r="JFS86" s="4"/>
      <c r="JFT86" s="4"/>
      <c r="JFU86" s="4"/>
      <c r="JFV86" s="4"/>
      <c r="JFW86" s="4"/>
      <c r="JFX86" s="4"/>
      <c r="JFY86" s="4"/>
      <c r="JFZ86" s="4"/>
      <c r="JGA86" s="4"/>
      <c r="JGB86" s="4"/>
      <c r="JGC86" s="4"/>
      <c r="JGD86" s="4"/>
      <c r="JGE86" s="4"/>
      <c r="JGF86" s="4"/>
      <c r="JGG86" s="4"/>
      <c r="JGH86" s="4"/>
      <c r="JGI86" s="4"/>
      <c r="JGJ86" s="4"/>
      <c r="JGK86" s="4"/>
      <c r="JGL86" s="4"/>
      <c r="JGM86" s="4"/>
      <c r="JGN86" s="4"/>
      <c r="JGO86" s="4"/>
      <c r="JGP86" s="4"/>
      <c r="JGQ86" s="4"/>
      <c r="JGR86" s="4"/>
      <c r="JGS86" s="4"/>
      <c r="JGT86" s="4"/>
      <c r="JGU86" s="4"/>
      <c r="JGV86" s="4"/>
      <c r="JGW86" s="4"/>
      <c r="JGX86" s="4"/>
      <c r="JGY86" s="4"/>
      <c r="JGZ86" s="4"/>
      <c r="JHA86" s="4"/>
      <c r="JHB86" s="4"/>
      <c r="JHC86" s="4"/>
      <c r="JHD86" s="4"/>
      <c r="JHE86" s="4"/>
      <c r="JHF86" s="4"/>
      <c r="JHG86" s="4"/>
      <c r="JHH86" s="4"/>
      <c r="JHI86" s="4"/>
      <c r="JHJ86" s="4"/>
      <c r="JHK86" s="4"/>
      <c r="JHL86" s="4"/>
      <c r="JHM86" s="4"/>
      <c r="JHN86" s="4"/>
      <c r="JHO86" s="4"/>
      <c r="JHP86" s="4"/>
      <c r="JHQ86" s="4"/>
      <c r="JHR86" s="4"/>
      <c r="JHS86" s="4"/>
      <c r="JHT86" s="4"/>
      <c r="JHU86" s="4"/>
      <c r="JHV86" s="4"/>
      <c r="JHW86" s="4"/>
      <c r="JHX86" s="4"/>
      <c r="JHY86" s="4"/>
      <c r="JHZ86" s="4"/>
      <c r="JIA86" s="4"/>
      <c r="JIB86" s="4"/>
      <c r="JIC86" s="4"/>
      <c r="JID86" s="4"/>
      <c r="JIE86" s="4"/>
      <c r="JIF86" s="4"/>
      <c r="JIG86" s="4"/>
      <c r="JIH86" s="4"/>
      <c r="JII86" s="4"/>
      <c r="JIJ86" s="4"/>
      <c r="JIK86" s="4"/>
      <c r="JIL86" s="4"/>
      <c r="JIM86" s="4"/>
      <c r="JIN86" s="4"/>
      <c r="JIO86" s="4"/>
      <c r="JIP86" s="4"/>
      <c r="JIQ86" s="4"/>
      <c r="JIR86" s="4"/>
      <c r="JIS86" s="4"/>
      <c r="JIT86" s="4"/>
      <c r="JIU86" s="4"/>
      <c r="JIV86" s="4"/>
      <c r="JIW86" s="4"/>
      <c r="JIX86" s="4"/>
      <c r="JIY86" s="4"/>
      <c r="JIZ86" s="4"/>
      <c r="JJA86" s="4"/>
      <c r="JJB86" s="4"/>
      <c r="JJC86" s="4"/>
      <c r="JJD86" s="4"/>
      <c r="JJE86" s="4"/>
      <c r="JJF86" s="4"/>
      <c r="JJG86" s="4"/>
      <c r="JJH86" s="4"/>
      <c r="JJI86" s="4"/>
      <c r="JJJ86" s="4"/>
      <c r="JJK86" s="4"/>
      <c r="JJL86" s="4"/>
      <c r="JJM86" s="4"/>
      <c r="JJN86" s="4"/>
      <c r="JJO86" s="4"/>
      <c r="JJP86" s="4"/>
      <c r="JJQ86" s="4"/>
      <c r="JJR86" s="4"/>
      <c r="JJS86" s="4"/>
      <c r="JJT86" s="4"/>
      <c r="JJU86" s="4"/>
      <c r="JJV86" s="4"/>
      <c r="JJW86" s="4"/>
      <c r="JJX86" s="4"/>
      <c r="JJY86" s="4"/>
      <c r="JJZ86" s="4"/>
      <c r="JKA86" s="4"/>
      <c r="JKB86" s="4"/>
      <c r="JKC86" s="4"/>
      <c r="JKD86" s="4"/>
      <c r="JKE86" s="4"/>
      <c r="JKF86" s="4"/>
      <c r="JKG86" s="4"/>
      <c r="JKH86" s="4"/>
      <c r="JKI86" s="4"/>
      <c r="JKJ86" s="4"/>
      <c r="JKK86" s="4"/>
      <c r="JKL86" s="4"/>
      <c r="JKM86" s="4"/>
      <c r="JKN86" s="4"/>
      <c r="JKO86" s="4"/>
      <c r="JKP86" s="4"/>
      <c r="JKQ86" s="4"/>
      <c r="JKR86" s="4"/>
      <c r="JKS86" s="4"/>
      <c r="JKT86" s="4"/>
      <c r="JKU86" s="4"/>
      <c r="JKV86" s="4"/>
      <c r="JKW86" s="4"/>
      <c r="JKX86" s="4"/>
      <c r="JKY86" s="4"/>
      <c r="JKZ86" s="4"/>
      <c r="JLA86" s="4"/>
      <c r="JLB86" s="4"/>
      <c r="JLC86" s="4"/>
      <c r="JLD86" s="4"/>
      <c r="JLE86" s="4"/>
      <c r="JLF86" s="4"/>
      <c r="JLG86" s="4"/>
      <c r="JLH86" s="4"/>
      <c r="JLI86" s="4"/>
      <c r="JLJ86" s="4"/>
      <c r="JLK86" s="4"/>
      <c r="JLL86" s="4"/>
      <c r="JLM86" s="4"/>
      <c r="JLN86" s="4"/>
      <c r="JLO86" s="4"/>
      <c r="JLP86" s="4"/>
      <c r="JLQ86" s="4"/>
      <c r="JLR86" s="4"/>
      <c r="JLS86" s="4"/>
      <c r="JLT86" s="4"/>
      <c r="JLU86" s="4"/>
      <c r="JLV86" s="4"/>
      <c r="JLW86" s="4"/>
      <c r="JLX86" s="4"/>
      <c r="JLY86" s="4"/>
      <c r="JLZ86" s="4"/>
      <c r="JMA86" s="4"/>
      <c r="JMB86" s="4"/>
      <c r="JMC86" s="4"/>
      <c r="JMD86" s="4"/>
      <c r="JME86" s="4"/>
      <c r="JMF86" s="4"/>
      <c r="JMG86" s="4"/>
      <c r="JMH86" s="4"/>
      <c r="JMI86" s="4"/>
      <c r="JMJ86" s="4"/>
      <c r="JMK86" s="4"/>
      <c r="JML86" s="4"/>
      <c r="JMM86" s="4"/>
      <c r="JMN86" s="4"/>
      <c r="JMO86" s="4"/>
      <c r="JMP86" s="4"/>
      <c r="JMQ86" s="4"/>
      <c r="JMR86" s="4"/>
      <c r="JMS86" s="4"/>
      <c r="JMT86" s="4"/>
      <c r="JMU86" s="4"/>
      <c r="JMV86" s="4"/>
      <c r="JMW86" s="4"/>
      <c r="JMX86" s="4"/>
      <c r="JMY86" s="4"/>
      <c r="JMZ86" s="4"/>
      <c r="JNA86" s="4"/>
      <c r="JNB86" s="4"/>
      <c r="JNC86" s="4"/>
      <c r="JND86" s="4"/>
      <c r="JNE86" s="4"/>
      <c r="JNF86" s="4"/>
      <c r="JNG86" s="4"/>
      <c r="JNH86" s="4"/>
      <c r="JNI86" s="4"/>
      <c r="JNJ86" s="4"/>
      <c r="JNK86" s="4"/>
      <c r="JNL86" s="4"/>
      <c r="JNM86" s="4"/>
      <c r="JNN86" s="4"/>
      <c r="JNO86" s="4"/>
      <c r="JNP86" s="4"/>
      <c r="JNQ86" s="4"/>
      <c r="JNR86" s="4"/>
      <c r="JNS86" s="4"/>
      <c r="JNT86" s="4"/>
      <c r="JNU86" s="4"/>
      <c r="JNV86" s="4"/>
      <c r="JNW86" s="4"/>
      <c r="JNX86" s="4"/>
      <c r="JNY86" s="4"/>
      <c r="JNZ86" s="4"/>
      <c r="JOA86" s="4"/>
      <c r="JOB86" s="4"/>
      <c r="JOC86" s="4"/>
      <c r="JOD86" s="4"/>
      <c r="JOE86" s="4"/>
      <c r="JOF86" s="4"/>
      <c r="JOG86" s="4"/>
      <c r="JOH86" s="4"/>
      <c r="JOI86" s="4"/>
      <c r="JOJ86" s="4"/>
      <c r="JOK86" s="4"/>
      <c r="JOL86" s="4"/>
      <c r="JOM86" s="4"/>
      <c r="JON86" s="4"/>
      <c r="JOO86" s="4"/>
      <c r="JOP86" s="4"/>
      <c r="JOQ86" s="4"/>
      <c r="JOR86" s="4"/>
      <c r="JOS86" s="4"/>
      <c r="JOT86" s="4"/>
      <c r="JOU86" s="4"/>
      <c r="JOV86" s="4"/>
      <c r="JOW86" s="4"/>
      <c r="JOX86" s="4"/>
      <c r="JOY86" s="4"/>
      <c r="JOZ86" s="4"/>
      <c r="JPA86" s="4"/>
      <c r="JPB86" s="4"/>
      <c r="JPC86" s="4"/>
      <c r="JPD86" s="4"/>
      <c r="JPE86" s="4"/>
      <c r="JPF86" s="4"/>
      <c r="JPG86" s="4"/>
      <c r="JPH86" s="4"/>
      <c r="JPI86" s="4"/>
      <c r="JPJ86" s="4"/>
      <c r="JPK86" s="4"/>
      <c r="JPL86" s="4"/>
      <c r="JPM86" s="4"/>
      <c r="JPN86" s="4"/>
      <c r="JPO86" s="4"/>
      <c r="JPP86" s="4"/>
      <c r="JPQ86" s="4"/>
      <c r="JPR86" s="4"/>
      <c r="JPS86" s="4"/>
      <c r="JPT86" s="4"/>
      <c r="JPU86" s="4"/>
      <c r="JPV86" s="4"/>
      <c r="JPW86" s="4"/>
      <c r="JPX86" s="4"/>
      <c r="JPY86" s="4"/>
      <c r="JPZ86" s="4"/>
      <c r="JQA86" s="4"/>
      <c r="JQB86" s="4"/>
      <c r="JQC86" s="4"/>
      <c r="JQD86" s="4"/>
      <c r="JQE86" s="4"/>
      <c r="JQF86" s="4"/>
      <c r="JQG86" s="4"/>
      <c r="JQH86" s="4"/>
      <c r="JQI86" s="4"/>
      <c r="JQJ86" s="4"/>
      <c r="JQK86" s="4"/>
      <c r="JQL86" s="4"/>
      <c r="JQM86" s="4"/>
      <c r="JQN86" s="4"/>
      <c r="JQO86" s="4"/>
      <c r="JQP86" s="4"/>
      <c r="JQQ86" s="4"/>
      <c r="JQR86" s="4"/>
      <c r="JQS86" s="4"/>
      <c r="JQT86" s="4"/>
      <c r="JQU86" s="4"/>
      <c r="JQV86" s="4"/>
      <c r="JQW86" s="4"/>
      <c r="JQX86" s="4"/>
      <c r="JQY86" s="4"/>
      <c r="JQZ86" s="4"/>
      <c r="JRA86" s="4"/>
      <c r="JRB86" s="4"/>
      <c r="JRC86" s="4"/>
      <c r="JRD86" s="4"/>
      <c r="JRE86" s="4"/>
      <c r="JRF86" s="4"/>
      <c r="JRG86" s="4"/>
      <c r="JRH86" s="4"/>
      <c r="JRI86" s="4"/>
      <c r="JRJ86" s="4"/>
      <c r="JRK86" s="4"/>
      <c r="JRL86" s="4"/>
      <c r="JRM86" s="4"/>
      <c r="JRN86" s="4"/>
      <c r="JRO86" s="4"/>
      <c r="JRP86" s="4"/>
      <c r="JRQ86" s="4"/>
      <c r="JRR86" s="4"/>
      <c r="JRS86" s="4"/>
      <c r="JRT86" s="4"/>
      <c r="JRU86" s="4"/>
      <c r="JRV86" s="4"/>
      <c r="JRW86" s="4"/>
      <c r="JRX86" s="4"/>
      <c r="JRY86" s="4"/>
      <c r="JRZ86" s="4"/>
      <c r="JSA86" s="4"/>
      <c r="JSB86" s="4"/>
      <c r="JSC86" s="4"/>
      <c r="JSD86" s="4"/>
      <c r="JSE86" s="4"/>
      <c r="JSF86" s="4"/>
      <c r="JSG86" s="4"/>
      <c r="JSH86" s="4"/>
      <c r="JSI86" s="4"/>
      <c r="JSJ86" s="4"/>
      <c r="JSK86" s="4"/>
      <c r="JSL86" s="4"/>
      <c r="JSM86" s="4"/>
      <c r="JSN86" s="4"/>
      <c r="JSO86" s="4"/>
      <c r="JSP86" s="4"/>
      <c r="JSQ86" s="4"/>
      <c r="JSR86" s="4"/>
      <c r="JSS86" s="4"/>
      <c r="JST86" s="4"/>
      <c r="JSU86" s="4"/>
      <c r="JSV86" s="4"/>
      <c r="JSW86" s="4"/>
      <c r="JSX86" s="4"/>
      <c r="JSY86" s="4"/>
      <c r="JSZ86" s="4"/>
      <c r="JTA86" s="4"/>
      <c r="JTB86" s="4"/>
      <c r="JTC86" s="4"/>
      <c r="JTD86" s="4"/>
      <c r="JTE86" s="4"/>
      <c r="JTF86" s="4"/>
      <c r="JTG86" s="4"/>
      <c r="JTH86" s="4"/>
      <c r="JTI86" s="4"/>
      <c r="JTJ86" s="4"/>
      <c r="JTK86" s="4"/>
      <c r="JTL86" s="4"/>
      <c r="JTM86" s="4"/>
      <c r="JTN86" s="4"/>
      <c r="JTO86" s="4"/>
      <c r="JTP86" s="4"/>
      <c r="JTQ86" s="4"/>
      <c r="JTR86" s="4"/>
      <c r="JTS86" s="4"/>
      <c r="JTT86" s="4"/>
      <c r="JTU86" s="4"/>
      <c r="JTV86" s="4"/>
      <c r="JTW86" s="4"/>
      <c r="JTX86" s="4"/>
      <c r="JTY86" s="4"/>
      <c r="JTZ86" s="4"/>
      <c r="JUA86" s="4"/>
      <c r="JUB86" s="4"/>
      <c r="JUC86" s="4"/>
      <c r="JUD86" s="4"/>
      <c r="JUE86" s="4"/>
      <c r="JUF86" s="4"/>
      <c r="JUG86" s="4"/>
      <c r="JUH86" s="4"/>
      <c r="JUI86" s="4"/>
      <c r="JUJ86" s="4"/>
      <c r="JUK86" s="4"/>
      <c r="JUL86" s="4"/>
      <c r="JUM86" s="4"/>
      <c r="JUN86" s="4"/>
      <c r="JUO86" s="4"/>
      <c r="JUP86" s="4"/>
      <c r="JUQ86" s="4"/>
      <c r="JUR86" s="4"/>
      <c r="JUS86" s="4"/>
      <c r="JUT86" s="4"/>
      <c r="JUU86" s="4"/>
      <c r="JUV86" s="4"/>
      <c r="JUW86" s="4"/>
      <c r="JUX86" s="4"/>
      <c r="JUY86" s="4"/>
      <c r="JUZ86" s="4"/>
      <c r="JVA86" s="4"/>
      <c r="JVB86" s="4"/>
      <c r="JVC86" s="4"/>
      <c r="JVD86" s="4"/>
      <c r="JVE86" s="4"/>
      <c r="JVF86" s="4"/>
      <c r="JVG86" s="4"/>
      <c r="JVH86" s="4"/>
      <c r="JVI86" s="4"/>
      <c r="JVJ86" s="4"/>
      <c r="JVK86" s="4"/>
      <c r="JVL86" s="4"/>
      <c r="JVM86" s="4"/>
      <c r="JVN86" s="4"/>
      <c r="JVO86" s="4"/>
      <c r="JVP86" s="4"/>
      <c r="JVQ86" s="4"/>
      <c r="JVR86" s="4"/>
      <c r="JVS86" s="4"/>
      <c r="JVT86" s="4"/>
      <c r="JVU86" s="4"/>
      <c r="JVV86" s="4"/>
      <c r="JVW86" s="4"/>
      <c r="JVX86" s="4"/>
      <c r="JVY86" s="4"/>
      <c r="JVZ86" s="4"/>
      <c r="JWA86" s="4"/>
      <c r="JWB86" s="4"/>
      <c r="JWC86" s="4"/>
      <c r="JWD86" s="4"/>
      <c r="JWE86" s="4"/>
      <c r="JWF86" s="4"/>
      <c r="JWG86" s="4"/>
      <c r="JWH86" s="4"/>
      <c r="JWI86" s="4"/>
      <c r="JWJ86" s="4"/>
      <c r="JWK86" s="4"/>
      <c r="JWL86" s="4"/>
      <c r="JWM86" s="4"/>
      <c r="JWN86" s="4"/>
      <c r="JWO86" s="4"/>
      <c r="JWP86" s="4"/>
      <c r="JWQ86" s="4"/>
      <c r="JWR86" s="4"/>
      <c r="JWS86" s="4"/>
      <c r="JWT86" s="4"/>
      <c r="JWU86" s="4"/>
      <c r="JWV86" s="4"/>
      <c r="JWW86" s="4"/>
      <c r="JWX86" s="4"/>
      <c r="JWY86" s="4"/>
      <c r="JWZ86" s="4"/>
      <c r="JXA86" s="4"/>
      <c r="JXB86" s="4"/>
      <c r="JXC86" s="4"/>
      <c r="JXD86" s="4"/>
      <c r="JXE86" s="4"/>
      <c r="JXF86" s="4"/>
      <c r="JXG86" s="4"/>
      <c r="JXH86" s="4"/>
      <c r="JXI86" s="4"/>
      <c r="JXJ86" s="4"/>
      <c r="JXK86" s="4"/>
      <c r="JXL86" s="4"/>
      <c r="JXM86" s="4"/>
      <c r="JXN86" s="4"/>
      <c r="JXO86" s="4"/>
      <c r="JXP86" s="4"/>
      <c r="JXQ86" s="4"/>
      <c r="JXR86" s="4"/>
      <c r="JXS86" s="4"/>
      <c r="JXT86" s="4"/>
      <c r="JXU86" s="4"/>
      <c r="JXV86" s="4"/>
      <c r="JXW86" s="4"/>
      <c r="JXX86" s="4"/>
      <c r="JXY86" s="4"/>
      <c r="JXZ86" s="4"/>
      <c r="JYA86" s="4"/>
      <c r="JYB86" s="4"/>
      <c r="JYC86" s="4"/>
      <c r="JYD86" s="4"/>
      <c r="JYE86" s="4"/>
      <c r="JYF86" s="4"/>
      <c r="JYG86" s="4"/>
      <c r="JYH86" s="4"/>
      <c r="JYI86" s="4"/>
      <c r="JYJ86" s="4"/>
      <c r="JYK86" s="4"/>
      <c r="JYL86" s="4"/>
      <c r="JYM86" s="4"/>
      <c r="JYN86" s="4"/>
      <c r="JYO86" s="4"/>
      <c r="JYP86" s="4"/>
      <c r="JYQ86" s="4"/>
      <c r="JYR86" s="4"/>
      <c r="JYS86" s="4"/>
      <c r="JYT86" s="4"/>
      <c r="JYU86" s="4"/>
      <c r="JYV86" s="4"/>
      <c r="JYW86" s="4"/>
      <c r="JYX86" s="4"/>
      <c r="JYY86" s="4"/>
      <c r="JYZ86" s="4"/>
      <c r="JZA86" s="4"/>
      <c r="JZB86" s="4"/>
      <c r="JZC86" s="4"/>
      <c r="JZD86" s="4"/>
      <c r="JZE86" s="4"/>
      <c r="JZF86" s="4"/>
      <c r="JZG86" s="4"/>
      <c r="JZH86" s="4"/>
      <c r="JZI86" s="4"/>
      <c r="JZJ86" s="4"/>
      <c r="JZK86" s="4"/>
      <c r="JZL86" s="4"/>
      <c r="JZM86" s="4"/>
      <c r="JZN86" s="4"/>
      <c r="JZO86" s="4"/>
      <c r="JZP86" s="4"/>
      <c r="JZQ86" s="4"/>
      <c r="JZR86" s="4"/>
      <c r="JZS86" s="4"/>
      <c r="JZT86" s="4"/>
      <c r="JZU86" s="4"/>
      <c r="JZV86" s="4"/>
      <c r="JZW86" s="4"/>
      <c r="JZX86" s="4"/>
      <c r="JZY86" s="4"/>
      <c r="JZZ86" s="4"/>
      <c r="KAA86" s="4"/>
      <c r="KAB86" s="4"/>
      <c r="KAC86" s="4"/>
      <c r="KAD86" s="4"/>
      <c r="KAE86" s="4"/>
      <c r="KAF86" s="4"/>
      <c r="KAG86" s="4"/>
      <c r="KAH86" s="4"/>
      <c r="KAI86" s="4"/>
      <c r="KAJ86" s="4"/>
      <c r="KAK86" s="4"/>
      <c r="KAL86" s="4"/>
      <c r="KAM86" s="4"/>
      <c r="KAN86" s="4"/>
      <c r="KAO86" s="4"/>
      <c r="KAP86" s="4"/>
      <c r="KAQ86" s="4"/>
      <c r="KAR86" s="4"/>
      <c r="KAS86" s="4"/>
      <c r="KAT86" s="4"/>
      <c r="KAU86" s="4"/>
      <c r="KAV86" s="4"/>
      <c r="KAW86" s="4"/>
      <c r="KAX86" s="4"/>
      <c r="KAY86" s="4"/>
      <c r="KAZ86" s="4"/>
      <c r="KBA86" s="4"/>
      <c r="KBB86" s="4"/>
      <c r="KBC86" s="4"/>
      <c r="KBD86" s="4"/>
      <c r="KBE86" s="4"/>
      <c r="KBF86" s="4"/>
      <c r="KBG86" s="4"/>
      <c r="KBH86" s="4"/>
      <c r="KBI86" s="4"/>
      <c r="KBJ86" s="4"/>
      <c r="KBK86" s="4"/>
      <c r="KBL86" s="4"/>
      <c r="KBM86" s="4"/>
      <c r="KBN86" s="4"/>
      <c r="KBO86" s="4"/>
      <c r="KBP86" s="4"/>
      <c r="KBQ86" s="4"/>
      <c r="KBR86" s="4"/>
      <c r="KBS86" s="4"/>
      <c r="KBT86" s="4"/>
      <c r="KBU86" s="4"/>
      <c r="KBV86" s="4"/>
      <c r="KBW86" s="4"/>
      <c r="KBX86" s="4"/>
      <c r="KBY86" s="4"/>
      <c r="KBZ86" s="4"/>
      <c r="KCA86" s="4"/>
      <c r="KCB86" s="4"/>
      <c r="KCC86" s="4"/>
      <c r="KCD86" s="4"/>
      <c r="KCE86" s="4"/>
      <c r="KCF86" s="4"/>
      <c r="KCG86" s="4"/>
      <c r="KCH86" s="4"/>
      <c r="KCI86" s="4"/>
      <c r="KCJ86" s="4"/>
      <c r="KCK86" s="4"/>
      <c r="KCL86" s="4"/>
      <c r="KCM86" s="4"/>
      <c r="KCN86" s="4"/>
      <c r="KCO86" s="4"/>
      <c r="KCP86" s="4"/>
      <c r="KCQ86" s="4"/>
      <c r="KCR86" s="4"/>
      <c r="KCS86" s="4"/>
      <c r="KCT86" s="4"/>
      <c r="KCU86" s="4"/>
      <c r="KCV86" s="4"/>
      <c r="KCW86" s="4"/>
      <c r="KCX86" s="4"/>
      <c r="KCY86" s="4"/>
      <c r="KCZ86" s="4"/>
      <c r="KDA86" s="4"/>
      <c r="KDB86" s="4"/>
      <c r="KDC86" s="4"/>
      <c r="KDD86" s="4"/>
      <c r="KDE86" s="4"/>
      <c r="KDF86" s="4"/>
      <c r="KDG86" s="4"/>
      <c r="KDH86" s="4"/>
      <c r="KDI86" s="4"/>
      <c r="KDJ86" s="4"/>
      <c r="KDK86" s="4"/>
      <c r="KDL86" s="4"/>
      <c r="KDM86" s="4"/>
      <c r="KDN86" s="4"/>
      <c r="KDO86" s="4"/>
      <c r="KDP86" s="4"/>
      <c r="KDQ86" s="4"/>
      <c r="KDR86" s="4"/>
      <c r="KDS86" s="4"/>
      <c r="KDT86" s="4"/>
      <c r="KDU86" s="4"/>
      <c r="KDV86" s="4"/>
      <c r="KDW86" s="4"/>
      <c r="KDX86" s="4"/>
      <c r="KDY86" s="4"/>
      <c r="KDZ86" s="4"/>
      <c r="KEA86" s="4"/>
      <c r="KEB86" s="4"/>
      <c r="KEC86" s="4"/>
      <c r="KED86" s="4"/>
      <c r="KEE86" s="4"/>
      <c r="KEF86" s="4"/>
      <c r="KEG86" s="4"/>
      <c r="KEH86" s="4"/>
      <c r="KEI86" s="4"/>
      <c r="KEJ86" s="4"/>
      <c r="KEK86" s="4"/>
      <c r="KEL86" s="4"/>
      <c r="KEM86" s="4"/>
      <c r="KEN86" s="4"/>
      <c r="KEO86" s="4"/>
      <c r="KEP86" s="4"/>
      <c r="KEQ86" s="4"/>
      <c r="KER86" s="4"/>
      <c r="KES86" s="4"/>
      <c r="KET86" s="4"/>
      <c r="KEU86" s="4"/>
      <c r="KEV86" s="4"/>
      <c r="KEW86" s="4"/>
      <c r="KEX86" s="4"/>
      <c r="KEY86" s="4"/>
      <c r="KEZ86" s="4"/>
      <c r="KFA86" s="4"/>
      <c r="KFB86" s="4"/>
      <c r="KFC86" s="4"/>
      <c r="KFD86" s="4"/>
      <c r="KFE86" s="4"/>
      <c r="KFF86" s="4"/>
      <c r="KFG86" s="4"/>
      <c r="KFH86" s="4"/>
      <c r="KFI86" s="4"/>
      <c r="KFJ86" s="4"/>
      <c r="KFK86" s="4"/>
      <c r="KFL86" s="4"/>
      <c r="KFM86" s="4"/>
      <c r="KFN86" s="4"/>
      <c r="KFO86" s="4"/>
      <c r="KFP86" s="4"/>
      <c r="KFQ86" s="4"/>
      <c r="KFR86" s="4"/>
      <c r="KFS86" s="4"/>
      <c r="KFT86" s="4"/>
      <c r="KFU86" s="4"/>
      <c r="KFV86" s="4"/>
      <c r="KFW86" s="4"/>
      <c r="KFX86" s="4"/>
      <c r="KFY86" s="4"/>
      <c r="KFZ86" s="4"/>
      <c r="KGA86" s="4"/>
      <c r="KGB86" s="4"/>
      <c r="KGC86" s="4"/>
      <c r="KGD86" s="4"/>
      <c r="KGE86" s="4"/>
      <c r="KGF86" s="4"/>
      <c r="KGG86" s="4"/>
      <c r="KGH86" s="4"/>
      <c r="KGI86" s="4"/>
      <c r="KGJ86" s="4"/>
      <c r="KGK86" s="4"/>
      <c r="KGL86" s="4"/>
      <c r="KGM86" s="4"/>
      <c r="KGN86" s="4"/>
      <c r="KGO86" s="4"/>
      <c r="KGP86" s="4"/>
      <c r="KGQ86" s="4"/>
      <c r="KGR86" s="4"/>
      <c r="KGS86" s="4"/>
      <c r="KGT86" s="4"/>
      <c r="KGU86" s="4"/>
      <c r="KGV86" s="4"/>
      <c r="KGW86" s="4"/>
      <c r="KGX86" s="4"/>
      <c r="KGY86" s="4"/>
      <c r="KGZ86" s="4"/>
      <c r="KHA86" s="4"/>
      <c r="KHB86" s="4"/>
      <c r="KHC86" s="4"/>
      <c r="KHD86" s="4"/>
      <c r="KHE86" s="4"/>
      <c r="KHF86" s="4"/>
      <c r="KHG86" s="4"/>
      <c r="KHH86" s="4"/>
      <c r="KHI86" s="4"/>
      <c r="KHJ86" s="4"/>
      <c r="KHK86" s="4"/>
      <c r="KHL86" s="4"/>
      <c r="KHM86" s="4"/>
      <c r="KHN86" s="4"/>
      <c r="KHO86" s="4"/>
      <c r="KHP86" s="4"/>
      <c r="KHQ86" s="4"/>
      <c r="KHR86" s="4"/>
      <c r="KHS86" s="4"/>
      <c r="KHT86" s="4"/>
      <c r="KHU86" s="4"/>
      <c r="KHV86" s="4"/>
      <c r="KHW86" s="4"/>
      <c r="KHX86" s="4"/>
      <c r="KHY86" s="4"/>
      <c r="KHZ86" s="4"/>
      <c r="KIA86" s="4"/>
      <c r="KIB86" s="4"/>
      <c r="KIC86" s="4"/>
      <c r="KID86" s="4"/>
      <c r="KIE86" s="4"/>
      <c r="KIF86" s="4"/>
      <c r="KIG86" s="4"/>
      <c r="KIH86" s="4"/>
      <c r="KII86" s="4"/>
      <c r="KIJ86" s="4"/>
      <c r="KIK86" s="4"/>
      <c r="KIL86" s="4"/>
      <c r="KIM86" s="4"/>
      <c r="KIN86" s="4"/>
      <c r="KIO86" s="4"/>
      <c r="KIP86" s="4"/>
      <c r="KIQ86" s="4"/>
      <c r="KIR86" s="4"/>
      <c r="KIS86" s="4"/>
      <c r="KIT86" s="4"/>
      <c r="KIU86" s="4"/>
      <c r="KIV86" s="4"/>
      <c r="KIW86" s="4"/>
      <c r="KIX86" s="4"/>
      <c r="KIY86" s="4"/>
      <c r="KIZ86" s="4"/>
      <c r="KJA86" s="4"/>
      <c r="KJB86" s="4"/>
      <c r="KJC86" s="4"/>
      <c r="KJD86" s="4"/>
      <c r="KJE86" s="4"/>
      <c r="KJF86" s="4"/>
      <c r="KJG86" s="4"/>
      <c r="KJH86" s="4"/>
      <c r="KJI86" s="4"/>
      <c r="KJJ86" s="4"/>
      <c r="KJK86" s="4"/>
      <c r="KJL86" s="4"/>
      <c r="KJM86" s="4"/>
      <c r="KJN86" s="4"/>
      <c r="KJO86" s="4"/>
      <c r="KJP86" s="4"/>
      <c r="KJQ86" s="4"/>
      <c r="KJR86" s="4"/>
      <c r="KJS86" s="4"/>
      <c r="KJT86" s="4"/>
      <c r="KJU86" s="4"/>
      <c r="KJV86" s="4"/>
      <c r="KJW86" s="4"/>
      <c r="KJX86" s="4"/>
      <c r="KJY86" s="4"/>
      <c r="KJZ86" s="4"/>
      <c r="KKA86" s="4"/>
      <c r="KKB86" s="4"/>
      <c r="KKC86" s="4"/>
      <c r="KKD86" s="4"/>
      <c r="KKE86" s="4"/>
      <c r="KKF86" s="4"/>
      <c r="KKG86" s="4"/>
      <c r="KKH86" s="4"/>
      <c r="KKI86" s="4"/>
      <c r="KKJ86" s="4"/>
      <c r="KKK86" s="4"/>
      <c r="KKL86" s="4"/>
      <c r="KKM86" s="4"/>
      <c r="KKN86" s="4"/>
      <c r="KKO86" s="4"/>
      <c r="KKP86" s="4"/>
      <c r="KKQ86" s="4"/>
      <c r="KKR86" s="4"/>
      <c r="KKS86" s="4"/>
      <c r="KKT86" s="4"/>
      <c r="KKU86" s="4"/>
      <c r="KKV86" s="4"/>
      <c r="KKW86" s="4"/>
      <c r="KKX86" s="4"/>
      <c r="KKY86" s="4"/>
      <c r="KKZ86" s="4"/>
      <c r="KLA86" s="4"/>
      <c r="KLB86" s="4"/>
      <c r="KLC86" s="4"/>
      <c r="KLD86" s="4"/>
      <c r="KLE86" s="4"/>
      <c r="KLF86" s="4"/>
      <c r="KLG86" s="4"/>
      <c r="KLH86" s="4"/>
      <c r="KLI86" s="4"/>
      <c r="KLJ86" s="4"/>
      <c r="KLK86" s="4"/>
      <c r="KLL86" s="4"/>
      <c r="KLM86" s="4"/>
      <c r="KLN86" s="4"/>
      <c r="KLO86" s="4"/>
      <c r="KLP86" s="4"/>
      <c r="KLQ86" s="4"/>
      <c r="KLR86" s="4"/>
      <c r="KLS86" s="4"/>
      <c r="KLT86" s="4"/>
      <c r="KLU86" s="4"/>
      <c r="KLV86" s="4"/>
      <c r="KLW86" s="4"/>
      <c r="KLX86" s="4"/>
      <c r="KLY86" s="4"/>
      <c r="KLZ86" s="4"/>
      <c r="KMA86" s="4"/>
      <c r="KMB86" s="4"/>
      <c r="KMC86" s="4"/>
      <c r="KMD86" s="4"/>
      <c r="KME86" s="4"/>
      <c r="KMF86" s="4"/>
      <c r="KMG86" s="4"/>
      <c r="KMH86" s="4"/>
      <c r="KMI86" s="4"/>
      <c r="KMJ86" s="4"/>
      <c r="KMK86" s="4"/>
      <c r="KML86" s="4"/>
      <c r="KMM86" s="4"/>
      <c r="KMN86" s="4"/>
      <c r="KMO86" s="4"/>
      <c r="KMP86" s="4"/>
      <c r="KMQ86" s="4"/>
      <c r="KMR86" s="4"/>
      <c r="KMS86" s="4"/>
      <c r="KMT86" s="4"/>
      <c r="KMU86" s="4"/>
      <c r="KMV86" s="4"/>
      <c r="KMW86" s="4"/>
      <c r="KMX86" s="4"/>
      <c r="KMY86" s="4"/>
      <c r="KMZ86" s="4"/>
      <c r="KNA86" s="4"/>
      <c r="KNB86" s="4"/>
      <c r="KNC86" s="4"/>
      <c r="KND86" s="4"/>
      <c r="KNE86" s="4"/>
      <c r="KNF86" s="4"/>
      <c r="KNG86" s="4"/>
      <c r="KNH86" s="4"/>
      <c r="KNI86" s="4"/>
      <c r="KNJ86" s="4"/>
      <c r="KNK86" s="4"/>
      <c r="KNL86" s="4"/>
      <c r="KNM86" s="4"/>
      <c r="KNN86" s="4"/>
      <c r="KNO86" s="4"/>
      <c r="KNP86" s="4"/>
      <c r="KNQ86" s="4"/>
      <c r="KNR86" s="4"/>
      <c r="KNS86" s="4"/>
      <c r="KNT86" s="4"/>
      <c r="KNU86" s="4"/>
      <c r="KNV86" s="4"/>
      <c r="KNW86" s="4"/>
      <c r="KNX86" s="4"/>
      <c r="KNY86" s="4"/>
      <c r="KNZ86" s="4"/>
      <c r="KOA86" s="4"/>
      <c r="KOB86" s="4"/>
      <c r="KOC86" s="4"/>
      <c r="KOD86" s="4"/>
      <c r="KOE86" s="4"/>
      <c r="KOF86" s="4"/>
      <c r="KOG86" s="4"/>
      <c r="KOH86" s="4"/>
      <c r="KOI86" s="4"/>
      <c r="KOJ86" s="4"/>
      <c r="KOK86" s="4"/>
      <c r="KOL86" s="4"/>
      <c r="KOM86" s="4"/>
      <c r="KON86" s="4"/>
      <c r="KOO86" s="4"/>
      <c r="KOP86" s="4"/>
      <c r="KOQ86" s="4"/>
      <c r="KOR86" s="4"/>
      <c r="KOS86" s="4"/>
      <c r="KOT86" s="4"/>
      <c r="KOU86" s="4"/>
      <c r="KOV86" s="4"/>
      <c r="KOW86" s="4"/>
      <c r="KOX86" s="4"/>
      <c r="KOY86" s="4"/>
      <c r="KOZ86" s="4"/>
      <c r="KPA86" s="4"/>
      <c r="KPB86" s="4"/>
      <c r="KPC86" s="4"/>
      <c r="KPD86" s="4"/>
      <c r="KPE86" s="4"/>
      <c r="KPF86" s="4"/>
      <c r="KPG86" s="4"/>
      <c r="KPH86" s="4"/>
      <c r="KPI86" s="4"/>
      <c r="KPJ86" s="4"/>
      <c r="KPK86" s="4"/>
      <c r="KPL86" s="4"/>
      <c r="KPM86" s="4"/>
      <c r="KPN86" s="4"/>
      <c r="KPO86" s="4"/>
      <c r="KPP86" s="4"/>
      <c r="KPQ86" s="4"/>
      <c r="KPR86" s="4"/>
      <c r="KPS86" s="4"/>
      <c r="KPT86" s="4"/>
      <c r="KPU86" s="4"/>
      <c r="KPV86" s="4"/>
      <c r="KPW86" s="4"/>
      <c r="KPX86" s="4"/>
      <c r="KPY86" s="4"/>
      <c r="KPZ86" s="4"/>
      <c r="KQA86" s="4"/>
      <c r="KQB86" s="4"/>
      <c r="KQC86" s="4"/>
      <c r="KQD86" s="4"/>
      <c r="KQE86" s="4"/>
      <c r="KQF86" s="4"/>
      <c r="KQG86" s="4"/>
      <c r="KQH86" s="4"/>
      <c r="KQI86" s="4"/>
      <c r="KQJ86" s="4"/>
      <c r="KQK86" s="4"/>
      <c r="KQL86" s="4"/>
      <c r="KQM86" s="4"/>
      <c r="KQN86" s="4"/>
      <c r="KQO86" s="4"/>
      <c r="KQP86" s="4"/>
      <c r="KQQ86" s="4"/>
      <c r="KQR86" s="4"/>
      <c r="KQS86" s="4"/>
      <c r="KQT86" s="4"/>
      <c r="KQU86" s="4"/>
      <c r="KQV86" s="4"/>
      <c r="KQW86" s="4"/>
      <c r="KQX86" s="4"/>
      <c r="KQY86" s="4"/>
      <c r="KQZ86" s="4"/>
      <c r="KRA86" s="4"/>
      <c r="KRB86" s="4"/>
      <c r="KRC86" s="4"/>
      <c r="KRD86" s="4"/>
      <c r="KRE86" s="4"/>
      <c r="KRF86" s="4"/>
      <c r="KRG86" s="4"/>
      <c r="KRH86" s="4"/>
      <c r="KRI86" s="4"/>
      <c r="KRJ86" s="4"/>
      <c r="KRK86" s="4"/>
      <c r="KRL86" s="4"/>
      <c r="KRM86" s="4"/>
      <c r="KRN86" s="4"/>
      <c r="KRO86" s="4"/>
      <c r="KRP86" s="4"/>
      <c r="KRQ86" s="4"/>
      <c r="KRR86" s="4"/>
      <c r="KRS86" s="4"/>
      <c r="KRT86" s="4"/>
      <c r="KRU86" s="4"/>
      <c r="KRV86" s="4"/>
      <c r="KRW86" s="4"/>
      <c r="KRX86" s="4"/>
      <c r="KRY86" s="4"/>
      <c r="KRZ86" s="4"/>
      <c r="KSA86" s="4"/>
      <c r="KSB86" s="4"/>
      <c r="KSC86" s="4"/>
      <c r="KSD86" s="4"/>
      <c r="KSE86" s="4"/>
      <c r="KSF86" s="4"/>
      <c r="KSG86" s="4"/>
      <c r="KSH86" s="4"/>
      <c r="KSI86" s="4"/>
      <c r="KSJ86" s="4"/>
      <c r="KSK86" s="4"/>
      <c r="KSL86" s="4"/>
      <c r="KSM86" s="4"/>
      <c r="KSN86" s="4"/>
      <c r="KSO86" s="4"/>
      <c r="KSP86" s="4"/>
      <c r="KSQ86" s="4"/>
      <c r="KSR86" s="4"/>
      <c r="KSS86" s="4"/>
      <c r="KST86" s="4"/>
      <c r="KSU86" s="4"/>
      <c r="KSV86" s="4"/>
      <c r="KSW86" s="4"/>
      <c r="KSX86" s="4"/>
      <c r="KSY86" s="4"/>
      <c r="KSZ86" s="4"/>
      <c r="KTA86" s="4"/>
      <c r="KTB86" s="4"/>
      <c r="KTC86" s="4"/>
      <c r="KTD86" s="4"/>
      <c r="KTE86" s="4"/>
      <c r="KTF86" s="4"/>
      <c r="KTG86" s="4"/>
      <c r="KTH86" s="4"/>
      <c r="KTI86" s="4"/>
      <c r="KTJ86" s="4"/>
      <c r="KTK86" s="4"/>
      <c r="KTL86" s="4"/>
      <c r="KTM86" s="4"/>
      <c r="KTN86" s="4"/>
      <c r="KTO86" s="4"/>
      <c r="KTP86" s="4"/>
      <c r="KTQ86" s="4"/>
      <c r="KTR86" s="4"/>
      <c r="KTS86" s="4"/>
      <c r="KTT86" s="4"/>
      <c r="KTU86" s="4"/>
      <c r="KTV86" s="4"/>
      <c r="KTW86" s="4"/>
      <c r="KTX86" s="4"/>
      <c r="KTY86" s="4"/>
      <c r="KTZ86" s="4"/>
      <c r="KUA86" s="4"/>
      <c r="KUB86" s="4"/>
      <c r="KUC86" s="4"/>
      <c r="KUD86" s="4"/>
      <c r="KUE86" s="4"/>
      <c r="KUF86" s="4"/>
      <c r="KUG86" s="4"/>
      <c r="KUH86" s="4"/>
      <c r="KUI86" s="4"/>
      <c r="KUJ86" s="4"/>
      <c r="KUK86" s="4"/>
      <c r="KUL86" s="4"/>
      <c r="KUM86" s="4"/>
      <c r="KUN86" s="4"/>
      <c r="KUO86" s="4"/>
      <c r="KUP86" s="4"/>
      <c r="KUQ86" s="4"/>
      <c r="KUR86" s="4"/>
      <c r="KUS86" s="4"/>
      <c r="KUT86" s="4"/>
      <c r="KUU86" s="4"/>
      <c r="KUV86" s="4"/>
      <c r="KUW86" s="4"/>
      <c r="KUX86" s="4"/>
      <c r="KUY86" s="4"/>
      <c r="KUZ86" s="4"/>
      <c r="KVA86" s="4"/>
      <c r="KVB86" s="4"/>
      <c r="KVC86" s="4"/>
      <c r="KVD86" s="4"/>
      <c r="KVE86" s="4"/>
      <c r="KVF86" s="4"/>
      <c r="KVG86" s="4"/>
      <c r="KVH86" s="4"/>
      <c r="KVI86" s="4"/>
      <c r="KVJ86" s="4"/>
      <c r="KVK86" s="4"/>
      <c r="KVL86" s="4"/>
      <c r="KVM86" s="4"/>
      <c r="KVN86" s="4"/>
      <c r="KVO86" s="4"/>
      <c r="KVP86" s="4"/>
      <c r="KVQ86" s="4"/>
      <c r="KVR86" s="4"/>
      <c r="KVS86" s="4"/>
      <c r="KVT86" s="4"/>
      <c r="KVU86" s="4"/>
      <c r="KVV86" s="4"/>
      <c r="KVW86" s="4"/>
      <c r="KVX86" s="4"/>
      <c r="KVY86" s="4"/>
      <c r="KVZ86" s="4"/>
      <c r="KWA86" s="4"/>
      <c r="KWB86" s="4"/>
      <c r="KWC86" s="4"/>
      <c r="KWD86" s="4"/>
      <c r="KWE86" s="4"/>
      <c r="KWF86" s="4"/>
      <c r="KWG86" s="4"/>
      <c r="KWH86" s="4"/>
      <c r="KWI86" s="4"/>
      <c r="KWJ86" s="4"/>
      <c r="KWK86" s="4"/>
      <c r="KWL86" s="4"/>
      <c r="KWM86" s="4"/>
      <c r="KWN86" s="4"/>
      <c r="KWO86" s="4"/>
      <c r="KWP86" s="4"/>
      <c r="KWQ86" s="4"/>
      <c r="KWR86" s="4"/>
      <c r="KWS86" s="4"/>
      <c r="KWT86" s="4"/>
      <c r="KWU86" s="4"/>
      <c r="KWV86" s="4"/>
      <c r="KWW86" s="4"/>
      <c r="KWX86" s="4"/>
      <c r="KWY86" s="4"/>
      <c r="KWZ86" s="4"/>
      <c r="KXA86" s="4"/>
      <c r="KXB86" s="4"/>
      <c r="KXC86" s="4"/>
      <c r="KXD86" s="4"/>
      <c r="KXE86" s="4"/>
      <c r="KXF86" s="4"/>
      <c r="KXG86" s="4"/>
      <c r="KXH86" s="4"/>
      <c r="KXI86" s="4"/>
      <c r="KXJ86" s="4"/>
      <c r="KXK86" s="4"/>
      <c r="KXL86" s="4"/>
      <c r="KXM86" s="4"/>
      <c r="KXN86" s="4"/>
      <c r="KXO86" s="4"/>
      <c r="KXP86" s="4"/>
      <c r="KXQ86" s="4"/>
      <c r="KXR86" s="4"/>
      <c r="KXS86" s="4"/>
      <c r="KXT86" s="4"/>
      <c r="KXU86" s="4"/>
      <c r="KXV86" s="4"/>
      <c r="KXW86" s="4"/>
      <c r="KXX86" s="4"/>
      <c r="KXY86" s="4"/>
      <c r="KXZ86" s="4"/>
      <c r="KYA86" s="4"/>
      <c r="KYB86" s="4"/>
      <c r="KYC86" s="4"/>
      <c r="KYD86" s="4"/>
      <c r="KYE86" s="4"/>
      <c r="KYF86" s="4"/>
      <c r="KYG86" s="4"/>
      <c r="KYH86" s="4"/>
      <c r="KYI86" s="4"/>
      <c r="KYJ86" s="4"/>
      <c r="KYK86" s="4"/>
      <c r="KYL86" s="4"/>
      <c r="KYM86" s="4"/>
      <c r="KYN86" s="4"/>
      <c r="KYO86" s="4"/>
      <c r="KYP86" s="4"/>
      <c r="KYQ86" s="4"/>
      <c r="KYR86" s="4"/>
      <c r="KYS86" s="4"/>
      <c r="KYT86" s="4"/>
      <c r="KYU86" s="4"/>
      <c r="KYV86" s="4"/>
      <c r="KYW86" s="4"/>
      <c r="KYX86" s="4"/>
      <c r="KYY86" s="4"/>
      <c r="KYZ86" s="4"/>
      <c r="KZA86" s="4"/>
      <c r="KZB86" s="4"/>
      <c r="KZC86" s="4"/>
      <c r="KZD86" s="4"/>
      <c r="KZE86" s="4"/>
      <c r="KZF86" s="4"/>
      <c r="KZG86" s="4"/>
      <c r="KZH86" s="4"/>
      <c r="KZI86" s="4"/>
      <c r="KZJ86" s="4"/>
      <c r="KZK86" s="4"/>
      <c r="KZL86" s="4"/>
      <c r="KZM86" s="4"/>
      <c r="KZN86" s="4"/>
      <c r="KZO86" s="4"/>
      <c r="KZP86" s="4"/>
      <c r="KZQ86" s="4"/>
      <c r="KZR86" s="4"/>
      <c r="KZS86" s="4"/>
      <c r="KZT86" s="4"/>
      <c r="KZU86" s="4"/>
      <c r="KZV86" s="4"/>
      <c r="KZW86" s="4"/>
      <c r="KZX86" s="4"/>
      <c r="KZY86" s="4"/>
      <c r="KZZ86" s="4"/>
      <c r="LAA86" s="4"/>
      <c r="LAB86" s="4"/>
      <c r="LAC86" s="4"/>
      <c r="LAD86" s="4"/>
      <c r="LAE86" s="4"/>
      <c r="LAF86" s="4"/>
      <c r="LAG86" s="4"/>
      <c r="LAH86" s="4"/>
      <c r="LAI86" s="4"/>
      <c r="LAJ86" s="4"/>
      <c r="LAK86" s="4"/>
      <c r="LAL86" s="4"/>
      <c r="LAM86" s="4"/>
      <c r="LAN86" s="4"/>
      <c r="LAO86" s="4"/>
      <c r="LAP86" s="4"/>
      <c r="LAQ86" s="4"/>
      <c r="LAR86" s="4"/>
      <c r="LAS86" s="4"/>
      <c r="LAT86" s="4"/>
      <c r="LAU86" s="4"/>
      <c r="LAV86" s="4"/>
      <c r="LAW86" s="4"/>
      <c r="LAX86" s="4"/>
      <c r="LAY86" s="4"/>
      <c r="LAZ86" s="4"/>
      <c r="LBA86" s="4"/>
      <c r="LBB86" s="4"/>
      <c r="LBC86" s="4"/>
      <c r="LBD86" s="4"/>
      <c r="LBE86" s="4"/>
      <c r="LBF86" s="4"/>
      <c r="LBG86" s="4"/>
      <c r="LBH86" s="4"/>
      <c r="LBI86" s="4"/>
      <c r="LBJ86" s="4"/>
      <c r="LBK86" s="4"/>
      <c r="LBL86" s="4"/>
      <c r="LBM86" s="4"/>
      <c r="LBN86" s="4"/>
      <c r="LBO86" s="4"/>
      <c r="LBP86" s="4"/>
      <c r="LBQ86" s="4"/>
      <c r="LBR86" s="4"/>
      <c r="LBS86" s="4"/>
      <c r="LBT86" s="4"/>
      <c r="LBU86" s="4"/>
      <c r="LBV86" s="4"/>
      <c r="LBW86" s="4"/>
      <c r="LBX86" s="4"/>
      <c r="LBY86" s="4"/>
      <c r="LBZ86" s="4"/>
      <c r="LCA86" s="4"/>
      <c r="LCB86" s="4"/>
      <c r="LCC86" s="4"/>
      <c r="LCD86" s="4"/>
      <c r="LCE86" s="4"/>
      <c r="LCF86" s="4"/>
      <c r="LCG86" s="4"/>
      <c r="LCH86" s="4"/>
      <c r="LCI86" s="4"/>
      <c r="LCJ86" s="4"/>
      <c r="LCK86" s="4"/>
      <c r="LCL86" s="4"/>
      <c r="LCM86" s="4"/>
      <c r="LCN86" s="4"/>
      <c r="LCO86" s="4"/>
      <c r="LCP86" s="4"/>
      <c r="LCQ86" s="4"/>
      <c r="LCR86" s="4"/>
      <c r="LCS86" s="4"/>
      <c r="LCT86" s="4"/>
      <c r="LCU86" s="4"/>
      <c r="LCV86" s="4"/>
      <c r="LCW86" s="4"/>
      <c r="LCX86" s="4"/>
      <c r="LCY86" s="4"/>
      <c r="LCZ86" s="4"/>
      <c r="LDA86" s="4"/>
      <c r="LDB86" s="4"/>
      <c r="LDC86" s="4"/>
      <c r="LDD86" s="4"/>
      <c r="LDE86" s="4"/>
      <c r="LDF86" s="4"/>
      <c r="LDG86" s="4"/>
      <c r="LDH86" s="4"/>
      <c r="LDI86" s="4"/>
      <c r="LDJ86" s="4"/>
      <c r="LDK86" s="4"/>
      <c r="LDL86" s="4"/>
      <c r="LDM86" s="4"/>
      <c r="LDN86" s="4"/>
      <c r="LDO86" s="4"/>
      <c r="LDP86" s="4"/>
      <c r="LDQ86" s="4"/>
      <c r="LDR86" s="4"/>
      <c r="LDS86" s="4"/>
      <c r="LDT86" s="4"/>
      <c r="LDU86" s="4"/>
      <c r="LDV86" s="4"/>
      <c r="LDW86" s="4"/>
      <c r="LDX86" s="4"/>
      <c r="LDY86" s="4"/>
      <c r="LDZ86" s="4"/>
      <c r="LEA86" s="4"/>
      <c r="LEB86" s="4"/>
      <c r="LEC86" s="4"/>
      <c r="LED86" s="4"/>
      <c r="LEE86" s="4"/>
      <c r="LEF86" s="4"/>
      <c r="LEG86" s="4"/>
      <c r="LEH86" s="4"/>
      <c r="LEI86" s="4"/>
      <c r="LEJ86" s="4"/>
      <c r="LEK86" s="4"/>
      <c r="LEL86" s="4"/>
      <c r="LEM86" s="4"/>
      <c r="LEN86" s="4"/>
      <c r="LEO86" s="4"/>
      <c r="LEP86" s="4"/>
      <c r="LEQ86" s="4"/>
      <c r="LER86" s="4"/>
      <c r="LES86" s="4"/>
      <c r="LET86" s="4"/>
      <c r="LEU86" s="4"/>
      <c r="LEV86" s="4"/>
      <c r="LEW86" s="4"/>
      <c r="LEX86" s="4"/>
      <c r="LEY86" s="4"/>
      <c r="LEZ86" s="4"/>
      <c r="LFA86" s="4"/>
      <c r="LFB86" s="4"/>
      <c r="LFC86" s="4"/>
      <c r="LFD86" s="4"/>
      <c r="LFE86" s="4"/>
      <c r="LFF86" s="4"/>
      <c r="LFG86" s="4"/>
      <c r="LFH86" s="4"/>
      <c r="LFI86" s="4"/>
      <c r="LFJ86" s="4"/>
      <c r="LFK86" s="4"/>
      <c r="LFL86" s="4"/>
      <c r="LFM86" s="4"/>
      <c r="LFN86" s="4"/>
      <c r="LFO86" s="4"/>
      <c r="LFP86" s="4"/>
      <c r="LFQ86" s="4"/>
      <c r="LFR86" s="4"/>
      <c r="LFS86" s="4"/>
      <c r="LFT86" s="4"/>
      <c r="LFU86" s="4"/>
      <c r="LFV86" s="4"/>
      <c r="LFW86" s="4"/>
      <c r="LFX86" s="4"/>
      <c r="LFY86" s="4"/>
      <c r="LFZ86" s="4"/>
      <c r="LGA86" s="4"/>
      <c r="LGB86" s="4"/>
      <c r="LGC86" s="4"/>
      <c r="LGD86" s="4"/>
      <c r="LGE86" s="4"/>
      <c r="LGF86" s="4"/>
      <c r="LGG86" s="4"/>
      <c r="LGH86" s="4"/>
      <c r="LGI86" s="4"/>
      <c r="LGJ86" s="4"/>
      <c r="LGK86" s="4"/>
      <c r="LGL86" s="4"/>
      <c r="LGM86" s="4"/>
      <c r="LGN86" s="4"/>
      <c r="LGO86" s="4"/>
      <c r="LGP86" s="4"/>
      <c r="LGQ86" s="4"/>
      <c r="LGR86" s="4"/>
      <c r="LGS86" s="4"/>
      <c r="LGT86" s="4"/>
      <c r="LGU86" s="4"/>
      <c r="LGV86" s="4"/>
      <c r="LGW86" s="4"/>
      <c r="LGX86" s="4"/>
      <c r="LGY86" s="4"/>
      <c r="LGZ86" s="4"/>
      <c r="LHA86" s="4"/>
      <c r="LHB86" s="4"/>
      <c r="LHC86" s="4"/>
      <c r="LHD86" s="4"/>
      <c r="LHE86" s="4"/>
      <c r="LHF86" s="4"/>
      <c r="LHG86" s="4"/>
      <c r="LHH86" s="4"/>
      <c r="LHI86" s="4"/>
      <c r="LHJ86" s="4"/>
      <c r="LHK86" s="4"/>
      <c r="LHL86" s="4"/>
      <c r="LHM86" s="4"/>
      <c r="LHN86" s="4"/>
      <c r="LHO86" s="4"/>
      <c r="LHP86" s="4"/>
      <c r="LHQ86" s="4"/>
      <c r="LHR86" s="4"/>
      <c r="LHS86" s="4"/>
      <c r="LHT86" s="4"/>
      <c r="LHU86" s="4"/>
      <c r="LHV86" s="4"/>
      <c r="LHW86" s="4"/>
      <c r="LHX86" s="4"/>
      <c r="LHY86" s="4"/>
      <c r="LHZ86" s="4"/>
      <c r="LIA86" s="4"/>
      <c r="LIB86" s="4"/>
      <c r="LIC86" s="4"/>
      <c r="LID86" s="4"/>
      <c r="LIE86" s="4"/>
      <c r="LIF86" s="4"/>
      <c r="LIG86" s="4"/>
      <c r="LIH86" s="4"/>
      <c r="LII86" s="4"/>
      <c r="LIJ86" s="4"/>
      <c r="LIK86" s="4"/>
      <c r="LIL86" s="4"/>
      <c r="LIM86" s="4"/>
      <c r="LIN86" s="4"/>
      <c r="LIO86" s="4"/>
      <c r="LIP86" s="4"/>
      <c r="LIQ86" s="4"/>
      <c r="LIR86" s="4"/>
      <c r="LIS86" s="4"/>
      <c r="LIT86" s="4"/>
      <c r="LIU86" s="4"/>
      <c r="LIV86" s="4"/>
      <c r="LIW86" s="4"/>
      <c r="LIX86" s="4"/>
      <c r="LIY86" s="4"/>
      <c r="LIZ86" s="4"/>
      <c r="LJA86" s="4"/>
      <c r="LJB86" s="4"/>
      <c r="LJC86" s="4"/>
      <c r="LJD86" s="4"/>
      <c r="LJE86" s="4"/>
      <c r="LJF86" s="4"/>
      <c r="LJG86" s="4"/>
      <c r="LJH86" s="4"/>
      <c r="LJI86" s="4"/>
      <c r="LJJ86" s="4"/>
      <c r="LJK86" s="4"/>
      <c r="LJL86" s="4"/>
      <c r="LJM86" s="4"/>
      <c r="LJN86" s="4"/>
      <c r="LJO86" s="4"/>
      <c r="LJP86" s="4"/>
      <c r="LJQ86" s="4"/>
      <c r="LJR86" s="4"/>
      <c r="LJS86" s="4"/>
      <c r="LJT86" s="4"/>
      <c r="LJU86" s="4"/>
      <c r="LJV86" s="4"/>
      <c r="LJW86" s="4"/>
      <c r="LJX86" s="4"/>
      <c r="LJY86" s="4"/>
      <c r="LJZ86" s="4"/>
      <c r="LKA86" s="4"/>
      <c r="LKB86" s="4"/>
      <c r="LKC86" s="4"/>
      <c r="LKD86" s="4"/>
      <c r="LKE86" s="4"/>
      <c r="LKF86" s="4"/>
      <c r="LKG86" s="4"/>
      <c r="LKH86" s="4"/>
      <c r="LKI86" s="4"/>
      <c r="LKJ86" s="4"/>
      <c r="LKK86" s="4"/>
      <c r="LKL86" s="4"/>
      <c r="LKM86" s="4"/>
      <c r="LKN86" s="4"/>
      <c r="LKO86" s="4"/>
      <c r="LKP86" s="4"/>
      <c r="LKQ86" s="4"/>
      <c r="LKR86" s="4"/>
      <c r="LKS86" s="4"/>
      <c r="LKT86" s="4"/>
      <c r="LKU86" s="4"/>
      <c r="LKV86" s="4"/>
      <c r="LKW86" s="4"/>
      <c r="LKX86" s="4"/>
      <c r="LKY86" s="4"/>
      <c r="LKZ86" s="4"/>
      <c r="LLA86" s="4"/>
      <c r="LLB86" s="4"/>
      <c r="LLC86" s="4"/>
      <c r="LLD86" s="4"/>
      <c r="LLE86" s="4"/>
      <c r="LLF86" s="4"/>
      <c r="LLG86" s="4"/>
      <c r="LLH86" s="4"/>
      <c r="LLI86" s="4"/>
      <c r="LLJ86" s="4"/>
      <c r="LLK86" s="4"/>
      <c r="LLL86" s="4"/>
      <c r="LLM86" s="4"/>
      <c r="LLN86" s="4"/>
      <c r="LLO86" s="4"/>
      <c r="LLP86" s="4"/>
      <c r="LLQ86" s="4"/>
      <c r="LLR86" s="4"/>
      <c r="LLS86" s="4"/>
      <c r="LLT86" s="4"/>
      <c r="LLU86" s="4"/>
      <c r="LLV86" s="4"/>
      <c r="LLW86" s="4"/>
      <c r="LLX86" s="4"/>
      <c r="LLY86" s="4"/>
      <c r="LLZ86" s="4"/>
      <c r="LMA86" s="4"/>
      <c r="LMB86" s="4"/>
      <c r="LMC86" s="4"/>
      <c r="LMD86" s="4"/>
      <c r="LME86" s="4"/>
      <c r="LMF86" s="4"/>
      <c r="LMG86" s="4"/>
      <c r="LMH86" s="4"/>
      <c r="LMI86" s="4"/>
      <c r="LMJ86" s="4"/>
      <c r="LMK86" s="4"/>
      <c r="LML86" s="4"/>
      <c r="LMM86" s="4"/>
      <c r="LMN86" s="4"/>
      <c r="LMO86" s="4"/>
      <c r="LMP86" s="4"/>
      <c r="LMQ86" s="4"/>
      <c r="LMR86" s="4"/>
      <c r="LMS86" s="4"/>
      <c r="LMT86" s="4"/>
      <c r="LMU86" s="4"/>
      <c r="LMV86" s="4"/>
      <c r="LMW86" s="4"/>
      <c r="LMX86" s="4"/>
      <c r="LMY86" s="4"/>
      <c r="LMZ86" s="4"/>
      <c r="LNA86" s="4"/>
      <c r="LNB86" s="4"/>
      <c r="LNC86" s="4"/>
      <c r="LND86" s="4"/>
      <c r="LNE86" s="4"/>
      <c r="LNF86" s="4"/>
      <c r="LNG86" s="4"/>
      <c r="LNH86" s="4"/>
      <c r="LNI86" s="4"/>
      <c r="LNJ86" s="4"/>
      <c r="LNK86" s="4"/>
      <c r="LNL86" s="4"/>
      <c r="LNM86" s="4"/>
      <c r="LNN86" s="4"/>
      <c r="LNO86" s="4"/>
      <c r="LNP86" s="4"/>
      <c r="LNQ86" s="4"/>
      <c r="LNR86" s="4"/>
      <c r="LNS86" s="4"/>
      <c r="LNT86" s="4"/>
      <c r="LNU86" s="4"/>
      <c r="LNV86" s="4"/>
      <c r="LNW86" s="4"/>
      <c r="LNX86" s="4"/>
      <c r="LNY86" s="4"/>
      <c r="LNZ86" s="4"/>
      <c r="LOA86" s="4"/>
      <c r="LOB86" s="4"/>
      <c r="LOC86" s="4"/>
      <c r="LOD86" s="4"/>
      <c r="LOE86" s="4"/>
      <c r="LOF86" s="4"/>
      <c r="LOG86" s="4"/>
      <c r="LOH86" s="4"/>
      <c r="LOI86" s="4"/>
      <c r="LOJ86" s="4"/>
      <c r="LOK86" s="4"/>
      <c r="LOL86" s="4"/>
      <c r="LOM86" s="4"/>
      <c r="LON86" s="4"/>
      <c r="LOO86" s="4"/>
      <c r="LOP86" s="4"/>
      <c r="LOQ86" s="4"/>
      <c r="LOR86" s="4"/>
      <c r="LOS86" s="4"/>
      <c r="LOT86" s="4"/>
      <c r="LOU86" s="4"/>
      <c r="LOV86" s="4"/>
      <c r="LOW86" s="4"/>
      <c r="LOX86" s="4"/>
      <c r="LOY86" s="4"/>
      <c r="LOZ86" s="4"/>
      <c r="LPA86" s="4"/>
      <c r="LPB86" s="4"/>
      <c r="LPC86" s="4"/>
      <c r="LPD86" s="4"/>
      <c r="LPE86" s="4"/>
      <c r="LPF86" s="4"/>
      <c r="LPG86" s="4"/>
      <c r="LPH86" s="4"/>
      <c r="LPI86" s="4"/>
      <c r="LPJ86" s="4"/>
      <c r="LPK86" s="4"/>
      <c r="LPL86" s="4"/>
      <c r="LPM86" s="4"/>
      <c r="LPN86" s="4"/>
      <c r="LPO86" s="4"/>
      <c r="LPP86" s="4"/>
      <c r="LPQ86" s="4"/>
      <c r="LPR86" s="4"/>
      <c r="LPS86" s="4"/>
      <c r="LPT86" s="4"/>
      <c r="LPU86" s="4"/>
      <c r="LPV86" s="4"/>
      <c r="LPW86" s="4"/>
      <c r="LPX86" s="4"/>
      <c r="LPY86" s="4"/>
      <c r="LPZ86" s="4"/>
      <c r="LQA86" s="4"/>
      <c r="LQB86" s="4"/>
      <c r="LQC86" s="4"/>
      <c r="LQD86" s="4"/>
      <c r="LQE86" s="4"/>
      <c r="LQF86" s="4"/>
      <c r="LQG86" s="4"/>
      <c r="LQH86" s="4"/>
      <c r="LQI86" s="4"/>
      <c r="LQJ86" s="4"/>
      <c r="LQK86" s="4"/>
      <c r="LQL86" s="4"/>
      <c r="LQM86" s="4"/>
      <c r="LQN86" s="4"/>
      <c r="LQO86" s="4"/>
      <c r="LQP86" s="4"/>
      <c r="LQQ86" s="4"/>
      <c r="LQR86" s="4"/>
      <c r="LQS86" s="4"/>
      <c r="LQT86" s="4"/>
      <c r="LQU86" s="4"/>
      <c r="LQV86" s="4"/>
      <c r="LQW86" s="4"/>
      <c r="LQX86" s="4"/>
      <c r="LQY86" s="4"/>
      <c r="LQZ86" s="4"/>
      <c r="LRA86" s="4"/>
      <c r="LRB86" s="4"/>
      <c r="LRC86" s="4"/>
      <c r="LRD86" s="4"/>
      <c r="LRE86" s="4"/>
      <c r="LRF86" s="4"/>
      <c r="LRG86" s="4"/>
      <c r="LRH86" s="4"/>
      <c r="LRI86" s="4"/>
      <c r="LRJ86" s="4"/>
      <c r="LRK86" s="4"/>
      <c r="LRL86" s="4"/>
      <c r="LRM86" s="4"/>
      <c r="LRN86" s="4"/>
      <c r="LRO86" s="4"/>
      <c r="LRP86" s="4"/>
      <c r="LRQ86" s="4"/>
      <c r="LRR86" s="4"/>
      <c r="LRS86" s="4"/>
      <c r="LRT86" s="4"/>
      <c r="LRU86" s="4"/>
      <c r="LRV86" s="4"/>
      <c r="LRW86" s="4"/>
      <c r="LRX86" s="4"/>
      <c r="LRY86" s="4"/>
      <c r="LRZ86" s="4"/>
      <c r="LSA86" s="4"/>
      <c r="LSB86" s="4"/>
      <c r="LSC86" s="4"/>
      <c r="LSD86" s="4"/>
      <c r="LSE86" s="4"/>
      <c r="LSF86" s="4"/>
      <c r="LSG86" s="4"/>
      <c r="LSH86" s="4"/>
      <c r="LSI86" s="4"/>
      <c r="LSJ86" s="4"/>
      <c r="LSK86" s="4"/>
      <c r="LSL86" s="4"/>
      <c r="LSM86" s="4"/>
      <c r="LSN86" s="4"/>
      <c r="LSO86" s="4"/>
      <c r="LSP86" s="4"/>
      <c r="LSQ86" s="4"/>
      <c r="LSR86" s="4"/>
      <c r="LSS86" s="4"/>
      <c r="LST86" s="4"/>
      <c r="LSU86" s="4"/>
      <c r="LSV86" s="4"/>
      <c r="LSW86" s="4"/>
      <c r="LSX86" s="4"/>
      <c r="LSY86" s="4"/>
      <c r="LSZ86" s="4"/>
      <c r="LTA86" s="4"/>
      <c r="LTB86" s="4"/>
      <c r="LTC86" s="4"/>
      <c r="LTD86" s="4"/>
      <c r="LTE86" s="4"/>
      <c r="LTF86" s="4"/>
      <c r="LTG86" s="4"/>
      <c r="LTH86" s="4"/>
      <c r="LTI86" s="4"/>
      <c r="LTJ86" s="4"/>
      <c r="LTK86" s="4"/>
      <c r="LTL86" s="4"/>
      <c r="LTM86" s="4"/>
      <c r="LTN86" s="4"/>
      <c r="LTO86" s="4"/>
      <c r="LTP86" s="4"/>
      <c r="LTQ86" s="4"/>
      <c r="LTR86" s="4"/>
      <c r="LTS86" s="4"/>
      <c r="LTT86" s="4"/>
      <c r="LTU86" s="4"/>
      <c r="LTV86" s="4"/>
      <c r="LTW86" s="4"/>
      <c r="LTX86" s="4"/>
      <c r="LTY86" s="4"/>
      <c r="LTZ86" s="4"/>
      <c r="LUA86" s="4"/>
      <c r="LUB86" s="4"/>
      <c r="LUC86" s="4"/>
      <c r="LUD86" s="4"/>
      <c r="LUE86" s="4"/>
      <c r="LUF86" s="4"/>
      <c r="LUG86" s="4"/>
      <c r="LUH86" s="4"/>
      <c r="LUI86" s="4"/>
      <c r="LUJ86" s="4"/>
      <c r="LUK86" s="4"/>
      <c r="LUL86" s="4"/>
      <c r="LUM86" s="4"/>
      <c r="LUN86" s="4"/>
      <c r="LUO86" s="4"/>
      <c r="LUP86" s="4"/>
      <c r="LUQ86" s="4"/>
      <c r="LUR86" s="4"/>
      <c r="LUS86" s="4"/>
      <c r="LUT86" s="4"/>
      <c r="LUU86" s="4"/>
      <c r="LUV86" s="4"/>
      <c r="LUW86" s="4"/>
      <c r="LUX86" s="4"/>
      <c r="LUY86" s="4"/>
      <c r="LUZ86" s="4"/>
      <c r="LVA86" s="4"/>
      <c r="LVB86" s="4"/>
      <c r="LVC86" s="4"/>
      <c r="LVD86" s="4"/>
      <c r="LVE86" s="4"/>
      <c r="LVF86" s="4"/>
      <c r="LVG86" s="4"/>
      <c r="LVH86" s="4"/>
      <c r="LVI86" s="4"/>
      <c r="LVJ86" s="4"/>
      <c r="LVK86" s="4"/>
      <c r="LVL86" s="4"/>
      <c r="LVM86" s="4"/>
      <c r="LVN86" s="4"/>
      <c r="LVO86" s="4"/>
      <c r="LVP86" s="4"/>
      <c r="LVQ86" s="4"/>
      <c r="LVR86" s="4"/>
      <c r="LVS86" s="4"/>
      <c r="LVT86" s="4"/>
      <c r="LVU86" s="4"/>
      <c r="LVV86" s="4"/>
      <c r="LVW86" s="4"/>
      <c r="LVX86" s="4"/>
      <c r="LVY86" s="4"/>
      <c r="LVZ86" s="4"/>
      <c r="LWA86" s="4"/>
      <c r="LWB86" s="4"/>
      <c r="LWC86" s="4"/>
      <c r="LWD86" s="4"/>
      <c r="LWE86" s="4"/>
      <c r="LWF86" s="4"/>
      <c r="LWG86" s="4"/>
      <c r="LWH86" s="4"/>
      <c r="LWI86" s="4"/>
      <c r="LWJ86" s="4"/>
      <c r="LWK86" s="4"/>
      <c r="LWL86" s="4"/>
      <c r="LWM86" s="4"/>
      <c r="LWN86" s="4"/>
      <c r="LWO86" s="4"/>
      <c r="LWP86" s="4"/>
      <c r="LWQ86" s="4"/>
      <c r="LWR86" s="4"/>
      <c r="LWS86" s="4"/>
      <c r="LWT86" s="4"/>
      <c r="LWU86" s="4"/>
      <c r="LWV86" s="4"/>
      <c r="LWW86" s="4"/>
      <c r="LWX86" s="4"/>
      <c r="LWY86" s="4"/>
      <c r="LWZ86" s="4"/>
      <c r="LXA86" s="4"/>
      <c r="LXB86" s="4"/>
      <c r="LXC86" s="4"/>
      <c r="LXD86" s="4"/>
      <c r="LXE86" s="4"/>
      <c r="LXF86" s="4"/>
      <c r="LXG86" s="4"/>
      <c r="LXH86" s="4"/>
      <c r="LXI86" s="4"/>
      <c r="LXJ86" s="4"/>
      <c r="LXK86" s="4"/>
      <c r="LXL86" s="4"/>
      <c r="LXM86" s="4"/>
      <c r="LXN86" s="4"/>
      <c r="LXO86" s="4"/>
      <c r="LXP86" s="4"/>
      <c r="LXQ86" s="4"/>
      <c r="LXR86" s="4"/>
      <c r="LXS86" s="4"/>
      <c r="LXT86" s="4"/>
      <c r="LXU86" s="4"/>
      <c r="LXV86" s="4"/>
      <c r="LXW86" s="4"/>
      <c r="LXX86" s="4"/>
      <c r="LXY86" s="4"/>
      <c r="LXZ86" s="4"/>
      <c r="LYA86" s="4"/>
      <c r="LYB86" s="4"/>
      <c r="LYC86" s="4"/>
      <c r="LYD86" s="4"/>
      <c r="LYE86" s="4"/>
      <c r="LYF86" s="4"/>
      <c r="LYG86" s="4"/>
      <c r="LYH86" s="4"/>
      <c r="LYI86" s="4"/>
      <c r="LYJ86" s="4"/>
      <c r="LYK86" s="4"/>
      <c r="LYL86" s="4"/>
      <c r="LYM86" s="4"/>
      <c r="LYN86" s="4"/>
      <c r="LYO86" s="4"/>
      <c r="LYP86" s="4"/>
      <c r="LYQ86" s="4"/>
      <c r="LYR86" s="4"/>
      <c r="LYS86" s="4"/>
      <c r="LYT86" s="4"/>
      <c r="LYU86" s="4"/>
      <c r="LYV86" s="4"/>
      <c r="LYW86" s="4"/>
      <c r="LYX86" s="4"/>
      <c r="LYY86" s="4"/>
      <c r="LYZ86" s="4"/>
      <c r="LZA86" s="4"/>
      <c r="LZB86" s="4"/>
      <c r="LZC86" s="4"/>
      <c r="LZD86" s="4"/>
      <c r="LZE86" s="4"/>
      <c r="LZF86" s="4"/>
      <c r="LZG86" s="4"/>
      <c r="LZH86" s="4"/>
      <c r="LZI86" s="4"/>
      <c r="LZJ86" s="4"/>
      <c r="LZK86" s="4"/>
      <c r="LZL86" s="4"/>
      <c r="LZM86" s="4"/>
      <c r="LZN86" s="4"/>
      <c r="LZO86" s="4"/>
      <c r="LZP86" s="4"/>
      <c r="LZQ86" s="4"/>
      <c r="LZR86" s="4"/>
      <c r="LZS86" s="4"/>
      <c r="LZT86" s="4"/>
      <c r="LZU86" s="4"/>
      <c r="LZV86" s="4"/>
      <c r="LZW86" s="4"/>
      <c r="LZX86" s="4"/>
      <c r="LZY86" s="4"/>
      <c r="LZZ86" s="4"/>
      <c r="MAA86" s="4"/>
      <c r="MAB86" s="4"/>
      <c r="MAC86" s="4"/>
      <c r="MAD86" s="4"/>
      <c r="MAE86" s="4"/>
      <c r="MAF86" s="4"/>
      <c r="MAG86" s="4"/>
      <c r="MAH86" s="4"/>
      <c r="MAI86" s="4"/>
      <c r="MAJ86" s="4"/>
      <c r="MAK86" s="4"/>
      <c r="MAL86" s="4"/>
      <c r="MAM86" s="4"/>
      <c r="MAN86" s="4"/>
      <c r="MAO86" s="4"/>
      <c r="MAP86" s="4"/>
      <c r="MAQ86" s="4"/>
      <c r="MAR86" s="4"/>
      <c r="MAS86" s="4"/>
      <c r="MAT86" s="4"/>
      <c r="MAU86" s="4"/>
      <c r="MAV86" s="4"/>
      <c r="MAW86" s="4"/>
      <c r="MAX86" s="4"/>
      <c r="MAY86" s="4"/>
      <c r="MAZ86" s="4"/>
      <c r="MBA86" s="4"/>
      <c r="MBB86" s="4"/>
      <c r="MBC86" s="4"/>
      <c r="MBD86" s="4"/>
      <c r="MBE86" s="4"/>
      <c r="MBF86" s="4"/>
      <c r="MBG86" s="4"/>
      <c r="MBH86" s="4"/>
      <c r="MBI86" s="4"/>
      <c r="MBJ86" s="4"/>
      <c r="MBK86" s="4"/>
      <c r="MBL86" s="4"/>
      <c r="MBM86" s="4"/>
      <c r="MBN86" s="4"/>
      <c r="MBO86" s="4"/>
      <c r="MBP86" s="4"/>
      <c r="MBQ86" s="4"/>
      <c r="MBR86" s="4"/>
      <c r="MBS86" s="4"/>
      <c r="MBT86" s="4"/>
      <c r="MBU86" s="4"/>
      <c r="MBV86" s="4"/>
      <c r="MBW86" s="4"/>
      <c r="MBX86" s="4"/>
      <c r="MBY86" s="4"/>
      <c r="MBZ86" s="4"/>
      <c r="MCA86" s="4"/>
      <c r="MCB86" s="4"/>
      <c r="MCC86" s="4"/>
      <c r="MCD86" s="4"/>
      <c r="MCE86" s="4"/>
      <c r="MCF86" s="4"/>
      <c r="MCG86" s="4"/>
      <c r="MCH86" s="4"/>
      <c r="MCI86" s="4"/>
      <c r="MCJ86" s="4"/>
      <c r="MCK86" s="4"/>
      <c r="MCL86" s="4"/>
      <c r="MCM86" s="4"/>
      <c r="MCN86" s="4"/>
      <c r="MCO86" s="4"/>
      <c r="MCP86" s="4"/>
      <c r="MCQ86" s="4"/>
      <c r="MCR86" s="4"/>
      <c r="MCS86" s="4"/>
      <c r="MCT86" s="4"/>
      <c r="MCU86" s="4"/>
      <c r="MCV86" s="4"/>
      <c r="MCW86" s="4"/>
      <c r="MCX86" s="4"/>
      <c r="MCY86" s="4"/>
      <c r="MCZ86" s="4"/>
      <c r="MDA86" s="4"/>
      <c r="MDB86" s="4"/>
      <c r="MDC86" s="4"/>
      <c r="MDD86" s="4"/>
      <c r="MDE86" s="4"/>
      <c r="MDF86" s="4"/>
      <c r="MDG86" s="4"/>
      <c r="MDH86" s="4"/>
      <c r="MDI86" s="4"/>
      <c r="MDJ86" s="4"/>
      <c r="MDK86" s="4"/>
      <c r="MDL86" s="4"/>
      <c r="MDM86" s="4"/>
      <c r="MDN86" s="4"/>
      <c r="MDO86" s="4"/>
      <c r="MDP86" s="4"/>
      <c r="MDQ86" s="4"/>
      <c r="MDR86" s="4"/>
      <c r="MDS86" s="4"/>
      <c r="MDT86" s="4"/>
      <c r="MDU86" s="4"/>
      <c r="MDV86" s="4"/>
      <c r="MDW86" s="4"/>
      <c r="MDX86" s="4"/>
      <c r="MDY86" s="4"/>
      <c r="MDZ86" s="4"/>
      <c r="MEA86" s="4"/>
      <c r="MEB86" s="4"/>
      <c r="MEC86" s="4"/>
      <c r="MED86" s="4"/>
      <c r="MEE86" s="4"/>
      <c r="MEF86" s="4"/>
      <c r="MEG86" s="4"/>
      <c r="MEH86" s="4"/>
      <c r="MEI86" s="4"/>
      <c r="MEJ86" s="4"/>
      <c r="MEK86" s="4"/>
      <c r="MEL86" s="4"/>
      <c r="MEM86" s="4"/>
      <c r="MEN86" s="4"/>
      <c r="MEO86" s="4"/>
      <c r="MEP86" s="4"/>
      <c r="MEQ86" s="4"/>
      <c r="MER86" s="4"/>
      <c r="MES86" s="4"/>
      <c r="MET86" s="4"/>
      <c r="MEU86" s="4"/>
      <c r="MEV86" s="4"/>
      <c r="MEW86" s="4"/>
      <c r="MEX86" s="4"/>
      <c r="MEY86" s="4"/>
      <c r="MEZ86" s="4"/>
      <c r="MFA86" s="4"/>
      <c r="MFB86" s="4"/>
      <c r="MFC86" s="4"/>
      <c r="MFD86" s="4"/>
      <c r="MFE86" s="4"/>
      <c r="MFF86" s="4"/>
      <c r="MFG86" s="4"/>
      <c r="MFH86" s="4"/>
      <c r="MFI86" s="4"/>
      <c r="MFJ86" s="4"/>
      <c r="MFK86" s="4"/>
      <c r="MFL86" s="4"/>
      <c r="MFM86" s="4"/>
      <c r="MFN86" s="4"/>
      <c r="MFO86" s="4"/>
      <c r="MFP86" s="4"/>
      <c r="MFQ86" s="4"/>
      <c r="MFR86" s="4"/>
      <c r="MFS86" s="4"/>
      <c r="MFT86" s="4"/>
      <c r="MFU86" s="4"/>
      <c r="MFV86" s="4"/>
      <c r="MFW86" s="4"/>
      <c r="MFX86" s="4"/>
      <c r="MFY86" s="4"/>
      <c r="MFZ86" s="4"/>
      <c r="MGA86" s="4"/>
      <c r="MGB86" s="4"/>
      <c r="MGC86" s="4"/>
      <c r="MGD86" s="4"/>
      <c r="MGE86" s="4"/>
      <c r="MGF86" s="4"/>
      <c r="MGG86" s="4"/>
      <c r="MGH86" s="4"/>
      <c r="MGI86" s="4"/>
      <c r="MGJ86" s="4"/>
      <c r="MGK86" s="4"/>
      <c r="MGL86" s="4"/>
      <c r="MGM86" s="4"/>
      <c r="MGN86" s="4"/>
      <c r="MGO86" s="4"/>
      <c r="MGP86" s="4"/>
      <c r="MGQ86" s="4"/>
      <c r="MGR86" s="4"/>
      <c r="MGS86" s="4"/>
      <c r="MGT86" s="4"/>
      <c r="MGU86" s="4"/>
      <c r="MGV86" s="4"/>
      <c r="MGW86" s="4"/>
      <c r="MGX86" s="4"/>
      <c r="MGY86" s="4"/>
      <c r="MGZ86" s="4"/>
      <c r="MHA86" s="4"/>
      <c r="MHB86" s="4"/>
      <c r="MHC86" s="4"/>
      <c r="MHD86" s="4"/>
      <c r="MHE86" s="4"/>
      <c r="MHF86" s="4"/>
      <c r="MHG86" s="4"/>
      <c r="MHH86" s="4"/>
      <c r="MHI86" s="4"/>
      <c r="MHJ86" s="4"/>
      <c r="MHK86" s="4"/>
      <c r="MHL86" s="4"/>
      <c r="MHM86" s="4"/>
      <c r="MHN86" s="4"/>
      <c r="MHO86" s="4"/>
      <c r="MHP86" s="4"/>
      <c r="MHQ86" s="4"/>
      <c r="MHR86" s="4"/>
      <c r="MHS86" s="4"/>
      <c r="MHT86" s="4"/>
      <c r="MHU86" s="4"/>
      <c r="MHV86" s="4"/>
      <c r="MHW86" s="4"/>
      <c r="MHX86" s="4"/>
      <c r="MHY86" s="4"/>
      <c r="MHZ86" s="4"/>
      <c r="MIA86" s="4"/>
      <c r="MIB86" s="4"/>
      <c r="MIC86" s="4"/>
      <c r="MID86" s="4"/>
      <c r="MIE86" s="4"/>
      <c r="MIF86" s="4"/>
      <c r="MIG86" s="4"/>
      <c r="MIH86" s="4"/>
      <c r="MII86" s="4"/>
      <c r="MIJ86" s="4"/>
      <c r="MIK86" s="4"/>
      <c r="MIL86" s="4"/>
      <c r="MIM86" s="4"/>
      <c r="MIN86" s="4"/>
      <c r="MIO86" s="4"/>
      <c r="MIP86" s="4"/>
      <c r="MIQ86" s="4"/>
      <c r="MIR86" s="4"/>
      <c r="MIS86" s="4"/>
      <c r="MIT86" s="4"/>
      <c r="MIU86" s="4"/>
      <c r="MIV86" s="4"/>
      <c r="MIW86" s="4"/>
      <c r="MIX86" s="4"/>
      <c r="MIY86" s="4"/>
      <c r="MIZ86" s="4"/>
      <c r="MJA86" s="4"/>
      <c r="MJB86" s="4"/>
      <c r="MJC86" s="4"/>
      <c r="MJD86" s="4"/>
      <c r="MJE86" s="4"/>
      <c r="MJF86" s="4"/>
      <c r="MJG86" s="4"/>
      <c r="MJH86" s="4"/>
      <c r="MJI86" s="4"/>
      <c r="MJJ86" s="4"/>
      <c r="MJK86" s="4"/>
      <c r="MJL86" s="4"/>
      <c r="MJM86" s="4"/>
      <c r="MJN86" s="4"/>
      <c r="MJO86" s="4"/>
      <c r="MJP86" s="4"/>
      <c r="MJQ86" s="4"/>
      <c r="MJR86" s="4"/>
      <c r="MJS86" s="4"/>
      <c r="MJT86" s="4"/>
      <c r="MJU86" s="4"/>
      <c r="MJV86" s="4"/>
      <c r="MJW86" s="4"/>
      <c r="MJX86" s="4"/>
      <c r="MJY86" s="4"/>
      <c r="MJZ86" s="4"/>
      <c r="MKA86" s="4"/>
      <c r="MKB86" s="4"/>
      <c r="MKC86" s="4"/>
      <c r="MKD86" s="4"/>
      <c r="MKE86" s="4"/>
      <c r="MKF86" s="4"/>
      <c r="MKG86" s="4"/>
      <c r="MKH86" s="4"/>
      <c r="MKI86" s="4"/>
      <c r="MKJ86" s="4"/>
      <c r="MKK86" s="4"/>
      <c r="MKL86" s="4"/>
      <c r="MKM86" s="4"/>
      <c r="MKN86" s="4"/>
      <c r="MKO86" s="4"/>
      <c r="MKP86" s="4"/>
      <c r="MKQ86" s="4"/>
      <c r="MKR86" s="4"/>
      <c r="MKS86" s="4"/>
      <c r="MKT86" s="4"/>
      <c r="MKU86" s="4"/>
      <c r="MKV86" s="4"/>
      <c r="MKW86" s="4"/>
      <c r="MKX86" s="4"/>
      <c r="MKY86" s="4"/>
      <c r="MKZ86" s="4"/>
      <c r="MLA86" s="4"/>
      <c r="MLB86" s="4"/>
      <c r="MLC86" s="4"/>
      <c r="MLD86" s="4"/>
      <c r="MLE86" s="4"/>
      <c r="MLF86" s="4"/>
      <c r="MLG86" s="4"/>
      <c r="MLH86" s="4"/>
      <c r="MLI86" s="4"/>
      <c r="MLJ86" s="4"/>
      <c r="MLK86" s="4"/>
      <c r="MLL86" s="4"/>
      <c r="MLM86" s="4"/>
      <c r="MLN86" s="4"/>
      <c r="MLO86" s="4"/>
      <c r="MLP86" s="4"/>
      <c r="MLQ86" s="4"/>
      <c r="MLR86" s="4"/>
      <c r="MLS86" s="4"/>
      <c r="MLT86" s="4"/>
      <c r="MLU86" s="4"/>
      <c r="MLV86" s="4"/>
      <c r="MLW86" s="4"/>
      <c r="MLX86" s="4"/>
      <c r="MLY86" s="4"/>
      <c r="MLZ86" s="4"/>
      <c r="MMA86" s="4"/>
      <c r="MMB86" s="4"/>
      <c r="MMC86" s="4"/>
      <c r="MMD86" s="4"/>
      <c r="MME86" s="4"/>
      <c r="MMF86" s="4"/>
      <c r="MMG86" s="4"/>
      <c r="MMH86" s="4"/>
      <c r="MMI86" s="4"/>
      <c r="MMJ86" s="4"/>
      <c r="MMK86" s="4"/>
      <c r="MML86" s="4"/>
      <c r="MMM86" s="4"/>
      <c r="MMN86" s="4"/>
      <c r="MMO86" s="4"/>
      <c r="MMP86" s="4"/>
      <c r="MMQ86" s="4"/>
      <c r="MMR86" s="4"/>
      <c r="MMS86" s="4"/>
      <c r="MMT86" s="4"/>
      <c r="MMU86" s="4"/>
      <c r="MMV86" s="4"/>
      <c r="MMW86" s="4"/>
      <c r="MMX86" s="4"/>
      <c r="MMY86" s="4"/>
      <c r="MMZ86" s="4"/>
      <c r="MNA86" s="4"/>
      <c r="MNB86" s="4"/>
      <c r="MNC86" s="4"/>
      <c r="MND86" s="4"/>
      <c r="MNE86" s="4"/>
      <c r="MNF86" s="4"/>
      <c r="MNG86" s="4"/>
      <c r="MNH86" s="4"/>
      <c r="MNI86" s="4"/>
      <c r="MNJ86" s="4"/>
      <c r="MNK86" s="4"/>
      <c r="MNL86" s="4"/>
      <c r="MNM86" s="4"/>
      <c r="MNN86" s="4"/>
      <c r="MNO86" s="4"/>
      <c r="MNP86" s="4"/>
      <c r="MNQ86" s="4"/>
      <c r="MNR86" s="4"/>
      <c r="MNS86" s="4"/>
      <c r="MNT86" s="4"/>
      <c r="MNU86" s="4"/>
      <c r="MNV86" s="4"/>
      <c r="MNW86" s="4"/>
      <c r="MNX86" s="4"/>
      <c r="MNY86" s="4"/>
      <c r="MNZ86" s="4"/>
      <c r="MOA86" s="4"/>
      <c r="MOB86" s="4"/>
      <c r="MOC86" s="4"/>
      <c r="MOD86" s="4"/>
      <c r="MOE86" s="4"/>
      <c r="MOF86" s="4"/>
      <c r="MOG86" s="4"/>
      <c r="MOH86" s="4"/>
      <c r="MOI86" s="4"/>
      <c r="MOJ86" s="4"/>
      <c r="MOK86" s="4"/>
      <c r="MOL86" s="4"/>
      <c r="MOM86" s="4"/>
      <c r="MON86" s="4"/>
      <c r="MOO86" s="4"/>
      <c r="MOP86" s="4"/>
      <c r="MOQ86" s="4"/>
      <c r="MOR86" s="4"/>
      <c r="MOS86" s="4"/>
      <c r="MOT86" s="4"/>
      <c r="MOU86" s="4"/>
      <c r="MOV86" s="4"/>
      <c r="MOW86" s="4"/>
      <c r="MOX86" s="4"/>
      <c r="MOY86" s="4"/>
      <c r="MOZ86" s="4"/>
      <c r="MPA86" s="4"/>
      <c r="MPB86" s="4"/>
      <c r="MPC86" s="4"/>
      <c r="MPD86" s="4"/>
      <c r="MPE86" s="4"/>
      <c r="MPF86" s="4"/>
      <c r="MPG86" s="4"/>
      <c r="MPH86" s="4"/>
      <c r="MPI86" s="4"/>
      <c r="MPJ86" s="4"/>
      <c r="MPK86" s="4"/>
      <c r="MPL86" s="4"/>
      <c r="MPM86" s="4"/>
      <c r="MPN86" s="4"/>
      <c r="MPO86" s="4"/>
      <c r="MPP86" s="4"/>
      <c r="MPQ86" s="4"/>
      <c r="MPR86" s="4"/>
      <c r="MPS86" s="4"/>
      <c r="MPT86" s="4"/>
      <c r="MPU86" s="4"/>
      <c r="MPV86" s="4"/>
      <c r="MPW86" s="4"/>
      <c r="MPX86" s="4"/>
      <c r="MPY86" s="4"/>
      <c r="MPZ86" s="4"/>
      <c r="MQA86" s="4"/>
      <c r="MQB86" s="4"/>
      <c r="MQC86" s="4"/>
      <c r="MQD86" s="4"/>
      <c r="MQE86" s="4"/>
      <c r="MQF86" s="4"/>
      <c r="MQG86" s="4"/>
      <c r="MQH86" s="4"/>
      <c r="MQI86" s="4"/>
      <c r="MQJ86" s="4"/>
      <c r="MQK86" s="4"/>
      <c r="MQL86" s="4"/>
      <c r="MQM86" s="4"/>
      <c r="MQN86" s="4"/>
      <c r="MQO86" s="4"/>
      <c r="MQP86" s="4"/>
      <c r="MQQ86" s="4"/>
      <c r="MQR86" s="4"/>
      <c r="MQS86" s="4"/>
      <c r="MQT86" s="4"/>
      <c r="MQU86" s="4"/>
      <c r="MQV86" s="4"/>
      <c r="MQW86" s="4"/>
      <c r="MQX86" s="4"/>
      <c r="MQY86" s="4"/>
      <c r="MQZ86" s="4"/>
      <c r="MRA86" s="4"/>
      <c r="MRB86" s="4"/>
      <c r="MRC86" s="4"/>
      <c r="MRD86" s="4"/>
      <c r="MRE86" s="4"/>
      <c r="MRF86" s="4"/>
      <c r="MRG86" s="4"/>
      <c r="MRH86" s="4"/>
      <c r="MRI86" s="4"/>
      <c r="MRJ86" s="4"/>
      <c r="MRK86" s="4"/>
      <c r="MRL86" s="4"/>
      <c r="MRM86" s="4"/>
      <c r="MRN86" s="4"/>
      <c r="MRO86" s="4"/>
      <c r="MRP86" s="4"/>
      <c r="MRQ86" s="4"/>
      <c r="MRR86" s="4"/>
      <c r="MRS86" s="4"/>
      <c r="MRT86" s="4"/>
      <c r="MRU86" s="4"/>
      <c r="MRV86" s="4"/>
      <c r="MRW86" s="4"/>
      <c r="MRX86" s="4"/>
      <c r="MRY86" s="4"/>
      <c r="MRZ86" s="4"/>
      <c r="MSA86" s="4"/>
      <c r="MSB86" s="4"/>
      <c r="MSC86" s="4"/>
      <c r="MSD86" s="4"/>
      <c r="MSE86" s="4"/>
      <c r="MSF86" s="4"/>
      <c r="MSG86" s="4"/>
      <c r="MSH86" s="4"/>
      <c r="MSI86" s="4"/>
      <c r="MSJ86" s="4"/>
      <c r="MSK86" s="4"/>
      <c r="MSL86" s="4"/>
      <c r="MSM86" s="4"/>
      <c r="MSN86" s="4"/>
      <c r="MSO86" s="4"/>
      <c r="MSP86" s="4"/>
      <c r="MSQ86" s="4"/>
      <c r="MSR86" s="4"/>
      <c r="MSS86" s="4"/>
      <c r="MST86" s="4"/>
      <c r="MSU86" s="4"/>
      <c r="MSV86" s="4"/>
      <c r="MSW86" s="4"/>
      <c r="MSX86" s="4"/>
      <c r="MSY86" s="4"/>
      <c r="MSZ86" s="4"/>
      <c r="MTA86" s="4"/>
      <c r="MTB86" s="4"/>
      <c r="MTC86" s="4"/>
      <c r="MTD86" s="4"/>
      <c r="MTE86" s="4"/>
      <c r="MTF86" s="4"/>
      <c r="MTG86" s="4"/>
      <c r="MTH86" s="4"/>
      <c r="MTI86" s="4"/>
      <c r="MTJ86" s="4"/>
      <c r="MTK86" s="4"/>
      <c r="MTL86" s="4"/>
      <c r="MTM86" s="4"/>
      <c r="MTN86" s="4"/>
      <c r="MTO86" s="4"/>
      <c r="MTP86" s="4"/>
      <c r="MTQ86" s="4"/>
      <c r="MTR86" s="4"/>
      <c r="MTS86" s="4"/>
      <c r="MTT86" s="4"/>
      <c r="MTU86" s="4"/>
      <c r="MTV86" s="4"/>
      <c r="MTW86" s="4"/>
      <c r="MTX86" s="4"/>
      <c r="MTY86" s="4"/>
      <c r="MTZ86" s="4"/>
      <c r="MUA86" s="4"/>
      <c r="MUB86" s="4"/>
      <c r="MUC86" s="4"/>
      <c r="MUD86" s="4"/>
      <c r="MUE86" s="4"/>
      <c r="MUF86" s="4"/>
      <c r="MUG86" s="4"/>
      <c r="MUH86" s="4"/>
      <c r="MUI86" s="4"/>
      <c r="MUJ86" s="4"/>
      <c r="MUK86" s="4"/>
      <c r="MUL86" s="4"/>
      <c r="MUM86" s="4"/>
      <c r="MUN86" s="4"/>
      <c r="MUO86" s="4"/>
      <c r="MUP86" s="4"/>
      <c r="MUQ86" s="4"/>
      <c r="MUR86" s="4"/>
      <c r="MUS86" s="4"/>
      <c r="MUT86" s="4"/>
      <c r="MUU86" s="4"/>
      <c r="MUV86" s="4"/>
      <c r="MUW86" s="4"/>
      <c r="MUX86" s="4"/>
      <c r="MUY86" s="4"/>
      <c r="MUZ86" s="4"/>
      <c r="MVA86" s="4"/>
      <c r="MVB86" s="4"/>
      <c r="MVC86" s="4"/>
      <c r="MVD86" s="4"/>
      <c r="MVE86" s="4"/>
      <c r="MVF86" s="4"/>
      <c r="MVG86" s="4"/>
      <c r="MVH86" s="4"/>
      <c r="MVI86" s="4"/>
      <c r="MVJ86" s="4"/>
      <c r="MVK86" s="4"/>
      <c r="MVL86" s="4"/>
      <c r="MVM86" s="4"/>
      <c r="MVN86" s="4"/>
      <c r="MVO86" s="4"/>
      <c r="MVP86" s="4"/>
      <c r="MVQ86" s="4"/>
      <c r="MVR86" s="4"/>
      <c r="MVS86" s="4"/>
      <c r="MVT86" s="4"/>
      <c r="MVU86" s="4"/>
      <c r="MVV86" s="4"/>
      <c r="MVW86" s="4"/>
      <c r="MVX86" s="4"/>
      <c r="MVY86" s="4"/>
      <c r="MVZ86" s="4"/>
      <c r="MWA86" s="4"/>
      <c r="MWB86" s="4"/>
      <c r="MWC86" s="4"/>
      <c r="MWD86" s="4"/>
      <c r="MWE86" s="4"/>
      <c r="MWF86" s="4"/>
      <c r="MWG86" s="4"/>
      <c r="MWH86" s="4"/>
      <c r="MWI86" s="4"/>
      <c r="MWJ86" s="4"/>
      <c r="MWK86" s="4"/>
      <c r="MWL86" s="4"/>
      <c r="MWM86" s="4"/>
      <c r="MWN86" s="4"/>
      <c r="MWO86" s="4"/>
      <c r="MWP86" s="4"/>
      <c r="MWQ86" s="4"/>
      <c r="MWR86" s="4"/>
      <c r="MWS86" s="4"/>
      <c r="MWT86" s="4"/>
      <c r="MWU86" s="4"/>
      <c r="MWV86" s="4"/>
      <c r="MWW86" s="4"/>
      <c r="MWX86" s="4"/>
      <c r="MWY86" s="4"/>
      <c r="MWZ86" s="4"/>
      <c r="MXA86" s="4"/>
      <c r="MXB86" s="4"/>
      <c r="MXC86" s="4"/>
      <c r="MXD86" s="4"/>
      <c r="MXE86" s="4"/>
      <c r="MXF86" s="4"/>
      <c r="MXG86" s="4"/>
      <c r="MXH86" s="4"/>
      <c r="MXI86" s="4"/>
      <c r="MXJ86" s="4"/>
      <c r="MXK86" s="4"/>
      <c r="MXL86" s="4"/>
      <c r="MXM86" s="4"/>
      <c r="MXN86" s="4"/>
      <c r="MXO86" s="4"/>
      <c r="MXP86" s="4"/>
      <c r="MXQ86" s="4"/>
      <c r="MXR86" s="4"/>
      <c r="MXS86" s="4"/>
      <c r="MXT86" s="4"/>
      <c r="MXU86" s="4"/>
      <c r="MXV86" s="4"/>
      <c r="MXW86" s="4"/>
      <c r="MXX86" s="4"/>
      <c r="MXY86" s="4"/>
      <c r="MXZ86" s="4"/>
      <c r="MYA86" s="4"/>
      <c r="MYB86" s="4"/>
      <c r="MYC86" s="4"/>
      <c r="MYD86" s="4"/>
      <c r="MYE86" s="4"/>
      <c r="MYF86" s="4"/>
      <c r="MYG86" s="4"/>
      <c r="MYH86" s="4"/>
      <c r="MYI86" s="4"/>
      <c r="MYJ86" s="4"/>
      <c r="MYK86" s="4"/>
      <c r="MYL86" s="4"/>
      <c r="MYM86" s="4"/>
      <c r="MYN86" s="4"/>
      <c r="MYO86" s="4"/>
      <c r="MYP86" s="4"/>
      <c r="MYQ86" s="4"/>
      <c r="MYR86" s="4"/>
      <c r="MYS86" s="4"/>
      <c r="MYT86" s="4"/>
      <c r="MYU86" s="4"/>
      <c r="MYV86" s="4"/>
      <c r="MYW86" s="4"/>
      <c r="MYX86" s="4"/>
      <c r="MYY86" s="4"/>
      <c r="MYZ86" s="4"/>
      <c r="MZA86" s="4"/>
      <c r="MZB86" s="4"/>
      <c r="MZC86" s="4"/>
      <c r="MZD86" s="4"/>
      <c r="MZE86" s="4"/>
      <c r="MZF86" s="4"/>
      <c r="MZG86" s="4"/>
      <c r="MZH86" s="4"/>
      <c r="MZI86" s="4"/>
      <c r="MZJ86" s="4"/>
      <c r="MZK86" s="4"/>
      <c r="MZL86" s="4"/>
      <c r="MZM86" s="4"/>
      <c r="MZN86" s="4"/>
      <c r="MZO86" s="4"/>
      <c r="MZP86" s="4"/>
      <c r="MZQ86" s="4"/>
      <c r="MZR86" s="4"/>
      <c r="MZS86" s="4"/>
      <c r="MZT86" s="4"/>
      <c r="MZU86" s="4"/>
      <c r="MZV86" s="4"/>
      <c r="MZW86" s="4"/>
      <c r="MZX86" s="4"/>
      <c r="MZY86" s="4"/>
      <c r="MZZ86" s="4"/>
      <c r="NAA86" s="4"/>
      <c r="NAB86" s="4"/>
      <c r="NAC86" s="4"/>
      <c r="NAD86" s="4"/>
      <c r="NAE86" s="4"/>
      <c r="NAF86" s="4"/>
      <c r="NAG86" s="4"/>
      <c r="NAH86" s="4"/>
      <c r="NAI86" s="4"/>
      <c r="NAJ86" s="4"/>
      <c r="NAK86" s="4"/>
      <c r="NAL86" s="4"/>
      <c r="NAM86" s="4"/>
      <c r="NAN86" s="4"/>
      <c r="NAO86" s="4"/>
      <c r="NAP86" s="4"/>
      <c r="NAQ86" s="4"/>
      <c r="NAR86" s="4"/>
      <c r="NAS86" s="4"/>
      <c r="NAT86" s="4"/>
      <c r="NAU86" s="4"/>
      <c r="NAV86" s="4"/>
      <c r="NAW86" s="4"/>
      <c r="NAX86" s="4"/>
      <c r="NAY86" s="4"/>
      <c r="NAZ86" s="4"/>
      <c r="NBA86" s="4"/>
      <c r="NBB86" s="4"/>
      <c r="NBC86" s="4"/>
      <c r="NBD86" s="4"/>
      <c r="NBE86" s="4"/>
      <c r="NBF86" s="4"/>
      <c r="NBG86" s="4"/>
      <c r="NBH86" s="4"/>
      <c r="NBI86" s="4"/>
      <c r="NBJ86" s="4"/>
      <c r="NBK86" s="4"/>
      <c r="NBL86" s="4"/>
      <c r="NBM86" s="4"/>
      <c r="NBN86" s="4"/>
      <c r="NBO86" s="4"/>
      <c r="NBP86" s="4"/>
      <c r="NBQ86" s="4"/>
      <c r="NBR86" s="4"/>
      <c r="NBS86" s="4"/>
      <c r="NBT86" s="4"/>
      <c r="NBU86" s="4"/>
      <c r="NBV86" s="4"/>
      <c r="NBW86" s="4"/>
      <c r="NBX86" s="4"/>
      <c r="NBY86" s="4"/>
      <c r="NBZ86" s="4"/>
      <c r="NCA86" s="4"/>
      <c r="NCB86" s="4"/>
      <c r="NCC86" s="4"/>
      <c r="NCD86" s="4"/>
      <c r="NCE86" s="4"/>
      <c r="NCF86" s="4"/>
      <c r="NCG86" s="4"/>
      <c r="NCH86" s="4"/>
      <c r="NCI86" s="4"/>
      <c r="NCJ86" s="4"/>
      <c r="NCK86" s="4"/>
      <c r="NCL86" s="4"/>
      <c r="NCM86" s="4"/>
      <c r="NCN86" s="4"/>
      <c r="NCO86" s="4"/>
      <c r="NCP86" s="4"/>
      <c r="NCQ86" s="4"/>
      <c r="NCR86" s="4"/>
      <c r="NCS86" s="4"/>
      <c r="NCT86" s="4"/>
      <c r="NCU86" s="4"/>
      <c r="NCV86" s="4"/>
      <c r="NCW86" s="4"/>
      <c r="NCX86" s="4"/>
      <c r="NCY86" s="4"/>
      <c r="NCZ86" s="4"/>
      <c r="NDA86" s="4"/>
      <c r="NDB86" s="4"/>
      <c r="NDC86" s="4"/>
      <c r="NDD86" s="4"/>
      <c r="NDE86" s="4"/>
      <c r="NDF86" s="4"/>
      <c r="NDG86" s="4"/>
      <c r="NDH86" s="4"/>
      <c r="NDI86" s="4"/>
      <c r="NDJ86" s="4"/>
      <c r="NDK86" s="4"/>
      <c r="NDL86" s="4"/>
      <c r="NDM86" s="4"/>
      <c r="NDN86" s="4"/>
      <c r="NDO86" s="4"/>
      <c r="NDP86" s="4"/>
      <c r="NDQ86" s="4"/>
      <c r="NDR86" s="4"/>
      <c r="NDS86" s="4"/>
      <c r="NDT86" s="4"/>
      <c r="NDU86" s="4"/>
      <c r="NDV86" s="4"/>
      <c r="NDW86" s="4"/>
      <c r="NDX86" s="4"/>
      <c r="NDY86" s="4"/>
      <c r="NDZ86" s="4"/>
      <c r="NEA86" s="4"/>
      <c r="NEB86" s="4"/>
      <c r="NEC86" s="4"/>
      <c r="NED86" s="4"/>
      <c r="NEE86" s="4"/>
      <c r="NEF86" s="4"/>
      <c r="NEG86" s="4"/>
      <c r="NEH86" s="4"/>
      <c r="NEI86" s="4"/>
      <c r="NEJ86" s="4"/>
      <c r="NEK86" s="4"/>
      <c r="NEL86" s="4"/>
      <c r="NEM86" s="4"/>
      <c r="NEN86" s="4"/>
      <c r="NEO86" s="4"/>
      <c r="NEP86" s="4"/>
      <c r="NEQ86" s="4"/>
      <c r="NER86" s="4"/>
      <c r="NES86" s="4"/>
      <c r="NET86" s="4"/>
      <c r="NEU86" s="4"/>
      <c r="NEV86" s="4"/>
      <c r="NEW86" s="4"/>
      <c r="NEX86" s="4"/>
      <c r="NEY86" s="4"/>
      <c r="NEZ86" s="4"/>
      <c r="NFA86" s="4"/>
      <c r="NFB86" s="4"/>
      <c r="NFC86" s="4"/>
      <c r="NFD86" s="4"/>
      <c r="NFE86" s="4"/>
      <c r="NFF86" s="4"/>
      <c r="NFG86" s="4"/>
      <c r="NFH86" s="4"/>
      <c r="NFI86" s="4"/>
      <c r="NFJ86" s="4"/>
      <c r="NFK86" s="4"/>
      <c r="NFL86" s="4"/>
      <c r="NFM86" s="4"/>
      <c r="NFN86" s="4"/>
      <c r="NFO86" s="4"/>
      <c r="NFP86" s="4"/>
      <c r="NFQ86" s="4"/>
      <c r="NFR86" s="4"/>
      <c r="NFS86" s="4"/>
      <c r="NFT86" s="4"/>
      <c r="NFU86" s="4"/>
      <c r="NFV86" s="4"/>
      <c r="NFW86" s="4"/>
      <c r="NFX86" s="4"/>
      <c r="NFY86" s="4"/>
      <c r="NFZ86" s="4"/>
      <c r="NGA86" s="4"/>
      <c r="NGB86" s="4"/>
      <c r="NGC86" s="4"/>
      <c r="NGD86" s="4"/>
      <c r="NGE86" s="4"/>
      <c r="NGF86" s="4"/>
      <c r="NGG86" s="4"/>
      <c r="NGH86" s="4"/>
      <c r="NGI86" s="4"/>
      <c r="NGJ86" s="4"/>
      <c r="NGK86" s="4"/>
      <c r="NGL86" s="4"/>
      <c r="NGM86" s="4"/>
      <c r="NGN86" s="4"/>
      <c r="NGO86" s="4"/>
      <c r="NGP86" s="4"/>
      <c r="NGQ86" s="4"/>
      <c r="NGR86" s="4"/>
      <c r="NGS86" s="4"/>
      <c r="NGT86" s="4"/>
      <c r="NGU86" s="4"/>
      <c r="NGV86" s="4"/>
      <c r="NGW86" s="4"/>
      <c r="NGX86" s="4"/>
      <c r="NGY86" s="4"/>
      <c r="NGZ86" s="4"/>
      <c r="NHA86" s="4"/>
      <c r="NHB86" s="4"/>
      <c r="NHC86" s="4"/>
      <c r="NHD86" s="4"/>
      <c r="NHE86" s="4"/>
      <c r="NHF86" s="4"/>
      <c r="NHG86" s="4"/>
      <c r="NHH86" s="4"/>
      <c r="NHI86" s="4"/>
      <c r="NHJ86" s="4"/>
      <c r="NHK86" s="4"/>
      <c r="NHL86" s="4"/>
      <c r="NHM86" s="4"/>
      <c r="NHN86" s="4"/>
      <c r="NHO86" s="4"/>
      <c r="NHP86" s="4"/>
      <c r="NHQ86" s="4"/>
      <c r="NHR86" s="4"/>
      <c r="NHS86" s="4"/>
      <c r="NHT86" s="4"/>
      <c r="NHU86" s="4"/>
      <c r="NHV86" s="4"/>
      <c r="NHW86" s="4"/>
      <c r="NHX86" s="4"/>
      <c r="NHY86" s="4"/>
      <c r="NHZ86" s="4"/>
      <c r="NIA86" s="4"/>
      <c r="NIB86" s="4"/>
      <c r="NIC86" s="4"/>
      <c r="NID86" s="4"/>
      <c r="NIE86" s="4"/>
      <c r="NIF86" s="4"/>
      <c r="NIG86" s="4"/>
      <c r="NIH86" s="4"/>
      <c r="NII86" s="4"/>
      <c r="NIJ86" s="4"/>
      <c r="NIK86" s="4"/>
      <c r="NIL86" s="4"/>
      <c r="NIM86" s="4"/>
      <c r="NIN86" s="4"/>
      <c r="NIO86" s="4"/>
      <c r="NIP86" s="4"/>
      <c r="NIQ86" s="4"/>
      <c r="NIR86" s="4"/>
      <c r="NIS86" s="4"/>
      <c r="NIT86" s="4"/>
      <c r="NIU86" s="4"/>
      <c r="NIV86" s="4"/>
      <c r="NIW86" s="4"/>
      <c r="NIX86" s="4"/>
      <c r="NIY86" s="4"/>
      <c r="NIZ86" s="4"/>
      <c r="NJA86" s="4"/>
      <c r="NJB86" s="4"/>
      <c r="NJC86" s="4"/>
      <c r="NJD86" s="4"/>
      <c r="NJE86" s="4"/>
      <c r="NJF86" s="4"/>
      <c r="NJG86" s="4"/>
      <c r="NJH86" s="4"/>
      <c r="NJI86" s="4"/>
      <c r="NJJ86" s="4"/>
      <c r="NJK86" s="4"/>
      <c r="NJL86" s="4"/>
      <c r="NJM86" s="4"/>
      <c r="NJN86" s="4"/>
      <c r="NJO86" s="4"/>
      <c r="NJP86" s="4"/>
      <c r="NJQ86" s="4"/>
      <c r="NJR86" s="4"/>
      <c r="NJS86" s="4"/>
      <c r="NJT86" s="4"/>
      <c r="NJU86" s="4"/>
      <c r="NJV86" s="4"/>
      <c r="NJW86" s="4"/>
      <c r="NJX86" s="4"/>
      <c r="NJY86" s="4"/>
      <c r="NJZ86" s="4"/>
      <c r="NKA86" s="4"/>
      <c r="NKB86" s="4"/>
      <c r="NKC86" s="4"/>
      <c r="NKD86" s="4"/>
      <c r="NKE86" s="4"/>
      <c r="NKF86" s="4"/>
      <c r="NKG86" s="4"/>
      <c r="NKH86" s="4"/>
      <c r="NKI86" s="4"/>
      <c r="NKJ86" s="4"/>
      <c r="NKK86" s="4"/>
      <c r="NKL86" s="4"/>
      <c r="NKM86" s="4"/>
      <c r="NKN86" s="4"/>
      <c r="NKO86" s="4"/>
      <c r="NKP86" s="4"/>
      <c r="NKQ86" s="4"/>
      <c r="NKR86" s="4"/>
      <c r="NKS86" s="4"/>
      <c r="NKT86" s="4"/>
      <c r="NKU86" s="4"/>
      <c r="NKV86" s="4"/>
      <c r="NKW86" s="4"/>
      <c r="NKX86" s="4"/>
      <c r="NKY86" s="4"/>
      <c r="NKZ86" s="4"/>
      <c r="NLA86" s="4"/>
      <c r="NLB86" s="4"/>
      <c r="NLC86" s="4"/>
      <c r="NLD86" s="4"/>
      <c r="NLE86" s="4"/>
      <c r="NLF86" s="4"/>
      <c r="NLG86" s="4"/>
      <c r="NLH86" s="4"/>
      <c r="NLI86" s="4"/>
      <c r="NLJ86" s="4"/>
      <c r="NLK86" s="4"/>
      <c r="NLL86" s="4"/>
      <c r="NLM86" s="4"/>
      <c r="NLN86" s="4"/>
      <c r="NLO86" s="4"/>
      <c r="NLP86" s="4"/>
      <c r="NLQ86" s="4"/>
      <c r="NLR86" s="4"/>
      <c r="NLS86" s="4"/>
      <c r="NLT86" s="4"/>
      <c r="NLU86" s="4"/>
      <c r="NLV86" s="4"/>
      <c r="NLW86" s="4"/>
      <c r="NLX86" s="4"/>
      <c r="NLY86" s="4"/>
      <c r="NLZ86" s="4"/>
      <c r="NMA86" s="4"/>
      <c r="NMB86" s="4"/>
      <c r="NMC86" s="4"/>
      <c r="NMD86" s="4"/>
      <c r="NME86" s="4"/>
      <c r="NMF86" s="4"/>
      <c r="NMG86" s="4"/>
      <c r="NMH86" s="4"/>
      <c r="NMI86" s="4"/>
      <c r="NMJ86" s="4"/>
      <c r="NMK86" s="4"/>
      <c r="NML86" s="4"/>
      <c r="NMM86" s="4"/>
      <c r="NMN86" s="4"/>
      <c r="NMO86" s="4"/>
      <c r="NMP86" s="4"/>
      <c r="NMQ86" s="4"/>
      <c r="NMR86" s="4"/>
      <c r="NMS86" s="4"/>
      <c r="NMT86" s="4"/>
      <c r="NMU86" s="4"/>
      <c r="NMV86" s="4"/>
      <c r="NMW86" s="4"/>
      <c r="NMX86" s="4"/>
      <c r="NMY86" s="4"/>
      <c r="NMZ86" s="4"/>
      <c r="NNA86" s="4"/>
      <c r="NNB86" s="4"/>
      <c r="NNC86" s="4"/>
      <c r="NND86" s="4"/>
      <c r="NNE86" s="4"/>
      <c r="NNF86" s="4"/>
      <c r="NNG86" s="4"/>
      <c r="NNH86" s="4"/>
      <c r="NNI86" s="4"/>
      <c r="NNJ86" s="4"/>
      <c r="NNK86" s="4"/>
      <c r="NNL86" s="4"/>
      <c r="NNM86" s="4"/>
      <c r="NNN86" s="4"/>
      <c r="NNO86" s="4"/>
      <c r="NNP86" s="4"/>
      <c r="NNQ86" s="4"/>
      <c r="NNR86" s="4"/>
      <c r="NNS86" s="4"/>
      <c r="NNT86" s="4"/>
      <c r="NNU86" s="4"/>
      <c r="NNV86" s="4"/>
      <c r="NNW86" s="4"/>
      <c r="NNX86" s="4"/>
      <c r="NNY86" s="4"/>
      <c r="NNZ86" s="4"/>
      <c r="NOA86" s="4"/>
      <c r="NOB86" s="4"/>
      <c r="NOC86" s="4"/>
      <c r="NOD86" s="4"/>
      <c r="NOE86" s="4"/>
      <c r="NOF86" s="4"/>
      <c r="NOG86" s="4"/>
      <c r="NOH86" s="4"/>
      <c r="NOI86" s="4"/>
      <c r="NOJ86" s="4"/>
      <c r="NOK86" s="4"/>
      <c r="NOL86" s="4"/>
      <c r="NOM86" s="4"/>
      <c r="NON86" s="4"/>
      <c r="NOO86" s="4"/>
      <c r="NOP86" s="4"/>
      <c r="NOQ86" s="4"/>
      <c r="NOR86" s="4"/>
      <c r="NOS86" s="4"/>
      <c r="NOT86" s="4"/>
      <c r="NOU86" s="4"/>
      <c r="NOV86" s="4"/>
      <c r="NOW86" s="4"/>
      <c r="NOX86" s="4"/>
      <c r="NOY86" s="4"/>
      <c r="NOZ86" s="4"/>
      <c r="NPA86" s="4"/>
      <c r="NPB86" s="4"/>
      <c r="NPC86" s="4"/>
      <c r="NPD86" s="4"/>
      <c r="NPE86" s="4"/>
      <c r="NPF86" s="4"/>
      <c r="NPG86" s="4"/>
      <c r="NPH86" s="4"/>
      <c r="NPI86" s="4"/>
      <c r="NPJ86" s="4"/>
      <c r="NPK86" s="4"/>
      <c r="NPL86" s="4"/>
      <c r="NPM86" s="4"/>
      <c r="NPN86" s="4"/>
      <c r="NPO86" s="4"/>
      <c r="NPP86" s="4"/>
      <c r="NPQ86" s="4"/>
      <c r="NPR86" s="4"/>
      <c r="NPS86" s="4"/>
      <c r="NPT86" s="4"/>
      <c r="NPU86" s="4"/>
      <c r="NPV86" s="4"/>
      <c r="NPW86" s="4"/>
      <c r="NPX86" s="4"/>
      <c r="NPY86" s="4"/>
      <c r="NPZ86" s="4"/>
      <c r="NQA86" s="4"/>
      <c r="NQB86" s="4"/>
      <c r="NQC86" s="4"/>
      <c r="NQD86" s="4"/>
      <c r="NQE86" s="4"/>
      <c r="NQF86" s="4"/>
      <c r="NQG86" s="4"/>
      <c r="NQH86" s="4"/>
      <c r="NQI86" s="4"/>
      <c r="NQJ86" s="4"/>
      <c r="NQK86" s="4"/>
      <c r="NQL86" s="4"/>
      <c r="NQM86" s="4"/>
      <c r="NQN86" s="4"/>
      <c r="NQO86" s="4"/>
      <c r="NQP86" s="4"/>
      <c r="NQQ86" s="4"/>
      <c r="NQR86" s="4"/>
      <c r="NQS86" s="4"/>
      <c r="NQT86" s="4"/>
      <c r="NQU86" s="4"/>
      <c r="NQV86" s="4"/>
      <c r="NQW86" s="4"/>
      <c r="NQX86" s="4"/>
      <c r="NQY86" s="4"/>
      <c r="NQZ86" s="4"/>
      <c r="NRA86" s="4"/>
      <c r="NRB86" s="4"/>
      <c r="NRC86" s="4"/>
      <c r="NRD86" s="4"/>
      <c r="NRE86" s="4"/>
      <c r="NRF86" s="4"/>
      <c r="NRG86" s="4"/>
      <c r="NRH86" s="4"/>
      <c r="NRI86" s="4"/>
      <c r="NRJ86" s="4"/>
      <c r="NRK86" s="4"/>
      <c r="NRL86" s="4"/>
      <c r="NRM86" s="4"/>
      <c r="NRN86" s="4"/>
      <c r="NRO86" s="4"/>
      <c r="NRP86" s="4"/>
      <c r="NRQ86" s="4"/>
      <c r="NRR86" s="4"/>
      <c r="NRS86" s="4"/>
      <c r="NRT86" s="4"/>
      <c r="NRU86" s="4"/>
      <c r="NRV86" s="4"/>
      <c r="NRW86" s="4"/>
      <c r="NRX86" s="4"/>
      <c r="NRY86" s="4"/>
      <c r="NRZ86" s="4"/>
      <c r="NSA86" s="4"/>
      <c r="NSB86" s="4"/>
      <c r="NSC86" s="4"/>
      <c r="NSD86" s="4"/>
      <c r="NSE86" s="4"/>
      <c r="NSF86" s="4"/>
      <c r="NSG86" s="4"/>
      <c r="NSH86" s="4"/>
      <c r="NSI86" s="4"/>
      <c r="NSJ86" s="4"/>
      <c r="NSK86" s="4"/>
      <c r="NSL86" s="4"/>
      <c r="NSM86" s="4"/>
      <c r="NSN86" s="4"/>
      <c r="NSO86" s="4"/>
      <c r="NSP86" s="4"/>
      <c r="NSQ86" s="4"/>
      <c r="NSR86" s="4"/>
      <c r="NSS86" s="4"/>
      <c r="NST86" s="4"/>
      <c r="NSU86" s="4"/>
      <c r="NSV86" s="4"/>
      <c r="NSW86" s="4"/>
      <c r="NSX86" s="4"/>
      <c r="NSY86" s="4"/>
      <c r="NSZ86" s="4"/>
      <c r="NTA86" s="4"/>
      <c r="NTB86" s="4"/>
      <c r="NTC86" s="4"/>
      <c r="NTD86" s="4"/>
      <c r="NTE86" s="4"/>
      <c r="NTF86" s="4"/>
      <c r="NTG86" s="4"/>
      <c r="NTH86" s="4"/>
      <c r="NTI86" s="4"/>
      <c r="NTJ86" s="4"/>
      <c r="NTK86" s="4"/>
      <c r="NTL86" s="4"/>
      <c r="NTM86" s="4"/>
      <c r="NTN86" s="4"/>
      <c r="NTO86" s="4"/>
      <c r="NTP86" s="4"/>
      <c r="NTQ86" s="4"/>
      <c r="NTR86" s="4"/>
      <c r="NTS86" s="4"/>
      <c r="NTT86" s="4"/>
      <c r="NTU86" s="4"/>
      <c r="NTV86" s="4"/>
      <c r="NTW86" s="4"/>
      <c r="NTX86" s="4"/>
      <c r="NTY86" s="4"/>
      <c r="NTZ86" s="4"/>
      <c r="NUA86" s="4"/>
      <c r="NUB86" s="4"/>
      <c r="NUC86" s="4"/>
      <c r="NUD86" s="4"/>
      <c r="NUE86" s="4"/>
      <c r="NUF86" s="4"/>
      <c r="NUG86" s="4"/>
      <c r="NUH86" s="4"/>
      <c r="NUI86" s="4"/>
      <c r="NUJ86" s="4"/>
      <c r="NUK86" s="4"/>
      <c r="NUL86" s="4"/>
      <c r="NUM86" s="4"/>
      <c r="NUN86" s="4"/>
      <c r="NUO86" s="4"/>
      <c r="NUP86" s="4"/>
      <c r="NUQ86" s="4"/>
      <c r="NUR86" s="4"/>
      <c r="NUS86" s="4"/>
      <c r="NUT86" s="4"/>
      <c r="NUU86" s="4"/>
      <c r="NUV86" s="4"/>
      <c r="NUW86" s="4"/>
      <c r="NUX86" s="4"/>
      <c r="NUY86" s="4"/>
      <c r="NUZ86" s="4"/>
      <c r="NVA86" s="4"/>
      <c r="NVB86" s="4"/>
      <c r="NVC86" s="4"/>
      <c r="NVD86" s="4"/>
      <c r="NVE86" s="4"/>
      <c r="NVF86" s="4"/>
      <c r="NVG86" s="4"/>
      <c r="NVH86" s="4"/>
      <c r="NVI86" s="4"/>
      <c r="NVJ86" s="4"/>
      <c r="NVK86" s="4"/>
      <c r="NVL86" s="4"/>
      <c r="NVM86" s="4"/>
      <c r="NVN86" s="4"/>
      <c r="NVO86" s="4"/>
      <c r="NVP86" s="4"/>
      <c r="NVQ86" s="4"/>
      <c r="NVR86" s="4"/>
      <c r="NVS86" s="4"/>
      <c r="NVT86" s="4"/>
      <c r="NVU86" s="4"/>
      <c r="NVV86" s="4"/>
      <c r="NVW86" s="4"/>
      <c r="NVX86" s="4"/>
      <c r="NVY86" s="4"/>
      <c r="NVZ86" s="4"/>
      <c r="NWA86" s="4"/>
      <c r="NWB86" s="4"/>
      <c r="NWC86" s="4"/>
      <c r="NWD86" s="4"/>
      <c r="NWE86" s="4"/>
      <c r="NWF86" s="4"/>
      <c r="NWG86" s="4"/>
      <c r="NWH86" s="4"/>
      <c r="NWI86" s="4"/>
      <c r="NWJ86" s="4"/>
      <c r="NWK86" s="4"/>
      <c r="NWL86" s="4"/>
      <c r="NWM86" s="4"/>
      <c r="NWN86" s="4"/>
      <c r="NWO86" s="4"/>
      <c r="NWP86" s="4"/>
      <c r="NWQ86" s="4"/>
      <c r="NWR86" s="4"/>
      <c r="NWS86" s="4"/>
      <c r="NWT86" s="4"/>
      <c r="NWU86" s="4"/>
      <c r="NWV86" s="4"/>
      <c r="NWW86" s="4"/>
      <c r="NWX86" s="4"/>
      <c r="NWY86" s="4"/>
      <c r="NWZ86" s="4"/>
      <c r="NXA86" s="4"/>
      <c r="NXB86" s="4"/>
      <c r="NXC86" s="4"/>
      <c r="NXD86" s="4"/>
      <c r="NXE86" s="4"/>
      <c r="NXF86" s="4"/>
      <c r="NXG86" s="4"/>
      <c r="NXH86" s="4"/>
      <c r="NXI86" s="4"/>
      <c r="NXJ86" s="4"/>
      <c r="NXK86" s="4"/>
      <c r="NXL86" s="4"/>
      <c r="NXM86" s="4"/>
      <c r="NXN86" s="4"/>
      <c r="NXO86" s="4"/>
      <c r="NXP86" s="4"/>
      <c r="NXQ86" s="4"/>
      <c r="NXR86" s="4"/>
      <c r="NXS86" s="4"/>
      <c r="NXT86" s="4"/>
      <c r="NXU86" s="4"/>
      <c r="NXV86" s="4"/>
      <c r="NXW86" s="4"/>
      <c r="NXX86" s="4"/>
      <c r="NXY86" s="4"/>
      <c r="NXZ86" s="4"/>
      <c r="NYA86" s="4"/>
      <c r="NYB86" s="4"/>
      <c r="NYC86" s="4"/>
      <c r="NYD86" s="4"/>
      <c r="NYE86" s="4"/>
      <c r="NYF86" s="4"/>
      <c r="NYG86" s="4"/>
      <c r="NYH86" s="4"/>
      <c r="NYI86" s="4"/>
      <c r="NYJ86" s="4"/>
      <c r="NYK86" s="4"/>
      <c r="NYL86" s="4"/>
      <c r="NYM86" s="4"/>
      <c r="NYN86" s="4"/>
      <c r="NYO86" s="4"/>
      <c r="NYP86" s="4"/>
      <c r="NYQ86" s="4"/>
      <c r="NYR86" s="4"/>
      <c r="NYS86" s="4"/>
      <c r="NYT86" s="4"/>
      <c r="NYU86" s="4"/>
      <c r="NYV86" s="4"/>
      <c r="NYW86" s="4"/>
      <c r="NYX86" s="4"/>
      <c r="NYY86" s="4"/>
      <c r="NYZ86" s="4"/>
      <c r="NZA86" s="4"/>
      <c r="NZB86" s="4"/>
      <c r="NZC86" s="4"/>
      <c r="NZD86" s="4"/>
      <c r="NZE86" s="4"/>
      <c r="NZF86" s="4"/>
      <c r="NZG86" s="4"/>
      <c r="NZH86" s="4"/>
      <c r="NZI86" s="4"/>
      <c r="NZJ86" s="4"/>
      <c r="NZK86" s="4"/>
      <c r="NZL86" s="4"/>
      <c r="NZM86" s="4"/>
      <c r="NZN86" s="4"/>
      <c r="NZO86" s="4"/>
      <c r="NZP86" s="4"/>
      <c r="NZQ86" s="4"/>
      <c r="NZR86" s="4"/>
      <c r="NZS86" s="4"/>
      <c r="NZT86" s="4"/>
      <c r="NZU86" s="4"/>
      <c r="NZV86" s="4"/>
      <c r="NZW86" s="4"/>
      <c r="NZX86" s="4"/>
      <c r="NZY86" s="4"/>
      <c r="NZZ86" s="4"/>
      <c r="OAA86" s="4"/>
      <c r="OAB86" s="4"/>
      <c r="OAC86" s="4"/>
      <c r="OAD86" s="4"/>
      <c r="OAE86" s="4"/>
      <c r="OAF86" s="4"/>
      <c r="OAG86" s="4"/>
      <c r="OAH86" s="4"/>
      <c r="OAI86" s="4"/>
      <c r="OAJ86" s="4"/>
      <c r="OAK86" s="4"/>
      <c r="OAL86" s="4"/>
      <c r="OAM86" s="4"/>
      <c r="OAN86" s="4"/>
      <c r="OAO86" s="4"/>
      <c r="OAP86" s="4"/>
      <c r="OAQ86" s="4"/>
      <c r="OAR86" s="4"/>
      <c r="OAS86" s="4"/>
      <c r="OAT86" s="4"/>
      <c r="OAU86" s="4"/>
      <c r="OAV86" s="4"/>
      <c r="OAW86" s="4"/>
      <c r="OAX86" s="4"/>
      <c r="OAY86" s="4"/>
      <c r="OAZ86" s="4"/>
      <c r="OBA86" s="4"/>
      <c r="OBB86" s="4"/>
      <c r="OBC86" s="4"/>
      <c r="OBD86" s="4"/>
      <c r="OBE86" s="4"/>
      <c r="OBF86" s="4"/>
      <c r="OBG86" s="4"/>
      <c r="OBH86" s="4"/>
      <c r="OBI86" s="4"/>
      <c r="OBJ86" s="4"/>
      <c r="OBK86" s="4"/>
      <c r="OBL86" s="4"/>
      <c r="OBM86" s="4"/>
      <c r="OBN86" s="4"/>
      <c r="OBO86" s="4"/>
      <c r="OBP86" s="4"/>
      <c r="OBQ86" s="4"/>
      <c r="OBR86" s="4"/>
      <c r="OBS86" s="4"/>
      <c r="OBT86" s="4"/>
      <c r="OBU86" s="4"/>
      <c r="OBV86" s="4"/>
      <c r="OBW86" s="4"/>
      <c r="OBX86" s="4"/>
      <c r="OBY86" s="4"/>
      <c r="OBZ86" s="4"/>
      <c r="OCA86" s="4"/>
      <c r="OCB86" s="4"/>
      <c r="OCC86" s="4"/>
      <c r="OCD86" s="4"/>
      <c r="OCE86" s="4"/>
      <c r="OCF86" s="4"/>
      <c r="OCG86" s="4"/>
      <c r="OCH86" s="4"/>
      <c r="OCI86" s="4"/>
      <c r="OCJ86" s="4"/>
      <c r="OCK86" s="4"/>
      <c r="OCL86" s="4"/>
      <c r="OCM86" s="4"/>
      <c r="OCN86" s="4"/>
      <c r="OCO86" s="4"/>
      <c r="OCP86" s="4"/>
      <c r="OCQ86" s="4"/>
      <c r="OCR86" s="4"/>
      <c r="OCS86" s="4"/>
      <c r="OCT86" s="4"/>
      <c r="OCU86" s="4"/>
      <c r="OCV86" s="4"/>
      <c r="OCW86" s="4"/>
      <c r="OCX86" s="4"/>
      <c r="OCY86" s="4"/>
      <c r="OCZ86" s="4"/>
      <c r="ODA86" s="4"/>
      <c r="ODB86" s="4"/>
      <c r="ODC86" s="4"/>
      <c r="ODD86" s="4"/>
      <c r="ODE86" s="4"/>
      <c r="ODF86" s="4"/>
      <c r="ODG86" s="4"/>
      <c r="ODH86" s="4"/>
      <c r="ODI86" s="4"/>
      <c r="ODJ86" s="4"/>
      <c r="ODK86" s="4"/>
      <c r="ODL86" s="4"/>
      <c r="ODM86" s="4"/>
      <c r="ODN86" s="4"/>
      <c r="ODO86" s="4"/>
      <c r="ODP86" s="4"/>
      <c r="ODQ86" s="4"/>
      <c r="ODR86" s="4"/>
      <c r="ODS86" s="4"/>
      <c r="ODT86" s="4"/>
      <c r="ODU86" s="4"/>
      <c r="ODV86" s="4"/>
      <c r="ODW86" s="4"/>
      <c r="ODX86" s="4"/>
      <c r="ODY86" s="4"/>
      <c r="ODZ86" s="4"/>
      <c r="OEA86" s="4"/>
      <c r="OEB86" s="4"/>
      <c r="OEC86" s="4"/>
      <c r="OED86" s="4"/>
      <c r="OEE86" s="4"/>
      <c r="OEF86" s="4"/>
      <c r="OEG86" s="4"/>
      <c r="OEH86" s="4"/>
      <c r="OEI86" s="4"/>
      <c r="OEJ86" s="4"/>
      <c r="OEK86" s="4"/>
      <c r="OEL86" s="4"/>
      <c r="OEM86" s="4"/>
      <c r="OEN86" s="4"/>
      <c r="OEO86" s="4"/>
      <c r="OEP86" s="4"/>
      <c r="OEQ86" s="4"/>
      <c r="OER86" s="4"/>
      <c r="OES86" s="4"/>
      <c r="OET86" s="4"/>
      <c r="OEU86" s="4"/>
      <c r="OEV86" s="4"/>
      <c r="OEW86" s="4"/>
      <c r="OEX86" s="4"/>
      <c r="OEY86" s="4"/>
      <c r="OEZ86" s="4"/>
      <c r="OFA86" s="4"/>
      <c r="OFB86" s="4"/>
      <c r="OFC86" s="4"/>
      <c r="OFD86" s="4"/>
      <c r="OFE86" s="4"/>
      <c r="OFF86" s="4"/>
      <c r="OFG86" s="4"/>
      <c r="OFH86" s="4"/>
      <c r="OFI86" s="4"/>
      <c r="OFJ86" s="4"/>
      <c r="OFK86" s="4"/>
      <c r="OFL86" s="4"/>
      <c r="OFM86" s="4"/>
      <c r="OFN86" s="4"/>
      <c r="OFO86" s="4"/>
      <c r="OFP86" s="4"/>
      <c r="OFQ86" s="4"/>
      <c r="OFR86" s="4"/>
      <c r="OFS86" s="4"/>
      <c r="OFT86" s="4"/>
      <c r="OFU86" s="4"/>
      <c r="OFV86" s="4"/>
      <c r="OFW86" s="4"/>
      <c r="OFX86" s="4"/>
      <c r="OFY86" s="4"/>
      <c r="OFZ86" s="4"/>
      <c r="OGA86" s="4"/>
      <c r="OGB86" s="4"/>
      <c r="OGC86" s="4"/>
      <c r="OGD86" s="4"/>
      <c r="OGE86" s="4"/>
      <c r="OGF86" s="4"/>
      <c r="OGG86" s="4"/>
      <c r="OGH86" s="4"/>
      <c r="OGI86" s="4"/>
      <c r="OGJ86" s="4"/>
      <c r="OGK86" s="4"/>
      <c r="OGL86" s="4"/>
      <c r="OGM86" s="4"/>
      <c r="OGN86" s="4"/>
      <c r="OGO86" s="4"/>
      <c r="OGP86" s="4"/>
      <c r="OGQ86" s="4"/>
      <c r="OGR86" s="4"/>
      <c r="OGS86" s="4"/>
      <c r="OGT86" s="4"/>
      <c r="OGU86" s="4"/>
      <c r="OGV86" s="4"/>
      <c r="OGW86" s="4"/>
      <c r="OGX86" s="4"/>
      <c r="OGY86" s="4"/>
      <c r="OGZ86" s="4"/>
      <c r="OHA86" s="4"/>
      <c r="OHB86" s="4"/>
      <c r="OHC86" s="4"/>
      <c r="OHD86" s="4"/>
      <c r="OHE86" s="4"/>
      <c r="OHF86" s="4"/>
      <c r="OHG86" s="4"/>
      <c r="OHH86" s="4"/>
      <c r="OHI86" s="4"/>
      <c r="OHJ86" s="4"/>
      <c r="OHK86" s="4"/>
      <c r="OHL86" s="4"/>
      <c r="OHM86" s="4"/>
      <c r="OHN86" s="4"/>
      <c r="OHO86" s="4"/>
      <c r="OHP86" s="4"/>
      <c r="OHQ86" s="4"/>
      <c r="OHR86" s="4"/>
      <c r="OHS86" s="4"/>
      <c r="OHT86" s="4"/>
      <c r="OHU86" s="4"/>
      <c r="OHV86" s="4"/>
      <c r="OHW86" s="4"/>
      <c r="OHX86" s="4"/>
      <c r="OHY86" s="4"/>
      <c r="OHZ86" s="4"/>
      <c r="OIA86" s="4"/>
      <c r="OIB86" s="4"/>
      <c r="OIC86" s="4"/>
      <c r="OID86" s="4"/>
      <c r="OIE86" s="4"/>
      <c r="OIF86" s="4"/>
      <c r="OIG86" s="4"/>
      <c r="OIH86" s="4"/>
      <c r="OII86" s="4"/>
      <c r="OIJ86" s="4"/>
      <c r="OIK86" s="4"/>
      <c r="OIL86" s="4"/>
      <c r="OIM86" s="4"/>
      <c r="OIN86" s="4"/>
      <c r="OIO86" s="4"/>
      <c r="OIP86" s="4"/>
      <c r="OIQ86" s="4"/>
      <c r="OIR86" s="4"/>
      <c r="OIS86" s="4"/>
      <c r="OIT86" s="4"/>
      <c r="OIU86" s="4"/>
      <c r="OIV86" s="4"/>
      <c r="OIW86" s="4"/>
      <c r="OIX86" s="4"/>
      <c r="OIY86" s="4"/>
      <c r="OIZ86" s="4"/>
      <c r="OJA86" s="4"/>
      <c r="OJB86" s="4"/>
      <c r="OJC86" s="4"/>
      <c r="OJD86" s="4"/>
      <c r="OJE86" s="4"/>
      <c r="OJF86" s="4"/>
      <c r="OJG86" s="4"/>
      <c r="OJH86" s="4"/>
      <c r="OJI86" s="4"/>
      <c r="OJJ86" s="4"/>
      <c r="OJK86" s="4"/>
      <c r="OJL86" s="4"/>
      <c r="OJM86" s="4"/>
      <c r="OJN86" s="4"/>
      <c r="OJO86" s="4"/>
      <c r="OJP86" s="4"/>
      <c r="OJQ86" s="4"/>
      <c r="OJR86" s="4"/>
      <c r="OJS86" s="4"/>
      <c r="OJT86" s="4"/>
      <c r="OJU86" s="4"/>
      <c r="OJV86" s="4"/>
      <c r="OJW86" s="4"/>
      <c r="OJX86" s="4"/>
      <c r="OJY86" s="4"/>
      <c r="OJZ86" s="4"/>
      <c r="OKA86" s="4"/>
      <c r="OKB86" s="4"/>
      <c r="OKC86" s="4"/>
      <c r="OKD86" s="4"/>
      <c r="OKE86" s="4"/>
      <c r="OKF86" s="4"/>
      <c r="OKG86" s="4"/>
      <c r="OKH86" s="4"/>
      <c r="OKI86" s="4"/>
      <c r="OKJ86" s="4"/>
      <c r="OKK86" s="4"/>
      <c r="OKL86" s="4"/>
      <c r="OKM86" s="4"/>
      <c r="OKN86" s="4"/>
      <c r="OKO86" s="4"/>
      <c r="OKP86" s="4"/>
      <c r="OKQ86" s="4"/>
      <c r="OKR86" s="4"/>
      <c r="OKS86" s="4"/>
      <c r="OKT86" s="4"/>
      <c r="OKU86" s="4"/>
      <c r="OKV86" s="4"/>
      <c r="OKW86" s="4"/>
      <c r="OKX86" s="4"/>
      <c r="OKY86" s="4"/>
      <c r="OKZ86" s="4"/>
      <c r="OLA86" s="4"/>
      <c r="OLB86" s="4"/>
      <c r="OLC86" s="4"/>
      <c r="OLD86" s="4"/>
      <c r="OLE86" s="4"/>
      <c r="OLF86" s="4"/>
      <c r="OLG86" s="4"/>
      <c r="OLH86" s="4"/>
      <c r="OLI86" s="4"/>
      <c r="OLJ86" s="4"/>
      <c r="OLK86" s="4"/>
      <c r="OLL86" s="4"/>
      <c r="OLM86" s="4"/>
      <c r="OLN86" s="4"/>
      <c r="OLO86" s="4"/>
      <c r="OLP86" s="4"/>
      <c r="OLQ86" s="4"/>
      <c r="OLR86" s="4"/>
      <c r="OLS86" s="4"/>
      <c r="OLT86" s="4"/>
      <c r="OLU86" s="4"/>
      <c r="OLV86" s="4"/>
      <c r="OLW86" s="4"/>
      <c r="OLX86" s="4"/>
      <c r="OLY86" s="4"/>
      <c r="OLZ86" s="4"/>
      <c r="OMA86" s="4"/>
      <c r="OMB86" s="4"/>
      <c r="OMC86" s="4"/>
      <c r="OMD86" s="4"/>
      <c r="OME86" s="4"/>
      <c r="OMF86" s="4"/>
      <c r="OMG86" s="4"/>
      <c r="OMH86" s="4"/>
      <c r="OMI86" s="4"/>
      <c r="OMJ86" s="4"/>
      <c r="OMK86" s="4"/>
      <c r="OML86" s="4"/>
      <c r="OMM86" s="4"/>
      <c r="OMN86" s="4"/>
      <c r="OMO86" s="4"/>
      <c r="OMP86" s="4"/>
      <c r="OMQ86" s="4"/>
      <c r="OMR86" s="4"/>
      <c r="OMS86" s="4"/>
      <c r="OMT86" s="4"/>
      <c r="OMU86" s="4"/>
      <c r="OMV86" s="4"/>
      <c r="OMW86" s="4"/>
      <c r="OMX86" s="4"/>
      <c r="OMY86" s="4"/>
      <c r="OMZ86" s="4"/>
      <c r="ONA86" s="4"/>
      <c r="ONB86" s="4"/>
      <c r="ONC86" s="4"/>
      <c r="OND86" s="4"/>
      <c r="ONE86" s="4"/>
      <c r="ONF86" s="4"/>
      <c r="ONG86" s="4"/>
      <c r="ONH86" s="4"/>
      <c r="ONI86" s="4"/>
      <c r="ONJ86" s="4"/>
      <c r="ONK86" s="4"/>
      <c r="ONL86" s="4"/>
      <c r="ONM86" s="4"/>
      <c r="ONN86" s="4"/>
      <c r="ONO86" s="4"/>
      <c r="ONP86" s="4"/>
      <c r="ONQ86" s="4"/>
      <c r="ONR86" s="4"/>
      <c r="ONS86" s="4"/>
      <c r="ONT86" s="4"/>
      <c r="ONU86" s="4"/>
      <c r="ONV86" s="4"/>
      <c r="ONW86" s="4"/>
      <c r="ONX86" s="4"/>
      <c r="ONY86" s="4"/>
      <c r="ONZ86" s="4"/>
      <c r="OOA86" s="4"/>
      <c r="OOB86" s="4"/>
      <c r="OOC86" s="4"/>
      <c r="OOD86" s="4"/>
      <c r="OOE86" s="4"/>
      <c r="OOF86" s="4"/>
      <c r="OOG86" s="4"/>
      <c r="OOH86" s="4"/>
      <c r="OOI86" s="4"/>
      <c r="OOJ86" s="4"/>
      <c r="OOK86" s="4"/>
      <c r="OOL86" s="4"/>
      <c r="OOM86" s="4"/>
      <c r="OON86" s="4"/>
      <c r="OOO86" s="4"/>
      <c r="OOP86" s="4"/>
      <c r="OOQ86" s="4"/>
      <c r="OOR86" s="4"/>
      <c r="OOS86" s="4"/>
      <c r="OOT86" s="4"/>
      <c r="OOU86" s="4"/>
      <c r="OOV86" s="4"/>
      <c r="OOW86" s="4"/>
      <c r="OOX86" s="4"/>
      <c r="OOY86" s="4"/>
      <c r="OOZ86" s="4"/>
      <c r="OPA86" s="4"/>
      <c r="OPB86" s="4"/>
      <c r="OPC86" s="4"/>
      <c r="OPD86" s="4"/>
      <c r="OPE86" s="4"/>
      <c r="OPF86" s="4"/>
      <c r="OPG86" s="4"/>
      <c r="OPH86" s="4"/>
      <c r="OPI86" s="4"/>
      <c r="OPJ86" s="4"/>
      <c r="OPK86" s="4"/>
      <c r="OPL86" s="4"/>
      <c r="OPM86" s="4"/>
      <c r="OPN86" s="4"/>
      <c r="OPO86" s="4"/>
      <c r="OPP86" s="4"/>
      <c r="OPQ86" s="4"/>
      <c r="OPR86" s="4"/>
      <c r="OPS86" s="4"/>
      <c r="OPT86" s="4"/>
      <c r="OPU86" s="4"/>
      <c r="OPV86" s="4"/>
      <c r="OPW86" s="4"/>
      <c r="OPX86" s="4"/>
      <c r="OPY86" s="4"/>
      <c r="OPZ86" s="4"/>
      <c r="OQA86" s="4"/>
      <c r="OQB86" s="4"/>
      <c r="OQC86" s="4"/>
      <c r="OQD86" s="4"/>
      <c r="OQE86" s="4"/>
      <c r="OQF86" s="4"/>
      <c r="OQG86" s="4"/>
      <c r="OQH86" s="4"/>
      <c r="OQI86" s="4"/>
      <c r="OQJ86" s="4"/>
      <c r="OQK86" s="4"/>
      <c r="OQL86" s="4"/>
      <c r="OQM86" s="4"/>
      <c r="OQN86" s="4"/>
      <c r="OQO86" s="4"/>
      <c r="OQP86" s="4"/>
      <c r="OQQ86" s="4"/>
      <c r="OQR86" s="4"/>
      <c r="OQS86" s="4"/>
      <c r="OQT86" s="4"/>
      <c r="OQU86" s="4"/>
      <c r="OQV86" s="4"/>
      <c r="OQW86" s="4"/>
      <c r="OQX86" s="4"/>
      <c r="OQY86" s="4"/>
      <c r="OQZ86" s="4"/>
      <c r="ORA86" s="4"/>
      <c r="ORB86" s="4"/>
      <c r="ORC86" s="4"/>
      <c r="ORD86" s="4"/>
      <c r="ORE86" s="4"/>
      <c r="ORF86" s="4"/>
      <c r="ORG86" s="4"/>
      <c r="ORH86" s="4"/>
      <c r="ORI86" s="4"/>
      <c r="ORJ86" s="4"/>
      <c r="ORK86" s="4"/>
      <c r="ORL86" s="4"/>
      <c r="ORM86" s="4"/>
      <c r="ORN86" s="4"/>
      <c r="ORO86" s="4"/>
      <c r="ORP86" s="4"/>
      <c r="ORQ86" s="4"/>
      <c r="ORR86" s="4"/>
      <c r="ORS86" s="4"/>
      <c r="ORT86" s="4"/>
      <c r="ORU86" s="4"/>
      <c r="ORV86" s="4"/>
      <c r="ORW86" s="4"/>
      <c r="ORX86" s="4"/>
      <c r="ORY86" s="4"/>
      <c r="ORZ86" s="4"/>
      <c r="OSA86" s="4"/>
      <c r="OSB86" s="4"/>
      <c r="OSC86" s="4"/>
      <c r="OSD86" s="4"/>
      <c r="OSE86" s="4"/>
      <c r="OSF86" s="4"/>
      <c r="OSG86" s="4"/>
      <c r="OSH86" s="4"/>
      <c r="OSI86" s="4"/>
      <c r="OSJ86" s="4"/>
      <c r="OSK86" s="4"/>
      <c r="OSL86" s="4"/>
      <c r="OSM86" s="4"/>
      <c r="OSN86" s="4"/>
      <c r="OSO86" s="4"/>
      <c r="OSP86" s="4"/>
      <c r="OSQ86" s="4"/>
      <c r="OSR86" s="4"/>
      <c r="OSS86" s="4"/>
      <c r="OST86" s="4"/>
      <c r="OSU86" s="4"/>
      <c r="OSV86" s="4"/>
      <c r="OSW86" s="4"/>
      <c r="OSX86" s="4"/>
      <c r="OSY86" s="4"/>
      <c r="OSZ86" s="4"/>
      <c r="OTA86" s="4"/>
      <c r="OTB86" s="4"/>
      <c r="OTC86" s="4"/>
      <c r="OTD86" s="4"/>
      <c r="OTE86" s="4"/>
      <c r="OTF86" s="4"/>
      <c r="OTG86" s="4"/>
      <c r="OTH86" s="4"/>
      <c r="OTI86" s="4"/>
      <c r="OTJ86" s="4"/>
      <c r="OTK86" s="4"/>
      <c r="OTL86" s="4"/>
      <c r="OTM86" s="4"/>
      <c r="OTN86" s="4"/>
      <c r="OTO86" s="4"/>
      <c r="OTP86" s="4"/>
      <c r="OTQ86" s="4"/>
      <c r="OTR86" s="4"/>
      <c r="OTS86" s="4"/>
      <c r="OTT86" s="4"/>
      <c r="OTU86" s="4"/>
      <c r="OTV86" s="4"/>
      <c r="OTW86" s="4"/>
      <c r="OTX86" s="4"/>
      <c r="OTY86" s="4"/>
      <c r="OTZ86" s="4"/>
      <c r="OUA86" s="4"/>
      <c r="OUB86" s="4"/>
      <c r="OUC86" s="4"/>
      <c r="OUD86" s="4"/>
      <c r="OUE86" s="4"/>
      <c r="OUF86" s="4"/>
      <c r="OUG86" s="4"/>
      <c r="OUH86" s="4"/>
      <c r="OUI86" s="4"/>
      <c r="OUJ86" s="4"/>
      <c r="OUK86" s="4"/>
      <c r="OUL86" s="4"/>
      <c r="OUM86" s="4"/>
      <c r="OUN86" s="4"/>
      <c r="OUO86" s="4"/>
      <c r="OUP86" s="4"/>
      <c r="OUQ86" s="4"/>
      <c r="OUR86" s="4"/>
      <c r="OUS86" s="4"/>
      <c r="OUT86" s="4"/>
      <c r="OUU86" s="4"/>
      <c r="OUV86" s="4"/>
      <c r="OUW86" s="4"/>
      <c r="OUX86" s="4"/>
      <c r="OUY86" s="4"/>
      <c r="OUZ86" s="4"/>
      <c r="OVA86" s="4"/>
      <c r="OVB86" s="4"/>
      <c r="OVC86" s="4"/>
      <c r="OVD86" s="4"/>
      <c r="OVE86" s="4"/>
      <c r="OVF86" s="4"/>
      <c r="OVG86" s="4"/>
      <c r="OVH86" s="4"/>
      <c r="OVI86" s="4"/>
      <c r="OVJ86" s="4"/>
      <c r="OVK86" s="4"/>
      <c r="OVL86" s="4"/>
      <c r="OVM86" s="4"/>
      <c r="OVN86" s="4"/>
      <c r="OVO86" s="4"/>
      <c r="OVP86" s="4"/>
      <c r="OVQ86" s="4"/>
      <c r="OVR86" s="4"/>
      <c r="OVS86" s="4"/>
      <c r="OVT86" s="4"/>
      <c r="OVU86" s="4"/>
      <c r="OVV86" s="4"/>
      <c r="OVW86" s="4"/>
      <c r="OVX86" s="4"/>
      <c r="OVY86" s="4"/>
      <c r="OVZ86" s="4"/>
      <c r="OWA86" s="4"/>
      <c r="OWB86" s="4"/>
      <c r="OWC86" s="4"/>
      <c r="OWD86" s="4"/>
      <c r="OWE86" s="4"/>
      <c r="OWF86" s="4"/>
      <c r="OWG86" s="4"/>
      <c r="OWH86" s="4"/>
      <c r="OWI86" s="4"/>
      <c r="OWJ86" s="4"/>
      <c r="OWK86" s="4"/>
      <c r="OWL86" s="4"/>
      <c r="OWM86" s="4"/>
      <c r="OWN86" s="4"/>
      <c r="OWO86" s="4"/>
      <c r="OWP86" s="4"/>
      <c r="OWQ86" s="4"/>
      <c r="OWR86" s="4"/>
      <c r="OWS86" s="4"/>
      <c r="OWT86" s="4"/>
      <c r="OWU86" s="4"/>
      <c r="OWV86" s="4"/>
      <c r="OWW86" s="4"/>
      <c r="OWX86" s="4"/>
      <c r="OWY86" s="4"/>
      <c r="OWZ86" s="4"/>
      <c r="OXA86" s="4"/>
      <c r="OXB86" s="4"/>
      <c r="OXC86" s="4"/>
      <c r="OXD86" s="4"/>
      <c r="OXE86" s="4"/>
      <c r="OXF86" s="4"/>
      <c r="OXG86" s="4"/>
      <c r="OXH86" s="4"/>
      <c r="OXI86" s="4"/>
      <c r="OXJ86" s="4"/>
      <c r="OXK86" s="4"/>
      <c r="OXL86" s="4"/>
      <c r="OXM86" s="4"/>
      <c r="OXN86" s="4"/>
      <c r="OXO86" s="4"/>
      <c r="OXP86" s="4"/>
      <c r="OXQ86" s="4"/>
      <c r="OXR86" s="4"/>
      <c r="OXS86" s="4"/>
      <c r="OXT86" s="4"/>
      <c r="OXU86" s="4"/>
      <c r="OXV86" s="4"/>
      <c r="OXW86" s="4"/>
      <c r="OXX86" s="4"/>
      <c r="OXY86" s="4"/>
      <c r="OXZ86" s="4"/>
      <c r="OYA86" s="4"/>
      <c r="OYB86" s="4"/>
      <c r="OYC86" s="4"/>
      <c r="OYD86" s="4"/>
      <c r="OYE86" s="4"/>
      <c r="OYF86" s="4"/>
      <c r="OYG86" s="4"/>
      <c r="OYH86" s="4"/>
      <c r="OYI86" s="4"/>
      <c r="OYJ86" s="4"/>
      <c r="OYK86" s="4"/>
      <c r="OYL86" s="4"/>
      <c r="OYM86" s="4"/>
      <c r="OYN86" s="4"/>
      <c r="OYO86" s="4"/>
      <c r="OYP86" s="4"/>
      <c r="OYQ86" s="4"/>
      <c r="OYR86" s="4"/>
      <c r="OYS86" s="4"/>
      <c r="OYT86" s="4"/>
      <c r="OYU86" s="4"/>
      <c r="OYV86" s="4"/>
      <c r="OYW86" s="4"/>
      <c r="OYX86" s="4"/>
      <c r="OYY86" s="4"/>
      <c r="OYZ86" s="4"/>
      <c r="OZA86" s="4"/>
      <c r="OZB86" s="4"/>
      <c r="OZC86" s="4"/>
      <c r="OZD86" s="4"/>
      <c r="OZE86" s="4"/>
      <c r="OZF86" s="4"/>
      <c r="OZG86" s="4"/>
      <c r="OZH86" s="4"/>
      <c r="OZI86" s="4"/>
      <c r="OZJ86" s="4"/>
      <c r="OZK86" s="4"/>
      <c r="OZL86" s="4"/>
      <c r="OZM86" s="4"/>
      <c r="OZN86" s="4"/>
      <c r="OZO86" s="4"/>
      <c r="OZP86" s="4"/>
      <c r="OZQ86" s="4"/>
      <c r="OZR86" s="4"/>
      <c r="OZS86" s="4"/>
      <c r="OZT86" s="4"/>
      <c r="OZU86" s="4"/>
      <c r="OZV86" s="4"/>
      <c r="OZW86" s="4"/>
      <c r="OZX86" s="4"/>
      <c r="OZY86" s="4"/>
      <c r="OZZ86" s="4"/>
      <c r="PAA86" s="4"/>
      <c r="PAB86" s="4"/>
      <c r="PAC86" s="4"/>
      <c r="PAD86" s="4"/>
      <c r="PAE86" s="4"/>
      <c r="PAF86" s="4"/>
      <c r="PAG86" s="4"/>
      <c r="PAH86" s="4"/>
      <c r="PAI86" s="4"/>
      <c r="PAJ86" s="4"/>
      <c r="PAK86" s="4"/>
      <c r="PAL86" s="4"/>
      <c r="PAM86" s="4"/>
      <c r="PAN86" s="4"/>
      <c r="PAO86" s="4"/>
      <c r="PAP86" s="4"/>
      <c r="PAQ86" s="4"/>
      <c r="PAR86" s="4"/>
      <c r="PAS86" s="4"/>
      <c r="PAT86" s="4"/>
      <c r="PAU86" s="4"/>
      <c r="PAV86" s="4"/>
      <c r="PAW86" s="4"/>
      <c r="PAX86" s="4"/>
      <c r="PAY86" s="4"/>
      <c r="PAZ86" s="4"/>
      <c r="PBA86" s="4"/>
      <c r="PBB86" s="4"/>
      <c r="PBC86" s="4"/>
      <c r="PBD86" s="4"/>
      <c r="PBE86" s="4"/>
      <c r="PBF86" s="4"/>
      <c r="PBG86" s="4"/>
      <c r="PBH86" s="4"/>
      <c r="PBI86" s="4"/>
      <c r="PBJ86" s="4"/>
      <c r="PBK86" s="4"/>
      <c r="PBL86" s="4"/>
      <c r="PBM86" s="4"/>
      <c r="PBN86" s="4"/>
      <c r="PBO86" s="4"/>
      <c r="PBP86" s="4"/>
      <c r="PBQ86" s="4"/>
      <c r="PBR86" s="4"/>
      <c r="PBS86" s="4"/>
      <c r="PBT86" s="4"/>
      <c r="PBU86" s="4"/>
      <c r="PBV86" s="4"/>
      <c r="PBW86" s="4"/>
      <c r="PBX86" s="4"/>
      <c r="PBY86" s="4"/>
      <c r="PBZ86" s="4"/>
      <c r="PCA86" s="4"/>
      <c r="PCB86" s="4"/>
      <c r="PCC86" s="4"/>
      <c r="PCD86" s="4"/>
      <c r="PCE86" s="4"/>
      <c r="PCF86" s="4"/>
      <c r="PCG86" s="4"/>
      <c r="PCH86" s="4"/>
      <c r="PCI86" s="4"/>
      <c r="PCJ86" s="4"/>
      <c r="PCK86" s="4"/>
      <c r="PCL86" s="4"/>
      <c r="PCM86" s="4"/>
      <c r="PCN86" s="4"/>
      <c r="PCO86" s="4"/>
      <c r="PCP86" s="4"/>
      <c r="PCQ86" s="4"/>
      <c r="PCR86" s="4"/>
      <c r="PCS86" s="4"/>
      <c r="PCT86" s="4"/>
      <c r="PCU86" s="4"/>
      <c r="PCV86" s="4"/>
      <c r="PCW86" s="4"/>
      <c r="PCX86" s="4"/>
      <c r="PCY86" s="4"/>
      <c r="PCZ86" s="4"/>
      <c r="PDA86" s="4"/>
      <c r="PDB86" s="4"/>
      <c r="PDC86" s="4"/>
      <c r="PDD86" s="4"/>
      <c r="PDE86" s="4"/>
      <c r="PDF86" s="4"/>
      <c r="PDG86" s="4"/>
      <c r="PDH86" s="4"/>
      <c r="PDI86" s="4"/>
      <c r="PDJ86" s="4"/>
      <c r="PDK86" s="4"/>
      <c r="PDL86" s="4"/>
      <c r="PDM86" s="4"/>
      <c r="PDN86" s="4"/>
      <c r="PDO86" s="4"/>
      <c r="PDP86" s="4"/>
      <c r="PDQ86" s="4"/>
      <c r="PDR86" s="4"/>
      <c r="PDS86" s="4"/>
      <c r="PDT86" s="4"/>
      <c r="PDU86" s="4"/>
      <c r="PDV86" s="4"/>
      <c r="PDW86" s="4"/>
      <c r="PDX86" s="4"/>
      <c r="PDY86" s="4"/>
      <c r="PDZ86" s="4"/>
      <c r="PEA86" s="4"/>
      <c r="PEB86" s="4"/>
      <c r="PEC86" s="4"/>
      <c r="PED86" s="4"/>
      <c r="PEE86" s="4"/>
      <c r="PEF86" s="4"/>
      <c r="PEG86" s="4"/>
      <c r="PEH86" s="4"/>
      <c r="PEI86" s="4"/>
      <c r="PEJ86" s="4"/>
      <c r="PEK86" s="4"/>
      <c r="PEL86" s="4"/>
      <c r="PEM86" s="4"/>
      <c r="PEN86" s="4"/>
      <c r="PEO86" s="4"/>
      <c r="PEP86" s="4"/>
      <c r="PEQ86" s="4"/>
      <c r="PER86" s="4"/>
      <c r="PES86" s="4"/>
      <c r="PET86" s="4"/>
      <c r="PEU86" s="4"/>
      <c r="PEV86" s="4"/>
      <c r="PEW86" s="4"/>
      <c r="PEX86" s="4"/>
      <c r="PEY86" s="4"/>
      <c r="PEZ86" s="4"/>
      <c r="PFA86" s="4"/>
      <c r="PFB86" s="4"/>
      <c r="PFC86" s="4"/>
      <c r="PFD86" s="4"/>
      <c r="PFE86" s="4"/>
      <c r="PFF86" s="4"/>
      <c r="PFG86" s="4"/>
      <c r="PFH86" s="4"/>
      <c r="PFI86" s="4"/>
      <c r="PFJ86" s="4"/>
      <c r="PFK86" s="4"/>
      <c r="PFL86" s="4"/>
      <c r="PFM86" s="4"/>
      <c r="PFN86" s="4"/>
      <c r="PFO86" s="4"/>
      <c r="PFP86" s="4"/>
      <c r="PFQ86" s="4"/>
      <c r="PFR86" s="4"/>
      <c r="PFS86" s="4"/>
      <c r="PFT86" s="4"/>
      <c r="PFU86" s="4"/>
      <c r="PFV86" s="4"/>
      <c r="PFW86" s="4"/>
      <c r="PFX86" s="4"/>
      <c r="PFY86" s="4"/>
      <c r="PFZ86" s="4"/>
      <c r="PGA86" s="4"/>
      <c r="PGB86" s="4"/>
      <c r="PGC86" s="4"/>
      <c r="PGD86" s="4"/>
      <c r="PGE86" s="4"/>
      <c r="PGF86" s="4"/>
      <c r="PGG86" s="4"/>
      <c r="PGH86" s="4"/>
      <c r="PGI86" s="4"/>
      <c r="PGJ86" s="4"/>
      <c r="PGK86" s="4"/>
      <c r="PGL86" s="4"/>
      <c r="PGM86" s="4"/>
      <c r="PGN86" s="4"/>
      <c r="PGO86" s="4"/>
      <c r="PGP86" s="4"/>
      <c r="PGQ86" s="4"/>
      <c r="PGR86" s="4"/>
      <c r="PGS86" s="4"/>
      <c r="PGT86" s="4"/>
      <c r="PGU86" s="4"/>
      <c r="PGV86" s="4"/>
      <c r="PGW86" s="4"/>
      <c r="PGX86" s="4"/>
      <c r="PGY86" s="4"/>
      <c r="PGZ86" s="4"/>
      <c r="PHA86" s="4"/>
      <c r="PHB86" s="4"/>
      <c r="PHC86" s="4"/>
      <c r="PHD86" s="4"/>
      <c r="PHE86" s="4"/>
      <c r="PHF86" s="4"/>
      <c r="PHG86" s="4"/>
      <c r="PHH86" s="4"/>
      <c r="PHI86" s="4"/>
      <c r="PHJ86" s="4"/>
      <c r="PHK86" s="4"/>
      <c r="PHL86" s="4"/>
      <c r="PHM86" s="4"/>
      <c r="PHN86" s="4"/>
      <c r="PHO86" s="4"/>
      <c r="PHP86" s="4"/>
      <c r="PHQ86" s="4"/>
      <c r="PHR86" s="4"/>
      <c r="PHS86" s="4"/>
      <c r="PHT86" s="4"/>
      <c r="PHU86" s="4"/>
      <c r="PHV86" s="4"/>
      <c r="PHW86" s="4"/>
      <c r="PHX86" s="4"/>
      <c r="PHY86" s="4"/>
      <c r="PHZ86" s="4"/>
      <c r="PIA86" s="4"/>
      <c r="PIB86" s="4"/>
      <c r="PIC86" s="4"/>
      <c r="PID86" s="4"/>
      <c r="PIE86" s="4"/>
      <c r="PIF86" s="4"/>
      <c r="PIG86" s="4"/>
      <c r="PIH86" s="4"/>
      <c r="PII86" s="4"/>
      <c r="PIJ86" s="4"/>
      <c r="PIK86" s="4"/>
      <c r="PIL86" s="4"/>
      <c r="PIM86" s="4"/>
      <c r="PIN86" s="4"/>
      <c r="PIO86" s="4"/>
      <c r="PIP86" s="4"/>
      <c r="PIQ86" s="4"/>
      <c r="PIR86" s="4"/>
      <c r="PIS86" s="4"/>
      <c r="PIT86" s="4"/>
      <c r="PIU86" s="4"/>
      <c r="PIV86" s="4"/>
      <c r="PIW86" s="4"/>
      <c r="PIX86" s="4"/>
      <c r="PIY86" s="4"/>
      <c r="PIZ86" s="4"/>
      <c r="PJA86" s="4"/>
      <c r="PJB86" s="4"/>
      <c r="PJC86" s="4"/>
      <c r="PJD86" s="4"/>
      <c r="PJE86" s="4"/>
      <c r="PJF86" s="4"/>
      <c r="PJG86" s="4"/>
      <c r="PJH86" s="4"/>
      <c r="PJI86" s="4"/>
      <c r="PJJ86" s="4"/>
      <c r="PJK86" s="4"/>
      <c r="PJL86" s="4"/>
      <c r="PJM86" s="4"/>
      <c r="PJN86" s="4"/>
      <c r="PJO86" s="4"/>
      <c r="PJP86" s="4"/>
      <c r="PJQ86" s="4"/>
      <c r="PJR86" s="4"/>
      <c r="PJS86" s="4"/>
      <c r="PJT86" s="4"/>
      <c r="PJU86" s="4"/>
      <c r="PJV86" s="4"/>
      <c r="PJW86" s="4"/>
      <c r="PJX86" s="4"/>
      <c r="PJY86" s="4"/>
      <c r="PJZ86" s="4"/>
      <c r="PKA86" s="4"/>
      <c r="PKB86" s="4"/>
      <c r="PKC86" s="4"/>
      <c r="PKD86" s="4"/>
      <c r="PKE86" s="4"/>
      <c r="PKF86" s="4"/>
      <c r="PKG86" s="4"/>
      <c r="PKH86" s="4"/>
      <c r="PKI86" s="4"/>
      <c r="PKJ86" s="4"/>
      <c r="PKK86" s="4"/>
      <c r="PKL86" s="4"/>
      <c r="PKM86" s="4"/>
      <c r="PKN86" s="4"/>
      <c r="PKO86" s="4"/>
      <c r="PKP86" s="4"/>
      <c r="PKQ86" s="4"/>
      <c r="PKR86" s="4"/>
      <c r="PKS86" s="4"/>
      <c r="PKT86" s="4"/>
      <c r="PKU86" s="4"/>
      <c r="PKV86" s="4"/>
      <c r="PKW86" s="4"/>
      <c r="PKX86" s="4"/>
      <c r="PKY86" s="4"/>
      <c r="PKZ86" s="4"/>
      <c r="PLA86" s="4"/>
      <c r="PLB86" s="4"/>
      <c r="PLC86" s="4"/>
      <c r="PLD86" s="4"/>
      <c r="PLE86" s="4"/>
      <c r="PLF86" s="4"/>
      <c r="PLG86" s="4"/>
      <c r="PLH86" s="4"/>
      <c r="PLI86" s="4"/>
      <c r="PLJ86" s="4"/>
      <c r="PLK86" s="4"/>
      <c r="PLL86" s="4"/>
      <c r="PLM86" s="4"/>
      <c r="PLN86" s="4"/>
      <c r="PLO86" s="4"/>
      <c r="PLP86" s="4"/>
      <c r="PLQ86" s="4"/>
      <c r="PLR86" s="4"/>
      <c r="PLS86" s="4"/>
      <c r="PLT86" s="4"/>
      <c r="PLU86" s="4"/>
      <c r="PLV86" s="4"/>
      <c r="PLW86" s="4"/>
      <c r="PLX86" s="4"/>
      <c r="PLY86" s="4"/>
      <c r="PLZ86" s="4"/>
      <c r="PMA86" s="4"/>
      <c r="PMB86" s="4"/>
      <c r="PMC86" s="4"/>
      <c r="PMD86" s="4"/>
      <c r="PME86" s="4"/>
      <c r="PMF86" s="4"/>
      <c r="PMG86" s="4"/>
      <c r="PMH86" s="4"/>
      <c r="PMI86" s="4"/>
      <c r="PMJ86" s="4"/>
      <c r="PMK86" s="4"/>
      <c r="PML86" s="4"/>
      <c r="PMM86" s="4"/>
      <c r="PMN86" s="4"/>
      <c r="PMO86" s="4"/>
      <c r="PMP86" s="4"/>
      <c r="PMQ86" s="4"/>
      <c r="PMR86" s="4"/>
      <c r="PMS86" s="4"/>
      <c r="PMT86" s="4"/>
      <c r="PMU86" s="4"/>
      <c r="PMV86" s="4"/>
      <c r="PMW86" s="4"/>
      <c r="PMX86" s="4"/>
      <c r="PMY86" s="4"/>
      <c r="PMZ86" s="4"/>
      <c r="PNA86" s="4"/>
      <c r="PNB86" s="4"/>
      <c r="PNC86" s="4"/>
      <c r="PND86" s="4"/>
      <c r="PNE86" s="4"/>
      <c r="PNF86" s="4"/>
      <c r="PNG86" s="4"/>
      <c r="PNH86" s="4"/>
      <c r="PNI86" s="4"/>
      <c r="PNJ86" s="4"/>
      <c r="PNK86" s="4"/>
      <c r="PNL86" s="4"/>
      <c r="PNM86" s="4"/>
      <c r="PNN86" s="4"/>
      <c r="PNO86" s="4"/>
      <c r="PNP86" s="4"/>
      <c r="PNQ86" s="4"/>
      <c r="PNR86" s="4"/>
      <c r="PNS86" s="4"/>
      <c r="PNT86" s="4"/>
      <c r="PNU86" s="4"/>
      <c r="PNV86" s="4"/>
      <c r="PNW86" s="4"/>
      <c r="PNX86" s="4"/>
      <c r="PNY86" s="4"/>
      <c r="PNZ86" s="4"/>
      <c r="POA86" s="4"/>
      <c r="POB86" s="4"/>
      <c r="POC86" s="4"/>
      <c r="POD86" s="4"/>
      <c r="POE86" s="4"/>
      <c r="POF86" s="4"/>
      <c r="POG86" s="4"/>
      <c r="POH86" s="4"/>
      <c r="POI86" s="4"/>
      <c r="POJ86" s="4"/>
      <c r="POK86" s="4"/>
      <c r="POL86" s="4"/>
      <c r="POM86" s="4"/>
      <c r="PON86" s="4"/>
      <c r="POO86" s="4"/>
      <c r="POP86" s="4"/>
      <c r="POQ86" s="4"/>
      <c r="POR86" s="4"/>
      <c r="POS86" s="4"/>
      <c r="POT86" s="4"/>
      <c r="POU86" s="4"/>
      <c r="POV86" s="4"/>
      <c r="POW86" s="4"/>
      <c r="POX86" s="4"/>
      <c r="POY86" s="4"/>
      <c r="POZ86" s="4"/>
      <c r="PPA86" s="4"/>
      <c r="PPB86" s="4"/>
      <c r="PPC86" s="4"/>
      <c r="PPD86" s="4"/>
      <c r="PPE86" s="4"/>
      <c r="PPF86" s="4"/>
      <c r="PPG86" s="4"/>
      <c r="PPH86" s="4"/>
      <c r="PPI86" s="4"/>
      <c r="PPJ86" s="4"/>
      <c r="PPK86" s="4"/>
      <c r="PPL86" s="4"/>
      <c r="PPM86" s="4"/>
      <c r="PPN86" s="4"/>
      <c r="PPO86" s="4"/>
      <c r="PPP86" s="4"/>
      <c r="PPQ86" s="4"/>
      <c r="PPR86" s="4"/>
      <c r="PPS86" s="4"/>
      <c r="PPT86" s="4"/>
      <c r="PPU86" s="4"/>
      <c r="PPV86" s="4"/>
      <c r="PPW86" s="4"/>
      <c r="PPX86" s="4"/>
      <c r="PPY86" s="4"/>
      <c r="PPZ86" s="4"/>
      <c r="PQA86" s="4"/>
      <c r="PQB86" s="4"/>
      <c r="PQC86" s="4"/>
      <c r="PQD86" s="4"/>
      <c r="PQE86" s="4"/>
      <c r="PQF86" s="4"/>
      <c r="PQG86" s="4"/>
      <c r="PQH86" s="4"/>
      <c r="PQI86" s="4"/>
      <c r="PQJ86" s="4"/>
      <c r="PQK86" s="4"/>
      <c r="PQL86" s="4"/>
      <c r="PQM86" s="4"/>
      <c r="PQN86" s="4"/>
      <c r="PQO86" s="4"/>
      <c r="PQP86" s="4"/>
      <c r="PQQ86" s="4"/>
      <c r="PQR86" s="4"/>
      <c r="PQS86" s="4"/>
      <c r="PQT86" s="4"/>
      <c r="PQU86" s="4"/>
      <c r="PQV86" s="4"/>
      <c r="PQW86" s="4"/>
      <c r="PQX86" s="4"/>
      <c r="PQY86" s="4"/>
      <c r="PQZ86" s="4"/>
      <c r="PRA86" s="4"/>
      <c r="PRB86" s="4"/>
      <c r="PRC86" s="4"/>
      <c r="PRD86" s="4"/>
      <c r="PRE86" s="4"/>
      <c r="PRF86" s="4"/>
      <c r="PRG86" s="4"/>
      <c r="PRH86" s="4"/>
      <c r="PRI86" s="4"/>
      <c r="PRJ86" s="4"/>
      <c r="PRK86" s="4"/>
      <c r="PRL86" s="4"/>
      <c r="PRM86" s="4"/>
      <c r="PRN86" s="4"/>
      <c r="PRO86" s="4"/>
      <c r="PRP86" s="4"/>
      <c r="PRQ86" s="4"/>
      <c r="PRR86" s="4"/>
      <c r="PRS86" s="4"/>
      <c r="PRT86" s="4"/>
      <c r="PRU86" s="4"/>
      <c r="PRV86" s="4"/>
      <c r="PRW86" s="4"/>
      <c r="PRX86" s="4"/>
      <c r="PRY86" s="4"/>
      <c r="PRZ86" s="4"/>
      <c r="PSA86" s="4"/>
      <c r="PSB86" s="4"/>
      <c r="PSC86" s="4"/>
      <c r="PSD86" s="4"/>
      <c r="PSE86" s="4"/>
      <c r="PSF86" s="4"/>
      <c r="PSG86" s="4"/>
      <c r="PSH86" s="4"/>
      <c r="PSI86" s="4"/>
      <c r="PSJ86" s="4"/>
      <c r="PSK86" s="4"/>
      <c r="PSL86" s="4"/>
      <c r="PSM86" s="4"/>
      <c r="PSN86" s="4"/>
      <c r="PSO86" s="4"/>
      <c r="PSP86" s="4"/>
      <c r="PSQ86" s="4"/>
      <c r="PSR86" s="4"/>
      <c r="PSS86" s="4"/>
      <c r="PST86" s="4"/>
      <c r="PSU86" s="4"/>
      <c r="PSV86" s="4"/>
      <c r="PSW86" s="4"/>
      <c r="PSX86" s="4"/>
      <c r="PSY86" s="4"/>
      <c r="PSZ86" s="4"/>
      <c r="PTA86" s="4"/>
      <c r="PTB86" s="4"/>
      <c r="PTC86" s="4"/>
      <c r="PTD86" s="4"/>
      <c r="PTE86" s="4"/>
      <c r="PTF86" s="4"/>
      <c r="PTG86" s="4"/>
      <c r="PTH86" s="4"/>
      <c r="PTI86" s="4"/>
      <c r="PTJ86" s="4"/>
      <c r="PTK86" s="4"/>
      <c r="PTL86" s="4"/>
      <c r="PTM86" s="4"/>
      <c r="PTN86" s="4"/>
      <c r="PTO86" s="4"/>
      <c r="PTP86" s="4"/>
      <c r="PTQ86" s="4"/>
      <c r="PTR86" s="4"/>
      <c r="PTS86" s="4"/>
      <c r="PTT86" s="4"/>
      <c r="PTU86" s="4"/>
      <c r="PTV86" s="4"/>
      <c r="PTW86" s="4"/>
      <c r="PTX86" s="4"/>
      <c r="PTY86" s="4"/>
      <c r="PTZ86" s="4"/>
      <c r="PUA86" s="4"/>
      <c r="PUB86" s="4"/>
      <c r="PUC86" s="4"/>
      <c r="PUD86" s="4"/>
      <c r="PUE86" s="4"/>
      <c r="PUF86" s="4"/>
      <c r="PUG86" s="4"/>
      <c r="PUH86" s="4"/>
      <c r="PUI86" s="4"/>
      <c r="PUJ86" s="4"/>
      <c r="PUK86" s="4"/>
      <c r="PUL86" s="4"/>
      <c r="PUM86" s="4"/>
      <c r="PUN86" s="4"/>
      <c r="PUO86" s="4"/>
      <c r="PUP86" s="4"/>
      <c r="PUQ86" s="4"/>
      <c r="PUR86" s="4"/>
      <c r="PUS86" s="4"/>
      <c r="PUT86" s="4"/>
      <c r="PUU86" s="4"/>
      <c r="PUV86" s="4"/>
      <c r="PUW86" s="4"/>
      <c r="PUX86" s="4"/>
      <c r="PUY86" s="4"/>
      <c r="PUZ86" s="4"/>
      <c r="PVA86" s="4"/>
      <c r="PVB86" s="4"/>
      <c r="PVC86" s="4"/>
      <c r="PVD86" s="4"/>
      <c r="PVE86" s="4"/>
      <c r="PVF86" s="4"/>
      <c r="PVG86" s="4"/>
      <c r="PVH86" s="4"/>
      <c r="PVI86" s="4"/>
      <c r="PVJ86" s="4"/>
      <c r="PVK86" s="4"/>
      <c r="PVL86" s="4"/>
      <c r="PVM86" s="4"/>
      <c r="PVN86" s="4"/>
      <c r="PVO86" s="4"/>
      <c r="PVP86" s="4"/>
      <c r="PVQ86" s="4"/>
      <c r="PVR86" s="4"/>
      <c r="PVS86" s="4"/>
      <c r="PVT86" s="4"/>
      <c r="PVU86" s="4"/>
      <c r="PVV86" s="4"/>
      <c r="PVW86" s="4"/>
      <c r="PVX86" s="4"/>
      <c r="PVY86" s="4"/>
      <c r="PVZ86" s="4"/>
      <c r="PWA86" s="4"/>
      <c r="PWB86" s="4"/>
      <c r="PWC86" s="4"/>
      <c r="PWD86" s="4"/>
      <c r="PWE86" s="4"/>
      <c r="PWF86" s="4"/>
      <c r="PWG86" s="4"/>
      <c r="PWH86" s="4"/>
      <c r="PWI86" s="4"/>
      <c r="PWJ86" s="4"/>
      <c r="PWK86" s="4"/>
      <c r="PWL86" s="4"/>
      <c r="PWM86" s="4"/>
      <c r="PWN86" s="4"/>
      <c r="PWO86" s="4"/>
      <c r="PWP86" s="4"/>
      <c r="PWQ86" s="4"/>
      <c r="PWR86" s="4"/>
      <c r="PWS86" s="4"/>
      <c r="PWT86" s="4"/>
      <c r="PWU86" s="4"/>
      <c r="PWV86" s="4"/>
      <c r="PWW86" s="4"/>
      <c r="PWX86" s="4"/>
      <c r="PWY86" s="4"/>
      <c r="PWZ86" s="4"/>
      <c r="PXA86" s="4"/>
      <c r="PXB86" s="4"/>
      <c r="PXC86" s="4"/>
      <c r="PXD86" s="4"/>
      <c r="PXE86" s="4"/>
      <c r="PXF86" s="4"/>
      <c r="PXG86" s="4"/>
      <c r="PXH86" s="4"/>
      <c r="PXI86" s="4"/>
      <c r="PXJ86" s="4"/>
      <c r="PXK86" s="4"/>
      <c r="PXL86" s="4"/>
      <c r="PXM86" s="4"/>
      <c r="PXN86" s="4"/>
      <c r="PXO86" s="4"/>
      <c r="PXP86" s="4"/>
      <c r="PXQ86" s="4"/>
      <c r="PXR86" s="4"/>
      <c r="PXS86" s="4"/>
      <c r="PXT86" s="4"/>
      <c r="PXU86" s="4"/>
      <c r="PXV86" s="4"/>
      <c r="PXW86" s="4"/>
      <c r="PXX86" s="4"/>
      <c r="PXY86" s="4"/>
      <c r="PXZ86" s="4"/>
      <c r="PYA86" s="4"/>
      <c r="PYB86" s="4"/>
      <c r="PYC86" s="4"/>
      <c r="PYD86" s="4"/>
      <c r="PYE86" s="4"/>
      <c r="PYF86" s="4"/>
      <c r="PYG86" s="4"/>
      <c r="PYH86" s="4"/>
      <c r="PYI86" s="4"/>
      <c r="PYJ86" s="4"/>
      <c r="PYK86" s="4"/>
      <c r="PYL86" s="4"/>
      <c r="PYM86" s="4"/>
      <c r="PYN86" s="4"/>
      <c r="PYO86" s="4"/>
      <c r="PYP86" s="4"/>
      <c r="PYQ86" s="4"/>
      <c r="PYR86" s="4"/>
      <c r="PYS86" s="4"/>
      <c r="PYT86" s="4"/>
      <c r="PYU86" s="4"/>
      <c r="PYV86" s="4"/>
      <c r="PYW86" s="4"/>
      <c r="PYX86" s="4"/>
      <c r="PYY86" s="4"/>
      <c r="PYZ86" s="4"/>
      <c r="PZA86" s="4"/>
      <c r="PZB86" s="4"/>
      <c r="PZC86" s="4"/>
      <c r="PZD86" s="4"/>
      <c r="PZE86" s="4"/>
      <c r="PZF86" s="4"/>
      <c r="PZG86" s="4"/>
      <c r="PZH86" s="4"/>
      <c r="PZI86" s="4"/>
      <c r="PZJ86" s="4"/>
      <c r="PZK86" s="4"/>
      <c r="PZL86" s="4"/>
      <c r="PZM86" s="4"/>
      <c r="PZN86" s="4"/>
      <c r="PZO86" s="4"/>
      <c r="PZP86" s="4"/>
      <c r="PZQ86" s="4"/>
      <c r="PZR86" s="4"/>
      <c r="PZS86" s="4"/>
      <c r="PZT86" s="4"/>
      <c r="PZU86" s="4"/>
      <c r="PZV86" s="4"/>
      <c r="PZW86" s="4"/>
      <c r="PZX86" s="4"/>
      <c r="PZY86" s="4"/>
      <c r="PZZ86" s="4"/>
      <c r="QAA86" s="4"/>
      <c r="QAB86" s="4"/>
      <c r="QAC86" s="4"/>
      <c r="QAD86" s="4"/>
      <c r="QAE86" s="4"/>
      <c r="QAF86" s="4"/>
      <c r="QAG86" s="4"/>
      <c r="QAH86" s="4"/>
      <c r="QAI86" s="4"/>
      <c r="QAJ86" s="4"/>
      <c r="QAK86" s="4"/>
      <c r="QAL86" s="4"/>
      <c r="QAM86" s="4"/>
      <c r="QAN86" s="4"/>
      <c r="QAO86" s="4"/>
      <c r="QAP86" s="4"/>
      <c r="QAQ86" s="4"/>
      <c r="QAR86" s="4"/>
      <c r="QAS86" s="4"/>
      <c r="QAT86" s="4"/>
      <c r="QAU86" s="4"/>
      <c r="QAV86" s="4"/>
      <c r="QAW86" s="4"/>
      <c r="QAX86" s="4"/>
      <c r="QAY86" s="4"/>
      <c r="QAZ86" s="4"/>
      <c r="QBA86" s="4"/>
      <c r="QBB86" s="4"/>
      <c r="QBC86" s="4"/>
      <c r="QBD86" s="4"/>
      <c r="QBE86" s="4"/>
      <c r="QBF86" s="4"/>
      <c r="QBG86" s="4"/>
      <c r="QBH86" s="4"/>
      <c r="QBI86" s="4"/>
      <c r="QBJ86" s="4"/>
      <c r="QBK86" s="4"/>
      <c r="QBL86" s="4"/>
      <c r="QBM86" s="4"/>
      <c r="QBN86" s="4"/>
      <c r="QBO86" s="4"/>
      <c r="QBP86" s="4"/>
      <c r="QBQ86" s="4"/>
      <c r="QBR86" s="4"/>
      <c r="QBS86" s="4"/>
      <c r="QBT86" s="4"/>
      <c r="QBU86" s="4"/>
      <c r="QBV86" s="4"/>
      <c r="QBW86" s="4"/>
      <c r="QBX86" s="4"/>
      <c r="QBY86" s="4"/>
      <c r="QBZ86" s="4"/>
      <c r="QCA86" s="4"/>
      <c r="QCB86" s="4"/>
      <c r="QCC86" s="4"/>
      <c r="QCD86" s="4"/>
      <c r="QCE86" s="4"/>
      <c r="QCF86" s="4"/>
      <c r="QCG86" s="4"/>
      <c r="QCH86" s="4"/>
      <c r="QCI86" s="4"/>
      <c r="QCJ86" s="4"/>
      <c r="QCK86" s="4"/>
      <c r="QCL86" s="4"/>
      <c r="QCM86" s="4"/>
      <c r="QCN86" s="4"/>
      <c r="QCO86" s="4"/>
      <c r="QCP86" s="4"/>
      <c r="QCQ86" s="4"/>
      <c r="QCR86" s="4"/>
      <c r="QCS86" s="4"/>
      <c r="QCT86" s="4"/>
      <c r="QCU86" s="4"/>
      <c r="QCV86" s="4"/>
      <c r="QCW86" s="4"/>
      <c r="QCX86" s="4"/>
      <c r="QCY86" s="4"/>
      <c r="QCZ86" s="4"/>
      <c r="QDA86" s="4"/>
      <c r="QDB86" s="4"/>
      <c r="QDC86" s="4"/>
      <c r="QDD86" s="4"/>
      <c r="QDE86" s="4"/>
      <c r="QDF86" s="4"/>
      <c r="QDG86" s="4"/>
      <c r="QDH86" s="4"/>
      <c r="QDI86" s="4"/>
      <c r="QDJ86" s="4"/>
      <c r="QDK86" s="4"/>
      <c r="QDL86" s="4"/>
      <c r="QDM86" s="4"/>
      <c r="QDN86" s="4"/>
      <c r="QDO86" s="4"/>
      <c r="QDP86" s="4"/>
      <c r="QDQ86" s="4"/>
      <c r="QDR86" s="4"/>
      <c r="QDS86" s="4"/>
      <c r="QDT86" s="4"/>
      <c r="QDU86" s="4"/>
      <c r="QDV86" s="4"/>
      <c r="QDW86" s="4"/>
      <c r="QDX86" s="4"/>
      <c r="QDY86" s="4"/>
      <c r="QDZ86" s="4"/>
      <c r="QEA86" s="4"/>
      <c r="QEB86" s="4"/>
      <c r="QEC86" s="4"/>
      <c r="QED86" s="4"/>
      <c r="QEE86" s="4"/>
      <c r="QEF86" s="4"/>
      <c r="QEG86" s="4"/>
      <c r="QEH86" s="4"/>
      <c r="QEI86" s="4"/>
      <c r="QEJ86" s="4"/>
      <c r="QEK86" s="4"/>
      <c r="QEL86" s="4"/>
      <c r="QEM86" s="4"/>
      <c r="QEN86" s="4"/>
      <c r="QEO86" s="4"/>
      <c r="QEP86" s="4"/>
      <c r="QEQ86" s="4"/>
      <c r="QER86" s="4"/>
      <c r="QES86" s="4"/>
      <c r="QET86" s="4"/>
      <c r="QEU86" s="4"/>
      <c r="QEV86" s="4"/>
      <c r="QEW86" s="4"/>
      <c r="QEX86" s="4"/>
      <c r="QEY86" s="4"/>
      <c r="QEZ86" s="4"/>
      <c r="QFA86" s="4"/>
      <c r="QFB86" s="4"/>
      <c r="QFC86" s="4"/>
      <c r="QFD86" s="4"/>
      <c r="QFE86" s="4"/>
      <c r="QFF86" s="4"/>
      <c r="QFG86" s="4"/>
      <c r="QFH86" s="4"/>
      <c r="QFI86" s="4"/>
      <c r="QFJ86" s="4"/>
      <c r="QFK86" s="4"/>
      <c r="QFL86" s="4"/>
      <c r="QFM86" s="4"/>
      <c r="QFN86" s="4"/>
      <c r="QFO86" s="4"/>
      <c r="QFP86" s="4"/>
      <c r="QFQ86" s="4"/>
      <c r="QFR86" s="4"/>
      <c r="QFS86" s="4"/>
      <c r="QFT86" s="4"/>
      <c r="QFU86" s="4"/>
      <c r="QFV86" s="4"/>
      <c r="QFW86" s="4"/>
      <c r="QFX86" s="4"/>
      <c r="QFY86" s="4"/>
      <c r="QFZ86" s="4"/>
      <c r="QGA86" s="4"/>
      <c r="QGB86" s="4"/>
      <c r="QGC86" s="4"/>
      <c r="QGD86" s="4"/>
      <c r="QGE86" s="4"/>
      <c r="QGF86" s="4"/>
      <c r="QGG86" s="4"/>
      <c r="QGH86" s="4"/>
      <c r="QGI86" s="4"/>
      <c r="QGJ86" s="4"/>
      <c r="QGK86" s="4"/>
      <c r="QGL86" s="4"/>
      <c r="QGM86" s="4"/>
      <c r="QGN86" s="4"/>
      <c r="QGO86" s="4"/>
      <c r="QGP86" s="4"/>
      <c r="QGQ86" s="4"/>
      <c r="QGR86" s="4"/>
      <c r="QGS86" s="4"/>
      <c r="QGT86" s="4"/>
      <c r="QGU86" s="4"/>
      <c r="QGV86" s="4"/>
      <c r="QGW86" s="4"/>
      <c r="QGX86" s="4"/>
      <c r="QGY86" s="4"/>
      <c r="QGZ86" s="4"/>
      <c r="QHA86" s="4"/>
      <c r="QHB86" s="4"/>
      <c r="QHC86" s="4"/>
      <c r="QHD86" s="4"/>
      <c r="QHE86" s="4"/>
      <c r="QHF86" s="4"/>
      <c r="QHG86" s="4"/>
      <c r="QHH86" s="4"/>
      <c r="QHI86" s="4"/>
      <c r="QHJ86" s="4"/>
      <c r="QHK86" s="4"/>
      <c r="QHL86" s="4"/>
      <c r="QHM86" s="4"/>
      <c r="QHN86" s="4"/>
      <c r="QHO86" s="4"/>
      <c r="QHP86" s="4"/>
      <c r="QHQ86" s="4"/>
      <c r="QHR86" s="4"/>
      <c r="QHS86" s="4"/>
      <c r="QHT86" s="4"/>
      <c r="QHU86" s="4"/>
      <c r="QHV86" s="4"/>
      <c r="QHW86" s="4"/>
      <c r="QHX86" s="4"/>
      <c r="QHY86" s="4"/>
      <c r="QHZ86" s="4"/>
      <c r="QIA86" s="4"/>
      <c r="QIB86" s="4"/>
      <c r="QIC86" s="4"/>
      <c r="QID86" s="4"/>
      <c r="QIE86" s="4"/>
      <c r="QIF86" s="4"/>
      <c r="QIG86" s="4"/>
      <c r="QIH86" s="4"/>
      <c r="QII86" s="4"/>
      <c r="QIJ86" s="4"/>
      <c r="QIK86" s="4"/>
      <c r="QIL86" s="4"/>
      <c r="QIM86" s="4"/>
      <c r="QIN86" s="4"/>
      <c r="QIO86" s="4"/>
      <c r="QIP86" s="4"/>
      <c r="QIQ86" s="4"/>
      <c r="QIR86" s="4"/>
      <c r="QIS86" s="4"/>
      <c r="QIT86" s="4"/>
      <c r="QIU86" s="4"/>
      <c r="QIV86" s="4"/>
      <c r="QIW86" s="4"/>
      <c r="QIX86" s="4"/>
      <c r="QIY86" s="4"/>
      <c r="QIZ86" s="4"/>
      <c r="QJA86" s="4"/>
      <c r="QJB86" s="4"/>
      <c r="QJC86" s="4"/>
      <c r="QJD86" s="4"/>
      <c r="QJE86" s="4"/>
      <c r="QJF86" s="4"/>
      <c r="QJG86" s="4"/>
      <c r="QJH86" s="4"/>
      <c r="QJI86" s="4"/>
      <c r="QJJ86" s="4"/>
      <c r="QJK86" s="4"/>
      <c r="QJL86" s="4"/>
      <c r="QJM86" s="4"/>
      <c r="QJN86" s="4"/>
      <c r="QJO86" s="4"/>
      <c r="QJP86" s="4"/>
      <c r="QJQ86" s="4"/>
      <c r="QJR86" s="4"/>
      <c r="QJS86" s="4"/>
      <c r="QJT86" s="4"/>
      <c r="QJU86" s="4"/>
      <c r="QJV86" s="4"/>
      <c r="QJW86" s="4"/>
      <c r="QJX86" s="4"/>
      <c r="QJY86" s="4"/>
      <c r="QJZ86" s="4"/>
      <c r="QKA86" s="4"/>
      <c r="QKB86" s="4"/>
      <c r="QKC86" s="4"/>
      <c r="QKD86" s="4"/>
      <c r="QKE86" s="4"/>
      <c r="QKF86" s="4"/>
      <c r="QKG86" s="4"/>
      <c r="QKH86" s="4"/>
      <c r="QKI86" s="4"/>
      <c r="QKJ86" s="4"/>
      <c r="QKK86" s="4"/>
      <c r="QKL86" s="4"/>
      <c r="QKM86" s="4"/>
      <c r="QKN86" s="4"/>
      <c r="QKO86" s="4"/>
      <c r="QKP86" s="4"/>
      <c r="QKQ86" s="4"/>
      <c r="QKR86" s="4"/>
      <c r="QKS86" s="4"/>
      <c r="QKT86" s="4"/>
      <c r="QKU86" s="4"/>
      <c r="QKV86" s="4"/>
      <c r="QKW86" s="4"/>
      <c r="QKX86" s="4"/>
      <c r="QKY86" s="4"/>
      <c r="QKZ86" s="4"/>
      <c r="QLA86" s="4"/>
      <c r="QLB86" s="4"/>
      <c r="QLC86" s="4"/>
      <c r="QLD86" s="4"/>
      <c r="QLE86" s="4"/>
      <c r="QLF86" s="4"/>
      <c r="QLG86" s="4"/>
      <c r="QLH86" s="4"/>
      <c r="QLI86" s="4"/>
      <c r="QLJ86" s="4"/>
      <c r="QLK86" s="4"/>
      <c r="QLL86" s="4"/>
      <c r="QLM86" s="4"/>
      <c r="QLN86" s="4"/>
      <c r="QLO86" s="4"/>
      <c r="QLP86" s="4"/>
      <c r="QLQ86" s="4"/>
      <c r="QLR86" s="4"/>
      <c r="QLS86" s="4"/>
      <c r="QLT86" s="4"/>
      <c r="QLU86" s="4"/>
      <c r="QLV86" s="4"/>
      <c r="QLW86" s="4"/>
      <c r="QLX86" s="4"/>
      <c r="QLY86" s="4"/>
      <c r="QLZ86" s="4"/>
      <c r="QMA86" s="4"/>
      <c r="QMB86" s="4"/>
      <c r="QMC86" s="4"/>
      <c r="QMD86" s="4"/>
      <c r="QME86" s="4"/>
      <c r="QMF86" s="4"/>
      <c r="QMG86" s="4"/>
      <c r="QMH86" s="4"/>
      <c r="QMI86" s="4"/>
      <c r="QMJ86" s="4"/>
      <c r="QMK86" s="4"/>
      <c r="QML86" s="4"/>
      <c r="QMM86" s="4"/>
      <c r="QMN86" s="4"/>
      <c r="QMO86" s="4"/>
      <c r="QMP86" s="4"/>
      <c r="QMQ86" s="4"/>
      <c r="QMR86" s="4"/>
      <c r="QMS86" s="4"/>
      <c r="QMT86" s="4"/>
      <c r="QMU86" s="4"/>
      <c r="QMV86" s="4"/>
      <c r="QMW86" s="4"/>
      <c r="QMX86" s="4"/>
      <c r="QMY86" s="4"/>
      <c r="QMZ86" s="4"/>
      <c r="QNA86" s="4"/>
      <c r="QNB86" s="4"/>
      <c r="QNC86" s="4"/>
      <c r="QND86" s="4"/>
      <c r="QNE86" s="4"/>
      <c r="QNF86" s="4"/>
      <c r="QNG86" s="4"/>
      <c r="QNH86" s="4"/>
      <c r="QNI86" s="4"/>
      <c r="QNJ86" s="4"/>
      <c r="QNK86" s="4"/>
      <c r="QNL86" s="4"/>
      <c r="QNM86" s="4"/>
      <c r="QNN86" s="4"/>
      <c r="QNO86" s="4"/>
      <c r="QNP86" s="4"/>
      <c r="QNQ86" s="4"/>
      <c r="QNR86" s="4"/>
      <c r="QNS86" s="4"/>
      <c r="QNT86" s="4"/>
      <c r="QNU86" s="4"/>
      <c r="QNV86" s="4"/>
      <c r="QNW86" s="4"/>
      <c r="QNX86" s="4"/>
      <c r="QNY86" s="4"/>
      <c r="QNZ86" s="4"/>
      <c r="QOA86" s="4"/>
      <c r="QOB86" s="4"/>
      <c r="QOC86" s="4"/>
      <c r="QOD86" s="4"/>
      <c r="QOE86" s="4"/>
      <c r="QOF86" s="4"/>
      <c r="QOG86" s="4"/>
      <c r="QOH86" s="4"/>
      <c r="QOI86" s="4"/>
      <c r="QOJ86" s="4"/>
      <c r="QOK86" s="4"/>
      <c r="QOL86" s="4"/>
      <c r="QOM86" s="4"/>
      <c r="QON86" s="4"/>
      <c r="QOO86" s="4"/>
      <c r="QOP86" s="4"/>
      <c r="QOQ86" s="4"/>
      <c r="QOR86" s="4"/>
      <c r="QOS86" s="4"/>
      <c r="QOT86" s="4"/>
      <c r="QOU86" s="4"/>
      <c r="QOV86" s="4"/>
      <c r="QOW86" s="4"/>
      <c r="QOX86" s="4"/>
      <c r="QOY86" s="4"/>
      <c r="QOZ86" s="4"/>
      <c r="QPA86" s="4"/>
      <c r="QPB86" s="4"/>
      <c r="QPC86" s="4"/>
      <c r="QPD86" s="4"/>
      <c r="QPE86" s="4"/>
      <c r="QPF86" s="4"/>
      <c r="QPG86" s="4"/>
      <c r="QPH86" s="4"/>
      <c r="QPI86" s="4"/>
      <c r="QPJ86" s="4"/>
      <c r="QPK86" s="4"/>
      <c r="QPL86" s="4"/>
      <c r="QPM86" s="4"/>
      <c r="QPN86" s="4"/>
      <c r="QPO86" s="4"/>
      <c r="QPP86" s="4"/>
      <c r="QPQ86" s="4"/>
      <c r="QPR86" s="4"/>
      <c r="QPS86" s="4"/>
      <c r="QPT86" s="4"/>
      <c r="QPU86" s="4"/>
      <c r="QPV86" s="4"/>
      <c r="QPW86" s="4"/>
      <c r="QPX86" s="4"/>
      <c r="QPY86" s="4"/>
      <c r="QPZ86" s="4"/>
      <c r="QQA86" s="4"/>
      <c r="QQB86" s="4"/>
      <c r="QQC86" s="4"/>
      <c r="QQD86" s="4"/>
      <c r="QQE86" s="4"/>
      <c r="QQF86" s="4"/>
      <c r="QQG86" s="4"/>
      <c r="QQH86" s="4"/>
      <c r="QQI86" s="4"/>
      <c r="QQJ86" s="4"/>
      <c r="QQK86" s="4"/>
      <c r="QQL86" s="4"/>
      <c r="QQM86" s="4"/>
      <c r="QQN86" s="4"/>
      <c r="QQO86" s="4"/>
      <c r="QQP86" s="4"/>
      <c r="QQQ86" s="4"/>
      <c r="QQR86" s="4"/>
      <c r="QQS86" s="4"/>
      <c r="QQT86" s="4"/>
      <c r="QQU86" s="4"/>
      <c r="QQV86" s="4"/>
      <c r="QQW86" s="4"/>
      <c r="QQX86" s="4"/>
      <c r="QQY86" s="4"/>
      <c r="QQZ86" s="4"/>
      <c r="QRA86" s="4"/>
      <c r="QRB86" s="4"/>
      <c r="QRC86" s="4"/>
      <c r="QRD86" s="4"/>
      <c r="QRE86" s="4"/>
      <c r="QRF86" s="4"/>
      <c r="QRG86" s="4"/>
      <c r="QRH86" s="4"/>
      <c r="QRI86" s="4"/>
      <c r="QRJ86" s="4"/>
      <c r="QRK86" s="4"/>
      <c r="QRL86" s="4"/>
      <c r="QRM86" s="4"/>
      <c r="QRN86" s="4"/>
      <c r="QRO86" s="4"/>
      <c r="QRP86" s="4"/>
      <c r="QRQ86" s="4"/>
      <c r="QRR86" s="4"/>
      <c r="QRS86" s="4"/>
      <c r="QRT86" s="4"/>
      <c r="QRU86" s="4"/>
      <c r="QRV86" s="4"/>
      <c r="QRW86" s="4"/>
      <c r="QRX86" s="4"/>
      <c r="QRY86" s="4"/>
      <c r="QRZ86" s="4"/>
      <c r="QSA86" s="4"/>
      <c r="QSB86" s="4"/>
      <c r="QSC86" s="4"/>
      <c r="QSD86" s="4"/>
      <c r="QSE86" s="4"/>
      <c r="QSF86" s="4"/>
      <c r="QSG86" s="4"/>
      <c r="QSH86" s="4"/>
      <c r="QSI86" s="4"/>
      <c r="QSJ86" s="4"/>
      <c r="QSK86" s="4"/>
      <c r="QSL86" s="4"/>
      <c r="QSM86" s="4"/>
      <c r="QSN86" s="4"/>
      <c r="QSO86" s="4"/>
      <c r="QSP86" s="4"/>
      <c r="QSQ86" s="4"/>
      <c r="QSR86" s="4"/>
      <c r="QSS86" s="4"/>
      <c r="QST86" s="4"/>
      <c r="QSU86" s="4"/>
      <c r="QSV86" s="4"/>
      <c r="QSW86" s="4"/>
      <c r="QSX86" s="4"/>
      <c r="QSY86" s="4"/>
      <c r="QSZ86" s="4"/>
      <c r="QTA86" s="4"/>
      <c r="QTB86" s="4"/>
      <c r="QTC86" s="4"/>
      <c r="QTD86" s="4"/>
      <c r="QTE86" s="4"/>
      <c r="QTF86" s="4"/>
      <c r="QTG86" s="4"/>
      <c r="QTH86" s="4"/>
      <c r="QTI86" s="4"/>
      <c r="QTJ86" s="4"/>
      <c r="QTK86" s="4"/>
      <c r="QTL86" s="4"/>
      <c r="QTM86" s="4"/>
      <c r="QTN86" s="4"/>
      <c r="QTO86" s="4"/>
      <c r="QTP86" s="4"/>
      <c r="QTQ86" s="4"/>
      <c r="QTR86" s="4"/>
      <c r="QTS86" s="4"/>
      <c r="QTT86" s="4"/>
      <c r="QTU86" s="4"/>
      <c r="QTV86" s="4"/>
      <c r="QTW86" s="4"/>
      <c r="QTX86" s="4"/>
      <c r="QTY86" s="4"/>
      <c r="QTZ86" s="4"/>
      <c r="QUA86" s="4"/>
      <c r="QUB86" s="4"/>
      <c r="QUC86" s="4"/>
      <c r="QUD86" s="4"/>
      <c r="QUE86" s="4"/>
      <c r="QUF86" s="4"/>
      <c r="QUG86" s="4"/>
      <c r="QUH86" s="4"/>
      <c r="QUI86" s="4"/>
      <c r="QUJ86" s="4"/>
      <c r="QUK86" s="4"/>
      <c r="QUL86" s="4"/>
      <c r="QUM86" s="4"/>
      <c r="QUN86" s="4"/>
      <c r="QUO86" s="4"/>
      <c r="QUP86" s="4"/>
      <c r="QUQ86" s="4"/>
      <c r="QUR86" s="4"/>
      <c r="QUS86" s="4"/>
      <c r="QUT86" s="4"/>
      <c r="QUU86" s="4"/>
      <c r="QUV86" s="4"/>
      <c r="QUW86" s="4"/>
      <c r="QUX86" s="4"/>
      <c r="QUY86" s="4"/>
      <c r="QUZ86" s="4"/>
      <c r="QVA86" s="4"/>
      <c r="QVB86" s="4"/>
      <c r="QVC86" s="4"/>
      <c r="QVD86" s="4"/>
      <c r="QVE86" s="4"/>
      <c r="QVF86" s="4"/>
      <c r="QVG86" s="4"/>
      <c r="QVH86" s="4"/>
      <c r="QVI86" s="4"/>
      <c r="QVJ86" s="4"/>
      <c r="QVK86" s="4"/>
      <c r="QVL86" s="4"/>
      <c r="QVM86" s="4"/>
      <c r="QVN86" s="4"/>
      <c r="QVO86" s="4"/>
      <c r="QVP86" s="4"/>
      <c r="QVQ86" s="4"/>
      <c r="QVR86" s="4"/>
      <c r="QVS86" s="4"/>
      <c r="QVT86" s="4"/>
      <c r="QVU86" s="4"/>
      <c r="QVV86" s="4"/>
      <c r="QVW86" s="4"/>
      <c r="QVX86" s="4"/>
      <c r="QVY86" s="4"/>
      <c r="QVZ86" s="4"/>
      <c r="QWA86" s="4"/>
      <c r="QWB86" s="4"/>
      <c r="QWC86" s="4"/>
      <c r="QWD86" s="4"/>
      <c r="QWE86" s="4"/>
      <c r="QWF86" s="4"/>
      <c r="QWG86" s="4"/>
      <c r="QWH86" s="4"/>
      <c r="QWI86" s="4"/>
      <c r="QWJ86" s="4"/>
      <c r="QWK86" s="4"/>
      <c r="QWL86" s="4"/>
      <c r="QWM86" s="4"/>
      <c r="QWN86" s="4"/>
      <c r="QWO86" s="4"/>
      <c r="QWP86" s="4"/>
      <c r="QWQ86" s="4"/>
      <c r="QWR86" s="4"/>
      <c r="QWS86" s="4"/>
      <c r="QWT86" s="4"/>
      <c r="QWU86" s="4"/>
      <c r="QWV86" s="4"/>
      <c r="QWW86" s="4"/>
      <c r="QWX86" s="4"/>
      <c r="QWY86" s="4"/>
      <c r="QWZ86" s="4"/>
      <c r="QXA86" s="4"/>
      <c r="QXB86" s="4"/>
      <c r="QXC86" s="4"/>
      <c r="QXD86" s="4"/>
      <c r="QXE86" s="4"/>
      <c r="QXF86" s="4"/>
      <c r="QXG86" s="4"/>
      <c r="QXH86" s="4"/>
      <c r="QXI86" s="4"/>
      <c r="QXJ86" s="4"/>
      <c r="QXK86" s="4"/>
      <c r="QXL86" s="4"/>
      <c r="QXM86" s="4"/>
      <c r="QXN86" s="4"/>
      <c r="QXO86" s="4"/>
      <c r="QXP86" s="4"/>
      <c r="QXQ86" s="4"/>
      <c r="QXR86" s="4"/>
      <c r="QXS86" s="4"/>
      <c r="QXT86" s="4"/>
      <c r="QXU86" s="4"/>
      <c r="QXV86" s="4"/>
      <c r="QXW86" s="4"/>
      <c r="QXX86" s="4"/>
      <c r="QXY86" s="4"/>
      <c r="QXZ86" s="4"/>
      <c r="QYA86" s="4"/>
      <c r="QYB86" s="4"/>
      <c r="QYC86" s="4"/>
      <c r="QYD86" s="4"/>
      <c r="QYE86" s="4"/>
      <c r="QYF86" s="4"/>
      <c r="QYG86" s="4"/>
      <c r="QYH86" s="4"/>
      <c r="QYI86" s="4"/>
      <c r="QYJ86" s="4"/>
      <c r="QYK86" s="4"/>
      <c r="QYL86" s="4"/>
      <c r="QYM86" s="4"/>
      <c r="QYN86" s="4"/>
      <c r="QYO86" s="4"/>
      <c r="QYP86" s="4"/>
      <c r="QYQ86" s="4"/>
      <c r="QYR86" s="4"/>
      <c r="QYS86" s="4"/>
      <c r="QYT86" s="4"/>
      <c r="QYU86" s="4"/>
      <c r="QYV86" s="4"/>
      <c r="QYW86" s="4"/>
      <c r="QYX86" s="4"/>
      <c r="QYY86" s="4"/>
      <c r="QYZ86" s="4"/>
      <c r="QZA86" s="4"/>
      <c r="QZB86" s="4"/>
      <c r="QZC86" s="4"/>
      <c r="QZD86" s="4"/>
      <c r="QZE86" s="4"/>
      <c r="QZF86" s="4"/>
      <c r="QZG86" s="4"/>
      <c r="QZH86" s="4"/>
      <c r="QZI86" s="4"/>
      <c r="QZJ86" s="4"/>
      <c r="QZK86" s="4"/>
      <c r="QZL86" s="4"/>
      <c r="QZM86" s="4"/>
      <c r="QZN86" s="4"/>
      <c r="QZO86" s="4"/>
      <c r="QZP86" s="4"/>
      <c r="QZQ86" s="4"/>
      <c r="QZR86" s="4"/>
      <c r="QZS86" s="4"/>
      <c r="QZT86" s="4"/>
      <c r="QZU86" s="4"/>
      <c r="QZV86" s="4"/>
      <c r="QZW86" s="4"/>
      <c r="QZX86" s="4"/>
      <c r="QZY86" s="4"/>
      <c r="QZZ86" s="4"/>
      <c r="RAA86" s="4"/>
      <c r="RAB86" s="4"/>
      <c r="RAC86" s="4"/>
      <c r="RAD86" s="4"/>
      <c r="RAE86" s="4"/>
      <c r="RAF86" s="4"/>
      <c r="RAG86" s="4"/>
      <c r="RAH86" s="4"/>
      <c r="RAI86" s="4"/>
      <c r="RAJ86" s="4"/>
      <c r="RAK86" s="4"/>
      <c r="RAL86" s="4"/>
      <c r="RAM86" s="4"/>
      <c r="RAN86" s="4"/>
      <c r="RAO86" s="4"/>
      <c r="RAP86" s="4"/>
      <c r="RAQ86" s="4"/>
      <c r="RAR86" s="4"/>
      <c r="RAS86" s="4"/>
      <c r="RAT86" s="4"/>
      <c r="RAU86" s="4"/>
      <c r="RAV86" s="4"/>
      <c r="RAW86" s="4"/>
      <c r="RAX86" s="4"/>
      <c r="RAY86" s="4"/>
      <c r="RAZ86" s="4"/>
      <c r="RBA86" s="4"/>
      <c r="RBB86" s="4"/>
      <c r="RBC86" s="4"/>
      <c r="RBD86" s="4"/>
      <c r="RBE86" s="4"/>
      <c r="RBF86" s="4"/>
      <c r="RBG86" s="4"/>
      <c r="RBH86" s="4"/>
      <c r="RBI86" s="4"/>
      <c r="RBJ86" s="4"/>
      <c r="RBK86" s="4"/>
      <c r="RBL86" s="4"/>
      <c r="RBM86" s="4"/>
      <c r="RBN86" s="4"/>
      <c r="RBO86" s="4"/>
      <c r="RBP86" s="4"/>
      <c r="RBQ86" s="4"/>
      <c r="RBR86" s="4"/>
      <c r="RBS86" s="4"/>
      <c r="RBT86" s="4"/>
      <c r="RBU86" s="4"/>
      <c r="RBV86" s="4"/>
      <c r="RBW86" s="4"/>
      <c r="RBX86" s="4"/>
      <c r="RBY86" s="4"/>
      <c r="RBZ86" s="4"/>
      <c r="RCA86" s="4"/>
      <c r="RCB86" s="4"/>
      <c r="RCC86" s="4"/>
      <c r="RCD86" s="4"/>
      <c r="RCE86" s="4"/>
      <c r="RCF86" s="4"/>
      <c r="RCG86" s="4"/>
      <c r="RCH86" s="4"/>
      <c r="RCI86" s="4"/>
      <c r="RCJ86" s="4"/>
      <c r="RCK86" s="4"/>
      <c r="RCL86" s="4"/>
      <c r="RCM86" s="4"/>
      <c r="RCN86" s="4"/>
      <c r="RCO86" s="4"/>
      <c r="RCP86" s="4"/>
      <c r="RCQ86" s="4"/>
      <c r="RCR86" s="4"/>
      <c r="RCS86" s="4"/>
      <c r="RCT86" s="4"/>
      <c r="RCU86" s="4"/>
      <c r="RCV86" s="4"/>
      <c r="RCW86" s="4"/>
      <c r="RCX86" s="4"/>
      <c r="RCY86" s="4"/>
      <c r="RCZ86" s="4"/>
      <c r="RDA86" s="4"/>
      <c r="RDB86" s="4"/>
      <c r="RDC86" s="4"/>
      <c r="RDD86" s="4"/>
      <c r="RDE86" s="4"/>
      <c r="RDF86" s="4"/>
      <c r="RDG86" s="4"/>
      <c r="RDH86" s="4"/>
      <c r="RDI86" s="4"/>
      <c r="RDJ86" s="4"/>
      <c r="RDK86" s="4"/>
      <c r="RDL86" s="4"/>
      <c r="RDM86" s="4"/>
      <c r="RDN86" s="4"/>
      <c r="RDO86" s="4"/>
      <c r="RDP86" s="4"/>
      <c r="RDQ86" s="4"/>
      <c r="RDR86" s="4"/>
      <c r="RDS86" s="4"/>
      <c r="RDT86" s="4"/>
      <c r="RDU86" s="4"/>
      <c r="RDV86" s="4"/>
      <c r="RDW86" s="4"/>
      <c r="RDX86" s="4"/>
      <c r="RDY86" s="4"/>
      <c r="RDZ86" s="4"/>
      <c r="REA86" s="4"/>
      <c r="REB86" s="4"/>
      <c r="REC86" s="4"/>
      <c r="RED86" s="4"/>
      <c r="REE86" s="4"/>
      <c r="REF86" s="4"/>
      <c r="REG86" s="4"/>
      <c r="REH86" s="4"/>
      <c r="REI86" s="4"/>
      <c r="REJ86" s="4"/>
      <c r="REK86" s="4"/>
      <c r="REL86" s="4"/>
      <c r="REM86" s="4"/>
      <c r="REN86" s="4"/>
      <c r="REO86" s="4"/>
      <c r="REP86" s="4"/>
      <c r="REQ86" s="4"/>
      <c r="RER86" s="4"/>
      <c r="RES86" s="4"/>
      <c r="RET86" s="4"/>
      <c r="REU86" s="4"/>
      <c r="REV86" s="4"/>
      <c r="REW86" s="4"/>
      <c r="REX86" s="4"/>
      <c r="REY86" s="4"/>
      <c r="REZ86" s="4"/>
      <c r="RFA86" s="4"/>
      <c r="RFB86" s="4"/>
      <c r="RFC86" s="4"/>
      <c r="RFD86" s="4"/>
      <c r="RFE86" s="4"/>
      <c r="RFF86" s="4"/>
      <c r="RFG86" s="4"/>
      <c r="RFH86" s="4"/>
      <c r="RFI86" s="4"/>
      <c r="RFJ86" s="4"/>
      <c r="RFK86" s="4"/>
      <c r="RFL86" s="4"/>
      <c r="RFM86" s="4"/>
      <c r="RFN86" s="4"/>
      <c r="RFO86" s="4"/>
      <c r="RFP86" s="4"/>
      <c r="RFQ86" s="4"/>
      <c r="RFR86" s="4"/>
      <c r="RFS86" s="4"/>
      <c r="RFT86" s="4"/>
      <c r="RFU86" s="4"/>
      <c r="RFV86" s="4"/>
      <c r="RFW86" s="4"/>
      <c r="RFX86" s="4"/>
      <c r="RFY86" s="4"/>
      <c r="RFZ86" s="4"/>
      <c r="RGA86" s="4"/>
      <c r="RGB86" s="4"/>
      <c r="RGC86" s="4"/>
      <c r="RGD86" s="4"/>
      <c r="RGE86" s="4"/>
      <c r="RGF86" s="4"/>
      <c r="RGG86" s="4"/>
      <c r="RGH86" s="4"/>
      <c r="RGI86" s="4"/>
      <c r="RGJ86" s="4"/>
      <c r="RGK86" s="4"/>
      <c r="RGL86" s="4"/>
      <c r="RGM86" s="4"/>
      <c r="RGN86" s="4"/>
      <c r="RGO86" s="4"/>
      <c r="RGP86" s="4"/>
      <c r="RGQ86" s="4"/>
      <c r="RGR86" s="4"/>
      <c r="RGS86" s="4"/>
      <c r="RGT86" s="4"/>
      <c r="RGU86" s="4"/>
      <c r="RGV86" s="4"/>
      <c r="RGW86" s="4"/>
      <c r="RGX86" s="4"/>
      <c r="RGY86" s="4"/>
      <c r="RGZ86" s="4"/>
      <c r="RHA86" s="4"/>
      <c r="RHB86" s="4"/>
      <c r="RHC86" s="4"/>
      <c r="RHD86" s="4"/>
      <c r="RHE86" s="4"/>
      <c r="RHF86" s="4"/>
      <c r="RHG86" s="4"/>
      <c r="RHH86" s="4"/>
      <c r="RHI86" s="4"/>
      <c r="RHJ86" s="4"/>
      <c r="RHK86" s="4"/>
      <c r="RHL86" s="4"/>
      <c r="RHM86" s="4"/>
      <c r="RHN86" s="4"/>
      <c r="RHO86" s="4"/>
      <c r="RHP86" s="4"/>
      <c r="RHQ86" s="4"/>
      <c r="RHR86" s="4"/>
      <c r="RHS86" s="4"/>
      <c r="RHT86" s="4"/>
      <c r="RHU86" s="4"/>
      <c r="RHV86" s="4"/>
      <c r="RHW86" s="4"/>
      <c r="RHX86" s="4"/>
      <c r="RHY86" s="4"/>
      <c r="RHZ86" s="4"/>
      <c r="RIA86" s="4"/>
      <c r="RIB86" s="4"/>
      <c r="RIC86" s="4"/>
      <c r="RID86" s="4"/>
      <c r="RIE86" s="4"/>
      <c r="RIF86" s="4"/>
      <c r="RIG86" s="4"/>
      <c r="RIH86" s="4"/>
      <c r="RII86" s="4"/>
      <c r="RIJ86" s="4"/>
      <c r="RIK86" s="4"/>
      <c r="RIL86" s="4"/>
      <c r="RIM86" s="4"/>
      <c r="RIN86" s="4"/>
      <c r="RIO86" s="4"/>
      <c r="RIP86" s="4"/>
      <c r="RIQ86" s="4"/>
      <c r="RIR86" s="4"/>
      <c r="RIS86" s="4"/>
      <c r="RIT86" s="4"/>
      <c r="RIU86" s="4"/>
      <c r="RIV86" s="4"/>
      <c r="RIW86" s="4"/>
      <c r="RIX86" s="4"/>
      <c r="RIY86" s="4"/>
      <c r="RIZ86" s="4"/>
      <c r="RJA86" s="4"/>
      <c r="RJB86" s="4"/>
      <c r="RJC86" s="4"/>
      <c r="RJD86" s="4"/>
      <c r="RJE86" s="4"/>
      <c r="RJF86" s="4"/>
      <c r="RJG86" s="4"/>
      <c r="RJH86" s="4"/>
      <c r="RJI86" s="4"/>
      <c r="RJJ86" s="4"/>
      <c r="RJK86" s="4"/>
      <c r="RJL86" s="4"/>
      <c r="RJM86" s="4"/>
      <c r="RJN86" s="4"/>
      <c r="RJO86" s="4"/>
      <c r="RJP86" s="4"/>
      <c r="RJQ86" s="4"/>
      <c r="RJR86" s="4"/>
      <c r="RJS86" s="4"/>
      <c r="RJT86" s="4"/>
      <c r="RJU86" s="4"/>
      <c r="RJV86" s="4"/>
      <c r="RJW86" s="4"/>
      <c r="RJX86" s="4"/>
      <c r="RJY86" s="4"/>
      <c r="RJZ86" s="4"/>
      <c r="RKA86" s="4"/>
      <c r="RKB86" s="4"/>
      <c r="RKC86" s="4"/>
      <c r="RKD86" s="4"/>
      <c r="RKE86" s="4"/>
      <c r="RKF86" s="4"/>
      <c r="RKG86" s="4"/>
      <c r="RKH86" s="4"/>
      <c r="RKI86" s="4"/>
      <c r="RKJ86" s="4"/>
      <c r="RKK86" s="4"/>
      <c r="RKL86" s="4"/>
      <c r="RKM86" s="4"/>
      <c r="RKN86" s="4"/>
      <c r="RKO86" s="4"/>
      <c r="RKP86" s="4"/>
      <c r="RKQ86" s="4"/>
      <c r="RKR86" s="4"/>
      <c r="RKS86" s="4"/>
      <c r="RKT86" s="4"/>
      <c r="RKU86" s="4"/>
      <c r="RKV86" s="4"/>
      <c r="RKW86" s="4"/>
      <c r="RKX86" s="4"/>
      <c r="RKY86" s="4"/>
      <c r="RKZ86" s="4"/>
      <c r="RLA86" s="4"/>
      <c r="RLB86" s="4"/>
      <c r="RLC86" s="4"/>
      <c r="RLD86" s="4"/>
      <c r="RLE86" s="4"/>
      <c r="RLF86" s="4"/>
      <c r="RLG86" s="4"/>
      <c r="RLH86" s="4"/>
      <c r="RLI86" s="4"/>
      <c r="RLJ86" s="4"/>
      <c r="RLK86" s="4"/>
      <c r="RLL86" s="4"/>
      <c r="RLM86" s="4"/>
      <c r="RLN86" s="4"/>
      <c r="RLO86" s="4"/>
      <c r="RLP86" s="4"/>
      <c r="RLQ86" s="4"/>
      <c r="RLR86" s="4"/>
      <c r="RLS86" s="4"/>
      <c r="RLT86" s="4"/>
      <c r="RLU86" s="4"/>
      <c r="RLV86" s="4"/>
      <c r="RLW86" s="4"/>
      <c r="RLX86" s="4"/>
      <c r="RLY86" s="4"/>
      <c r="RLZ86" s="4"/>
      <c r="RMA86" s="4"/>
      <c r="RMB86" s="4"/>
      <c r="RMC86" s="4"/>
      <c r="RMD86" s="4"/>
      <c r="RME86" s="4"/>
      <c r="RMF86" s="4"/>
      <c r="RMG86" s="4"/>
      <c r="RMH86" s="4"/>
      <c r="RMI86" s="4"/>
      <c r="RMJ86" s="4"/>
      <c r="RMK86" s="4"/>
      <c r="RML86" s="4"/>
      <c r="RMM86" s="4"/>
      <c r="RMN86" s="4"/>
      <c r="RMO86" s="4"/>
      <c r="RMP86" s="4"/>
      <c r="RMQ86" s="4"/>
      <c r="RMR86" s="4"/>
      <c r="RMS86" s="4"/>
      <c r="RMT86" s="4"/>
      <c r="RMU86" s="4"/>
      <c r="RMV86" s="4"/>
      <c r="RMW86" s="4"/>
      <c r="RMX86" s="4"/>
      <c r="RMY86" s="4"/>
      <c r="RMZ86" s="4"/>
      <c r="RNA86" s="4"/>
      <c r="RNB86" s="4"/>
      <c r="RNC86" s="4"/>
      <c r="RND86" s="4"/>
      <c r="RNE86" s="4"/>
      <c r="RNF86" s="4"/>
      <c r="RNG86" s="4"/>
      <c r="RNH86" s="4"/>
      <c r="RNI86" s="4"/>
      <c r="RNJ86" s="4"/>
      <c r="RNK86" s="4"/>
      <c r="RNL86" s="4"/>
      <c r="RNM86" s="4"/>
      <c r="RNN86" s="4"/>
      <c r="RNO86" s="4"/>
      <c r="RNP86" s="4"/>
      <c r="RNQ86" s="4"/>
      <c r="RNR86" s="4"/>
      <c r="RNS86" s="4"/>
      <c r="RNT86" s="4"/>
      <c r="RNU86" s="4"/>
      <c r="RNV86" s="4"/>
      <c r="RNW86" s="4"/>
      <c r="RNX86" s="4"/>
      <c r="RNY86" s="4"/>
      <c r="RNZ86" s="4"/>
      <c r="ROA86" s="4"/>
      <c r="ROB86" s="4"/>
      <c r="ROC86" s="4"/>
      <c r="ROD86" s="4"/>
      <c r="ROE86" s="4"/>
      <c r="ROF86" s="4"/>
      <c r="ROG86" s="4"/>
      <c r="ROH86" s="4"/>
      <c r="ROI86" s="4"/>
      <c r="ROJ86" s="4"/>
      <c r="ROK86" s="4"/>
      <c r="ROL86" s="4"/>
      <c r="ROM86" s="4"/>
      <c r="RON86" s="4"/>
      <c r="ROO86" s="4"/>
      <c r="ROP86" s="4"/>
      <c r="ROQ86" s="4"/>
      <c r="ROR86" s="4"/>
      <c r="ROS86" s="4"/>
      <c r="ROT86" s="4"/>
      <c r="ROU86" s="4"/>
      <c r="ROV86" s="4"/>
      <c r="ROW86" s="4"/>
      <c r="ROX86" s="4"/>
      <c r="ROY86" s="4"/>
      <c r="ROZ86" s="4"/>
      <c r="RPA86" s="4"/>
      <c r="RPB86" s="4"/>
      <c r="RPC86" s="4"/>
      <c r="RPD86" s="4"/>
      <c r="RPE86" s="4"/>
      <c r="RPF86" s="4"/>
      <c r="RPG86" s="4"/>
      <c r="RPH86" s="4"/>
      <c r="RPI86" s="4"/>
      <c r="RPJ86" s="4"/>
      <c r="RPK86" s="4"/>
      <c r="RPL86" s="4"/>
      <c r="RPM86" s="4"/>
      <c r="RPN86" s="4"/>
      <c r="RPO86" s="4"/>
      <c r="RPP86" s="4"/>
      <c r="RPQ86" s="4"/>
      <c r="RPR86" s="4"/>
      <c r="RPS86" s="4"/>
      <c r="RPT86" s="4"/>
      <c r="RPU86" s="4"/>
      <c r="RPV86" s="4"/>
      <c r="RPW86" s="4"/>
      <c r="RPX86" s="4"/>
      <c r="RPY86" s="4"/>
      <c r="RPZ86" s="4"/>
      <c r="RQA86" s="4"/>
      <c r="RQB86" s="4"/>
      <c r="RQC86" s="4"/>
      <c r="RQD86" s="4"/>
      <c r="RQE86" s="4"/>
      <c r="RQF86" s="4"/>
      <c r="RQG86" s="4"/>
      <c r="RQH86" s="4"/>
      <c r="RQI86" s="4"/>
      <c r="RQJ86" s="4"/>
      <c r="RQK86" s="4"/>
      <c r="RQL86" s="4"/>
      <c r="RQM86" s="4"/>
      <c r="RQN86" s="4"/>
      <c r="RQO86" s="4"/>
      <c r="RQP86" s="4"/>
      <c r="RQQ86" s="4"/>
      <c r="RQR86" s="4"/>
      <c r="RQS86" s="4"/>
      <c r="RQT86" s="4"/>
      <c r="RQU86" s="4"/>
      <c r="RQV86" s="4"/>
      <c r="RQW86" s="4"/>
      <c r="RQX86" s="4"/>
      <c r="RQY86" s="4"/>
      <c r="RQZ86" s="4"/>
      <c r="RRA86" s="4"/>
      <c r="RRB86" s="4"/>
      <c r="RRC86" s="4"/>
      <c r="RRD86" s="4"/>
      <c r="RRE86" s="4"/>
      <c r="RRF86" s="4"/>
      <c r="RRG86" s="4"/>
      <c r="RRH86" s="4"/>
      <c r="RRI86" s="4"/>
      <c r="RRJ86" s="4"/>
      <c r="RRK86" s="4"/>
      <c r="RRL86" s="4"/>
      <c r="RRM86" s="4"/>
      <c r="RRN86" s="4"/>
      <c r="RRO86" s="4"/>
      <c r="RRP86" s="4"/>
      <c r="RRQ86" s="4"/>
      <c r="RRR86" s="4"/>
      <c r="RRS86" s="4"/>
      <c r="RRT86" s="4"/>
      <c r="RRU86" s="4"/>
      <c r="RRV86" s="4"/>
      <c r="RRW86" s="4"/>
      <c r="RRX86" s="4"/>
      <c r="RRY86" s="4"/>
      <c r="RRZ86" s="4"/>
      <c r="RSA86" s="4"/>
      <c r="RSB86" s="4"/>
      <c r="RSC86" s="4"/>
      <c r="RSD86" s="4"/>
      <c r="RSE86" s="4"/>
      <c r="RSF86" s="4"/>
      <c r="RSG86" s="4"/>
      <c r="RSH86" s="4"/>
      <c r="RSI86" s="4"/>
      <c r="RSJ86" s="4"/>
      <c r="RSK86" s="4"/>
      <c r="RSL86" s="4"/>
      <c r="RSM86" s="4"/>
      <c r="RSN86" s="4"/>
      <c r="RSO86" s="4"/>
      <c r="RSP86" s="4"/>
      <c r="RSQ86" s="4"/>
      <c r="RSR86" s="4"/>
      <c r="RSS86" s="4"/>
      <c r="RST86" s="4"/>
      <c r="RSU86" s="4"/>
      <c r="RSV86" s="4"/>
      <c r="RSW86" s="4"/>
      <c r="RSX86" s="4"/>
      <c r="RSY86" s="4"/>
      <c r="RSZ86" s="4"/>
      <c r="RTA86" s="4"/>
      <c r="RTB86" s="4"/>
      <c r="RTC86" s="4"/>
      <c r="RTD86" s="4"/>
      <c r="RTE86" s="4"/>
      <c r="RTF86" s="4"/>
      <c r="RTG86" s="4"/>
      <c r="RTH86" s="4"/>
      <c r="RTI86" s="4"/>
      <c r="RTJ86" s="4"/>
      <c r="RTK86" s="4"/>
      <c r="RTL86" s="4"/>
      <c r="RTM86" s="4"/>
      <c r="RTN86" s="4"/>
      <c r="RTO86" s="4"/>
      <c r="RTP86" s="4"/>
      <c r="RTQ86" s="4"/>
      <c r="RTR86" s="4"/>
      <c r="RTS86" s="4"/>
      <c r="RTT86" s="4"/>
      <c r="RTU86" s="4"/>
      <c r="RTV86" s="4"/>
      <c r="RTW86" s="4"/>
      <c r="RTX86" s="4"/>
      <c r="RTY86" s="4"/>
      <c r="RTZ86" s="4"/>
      <c r="RUA86" s="4"/>
      <c r="RUB86" s="4"/>
      <c r="RUC86" s="4"/>
      <c r="RUD86" s="4"/>
      <c r="RUE86" s="4"/>
      <c r="RUF86" s="4"/>
      <c r="RUG86" s="4"/>
      <c r="RUH86" s="4"/>
      <c r="RUI86" s="4"/>
      <c r="RUJ86" s="4"/>
      <c r="RUK86" s="4"/>
      <c r="RUL86" s="4"/>
      <c r="RUM86" s="4"/>
      <c r="RUN86" s="4"/>
      <c r="RUO86" s="4"/>
      <c r="RUP86" s="4"/>
      <c r="RUQ86" s="4"/>
      <c r="RUR86" s="4"/>
      <c r="RUS86" s="4"/>
      <c r="RUT86" s="4"/>
      <c r="RUU86" s="4"/>
      <c r="RUV86" s="4"/>
      <c r="RUW86" s="4"/>
      <c r="RUX86" s="4"/>
      <c r="RUY86" s="4"/>
      <c r="RUZ86" s="4"/>
      <c r="RVA86" s="4"/>
      <c r="RVB86" s="4"/>
      <c r="RVC86" s="4"/>
      <c r="RVD86" s="4"/>
      <c r="RVE86" s="4"/>
      <c r="RVF86" s="4"/>
      <c r="RVG86" s="4"/>
      <c r="RVH86" s="4"/>
      <c r="RVI86" s="4"/>
      <c r="RVJ86" s="4"/>
      <c r="RVK86" s="4"/>
      <c r="RVL86" s="4"/>
      <c r="RVM86" s="4"/>
      <c r="RVN86" s="4"/>
      <c r="RVO86" s="4"/>
      <c r="RVP86" s="4"/>
      <c r="RVQ86" s="4"/>
      <c r="RVR86" s="4"/>
      <c r="RVS86" s="4"/>
      <c r="RVT86" s="4"/>
      <c r="RVU86" s="4"/>
      <c r="RVV86" s="4"/>
      <c r="RVW86" s="4"/>
      <c r="RVX86" s="4"/>
      <c r="RVY86" s="4"/>
      <c r="RVZ86" s="4"/>
      <c r="RWA86" s="4"/>
      <c r="RWB86" s="4"/>
      <c r="RWC86" s="4"/>
      <c r="RWD86" s="4"/>
      <c r="RWE86" s="4"/>
      <c r="RWF86" s="4"/>
      <c r="RWG86" s="4"/>
      <c r="RWH86" s="4"/>
      <c r="RWI86" s="4"/>
      <c r="RWJ86" s="4"/>
      <c r="RWK86" s="4"/>
      <c r="RWL86" s="4"/>
      <c r="RWM86" s="4"/>
      <c r="RWN86" s="4"/>
      <c r="RWO86" s="4"/>
      <c r="RWP86" s="4"/>
      <c r="RWQ86" s="4"/>
      <c r="RWR86" s="4"/>
      <c r="RWS86" s="4"/>
      <c r="RWT86" s="4"/>
      <c r="RWU86" s="4"/>
      <c r="RWV86" s="4"/>
      <c r="RWW86" s="4"/>
      <c r="RWX86" s="4"/>
      <c r="RWY86" s="4"/>
      <c r="RWZ86" s="4"/>
      <c r="RXA86" s="4"/>
      <c r="RXB86" s="4"/>
      <c r="RXC86" s="4"/>
      <c r="RXD86" s="4"/>
      <c r="RXE86" s="4"/>
      <c r="RXF86" s="4"/>
      <c r="RXG86" s="4"/>
      <c r="RXH86" s="4"/>
      <c r="RXI86" s="4"/>
      <c r="RXJ86" s="4"/>
      <c r="RXK86" s="4"/>
      <c r="RXL86" s="4"/>
      <c r="RXM86" s="4"/>
      <c r="RXN86" s="4"/>
      <c r="RXO86" s="4"/>
      <c r="RXP86" s="4"/>
      <c r="RXQ86" s="4"/>
      <c r="RXR86" s="4"/>
      <c r="RXS86" s="4"/>
      <c r="RXT86" s="4"/>
      <c r="RXU86" s="4"/>
      <c r="RXV86" s="4"/>
      <c r="RXW86" s="4"/>
      <c r="RXX86" s="4"/>
      <c r="RXY86" s="4"/>
      <c r="RXZ86" s="4"/>
      <c r="RYA86" s="4"/>
      <c r="RYB86" s="4"/>
      <c r="RYC86" s="4"/>
      <c r="RYD86" s="4"/>
      <c r="RYE86" s="4"/>
      <c r="RYF86" s="4"/>
      <c r="RYG86" s="4"/>
      <c r="RYH86" s="4"/>
      <c r="RYI86" s="4"/>
      <c r="RYJ86" s="4"/>
      <c r="RYK86" s="4"/>
      <c r="RYL86" s="4"/>
      <c r="RYM86" s="4"/>
      <c r="RYN86" s="4"/>
      <c r="RYO86" s="4"/>
      <c r="RYP86" s="4"/>
      <c r="RYQ86" s="4"/>
      <c r="RYR86" s="4"/>
      <c r="RYS86" s="4"/>
      <c r="RYT86" s="4"/>
      <c r="RYU86" s="4"/>
      <c r="RYV86" s="4"/>
      <c r="RYW86" s="4"/>
      <c r="RYX86" s="4"/>
      <c r="RYY86" s="4"/>
      <c r="RYZ86" s="4"/>
      <c r="RZA86" s="4"/>
      <c r="RZB86" s="4"/>
      <c r="RZC86" s="4"/>
      <c r="RZD86" s="4"/>
      <c r="RZE86" s="4"/>
      <c r="RZF86" s="4"/>
      <c r="RZG86" s="4"/>
      <c r="RZH86" s="4"/>
      <c r="RZI86" s="4"/>
      <c r="RZJ86" s="4"/>
      <c r="RZK86" s="4"/>
      <c r="RZL86" s="4"/>
      <c r="RZM86" s="4"/>
      <c r="RZN86" s="4"/>
      <c r="RZO86" s="4"/>
      <c r="RZP86" s="4"/>
      <c r="RZQ86" s="4"/>
      <c r="RZR86" s="4"/>
      <c r="RZS86" s="4"/>
      <c r="RZT86" s="4"/>
      <c r="RZU86" s="4"/>
      <c r="RZV86" s="4"/>
      <c r="RZW86" s="4"/>
      <c r="RZX86" s="4"/>
      <c r="RZY86" s="4"/>
      <c r="RZZ86" s="4"/>
      <c r="SAA86" s="4"/>
      <c r="SAB86" s="4"/>
      <c r="SAC86" s="4"/>
      <c r="SAD86" s="4"/>
      <c r="SAE86" s="4"/>
      <c r="SAF86" s="4"/>
      <c r="SAG86" s="4"/>
      <c r="SAH86" s="4"/>
      <c r="SAI86" s="4"/>
      <c r="SAJ86" s="4"/>
      <c r="SAK86" s="4"/>
      <c r="SAL86" s="4"/>
      <c r="SAM86" s="4"/>
      <c r="SAN86" s="4"/>
      <c r="SAO86" s="4"/>
      <c r="SAP86" s="4"/>
      <c r="SAQ86" s="4"/>
      <c r="SAR86" s="4"/>
      <c r="SAS86" s="4"/>
      <c r="SAT86" s="4"/>
      <c r="SAU86" s="4"/>
      <c r="SAV86" s="4"/>
      <c r="SAW86" s="4"/>
      <c r="SAX86" s="4"/>
      <c r="SAY86" s="4"/>
      <c r="SAZ86" s="4"/>
      <c r="SBA86" s="4"/>
      <c r="SBB86" s="4"/>
      <c r="SBC86" s="4"/>
      <c r="SBD86" s="4"/>
      <c r="SBE86" s="4"/>
      <c r="SBF86" s="4"/>
      <c r="SBG86" s="4"/>
      <c r="SBH86" s="4"/>
      <c r="SBI86" s="4"/>
      <c r="SBJ86" s="4"/>
      <c r="SBK86" s="4"/>
      <c r="SBL86" s="4"/>
      <c r="SBM86" s="4"/>
      <c r="SBN86" s="4"/>
      <c r="SBO86" s="4"/>
      <c r="SBP86" s="4"/>
      <c r="SBQ86" s="4"/>
      <c r="SBR86" s="4"/>
      <c r="SBS86" s="4"/>
      <c r="SBT86" s="4"/>
      <c r="SBU86" s="4"/>
      <c r="SBV86" s="4"/>
      <c r="SBW86" s="4"/>
      <c r="SBX86" s="4"/>
      <c r="SBY86" s="4"/>
      <c r="SBZ86" s="4"/>
      <c r="SCA86" s="4"/>
      <c r="SCB86" s="4"/>
      <c r="SCC86" s="4"/>
      <c r="SCD86" s="4"/>
      <c r="SCE86" s="4"/>
      <c r="SCF86" s="4"/>
      <c r="SCG86" s="4"/>
      <c r="SCH86" s="4"/>
      <c r="SCI86" s="4"/>
      <c r="SCJ86" s="4"/>
      <c r="SCK86" s="4"/>
      <c r="SCL86" s="4"/>
      <c r="SCM86" s="4"/>
      <c r="SCN86" s="4"/>
      <c r="SCO86" s="4"/>
      <c r="SCP86" s="4"/>
      <c r="SCQ86" s="4"/>
      <c r="SCR86" s="4"/>
      <c r="SCS86" s="4"/>
      <c r="SCT86" s="4"/>
      <c r="SCU86" s="4"/>
      <c r="SCV86" s="4"/>
      <c r="SCW86" s="4"/>
      <c r="SCX86" s="4"/>
      <c r="SCY86" s="4"/>
      <c r="SCZ86" s="4"/>
      <c r="SDA86" s="4"/>
      <c r="SDB86" s="4"/>
      <c r="SDC86" s="4"/>
      <c r="SDD86" s="4"/>
      <c r="SDE86" s="4"/>
      <c r="SDF86" s="4"/>
      <c r="SDG86" s="4"/>
      <c r="SDH86" s="4"/>
      <c r="SDI86" s="4"/>
      <c r="SDJ86" s="4"/>
      <c r="SDK86" s="4"/>
      <c r="SDL86" s="4"/>
      <c r="SDM86" s="4"/>
      <c r="SDN86" s="4"/>
      <c r="SDO86" s="4"/>
      <c r="SDP86" s="4"/>
      <c r="SDQ86" s="4"/>
      <c r="SDR86" s="4"/>
      <c r="SDS86" s="4"/>
      <c r="SDT86" s="4"/>
      <c r="SDU86" s="4"/>
      <c r="SDV86" s="4"/>
      <c r="SDW86" s="4"/>
      <c r="SDX86" s="4"/>
      <c r="SDY86" s="4"/>
      <c r="SDZ86" s="4"/>
      <c r="SEA86" s="4"/>
      <c r="SEB86" s="4"/>
      <c r="SEC86" s="4"/>
      <c r="SED86" s="4"/>
      <c r="SEE86" s="4"/>
      <c r="SEF86" s="4"/>
      <c r="SEG86" s="4"/>
      <c r="SEH86" s="4"/>
      <c r="SEI86" s="4"/>
      <c r="SEJ86" s="4"/>
      <c r="SEK86" s="4"/>
      <c r="SEL86" s="4"/>
      <c r="SEM86" s="4"/>
      <c r="SEN86" s="4"/>
      <c r="SEO86" s="4"/>
      <c r="SEP86" s="4"/>
      <c r="SEQ86" s="4"/>
      <c r="SER86" s="4"/>
      <c r="SES86" s="4"/>
      <c r="SET86" s="4"/>
      <c r="SEU86" s="4"/>
      <c r="SEV86" s="4"/>
      <c r="SEW86" s="4"/>
      <c r="SEX86" s="4"/>
      <c r="SEY86" s="4"/>
      <c r="SEZ86" s="4"/>
      <c r="SFA86" s="4"/>
      <c r="SFB86" s="4"/>
      <c r="SFC86" s="4"/>
      <c r="SFD86" s="4"/>
      <c r="SFE86" s="4"/>
      <c r="SFF86" s="4"/>
      <c r="SFG86" s="4"/>
      <c r="SFH86" s="4"/>
      <c r="SFI86" s="4"/>
      <c r="SFJ86" s="4"/>
      <c r="SFK86" s="4"/>
      <c r="SFL86" s="4"/>
      <c r="SFM86" s="4"/>
      <c r="SFN86" s="4"/>
      <c r="SFO86" s="4"/>
      <c r="SFP86" s="4"/>
      <c r="SFQ86" s="4"/>
      <c r="SFR86" s="4"/>
      <c r="SFS86" s="4"/>
      <c r="SFT86" s="4"/>
      <c r="SFU86" s="4"/>
      <c r="SFV86" s="4"/>
      <c r="SFW86" s="4"/>
      <c r="SFX86" s="4"/>
      <c r="SFY86" s="4"/>
      <c r="SFZ86" s="4"/>
      <c r="SGA86" s="4"/>
      <c r="SGB86" s="4"/>
      <c r="SGC86" s="4"/>
      <c r="SGD86" s="4"/>
      <c r="SGE86" s="4"/>
      <c r="SGF86" s="4"/>
      <c r="SGG86" s="4"/>
      <c r="SGH86" s="4"/>
      <c r="SGI86" s="4"/>
      <c r="SGJ86" s="4"/>
      <c r="SGK86" s="4"/>
      <c r="SGL86" s="4"/>
      <c r="SGM86" s="4"/>
      <c r="SGN86" s="4"/>
      <c r="SGO86" s="4"/>
      <c r="SGP86" s="4"/>
      <c r="SGQ86" s="4"/>
      <c r="SGR86" s="4"/>
      <c r="SGS86" s="4"/>
      <c r="SGT86" s="4"/>
      <c r="SGU86" s="4"/>
      <c r="SGV86" s="4"/>
      <c r="SGW86" s="4"/>
      <c r="SGX86" s="4"/>
      <c r="SGY86" s="4"/>
      <c r="SGZ86" s="4"/>
      <c r="SHA86" s="4"/>
      <c r="SHB86" s="4"/>
      <c r="SHC86" s="4"/>
      <c r="SHD86" s="4"/>
      <c r="SHE86" s="4"/>
      <c r="SHF86" s="4"/>
      <c r="SHG86" s="4"/>
      <c r="SHH86" s="4"/>
      <c r="SHI86" s="4"/>
      <c r="SHJ86" s="4"/>
      <c r="SHK86" s="4"/>
      <c r="SHL86" s="4"/>
      <c r="SHM86" s="4"/>
      <c r="SHN86" s="4"/>
      <c r="SHO86" s="4"/>
      <c r="SHP86" s="4"/>
      <c r="SHQ86" s="4"/>
      <c r="SHR86" s="4"/>
      <c r="SHS86" s="4"/>
      <c r="SHT86" s="4"/>
      <c r="SHU86" s="4"/>
      <c r="SHV86" s="4"/>
      <c r="SHW86" s="4"/>
      <c r="SHX86" s="4"/>
      <c r="SHY86" s="4"/>
      <c r="SHZ86" s="4"/>
      <c r="SIA86" s="4"/>
      <c r="SIB86" s="4"/>
      <c r="SIC86" s="4"/>
      <c r="SID86" s="4"/>
      <c r="SIE86" s="4"/>
      <c r="SIF86" s="4"/>
      <c r="SIG86" s="4"/>
      <c r="SIH86" s="4"/>
      <c r="SII86" s="4"/>
      <c r="SIJ86" s="4"/>
      <c r="SIK86" s="4"/>
      <c r="SIL86" s="4"/>
      <c r="SIM86" s="4"/>
      <c r="SIN86" s="4"/>
      <c r="SIO86" s="4"/>
      <c r="SIP86" s="4"/>
      <c r="SIQ86" s="4"/>
      <c r="SIR86" s="4"/>
      <c r="SIS86" s="4"/>
      <c r="SIT86" s="4"/>
      <c r="SIU86" s="4"/>
      <c r="SIV86" s="4"/>
      <c r="SIW86" s="4"/>
      <c r="SIX86" s="4"/>
      <c r="SIY86" s="4"/>
      <c r="SIZ86" s="4"/>
      <c r="SJA86" s="4"/>
      <c r="SJB86" s="4"/>
      <c r="SJC86" s="4"/>
      <c r="SJD86" s="4"/>
      <c r="SJE86" s="4"/>
      <c r="SJF86" s="4"/>
      <c r="SJG86" s="4"/>
      <c r="SJH86" s="4"/>
      <c r="SJI86" s="4"/>
      <c r="SJJ86" s="4"/>
      <c r="SJK86" s="4"/>
      <c r="SJL86" s="4"/>
      <c r="SJM86" s="4"/>
      <c r="SJN86" s="4"/>
      <c r="SJO86" s="4"/>
      <c r="SJP86" s="4"/>
      <c r="SJQ86" s="4"/>
      <c r="SJR86" s="4"/>
      <c r="SJS86" s="4"/>
      <c r="SJT86" s="4"/>
      <c r="SJU86" s="4"/>
      <c r="SJV86" s="4"/>
      <c r="SJW86" s="4"/>
      <c r="SJX86" s="4"/>
      <c r="SJY86" s="4"/>
      <c r="SJZ86" s="4"/>
      <c r="SKA86" s="4"/>
      <c r="SKB86" s="4"/>
      <c r="SKC86" s="4"/>
      <c r="SKD86" s="4"/>
      <c r="SKE86" s="4"/>
      <c r="SKF86" s="4"/>
      <c r="SKG86" s="4"/>
      <c r="SKH86" s="4"/>
      <c r="SKI86" s="4"/>
      <c r="SKJ86" s="4"/>
      <c r="SKK86" s="4"/>
      <c r="SKL86" s="4"/>
      <c r="SKM86" s="4"/>
      <c r="SKN86" s="4"/>
      <c r="SKO86" s="4"/>
      <c r="SKP86" s="4"/>
      <c r="SKQ86" s="4"/>
      <c r="SKR86" s="4"/>
      <c r="SKS86" s="4"/>
      <c r="SKT86" s="4"/>
      <c r="SKU86" s="4"/>
      <c r="SKV86" s="4"/>
      <c r="SKW86" s="4"/>
      <c r="SKX86" s="4"/>
      <c r="SKY86" s="4"/>
      <c r="SKZ86" s="4"/>
      <c r="SLA86" s="4"/>
      <c r="SLB86" s="4"/>
      <c r="SLC86" s="4"/>
      <c r="SLD86" s="4"/>
      <c r="SLE86" s="4"/>
      <c r="SLF86" s="4"/>
      <c r="SLG86" s="4"/>
      <c r="SLH86" s="4"/>
      <c r="SLI86" s="4"/>
      <c r="SLJ86" s="4"/>
      <c r="SLK86" s="4"/>
      <c r="SLL86" s="4"/>
      <c r="SLM86" s="4"/>
      <c r="SLN86" s="4"/>
      <c r="SLO86" s="4"/>
      <c r="SLP86" s="4"/>
      <c r="SLQ86" s="4"/>
      <c r="SLR86" s="4"/>
      <c r="SLS86" s="4"/>
      <c r="SLT86" s="4"/>
      <c r="SLU86" s="4"/>
      <c r="SLV86" s="4"/>
      <c r="SLW86" s="4"/>
      <c r="SLX86" s="4"/>
      <c r="SLY86" s="4"/>
      <c r="SLZ86" s="4"/>
      <c r="SMA86" s="4"/>
      <c r="SMB86" s="4"/>
      <c r="SMC86" s="4"/>
      <c r="SMD86" s="4"/>
      <c r="SME86" s="4"/>
      <c r="SMF86" s="4"/>
      <c r="SMG86" s="4"/>
      <c r="SMH86" s="4"/>
      <c r="SMI86" s="4"/>
      <c r="SMJ86" s="4"/>
      <c r="SMK86" s="4"/>
      <c r="SML86" s="4"/>
      <c r="SMM86" s="4"/>
      <c r="SMN86" s="4"/>
      <c r="SMO86" s="4"/>
      <c r="SMP86" s="4"/>
      <c r="SMQ86" s="4"/>
      <c r="SMR86" s="4"/>
      <c r="SMS86" s="4"/>
      <c r="SMT86" s="4"/>
      <c r="SMU86" s="4"/>
      <c r="SMV86" s="4"/>
      <c r="SMW86" s="4"/>
      <c r="SMX86" s="4"/>
      <c r="SMY86" s="4"/>
      <c r="SMZ86" s="4"/>
      <c r="SNA86" s="4"/>
      <c r="SNB86" s="4"/>
      <c r="SNC86" s="4"/>
      <c r="SND86" s="4"/>
      <c r="SNE86" s="4"/>
      <c r="SNF86" s="4"/>
      <c r="SNG86" s="4"/>
      <c r="SNH86" s="4"/>
      <c r="SNI86" s="4"/>
      <c r="SNJ86" s="4"/>
      <c r="SNK86" s="4"/>
      <c r="SNL86" s="4"/>
      <c r="SNM86" s="4"/>
      <c r="SNN86" s="4"/>
      <c r="SNO86" s="4"/>
      <c r="SNP86" s="4"/>
      <c r="SNQ86" s="4"/>
      <c r="SNR86" s="4"/>
      <c r="SNS86" s="4"/>
      <c r="SNT86" s="4"/>
      <c r="SNU86" s="4"/>
      <c r="SNV86" s="4"/>
      <c r="SNW86" s="4"/>
      <c r="SNX86" s="4"/>
      <c r="SNY86" s="4"/>
      <c r="SNZ86" s="4"/>
      <c r="SOA86" s="4"/>
      <c r="SOB86" s="4"/>
      <c r="SOC86" s="4"/>
      <c r="SOD86" s="4"/>
      <c r="SOE86" s="4"/>
      <c r="SOF86" s="4"/>
      <c r="SOG86" s="4"/>
      <c r="SOH86" s="4"/>
      <c r="SOI86" s="4"/>
      <c r="SOJ86" s="4"/>
      <c r="SOK86" s="4"/>
      <c r="SOL86" s="4"/>
      <c r="SOM86" s="4"/>
      <c r="SON86" s="4"/>
      <c r="SOO86" s="4"/>
      <c r="SOP86" s="4"/>
      <c r="SOQ86" s="4"/>
      <c r="SOR86" s="4"/>
      <c r="SOS86" s="4"/>
      <c r="SOT86" s="4"/>
      <c r="SOU86" s="4"/>
      <c r="SOV86" s="4"/>
      <c r="SOW86" s="4"/>
      <c r="SOX86" s="4"/>
      <c r="SOY86" s="4"/>
      <c r="SOZ86" s="4"/>
      <c r="SPA86" s="4"/>
      <c r="SPB86" s="4"/>
      <c r="SPC86" s="4"/>
      <c r="SPD86" s="4"/>
      <c r="SPE86" s="4"/>
      <c r="SPF86" s="4"/>
      <c r="SPG86" s="4"/>
      <c r="SPH86" s="4"/>
      <c r="SPI86" s="4"/>
      <c r="SPJ86" s="4"/>
      <c r="SPK86" s="4"/>
      <c r="SPL86" s="4"/>
      <c r="SPM86" s="4"/>
      <c r="SPN86" s="4"/>
      <c r="SPO86" s="4"/>
      <c r="SPP86" s="4"/>
      <c r="SPQ86" s="4"/>
      <c r="SPR86" s="4"/>
      <c r="SPS86" s="4"/>
      <c r="SPT86" s="4"/>
      <c r="SPU86" s="4"/>
      <c r="SPV86" s="4"/>
      <c r="SPW86" s="4"/>
      <c r="SPX86" s="4"/>
      <c r="SPY86" s="4"/>
      <c r="SPZ86" s="4"/>
      <c r="SQA86" s="4"/>
      <c r="SQB86" s="4"/>
      <c r="SQC86" s="4"/>
      <c r="SQD86" s="4"/>
      <c r="SQE86" s="4"/>
      <c r="SQF86" s="4"/>
      <c r="SQG86" s="4"/>
      <c r="SQH86" s="4"/>
      <c r="SQI86" s="4"/>
      <c r="SQJ86" s="4"/>
      <c r="SQK86" s="4"/>
      <c r="SQL86" s="4"/>
      <c r="SQM86" s="4"/>
      <c r="SQN86" s="4"/>
      <c r="SQO86" s="4"/>
      <c r="SQP86" s="4"/>
      <c r="SQQ86" s="4"/>
      <c r="SQR86" s="4"/>
      <c r="SQS86" s="4"/>
      <c r="SQT86" s="4"/>
      <c r="SQU86" s="4"/>
      <c r="SQV86" s="4"/>
      <c r="SQW86" s="4"/>
      <c r="SQX86" s="4"/>
      <c r="SQY86" s="4"/>
      <c r="SQZ86" s="4"/>
      <c r="SRA86" s="4"/>
      <c r="SRB86" s="4"/>
      <c r="SRC86" s="4"/>
      <c r="SRD86" s="4"/>
      <c r="SRE86" s="4"/>
      <c r="SRF86" s="4"/>
      <c r="SRG86" s="4"/>
      <c r="SRH86" s="4"/>
      <c r="SRI86" s="4"/>
      <c r="SRJ86" s="4"/>
      <c r="SRK86" s="4"/>
      <c r="SRL86" s="4"/>
      <c r="SRM86" s="4"/>
      <c r="SRN86" s="4"/>
      <c r="SRO86" s="4"/>
      <c r="SRP86" s="4"/>
      <c r="SRQ86" s="4"/>
      <c r="SRR86" s="4"/>
      <c r="SRS86" s="4"/>
      <c r="SRT86" s="4"/>
      <c r="SRU86" s="4"/>
      <c r="SRV86" s="4"/>
      <c r="SRW86" s="4"/>
      <c r="SRX86" s="4"/>
      <c r="SRY86" s="4"/>
      <c r="SRZ86" s="4"/>
      <c r="SSA86" s="4"/>
      <c r="SSB86" s="4"/>
      <c r="SSC86" s="4"/>
      <c r="SSD86" s="4"/>
      <c r="SSE86" s="4"/>
      <c r="SSF86" s="4"/>
      <c r="SSG86" s="4"/>
      <c r="SSH86" s="4"/>
      <c r="SSI86" s="4"/>
      <c r="SSJ86" s="4"/>
      <c r="SSK86" s="4"/>
      <c r="SSL86" s="4"/>
      <c r="SSM86" s="4"/>
      <c r="SSN86" s="4"/>
      <c r="SSO86" s="4"/>
      <c r="SSP86" s="4"/>
      <c r="SSQ86" s="4"/>
      <c r="SSR86" s="4"/>
      <c r="SSS86" s="4"/>
      <c r="SST86" s="4"/>
      <c r="SSU86" s="4"/>
      <c r="SSV86" s="4"/>
      <c r="SSW86" s="4"/>
      <c r="SSX86" s="4"/>
      <c r="SSY86" s="4"/>
      <c r="SSZ86" s="4"/>
      <c r="STA86" s="4"/>
      <c r="STB86" s="4"/>
      <c r="STC86" s="4"/>
      <c r="STD86" s="4"/>
      <c r="STE86" s="4"/>
      <c r="STF86" s="4"/>
      <c r="STG86" s="4"/>
      <c r="STH86" s="4"/>
      <c r="STI86" s="4"/>
      <c r="STJ86" s="4"/>
      <c r="STK86" s="4"/>
      <c r="STL86" s="4"/>
      <c r="STM86" s="4"/>
      <c r="STN86" s="4"/>
      <c r="STO86" s="4"/>
      <c r="STP86" s="4"/>
      <c r="STQ86" s="4"/>
      <c r="STR86" s="4"/>
      <c r="STS86" s="4"/>
      <c r="STT86" s="4"/>
      <c r="STU86" s="4"/>
      <c r="STV86" s="4"/>
      <c r="STW86" s="4"/>
      <c r="STX86" s="4"/>
      <c r="STY86" s="4"/>
      <c r="STZ86" s="4"/>
      <c r="SUA86" s="4"/>
      <c r="SUB86" s="4"/>
      <c r="SUC86" s="4"/>
      <c r="SUD86" s="4"/>
      <c r="SUE86" s="4"/>
      <c r="SUF86" s="4"/>
      <c r="SUG86" s="4"/>
      <c r="SUH86" s="4"/>
      <c r="SUI86" s="4"/>
      <c r="SUJ86" s="4"/>
      <c r="SUK86" s="4"/>
      <c r="SUL86" s="4"/>
      <c r="SUM86" s="4"/>
      <c r="SUN86" s="4"/>
      <c r="SUO86" s="4"/>
      <c r="SUP86" s="4"/>
      <c r="SUQ86" s="4"/>
      <c r="SUR86" s="4"/>
      <c r="SUS86" s="4"/>
      <c r="SUT86" s="4"/>
      <c r="SUU86" s="4"/>
      <c r="SUV86" s="4"/>
      <c r="SUW86" s="4"/>
      <c r="SUX86" s="4"/>
      <c r="SUY86" s="4"/>
      <c r="SUZ86" s="4"/>
      <c r="SVA86" s="4"/>
      <c r="SVB86" s="4"/>
      <c r="SVC86" s="4"/>
      <c r="SVD86" s="4"/>
      <c r="SVE86" s="4"/>
      <c r="SVF86" s="4"/>
      <c r="SVG86" s="4"/>
      <c r="SVH86" s="4"/>
      <c r="SVI86" s="4"/>
      <c r="SVJ86" s="4"/>
      <c r="SVK86" s="4"/>
      <c r="SVL86" s="4"/>
      <c r="SVM86" s="4"/>
      <c r="SVN86" s="4"/>
      <c r="SVO86" s="4"/>
      <c r="SVP86" s="4"/>
      <c r="SVQ86" s="4"/>
      <c r="SVR86" s="4"/>
      <c r="SVS86" s="4"/>
      <c r="SVT86" s="4"/>
      <c r="SVU86" s="4"/>
      <c r="SVV86" s="4"/>
      <c r="SVW86" s="4"/>
      <c r="SVX86" s="4"/>
      <c r="SVY86" s="4"/>
      <c r="SVZ86" s="4"/>
      <c r="SWA86" s="4"/>
      <c r="SWB86" s="4"/>
      <c r="SWC86" s="4"/>
      <c r="SWD86" s="4"/>
      <c r="SWE86" s="4"/>
      <c r="SWF86" s="4"/>
      <c r="SWG86" s="4"/>
      <c r="SWH86" s="4"/>
      <c r="SWI86" s="4"/>
      <c r="SWJ86" s="4"/>
      <c r="SWK86" s="4"/>
      <c r="SWL86" s="4"/>
      <c r="SWM86" s="4"/>
      <c r="SWN86" s="4"/>
      <c r="SWO86" s="4"/>
      <c r="SWP86" s="4"/>
      <c r="SWQ86" s="4"/>
      <c r="SWR86" s="4"/>
      <c r="SWS86" s="4"/>
      <c r="SWT86" s="4"/>
      <c r="SWU86" s="4"/>
      <c r="SWV86" s="4"/>
      <c r="SWW86" s="4"/>
      <c r="SWX86" s="4"/>
      <c r="SWY86" s="4"/>
      <c r="SWZ86" s="4"/>
      <c r="SXA86" s="4"/>
      <c r="SXB86" s="4"/>
      <c r="SXC86" s="4"/>
      <c r="SXD86" s="4"/>
      <c r="SXE86" s="4"/>
      <c r="SXF86" s="4"/>
      <c r="SXG86" s="4"/>
      <c r="SXH86" s="4"/>
      <c r="SXI86" s="4"/>
      <c r="SXJ86" s="4"/>
      <c r="SXK86" s="4"/>
      <c r="SXL86" s="4"/>
      <c r="SXM86" s="4"/>
      <c r="SXN86" s="4"/>
      <c r="SXO86" s="4"/>
      <c r="SXP86" s="4"/>
      <c r="SXQ86" s="4"/>
      <c r="SXR86" s="4"/>
      <c r="SXS86" s="4"/>
      <c r="SXT86" s="4"/>
      <c r="SXU86" s="4"/>
      <c r="SXV86" s="4"/>
      <c r="SXW86" s="4"/>
      <c r="SXX86" s="4"/>
      <c r="SXY86" s="4"/>
      <c r="SXZ86" s="4"/>
      <c r="SYA86" s="4"/>
      <c r="SYB86" s="4"/>
      <c r="SYC86" s="4"/>
      <c r="SYD86" s="4"/>
      <c r="SYE86" s="4"/>
      <c r="SYF86" s="4"/>
      <c r="SYG86" s="4"/>
      <c r="SYH86" s="4"/>
      <c r="SYI86" s="4"/>
      <c r="SYJ86" s="4"/>
      <c r="SYK86" s="4"/>
      <c r="SYL86" s="4"/>
      <c r="SYM86" s="4"/>
      <c r="SYN86" s="4"/>
      <c r="SYO86" s="4"/>
      <c r="SYP86" s="4"/>
      <c r="SYQ86" s="4"/>
      <c r="SYR86" s="4"/>
      <c r="SYS86" s="4"/>
      <c r="SYT86" s="4"/>
      <c r="SYU86" s="4"/>
      <c r="SYV86" s="4"/>
      <c r="SYW86" s="4"/>
      <c r="SYX86" s="4"/>
      <c r="SYY86" s="4"/>
      <c r="SYZ86" s="4"/>
      <c r="SZA86" s="4"/>
      <c r="SZB86" s="4"/>
      <c r="SZC86" s="4"/>
      <c r="SZD86" s="4"/>
      <c r="SZE86" s="4"/>
      <c r="SZF86" s="4"/>
      <c r="SZG86" s="4"/>
      <c r="SZH86" s="4"/>
      <c r="SZI86" s="4"/>
      <c r="SZJ86" s="4"/>
      <c r="SZK86" s="4"/>
      <c r="SZL86" s="4"/>
      <c r="SZM86" s="4"/>
      <c r="SZN86" s="4"/>
      <c r="SZO86" s="4"/>
      <c r="SZP86" s="4"/>
      <c r="SZQ86" s="4"/>
      <c r="SZR86" s="4"/>
      <c r="SZS86" s="4"/>
      <c r="SZT86" s="4"/>
      <c r="SZU86" s="4"/>
      <c r="SZV86" s="4"/>
      <c r="SZW86" s="4"/>
      <c r="SZX86" s="4"/>
      <c r="SZY86" s="4"/>
      <c r="SZZ86" s="4"/>
      <c r="TAA86" s="4"/>
      <c r="TAB86" s="4"/>
      <c r="TAC86" s="4"/>
      <c r="TAD86" s="4"/>
      <c r="TAE86" s="4"/>
      <c r="TAF86" s="4"/>
      <c r="TAG86" s="4"/>
      <c r="TAH86" s="4"/>
      <c r="TAI86" s="4"/>
      <c r="TAJ86" s="4"/>
      <c r="TAK86" s="4"/>
      <c r="TAL86" s="4"/>
      <c r="TAM86" s="4"/>
      <c r="TAN86" s="4"/>
      <c r="TAO86" s="4"/>
      <c r="TAP86" s="4"/>
      <c r="TAQ86" s="4"/>
      <c r="TAR86" s="4"/>
      <c r="TAS86" s="4"/>
      <c r="TAT86" s="4"/>
      <c r="TAU86" s="4"/>
      <c r="TAV86" s="4"/>
      <c r="TAW86" s="4"/>
      <c r="TAX86" s="4"/>
      <c r="TAY86" s="4"/>
      <c r="TAZ86" s="4"/>
      <c r="TBA86" s="4"/>
      <c r="TBB86" s="4"/>
      <c r="TBC86" s="4"/>
      <c r="TBD86" s="4"/>
      <c r="TBE86" s="4"/>
      <c r="TBF86" s="4"/>
      <c r="TBG86" s="4"/>
      <c r="TBH86" s="4"/>
      <c r="TBI86" s="4"/>
      <c r="TBJ86" s="4"/>
      <c r="TBK86" s="4"/>
      <c r="TBL86" s="4"/>
      <c r="TBM86" s="4"/>
      <c r="TBN86" s="4"/>
      <c r="TBO86" s="4"/>
      <c r="TBP86" s="4"/>
      <c r="TBQ86" s="4"/>
      <c r="TBR86" s="4"/>
      <c r="TBS86" s="4"/>
      <c r="TBT86" s="4"/>
      <c r="TBU86" s="4"/>
      <c r="TBV86" s="4"/>
      <c r="TBW86" s="4"/>
      <c r="TBX86" s="4"/>
      <c r="TBY86" s="4"/>
      <c r="TBZ86" s="4"/>
      <c r="TCA86" s="4"/>
      <c r="TCB86" s="4"/>
      <c r="TCC86" s="4"/>
      <c r="TCD86" s="4"/>
      <c r="TCE86" s="4"/>
      <c r="TCF86" s="4"/>
      <c r="TCG86" s="4"/>
      <c r="TCH86" s="4"/>
      <c r="TCI86" s="4"/>
      <c r="TCJ86" s="4"/>
      <c r="TCK86" s="4"/>
      <c r="TCL86" s="4"/>
      <c r="TCM86" s="4"/>
      <c r="TCN86" s="4"/>
      <c r="TCO86" s="4"/>
      <c r="TCP86" s="4"/>
      <c r="TCQ86" s="4"/>
      <c r="TCR86" s="4"/>
      <c r="TCS86" s="4"/>
      <c r="TCT86" s="4"/>
      <c r="TCU86" s="4"/>
      <c r="TCV86" s="4"/>
      <c r="TCW86" s="4"/>
      <c r="TCX86" s="4"/>
      <c r="TCY86" s="4"/>
      <c r="TCZ86" s="4"/>
      <c r="TDA86" s="4"/>
      <c r="TDB86" s="4"/>
      <c r="TDC86" s="4"/>
      <c r="TDD86" s="4"/>
      <c r="TDE86" s="4"/>
      <c r="TDF86" s="4"/>
      <c r="TDG86" s="4"/>
      <c r="TDH86" s="4"/>
      <c r="TDI86" s="4"/>
      <c r="TDJ86" s="4"/>
      <c r="TDK86" s="4"/>
      <c r="TDL86" s="4"/>
      <c r="TDM86" s="4"/>
      <c r="TDN86" s="4"/>
      <c r="TDO86" s="4"/>
      <c r="TDP86" s="4"/>
      <c r="TDQ86" s="4"/>
      <c r="TDR86" s="4"/>
      <c r="TDS86" s="4"/>
      <c r="TDT86" s="4"/>
      <c r="TDU86" s="4"/>
      <c r="TDV86" s="4"/>
      <c r="TDW86" s="4"/>
      <c r="TDX86" s="4"/>
      <c r="TDY86" s="4"/>
      <c r="TDZ86" s="4"/>
      <c r="TEA86" s="4"/>
      <c r="TEB86" s="4"/>
      <c r="TEC86" s="4"/>
      <c r="TED86" s="4"/>
      <c r="TEE86" s="4"/>
      <c r="TEF86" s="4"/>
      <c r="TEG86" s="4"/>
      <c r="TEH86" s="4"/>
      <c r="TEI86" s="4"/>
      <c r="TEJ86" s="4"/>
      <c r="TEK86" s="4"/>
      <c r="TEL86" s="4"/>
      <c r="TEM86" s="4"/>
      <c r="TEN86" s="4"/>
      <c r="TEO86" s="4"/>
      <c r="TEP86" s="4"/>
      <c r="TEQ86" s="4"/>
      <c r="TER86" s="4"/>
      <c r="TES86" s="4"/>
      <c r="TET86" s="4"/>
      <c r="TEU86" s="4"/>
      <c r="TEV86" s="4"/>
      <c r="TEW86" s="4"/>
      <c r="TEX86" s="4"/>
      <c r="TEY86" s="4"/>
      <c r="TEZ86" s="4"/>
      <c r="TFA86" s="4"/>
      <c r="TFB86" s="4"/>
      <c r="TFC86" s="4"/>
      <c r="TFD86" s="4"/>
      <c r="TFE86" s="4"/>
      <c r="TFF86" s="4"/>
      <c r="TFG86" s="4"/>
      <c r="TFH86" s="4"/>
      <c r="TFI86" s="4"/>
      <c r="TFJ86" s="4"/>
      <c r="TFK86" s="4"/>
      <c r="TFL86" s="4"/>
      <c r="TFM86" s="4"/>
      <c r="TFN86" s="4"/>
      <c r="TFO86" s="4"/>
      <c r="TFP86" s="4"/>
      <c r="TFQ86" s="4"/>
      <c r="TFR86" s="4"/>
      <c r="TFS86" s="4"/>
      <c r="TFT86" s="4"/>
      <c r="TFU86" s="4"/>
      <c r="TFV86" s="4"/>
      <c r="TFW86" s="4"/>
      <c r="TFX86" s="4"/>
      <c r="TFY86" s="4"/>
      <c r="TFZ86" s="4"/>
      <c r="TGA86" s="4"/>
      <c r="TGB86" s="4"/>
      <c r="TGC86" s="4"/>
      <c r="TGD86" s="4"/>
      <c r="TGE86" s="4"/>
      <c r="TGF86" s="4"/>
      <c r="TGG86" s="4"/>
      <c r="TGH86" s="4"/>
      <c r="TGI86" s="4"/>
      <c r="TGJ86" s="4"/>
      <c r="TGK86" s="4"/>
      <c r="TGL86" s="4"/>
      <c r="TGM86" s="4"/>
      <c r="TGN86" s="4"/>
      <c r="TGO86" s="4"/>
      <c r="TGP86" s="4"/>
      <c r="TGQ86" s="4"/>
      <c r="TGR86" s="4"/>
      <c r="TGS86" s="4"/>
      <c r="TGT86" s="4"/>
      <c r="TGU86" s="4"/>
      <c r="TGV86" s="4"/>
      <c r="TGW86" s="4"/>
      <c r="TGX86" s="4"/>
      <c r="TGY86" s="4"/>
      <c r="TGZ86" s="4"/>
      <c r="THA86" s="4"/>
      <c r="THB86" s="4"/>
      <c r="THC86" s="4"/>
      <c r="THD86" s="4"/>
      <c r="THE86" s="4"/>
      <c r="THF86" s="4"/>
      <c r="THG86" s="4"/>
      <c r="THH86" s="4"/>
      <c r="THI86" s="4"/>
      <c r="THJ86" s="4"/>
      <c r="THK86" s="4"/>
      <c r="THL86" s="4"/>
      <c r="THM86" s="4"/>
      <c r="THN86" s="4"/>
      <c r="THO86" s="4"/>
      <c r="THP86" s="4"/>
      <c r="THQ86" s="4"/>
      <c r="THR86" s="4"/>
      <c r="THS86" s="4"/>
      <c r="THT86" s="4"/>
      <c r="THU86" s="4"/>
      <c r="THV86" s="4"/>
      <c r="THW86" s="4"/>
      <c r="THX86" s="4"/>
      <c r="THY86" s="4"/>
      <c r="THZ86" s="4"/>
      <c r="TIA86" s="4"/>
      <c r="TIB86" s="4"/>
      <c r="TIC86" s="4"/>
      <c r="TID86" s="4"/>
      <c r="TIE86" s="4"/>
      <c r="TIF86" s="4"/>
      <c r="TIG86" s="4"/>
      <c r="TIH86" s="4"/>
      <c r="TII86" s="4"/>
      <c r="TIJ86" s="4"/>
      <c r="TIK86" s="4"/>
      <c r="TIL86" s="4"/>
      <c r="TIM86" s="4"/>
      <c r="TIN86" s="4"/>
      <c r="TIO86" s="4"/>
      <c r="TIP86" s="4"/>
      <c r="TIQ86" s="4"/>
      <c r="TIR86" s="4"/>
      <c r="TIS86" s="4"/>
      <c r="TIT86" s="4"/>
      <c r="TIU86" s="4"/>
      <c r="TIV86" s="4"/>
      <c r="TIW86" s="4"/>
      <c r="TIX86" s="4"/>
      <c r="TIY86" s="4"/>
      <c r="TIZ86" s="4"/>
      <c r="TJA86" s="4"/>
      <c r="TJB86" s="4"/>
      <c r="TJC86" s="4"/>
      <c r="TJD86" s="4"/>
      <c r="TJE86" s="4"/>
      <c r="TJF86" s="4"/>
      <c r="TJG86" s="4"/>
      <c r="TJH86" s="4"/>
      <c r="TJI86" s="4"/>
      <c r="TJJ86" s="4"/>
      <c r="TJK86" s="4"/>
      <c r="TJL86" s="4"/>
      <c r="TJM86" s="4"/>
      <c r="TJN86" s="4"/>
      <c r="TJO86" s="4"/>
      <c r="TJP86" s="4"/>
      <c r="TJQ86" s="4"/>
      <c r="TJR86" s="4"/>
      <c r="TJS86" s="4"/>
      <c r="TJT86" s="4"/>
      <c r="TJU86" s="4"/>
      <c r="TJV86" s="4"/>
      <c r="TJW86" s="4"/>
      <c r="TJX86" s="4"/>
      <c r="TJY86" s="4"/>
      <c r="TJZ86" s="4"/>
      <c r="TKA86" s="4"/>
      <c r="TKB86" s="4"/>
      <c r="TKC86" s="4"/>
      <c r="TKD86" s="4"/>
      <c r="TKE86" s="4"/>
      <c r="TKF86" s="4"/>
      <c r="TKG86" s="4"/>
      <c r="TKH86" s="4"/>
      <c r="TKI86" s="4"/>
      <c r="TKJ86" s="4"/>
      <c r="TKK86" s="4"/>
      <c r="TKL86" s="4"/>
      <c r="TKM86" s="4"/>
      <c r="TKN86" s="4"/>
      <c r="TKO86" s="4"/>
      <c r="TKP86" s="4"/>
      <c r="TKQ86" s="4"/>
      <c r="TKR86" s="4"/>
      <c r="TKS86" s="4"/>
      <c r="TKT86" s="4"/>
      <c r="TKU86" s="4"/>
      <c r="TKV86" s="4"/>
      <c r="TKW86" s="4"/>
      <c r="TKX86" s="4"/>
      <c r="TKY86" s="4"/>
      <c r="TKZ86" s="4"/>
      <c r="TLA86" s="4"/>
      <c r="TLB86" s="4"/>
      <c r="TLC86" s="4"/>
      <c r="TLD86" s="4"/>
      <c r="TLE86" s="4"/>
      <c r="TLF86" s="4"/>
      <c r="TLG86" s="4"/>
      <c r="TLH86" s="4"/>
      <c r="TLI86" s="4"/>
      <c r="TLJ86" s="4"/>
      <c r="TLK86" s="4"/>
      <c r="TLL86" s="4"/>
      <c r="TLM86" s="4"/>
      <c r="TLN86" s="4"/>
      <c r="TLO86" s="4"/>
      <c r="TLP86" s="4"/>
      <c r="TLQ86" s="4"/>
      <c r="TLR86" s="4"/>
      <c r="TLS86" s="4"/>
      <c r="TLT86" s="4"/>
      <c r="TLU86" s="4"/>
      <c r="TLV86" s="4"/>
      <c r="TLW86" s="4"/>
      <c r="TLX86" s="4"/>
      <c r="TLY86" s="4"/>
      <c r="TLZ86" s="4"/>
      <c r="TMA86" s="4"/>
      <c r="TMB86" s="4"/>
      <c r="TMC86" s="4"/>
      <c r="TMD86" s="4"/>
      <c r="TME86" s="4"/>
      <c r="TMF86" s="4"/>
      <c r="TMG86" s="4"/>
      <c r="TMH86" s="4"/>
      <c r="TMI86" s="4"/>
      <c r="TMJ86" s="4"/>
      <c r="TMK86" s="4"/>
      <c r="TML86" s="4"/>
      <c r="TMM86" s="4"/>
      <c r="TMN86" s="4"/>
      <c r="TMO86" s="4"/>
      <c r="TMP86" s="4"/>
      <c r="TMQ86" s="4"/>
      <c r="TMR86" s="4"/>
      <c r="TMS86" s="4"/>
      <c r="TMT86" s="4"/>
      <c r="TMU86" s="4"/>
      <c r="TMV86" s="4"/>
      <c r="TMW86" s="4"/>
      <c r="TMX86" s="4"/>
      <c r="TMY86" s="4"/>
      <c r="TMZ86" s="4"/>
      <c r="TNA86" s="4"/>
      <c r="TNB86" s="4"/>
      <c r="TNC86" s="4"/>
      <c r="TND86" s="4"/>
      <c r="TNE86" s="4"/>
      <c r="TNF86" s="4"/>
      <c r="TNG86" s="4"/>
      <c r="TNH86" s="4"/>
      <c r="TNI86" s="4"/>
      <c r="TNJ86" s="4"/>
      <c r="TNK86" s="4"/>
      <c r="TNL86" s="4"/>
      <c r="TNM86" s="4"/>
      <c r="TNN86" s="4"/>
      <c r="TNO86" s="4"/>
      <c r="TNP86" s="4"/>
      <c r="TNQ86" s="4"/>
      <c r="TNR86" s="4"/>
      <c r="TNS86" s="4"/>
      <c r="TNT86" s="4"/>
      <c r="TNU86" s="4"/>
      <c r="TNV86" s="4"/>
      <c r="TNW86" s="4"/>
      <c r="TNX86" s="4"/>
      <c r="TNY86" s="4"/>
      <c r="TNZ86" s="4"/>
      <c r="TOA86" s="4"/>
      <c r="TOB86" s="4"/>
      <c r="TOC86" s="4"/>
      <c r="TOD86" s="4"/>
      <c r="TOE86" s="4"/>
      <c r="TOF86" s="4"/>
      <c r="TOG86" s="4"/>
      <c r="TOH86" s="4"/>
      <c r="TOI86" s="4"/>
      <c r="TOJ86" s="4"/>
      <c r="TOK86" s="4"/>
      <c r="TOL86" s="4"/>
      <c r="TOM86" s="4"/>
      <c r="TON86" s="4"/>
      <c r="TOO86" s="4"/>
      <c r="TOP86" s="4"/>
      <c r="TOQ86" s="4"/>
      <c r="TOR86" s="4"/>
      <c r="TOS86" s="4"/>
      <c r="TOT86" s="4"/>
      <c r="TOU86" s="4"/>
      <c r="TOV86" s="4"/>
      <c r="TOW86" s="4"/>
      <c r="TOX86" s="4"/>
      <c r="TOY86" s="4"/>
      <c r="TOZ86" s="4"/>
      <c r="TPA86" s="4"/>
      <c r="TPB86" s="4"/>
      <c r="TPC86" s="4"/>
      <c r="TPD86" s="4"/>
      <c r="TPE86" s="4"/>
      <c r="TPF86" s="4"/>
      <c r="TPG86" s="4"/>
      <c r="TPH86" s="4"/>
      <c r="TPI86" s="4"/>
      <c r="TPJ86" s="4"/>
      <c r="TPK86" s="4"/>
      <c r="TPL86" s="4"/>
      <c r="TPM86" s="4"/>
      <c r="TPN86" s="4"/>
      <c r="TPO86" s="4"/>
      <c r="TPP86" s="4"/>
      <c r="TPQ86" s="4"/>
      <c r="TPR86" s="4"/>
      <c r="TPS86" s="4"/>
      <c r="TPT86" s="4"/>
      <c r="TPU86" s="4"/>
      <c r="TPV86" s="4"/>
      <c r="TPW86" s="4"/>
      <c r="TPX86" s="4"/>
      <c r="TPY86" s="4"/>
      <c r="TPZ86" s="4"/>
      <c r="TQA86" s="4"/>
      <c r="TQB86" s="4"/>
      <c r="TQC86" s="4"/>
      <c r="TQD86" s="4"/>
      <c r="TQE86" s="4"/>
      <c r="TQF86" s="4"/>
      <c r="TQG86" s="4"/>
      <c r="TQH86" s="4"/>
      <c r="TQI86" s="4"/>
      <c r="TQJ86" s="4"/>
      <c r="TQK86" s="4"/>
      <c r="TQL86" s="4"/>
      <c r="TQM86" s="4"/>
      <c r="TQN86" s="4"/>
      <c r="TQO86" s="4"/>
      <c r="TQP86" s="4"/>
      <c r="TQQ86" s="4"/>
      <c r="TQR86" s="4"/>
      <c r="TQS86" s="4"/>
      <c r="TQT86" s="4"/>
      <c r="TQU86" s="4"/>
      <c r="TQV86" s="4"/>
      <c r="TQW86" s="4"/>
      <c r="TQX86" s="4"/>
      <c r="TQY86" s="4"/>
      <c r="TQZ86" s="4"/>
      <c r="TRA86" s="4"/>
      <c r="TRB86" s="4"/>
      <c r="TRC86" s="4"/>
      <c r="TRD86" s="4"/>
      <c r="TRE86" s="4"/>
      <c r="TRF86" s="4"/>
      <c r="TRG86" s="4"/>
      <c r="TRH86" s="4"/>
      <c r="TRI86" s="4"/>
      <c r="TRJ86" s="4"/>
      <c r="TRK86" s="4"/>
      <c r="TRL86" s="4"/>
      <c r="TRM86" s="4"/>
      <c r="TRN86" s="4"/>
      <c r="TRO86" s="4"/>
      <c r="TRP86" s="4"/>
      <c r="TRQ86" s="4"/>
      <c r="TRR86" s="4"/>
      <c r="TRS86" s="4"/>
      <c r="TRT86" s="4"/>
      <c r="TRU86" s="4"/>
      <c r="TRV86" s="4"/>
      <c r="TRW86" s="4"/>
      <c r="TRX86" s="4"/>
      <c r="TRY86" s="4"/>
      <c r="TRZ86" s="4"/>
      <c r="TSA86" s="4"/>
      <c r="TSB86" s="4"/>
      <c r="TSC86" s="4"/>
      <c r="TSD86" s="4"/>
      <c r="TSE86" s="4"/>
      <c r="TSF86" s="4"/>
      <c r="TSG86" s="4"/>
      <c r="TSH86" s="4"/>
      <c r="TSI86" s="4"/>
      <c r="TSJ86" s="4"/>
      <c r="TSK86" s="4"/>
      <c r="TSL86" s="4"/>
      <c r="TSM86" s="4"/>
      <c r="TSN86" s="4"/>
      <c r="TSO86" s="4"/>
      <c r="TSP86" s="4"/>
      <c r="TSQ86" s="4"/>
      <c r="TSR86" s="4"/>
      <c r="TSS86" s="4"/>
      <c r="TST86" s="4"/>
      <c r="TSU86" s="4"/>
      <c r="TSV86" s="4"/>
      <c r="TSW86" s="4"/>
      <c r="TSX86" s="4"/>
      <c r="TSY86" s="4"/>
      <c r="TSZ86" s="4"/>
      <c r="TTA86" s="4"/>
      <c r="TTB86" s="4"/>
      <c r="TTC86" s="4"/>
      <c r="TTD86" s="4"/>
      <c r="TTE86" s="4"/>
      <c r="TTF86" s="4"/>
      <c r="TTG86" s="4"/>
      <c r="TTH86" s="4"/>
      <c r="TTI86" s="4"/>
      <c r="TTJ86" s="4"/>
      <c r="TTK86" s="4"/>
      <c r="TTL86" s="4"/>
      <c r="TTM86" s="4"/>
      <c r="TTN86" s="4"/>
      <c r="TTO86" s="4"/>
      <c r="TTP86" s="4"/>
      <c r="TTQ86" s="4"/>
      <c r="TTR86" s="4"/>
      <c r="TTS86" s="4"/>
      <c r="TTT86" s="4"/>
      <c r="TTU86" s="4"/>
      <c r="TTV86" s="4"/>
      <c r="TTW86" s="4"/>
      <c r="TTX86" s="4"/>
      <c r="TTY86" s="4"/>
      <c r="TTZ86" s="4"/>
      <c r="TUA86" s="4"/>
      <c r="TUB86" s="4"/>
      <c r="TUC86" s="4"/>
      <c r="TUD86" s="4"/>
      <c r="TUE86" s="4"/>
      <c r="TUF86" s="4"/>
      <c r="TUG86" s="4"/>
      <c r="TUH86" s="4"/>
      <c r="TUI86" s="4"/>
      <c r="TUJ86" s="4"/>
      <c r="TUK86" s="4"/>
      <c r="TUL86" s="4"/>
      <c r="TUM86" s="4"/>
      <c r="TUN86" s="4"/>
      <c r="TUO86" s="4"/>
      <c r="TUP86" s="4"/>
      <c r="TUQ86" s="4"/>
      <c r="TUR86" s="4"/>
      <c r="TUS86" s="4"/>
      <c r="TUT86" s="4"/>
      <c r="TUU86" s="4"/>
      <c r="TUV86" s="4"/>
      <c r="TUW86" s="4"/>
      <c r="TUX86" s="4"/>
      <c r="TUY86" s="4"/>
      <c r="TUZ86" s="4"/>
      <c r="TVA86" s="4"/>
      <c r="TVB86" s="4"/>
      <c r="TVC86" s="4"/>
      <c r="TVD86" s="4"/>
      <c r="TVE86" s="4"/>
      <c r="TVF86" s="4"/>
      <c r="TVG86" s="4"/>
      <c r="TVH86" s="4"/>
      <c r="TVI86" s="4"/>
      <c r="TVJ86" s="4"/>
      <c r="TVK86" s="4"/>
      <c r="TVL86" s="4"/>
      <c r="TVM86" s="4"/>
      <c r="TVN86" s="4"/>
      <c r="TVO86" s="4"/>
      <c r="TVP86" s="4"/>
      <c r="TVQ86" s="4"/>
      <c r="TVR86" s="4"/>
      <c r="TVS86" s="4"/>
      <c r="TVT86" s="4"/>
      <c r="TVU86" s="4"/>
      <c r="TVV86" s="4"/>
      <c r="TVW86" s="4"/>
      <c r="TVX86" s="4"/>
      <c r="TVY86" s="4"/>
      <c r="TVZ86" s="4"/>
      <c r="TWA86" s="4"/>
      <c r="TWB86" s="4"/>
      <c r="TWC86" s="4"/>
      <c r="TWD86" s="4"/>
      <c r="TWE86" s="4"/>
      <c r="TWF86" s="4"/>
      <c r="TWG86" s="4"/>
      <c r="TWH86" s="4"/>
      <c r="TWI86" s="4"/>
      <c r="TWJ86" s="4"/>
      <c r="TWK86" s="4"/>
      <c r="TWL86" s="4"/>
      <c r="TWM86" s="4"/>
      <c r="TWN86" s="4"/>
      <c r="TWO86" s="4"/>
      <c r="TWP86" s="4"/>
      <c r="TWQ86" s="4"/>
      <c r="TWR86" s="4"/>
      <c r="TWS86" s="4"/>
      <c r="TWT86" s="4"/>
      <c r="TWU86" s="4"/>
      <c r="TWV86" s="4"/>
      <c r="TWW86" s="4"/>
      <c r="TWX86" s="4"/>
      <c r="TWY86" s="4"/>
      <c r="TWZ86" s="4"/>
      <c r="TXA86" s="4"/>
      <c r="TXB86" s="4"/>
      <c r="TXC86" s="4"/>
      <c r="TXD86" s="4"/>
      <c r="TXE86" s="4"/>
      <c r="TXF86" s="4"/>
      <c r="TXG86" s="4"/>
      <c r="TXH86" s="4"/>
      <c r="TXI86" s="4"/>
      <c r="TXJ86" s="4"/>
      <c r="TXK86" s="4"/>
      <c r="TXL86" s="4"/>
      <c r="TXM86" s="4"/>
      <c r="TXN86" s="4"/>
      <c r="TXO86" s="4"/>
      <c r="TXP86" s="4"/>
      <c r="TXQ86" s="4"/>
      <c r="TXR86" s="4"/>
      <c r="TXS86" s="4"/>
      <c r="TXT86" s="4"/>
      <c r="TXU86" s="4"/>
      <c r="TXV86" s="4"/>
      <c r="TXW86" s="4"/>
      <c r="TXX86" s="4"/>
      <c r="TXY86" s="4"/>
      <c r="TXZ86" s="4"/>
      <c r="TYA86" s="4"/>
      <c r="TYB86" s="4"/>
      <c r="TYC86" s="4"/>
      <c r="TYD86" s="4"/>
      <c r="TYE86" s="4"/>
      <c r="TYF86" s="4"/>
      <c r="TYG86" s="4"/>
      <c r="TYH86" s="4"/>
      <c r="TYI86" s="4"/>
      <c r="TYJ86" s="4"/>
      <c r="TYK86" s="4"/>
      <c r="TYL86" s="4"/>
      <c r="TYM86" s="4"/>
      <c r="TYN86" s="4"/>
      <c r="TYO86" s="4"/>
      <c r="TYP86" s="4"/>
      <c r="TYQ86" s="4"/>
      <c r="TYR86" s="4"/>
      <c r="TYS86" s="4"/>
      <c r="TYT86" s="4"/>
      <c r="TYU86" s="4"/>
      <c r="TYV86" s="4"/>
      <c r="TYW86" s="4"/>
      <c r="TYX86" s="4"/>
      <c r="TYY86" s="4"/>
      <c r="TYZ86" s="4"/>
      <c r="TZA86" s="4"/>
      <c r="TZB86" s="4"/>
      <c r="TZC86" s="4"/>
      <c r="TZD86" s="4"/>
      <c r="TZE86" s="4"/>
      <c r="TZF86" s="4"/>
      <c r="TZG86" s="4"/>
      <c r="TZH86" s="4"/>
      <c r="TZI86" s="4"/>
      <c r="TZJ86" s="4"/>
      <c r="TZK86" s="4"/>
      <c r="TZL86" s="4"/>
      <c r="TZM86" s="4"/>
      <c r="TZN86" s="4"/>
      <c r="TZO86" s="4"/>
      <c r="TZP86" s="4"/>
      <c r="TZQ86" s="4"/>
      <c r="TZR86" s="4"/>
      <c r="TZS86" s="4"/>
      <c r="TZT86" s="4"/>
      <c r="TZU86" s="4"/>
      <c r="TZV86" s="4"/>
      <c r="TZW86" s="4"/>
      <c r="TZX86" s="4"/>
      <c r="TZY86" s="4"/>
      <c r="TZZ86" s="4"/>
      <c r="UAA86" s="4"/>
      <c r="UAB86" s="4"/>
      <c r="UAC86" s="4"/>
      <c r="UAD86" s="4"/>
      <c r="UAE86" s="4"/>
      <c r="UAF86" s="4"/>
      <c r="UAG86" s="4"/>
      <c r="UAH86" s="4"/>
      <c r="UAI86" s="4"/>
      <c r="UAJ86" s="4"/>
      <c r="UAK86" s="4"/>
      <c r="UAL86" s="4"/>
      <c r="UAM86" s="4"/>
      <c r="UAN86" s="4"/>
      <c r="UAO86" s="4"/>
      <c r="UAP86" s="4"/>
      <c r="UAQ86" s="4"/>
      <c r="UAR86" s="4"/>
      <c r="UAS86" s="4"/>
      <c r="UAT86" s="4"/>
      <c r="UAU86" s="4"/>
      <c r="UAV86" s="4"/>
      <c r="UAW86" s="4"/>
      <c r="UAX86" s="4"/>
      <c r="UAY86" s="4"/>
      <c r="UAZ86" s="4"/>
      <c r="UBA86" s="4"/>
      <c r="UBB86" s="4"/>
      <c r="UBC86" s="4"/>
      <c r="UBD86" s="4"/>
      <c r="UBE86" s="4"/>
      <c r="UBF86" s="4"/>
      <c r="UBG86" s="4"/>
      <c r="UBH86" s="4"/>
      <c r="UBI86" s="4"/>
      <c r="UBJ86" s="4"/>
      <c r="UBK86" s="4"/>
      <c r="UBL86" s="4"/>
      <c r="UBM86" s="4"/>
      <c r="UBN86" s="4"/>
      <c r="UBO86" s="4"/>
      <c r="UBP86" s="4"/>
      <c r="UBQ86" s="4"/>
      <c r="UBR86" s="4"/>
      <c r="UBS86" s="4"/>
      <c r="UBT86" s="4"/>
      <c r="UBU86" s="4"/>
      <c r="UBV86" s="4"/>
      <c r="UBW86" s="4"/>
      <c r="UBX86" s="4"/>
      <c r="UBY86" s="4"/>
      <c r="UBZ86" s="4"/>
      <c r="UCA86" s="4"/>
      <c r="UCB86" s="4"/>
      <c r="UCC86" s="4"/>
      <c r="UCD86" s="4"/>
      <c r="UCE86" s="4"/>
      <c r="UCF86" s="4"/>
      <c r="UCG86" s="4"/>
      <c r="UCH86" s="4"/>
      <c r="UCI86" s="4"/>
      <c r="UCJ86" s="4"/>
      <c r="UCK86" s="4"/>
      <c r="UCL86" s="4"/>
      <c r="UCM86" s="4"/>
      <c r="UCN86" s="4"/>
      <c r="UCO86" s="4"/>
      <c r="UCP86" s="4"/>
      <c r="UCQ86" s="4"/>
      <c r="UCR86" s="4"/>
      <c r="UCS86" s="4"/>
      <c r="UCT86" s="4"/>
      <c r="UCU86" s="4"/>
      <c r="UCV86" s="4"/>
      <c r="UCW86" s="4"/>
      <c r="UCX86" s="4"/>
      <c r="UCY86" s="4"/>
      <c r="UCZ86" s="4"/>
      <c r="UDA86" s="4"/>
      <c r="UDB86" s="4"/>
      <c r="UDC86" s="4"/>
      <c r="UDD86" s="4"/>
      <c r="UDE86" s="4"/>
      <c r="UDF86" s="4"/>
      <c r="UDG86" s="4"/>
      <c r="UDH86" s="4"/>
      <c r="UDI86" s="4"/>
      <c r="UDJ86" s="4"/>
      <c r="UDK86" s="4"/>
      <c r="UDL86" s="4"/>
      <c r="UDM86" s="4"/>
      <c r="UDN86" s="4"/>
      <c r="UDO86" s="4"/>
      <c r="UDP86" s="4"/>
      <c r="UDQ86" s="4"/>
      <c r="UDR86" s="4"/>
      <c r="UDS86" s="4"/>
      <c r="UDT86" s="4"/>
      <c r="UDU86" s="4"/>
      <c r="UDV86" s="4"/>
      <c r="UDW86" s="4"/>
      <c r="UDX86" s="4"/>
      <c r="UDY86" s="4"/>
      <c r="UDZ86" s="4"/>
      <c r="UEA86" s="4"/>
      <c r="UEB86" s="4"/>
      <c r="UEC86" s="4"/>
      <c r="UED86" s="4"/>
      <c r="UEE86" s="4"/>
      <c r="UEF86" s="4"/>
      <c r="UEG86" s="4"/>
      <c r="UEH86" s="4"/>
      <c r="UEI86" s="4"/>
      <c r="UEJ86" s="4"/>
      <c r="UEK86" s="4"/>
      <c r="UEL86" s="4"/>
      <c r="UEM86" s="4"/>
      <c r="UEN86" s="4"/>
      <c r="UEO86" s="4"/>
      <c r="UEP86" s="4"/>
      <c r="UEQ86" s="4"/>
      <c r="UER86" s="4"/>
      <c r="UES86" s="4"/>
      <c r="UET86" s="4"/>
      <c r="UEU86" s="4"/>
      <c r="UEV86" s="4"/>
      <c r="UEW86" s="4"/>
      <c r="UEX86" s="4"/>
      <c r="UEY86" s="4"/>
      <c r="UEZ86" s="4"/>
      <c r="UFA86" s="4"/>
      <c r="UFB86" s="4"/>
      <c r="UFC86" s="4"/>
      <c r="UFD86" s="4"/>
      <c r="UFE86" s="4"/>
      <c r="UFF86" s="4"/>
      <c r="UFG86" s="4"/>
      <c r="UFH86" s="4"/>
      <c r="UFI86" s="4"/>
      <c r="UFJ86" s="4"/>
      <c r="UFK86" s="4"/>
      <c r="UFL86" s="4"/>
      <c r="UFM86" s="4"/>
      <c r="UFN86" s="4"/>
      <c r="UFO86" s="4"/>
      <c r="UFP86" s="4"/>
      <c r="UFQ86" s="4"/>
      <c r="UFR86" s="4"/>
      <c r="UFS86" s="4"/>
      <c r="UFT86" s="4"/>
      <c r="UFU86" s="4"/>
      <c r="UFV86" s="4"/>
      <c r="UFW86" s="4"/>
      <c r="UFX86" s="4"/>
      <c r="UFY86" s="4"/>
      <c r="UFZ86" s="4"/>
      <c r="UGA86" s="4"/>
      <c r="UGB86" s="4"/>
      <c r="UGC86" s="4"/>
      <c r="UGD86" s="4"/>
      <c r="UGE86" s="4"/>
      <c r="UGF86" s="4"/>
      <c r="UGG86" s="4"/>
      <c r="UGH86" s="4"/>
      <c r="UGI86" s="4"/>
      <c r="UGJ86" s="4"/>
      <c r="UGK86" s="4"/>
      <c r="UGL86" s="4"/>
      <c r="UGM86" s="4"/>
      <c r="UGN86" s="4"/>
      <c r="UGO86" s="4"/>
      <c r="UGP86" s="4"/>
      <c r="UGQ86" s="4"/>
      <c r="UGR86" s="4"/>
      <c r="UGS86" s="4"/>
      <c r="UGT86" s="4"/>
      <c r="UGU86" s="4"/>
      <c r="UGV86" s="4"/>
      <c r="UGW86" s="4"/>
      <c r="UGX86" s="4"/>
      <c r="UGY86" s="4"/>
      <c r="UGZ86" s="4"/>
      <c r="UHA86" s="4"/>
      <c r="UHB86" s="4"/>
      <c r="UHC86" s="4"/>
      <c r="UHD86" s="4"/>
      <c r="UHE86" s="4"/>
      <c r="UHF86" s="4"/>
      <c r="UHG86" s="4"/>
      <c r="UHH86" s="4"/>
      <c r="UHI86" s="4"/>
      <c r="UHJ86" s="4"/>
      <c r="UHK86" s="4"/>
      <c r="UHL86" s="4"/>
      <c r="UHM86" s="4"/>
      <c r="UHN86" s="4"/>
      <c r="UHO86" s="4"/>
      <c r="UHP86" s="4"/>
      <c r="UHQ86" s="4"/>
      <c r="UHR86" s="4"/>
      <c r="UHS86" s="4"/>
      <c r="UHT86" s="4"/>
      <c r="UHU86" s="4"/>
      <c r="UHV86" s="4"/>
      <c r="UHW86" s="4"/>
      <c r="UHX86" s="4"/>
      <c r="UHY86" s="4"/>
      <c r="UHZ86" s="4"/>
      <c r="UIA86" s="4"/>
      <c r="UIB86" s="4"/>
      <c r="UIC86" s="4"/>
      <c r="UID86" s="4"/>
      <c r="UIE86" s="4"/>
      <c r="UIF86" s="4"/>
      <c r="UIG86" s="4"/>
      <c r="UIH86" s="4"/>
      <c r="UII86" s="4"/>
      <c r="UIJ86" s="4"/>
      <c r="UIK86" s="4"/>
      <c r="UIL86" s="4"/>
      <c r="UIM86" s="4"/>
      <c r="UIN86" s="4"/>
      <c r="UIO86" s="4"/>
      <c r="UIP86" s="4"/>
      <c r="UIQ86" s="4"/>
      <c r="UIR86" s="4"/>
      <c r="UIS86" s="4"/>
      <c r="UIT86" s="4"/>
      <c r="UIU86" s="4"/>
      <c r="UIV86" s="4"/>
      <c r="UIW86" s="4"/>
      <c r="UIX86" s="4"/>
      <c r="UIY86" s="4"/>
      <c r="UIZ86" s="4"/>
      <c r="UJA86" s="4"/>
      <c r="UJB86" s="4"/>
      <c r="UJC86" s="4"/>
      <c r="UJD86" s="4"/>
      <c r="UJE86" s="4"/>
      <c r="UJF86" s="4"/>
      <c r="UJG86" s="4"/>
      <c r="UJH86" s="4"/>
      <c r="UJI86" s="4"/>
      <c r="UJJ86" s="4"/>
      <c r="UJK86" s="4"/>
      <c r="UJL86" s="4"/>
      <c r="UJM86" s="4"/>
      <c r="UJN86" s="4"/>
      <c r="UJO86" s="4"/>
      <c r="UJP86" s="4"/>
      <c r="UJQ86" s="4"/>
      <c r="UJR86" s="4"/>
      <c r="UJS86" s="4"/>
      <c r="UJT86" s="4"/>
      <c r="UJU86" s="4"/>
      <c r="UJV86" s="4"/>
      <c r="UJW86" s="4"/>
      <c r="UJX86" s="4"/>
      <c r="UJY86" s="4"/>
      <c r="UJZ86" s="4"/>
      <c r="UKA86" s="4"/>
      <c r="UKB86" s="4"/>
      <c r="UKC86" s="4"/>
      <c r="UKD86" s="4"/>
      <c r="UKE86" s="4"/>
      <c r="UKF86" s="4"/>
      <c r="UKG86" s="4"/>
      <c r="UKH86" s="4"/>
      <c r="UKI86" s="4"/>
      <c r="UKJ86" s="4"/>
      <c r="UKK86" s="4"/>
      <c r="UKL86" s="4"/>
      <c r="UKM86" s="4"/>
      <c r="UKN86" s="4"/>
      <c r="UKO86" s="4"/>
      <c r="UKP86" s="4"/>
      <c r="UKQ86" s="4"/>
      <c r="UKR86" s="4"/>
      <c r="UKS86" s="4"/>
      <c r="UKT86" s="4"/>
      <c r="UKU86" s="4"/>
      <c r="UKV86" s="4"/>
      <c r="UKW86" s="4"/>
      <c r="UKX86" s="4"/>
      <c r="UKY86" s="4"/>
      <c r="UKZ86" s="4"/>
      <c r="ULA86" s="4"/>
      <c r="ULB86" s="4"/>
      <c r="ULC86" s="4"/>
      <c r="ULD86" s="4"/>
      <c r="ULE86" s="4"/>
      <c r="ULF86" s="4"/>
      <c r="ULG86" s="4"/>
      <c r="ULH86" s="4"/>
      <c r="ULI86" s="4"/>
      <c r="ULJ86" s="4"/>
      <c r="ULK86" s="4"/>
      <c r="ULL86" s="4"/>
      <c r="ULM86" s="4"/>
      <c r="ULN86" s="4"/>
      <c r="ULO86" s="4"/>
      <c r="ULP86" s="4"/>
      <c r="ULQ86" s="4"/>
      <c r="ULR86" s="4"/>
      <c r="ULS86" s="4"/>
      <c r="ULT86" s="4"/>
      <c r="ULU86" s="4"/>
      <c r="ULV86" s="4"/>
      <c r="ULW86" s="4"/>
      <c r="ULX86" s="4"/>
      <c r="ULY86" s="4"/>
      <c r="ULZ86" s="4"/>
      <c r="UMA86" s="4"/>
      <c r="UMB86" s="4"/>
      <c r="UMC86" s="4"/>
      <c r="UMD86" s="4"/>
      <c r="UME86" s="4"/>
      <c r="UMF86" s="4"/>
      <c r="UMG86" s="4"/>
      <c r="UMH86" s="4"/>
      <c r="UMI86" s="4"/>
      <c r="UMJ86" s="4"/>
      <c r="UMK86" s="4"/>
      <c r="UML86" s="4"/>
      <c r="UMM86" s="4"/>
      <c r="UMN86" s="4"/>
      <c r="UMO86" s="4"/>
      <c r="UMP86" s="4"/>
      <c r="UMQ86" s="4"/>
      <c r="UMR86" s="4"/>
      <c r="UMS86" s="4"/>
      <c r="UMT86" s="4"/>
      <c r="UMU86" s="4"/>
      <c r="UMV86" s="4"/>
      <c r="UMW86" s="4"/>
      <c r="UMX86" s="4"/>
      <c r="UMY86" s="4"/>
      <c r="UMZ86" s="4"/>
      <c r="UNA86" s="4"/>
      <c r="UNB86" s="4"/>
      <c r="UNC86" s="4"/>
      <c r="UND86" s="4"/>
      <c r="UNE86" s="4"/>
      <c r="UNF86" s="4"/>
      <c r="UNG86" s="4"/>
      <c r="UNH86" s="4"/>
      <c r="UNI86" s="4"/>
      <c r="UNJ86" s="4"/>
      <c r="UNK86" s="4"/>
      <c r="UNL86" s="4"/>
      <c r="UNM86" s="4"/>
      <c r="UNN86" s="4"/>
      <c r="UNO86" s="4"/>
      <c r="UNP86" s="4"/>
      <c r="UNQ86" s="4"/>
      <c r="UNR86" s="4"/>
      <c r="UNS86" s="4"/>
      <c r="UNT86" s="4"/>
      <c r="UNU86" s="4"/>
      <c r="UNV86" s="4"/>
      <c r="UNW86" s="4"/>
      <c r="UNX86" s="4"/>
      <c r="UNY86" s="4"/>
      <c r="UNZ86" s="4"/>
      <c r="UOA86" s="4"/>
      <c r="UOB86" s="4"/>
      <c r="UOC86" s="4"/>
      <c r="UOD86" s="4"/>
      <c r="UOE86" s="4"/>
      <c r="UOF86" s="4"/>
      <c r="UOG86" s="4"/>
      <c r="UOH86" s="4"/>
      <c r="UOI86" s="4"/>
      <c r="UOJ86" s="4"/>
      <c r="UOK86" s="4"/>
      <c r="UOL86" s="4"/>
      <c r="UOM86" s="4"/>
      <c r="UON86" s="4"/>
      <c r="UOO86" s="4"/>
      <c r="UOP86" s="4"/>
      <c r="UOQ86" s="4"/>
      <c r="UOR86" s="4"/>
      <c r="UOS86" s="4"/>
      <c r="UOT86" s="4"/>
      <c r="UOU86" s="4"/>
      <c r="UOV86" s="4"/>
      <c r="UOW86" s="4"/>
      <c r="UOX86" s="4"/>
      <c r="UOY86" s="4"/>
      <c r="UOZ86" s="4"/>
      <c r="UPA86" s="4"/>
      <c r="UPB86" s="4"/>
      <c r="UPC86" s="4"/>
      <c r="UPD86" s="4"/>
      <c r="UPE86" s="4"/>
      <c r="UPF86" s="4"/>
      <c r="UPG86" s="4"/>
      <c r="UPH86" s="4"/>
      <c r="UPI86" s="4"/>
      <c r="UPJ86" s="4"/>
      <c r="UPK86" s="4"/>
      <c r="UPL86" s="4"/>
      <c r="UPM86" s="4"/>
      <c r="UPN86" s="4"/>
      <c r="UPO86" s="4"/>
      <c r="UPP86" s="4"/>
      <c r="UPQ86" s="4"/>
      <c r="UPR86" s="4"/>
      <c r="UPS86" s="4"/>
      <c r="UPT86" s="4"/>
      <c r="UPU86" s="4"/>
      <c r="UPV86" s="4"/>
      <c r="UPW86" s="4"/>
      <c r="UPX86" s="4"/>
      <c r="UPY86" s="4"/>
      <c r="UPZ86" s="4"/>
      <c r="UQA86" s="4"/>
      <c r="UQB86" s="4"/>
      <c r="UQC86" s="4"/>
      <c r="UQD86" s="4"/>
      <c r="UQE86" s="4"/>
      <c r="UQF86" s="4"/>
      <c r="UQG86" s="4"/>
      <c r="UQH86" s="4"/>
      <c r="UQI86" s="4"/>
      <c r="UQJ86" s="4"/>
      <c r="UQK86" s="4"/>
      <c r="UQL86" s="4"/>
      <c r="UQM86" s="4"/>
      <c r="UQN86" s="4"/>
      <c r="UQO86" s="4"/>
      <c r="UQP86" s="4"/>
      <c r="UQQ86" s="4"/>
      <c r="UQR86" s="4"/>
      <c r="UQS86" s="4"/>
      <c r="UQT86" s="4"/>
      <c r="UQU86" s="4"/>
      <c r="UQV86" s="4"/>
      <c r="UQW86" s="4"/>
      <c r="UQX86" s="4"/>
      <c r="UQY86" s="4"/>
      <c r="UQZ86" s="4"/>
      <c r="URA86" s="4"/>
      <c r="URB86" s="4"/>
      <c r="URC86" s="4"/>
      <c r="URD86" s="4"/>
      <c r="URE86" s="4"/>
      <c r="URF86" s="4"/>
      <c r="URG86" s="4"/>
      <c r="URH86" s="4"/>
      <c r="URI86" s="4"/>
      <c r="URJ86" s="4"/>
      <c r="URK86" s="4"/>
      <c r="URL86" s="4"/>
      <c r="URM86" s="4"/>
      <c r="URN86" s="4"/>
      <c r="URO86" s="4"/>
      <c r="URP86" s="4"/>
      <c r="URQ86" s="4"/>
      <c r="URR86" s="4"/>
      <c r="URS86" s="4"/>
      <c r="URT86" s="4"/>
      <c r="URU86" s="4"/>
      <c r="URV86" s="4"/>
      <c r="URW86" s="4"/>
      <c r="URX86" s="4"/>
      <c r="URY86" s="4"/>
      <c r="URZ86" s="4"/>
      <c r="USA86" s="4"/>
      <c r="USB86" s="4"/>
      <c r="USC86" s="4"/>
      <c r="USD86" s="4"/>
      <c r="USE86" s="4"/>
      <c r="USF86" s="4"/>
      <c r="USG86" s="4"/>
      <c r="USH86" s="4"/>
      <c r="USI86" s="4"/>
      <c r="USJ86" s="4"/>
      <c r="USK86" s="4"/>
      <c r="USL86" s="4"/>
      <c r="USM86" s="4"/>
      <c r="USN86" s="4"/>
      <c r="USO86" s="4"/>
      <c r="USP86" s="4"/>
      <c r="USQ86" s="4"/>
      <c r="USR86" s="4"/>
      <c r="USS86" s="4"/>
      <c r="UST86" s="4"/>
      <c r="USU86" s="4"/>
      <c r="USV86" s="4"/>
      <c r="USW86" s="4"/>
      <c r="USX86" s="4"/>
      <c r="USY86" s="4"/>
      <c r="USZ86" s="4"/>
      <c r="UTA86" s="4"/>
      <c r="UTB86" s="4"/>
      <c r="UTC86" s="4"/>
      <c r="UTD86" s="4"/>
      <c r="UTE86" s="4"/>
      <c r="UTF86" s="4"/>
      <c r="UTG86" s="4"/>
      <c r="UTH86" s="4"/>
      <c r="UTI86" s="4"/>
      <c r="UTJ86" s="4"/>
      <c r="UTK86" s="4"/>
      <c r="UTL86" s="4"/>
      <c r="UTM86" s="4"/>
      <c r="UTN86" s="4"/>
      <c r="UTO86" s="4"/>
      <c r="UTP86" s="4"/>
      <c r="UTQ86" s="4"/>
      <c r="UTR86" s="4"/>
      <c r="UTS86" s="4"/>
      <c r="UTT86" s="4"/>
      <c r="UTU86" s="4"/>
      <c r="UTV86" s="4"/>
      <c r="UTW86" s="4"/>
      <c r="UTX86" s="4"/>
      <c r="UTY86" s="4"/>
      <c r="UTZ86" s="4"/>
      <c r="UUA86" s="4"/>
      <c r="UUB86" s="4"/>
      <c r="UUC86" s="4"/>
      <c r="UUD86" s="4"/>
      <c r="UUE86" s="4"/>
      <c r="UUF86" s="4"/>
      <c r="UUG86" s="4"/>
      <c r="UUH86" s="4"/>
      <c r="UUI86" s="4"/>
      <c r="UUJ86" s="4"/>
      <c r="UUK86" s="4"/>
      <c r="UUL86" s="4"/>
      <c r="UUM86" s="4"/>
      <c r="UUN86" s="4"/>
      <c r="UUO86" s="4"/>
      <c r="UUP86" s="4"/>
      <c r="UUQ86" s="4"/>
      <c r="UUR86" s="4"/>
      <c r="UUS86" s="4"/>
      <c r="UUT86" s="4"/>
      <c r="UUU86" s="4"/>
      <c r="UUV86" s="4"/>
      <c r="UUW86" s="4"/>
      <c r="UUX86" s="4"/>
      <c r="UUY86" s="4"/>
      <c r="UUZ86" s="4"/>
      <c r="UVA86" s="4"/>
      <c r="UVB86" s="4"/>
      <c r="UVC86" s="4"/>
      <c r="UVD86" s="4"/>
      <c r="UVE86" s="4"/>
      <c r="UVF86" s="4"/>
      <c r="UVG86" s="4"/>
      <c r="UVH86" s="4"/>
      <c r="UVI86" s="4"/>
      <c r="UVJ86" s="4"/>
      <c r="UVK86" s="4"/>
      <c r="UVL86" s="4"/>
      <c r="UVM86" s="4"/>
      <c r="UVN86" s="4"/>
      <c r="UVO86" s="4"/>
      <c r="UVP86" s="4"/>
      <c r="UVQ86" s="4"/>
      <c r="UVR86" s="4"/>
      <c r="UVS86" s="4"/>
      <c r="UVT86" s="4"/>
      <c r="UVU86" s="4"/>
      <c r="UVV86" s="4"/>
      <c r="UVW86" s="4"/>
      <c r="UVX86" s="4"/>
      <c r="UVY86" s="4"/>
      <c r="UVZ86" s="4"/>
      <c r="UWA86" s="4"/>
      <c r="UWB86" s="4"/>
      <c r="UWC86" s="4"/>
      <c r="UWD86" s="4"/>
      <c r="UWE86" s="4"/>
      <c r="UWF86" s="4"/>
      <c r="UWG86" s="4"/>
      <c r="UWH86" s="4"/>
      <c r="UWI86" s="4"/>
      <c r="UWJ86" s="4"/>
      <c r="UWK86" s="4"/>
      <c r="UWL86" s="4"/>
      <c r="UWM86" s="4"/>
      <c r="UWN86" s="4"/>
      <c r="UWO86" s="4"/>
      <c r="UWP86" s="4"/>
      <c r="UWQ86" s="4"/>
      <c r="UWR86" s="4"/>
      <c r="UWS86" s="4"/>
      <c r="UWT86" s="4"/>
      <c r="UWU86" s="4"/>
      <c r="UWV86" s="4"/>
      <c r="UWW86" s="4"/>
      <c r="UWX86" s="4"/>
      <c r="UWY86" s="4"/>
      <c r="UWZ86" s="4"/>
      <c r="UXA86" s="4"/>
      <c r="UXB86" s="4"/>
      <c r="UXC86" s="4"/>
      <c r="UXD86" s="4"/>
      <c r="UXE86" s="4"/>
      <c r="UXF86" s="4"/>
      <c r="UXG86" s="4"/>
      <c r="UXH86" s="4"/>
      <c r="UXI86" s="4"/>
      <c r="UXJ86" s="4"/>
      <c r="UXK86" s="4"/>
      <c r="UXL86" s="4"/>
      <c r="UXM86" s="4"/>
      <c r="UXN86" s="4"/>
      <c r="UXO86" s="4"/>
      <c r="UXP86" s="4"/>
      <c r="UXQ86" s="4"/>
      <c r="UXR86" s="4"/>
      <c r="UXS86" s="4"/>
      <c r="UXT86" s="4"/>
      <c r="UXU86" s="4"/>
      <c r="UXV86" s="4"/>
      <c r="UXW86" s="4"/>
      <c r="UXX86" s="4"/>
      <c r="UXY86" s="4"/>
      <c r="UXZ86" s="4"/>
      <c r="UYA86" s="4"/>
      <c r="UYB86" s="4"/>
      <c r="UYC86" s="4"/>
      <c r="UYD86" s="4"/>
      <c r="UYE86" s="4"/>
      <c r="UYF86" s="4"/>
      <c r="UYG86" s="4"/>
      <c r="UYH86" s="4"/>
      <c r="UYI86" s="4"/>
      <c r="UYJ86" s="4"/>
      <c r="UYK86" s="4"/>
      <c r="UYL86" s="4"/>
      <c r="UYM86" s="4"/>
      <c r="UYN86" s="4"/>
      <c r="UYO86" s="4"/>
      <c r="UYP86" s="4"/>
      <c r="UYQ86" s="4"/>
      <c r="UYR86" s="4"/>
      <c r="UYS86" s="4"/>
      <c r="UYT86" s="4"/>
      <c r="UYU86" s="4"/>
      <c r="UYV86" s="4"/>
      <c r="UYW86" s="4"/>
      <c r="UYX86" s="4"/>
      <c r="UYY86" s="4"/>
      <c r="UYZ86" s="4"/>
      <c r="UZA86" s="4"/>
      <c r="UZB86" s="4"/>
      <c r="UZC86" s="4"/>
      <c r="UZD86" s="4"/>
      <c r="UZE86" s="4"/>
      <c r="UZF86" s="4"/>
      <c r="UZG86" s="4"/>
      <c r="UZH86" s="4"/>
      <c r="UZI86" s="4"/>
      <c r="UZJ86" s="4"/>
      <c r="UZK86" s="4"/>
      <c r="UZL86" s="4"/>
      <c r="UZM86" s="4"/>
      <c r="UZN86" s="4"/>
      <c r="UZO86" s="4"/>
      <c r="UZP86" s="4"/>
      <c r="UZQ86" s="4"/>
      <c r="UZR86" s="4"/>
      <c r="UZS86" s="4"/>
      <c r="UZT86" s="4"/>
      <c r="UZU86" s="4"/>
      <c r="UZV86" s="4"/>
      <c r="UZW86" s="4"/>
      <c r="UZX86" s="4"/>
      <c r="UZY86" s="4"/>
      <c r="UZZ86" s="4"/>
      <c r="VAA86" s="4"/>
      <c r="VAB86" s="4"/>
      <c r="VAC86" s="4"/>
      <c r="VAD86" s="4"/>
      <c r="VAE86" s="4"/>
      <c r="VAF86" s="4"/>
      <c r="VAG86" s="4"/>
      <c r="VAH86" s="4"/>
      <c r="VAI86" s="4"/>
      <c r="VAJ86" s="4"/>
      <c r="VAK86" s="4"/>
      <c r="VAL86" s="4"/>
      <c r="VAM86" s="4"/>
      <c r="VAN86" s="4"/>
      <c r="VAO86" s="4"/>
      <c r="VAP86" s="4"/>
      <c r="VAQ86" s="4"/>
      <c r="VAR86" s="4"/>
      <c r="VAS86" s="4"/>
      <c r="VAT86" s="4"/>
      <c r="VAU86" s="4"/>
      <c r="VAV86" s="4"/>
      <c r="VAW86" s="4"/>
      <c r="VAX86" s="4"/>
      <c r="VAY86" s="4"/>
      <c r="VAZ86" s="4"/>
      <c r="VBA86" s="4"/>
      <c r="VBB86" s="4"/>
      <c r="VBC86" s="4"/>
      <c r="VBD86" s="4"/>
      <c r="VBE86" s="4"/>
      <c r="VBF86" s="4"/>
      <c r="VBG86" s="4"/>
      <c r="VBH86" s="4"/>
      <c r="VBI86" s="4"/>
      <c r="VBJ86" s="4"/>
      <c r="VBK86" s="4"/>
      <c r="VBL86" s="4"/>
      <c r="VBM86" s="4"/>
      <c r="VBN86" s="4"/>
      <c r="VBO86" s="4"/>
      <c r="VBP86" s="4"/>
      <c r="VBQ86" s="4"/>
      <c r="VBR86" s="4"/>
      <c r="VBS86" s="4"/>
      <c r="VBT86" s="4"/>
      <c r="VBU86" s="4"/>
      <c r="VBV86" s="4"/>
      <c r="VBW86" s="4"/>
      <c r="VBX86" s="4"/>
      <c r="VBY86" s="4"/>
      <c r="VBZ86" s="4"/>
      <c r="VCA86" s="4"/>
      <c r="VCB86" s="4"/>
      <c r="VCC86" s="4"/>
      <c r="VCD86" s="4"/>
      <c r="VCE86" s="4"/>
      <c r="VCF86" s="4"/>
      <c r="VCG86" s="4"/>
      <c r="VCH86" s="4"/>
      <c r="VCI86" s="4"/>
      <c r="VCJ86" s="4"/>
      <c r="VCK86" s="4"/>
      <c r="VCL86" s="4"/>
      <c r="VCM86" s="4"/>
      <c r="VCN86" s="4"/>
      <c r="VCO86" s="4"/>
      <c r="VCP86" s="4"/>
      <c r="VCQ86" s="4"/>
      <c r="VCR86" s="4"/>
      <c r="VCS86" s="4"/>
      <c r="VCT86" s="4"/>
      <c r="VCU86" s="4"/>
      <c r="VCV86" s="4"/>
      <c r="VCW86" s="4"/>
      <c r="VCX86" s="4"/>
      <c r="VCY86" s="4"/>
      <c r="VCZ86" s="4"/>
      <c r="VDA86" s="4"/>
      <c r="VDB86" s="4"/>
      <c r="VDC86" s="4"/>
      <c r="VDD86" s="4"/>
      <c r="VDE86" s="4"/>
      <c r="VDF86" s="4"/>
      <c r="VDG86" s="4"/>
      <c r="VDH86" s="4"/>
      <c r="VDI86" s="4"/>
      <c r="VDJ86" s="4"/>
      <c r="VDK86" s="4"/>
      <c r="VDL86" s="4"/>
      <c r="VDM86" s="4"/>
      <c r="VDN86" s="4"/>
      <c r="VDO86" s="4"/>
      <c r="VDP86" s="4"/>
      <c r="VDQ86" s="4"/>
      <c r="VDR86" s="4"/>
      <c r="VDS86" s="4"/>
      <c r="VDT86" s="4"/>
      <c r="VDU86" s="4"/>
      <c r="VDV86" s="4"/>
      <c r="VDW86" s="4"/>
      <c r="VDX86" s="4"/>
      <c r="VDY86" s="4"/>
      <c r="VDZ86" s="4"/>
      <c r="VEA86" s="4"/>
      <c r="VEB86" s="4"/>
      <c r="VEC86" s="4"/>
      <c r="VED86" s="4"/>
      <c r="VEE86" s="4"/>
      <c r="VEF86" s="4"/>
      <c r="VEG86" s="4"/>
      <c r="VEH86" s="4"/>
      <c r="VEI86" s="4"/>
      <c r="VEJ86" s="4"/>
      <c r="VEK86" s="4"/>
      <c r="VEL86" s="4"/>
      <c r="VEM86" s="4"/>
      <c r="VEN86" s="4"/>
      <c r="VEO86" s="4"/>
      <c r="VEP86" s="4"/>
      <c r="VEQ86" s="4"/>
      <c r="VER86" s="4"/>
      <c r="VES86" s="4"/>
      <c r="VET86" s="4"/>
      <c r="VEU86" s="4"/>
      <c r="VEV86" s="4"/>
      <c r="VEW86" s="4"/>
      <c r="VEX86" s="4"/>
      <c r="VEY86" s="4"/>
      <c r="VEZ86" s="4"/>
      <c r="VFA86" s="4"/>
      <c r="VFB86" s="4"/>
      <c r="VFC86" s="4"/>
      <c r="VFD86" s="4"/>
      <c r="VFE86" s="4"/>
      <c r="VFF86" s="4"/>
      <c r="VFG86" s="4"/>
      <c r="VFH86" s="4"/>
      <c r="VFI86" s="4"/>
      <c r="VFJ86" s="4"/>
      <c r="VFK86" s="4"/>
      <c r="VFL86" s="4"/>
      <c r="VFM86" s="4"/>
      <c r="VFN86" s="4"/>
      <c r="VFO86" s="4"/>
      <c r="VFP86" s="4"/>
      <c r="VFQ86" s="4"/>
      <c r="VFR86" s="4"/>
      <c r="VFS86" s="4"/>
      <c r="VFT86" s="4"/>
      <c r="VFU86" s="4"/>
      <c r="VFV86" s="4"/>
      <c r="VFW86" s="4"/>
      <c r="VFX86" s="4"/>
      <c r="VFY86" s="4"/>
      <c r="VFZ86" s="4"/>
      <c r="VGA86" s="4"/>
      <c r="VGB86" s="4"/>
      <c r="VGC86" s="4"/>
      <c r="VGD86" s="4"/>
      <c r="VGE86" s="4"/>
      <c r="VGF86" s="4"/>
      <c r="VGG86" s="4"/>
      <c r="VGH86" s="4"/>
      <c r="VGI86" s="4"/>
      <c r="VGJ86" s="4"/>
      <c r="VGK86" s="4"/>
      <c r="VGL86" s="4"/>
      <c r="VGM86" s="4"/>
      <c r="VGN86" s="4"/>
      <c r="VGO86" s="4"/>
      <c r="VGP86" s="4"/>
      <c r="VGQ86" s="4"/>
      <c r="VGR86" s="4"/>
      <c r="VGS86" s="4"/>
      <c r="VGT86" s="4"/>
      <c r="VGU86" s="4"/>
      <c r="VGV86" s="4"/>
      <c r="VGW86" s="4"/>
      <c r="VGX86" s="4"/>
      <c r="VGY86" s="4"/>
      <c r="VGZ86" s="4"/>
      <c r="VHA86" s="4"/>
      <c r="VHB86" s="4"/>
      <c r="VHC86" s="4"/>
      <c r="VHD86" s="4"/>
      <c r="VHE86" s="4"/>
      <c r="VHF86" s="4"/>
      <c r="VHG86" s="4"/>
      <c r="VHH86" s="4"/>
      <c r="VHI86" s="4"/>
      <c r="VHJ86" s="4"/>
      <c r="VHK86" s="4"/>
      <c r="VHL86" s="4"/>
      <c r="VHM86" s="4"/>
      <c r="VHN86" s="4"/>
      <c r="VHO86" s="4"/>
      <c r="VHP86" s="4"/>
      <c r="VHQ86" s="4"/>
      <c r="VHR86" s="4"/>
      <c r="VHS86" s="4"/>
      <c r="VHT86" s="4"/>
      <c r="VHU86" s="4"/>
      <c r="VHV86" s="4"/>
      <c r="VHW86" s="4"/>
      <c r="VHX86" s="4"/>
      <c r="VHY86" s="4"/>
      <c r="VHZ86" s="4"/>
      <c r="VIA86" s="4"/>
      <c r="VIB86" s="4"/>
      <c r="VIC86" s="4"/>
      <c r="VID86" s="4"/>
      <c r="VIE86" s="4"/>
      <c r="VIF86" s="4"/>
      <c r="VIG86" s="4"/>
      <c r="VIH86" s="4"/>
      <c r="VII86" s="4"/>
      <c r="VIJ86" s="4"/>
      <c r="VIK86" s="4"/>
      <c r="VIL86" s="4"/>
      <c r="VIM86" s="4"/>
      <c r="VIN86" s="4"/>
      <c r="VIO86" s="4"/>
      <c r="VIP86" s="4"/>
      <c r="VIQ86" s="4"/>
      <c r="VIR86" s="4"/>
      <c r="VIS86" s="4"/>
      <c r="VIT86" s="4"/>
      <c r="VIU86" s="4"/>
      <c r="VIV86" s="4"/>
      <c r="VIW86" s="4"/>
      <c r="VIX86" s="4"/>
      <c r="VIY86" s="4"/>
      <c r="VIZ86" s="4"/>
      <c r="VJA86" s="4"/>
      <c r="VJB86" s="4"/>
      <c r="VJC86" s="4"/>
      <c r="VJD86" s="4"/>
      <c r="VJE86" s="4"/>
      <c r="VJF86" s="4"/>
      <c r="VJG86" s="4"/>
      <c r="VJH86" s="4"/>
      <c r="VJI86" s="4"/>
      <c r="VJJ86" s="4"/>
      <c r="VJK86" s="4"/>
      <c r="VJL86" s="4"/>
      <c r="VJM86" s="4"/>
      <c r="VJN86" s="4"/>
      <c r="VJO86" s="4"/>
      <c r="VJP86" s="4"/>
      <c r="VJQ86" s="4"/>
      <c r="VJR86" s="4"/>
      <c r="VJS86" s="4"/>
      <c r="VJT86" s="4"/>
      <c r="VJU86" s="4"/>
      <c r="VJV86" s="4"/>
      <c r="VJW86" s="4"/>
      <c r="VJX86" s="4"/>
      <c r="VJY86" s="4"/>
      <c r="VJZ86" s="4"/>
      <c r="VKA86" s="4"/>
      <c r="VKB86" s="4"/>
      <c r="VKC86" s="4"/>
      <c r="VKD86" s="4"/>
      <c r="VKE86" s="4"/>
      <c r="VKF86" s="4"/>
      <c r="VKG86" s="4"/>
      <c r="VKH86" s="4"/>
      <c r="VKI86" s="4"/>
      <c r="VKJ86" s="4"/>
      <c r="VKK86" s="4"/>
      <c r="VKL86" s="4"/>
      <c r="VKM86" s="4"/>
      <c r="VKN86" s="4"/>
      <c r="VKO86" s="4"/>
      <c r="VKP86" s="4"/>
      <c r="VKQ86" s="4"/>
      <c r="VKR86" s="4"/>
      <c r="VKS86" s="4"/>
      <c r="VKT86" s="4"/>
      <c r="VKU86" s="4"/>
      <c r="VKV86" s="4"/>
      <c r="VKW86" s="4"/>
      <c r="VKX86" s="4"/>
      <c r="VKY86" s="4"/>
      <c r="VKZ86" s="4"/>
      <c r="VLA86" s="4"/>
      <c r="VLB86" s="4"/>
      <c r="VLC86" s="4"/>
      <c r="VLD86" s="4"/>
      <c r="VLE86" s="4"/>
      <c r="VLF86" s="4"/>
      <c r="VLG86" s="4"/>
      <c r="VLH86" s="4"/>
      <c r="VLI86" s="4"/>
      <c r="VLJ86" s="4"/>
      <c r="VLK86" s="4"/>
      <c r="VLL86" s="4"/>
      <c r="VLM86" s="4"/>
      <c r="VLN86" s="4"/>
      <c r="VLO86" s="4"/>
      <c r="VLP86" s="4"/>
      <c r="VLQ86" s="4"/>
      <c r="VLR86" s="4"/>
      <c r="VLS86" s="4"/>
      <c r="VLT86" s="4"/>
      <c r="VLU86" s="4"/>
      <c r="VLV86" s="4"/>
      <c r="VLW86" s="4"/>
      <c r="VLX86" s="4"/>
      <c r="VLY86" s="4"/>
      <c r="VLZ86" s="4"/>
      <c r="VMA86" s="4"/>
      <c r="VMB86" s="4"/>
      <c r="VMC86" s="4"/>
      <c r="VMD86" s="4"/>
      <c r="VME86" s="4"/>
      <c r="VMF86" s="4"/>
      <c r="VMG86" s="4"/>
      <c r="VMH86" s="4"/>
      <c r="VMI86" s="4"/>
      <c r="VMJ86" s="4"/>
      <c r="VMK86" s="4"/>
      <c r="VML86" s="4"/>
      <c r="VMM86" s="4"/>
      <c r="VMN86" s="4"/>
      <c r="VMO86" s="4"/>
      <c r="VMP86" s="4"/>
      <c r="VMQ86" s="4"/>
      <c r="VMR86" s="4"/>
      <c r="VMS86" s="4"/>
      <c r="VMT86" s="4"/>
      <c r="VMU86" s="4"/>
      <c r="VMV86" s="4"/>
      <c r="VMW86" s="4"/>
      <c r="VMX86" s="4"/>
      <c r="VMY86" s="4"/>
      <c r="VMZ86" s="4"/>
      <c r="VNA86" s="4"/>
      <c r="VNB86" s="4"/>
      <c r="VNC86" s="4"/>
      <c r="VND86" s="4"/>
      <c r="VNE86" s="4"/>
      <c r="VNF86" s="4"/>
      <c r="VNG86" s="4"/>
      <c r="VNH86" s="4"/>
      <c r="VNI86" s="4"/>
      <c r="VNJ86" s="4"/>
      <c r="VNK86" s="4"/>
      <c r="VNL86" s="4"/>
      <c r="VNM86" s="4"/>
      <c r="VNN86" s="4"/>
      <c r="VNO86" s="4"/>
      <c r="VNP86" s="4"/>
      <c r="VNQ86" s="4"/>
      <c r="VNR86" s="4"/>
      <c r="VNS86" s="4"/>
      <c r="VNT86" s="4"/>
      <c r="VNU86" s="4"/>
      <c r="VNV86" s="4"/>
      <c r="VNW86" s="4"/>
      <c r="VNX86" s="4"/>
      <c r="VNY86" s="4"/>
      <c r="VNZ86" s="4"/>
      <c r="VOA86" s="4"/>
      <c r="VOB86" s="4"/>
      <c r="VOC86" s="4"/>
      <c r="VOD86" s="4"/>
      <c r="VOE86" s="4"/>
      <c r="VOF86" s="4"/>
      <c r="VOG86" s="4"/>
      <c r="VOH86" s="4"/>
      <c r="VOI86" s="4"/>
      <c r="VOJ86" s="4"/>
      <c r="VOK86" s="4"/>
      <c r="VOL86" s="4"/>
      <c r="VOM86" s="4"/>
      <c r="VON86" s="4"/>
      <c r="VOO86" s="4"/>
      <c r="VOP86" s="4"/>
      <c r="VOQ86" s="4"/>
      <c r="VOR86" s="4"/>
      <c r="VOS86" s="4"/>
      <c r="VOT86" s="4"/>
      <c r="VOU86" s="4"/>
      <c r="VOV86" s="4"/>
      <c r="VOW86" s="4"/>
      <c r="VOX86" s="4"/>
      <c r="VOY86" s="4"/>
      <c r="VOZ86" s="4"/>
      <c r="VPA86" s="4"/>
      <c r="VPB86" s="4"/>
      <c r="VPC86" s="4"/>
      <c r="VPD86" s="4"/>
      <c r="VPE86" s="4"/>
      <c r="VPF86" s="4"/>
      <c r="VPG86" s="4"/>
      <c r="VPH86" s="4"/>
      <c r="VPI86" s="4"/>
      <c r="VPJ86" s="4"/>
      <c r="VPK86" s="4"/>
      <c r="VPL86" s="4"/>
      <c r="VPM86" s="4"/>
      <c r="VPN86" s="4"/>
      <c r="VPO86" s="4"/>
      <c r="VPP86" s="4"/>
      <c r="VPQ86" s="4"/>
      <c r="VPR86" s="4"/>
      <c r="VPS86" s="4"/>
      <c r="VPT86" s="4"/>
      <c r="VPU86" s="4"/>
      <c r="VPV86" s="4"/>
      <c r="VPW86" s="4"/>
      <c r="VPX86" s="4"/>
      <c r="VPY86" s="4"/>
      <c r="VPZ86" s="4"/>
      <c r="VQA86" s="4"/>
      <c r="VQB86" s="4"/>
      <c r="VQC86" s="4"/>
      <c r="VQD86" s="4"/>
      <c r="VQE86" s="4"/>
      <c r="VQF86" s="4"/>
      <c r="VQG86" s="4"/>
      <c r="VQH86" s="4"/>
      <c r="VQI86" s="4"/>
      <c r="VQJ86" s="4"/>
      <c r="VQK86" s="4"/>
      <c r="VQL86" s="4"/>
      <c r="VQM86" s="4"/>
      <c r="VQN86" s="4"/>
      <c r="VQO86" s="4"/>
      <c r="VQP86" s="4"/>
      <c r="VQQ86" s="4"/>
      <c r="VQR86" s="4"/>
      <c r="VQS86" s="4"/>
      <c r="VQT86" s="4"/>
      <c r="VQU86" s="4"/>
      <c r="VQV86" s="4"/>
      <c r="VQW86" s="4"/>
      <c r="VQX86" s="4"/>
      <c r="VQY86" s="4"/>
      <c r="VQZ86" s="4"/>
      <c r="VRA86" s="4"/>
      <c r="VRB86" s="4"/>
      <c r="VRC86" s="4"/>
      <c r="VRD86" s="4"/>
      <c r="VRE86" s="4"/>
      <c r="VRF86" s="4"/>
      <c r="VRG86" s="4"/>
      <c r="VRH86" s="4"/>
      <c r="VRI86" s="4"/>
      <c r="VRJ86" s="4"/>
      <c r="VRK86" s="4"/>
      <c r="VRL86" s="4"/>
      <c r="VRM86" s="4"/>
      <c r="VRN86" s="4"/>
      <c r="VRO86" s="4"/>
      <c r="VRP86" s="4"/>
      <c r="VRQ86" s="4"/>
      <c r="VRR86" s="4"/>
      <c r="VRS86" s="4"/>
      <c r="VRT86" s="4"/>
      <c r="VRU86" s="4"/>
      <c r="VRV86" s="4"/>
      <c r="VRW86" s="4"/>
      <c r="VRX86" s="4"/>
      <c r="VRY86" s="4"/>
      <c r="VRZ86" s="4"/>
      <c r="VSA86" s="4"/>
      <c r="VSB86" s="4"/>
      <c r="VSC86" s="4"/>
      <c r="VSD86" s="4"/>
      <c r="VSE86" s="4"/>
      <c r="VSF86" s="4"/>
      <c r="VSG86" s="4"/>
      <c r="VSH86" s="4"/>
      <c r="VSI86" s="4"/>
      <c r="VSJ86" s="4"/>
      <c r="VSK86" s="4"/>
      <c r="VSL86" s="4"/>
      <c r="VSM86" s="4"/>
      <c r="VSN86" s="4"/>
      <c r="VSO86" s="4"/>
      <c r="VSP86" s="4"/>
      <c r="VSQ86" s="4"/>
      <c r="VSR86" s="4"/>
      <c r="VSS86" s="4"/>
      <c r="VST86" s="4"/>
      <c r="VSU86" s="4"/>
      <c r="VSV86" s="4"/>
      <c r="VSW86" s="4"/>
      <c r="VSX86" s="4"/>
      <c r="VSY86" s="4"/>
      <c r="VSZ86" s="4"/>
      <c r="VTA86" s="4"/>
      <c r="VTB86" s="4"/>
      <c r="VTC86" s="4"/>
      <c r="VTD86" s="4"/>
      <c r="VTE86" s="4"/>
      <c r="VTF86" s="4"/>
      <c r="VTG86" s="4"/>
      <c r="VTH86" s="4"/>
      <c r="VTI86" s="4"/>
      <c r="VTJ86" s="4"/>
      <c r="VTK86" s="4"/>
      <c r="VTL86" s="4"/>
      <c r="VTM86" s="4"/>
      <c r="VTN86" s="4"/>
      <c r="VTO86" s="4"/>
      <c r="VTP86" s="4"/>
      <c r="VTQ86" s="4"/>
      <c r="VTR86" s="4"/>
      <c r="VTS86" s="4"/>
      <c r="VTT86" s="4"/>
      <c r="VTU86" s="4"/>
      <c r="VTV86" s="4"/>
      <c r="VTW86" s="4"/>
      <c r="VTX86" s="4"/>
      <c r="VTY86" s="4"/>
      <c r="VTZ86" s="4"/>
      <c r="VUA86" s="4"/>
      <c r="VUB86" s="4"/>
      <c r="VUC86" s="4"/>
      <c r="VUD86" s="4"/>
      <c r="VUE86" s="4"/>
      <c r="VUF86" s="4"/>
      <c r="VUG86" s="4"/>
      <c r="VUH86" s="4"/>
      <c r="VUI86" s="4"/>
      <c r="VUJ86" s="4"/>
      <c r="VUK86" s="4"/>
      <c r="VUL86" s="4"/>
      <c r="VUM86" s="4"/>
      <c r="VUN86" s="4"/>
      <c r="VUO86" s="4"/>
      <c r="VUP86" s="4"/>
      <c r="VUQ86" s="4"/>
      <c r="VUR86" s="4"/>
      <c r="VUS86" s="4"/>
      <c r="VUT86" s="4"/>
      <c r="VUU86" s="4"/>
      <c r="VUV86" s="4"/>
      <c r="VUW86" s="4"/>
      <c r="VUX86" s="4"/>
      <c r="VUY86" s="4"/>
      <c r="VUZ86" s="4"/>
      <c r="VVA86" s="4"/>
      <c r="VVB86" s="4"/>
      <c r="VVC86" s="4"/>
      <c r="VVD86" s="4"/>
      <c r="VVE86" s="4"/>
      <c r="VVF86" s="4"/>
      <c r="VVG86" s="4"/>
      <c r="VVH86" s="4"/>
      <c r="VVI86" s="4"/>
      <c r="VVJ86" s="4"/>
      <c r="VVK86" s="4"/>
      <c r="VVL86" s="4"/>
      <c r="VVM86" s="4"/>
      <c r="VVN86" s="4"/>
      <c r="VVO86" s="4"/>
      <c r="VVP86" s="4"/>
      <c r="VVQ86" s="4"/>
      <c r="VVR86" s="4"/>
      <c r="VVS86" s="4"/>
      <c r="VVT86" s="4"/>
      <c r="VVU86" s="4"/>
      <c r="VVV86" s="4"/>
      <c r="VVW86" s="4"/>
      <c r="VVX86" s="4"/>
      <c r="VVY86" s="4"/>
      <c r="VVZ86" s="4"/>
      <c r="VWA86" s="4"/>
      <c r="VWB86" s="4"/>
      <c r="VWC86" s="4"/>
      <c r="VWD86" s="4"/>
      <c r="VWE86" s="4"/>
      <c r="VWF86" s="4"/>
      <c r="VWG86" s="4"/>
      <c r="VWH86" s="4"/>
      <c r="VWI86" s="4"/>
      <c r="VWJ86" s="4"/>
      <c r="VWK86" s="4"/>
      <c r="VWL86" s="4"/>
      <c r="VWM86" s="4"/>
      <c r="VWN86" s="4"/>
      <c r="VWO86" s="4"/>
      <c r="VWP86" s="4"/>
      <c r="VWQ86" s="4"/>
      <c r="VWR86" s="4"/>
      <c r="VWS86" s="4"/>
      <c r="VWT86" s="4"/>
      <c r="VWU86" s="4"/>
      <c r="VWV86" s="4"/>
      <c r="VWW86" s="4"/>
      <c r="VWX86" s="4"/>
      <c r="VWY86" s="4"/>
      <c r="VWZ86" s="4"/>
      <c r="VXA86" s="4"/>
      <c r="VXB86" s="4"/>
      <c r="VXC86" s="4"/>
      <c r="VXD86" s="4"/>
      <c r="VXE86" s="4"/>
      <c r="VXF86" s="4"/>
      <c r="VXG86" s="4"/>
      <c r="VXH86" s="4"/>
      <c r="VXI86" s="4"/>
      <c r="VXJ86" s="4"/>
      <c r="VXK86" s="4"/>
      <c r="VXL86" s="4"/>
      <c r="VXM86" s="4"/>
      <c r="VXN86" s="4"/>
      <c r="VXO86" s="4"/>
      <c r="VXP86" s="4"/>
      <c r="VXQ86" s="4"/>
      <c r="VXR86" s="4"/>
      <c r="VXS86" s="4"/>
      <c r="VXT86" s="4"/>
      <c r="VXU86" s="4"/>
      <c r="VXV86" s="4"/>
      <c r="VXW86" s="4"/>
      <c r="VXX86" s="4"/>
      <c r="VXY86" s="4"/>
      <c r="VXZ86" s="4"/>
      <c r="VYA86" s="4"/>
      <c r="VYB86" s="4"/>
      <c r="VYC86" s="4"/>
      <c r="VYD86" s="4"/>
      <c r="VYE86" s="4"/>
      <c r="VYF86" s="4"/>
      <c r="VYG86" s="4"/>
      <c r="VYH86" s="4"/>
      <c r="VYI86" s="4"/>
      <c r="VYJ86" s="4"/>
      <c r="VYK86" s="4"/>
      <c r="VYL86" s="4"/>
      <c r="VYM86" s="4"/>
      <c r="VYN86" s="4"/>
      <c r="VYO86" s="4"/>
      <c r="VYP86" s="4"/>
      <c r="VYQ86" s="4"/>
      <c r="VYR86" s="4"/>
      <c r="VYS86" s="4"/>
      <c r="VYT86" s="4"/>
      <c r="VYU86" s="4"/>
      <c r="VYV86" s="4"/>
      <c r="VYW86" s="4"/>
      <c r="VYX86" s="4"/>
      <c r="VYY86" s="4"/>
      <c r="VYZ86" s="4"/>
      <c r="VZA86" s="4"/>
      <c r="VZB86" s="4"/>
      <c r="VZC86" s="4"/>
      <c r="VZD86" s="4"/>
      <c r="VZE86" s="4"/>
      <c r="VZF86" s="4"/>
      <c r="VZG86" s="4"/>
      <c r="VZH86" s="4"/>
      <c r="VZI86" s="4"/>
      <c r="VZJ86" s="4"/>
      <c r="VZK86" s="4"/>
      <c r="VZL86" s="4"/>
      <c r="VZM86" s="4"/>
      <c r="VZN86" s="4"/>
      <c r="VZO86" s="4"/>
      <c r="VZP86" s="4"/>
      <c r="VZQ86" s="4"/>
      <c r="VZR86" s="4"/>
      <c r="VZS86" s="4"/>
      <c r="VZT86" s="4"/>
      <c r="VZU86" s="4"/>
      <c r="VZV86" s="4"/>
      <c r="VZW86" s="4"/>
      <c r="VZX86" s="4"/>
      <c r="VZY86" s="4"/>
      <c r="VZZ86" s="4"/>
      <c r="WAA86" s="4"/>
      <c r="WAB86" s="4"/>
      <c r="WAC86" s="4"/>
      <c r="WAD86" s="4"/>
      <c r="WAE86" s="4"/>
      <c r="WAF86" s="4"/>
      <c r="WAG86" s="4"/>
      <c r="WAH86" s="4"/>
      <c r="WAI86" s="4"/>
      <c r="WAJ86" s="4"/>
      <c r="WAK86" s="4"/>
      <c r="WAL86" s="4"/>
      <c r="WAM86" s="4"/>
      <c r="WAN86" s="4"/>
      <c r="WAO86" s="4"/>
      <c r="WAP86" s="4"/>
      <c r="WAQ86" s="4"/>
      <c r="WAR86" s="4"/>
      <c r="WAS86" s="4"/>
      <c r="WAT86" s="4"/>
      <c r="WAU86" s="4"/>
      <c r="WAV86" s="4"/>
      <c r="WAW86" s="4"/>
      <c r="WAX86" s="4"/>
      <c r="WAY86" s="4"/>
      <c r="WAZ86" s="4"/>
      <c r="WBA86" s="4"/>
      <c r="WBB86" s="4"/>
      <c r="WBC86" s="4"/>
      <c r="WBD86" s="4"/>
      <c r="WBE86" s="4"/>
      <c r="WBF86" s="4"/>
      <c r="WBG86" s="4"/>
      <c r="WBH86" s="4"/>
      <c r="WBI86" s="4"/>
      <c r="WBJ86" s="4"/>
      <c r="WBK86" s="4"/>
      <c r="WBL86" s="4"/>
      <c r="WBM86" s="4"/>
      <c r="WBN86" s="4"/>
      <c r="WBO86" s="4"/>
      <c r="WBP86" s="4"/>
      <c r="WBQ86" s="4"/>
      <c r="WBR86" s="4"/>
      <c r="WBS86" s="4"/>
      <c r="WBT86" s="4"/>
      <c r="WBU86" s="4"/>
      <c r="WBV86" s="4"/>
      <c r="WBW86" s="4"/>
      <c r="WBX86" s="4"/>
      <c r="WBY86" s="4"/>
      <c r="WBZ86" s="4"/>
      <c r="WCA86" s="4"/>
      <c r="WCB86" s="4"/>
      <c r="WCC86" s="4"/>
      <c r="WCD86" s="4"/>
      <c r="WCE86" s="4"/>
      <c r="WCF86" s="4"/>
      <c r="WCG86" s="4"/>
      <c r="WCH86" s="4"/>
      <c r="WCI86" s="4"/>
      <c r="WCJ86" s="4"/>
      <c r="WCK86" s="4"/>
      <c r="WCL86" s="4"/>
      <c r="WCM86" s="4"/>
      <c r="WCN86" s="4"/>
      <c r="WCO86" s="4"/>
      <c r="WCP86" s="4"/>
      <c r="WCQ86" s="4"/>
      <c r="WCR86" s="4"/>
      <c r="WCS86" s="4"/>
      <c r="WCT86" s="4"/>
      <c r="WCU86" s="4"/>
      <c r="WCV86" s="4"/>
      <c r="WCW86" s="4"/>
      <c r="WCX86" s="4"/>
      <c r="WCY86" s="4"/>
      <c r="WCZ86" s="4"/>
      <c r="WDA86" s="4"/>
      <c r="WDB86" s="4"/>
      <c r="WDC86" s="4"/>
      <c r="WDD86" s="4"/>
      <c r="WDE86" s="4"/>
      <c r="WDF86" s="4"/>
      <c r="WDG86" s="4"/>
      <c r="WDH86" s="4"/>
      <c r="WDI86" s="4"/>
      <c r="WDJ86" s="4"/>
      <c r="WDK86" s="4"/>
      <c r="WDL86" s="4"/>
      <c r="WDM86" s="4"/>
      <c r="WDN86" s="4"/>
      <c r="WDO86" s="4"/>
      <c r="WDP86" s="4"/>
      <c r="WDQ86" s="4"/>
      <c r="WDR86" s="4"/>
      <c r="WDS86" s="4"/>
      <c r="WDT86" s="4"/>
      <c r="WDU86" s="4"/>
      <c r="WDV86" s="4"/>
      <c r="WDW86" s="4"/>
      <c r="WDX86" s="4"/>
      <c r="WDY86" s="4"/>
      <c r="WDZ86" s="4"/>
      <c r="WEA86" s="4"/>
      <c r="WEB86" s="4"/>
      <c r="WEC86" s="4"/>
      <c r="WED86" s="4"/>
      <c r="WEE86" s="4"/>
      <c r="WEF86" s="4"/>
      <c r="WEG86" s="4"/>
      <c r="WEH86" s="4"/>
      <c r="WEI86" s="4"/>
      <c r="WEJ86" s="4"/>
      <c r="WEK86" s="4"/>
      <c r="WEL86" s="4"/>
      <c r="WEM86" s="4"/>
      <c r="WEN86" s="4"/>
      <c r="WEO86" s="4"/>
      <c r="WEP86" s="4"/>
      <c r="WEQ86" s="4"/>
      <c r="WER86" s="4"/>
      <c r="WES86" s="4"/>
      <c r="WET86" s="4"/>
      <c r="WEU86" s="4"/>
      <c r="WEV86" s="4"/>
      <c r="WEW86" s="4"/>
      <c r="WEX86" s="4"/>
      <c r="WEY86" s="4"/>
      <c r="WEZ86" s="4"/>
      <c r="WFA86" s="4"/>
      <c r="WFB86" s="4"/>
      <c r="WFC86" s="4"/>
      <c r="WFD86" s="4"/>
      <c r="WFE86" s="4"/>
      <c r="WFF86" s="4"/>
      <c r="WFG86" s="4"/>
      <c r="WFH86" s="4"/>
      <c r="WFI86" s="4"/>
      <c r="WFJ86" s="4"/>
      <c r="WFK86" s="4"/>
      <c r="WFL86" s="4"/>
      <c r="WFM86" s="4"/>
      <c r="WFN86" s="4"/>
      <c r="WFO86" s="4"/>
      <c r="WFP86" s="4"/>
      <c r="WFQ86" s="4"/>
      <c r="WFR86" s="4"/>
      <c r="WFS86" s="4"/>
      <c r="WFT86" s="4"/>
      <c r="WFU86" s="4"/>
      <c r="WFV86" s="4"/>
      <c r="WFW86" s="4"/>
      <c r="WFX86" s="4"/>
      <c r="WFY86" s="4"/>
      <c r="WFZ86" s="4"/>
      <c r="WGA86" s="4"/>
      <c r="WGB86" s="4"/>
      <c r="WGC86" s="4"/>
      <c r="WGD86" s="4"/>
      <c r="WGE86" s="4"/>
      <c r="WGF86" s="4"/>
      <c r="WGG86" s="4"/>
      <c r="WGH86" s="4"/>
      <c r="WGI86" s="4"/>
      <c r="WGJ86" s="4"/>
      <c r="WGK86" s="4"/>
      <c r="WGL86" s="4"/>
      <c r="WGM86" s="4"/>
      <c r="WGN86" s="4"/>
      <c r="WGO86" s="4"/>
      <c r="WGP86" s="4"/>
      <c r="WGQ86" s="4"/>
      <c r="WGR86" s="4"/>
      <c r="WGS86" s="4"/>
      <c r="WGT86" s="4"/>
      <c r="WGU86" s="4"/>
      <c r="WGV86" s="4"/>
      <c r="WGW86" s="4"/>
      <c r="WGX86" s="4"/>
      <c r="WGY86" s="4"/>
      <c r="WGZ86" s="4"/>
      <c r="WHA86" s="4"/>
      <c r="WHB86" s="4"/>
      <c r="WHC86" s="4"/>
      <c r="WHD86" s="4"/>
      <c r="WHE86" s="4"/>
      <c r="WHF86" s="4"/>
      <c r="WHG86" s="4"/>
      <c r="WHH86" s="4"/>
      <c r="WHI86" s="4"/>
      <c r="WHJ86" s="4"/>
      <c r="WHK86" s="4"/>
      <c r="WHL86" s="4"/>
      <c r="WHM86" s="4"/>
      <c r="WHN86" s="4"/>
      <c r="WHO86" s="4"/>
      <c r="WHP86" s="4"/>
      <c r="WHQ86" s="4"/>
      <c r="WHR86" s="4"/>
      <c r="WHS86" s="4"/>
      <c r="WHT86" s="4"/>
      <c r="WHU86" s="4"/>
      <c r="WHV86" s="4"/>
      <c r="WHW86" s="4"/>
      <c r="WHX86" s="4"/>
      <c r="WHY86" s="4"/>
      <c r="WHZ86" s="4"/>
      <c r="WIA86" s="4"/>
      <c r="WIB86" s="4"/>
      <c r="WIC86" s="4"/>
      <c r="WID86" s="4"/>
      <c r="WIE86" s="4"/>
      <c r="WIF86" s="4"/>
      <c r="WIG86" s="4"/>
      <c r="WIH86" s="4"/>
      <c r="WII86" s="4"/>
      <c r="WIJ86" s="4"/>
      <c r="WIK86" s="4"/>
      <c r="WIL86" s="4"/>
      <c r="WIM86" s="4"/>
      <c r="WIN86" s="4"/>
      <c r="WIO86" s="4"/>
      <c r="WIP86" s="4"/>
      <c r="WIQ86" s="4"/>
      <c r="WIR86" s="4"/>
      <c r="WIS86" s="4"/>
      <c r="WIT86" s="4"/>
      <c r="WIU86" s="4"/>
      <c r="WIV86" s="4"/>
      <c r="WIW86" s="4"/>
      <c r="WIX86" s="4"/>
      <c r="WIY86" s="4"/>
      <c r="WIZ86" s="4"/>
      <c r="WJA86" s="4"/>
      <c r="WJB86" s="4"/>
      <c r="WJC86" s="4"/>
      <c r="WJD86" s="4"/>
      <c r="WJE86" s="4"/>
      <c r="WJF86" s="4"/>
      <c r="WJG86" s="4"/>
      <c r="WJH86" s="4"/>
      <c r="WJI86" s="4"/>
      <c r="WJJ86" s="4"/>
      <c r="WJK86" s="4"/>
      <c r="WJL86" s="4"/>
      <c r="WJM86" s="4"/>
      <c r="WJN86" s="4"/>
      <c r="WJO86" s="4"/>
      <c r="WJP86" s="4"/>
      <c r="WJQ86" s="4"/>
      <c r="WJR86" s="4"/>
      <c r="WJS86" s="4"/>
      <c r="WJT86" s="4"/>
      <c r="WJU86" s="4"/>
      <c r="WJV86" s="4"/>
      <c r="WJW86" s="4"/>
      <c r="WJX86" s="4"/>
      <c r="WJY86" s="4"/>
      <c r="WJZ86" s="4"/>
      <c r="WKA86" s="4"/>
      <c r="WKB86" s="4"/>
      <c r="WKC86" s="4"/>
      <c r="WKD86" s="4"/>
      <c r="WKE86" s="4"/>
      <c r="WKF86" s="4"/>
      <c r="WKG86" s="4"/>
      <c r="WKH86" s="4"/>
      <c r="WKI86" s="4"/>
      <c r="WKJ86" s="4"/>
      <c r="WKK86" s="4"/>
      <c r="WKL86" s="4"/>
      <c r="WKM86" s="4"/>
      <c r="WKN86" s="4"/>
      <c r="WKO86" s="4"/>
      <c r="WKP86" s="4"/>
      <c r="WKQ86" s="4"/>
      <c r="WKR86" s="4"/>
      <c r="WKS86" s="4"/>
      <c r="WKT86" s="4"/>
      <c r="WKU86" s="4"/>
      <c r="WKV86" s="4"/>
      <c r="WKW86" s="4"/>
      <c r="WKX86" s="4"/>
      <c r="WKY86" s="4"/>
      <c r="WKZ86" s="4"/>
      <c r="WLA86" s="4"/>
      <c r="WLB86" s="4"/>
      <c r="WLC86" s="4"/>
      <c r="WLD86" s="4"/>
      <c r="WLE86" s="4"/>
      <c r="WLF86" s="4"/>
      <c r="WLG86" s="4"/>
      <c r="WLH86" s="4"/>
      <c r="WLI86" s="4"/>
      <c r="WLJ86" s="4"/>
      <c r="WLK86" s="4"/>
      <c r="WLL86" s="4"/>
      <c r="WLM86" s="4"/>
      <c r="WLN86" s="4"/>
      <c r="WLO86" s="4"/>
      <c r="WLP86" s="4"/>
      <c r="WLQ86" s="4"/>
      <c r="WLR86" s="4"/>
      <c r="WLS86" s="4"/>
      <c r="WLT86" s="4"/>
      <c r="WLU86" s="4"/>
      <c r="WLV86" s="4"/>
      <c r="WLW86" s="4"/>
      <c r="WLX86" s="4"/>
      <c r="WLY86" s="4"/>
      <c r="WLZ86" s="4"/>
      <c r="WMA86" s="4"/>
      <c r="WMB86" s="4"/>
      <c r="WMC86" s="4"/>
      <c r="WMD86" s="4"/>
      <c r="WME86" s="4"/>
      <c r="WMF86" s="4"/>
      <c r="WMG86" s="4"/>
      <c r="WMH86" s="4"/>
      <c r="WMI86" s="4"/>
      <c r="WMJ86" s="4"/>
      <c r="WMK86" s="4"/>
      <c r="WML86" s="4"/>
      <c r="WMM86" s="4"/>
      <c r="WMN86" s="4"/>
      <c r="WMO86" s="4"/>
      <c r="WMP86" s="4"/>
      <c r="WMQ86" s="4"/>
      <c r="WMR86" s="4"/>
      <c r="WMS86" s="4"/>
      <c r="WMT86" s="4"/>
      <c r="WMU86" s="4"/>
      <c r="WMV86" s="4"/>
      <c r="WMW86" s="4"/>
      <c r="WMX86" s="4"/>
      <c r="WMY86" s="4"/>
      <c r="WMZ86" s="4"/>
      <c r="WNA86" s="4"/>
      <c r="WNB86" s="4"/>
      <c r="WNC86" s="4"/>
      <c r="WND86" s="4"/>
      <c r="WNE86" s="4"/>
      <c r="WNF86" s="4"/>
      <c r="WNG86" s="4"/>
      <c r="WNH86" s="4"/>
      <c r="WNI86" s="4"/>
      <c r="WNJ86" s="4"/>
      <c r="WNK86" s="4"/>
      <c r="WNL86" s="4"/>
      <c r="WNM86" s="4"/>
      <c r="WNN86" s="4"/>
      <c r="WNO86" s="4"/>
      <c r="WNP86" s="4"/>
      <c r="WNQ86" s="4"/>
      <c r="WNR86" s="4"/>
      <c r="WNS86" s="4"/>
      <c r="WNT86" s="4"/>
      <c r="WNU86" s="4"/>
      <c r="WNV86" s="4"/>
      <c r="WNW86" s="4"/>
      <c r="WNX86" s="4"/>
      <c r="WNY86" s="4"/>
      <c r="WNZ86" s="4"/>
      <c r="WOA86" s="4"/>
      <c r="WOB86" s="4"/>
      <c r="WOC86" s="4"/>
      <c r="WOD86" s="4"/>
      <c r="WOE86" s="4"/>
      <c r="WOF86" s="4"/>
      <c r="WOG86" s="4"/>
      <c r="WOH86" s="4"/>
      <c r="WOI86" s="4"/>
      <c r="WOJ86" s="4"/>
      <c r="WOK86" s="4"/>
      <c r="WOL86" s="4"/>
      <c r="WOM86" s="4"/>
      <c r="WON86" s="4"/>
      <c r="WOO86" s="4"/>
      <c r="WOP86" s="4"/>
      <c r="WOQ86" s="4"/>
      <c r="WOR86" s="4"/>
      <c r="WOS86" s="4"/>
      <c r="WOT86" s="4"/>
      <c r="WOU86" s="4"/>
      <c r="WOV86" s="4"/>
      <c r="WOW86" s="4"/>
      <c r="WOX86" s="4"/>
      <c r="WOY86" s="4"/>
      <c r="WOZ86" s="4"/>
      <c r="WPA86" s="4"/>
      <c r="WPB86" s="4"/>
      <c r="WPC86" s="4"/>
      <c r="WPD86" s="4"/>
      <c r="WPE86" s="4"/>
      <c r="WPF86" s="4"/>
      <c r="WPG86" s="4"/>
      <c r="WPH86" s="4"/>
      <c r="WPI86" s="4"/>
      <c r="WPJ86" s="4"/>
      <c r="WPK86" s="4"/>
      <c r="WPL86" s="4"/>
      <c r="WPM86" s="4"/>
      <c r="WPN86" s="4"/>
      <c r="WPO86" s="4"/>
      <c r="WPP86" s="4"/>
      <c r="WPQ86" s="4"/>
      <c r="WPR86" s="4"/>
      <c r="WPS86" s="4"/>
      <c r="WPT86" s="4"/>
      <c r="WPU86" s="4"/>
      <c r="WPV86" s="4"/>
      <c r="WPW86" s="4"/>
      <c r="WPX86" s="4"/>
      <c r="WPY86" s="4"/>
      <c r="WPZ86" s="4"/>
      <c r="WQA86" s="4"/>
      <c r="WQB86" s="4"/>
      <c r="WQC86" s="4"/>
      <c r="WQD86" s="4"/>
      <c r="WQE86" s="4"/>
      <c r="WQF86" s="4"/>
      <c r="WQG86" s="4"/>
      <c r="WQH86" s="4"/>
      <c r="WQI86" s="4"/>
      <c r="WQJ86" s="4"/>
      <c r="WQK86" s="4"/>
      <c r="WQL86" s="4"/>
      <c r="WQM86" s="4"/>
      <c r="WQN86" s="4"/>
      <c r="WQO86" s="4"/>
      <c r="WQP86" s="4"/>
      <c r="WQQ86" s="4"/>
      <c r="WQR86" s="4"/>
      <c r="WQS86" s="4"/>
      <c r="WQT86" s="4"/>
      <c r="WQU86" s="4"/>
      <c r="WQV86" s="4"/>
      <c r="WQW86" s="4"/>
      <c r="WQX86" s="4"/>
      <c r="WQY86" s="4"/>
      <c r="WQZ86" s="4"/>
      <c r="WRA86" s="4"/>
      <c r="WRB86" s="4"/>
      <c r="WRC86" s="4"/>
      <c r="WRD86" s="4"/>
      <c r="WRE86" s="4"/>
      <c r="WRF86" s="4"/>
      <c r="WRG86" s="4"/>
      <c r="WRH86" s="4"/>
      <c r="WRI86" s="4"/>
      <c r="WRJ86" s="4"/>
      <c r="WRK86" s="4"/>
      <c r="WRL86" s="4"/>
      <c r="WRM86" s="4"/>
      <c r="WRN86" s="4"/>
      <c r="WRO86" s="4"/>
      <c r="WRP86" s="4"/>
      <c r="WRQ86" s="4"/>
      <c r="WRR86" s="4"/>
      <c r="WRS86" s="4"/>
      <c r="WRT86" s="4"/>
      <c r="WRU86" s="4"/>
      <c r="WRV86" s="4"/>
      <c r="WRW86" s="4"/>
      <c r="WRX86" s="4"/>
      <c r="WRY86" s="4"/>
      <c r="WRZ86" s="4"/>
      <c r="WSA86" s="4"/>
      <c r="WSB86" s="4"/>
      <c r="WSC86" s="4"/>
      <c r="WSD86" s="4"/>
      <c r="WSE86" s="4"/>
      <c r="WSF86" s="4"/>
      <c r="WSG86" s="4"/>
      <c r="WSH86" s="4"/>
      <c r="WSI86" s="4"/>
      <c r="WSJ86" s="4"/>
      <c r="WSK86" s="4"/>
      <c r="WSL86" s="4"/>
      <c r="WSM86" s="4"/>
      <c r="WSN86" s="4"/>
      <c r="WSO86" s="4"/>
      <c r="WSP86" s="4"/>
      <c r="WSQ86" s="4"/>
      <c r="WSR86" s="4"/>
      <c r="WSS86" s="4"/>
      <c r="WST86" s="4"/>
      <c r="WSU86" s="4"/>
      <c r="WSV86" s="4"/>
      <c r="WSW86" s="4"/>
      <c r="WSX86" s="4"/>
      <c r="WSY86" s="4"/>
      <c r="WSZ86" s="4"/>
      <c r="WTA86" s="4"/>
      <c r="WTB86" s="4"/>
      <c r="WTC86" s="4"/>
      <c r="WTD86" s="4"/>
      <c r="WTE86" s="4"/>
      <c r="WTF86" s="4"/>
      <c r="WTG86" s="4"/>
      <c r="WTH86" s="4"/>
      <c r="WTI86" s="4"/>
      <c r="WTJ86" s="4"/>
      <c r="WTK86" s="4"/>
      <c r="WTL86" s="4"/>
      <c r="WTM86" s="4"/>
      <c r="WTN86" s="4"/>
      <c r="WTO86" s="4"/>
      <c r="WTP86" s="4"/>
      <c r="WTQ86" s="4"/>
      <c r="WTR86" s="4"/>
      <c r="WTS86" s="4"/>
      <c r="WTT86" s="4"/>
      <c r="WTU86" s="4"/>
      <c r="WTV86" s="4"/>
      <c r="WTW86" s="4"/>
      <c r="WTX86" s="4"/>
      <c r="WTY86" s="4"/>
      <c r="WTZ86" s="4"/>
      <c r="WUA86" s="4"/>
      <c r="WUB86" s="4"/>
      <c r="WUC86" s="4"/>
      <c r="WUD86" s="4"/>
      <c r="WUE86" s="4"/>
      <c r="WUF86" s="4"/>
      <c r="WUG86" s="4"/>
      <c r="WUH86" s="4"/>
      <c r="WUI86" s="4"/>
      <c r="WUJ86" s="4"/>
      <c r="WUK86" s="4"/>
      <c r="WUL86" s="4"/>
      <c r="WUM86" s="4"/>
      <c r="WUN86" s="4"/>
      <c r="WUO86" s="4"/>
      <c r="WUP86" s="4"/>
      <c r="WUQ86" s="4"/>
      <c r="WUR86" s="4"/>
      <c r="WUS86" s="4"/>
      <c r="WUT86" s="4"/>
      <c r="WUU86" s="4"/>
      <c r="WUV86" s="4"/>
      <c r="WUW86" s="4"/>
      <c r="WUX86" s="4"/>
      <c r="WUY86" s="4"/>
      <c r="WUZ86" s="4"/>
      <c r="WVA86" s="4"/>
      <c r="WVB86" s="4"/>
      <c r="WVC86" s="4"/>
      <c r="WVD86" s="4"/>
      <c r="WVE86" s="4"/>
      <c r="WVF86" s="4"/>
      <c r="WVG86" s="4"/>
      <c r="WVH86" s="4"/>
      <c r="WVI86" s="4"/>
      <c r="WVJ86" s="4"/>
      <c r="WVK86" s="4"/>
      <c r="WVL86" s="4"/>
      <c r="WVM86" s="4"/>
      <c r="WVN86" s="4"/>
      <c r="WVO86" s="4"/>
      <c r="WVP86" s="4"/>
      <c r="WVQ86" s="4"/>
      <c r="WVR86" s="4"/>
      <c r="WVS86" s="4"/>
      <c r="WVT86" s="4"/>
      <c r="WVU86" s="4"/>
      <c r="WVV86" s="4"/>
      <c r="WVW86" s="4"/>
      <c r="WVX86" s="4"/>
      <c r="WVY86" s="4"/>
      <c r="WVZ86" s="4"/>
      <c r="WWA86" s="4"/>
      <c r="WWB86" s="4"/>
      <c r="WWC86" s="4"/>
      <c r="WWD86" s="4"/>
      <c r="WWE86" s="4"/>
      <c r="WWF86" s="4"/>
      <c r="WWG86" s="4"/>
      <c r="WWH86" s="4"/>
      <c r="WWI86" s="4"/>
      <c r="WWJ86" s="4"/>
      <c r="WWK86" s="4"/>
      <c r="WWL86" s="4"/>
      <c r="WWM86" s="4"/>
      <c r="WWN86" s="4"/>
      <c r="WWO86" s="4"/>
      <c r="WWP86" s="4"/>
      <c r="WWQ86" s="4"/>
      <c r="WWR86" s="4"/>
      <c r="WWS86" s="4"/>
      <c r="WWT86" s="4"/>
      <c r="WWU86" s="4"/>
      <c r="WWV86" s="4"/>
      <c r="WWW86" s="4"/>
      <c r="WWX86" s="4"/>
      <c r="WWY86" s="4"/>
      <c r="WWZ86" s="4"/>
      <c r="WXA86" s="4"/>
      <c r="WXB86" s="4"/>
      <c r="WXC86" s="4"/>
      <c r="WXD86" s="4"/>
      <c r="WXE86" s="4"/>
      <c r="WXF86" s="4"/>
      <c r="WXG86" s="4"/>
      <c r="WXH86" s="4"/>
      <c r="WXI86" s="4"/>
      <c r="WXJ86" s="4"/>
      <c r="WXK86" s="4"/>
      <c r="WXL86" s="4"/>
      <c r="WXM86" s="4"/>
      <c r="WXN86" s="4"/>
      <c r="WXO86" s="4"/>
      <c r="WXP86" s="4"/>
      <c r="WXQ86" s="4"/>
      <c r="WXR86" s="4"/>
      <c r="WXS86" s="4"/>
      <c r="WXT86" s="4"/>
      <c r="WXU86" s="4"/>
      <c r="WXV86" s="4"/>
      <c r="WXW86" s="4"/>
      <c r="WXX86" s="4"/>
      <c r="WXY86" s="4"/>
      <c r="WXZ86" s="4"/>
      <c r="WYA86" s="4"/>
      <c r="WYB86" s="4"/>
      <c r="WYC86" s="4"/>
      <c r="WYD86" s="4"/>
      <c r="WYE86" s="4"/>
      <c r="WYF86" s="4"/>
      <c r="WYG86" s="4"/>
      <c r="WYH86" s="4"/>
      <c r="WYI86" s="4"/>
      <c r="WYJ86" s="4"/>
      <c r="WYK86" s="4"/>
      <c r="WYL86" s="4"/>
      <c r="WYM86" s="4"/>
      <c r="WYN86" s="4"/>
      <c r="WYO86" s="4"/>
      <c r="WYP86" s="4"/>
      <c r="WYQ86" s="4"/>
      <c r="WYR86" s="4"/>
      <c r="WYS86" s="4"/>
      <c r="WYT86" s="4"/>
      <c r="WYU86" s="4"/>
      <c r="WYV86" s="4"/>
      <c r="WYW86" s="4"/>
      <c r="WYX86" s="4"/>
      <c r="WYY86" s="4"/>
      <c r="WYZ86" s="4"/>
      <c r="WZA86" s="4"/>
      <c r="WZB86" s="4"/>
      <c r="WZC86" s="4"/>
      <c r="WZD86" s="4"/>
      <c r="WZE86" s="4"/>
      <c r="WZF86" s="4"/>
      <c r="WZG86" s="4"/>
      <c r="WZH86" s="4"/>
      <c r="WZI86" s="4"/>
      <c r="WZJ86" s="4"/>
      <c r="WZK86" s="4"/>
      <c r="WZL86" s="4"/>
      <c r="WZM86" s="4"/>
      <c r="WZN86" s="4"/>
      <c r="WZO86" s="4"/>
      <c r="WZP86" s="4"/>
      <c r="WZQ86" s="4"/>
      <c r="WZR86" s="4"/>
      <c r="WZS86" s="4"/>
      <c r="WZT86" s="4"/>
      <c r="WZU86" s="4"/>
      <c r="WZV86" s="4"/>
      <c r="WZW86" s="4"/>
      <c r="WZX86" s="4"/>
      <c r="WZY86" s="4"/>
      <c r="WZZ86" s="4"/>
      <c r="XAA86" s="4"/>
      <c r="XAB86" s="4"/>
      <c r="XAC86" s="4"/>
      <c r="XAD86" s="4"/>
      <c r="XAE86" s="4"/>
      <c r="XAF86" s="4"/>
      <c r="XAG86" s="4"/>
      <c r="XAH86" s="4"/>
      <c r="XAI86" s="4"/>
      <c r="XAJ86" s="4"/>
      <c r="XAK86" s="4"/>
      <c r="XAL86" s="4"/>
      <c r="XAM86" s="4"/>
      <c r="XAN86" s="4"/>
      <c r="XAO86" s="4"/>
      <c r="XAP86" s="4"/>
      <c r="XAQ86" s="4"/>
      <c r="XAR86" s="4"/>
      <c r="XAS86" s="4"/>
      <c r="XAT86" s="4"/>
      <c r="XAU86" s="4"/>
      <c r="XAV86" s="4"/>
      <c r="XAW86" s="4"/>
      <c r="XAX86" s="4"/>
      <c r="XAY86" s="4"/>
      <c r="XAZ86" s="4"/>
      <c r="XBA86" s="4"/>
      <c r="XBB86" s="4"/>
      <c r="XBC86" s="4"/>
      <c r="XBD86" s="4"/>
      <c r="XBE86" s="4"/>
      <c r="XBF86" s="4"/>
      <c r="XBG86" s="4"/>
      <c r="XBH86" s="4"/>
      <c r="XBI86" s="4"/>
      <c r="XBJ86" s="4"/>
      <c r="XBK86" s="4"/>
      <c r="XBL86" s="4"/>
      <c r="XBM86" s="4"/>
      <c r="XBN86" s="4"/>
      <c r="XBO86" s="4"/>
      <c r="XBP86" s="4"/>
      <c r="XBQ86" s="4"/>
      <c r="XBR86" s="4"/>
      <c r="XBS86" s="4"/>
      <c r="XBT86" s="4"/>
      <c r="XBU86" s="4"/>
      <c r="XBV86" s="4"/>
      <c r="XBW86" s="4"/>
      <c r="XBX86" s="4"/>
      <c r="XBY86" s="4"/>
      <c r="XBZ86" s="4"/>
      <c r="XCA86" s="4"/>
      <c r="XCB86" s="4"/>
      <c r="XCC86" s="4"/>
      <c r="XCD86" s="4"/>
      <c r="XCE86" s="4"/>
      <c r="XCF86" s="4"/>
      <c r="XCG86" s="4"/>
      <c r="XCH86" s="4"/>
      <c r="XCI86" s="4"/>
      <c r="XCJ86" s="4"/>
      <c r="XCK86" s="4"/>
      <c r="XCL86" s="4"/>
      <c r="XCM86" s="4"/>
      <c r="XCN86" s="4"/>
      <c r="XCO86" s="4"/>
      <c r="XCP86" s="4"/>
      <c r="XCQ86" s="4"/>
      <c r="XCR86" s="4"/>
      <c r="XCS86" s="4"/>
      <c r="XCT86" s="4"/>
      <c r="XCU86" s="4"/>
      <c r="XCV86" s="4"/>
      <c r="XCW86" s="4"/>
      <c r="XCX86" s="4"/>
      <c r="XCY86" s="4"/>
      <c r="XCZ86" s="4"/>
      <c r="XDA86" s="4"/>
      <c r="XDB86" s="4"/>
      <c r="XDC86" s="4"/>
      <c r="XDD86" s="4"/>
      <c r="XDE86" s="4"/>
      <c r="XDF86" s="4"/>
      <c r="XDG86" s="4"/>
      <c r="XDH86" s="4"/>
      <c r="XDI86" s="4"/>
      <c r="XDJ86" s="4"/>
      <c r="XDK86" s="4"/>
      <c r="XDL86" s="4"/>
      <c r="XDM86" s="4"/>
      <c r="XDN86" s="4"/>
      <c r="XDO86" s="4"/>
      <c r="XDP86" s="4"/>
      <c r="XDQ86" s="4"/>
      <c r="XDR86" s="4"/>
      <c r="XDS86" s="4"/>
      <c r="XDT86" s="4"/>
      <c r="XDU86" s="4"/>
      <c r="XDV86" s="4"/>
      <c r="XDW86" s="4"/>
      <c r="XDX86" s="4"/>
      <c r="XDY86" s="4"/>
      <c r="XDZ86" s="4"/>
      <c r="XEA86" s="4"/>
      <c r="XEB86" s="4"/>
      <c r="XEC86" s="4"/>
      <c r="XED86" s="4"/>
      <c r="XEE86" s="4"/>
      <c r="XEF86" s="4"/>
      <c r="XEG86" s="4"/>
      <c r="XEH86" s="4"/>
      <c r="XEI86" s="4"/>
      <c r="XEJ86" s="4"/>
      <c r="XEK86" s="4"/>
    </row>
    <row r="87" spans="1:16365" s="29" customFormat="1" ht="13.5" customHeight="1" x14ac:dyDescent="0.25">
      <c r="A87" s="485" t="s">
        <v>172</v>
      </c>
      <c r="B87" s="485" t="s">
        <v>193</v>
      </c>
      <c r="C87" s="485" t="s">
        <v>272</v>
      </c>
      <c r="D87" s="485" t="s">
        <v>281</v>
      </c>
      <c r="E87" s="485" t="s">
        <v>183</v>
      </c>
      <c r="F87" s="485" t="s">
        <v>177</v>
      </c>
      <c r="G87" s="485" t="s">
        <v>178</v>
      </c>
      <c r="H87" s="485" t="s">
        <v>294</v>
      </c>
      <c r="I87" s="486" t="s">
        <v>593</v>
      </c>
      <c r="J87" s="491"/>
      <c r="K87" s="491" t="s">
        <v>295</v>
      </c>
      <c r="L87" s="3"/>
      <c r="M87" s="205" t="s">
        <v>284</v>
      </c>
      <c r="N87" s="44">
        <f t="shared" si="2"/>
        <v>0</v>
      </c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  <c r="AMO87" s="4"/>
      <c r="AMP87" s="4"/>
      <c r="AMQ87" s="4"/>
      <c r="AMR87" s="4"/>
      <c r="AMS87" s="4"/>
      <c r="AMT87" s="4"/>
      <c r="AMU87" s="4"/>
      <c r="AMV87" s="4"/>
      <c r="AMW87" s="4"/>
      <c r="AMX87" s="4"/>
      <c r="AMY87" s="4"/>
      <c r="AMZ87" s="4"/>
      <c r="ANA87" s="4"/>
      <c r="ANB87" s="4"/>
      <c r="ANC87" s="4"/>
      <c r="AND87" s="4"/>
      <c r="ANE87" s="4"/>
      <c r="ANF87" s="4"/>
      <c r="ANG87" s="4"/>
      <c r="ANH87" s="4"/>
      <c r="ANI87" s="4"/>
      <c r="ANJ87" s="4"/>
      <c r="ANK87" s="4"/>
      <c r="ANL87" s="4"/>
      <c r="ANM87" s="4"/>
      <c r="ANN87" s="4"/>
      <c r="ANO87" s="4"/>
      <c r="ANP87" s="4"/>
      <c r="ANQ87" s="4"/>
      <c r="ANR87" s="4"/>
      <c r="ANS87" s="4"/>
      <c r="ANT87" s="4"/>
      <c r="ANU87" s="4"/>
      <c r="ANV87" s="4"/>
      <c r="ANW87" s="4"/>
      <c r="ANX87" s="4"/>
      <c r="ANY87" s="4"/>
      <c r="ANZ87" s="4"/>
      <c r="AOA87" s="4"/>
      <c r="AOB87" s="4"/>
      <c r="AOC87" s="4"/>
      <c r="AOD87" s="4"/>
      <c r="AOE87" s="4"/>
      <c r="AOF87" s="4"/>
      <c r="AOG87" s="4"/>
      <c r="AOH87" s="4"/>
      <c r="AOI87" s="4"/>
      <c r="AOJ87" s="4"/>
      <c r="AOK87" s="4"/>
      <c r="AOL87" s="4"/>
      <c r="AOM87" s="4"/>
      <c r="AON87" s="4"/>
      <c r="AOO87" s="4"/>
      <c r="AOP87" s="4"/>
      <c r="AOQ87" s="4"/>
      <c r="AOR87" s="4"/>
      <c r="AOS87" s="4"/>
      <c r="AOT87" s="4"/>
      <c r="AOU87" s="4"/>
      <c r="AOV87" s="4"/>
      <c r="AOW87" s="4"/>
      <c r="AOX87" s="4"/>
      <c r="AOY87" s="4"/>
      <c r="AOZ87" s="4"/>
      <c r="APA87" s="4"/>
      <c r="APB87" s="4"/>
      <c r="APC87" s="4"/>
      <c r="APD87" s="4"/>
      <c r="APE87" s="4"/>
      <c r="APF87" s="4"/>
      <c r="APG87" s="4"/>
      <c r="APH87" s="4"/>
      <c r="API87" s="4"/>
      <c r="APJ87" s="4"/>
      <c r="APK87" s="4"/>
      <c r="APL87" s="4"/>
      <c r="APM87" s="4"/>
      <c r="APN87" s="4"/>
      <c r="APO87" s="4"/>
      <c r="APP87" s="4"/>
      <c r="APQ87" s="4"/>
      <c r="APR87" s="4"/>
      <c r="APS87" s="4"/>
      <c r="APT87" s="4"/>
      <c r="APU87" s="4"/>
      <c r="APV87" s="4"/>
      <c r="APW87" s="4"/>
      <c r="APX87" s="4"/>
      <c r="APY87" s="4"/>
      <c r="APZ87" s="4"/>
      <c r="AQA87" s="4"/>
      <c r="AQB87" s="4"/>
      <c r="AQC87" s="4"/>
      <c r="AQD87" s="4"/>
      <c r="AQE87" s="4"/>
      <c r="AQF87" s="4"/>
      <c r="AQG87" s="4"/>
      <c r="AQH87" s="4"/>
      <c r="AQI87" s="4"/>
      <c r="AQJ87" s="4"/>
      <c r="AQK87" s="4"/>
      <c r="AQL87" s="4"/>
      <c r="AQM87" s="4"/>
      <c r="AQN87" s="4"/>
      <c r="AQO87" s="4"/>
      <c r="AQP87" s="4"/>
      <c r="AQQ87" s="4"/>
      <c r="AQR87" s="4"/>
      <c r="AQS87" s="4"/>
      <c r="AQT87" s="4"/>
      <c r="AQU87" s="4"/>
      <c r="AQV87" s="4"/>
      <c r="AQW87" s="4"/>
      <c r="AQX87" s="4"/>
      <c r="AQY87" s="4"/>
      <c r="AQZ87" s="4"/>
      <c r="ARA87" s="4"/>
      <c r="ARB87" s="4"/>
      <c r="ARC87" s="4"/>
      <c r="ARD87" s="4"/>
      <c r="ARE87" s="4"/>
      <c r="ARF87" s="4"/>
      <c r="ARG87" s="4"/>
      <c r="ARH87" s="4"/>
      <c r="ARI87" s="4"/>
      <c r="ARJ87" s="4"/>
      <c r="ARK87" s="4"/>
      <c r="ARL87" s="4"/>
      <c r="ARM87" s="4"/>
      <c r="ARN87" s="4"/>
      <c r="ARO87" s="4"/>
      <c r="ARP87" s="4"/>
      <c r="ARQ87" s="4"/>
      <c r="ARR87" s="4"/>
      <c r="ARS87" s="4"/>
      <c r="ART87" s="4"/>
      <c r="ARU87" s="4"/>
      <c r="ARV87" s="4"/>
      <c r="ARW87" s="4"/>
      <c r="ARX87" s="4"/>
      <c r="ARY87" s="4"/>
      <c r="ARZ87" s="4"/>
      <c r="ASA87" s="4"/>
      <c r="ASB87" s="4"/>
      <c r="ASC87" s="4"/>
      <c r="ASD87" s="4"/>
      <c r="ASE87" s="4"/>
      <c r="ASF87" s="4"/>
      <c r="ASG87" s="4"/>
      <c r="ASH87" s="4"/>
      <c r="ASI87" s="4"/>
      <c r="ASJ87" s="4"/>
      <c r="ASK87" s="4"/>
      <c r="ASL87" s="4"/>
      <c r="ASM87" s="4"/>
      <c r="ASN87" s="4"/>
      <c r="ASO87" s="4"/>
      <c r="ASP87" s="4"/>
      <c r="ASQ87" s="4"/>
      <c r="ASR87" s="4"/>
      <c r="ASS87" s="4"/>
      <c r="AST87" s="4"/>
      <c r="ASU87" s="4"/>
      <c r="ASV87" s="4"/>
      <c r="ASW87" s="4"/>
      <c r="ASX87" s="4"/>
      <c r="ASY87" s="4"/>
      <c r="ASZ87" s="4"/>
      <c r="ATA87" s="4"/>
      <c r="ATB87" s="4"/>
      <c r="ATC87" s="4"/>
      <c r="ATD87" s="4"/>
      <c r="ATE87" s="4"/>
      <c r="ATF87" s="4"/>
      <c r="ATG87" s="4"/>
      <c r="ATH87" s="4"/>
      <c r="ATI87" s="4"/>
      <c r="ATJ87" s="4"/>
      <c r="ATK87" s="4"/>
      <c r="ATL87" s="4"/>
      <c r="ATM87" s="4"/>
      <c r="ATN87" s="4"/>
      <c r="ATO87" s="4"/>
      <c r="ATP87" s="4"/>
      <c r="ATQ87" s="4"/>
      <c r="ATR87" s="4"/>
      <c r="ATS87" s="4"/>
      <c r="ATT87" s="4"/>
      <c r="ATU87" s="4"/>
      <c r="ATV87" s="4"/>
      <c r="ATW87" s="4"/>
      <c r="ATX87" s="4"/>
      <c r="ATY87" s="4"/>
      <c r="ATZ87" s="4"/>
      <c r="AUA87" s="4"/>
      <c r="AUB87" s="4"/>
      <c r="AUC87" s="4"/>
      <c r="AUD87" s="4"/>
      <c r="AUE87" s="4"/>
      <c r="AUF87" s="4"/>
      <c r="AUG87" s="4"/>
      <c r="AUH87" s="4"/>
      <c r="AUI87" s="4"/>
      <c r="AUJ87" s="4"/>
      <c r="AUK87" s="4"/>
      <c r="AUL87" s="4"/>
      <c r="AUM87" s="4"/>
      <c r="AUN87" s="4"/>
      <c r="AUO87" s="4"/>
      <c r="AUP87" s="4"/>
      <c r="AUQ87" s="4"/>
      <c r="AUR87" s="4"/>
      <c r="AUS87" s="4"/>
      <c r="AUT87" s="4"/>
      <c r="AUU87" s="4"/>
      <c r="AUV87" s="4"/>
      <c r="AUW87" s="4"/>
      <c r="AUX87" s="4"/>
      <c r="AUY87" s="4"/>
      <c r="AUZ87" s="4"/>
      <c r="AVA87" s="4"/>
      <c r="AVB87" s="4"/>
      <c r="AVC87" s="4"/>
      <c r="AVD87" s="4"/>
      <c r="AVE87" s="4"/>
      <c r="AVF87" s="4"/>
      <c r="AVG87" s="4"/>
      <c r="AVH87" s="4"/>
      <c r="AVI87" s="4"/>
      <c r="AVJ87" s="4"/>
      <c r="AVK87" s="4"/>
      <c r="AVL87" s="4"/>
      <c r="AVM87" s="4"/>
      <c r="AVN87" s="4"/>
      <c r="AVO87" s="4"/>
      <c r="AVP87" s="4"/>
      <c r="AVQ87" s="4"/>
      <c r="AVR87" s="4"/>
      <c r="AVS87" s="4"/>
      <c r="AVT87" s="4"/>
      <c r="AVU87" s="4"/>
      <c r="AVV87" s="4"/>
      <c r="AVW87" s="4"/>
      <c r="AVX87" s="4"/>
      <c r="AVY87" s="4"/>
      <c r="AVZ87" s="4"/>
      <c r="AWA87" s="4"/>
      <c r="AWB87" s="4"/>
      <c r="AWC87" s="4"/>
      <c r="AWD87" s="4"/>
      <c r="AWE87" s="4"/>
      <c r="AWF87" s="4"/>
      <c r="AWG87" s="4"/>
      <c r="AWH87" s="4"/>
      <c r="AWI87" s="4"/>
      <c r="AWJ87" s="4"/>
      <c r="AWK87" s="4"/>
      <c r="AWL87" s="4"/>
      <c r="AWM87" s="4"/>
      <c r="AWN87" s="4"/>
      <c r="AWO87" s="4"/>
      <c r="AWP87" s="4"/>
      <c r="AWQ87" s="4"/>
      <c r="AWR87" s="4"/>
      <c r="AWS87" s="4"/>
      <c r="AWT87" s="4"/>
      <c r="AWU87" s="4"/>
      <c r="AWV87" s="4"/>
      <c r="AWW87" s="4"/>
      <c r="AWX87" s="4"/>
      <c r="AWY87" s="4"/>
      <c r="AWZ87" s="4"/>
      <c r="AXA87" s="4"/>
      <c r="AXB87" s="4"/>
      <c r="AXC87" s="4"/>
      <c r="AXD87" s="4"/>
      <c r="AXE87" s="4"/>
      <c r="AXF87" s="4"/>
      <c r="AXG87" s="4"/>
      <c r="AXH87" s="4"/>
      <c r="AXI87" s="4"/>
      <c r="AXJ87" s="4"/>
      <c r="AXK87" s="4"/>
      <c r="AXL87" s="4"/>
      <c r="AXM87" s="4"/>
      <c r="AXN87" s="4"/>
      <c r="AXO87" s="4"/>
      <c r="AXP87" s="4"/>
      <c r="AXQ87" s="4"/>
      <c r="AXR87" s="4"/>
      <c r="AXS87" s="4"/>
      <c r="AXT87" s="4"/>
      <c r="AXU87" s="4"/>
      <c r="AXV87" s="4"/>
      <c r="AXW87" s="4"/>
      <c r="AXX87" s="4"/>
      <c r="AXY87" s="4"/>
      <c r="AXZ87" s="4"/>
      <c r="AYA87" s="4"/>
      <c r="AYB87" s="4"/>
      <c r="AYC87" s="4"/>
      <c r="AYD87" s="4"/>
      <c r="AYE87" s="4"/>
      <c r="AYF87" s="4"/>
      <c r="AYG87" s="4"/>
      <c r="AYH87" s="4"/>
      <c r="AYI87" s="4"/>
      <c r="AYJ87" s="4"/>
      <c r="AYK87" s="4"/>
      <c r="AYL87" s="4"/>
      <c r="AYM87" s="4"/>
      <c r="AYN87" s="4"/>
      <c r="AYO87" s="4"/>
      <c r="AYP87" s="4"/>
      <c r="AYQ87" s="4"/>
      <c r="AYR87" s="4"/>
      <c r="AYS87" s="4"/>
      <c r="AYT87" s="4"/>
      <c r="AYU87" s="4"/>
      <c r="AYV87" s="4"/>
      <c r="AYW87" s="4"/>
      <c r="AYX87" s="4"/>
      <c r="AYY87" s="4"/>
      <c r="AYZ87" s="4"/>
      <c r="AZA87" s="4"/>
      <c r="AZB87" s="4"/>
      <c r="AZC87" s="4"/>
      <c r="AZD87" s="4"/>
      <c r="AZE87" s="4"/>
      <c r="AZF87" s="4"/>
      <c r="AZG87" s="4"/>
      <c r="AZH87" s="4"/>
      <c r="AZI87" s="4"/>
      <c r="AZJ87" s="4"/>
      <c r="AZK87" s="4"/>
      <c r="AZL87" s="4"/>
      <c r="AZM87" s="4"/>
      <c r="AZN87" s="4"/>
      <c r="AZO87" s="4"/>
      <c r="AZP87" s="4"/>
      <c r="AZQ87" s="4"/>
      <c r="AZR87" s="4"/>
      <c r="AZS87" s="4"/>
      <c r="AZT87" s="4"/>
      <c r="AZU87" s="4"/>
      <c r="AZV87" s="4"/>
      <c r="AZW87" s="4"/>
      <c r="AZX87" s="4"/>
      <c r="AZY87" s="4"/>
      <c r="AZZ87" s="4"/>
      <c r="BAA87" s="4"/>
      <c r="BAB87" s="4"/>
      <c r="BAC87" s="4"/>
      <c r="BAD87" s="4"/>
      <c r="BAE87" s="4"/>
      <c r="BAF87" s="4"/>
      <c r="BAG87" s="4"/>
      <c r="BAH87" s="4"/>
      <c r="BAI87" s="4"/>
      <c r="BAJ87" s="4"/>
      <c r="BAK87" s="4"/>
      <c r="BAL87" s="4"/>
      <c r="BAM87" s="4"/>
      <c r="BAN87" s="4"/>
      <c r="BAO87" s="4"/>
      <c r="BAP87" s="4"/>
      <c r="BAQ87" s="4"/>
      <c r="BAR87" s="4"/>
      <c r="BAS87" s="4"/>
      <c r="BAT87" s="4"/>
      <c r="BAU87" s="4"/>
      <c r="BAV87" s="4"/>
      <c r="BAW87" s="4"/>
      <c r="BAX87" s="4"/>
      <c r="BAY87" s="4"/>
      <c r="BAZ87" s="4"/>
      <c r="BBA87" s="4"/>
      <c r="BBB87" s="4"/>
      <c r="BBC87" s="4"/>
      <c r="BBD87" s="4"/>
      <c r="BBE87" s="4"/>
      <c r="BBF87" s="4"/>
      <c r="BBG87" s="4"/>
      <c r="BBH87" s="4"/>
      <c r="BBI87" s="4"/>
      <c r="BBJ87" s="4"/>
      <c r="BBK87" s="4"/>
      <c r="BBL87" s="4"/>
      <c r="BBM87" s="4"/>
      <c r="BBN87" s="4"/>
      <c r="BBO87" s="4"/>
      <c r="BBP87" s="4"/>
      <c r="BBQ87" s="4"/>
      <c r="BBR87" s="4"/>
      <c r="BBS87" s="4"/>
      <c r="BBT87" s="4"/>
      <c r="BBU87" s="4"/>
      <c r="BBV87" s="4"/>
      <c r="BBW87" s="4"/>
      <c r="BBX87" s="4"/>
      <c r="BBY87" s="4"/>
      <c r="BBZ87" s="4"/>
      <c r="BCA87" s="4"/>
      <c r="BCB87" s="4"/>
      <c r="BCC87" s="4"/>
      <c r="BCD87" s="4"/>
      <c r="BCE87" s="4"/>
      <c r="BCF87" s="4"/>
      <c r="BCG87" s="4"/>
      <c r="BCH87" s="4"/>
      <c r="BCI87" s="4"/>
      <c r="BCJ87" s="4"/>
      <c r="BCK87" s="4"/>
      <c r="BCL87" s="4"/>
      <c r="BCM87" s="4"/>
      <c r="BCN87" s="4"/>
      <c r="BCO87" s="4"/>
      <c r="BCP87" s="4"/>
      <c r="BCQ87" s="4"/>
      <c r="BCR87" s="4"/>
      <c r="BCS87" s="4"/>
      <c r="BCT87" s="4"/>
      <c r="BCU87" s="4"/>
      <c r="BCV87" s="4"/>
      <c r="BCW87" s="4"/>
      <c r="BCX87" s="4"/>
      <c r="BCY87" s="4"/>
      <c r="BCZ87" s="4"/>
      <c r="BDA87" s="4"/>
      <c r="BDB87" s="4"/>
      <c r="BDC87" s="4"/>
      <c r="BDD87" s="4"/>
      <c r="BDE87" s="4"/>
      <c r="BDF87" s="4"/>
      <c r="BDG87" s="4"/>
      <c r="BDH87" s="4"/>
      <c r="BDI87" s="4"/>
      <c r="BDJ87" s="4"/>
      <c r="BDK87" s="4"/>
      <c r="BDL87" s="4"/>
      <c r="BDM87" s="4"/>
      <c r="BDN87" s="4"/>
      <c r="BDO87" s="4"/>
      <c r="BDP87" s="4"/>
      <c r="BDQ87" s="4"/>
      <c r="BDR87" s="4"/>
      <c r="BDS87" s="4"/>
      <c r="BDT87" s="4"/>
      <c r="BDU87" s="4"/>
      <c r="BDV87" s="4"/>
      <c r="BDW87" s="4"/>
      <c r="BDX87" s="4"/>
      <c r="BDY87" s="4"/>
      <c r="BDZ87" s="4"/>
      <c r="BEA87" s="4"/>
      <c r="BEB87" s="4"/>
      <c r="BEC87" s="4"/>
      <c r="BED87" s="4"/>
      <c r="BEE87" s="4"/>
      <c r="BEF87" s="4"/>
      <c r="BEG87" s="4"/>
      <c r="BEH87" s="4"/>
      <c r="BEI87" s="4"/>
      <c r="BEJ87" s="4"/>
      <c r="BEK87" s="4"/>
      <c r="BEL87" s="4"/>
      <c r="BEM87" s="4"/>
      <c r="BEN87" s="4"/>
      <c r="BEO87" s="4"/>
      <c r="BEP87" s="4"/>
      <c r="BEQ87" s="4"/>
      <c r="BER87" s="4"/>
      <c r="BES87" s="4"/>
      <c r="BET87" s="4"/>
      <c r="BEU87" s="4"/>
      <c r="BEV87" s="4"/>
      <c r="BEW87" s="4"/>
      <c r="BEX87" s="4"/>
      <c r="BEY87" s="4"/>
      <c r="BEZ87" s="4"/>
      <c r="BFA87" s="4"/>
      <c r="BFB87" s="4"/>
      <c r="BFC87" s="4"/>
      <c r="BFD87" s="4"/>
      <c r="BFE87" s="4"/>
      <c r="BFF87" s="4"/>
      <c r="BFG87" s="4"/>
      <c r="BFH87" s="4"/>
      <c r="BFI87" s="4"/>
      <c r="BFJ87" s="4"/>
      <c r="BFK87" s="4"/>
      <c r="BFL87" s="4"/>
      <c r="BFM87" s="4"/>
      <c r="BFN87" s="4"/>
      <c r="BFO87" s="4"/>
      <c r="BFP87" s="4"/>
      <c r="BFQ87" s="4"/>
      <c r="BFR87" s="4"/>
      <c r="BFS87" s="4"/>
      <c r="BFT87" s="4"/>
      <c r="BFU87" s="4"/>
      <c r="BFV87" s="4"/>
      <c r="BFW87" s="4"/>
      <c r="BFX87" s="4"/>
      <c r="BFY87" s="4"/>
      <c r="BFZ87" s="4"/>
      <c r="BGA87" s="4"/>
      <c r="BGB87" s="4"/>
      <c r="BGC87" s="4"/>
      <c r="BGD87" s="4"/>
      <c r="BGE87" s="4"/>
      <c r="BGF87" s="4"/>
      <c r="BGG87" s="4"/>
      <c r="BGH87" s="4"/>
      <c r="BGI87" s="4"/>
      <c r="BGJ87" s="4"/>
      <c r="BGK87" s="4"/>
      <c r="BGL87" s="4"/>
      <c r="BGM87" s="4"/>
      <c r="BGN87" s="4"/>
      <c r="BGO87" s="4"/>
      <c r="BGP87" s="4"/>
      <c r="BGQ87" s="4"/>
      <c r="BGR87" s="4"/>
      <c r="BGS87" s="4"/>
      <c r="BGT87" s="4"/>
      <c r="BGU87" s="4"/>
      <c r="BGV87" s="4"/>
      <c r="BGW87" s="4"/>
      <c r="BGX87" s="4"/>
      <c r="BGY87" s="4"/>
      <c r="BGZ87" s="4"/>
      <c r="BHA87" s="4"/>
      <c r="BHB87" s="4"/>
      <c r="BHC87" s="4"/>
      <c r="BHD87" s="4"/>
      <c r="BHE87" s="4"/>
      <c r="BHF87" s="4"/>
      <c r="BHG87" s="4"/>
      <c r="BHH87" s="4"/>
      <c r="BHI87" s="4"/>
      <c r="BHJ87" s="4"/>
      <c r="BHK87" s="4"/>
      <c r="BHL87" s="4"/>
      <c r="BHM87" s="4"/>
      <c r="BHN87" s="4"/>
      <c r="BHO87" s="4"/>
      <c r="BHP87" s="4"/>
      <c r="BHQ87" s="4"/>
      <c r="BHR87" s="4"/>
      <c r="BHS87" s="4"/>
      <c r="BHT87" s="4"/>
      <c r="BHU87" s="4"/>
      <c r="BHV87" s="4"/>
      <c r="BHW87" s="4"/>
      <c r="BHX87" s="4"/>
      <c r="BHY87" s="4"/>
      <c r="BHZ87" s="4"/>
      <c r="BIA87" s="4"/>
      <c r="BIB87" s="4"/>
      <c r="BIC87" s="4"/>
      <c r="BID87" s="4"/>
      <c r="BIE87" s="4"/>
      <c r="BIF87" s="4"/>
      <c r="BIG87" s="4"/>
      <c r="BIH87" s="4"/>
      <c r="BII87" s="4"/>
      <c r="BIJ87" s="4"/>
      <c r="BIK87" s="4"/>
      <c r="BIL87" s="4"/>
      <c r="BIM87" s="4"/>
      <c r="BIN87" s="4"/>
      <c r="BIO87" s="4"/>
      <c r="BIP87" s="4"/>
      <c r="BIQ87" s="4"/>
      <c r="BIR87" s="4"/>
      <c r="BIS87" s="4"/>
      <c r="BIT87" s="4"/>
      <c r="BIU87" s="4"/>
      <c r="BIV87" s="4"/>
      <c r="BIW87" s="4"/>
      <c r="BIX87" s="4"/>
      <c r="BIY87" s="4"/>
      <c r="BIZ87" s="4"/>
      <c r="BJA87" s="4"/>
      <c r="BJB87" s="4"/>
      <c r="BJC87" s="4"/>
      <c r="BJD87" s="4"/>
      <c r="BJE87" s="4"/>
      <c r="BJF87" s="4"/>
      <c r="BJG87" s="4"/>
      <c r="BJH87" s="4"/>
      <c r="BJI87" s="4"/>
      <c r="BJJ87" s="4"/>
      <c r="BJK87" s="4"/>
      <c r="BJL87" s="4"/>
      <c r="BJM87" s="4"/>
      <c r="BJN87" s="4"/>
      <c r="BJO87" s="4"/>
      <c r="BJP87" s="4"/>
      <c r="BJQ87" s="4"/>
      <c r="BJR87" s="4"/>
      <c r="BJS87" s="4"/>
      <c r="BJT87" s="4"/>
      <c r="BJU87" s="4"/>
      <c r="BJV87" s="4"/>
      <c r="BJW87" s="4"/>
      <c r="BJX87" s="4"/>
      <c r="BJY87" s="4"/>
      <c r="BJZ87" s="4"/>
      <c r="BKA87" s="4"/>
      <c r="BKB87" s="4"/>
      <c r="BKC87" s="4"/>
      <c r="BKD87" s="4"/>
      <c r="BKE87" s="4"/>
      <c r="BKF87" s="4"/>
      <c r="BKG87" s="4"/>
      <c r="BKH87" s="4"/>
      <c r="BKI87" s="4"/>
      <c r="BKJ87" s="4"/>
      <c r="BKK87" s="4"/>
      <c r="BKL87" s="4"/>
      <c r="BKM87" s="4"/>
      <c r="BKN87" s="4"/>
      <c r="BKO87" s="4"/>
      <c r="BKP87" s="4"/>
      <c r="BKQ87" s="4"/>
      <c r="BKR87" s="4"/>
      <c r="BKS87" s="4"/>
      <c r="BKT87" s="4"/>
      <c r="BKU87" s="4"/>
      <c r="BKV87" s="4"/>
      <c r="BKW87" s="4"/>
      <c r="BKX87" s="4"/>
      <c r="BKY87" s="4"/>
      <c r="BKZ87" s="4"/>
      <c r="BLA87" s="4"/>
      <c r="BLB87" s="4"/>
      <c r="BLC87" s="4"/>
      <c r="BLD87" s="4"/>
      <c r="BLE87" s="4"/>
      <c r="BLF87" s="4"/>
      <c r="BLG87" s="4"/>
      <c r="BLH87" s="4"/>
      <c r="BLI87" s="4"/>
      <c r="BLJ87" s="4"/>
      <c r="BLK87" s="4"/>
      <c r="BLL87" s="4"/>
      <c r="BLM87" s="4"/>
      <c r="BLN87" s="4"/>
      <c r="BLO87" s="4"/>
      <c r="BLP87" s="4"/>
      <c r="BLQ87" s="4"/>
      <c r="BLR87" s="4"/>
      <c r="BLS87" s="4"/>
      <c r="BLT87" s="4"/>
      <c r="BLU87" s="4"/>
      <c r="BLV87" s="4"/>
      <c r="BLW87" s="4"/>
      <c r="BLX87" s="4"/>
      <c r="BLY87" s="4"/>
      <c r="BLZ87" s="4"/>
      <c r="BMA87" s="4"/>
      <c r="BMB87" s="4"/>
      <c r="BMC87" s="4"/>
      <c r="BMD87" s="4"/>
      <c r="BME87" s="4"/>
      <c r="BMF87" s="4"/>
      <c r="BMG87" s="4"/>
      <c r="BMH87" s="4"/>
      <c r="BMI87" s="4"/>
      <c r="BMJ87" s="4"/>
      <c r="BMK87" s="4"/>
      <c r="BML87" s="4"/>
      <c r="BMM87" s="4"/>
      <c r="BMN87" s="4"/>
      <c r="BMO87" s="4"/>
      <c r="BMP87" s="4"/>
      <c r="BMQ87" s="4"/>
      <c r="BMR87" s="4"/>
      <c r="BMS87" s="4"/>
      <c r="BMT87" s="4"/>
      <c r="BMU87" s="4"/>
      <c r="BMV87" s="4"/>
      <c r="BMW87" s="4"/>
      <c r="BMX87" s="4"/>
      <c r="BMY87" s="4"/>
      <c r="BMZ87" s="4"/>
      <c r="BNA87" s="4"/>
      <c r="BNB87" s="4"/>
      <c r="BNC87" s="4"/>
      <c r="BND87" s="4"/>
      <c r="BNE87" s="4"/>
      <c r="BNF87" s="4"/>
      <c r="BNG87" s="4"/>
      <c r="BNH87" s="4"/>
      <c r="BNI87" s="4"/>
      <c r="BNJ87" s="4"/>
      <c r="BNK87" s="4"/>
      <c r="BNL87" s="4"/>
      <c r="BNM87" s="4"/>
      <c r="BNN87" s="4"/>
      <c r="BNO87" s="4"/>
      <c r="BNP87" s="4"/>
      <c r="BNQ87" s="4"/>
      <c r="BNR87" s="4"/>
      <c r="BNS87" s="4"/>
      <c r="BNT87" s="4"/>
      <c r="BNU87" s="4"/>
      <c r="BNV87" s="4"/>
      <c r="BNW87" s="4"/>
      <c r="BNX87" s="4"/>
      <c r="BNY87" s="4"/>
      <c r="BNZ87" s="4"/>
      <c r="BOA87" s="4"/>
      <c r="BOB87" s="4"/>
      <c r="BOC87" s="4"/>
      <c r="BOD87" s="4"/>
      <c r="BOE87" s="4"/>
      <c r="BOF87" s="4"/>
      <c r="BOG87" s="4"/>
      <c r="BOH87" s="4"/>
      <c r="BOI87" s="4"/>
      <c r="BOJ87" s="4"/>
      <c r="BOK87" s="4"/>
      <c r="BOL87" s="4"/>
      <c r="BOM87" s="4"/>
      <c r="BON87" s="4"/>
      <c r="BOO87" s="4"/>
      <c r="BOP87" s="4"/>
      <c r="BOQ87" s="4"/>
      <c r="BOR87" s="4"/>
      <c r="BOS87" s="4"/>
      <c r="BOT87" s="4"/>
      <c r="BOU87" s="4"/>
      <c r="BOV87" s="4"/>
      <c r="BOW87" s="4"/>
      <c r="BOX87" s="4"/>
      <c r="BOY87" s="4"/>
      <c r="BOZ87" s="4"/>
      <c r="BPA87" s="4"/>
      <c r="BPB87" s="4"/>
      <c r="BPC87" s="4"/>
      <c r="BPD87" s="4"/>
      <c r="BPE87" s="4"/>
      <c r="BPF87" s="4"/>
      <c r="BPG87" s="4"/>
      <c r="BPH87" s="4"/>
      <c r="BPI87" s="4"/>
      <c r="BPJ87" s="4"/>
      <c r="BPK87" s="4"/>
      <c r="BPL87" s="4"/>
      <c r="BPM87" s="4"/>
      <c r="BPN87" s="4"/>
      <c r="BPO87" s="4"/>
      <c r="BPP87" s="4"/>
      <c r="BPQ87" s="4"/>
      <c r="BPR87" s="4"/>
      <c r="BPS87" s="4"/>
      <c r="BPT87" s="4"/>
      <c r="BPU87" s="4"/>
      <c r="BPV87" s="4"/>
      <c r="BPW87" s="4"/>
      <c r="BPX87" s="4"/>
      <c r="BPY87" s="4"/>
      <c r="BPZ87" s="4"/>
      <c r="BQA87" s="4"/>
      <c r="BQB87" s="4"/>
      <c r="BQC87" s="4"/>
      <c r="BQD87" s="4"/>
      <c r="BQE87" s="4"/>
      <c r="BQF87" s="4"/>
      <c r="BQG87" s="4"/>
      <c r="BQH87" s="4"/>
      <c r="BQI87" s="4"/>
      <c r="BQJ87" s="4"/>
      <c r="BQK87" s="4"/>
      <c r="BQL87" s="4"/>
      <c r="BQM87" s="4"/>
      <c r="BQN87" s="4"/>
      <c r="BQO87" s="4"/>
      <c r="BQP87" s="4"/>
      <c r="BQQ87" s="4"/>
      <c r="BQR87" s="4"/>
      <c r="BQS87" s="4"/>
      <c r="BQT87" s="4"/>
      <c r="BQU87" s="4"/>
      <c r="BQV87" s="4"/>
      <c r="BQW87" s="4"/>
      <c r="BQX87" s="4"/>
      <c r="BQY87" s="4"/>
      <c r="BQZ87" s="4"/>
      <c r="BRA87" s="4"/>
      <c r="BRB87" s="4"/>
      <c r="BRC87" s="4"/>
      <c r="BRD87" s="4"/>
      <c r="BRE87" s="4"/>
      <c r="BRF87" s="4"/>
      <c r="BRG87" s="4"/>
      <c r="BRH87" s="4"/>
      <c r="BRI87" s="4"/>
      <c r="BRJ87" s="4"/>
      <c r="BRK87" s="4"/>
      <c r="BRL87" s="4"/>
      <c r="BRM87" s="4"/>
      <c r="BRN87" s="4"/>
      <c r="BRO87" s="4"/>
      <c r="BRP87" s="4"/>
      <c r="BRQ87" s="4"/>
      <c r="BRR87" s="4"/>
      <c r="BRS87" s="4"/>
      <c r="BRT87" s="4"/>
      <c r="BRU87" s="4"/>
      <c r="BRV87" s="4"/>
      <c r="BRW87" s="4"/>
      <c r="BRX87" s="4"/>
      <c r="BRY87" s="4"/>
      <c r="BRZ87" s="4"/>
      <c r="BSA87" s="4"/>
      <c r="BSB87" s="4"/>
      <c r="BSC87" s="4"/>
      <c r="BSD87" s="4"/>
      <c r="BSE87" s="4"/>
      <c r="BSF87" s="4"/>
      <c r="BSG87" s="4"/>
      <c r="BSH87" s="4"/>
      <c r="BSI87" s="4"/>
      <c r="BSJ87" s="4"/>
      <c r="BSK87" s="4"/>
      <c r="BSL87" s="4"/>
      <c r="BSM87" s="4"/>
      <c r="BSN87" s="4"/>
      <c r="BSO87" s="4"/>
      <c r="BSP87" s="4"/>
      <c r="BSQ87" s="4"/>
      <c r="BSR87" s="4"/>
      <c r="BSS87" s="4"/>
      <c r="BST87" s="4"/>
      <c r="BSU87" s="4"/>
      <c r="BSV87" s="4"/>
      <c r="BSW87" s="4"/>
      <c r="BSX87" s="4"/>
      <c r="BSY87" s="4"/>
      <c r="BSZ87" s="4"/>
      <c r="BTA87" s="4"/>
      <c r="BTB87" s="4"/>
      <c r="BTC87" s="4"/>
      <c r="BTD87" s="4"/>
      <c r="BTE87" s="4"/>
      <c r="BTF87" s="4"/>
      <c r="BTG87" s="4"/>
      <c r="BTH87" s="4"/>
      <c r="BTI87" s="4"/>
      <c r="BTJ87" s="4"/>
      <c r="BTK87" s="4"/>
      <c r="BTL87" s="4"/>
      <c r="BTM87" s="4"/>
      <c r="BTN87" s="4"/>
      <c r="BTO87" s="4"/>
      <c r="BTP87" s="4"/>
      <c r="BTQ87" s="4"/>
      <c r="BTR87" s="4"/>
      <c r="BTS87" s="4"/>
      <c r="BTT87" s="4"/>
      <c r="BTU87" s="4"/>
      <c r="BTV87" s="4"/>
      <c r="BTW87" s="4"/>
      <c r="BTX87" s="4"/>
      <c r="BTY87" s="4"/>
      <c r="BTZ87" s="4"/>
      <c r="BUA87" s="4"/>
      <c r="BUB87" s="4"/>
      <c r="BUC87" s="4"/>
      <c r="BUD87" s="4"/>
      <c r="BUE87" s="4"/>
      <c r="BUF87" s="4"/>
      <c r="BUG87" s="4"/>
      <c r="BUH87" s="4"/>
      <c r="BUI87" s="4"/>
      <c r="BUJ87" s="4"/>
      <c r="BUK87" s="4"/>
      <c r="BUL87" s="4"/>
      <c r="BUM87" s="4"/>
      <c r="BUN87" s="4"/>
      <c r="BUO87" s="4"/>
      <c r="BUP87" s="4"/>
      <c r="BUQ87" s="4"/>
      <c r="BUR87" s="4"/>
      <c r="BUS87" s="4"/>
      <c r="BUT87" s="4"/>
      <c r="BUU87" s="4"/>
      <c r="BUV87" s="4"/>
      <c r="BUW87" s="4"/>
      <c r="BUX87" s="4"/>
      <c r="BUY87" s="4"/>
      <c r="BUZ87" s="4"/>
      <c r="BVA87" s="4"/>
      <c r="BVB87" s="4"/>
      <c r="BVC87" s="4"/>
      <c r="BVD87" s="4"/>
      <c r="BVE87" s="4"/>
      <c r="BVF87" s="4"/>
      <c r="BVG87" s="4"/>
      <c r="BVH87" s="4"/>
      <c r="BVI87" s="4"/>
      <c r="BVJ87" s="4"/>
      <c r="BVK87" s="4"/>
      <c r="BVL87" s="4"/>
      <c r="BVM87" s="4"/>
      <c r="BVN87" s="4"/>
      <c r="BVO87" s="4"/>
      <c r="BVP87" s="4"/>
      <c r="BVQ87" s="4"/>
      <c r="BVR87" s="4"/>
      <c r="BVS87" s="4"/>
      <c r="BVT87" s="4"/>
      <c r="BVU87" s="4"/>
      <c r="BVV87" s="4"/>
      <c r="BVW87" s="4"/>
      <c r="BVX87" s="4"/>
      <c r="BVY87" s="4"/>
      <c r="BVZ87" s="4"/>
      <c r="BWA87" s="4"/>
      <c r="BWB87" s="4"/>
      <c r="BWC87" s="4"/>
      <c r="BWD87" s="4"/>
      <c r="BWE87" s="4"/>
      <c r="BWF87" s="4"/>
      <c r="BWG87" s="4"/>
      <c r="BWH87" s="4"/>
      <c r="BWI87" s="4"/>
      <c r="BWJ87" s="4"/>
      <c r="BWK87" s="4"/>
      <c r="BWL87" s="4"/>
      <c r="BWM87" s="4"/>
      <c r="BWN87" s="4"/>
      <c r="BWO87" s="4"/>
      <c r="BWP87" s="4"/>
      <c r="BWQ87" s="4"/>
      <c r="BWR87" s="4"/>
      <c r="BWS87" s="4"/>
      <c r="BWT87" s="4"/>
      <c r="BWU87" s="4"/>
      <c r="BWV87" s="4"/>
      <c r="BWW87" s="4"/>
      <c r="BWX87" s="4"/>
      <c r="BWY87" s="4"/>
      <c r="BWZ87" s="4"/>
      <c r="BXA87" s="4"/>
      <c r="BXB87" s="4"/>
      <c r="BXC87" s="4"/>
      <c r="BXD87" s="4"/>
      <c r="BXE87" s="4"/>
      <c r="BXF87" s="4"/>
      <c r="BXG87" s="4"/>
      <c r="BXH87" s="4"/>
      <c r="BXI87" s="4"/>
      <c r="BXJ87" s="4"/>
      <c r="BXK87" s="4"/>
      <c r="BXL87" s="4"/>
      <c r="BXM87" s="4"/>
      <c r="BXN87" s="4"/>
      <c r="BXO87" s="4"/>
      <c r="BXP87" s="4"/>
      <c r="BXQ87" s="4"/>
      <c r="BXR87" s="4"/>
      <c r="BXS87" s="4"/>
      <c r="BXT87" s="4"/>
      <c r="BXU87" s="4"/>
      <c r="BXV87" s="4"/>
      <c r="BXW87" s="4"/>
      <c r="BXX87" s="4"/>
      <c r="BXY87" s="4"/>
      <c r="BXZ87" s="4"/>
      <c r="BYA87" s="4"/>
      <c r="BYB87" s="4"/>
      <c r="BYC87" s="4"/>
      <c r="BYD87" s="4"/>
      <c r="BYE87" s="4"/>
      <c r="BYF87" s="4"/>
      <c r="BYG87" s="4"/>
      <c r="BYH87" s="4"/>
      <c r="BYI87" s="4"/>
      <c r="BYJ87" s="4"/>
      <c r="BYK87" s="4"/>
      <c r="BYL87" s="4"/>
      <c r="BYM87" s="4"/>
      <c r="BYN87" s="4"/>
      <c r="BYO87" s="4"/>
      <c r="BYP87" s="4"/>
      <c r="BYQ87" s="4"/>
      <c r="BYR87" s="4"/>
      <c r="BYS87" s="4"/>
      <c r="BYT87" s="4"/>
      <c r="BYU87" s="4"/>
      <c r="BYV87" s="4"/>
      <c r="BYW87" s="4"/>
      <c r="BYX87" s="4"/>
      <c r="BYY87" s="4"/>
      <c r="BYZ87" s="4"/>
      <c r="BZA87" s="4"/>
      <c r="BZB87" s="4"/>
      <c r="BZC87" s="4"/>
      <c r="BZD87" s="4"/>
      <c r="BZE87" s="4"/>
      <c r="BZF87" s="4"/>
      <c r="BZG87" s="4"/>
      <c r="BZH87" s="4"/>
      <c r="BZI87" s="4"/>
      <c r="BZJ87" s="4"/>
      <c r="BZK87" s="4"/>
      <c r="BZL87" s="4"/>
      <c r="BZM87" s="4"/>
      <c r="BZN87" s="4"/>
      <c r="BZO87" s="4"/>
      <c r="BZP87" s="4"/>
      <c r="BZQ87" s="4"/>
      <c r="BZR87" s="4"/>
      <c r="BZS87" s="4"/>
      <c r="BZT87" s="4"/>
      <c r="BZU87" s="4"/>
      <c r="BZV87" s="4"/>
      <c r="BZW87" s="4"/>
      <c r="BZX87" s="4"/>
      <c r="BZY87" s="4"/>
      <c r="BZZ87" s="4"/>
      <c r="CAA87" s="4"/>
      <c r="CAB87" s="4"/>
      <c r="CAC87" s="4"/>
      <c r="CAD87" s="4"/>
      <c r="CAE87" s="4"/>
      <c r="CAF87" s="4"/>
      <c r="CAG87" s="4"/>
      <c r="CAH87" s="4"/>
      <c r="CAI87" s="4"/>
      <c r="CAJ87" s="4"/>
      <c r="CAK87" s="4"/>
      <c r="CAL87" s="4"/>
      <c r="CAM87" s="4"/>
      <c r="CAN87" s="4"/>
      <c r="CAO87" s="4"/>
      <c r="CAP87" s="4"/>
      <c r="CAQ87" s="4"/>
      <c r="CAR87" s="4"/>
      <c r="CAS87" s="4"/>
      <c r="CAT87" s="4"/>
      <c r="CAU87" s="4"/>
      <c r="CAV87" s="4"/>
      <c r="CAW87" s="4"/>
      <c r="CAX87" s="4"/>
      <c r="CAY87" s="4"/>
      <c r="CAZ87" s="4"/>
      <c r="CBA87" s="4"/>
      <c r="CBB87" s="4"/>
      <c r="CBC87" s="4"/>
      <c r="CBD87" s="4"/>
      <c r="CBE87" s="4"/>
      <c r="CBF87" s="4"/>
      <c r="CBG87" s="4"/>
      <c r="CBH87" s="4"/>
      <c r="CBI87" s="4"/>
      <c r="CBJ87" s="4"/>
      <c r="CBK87" s="4"/>
      <c r="CBL87" s="4"/>
      <c r="CBM87" s="4"/>
      <c r="CBN87" s="4"/>
      <c r="CBO87" s="4"/>
      <c r="CBP87" s="4"/>
      <c r="CBQ87" s="4"/>
      <c r="CBR87" s="4"/>
      <c r="CBS87" s="4"/>
      <c r="CBT87" s="4"/>
      <c r="CBU87" s="4"/>
      <c r="CBV87" s="4"/>
      <c r="CBW87" s="4"/>
      <c r="CBX87" s="4"/>
      <c r="CBY87" s="4"/>
      <c r="CBZ87" s="4"/>
      <c r="CCA87" s="4"/>
      <c r="CCB87" s="4"/>
      <c r="CCC87" s="4"/>
      <c r="CCD87" s="4"/>
      <c r="CCE87" s="4"/>
      <c r="CCF87" s="4"/>
      <c r="CCG87" s="4"/>
      <c r="CCH87" s="4"/>
      <c r="CCI87" s="4"/>
      <c r="CCJ87" s="4"/>
      <c r="CCK87" s="4"/>
      <c r="CCL87" s="4"/>
      <c r="CCM87" s="4"/>
      <c r="CCN87" s="4"/>
      <c r="CCO87" s="4"/>
      <c r="CCP87" s="4"/>
      <c r="CCQ87" s="4"/>
      <c r="CCR87" s="4"/>
      <c r="CCS87" s="4"/>
      <c r="CCT87" s="4"/>
      <c r="CCU87" s="4"/>
      <c r="CCV87" s="4"/>
      <c r="CCW87" s="4"/>
      <c r="CCX87" s="4"/>
      <c r="CCY87" s="4"/>
      <c r="CCZ87" s="4"/>
      <c r="CDA87" s="4"/>
      <c r="CDB87" s="4"/>
      <c r="CDC87" s="4"/>
      <c r="CDD87" s="4"/>
      <c r="CDE87" s="4"/>
      <c r="CDF87" s="4"/>
      <c r="CDG87" s="4"/>
      <c r="CDH87" s="4"/>
      <c r="CDI87" s="4"/>
      <c r="CDJ87" s="4"/>
      <c r="CDK87" s="4"/>
      <c r="CDL87" s="4"/>
      <c r="CDM87" s="4"/>
      <c r="CDN87" s="4"/>
      <c r="CDO87" s="4"/>
      <c r="CDP87" s="4"/>
      <c r="CDQ87" s="4"/>
      <c r="CDR87" s="4"/>
      <c r="CDS87" s="4"/>
      <c r="CDT87" s="4"/>
      <c r="CDU87" s="4"/>
      <c r="CDV87" s="4"/>
      <c r="CDW87" s="4"/>
      <c r="CDX87" s="4"/>
      <c r="CDY87" s="4"/>
      <c r="CDZ87" s="4"/>
      <c r="CEA87" s="4"/>
      <c r="CEB87" s="4"/>
      <c r="CEC87" s="4"/>
      <c r="CED87" s="4"/>
      <c r="CEE87" s="4"/>
      <c r="CEF87" s="4"/>
      <c r="CEG87" s="4"/>
      <c r="CEH87" s="4"/>
      <c r="CEI87" s="4"/>
      <c r="CEJ87" s="4"/>
      <c r="CEK87" s="4"/>
      <c r="CEL87" s="4"/>
      <c r="CEM87" s="4"/>
      <c r="CEN87" s="4"/>
      <c r="CEO87" s="4"/>
      <c r="CEP87" s="4"/>
      <c r="CEQ87" s="4"/>
      <c r="CER87" s="4"/>
      <c r="CES87" s="4"/>
      <c r="CET87" s="4"/>
      <c r="CEU87" s="4"/>
      <c r="CEV87" s="4"/>
      <c r="CEW87" s="4"/>
      <c r="CEX87" s="4"/>
      <c r="CEY87" s="4"/>
      <c r="CEZ87" s="4"/>
      <c r="CFA87" s="4"/>
      <c r="CFB87" s="4"/>
      <c r="CFC87" s="4"/>
      <c r="CFD87" s="4"/>
      <c r="CFE87" s="4"/>
      <c r="CFF87" s="4"/>
      <c r="CFG87" s="4"/>
      <c r="CFH87" s="4"/>
      <c r="CFI87" s="4"/>
      <c r="CFJ87" s="4"/>
      <c r="CFK87" s="4"/>
      <c r="CFL87" s="4"/>
      <c r="CFM87" s="4"/>
      <c r="CFN87" s="4"/>
      <c r="CFO87" s="4"/>
      <c r="CFP87" s="4"/>
      <c r="CFQ87" s="4"/>
      <c r="CFR87" s="4"/>
      <c r="CFS87" s="4"/>
      <c r="CFT87" s="4"/>
      <c r="CFU87" s="4"/>
      <c r="CFV87" s="4"/>
      <c r="CFW87" s="4"/>
      <c r="CFX87" s="4"/>
      <c r="CFY87" s="4"/>
      <c r="CFZ87" s="4"/>
      <c r="CGA87" s="4"/>
      <c r="CGB87" s="4"/>
      <c r="CGC87" s="4"/>
      <c r="CGD87" s="4"/>
      <c r="CGE87" s="4"/>
      <c r="CGF87" s="4"/>
      <c r="CGG87" s="4"/>
      <c r="CGH87" s="4"/>
      <c r="CGI87" s="4"/>
      <c r="CGJ87" s="4"/>
      <c r="CGK87" s="4"/>
      <c r="CGL87" s="4"/>
      <c r="CGM87" s="4"/>
      <c r="CGN87" s="4"/>
      <c r="CGO87" s="4"/>
      <c r="CGP87" s="4"/>
      <c r="CGQ87" s="4"/>
      <c r="CGR87" s="4"/>
      <c r="CGS87" s="4"/>
      <c r="CGT87" s="4"/>
      <c r="CGU87" s="4"/>
      <c r="CGV87" s="4"/>
      <c r="CGW87" s="4"/>
      <c r="CGX87" s="4"/>
      <c r="CGY87" s="4"/>
      <c r="CGZ87" s="4"/>
      <c r="CHA87" s="4"/>
      <c r="CHB87" s="4"/>
      <c r="CHC87" s="4"/>
      <c r="CHD87" s="4"/>
      <c r="CHE87" s="4"/>
      <c r="CHF87" s="4"/>
      <c r="CHG87" s="4"/>
      <c r="CHH87" s="4"/>
      <c r="CHI87" s="4"/>
      <c r="CHJ87" s="4"/>
      <c r="CHK87" s="4"/>
      <c r="CHL87" s="4"/>
      <c r="CHM87" s="4"/>
      <c r="CHN87" s="4"/>
      <c r="CHO87" s="4"/>
      <c r="CHP87" s="4"/>
      <c r="CHQ87" s="4"/>
      <c r="CHR87" s="4"/>
      <c r="CHS87" s="4"/>
      <c r="CHT87" s="4"/>
      <c r="CHU87" s="4"/>
      <c r="CHV87" s="4"/>
      <c r="CHW87" s="4"/>
      <c r="CHX87" s="4"/>
      <c r="CHY87" s="4"/>
      <c r="CHZ87" s="4"/>
      <c r="CIA87" s="4"/>
      <c r="CIB87" s="4"/>
      <c r="CIC87" s="4"/>
      <c r="CID87" s="4"/>
      <c r="CIE87" s="4"/>
      <c r="CIF87" s="4"/>
      <c r="CIG87" s="4"/>
      <c r="CIH87" s="4"/>
      <c r="CII87" s="4"/>
      <c r="CIJ87" s="4"/>
      <c r="CIK87" s="4"/>
      <c r="CIL87" s="4"/>
      <c r="CIM87" s="4"/>
      <c r="CIN87" s="4"/>
      <c r="CIO87" s="4"/>
      <c r="CIP87" s="4"/>
      <c r="CIQ87" s="4"/>
      <c r="CIR87" s="4"/>
      <c r="CIS87" s="4"/>
      <c r="CIT87" s="4"/>
      <c r="CIU87" s="4"/>
      <c r="CIV87" s="4"/>
      <c r="CIW87" s="4"/>
      <c r="CIX87" s="4"/>
      <c r="CIY87" s="4"/>
      <c r="CIZ87" s="4"/>
      <c r="CJA87" s="4"/>
      <c r="CJB87" s="4"/>
      <c r="CJC87" s="4"/>
      <c r="CJD87" s="4"/>
      <c r="CJE87" s="4"/>
      <c r="CJF87" s="4"/>
      <c r="CJG87" s="4"/>
      <c r="CJH87" s="4"/>
      <c r="CJI87" s="4"/>
      <c r="CJJ87" s="4"/>
      <c r="CJK87" s="4"/>
      <c r="CJL87" s="4"/>
      <c r="CJM87" s="4"/>
      <c r="CJN87" s="4"/>
      <c r="CJO87" s="4"/>
      <c r="CJP87" s="4"/>
      <c r="CJQ87" s="4"/>
      <c r="CJR87" s="4"/>
      <c r="CJS87" s="4"/>
      <c r="CJT87" s="4"/>
      <c r="CJU87" s="4"/>
      <c r="CJV87" s="4"/>
      <c r="CJW87" s="4"/>
      <c r="CJX87" s="4"/>
      <c r="CJY87" s="4"/>
      <c r="CJZ87" s="4"/>
      <c r="CKA87" s="4"/>
      <c r="CKB87" s="4"/>
      <c r="CKC87" s="4"/>
      <c r="CKD87" s="4"/>
      <c r="CKE87" s="4"/>
      <c r="CKF87" s="4"/>
      <c r="CKG87" s="4"/>
      <c r="CKH87" s="4"/>
      <c r="CKI87" s="4"/>
      <c r="CKJ87" s="4"/>
      <c r="CKK87" s="4"/>
      <c r="CKL87" s="4"/>
      <c r="CKM87" s="4"/>
      <c r="CKN87" s="4"/>
      <c r="CKO87" s="4"/>
      <c r="CKP87" s="4"/>
      <c r="CKQ87" s="4"/>
      <c r="CKR87" s="4"/>
      <c r="CKS87" s="4"/>
      <c r="CKT87" s="4"/>
      <c r="CKU87" s="4"/>
      <c r="CKV87" s="4"/>
      <c r="CKW87" s="4"/>
      <c r="CKX87" s="4"/>
      <c r="CKY87" s="4"/>
      <c r="CKZ87" s="4"/>
      <c r="CLA87" s="4"/>
      <c r="CLB87" s="4"/>
      <c r="CLC87" s="4"/>
      <c r="CLD87" s="4"/>
      <c r="CLE87" s="4"/>
      <c r="CLF87" s="4"/>
      <c r="CLG87" s="4"/>
      <c r="CLH87" s="4"/>
      <c r="CLI87" s="4"/>
      <c r="CLJ87" s="4"/>
      <c r="CLK87" s="4"/>
      <c r="CLL87" s="4"/>
      <c r="CLM87" s="4"/>
      <c r="CLN87" s="4"/>
      <c r="CLO87" s="4"/>
      <c r="CLP87" s="4"/>
      <c r="CLQ87" s="4"/>
      <c r="CLR87" s="4"/>
      <c r="CLS87" s="4"/>
      <c r="CLT87" s="4"/>
      <c r="CLU87" s="4"/>
      <c r="CLV87" s="4"/>
      <c r="CLW87" s="4"/>
      <c r="CLX87" s="4"/>
      <c r="CLY87" s="4"/>
      <c r="CLZ87" s="4"/>
      <c r="CMA87" s="4"/>
      <c r="CMB87" s="4"/>
      <c r="CMC87" s="4"/>
      <c r="CMD87" s="4"/>
      <c r="CME87" s="4"/>
      <c r="CMF87" s="4"/>
      <c r="CMG87" s="4"/>
      <c r="CMH87" s="4"/>
      <c r="CMI87" s="4"/>
      <c r="CMJ87" s="4"/>
      <c r="CMK87" s="4"/>
      <c r="CML87" s="4"/>
      <c r="CMM87" s="4"/>
      <c r="CMN87" s="4"/>
      <c r="CMO87" s="4"/>
      <c r="CMP87" s="4"/>
      <c r="CMQ87" s="4"/>
      <c r="CMR87" s="4"/>
      <c r="CMS87" s="4"/>
      <c r="CMT87" s="4"/>
      <c r="CMU87" s="4"/>
      <c r="CMV87" s="4"/>
      <c r="CMW87" s="4"/>
      <c r="CMX87" s="4"/>
      <c r="CMY87" s="4"/>
      <c r="CMZ87" s="4"/>
      <c r="CNA87" s="4"/>
      <c r="CNB87" s="4"/>
      <c r="CNC87" s="4"/>
      <c r="CND87" s="4"/>
      <c r="CNE87" s="4"/>
      <c r="CNF87" s="4"/>
      <c r="CNG87" s="4"/>
      <c r="CNH87" s="4"/>
      <c r="CNI87" s="4"/>
      <c r="CNJ87" s="4"/>
      <c r="CNK87" s="4"/>
      <c r="CNL87" s="4"/>
      <c r="CNM87" s="4"/>
      <c r="CNN87" s="4"/>
      <c r="CNO87" s="4"/>
      <c r="CNP87" s="4"/>
      <c r="CNQ87" s="4"/>
      <c r="CNR87" s="4"/>
      <c r="CNS87" s="4"/>
      <c r="CNT87" s="4"/>
      <c r="CNU87" s="4"/>
      <c r="CNV87" s="4"/>
      <c r="CNW87" s="4"/>
      <c r="CNX87" s="4"/>
      <c r="CNY87" s="4"/>
      <c r="CNZ87" s="4"/>
      <c r="COA87" s="4"/>
      <c r="COB87" s="4"/>
      <c r="COC87" s="4"/>
      <c r="COD87" s="4"/>
      <c r="COE87" s="4"/>
      <c r="COF87" s="4"/>
      <c r="COG87" s="4"/>
      <c r="COH87" s="4"/>
      <c r="COI87" s="4"/>
      <c r="COJ87" s="4"/>
      <c r="COK87" s="4"/>
      <c r="COL87" s="4"/>
      <c r="COM87" s="4"/>
      <c r="CON87" s="4"/>
      <c r="COO87" s="4"/>
      <c r="COP87" s="4"/>
      <c r="COQ87" s="4"/>
      <c r="COR87" s="4"/>
      <c r="COS87" s="4"/>
      <c r="COT87" s="4"/>
      <c r="COU87" s="4"/>
      <c r="COV87" s="4"/>
      <c r="COW87" s="4"/>
      <c r="COX87" s="4"/>
      <c r="COY87" s="4"/>
      <c r="COZ87" s="4"/>
      <c r="CPA87" s="4"/>
      <c r="CPB87" s="4"/>
      <c r="CPC87" s="4"/>
      <c r="CPD87" s="4"/>
      <c r="CPE87" s="4"/>
      <c r="CPF87" s="4"/>
      <c r="CPG87" s="4"/>
      <c r="CPH87" s="4"/>
      <c r="CPI87" s="4"/>
      <c r="CPJ87" s="4"/>
      <c r="CPK87" s="4"/>
      <c r="CPL87" s="4"/>
      <c r="CPM87" s="4"/>
      <c r="CPN87" s="4"/>
      <c r="CPO87" s="4"/>
      <c r="CPP87" s="4"/>
      <c r="CPQ87" s="4"/>
      <c r="CPR87" s="4"/>
      <c r="CPS87" s="4"/>
      <c r="CPT87" s="4"/>
      <c r="CPU87" s="4"/>
      <c r="CPV87" s="4"/>
      <c r="CPW87" s="4"/>
      <c r="CPX87" s="4"/>
      <c r="CPY87" s="4"/>
      <c r="CPZ87" s="4"/>
      <c r="CQA87" s="4"/>
      <c r="CQB87" s="4"/>
      <c r="CQC87" s="4"/>
      <c r="CQD87" s="4"/>
      <c r="CQE87" s="4"/>
      <c r="CQF87" s="4"/>
      <c r="CQG87" s="4"/>
      <c r="CQH87" s="4"/>
      <c r="CQI87" s="4"/>
      <c r="CQJ87" s="4"/>
      <c r="CQK87" s="4"/>
      <c r="CQL87" s="4"/>
      <c r="CQM87" s="4"/>
      <c r="CQN87" s="4"/>
      <c r="CQO87" s="4"/>
      <c r="CQP87" s="4"/>
      <c r="CQQ87" s="4"/>
      <c r="CQR87" s="4"/>
      <c r="CQS87" s="4"/>
      <c r="CQT87" s="4"/>
      <c r="CQU87" s="4"/>
      <c r="CQV87" s="4"/>
      <c r="CQW87" s="4"/>
      <c r="CQX87" s="4"/>
      <c r="CQY87" s="4"/>
      <c r="CQZ87" s="4"/>
      <c r="CRA87" s="4"/>
      <c r="CRB87" s="4"/>
      <c r="CRC87" s="4"/>
      <c r="CRD87" s="4"/>
      <c r="CRE87" s="4"/>
      <c r="CRF87" s="4"/>
      <c r="CRG87" s="4"/>
      <c r="CRH87" s="4"/>
      <c r="CRI87" s="4"/>
      <c r="CRJ87" s="4"/>
      <c r="CRK87" s="4"/>
      <c r="CRL87" s="4"/>
      <c r="CRM87" s="4"/>
      <c r="CRN87" s="4"/>
      <c r="CRO87" s="4"/>
      <c r="CRP87" s="4"/>
      <c r="CRQ87" s="4"/>
      <c r="CRR87" s="4"/>
      <c r="CRS87" s="4"/>
      <c r="CRT87" s="4"/>
      <c r="CRU87" s="4"/>
      <c r="CRV87" s="4"/>
      <c r="CRW87" s="4"/>
      <c r="CRX87" s="4"/>
      <c r="CRY87" s="4"/>
      <c r="CRZ87" s="4"/>
      <c r="CSA87" s="4"/>
      <c r="CSB87" s="4"/>
      <c r="CSC87" s="4"/>
      <c r="CSD87" s="4"/>
      <c r="CSE87" s="4"/>
      <c r="CSF87" s="4"/>
      <c r="CSG87" s="4"/>
      <c r="CSH87" s="4"/>
      <c r="CSI87" s="4"/>
      <c r="CSJ87" s="4"/>
      <c r="CSK87" s="4"/>
      <c r="CSL87" s="4"/>
      <c r="CSM87" s="4"/>
      <c r="CSN87" s="4"/>
      <c r="CSO87" s="4"/>
      <c r="CSP87" s="4"/>
      <c r="CSQ87" s="4"/>
      <c r="CSR87" s="4"/>
      <c r="CSS87" s="4"/>
      <c r="CST87" s="4"/>
      <c r="CSU87" s="4"/>
      <c r="CSV87" s="4"/>
      <c r="CSW87" s="4"/>
      <c r="CSX87" s="4"/>
      <c r="CSY87" s="4"/>
      <c r="CSZ87" s="4"/>
      <c r="CTA87" s="4"/>
      <c r="CTB87" s="4"/>
      <c r="CTC87" s="4"/>
      <c r="CTD87" s="4"/>
      <c r="CTE87" s="4"/>
      <c r="CTF87" s="4"/>
      <c r="CTG87" s="4"/>
      <c r="CTH87" s="4"/>
      <c r="CTI87" s="4"/>
      <c r="CTJ87" s="4"/>
      <c r="CTK87" s="4"/>
      <c r="CTL87" s="4"/>
      <c r="CTM87" s="4"/>
      <c r="CTN87" s="4"/>
      <c r="CTO87" s="4"/>
      <c r="CTP87" s="4"/>
      <c r="CTQ87" s="4"/>
      <c r="CTR87" s="4"/>
      <c r="CTS87" s="4"/>
      <c r="CTT87" s="4"/>
      <c r="CTU87" s="4"/>
      <c r="CTV87" s="4"/>
      <c r="CTW87" s="4"/>
      <c r="CTX87" s="4"/>
      <c r="CTY87" s="4"/>
      <c r="CTZ87" s="4"/>
      <c r="CUA87" s="4"/>
      <c r="CUB87" s="4"/>
      <c r="CUC87" s="4"/>
      <c r="CUD87" s="4"/>
      <c r="CUE87" s="4"/>
      <c r="CUF87" s="4"/>
      <c r="CUG87" s="4"/>
      <c r="CUH87" s="4"/>
      <c r="CUI87" s="4"/>
      <c r="CUJ87" s="4"/>
      <c r="CUK87" s="4"/>
      <c r="CUL87" s="4"/>
      <c r="CUM87" s="4"/>
      <c r="CUN87" s="4"/>
      <c r="CUO87" s="4"/>
      <c r="CUP87" s="4"/>
      <c r="CUQ87" s="4"/>
      <c r="CUR87" s="4"/>
      <c r="CUS87" s="4"/>
      <c r="CUT87" s="4"/>
      <c r="CUU87" s="4"/>
      <c r="CUV87" s="4"/>
      <c r="CUW87" s="4"/>
      <c r="CUX87" s="4"/>
      <c r="CUY87" s="4"/>
      <c r="CUZ87" s="4"/>
      <c r="CVA87" s="4"/>
      <c r="CVB87" s="4"/>
      <c r="CVC87" s="4"/>
      <c r="CVD87" s="4"/>
      <c r="CVE87" s="4"/>
      <c r="CVF87" s="4"/>
      <c r="CVG87" s="4"/>
      <c r="CVH87" s="4"/>
      <c r="CVI87" s="4"/>
      <c r="CVJ87" s="4"/>
      <c r="CVK87" s="4"/>
      <c r="CVL87" s="4"/>
      <c r="CVM87" s="4"/>
      <c r="CVN87" s="4"/>
      <c r="CVO87" s="4"/>
      <c r="CVP87" s="4"/>
      <c r="CVQ87" s="4"/>
      <c r="CVR87" s="4"/>
      <c r="CVS87" s="4"/>
      <c r="CVT87" s="4"/>
      <c r="CVU87" s="4"/>
      <c r="CVV87" s="4"/>
      <c r="CVW87" s="4"/>
      <c r="CVX87" s="4"/>
      <c r="CVY87" s="4"/>
      <c r="CVZ87" s="4"/>
      <c r="CWA87" s="4"/>
      <c r="CWB87" s="4"/>
      <c r="CWC87" s="4"/>
      <c r="CWD87" s="4"/>
      <c r="CWE87" s="4"/>
      <c r="CWF87" s="4"/>
      <c r="CWG87" s="4"/>
      <c r="CWH87" s="4"/>
      <c r="CWI87" s="4"/>
      <c r="CWJ87" s="4"/>
      <c r="CWK87" s="4"/>
      <c r="CWL87" s="4"/>
      <c r="CWM87" s="4"/>
      <c r="CWN87" s="4"/>
      <c r="CWO87" s="4"/>
      <c r="CWP87" s="4"/>
      <c r="CWQ87" s="4"/>
      <c r="CWR87" s="4"/>
      <c r="CWS87" s="4"/>
      <c r="CWT87" s="4"/>
      <c r="CWU87" s="4"/>
      <c r="CWV87" s="4"/>
      <c r="CWW87" s="4"/>
      <c r="CWX87" s="4"/>
      <c r="CWY87" s="4"/>
      <c r="CWZ87" s="4"/>
      <c r="CXA87" s="4"/>
      <c r="CXB87" s="4"/>
      <c r="CXC87" s="4"/>
      <c r="CXD87" s="4"/>
      <c r="CXE87" s="4"/>
      <c r="CXF87" s="4"/>
      <c r="CXG87" s="4"/>
      <c r="CXH87" s="4"/>
      <c r="CXI87" s="4"/>
      <c r="CXJ87" s="4"/>
      <c r="CXK87" s="4"/>
      <c r="CXL87" s="4"/>
      <c r="CXM87" s="4"/>
      <c r="CXN87" s="4"/>
      <c r="CXO87" s="4"/>
      <c r="CXP87" s="4"/>
      <c r="CXQ87" s="4"/>
      <c r="CXR87" s="4"/>
      <c r="CXS87" s="4"/>
      <c r="CXT87" s="4"/>
      <c r="CXU87" s="4"/>
      <c r="CXV87" s="4"/>
      <c r="CXW87" s="4"/>
      <c r="CXX87" s="4"/>
      <c r="CXY87" s="4"/>
      <c r="CXZ87" s="4"/>
      <c r="CYA87" s="4"/>
      <c r="CYB87" s="4"/>
      <c r="CYC87" s="4"/>
      <c r="CYD87" s="4"/>
      <c r="CYE87" s="4"/>
      <c r="CYF87" s="4"/>
      <c r="CYG87" s="4"/>
      <c r="CYH87" s="4"/>
      <c r="CYI87" s="4"/>
      <c r="CYJ87" s="4"/>
      <c r="CYK87" s="4"/>
      <c r="CYL87" s="4"/>
      <c r="CYM87" s="4"/>
      <c r="CYN87" s="4"/>
      <c r="CYO87" s="4"/>
      <c r="CYP87" s="4"/>
      <c r="CYQ87" s="4"/>
      <c r="CYR87" s="4"/>
      <c r="CYS87" s="4"/>
      <c r="CYT87" s="4"/>
      <c r="CYU87" s="4"/>
      <c r="CYV87" s="4"/>
      <c r="CYW87" s="4"/>
      <c r="CYX87" s="4"/>
      <c r="CYY87" s="4"/>
      <c r="CYZ87" s="4"/>
      <c r="CZA87" s="4"/>
      <c r="CZB87" s="4"/>
      <c r="CZC87" s="4"/>
      <c r="CZD87" s="4"/>
      <c r="CZE87" s="4"/>
      <c r="CZF87" s="4"/>
      <c r="CZG87" s="4"/>
      <c r="CZH87" s="4"/>
      <c r="CZI87" s="4"/>
      <c r="CZJ87" s="4"/>
      <c r="CZK87" s="4"/>
      <c r="CZL87" s="4"/>
      <c r="CZM87" s="4"/>
      <c r="CZN87" s="4"/>
      <c r="CZO87" s="4"/>
      <c r="CZP87" s="4"/>
      <c r="CZQ87" s="4"/>
      <c r="CZR87" s="4"/>
      <c r="CZS87" s="4"/>
      <c r="CZT87" s="4"/>
      <c r="CZU87" s="4"/>
      <c r="CZV87" s="4"/>
      <c r="CZW87" s="4"/>
      <c r="CZX87" s="4"/>
      <c r="CZY87" s="4"/>
      <c r="CZZ87" s="4"/>
      <c r="DAA87" s="4"/>
      <c r="DAB87" s="4"/>
      <c r="DAC87" s="4"/>
      <c r="DAD87" s="4"/>
      <c r="DAE87" s="4"/>
      <c r="DAF87" s="4"/>
      <c r="DAG87" s="4"/>
      <c r="DAH87" s="4"/>
      <c r="DAI87" s="4"/>
      <c r="DAJ87" s="4"/>
      <c r="DAK87" s="4"/>
      <c r="DAL87" s="4"/>
      <c r="DAM87" s="4"/>
      <c r="DAN87" s="4"/>
      <c r="DAO87" s="4"/>
      <c r="DAP87" s="4"/>
      <c r="DAQ87" s="4"/>
      <c r="DAR87" s="4"/>
      <c r="DAS87" s="4"/>
      <c r="DAT87" s="4"/>
      <c r="DAU87" s="4"/>
      <c r="DAV87" s="4"/>
      <c r="DAW87" s="4"/>
      <c r="DAX87" s="4"/>
      <c r="DAY87" s="4"/>
      <c r="DAZ87" s="4"/>
      <c r="DBA87" s="4"/>
      <c r="DBB87" s="4"/>
      <c r="DBC87" s="4"/>
      <c r="DBD87" s="4"/>
      <c r="DBE87" s="4"/>
      <c r="DBF87" s="4"/>
      <c r="DBG87" s="4"/>
      <c r="DBH87" s="4"/>
      <c r="DBI87" s="4"/>
      <c r="DBJ87" s="4"/>
      <c r="DBK87" s="4"/>
      <c r="DBL87" s="4"/>
      <c r="DBM87" s="4"/>
      <c r="DBN87" s="4"/>
      <c r="DBO87" s="4"/>
      <c r="DBP87" s="4"/>
      <c r="DBQ87" s="4"/>
      <c r="DBR87" s="4"/>
      <c r="DBS87" s="4"/>
      <c r="DBT87" s="4"/>
      <c r="DBU87" s="4"/>
      <c r="DBV87" s="4"/>
      <c r="DBW87" s="4"/>
      <c r="DBX87" s="4"/>
      <c r="DBY87" s="4"/>
      <c r="DBZ87" s="4"/>
      <c r="DCA87" s="4"/>
      <c r="DCB87" s="4"/>
      <c r="DCC87" s="4"/>
      <c r="DCD87" s="4"/>
      <c r="DCE87" s="4"/>
      <c r="DCF87" s="4"/>
      <c r="DCG87" s="4"/>
      <c r="DCH87" s="4"/>
      <c r="DCI87" s="4"/>
      <c r="DCJ87" s="4"/>
      <c r="DCK87" s="4"/>
      <c r="DCL87" s="4"/>
      <c r="DCM87" s="4"/>
      <c r="DCN87" s="4"/>
      <c r="DCO87" s="4"/>
      <c r="DCP87" s="4"/>
      <c r="DCQ87" s="4"/>
      <c r="DCR87" s="4"/>
      <c r="DCS87" s="4"/>
      <c r="DCT87" s="4"/>
      <c r="DCU87" s="4"/>
      <c r="DCV87" s="4"/>
      <c r="DCW87" s="4"/>
      <c r="DCX87" s="4"/>
      <c r="DCY87" s="4"/>
      <c r="DCZ87" s="4"/>
      <c r="DDA87" s="4"/>
      <c r="DDB87" s="4"/>
      <c r="DDC87" s="4"/>
      <c r="DDD87" s="4"/>
      <c r="DDE87" s="4"/>
      <c r="DDF87" s="4"/>
      <c r="DDG87" s="4"/>
      <c r="DDH87" s="4"/>
      <c r="DDI87" s="4"/>
      <c r="DDJ87" s="4"/>
      <c r="DDK87" s="4"/>
      <c r="DDL87" s="4"/>
      <c r="DDM87" s="4"/>
      <c r="DDN87" s="4"/>
      <c r="DDO87" s="4"/>
      <c r="DDP87" s="4"/>
      <c r="DDQ87" s="4"/>
      <c r="DDR87" s="4"/>
      <c r="DDS87" s="4"/>
      <c r="DDT87" s="4"/>
      <c r="DDU87" s="4"/>
      <c r="DDV87" s="4"/>
      <c r="DDW87" s="4"/>
      <c r="DDX87" s="4"/>
      <c r="DDY87" s="4"/>
      <c r="DDZ87" s="4"/>
      <c r="DEA87" s="4"/>
      <c r="DEB87" s="4"/>
      <c r="DEC87" s="4"/>
      <c r="DED87" s="4"/>
      <c r="DEE87" s="4"/>
      <c r="DEF87" s="4"/>
      <c r="DEG87" s="4"/>
      <c r="DEH87" s="4"/>
      <c r="DEI87" s="4"/>
      <c r="DEJ87" s="4"/>
      <c r="DEK87" s="4"/>
      <c r="DEL87" s="4"/>
      <c r="DEM87" s="4"/>
      <c r="DEN87" s="4"/>
      <c r="DEO87" s="4"/>
      <c r="DEP87" s="4"/>
      <c r="DEQ87" s="4"/>
      <c r="DER87" s="4"/>
      <c r="DES87" s="4"/>
      <c r="DET87" s="4"/>
      <c r="DEU87" s="4"/>
      <c r="DEV87" s="4"/>
      <c r="DEW87" s="4"/>
      <c r="DEX87" s="4"/>
      <c r="DEY87" s="4"/>
      <c r="DEZ87" s="4"/>
      <c r="DFA87" s="4"/>
      <c r="DFB87" s="4"/>
      <c r="DFC87" s="4"/>
      <c r="DFD87" s="4"/>
      <c r="DFE87" s="4"/>
      <c r="DFF87" s="4"/>
      <c r="DFG87" s="4"/>
      <c r="DFH87" s="4"/>
      <c r="DFI87" s="4"/>
      <c r="DFJ87" s="4"/>
      <c r="DFK87" s="4"/>
      <c r="DFL87" s="4"/>
      <c r="DFM87" s="4"/>
      <c r="DFN87" s="4"/>
      <c r="DFO87" s="4"/>
      <c r="DFP87" s="4"/>
      <c r="DFQ87" s="4"/>
      <c r="DFR87" s="4"/>
      <c r="DFS87" s="4"/>
      <c r="DFT87" s="4"/>
      <c r="DFU87" s="4"/>
      <c r="DFV87" s="4"/>
      <c r="DFW87" s="4"/>
      <c r="DFX87" s="4"/>
      <c r="DFY87" s="4"/>
      <c r="DFZ87" s="4"/>
      <c r="DGA87" s="4"/>
      <c r="DGB87" s="4"/>
      <c r="DGC87" s="4"/>
      <c r="DGD87" s="4"/>
      <c r="DGE87" s="4"/>
      <c r="DGF87" s="4"/>
      <c r="DGG87" s="4"/>
      <c r="DGH87" s="4"/>
      <c r="DGI87" s="4"/>
      <c r="DGJ87" s="4"/>
      <c r="DGK87" s="4"/>
      <c r="DGL87" s="4"/>
      <c r="DGM87" s="4"/>
      <c r="DGN87" s="4"/>
      <c r="DGO87" s="4"/>
      <c r="DGP87" s="4"/>
      <c r="DGQ87" s="4"/>
      <c r="DGR87" s="4"/>
      <c r="DGS87" s="4"/>
      <c r="DGT87" s="4"/>
      <c r="DGU87" s="4"/>
      <c r="DGV87" s="4"/>
      <c r="DGW87" s="4"/>
      <c r="DGX87" s="4"/>
      <c r="DGY87" s="4"/>
      <c r="DGZ87" s="4"/>
      <c r="DHA87" s="4"/>
      <c r="DHB87" s="4"/>
      <c r="DHC87" s="4"/>
      <c r="DHD87" s="4"/>
      <c r="DHE87" s="4"/>
      <c r="DHF87" s="4"/>
      <c r="DHG87" s="4"/>
      <c r="DHH87" s="4"/>
      <c r="DHI87" s="4"/>
      <c r="DHJ87" s="4"/>
      <c r="DHK87" s="4"/>
      <c r="DHL87" s="4"/>
      <c r="DHM87" s="4"/>
      <c r="DHN87" s="4"/>
      <c r="DHO87" s="4"/>
      <c r="DHP87" s="4"/>
      <c r="DHQ87" s="4"/>
      <c r="DHR87" s="4"/>
      <c r="DHS87" s="4"/>
      <c r="DHT87" s="4"/>
      <c r="DHU87" s="4"/>
      <c r="DHV87" s="4"/>
      <c r="DHW87" s="4"/>
      <c r="DHX87" s="4"/>
      <c r="DHY87" s="4"/>
      <c r="DHZ87" s="4"/>
      <c r="DIA87" s="4"/>
      <c r="DIB87" s="4"/>
      <c r="DIC87" s="4"/>
      <c r="DID87" s="4"/>
      <c r="DIE87" s="4"/>
      <c r="DIF87" s="4"/>
      <c r="DIG87" s="4"/>
      <c r="DIH87" s="4"/>
      <c r="DII87" s="4"/>
      <c r="DIJ87" s="4"/>
      <c r="DIK87" s="4"/>
      <c r="DIL87" s="4"/>
      <c r="DIM87" s="4"/>
      <c r="DIN87" s="4"/>
      <c r="DIO87" s="4"/>
      <c r="DIP87" s="4"/>
      <c r="DIQ87" s="4"/>
      <c r="DIR87" s="4"/>
      <c r="DIS87" s="4"/>
      <c r="DIT87" s="4"/>
      <c r="DIU87" s="4"/>
      <c r="DIV87" s="4"/>
      <c r="DIW87" s="4"/>
      <c r="DIX87" s="4"/>
      <c r="DIY87" s="4"/>
      <c r="DIZ87" s="4"/>
      <c r="DJA87" s="4"/>
      <c r="DJB87" s="4"/>
      <c r="DJC87" s="4"/>
      <c r="DJD87" s="4"/>
      <c r="DJE87" s="4"/>
      <c r="DJF87" s="4"/>
      <c r="DJG87" s="4"/>
      <c r="DJH87" s="4"/>
      <c r="DJI87" s="4"/>
      <c r="DJJ87" s="4"/>
      <c r="DJK87" s="4"/>
      <c r="DJL87" s="4"/>
      <c r="DJM87" s="4"/>
      <c r="DJN87" s="4"/>
      <c r="DJO87" s="4"/>
      <c r="DJP87" s="4"/>
      <c r="DJQ87" s="4"/>
      <c r="DJR87" s="4"/>
      <c r="DJS87" s="4"/>
      <c r="DJT87" s="4"/>
      <c r="DJU87" s="4"/>
      <c r="DJV87" s="4"/>
      <c r="DJW87" s="4"/>
      <c r="DJX87" s="4"/>
      <c r="DJY87" s="4"/>
      <c r="DJZ87" s="4"/>
      <c r="DKA87" s="4"/>
      <c r="DKB87" s="4"/>
      <c r="DKC87" s="4"/>
      <c r="DKD87" s="4"/>
      <c r="DKE87" s="4"/>
      <c r="DKF87" s="4"/>
      <c r="DKG87" s="4"/>
      <c r="DKH87" s="4"/>
      <c r="DKI87" s="4"/>
      <c r="DKJ87" s="4"/>
      <c r="DKK87" s="4"/>
      <c r="DKL87" s="4"/>
      <c r="DKM87" s="4"/>
      <c r="DKN87" s="4"/>
      <c r="DKO87" s="4"/>
      <c r="DKP87" s="4"/>
      <c r="DKQ87" s="4"/>
      <c r="DKR87" s="4"/>
      <c r="DKS87" s="4"/>
      <c r="DKT87" s="4"/>
      <c r="DKU87" s="4"/>
      <c r="DKV87" s="4"/>
      <c r="DKW87" s="4"/>
      <c r="DKX87" s="4"/>
      <c r="DKY87" s="4"/>
      <c r="DKZ87" s="4"/>
      <c r="DLA87" s="4"/>
      <c r="DLB87" s="4"/>
      <c r="DLC87" s="4"/>
      <c r="DLD87" s="4"/>
      <c r="DLE87" s="4"/>
      <c r="DLF87" s="4"/>
      <c r="DLG87" s="4"/>
      <c r="DLH87" s="4"/>
      <c r="DLI87" s="4"/>
      <c r="DLJ87" s="4"/>
      <c r="DLK87" s="4"/>
      <c r="DLL87" s="4"/>
      <c r="DLM87" s="4"/>
      <c r="DLN87" s="4"/>
      <c r="DLO87" s="4"/>
      <c r="DLP87" s="4"/>
      <c r="DLQ87" s="4"/>
      <c r="DLR87" s="4"/>
      <c r="DLS87" s="4"/>
      <c r="DLT87" s="4"/>
      <c r="DLU87" s="4"/>
      <c r="DLV87" s="4"/>
      <c r="DLW87" s="4"/>
      <c r="DLX87" s="4"/>
      <c r="DLY87" s="4"/>
      <c r="DLZ87" s="4"/>
      <c r="DMA87" s="4"/>
      <c r="DMB87" s="4"/>
      <c r="DMC87" s="4"/>
      <c r="DMD87" s="4"/>
      <c r="DME87" s="4"/>
      <c r="DMF87" s="4"/>
      <c r="DMG87" s="4"/>
      <c r="DMH87" s="4"/>
      <c r="DMI87" s="4"/>
      <c r="DMJ87" s="4"/>
      <c r="DMK87" s="4"/>
      <c r="DML87" s="4"/>
      <c r="DMM87" s="4"/>
      <c r="DMN87" s="4"/>
      <c r="DMO87" s="4"/>
      <c r="DMP87" s="4"/>
      <c r="DMQ87" s="4"/>
      <c r="DMR87" s="4"/>
      <c r="DMS87" s="4"/>
      <c r="DMT87" s="4"/>
      <c r="DMU87" s="4"/>
      <c r="DMV87" s="4"/>
      <c r="DMW87" s="4"/>
      <c r="DMX87" s="4"/>
      <c r="DMY87" s="4"/>
      <c r="DMZ87" s="4"/>
      <c r="DNA87" s="4"/>
      <c r="DNB87" s="4"/>
      <c r="DNC87" s="4"/>
      <c r="DND87" s="4"/>
      <c r="DNE87" s="4"/>
      <c r="DNF87" s="4"/>
      <c r="DNG87" s="4"/>
      <c r="DNH87" s="4"/>
      <c r="DNI87" s="4"/>
      <c r="DNJ87" s="4"/>
      <c r="DNK87" s="4"/>
      <c r="DNL87" s="4"/>
      <c r="DNM87" s="4"/>
      <c r="DNN87" s="4"/>
      <c r="DNO87" s="4"/>
      <c r="DNP87" s="4"/>
      <c r="DNQ87" s="4"/>
      <c r="DNR87" s="4"/>
      <c r="DNS87" s="4"/>
      <c r="DNT87" s="4"/>
      <c r="DNU87" s="4"/>
      <c r="DNV87" s="4"/>
      <c r="DNW87" s="4"/>
      <c r="DNX87" s="4"/>
      <c r="DNY87" s="4"/>
      <c r="DNZ87" s="4"/>
      <c r="DOA87" s="4"/>
      <c r="DOB87" s="4"/>
      <c r="DOC87" s="4"/>
      <c r="DOD87" s="4"/>
      <c r="DOE87" s="4"/>
      <c r="DOF87" s="4"/>
      <c r="DOG87" s="4"/>
      <c r="DOH87" s="4"/>
      <c r="DOI87" s="4"/>
      <c r="DOJ87" s="4"/>
      <c r="DOK87" s="4"/>
      <c r="DOL87" s="4"/>
      <c r="DOM87" s="4"/>
      <c r="DON87" s="4"/>
      <c r="DOO87" s="4"/>
      <c r="DOP87" s="4"/>
      <c r="DOQ87" s="4"/>
      <c r="DOR87" s="4"/>
      <c r="DOS87" s="4"/>
      <c r="DOT87" s="4"/>
      <c r="DOU87" s="4"/>
      <c r="DOV87" s="4"/>
      <c r="DOW87" s="4"/>
      <c r="DOX87" s="4"/>
      <c r="DOY87" s="4"/>
      <c r="DOZ87" s="4"/>
      <c r="DPA87" s="4"/>
      <c r="DPB87" s="4"/>
      <c r="DPC87" s="4"/>
      <c r="DPD87" s="4"/>
      <c r="DPE87" s="4"/>
      <c r="DPF87" s="4"/>
      <c r="DPG87" s="4"/>
      <c r="DPH87" s="4"/>
      <c r="DPI87" s="4"/>
      <c r="DPJ87" s="4"/>
      <c r="DPK87" s="4"/>
      <c r="DPL87" s="4"/>
      <c r="DPM87" s="4"/>
      <c r="DPN87" s="4"/>
      <c r="DPO87" s="4"/>
      <c r="DPP87" s="4"/>
      <c r="DPQ87" s="4"/>
      <c r="DPR87" s="4"/>
      <c r="DPS87" s="4"/>
      <c r="DPT87" s="4"/>
      <c r="DPU87" s="4"/>
      <c r="DPV87" s="4"/>
      <c r="DPW87" s="4"/>
      <c r="DPX87" s="4"/>
      <c r="DPY87" s="4"/>
      <c r="DPZ87" s="4"/>
      <c r="DQA87" s="4"/>
      <c r="DQB87" s="4"/>
      <c r="DQC87" s="4"/>
      <c r="DQD87" s="4"/>
      <c r="DQE87" s="4"/>
      <c r="DQF87" s="4"/>
      <c r="DQG87" s="4"/>
      <c r="DQH87" s="4"/>
      <c r="DQI87" s="4"/>
      <c r="DQJ87" s="4"/>
      <c r="DQK87" s="4"/>
      <c r="DQL87" s="4"/>
      <c r="DQM87" s="4"/>
      <c r="DQN87" s="4"/>
      <c r="DQO87" s="4"/>
      <c r="DQP87" s="4"/>
      <c r="DQQ87" s="4"/>
      <c r="DQR87" s="4"/>
      <c r="DQS87" s="4"/>
      <c r="DQT87" s="4"/>
      <c r="DQU87" s="4"/>
      <c r="DQV87" s="4"/>
      <c r="DQW87" s="4"/>
      <c r="DQX87" s="4"/>
      <c r="DQY87" s="4"/>
      <c r="DQZ87" s="4"/>
      <c r="DRA87" s="4"/>
      <c r="DRB87" s="4"/>
      <c r="DRC87" s="4"/>
      <c r="DRD87" s="4"/>
      <c r="DRE87" s="4"/>
      <c r="DRF87" s="4"/>
      <c r="DRG87" s="4"/>
      <c r="DRH87" s="4"/>
      <c r="DRI87" s="4"/>
      <c r="DRJ87" s="4"/>
      <c r="DRK87" s="4"/>
      <c r="DRL87" s="4"/>
      <c r="DRM87" s="4"/>
      <c r="DRN87" s="4"/>
      <c r="DRO87" s="4"/>
      <c r="DRP87" s="4"/>
      <c r="DRQ87" s="4"/>
      <c r="DRR87" s="4"/>
      <c r="DRS87" s="4"/>
      <c r="DRT87" s="4"/>
      <c r="DRU87" s="4"/>
      <c r="DRV87" s="4"/>
      <c r="DRW87" s="4"/>
      <c r="DRX87" s="4"/>
      <c r="DRY87" s="4"/>
      <c r="DRZ87" s="4"/>
      <c r="DSA87" s="4"/>
      <c r="DSB87" s="4"/>
      <c r="DSC87" s="4"/>
      <c r="DSD87" s="4"/>
      <c r="DSE87" s="4"/>
      <c r="DSF87" s="4"/>
      <c r="DSG87" s="4"/>
      <c r="DSH87" s="4"/>
      <c r="DSI87" s="4"/>
      <c r="DSJ87" s="4"/>
      <c r="DSK87" s="4"/>
      <c r="DSL87" s="4"/>
      <c r="DSM87" s="4"/>
      <c r="DSN87" s="4"/>
      <c r="DSO87" s="4"/>
      <c r="DSP87" s="4"/>
      <c r="DSQ87" s="4"/>
      <c r="DSR87" s="4"/>
      <c r="DSS87" s="4"/>
      <c r="DST87" s="4"/>
      <c r="DSU87" s="4"/>
      <c r="DSV87" s="4"/>
      <c r="DSW87" s="4"/>
      <c r="DSX87" s="4"/>
      <c r="DSY87" s="4"/>
      <c r="DSZ87" s="4"/>
      <c r="DTA87" s="4"/>
      <c r="DTB87" s="4"/>
      <c r="DTC87" s="4"/>
      <c r="DTD87" s="4"/>
      <c r="DTE87" s="4"/>
      <c r="DTF87" s="4"/>
      <c r="DTG87" s="4"/>
      <c r="DTH87" s="4"/>
      <c r="DTI87" s="4"/>
      <c r="DTJ87" s="4"/>
      <c r="DTK87" s="4"/>
      <c r="DTL87" s="4"/>
      <c r="DTM87" s="4"/>
      <c r="DTN87" s="4"/>
      <c r="DTO87" s="4"/>
      <c r="DTP87" s="4"/>
      <c r="DTQ87" s="4"/>
      <c r="DTR87" s="4"/>
      <c r="DTS87" s="4"/>
      <c r="DTT87" s="4"/>
      <c r="DTU87" s="4"/>
      <c r="DTV87" s="4"/>
      <c r="DTW87" s="4"/>
      <c r="DTX87" s="4"/>
      <c r="DTY87" s="4"/>
      <c r="DTZ87" s="4"/>
      <c r="DUA87" s="4"/>
      <c r="DUB87" s="4"/>
      <c r="DUC87" s="4"/>
      <c r="DUD87" s="4"/>
      <c r="DUE87" s="4"/>
      <c r="DUF87" s="4"/>
      <c r="DUG87" s="4"/>
      <c r="DUH87" s="4"/>
      <c r="DUI87" s="4"/>
      <c r="DUJ87" s="4"/>
      <c r="DUK87" s="4"/>
      <c r="DUL87" s="4"/>
      <c r="DUM87" s="4"/>
      <c r="DUN87" s="4"/>
      <c r="DUO87" s="4"/>
      <c r="DUP87" s="4"/>
      <c r="DUQ87" s="4"/>
      <c r="DUR87" s="4"/>
      <c r="DUS87" s="4"/>
      <c r="DUT87" s="4"/>
      <c r="DUU87" s="4"/>
      <c r="DUV87" s="4"/>
      <c r="DUW87" s="4"/>
      <c r="DUX87" s="4"/>
      <c r="DUY87" s="4"/>
      <c r="DUZ87" s="4"/>
      <c r="DVA87" s="4"/>
      <c r="DVB87" s="4"/>
      <c r="DVC87" s="4"/>
      <c r="DVD87" s="4"/>
      <c r="DVE87" s="4"/>
      <c r="DVF87" s="4"/>
      <c r="DVG87" s="4"/>
      <c r="DVH87" s="4"/>
      <c r="DVI87" s="4"/>
      <c r="DVJ87" s="4"/>
      <c r="DVK87" s="4"/>
      <c r="DVL87" s="4"/>
      <c r="DVM87" s="4"/>
      <c r="DVN87" s="4"/>
      <c r="DVO87" s="4"/>
      <c r="DVP87" s="4"/>
      <c r="DVQ87" s="4"/>
      <c r="DVR87" s="4"/>
      <c r="DVS87" s="4"/>
      <c r="DVT87" s="4"/>
      <c r="DVU87" s="4"/>
      <c r="DVV87" s="4"/>
      <c r="DVW87" s="4"/>
      <c r="DVX87" s="4"/>
      <c r="DVY87" s="4"/>
      <c r="DVZ87" s="4"/>
      <c r="DWA87" s="4"/>
      <c r="DWB87" s="4"/>
      <c r="DWC87" s="4"/>
      <c r="DWD87" s="4"/>
      <c r="DWE87" s="4"/>
      <c r="DWF87" s="4"/>
      <c r="DWG87" s="4"/>
      <c r="DWH87" s="4"/>
      <c r="DWI87" s="4"/>
      <c r="DWJ87" s="4"/>
      <c r="DWK87" s="4"/>
      <c r="DWL87" s="4"/>
      <c r="DWM87" s="4"/>
      <c r="DWN87" s="4"/>
      <c r="DWO87" s="4"/>
      <c r="DWP87" s="4"/>
      <c r="DWQ87" s="4"/>
      <c r="DWR87" s="4"/>
      <c r="DWS87" s="4"/>
      <c r="DWT87" s="4"/>
      <c r="DWU87" s="4"/>
      <c r="DWV87" s="4"/>
      <c r="DWW87" s="4"/>
      <c r="DWX87" s="4"/>
      <c r="DWY87" s="4"/>
      <c r="DWZ87" s="4"/>
      <c r="DXA87" s="4"/>
      <c r="DXB87" s="4"/>
      <c r="DXC87" s="4"/>
      <c r="DXD87" s="4"/>
      <c r="DXE87" s="4"/>
      <c r="DXF87" s="4"/>
      <c r="DXG87" s="4"/>
      <c r="DXH87" s="4"/>
      <c r="DXI87" s="4"/>
      <c r="DXJ87" s="4"/>
      <c r="DXK87" s="4"/>
      <c r="DXL87" s="4"/>
      <c r="DXM87" s="4"/>
      <c r="DXN87" s="4"/>
      <c r="DXO87" s="4"/>
      <c r="DXP87" s="4"/>
      <c r="DXQ87" s="4"/>
      <c r="DXR87" s="4"/>
      <c r="DXS87" s="4"/>
      <c r="DXT87" s="4"/>
      <c r="DXU87" s="4"/>
      <c r="DXV87" s="4"/>
      <c r="DXW87" s="4"/>
      <c r="DXX87" s="4"/>
      <c r="DXY87" s="4"/>
      <c r="DXZ87" s="4"/>
      <c r="DYA87" s="4"/>
      <c r="DYB87" s="4"/>
      <c r="DYC87" s="4"/>
      <c r="DYD87" s="4"/>
      <c r="DYE87" s="4"/>
      <c r="DYF87" s="4"/>
      <c r="DYG87" s="4"/>
      <c r="DYH87" s="4"/>
      <c r="DYI87" s="4"/>
      <c r="DYJ87" s="4"/>
      <c r="DYK87" s="4"/>
      <c r="DYL87" s="4"/>
      <c r="DYM87" s="4"/>
      <c r="DYN87" s="4"/>
      <c r="DYO87" s="4"/>
      <c r="DYP87" s="4"/>
      <c r="DYQ87" s="4"/>
      <c r="DYR87" s="4"/>
      <c r="DYS87" s="4"/>
      <c r="DYT87" s="4"/>
      <c r="DYU87" s="4"/>
      <c r="DYV87" s="4"/>
      <c r="DYW87" s="4"/>
      <c r="DYX87" s="4"/>
      <c r="DYY87" s="4"/>
      <c r="DYZ87" s="4"/>
      <c r="DZA87" s="4"/>
      <c r="DZB87" s="4"/>
      <c r="DZC87" s="4"/>
      <c r="DZD87" s="4"/>
      <c r="DZE87" s="4"/>
      <c r="DZF87" s="4"/>
      <c r="DZG87" s="4"/>
      <c r="DZH87" s="4"/>
      <c r="DZI87" s="4"/>
      <c r="DZJ87" s="4"/>
      <c r="DZK87" s="4"/>
      <c r="DZL87" s="4"/>
      <c r="DZM87" s="4"/>
      <c r="DZN87" s="4"/>
      <c r="DZO87" s="4"/>
      <c r="DZP87" s="4"/>
      <c r="DZQ87" s="4"/>
      <c r="DZR87" s="4"/>
      <c r="DZS87" s="4"/>
      <c r="DZT87" s="4"/>
      <c r="DZU87" s="4"/>
      <c r="DZV87" s="4"/>
      <c r="DZW87" s="4"/>
      <c r="DZX87" s="4"/>
      <c r="DZY87" s="4"/>
      <c r="DZZ87" s="4"/>
      <c r="EAA87" s="4"/>
      <c r="EAB87" s="4"/>
      <c r="EAC87" s="4"/>
      <c r="EAD87" s="4"/>
      <c r="EAE87" s="4"/>
      <c r="EAF87" s="4"/>
      <c r="EAG87" s="4"/>
      <c r="EAH87" s="4"/>
      <c r="EAI87" s="4"/>
      <c r="EAJ87" s="4"/>
      <c r="EAK87" s="4"/>
      <c r="EAL87" s="4"/>
      <c r="EAM87" s="4"/>
      <c r="EAN87" s="4"/>
      <c r="EAO87" s="4"/>
      <c r="EAP87" s="4"/>
      <c r="EAQ87" s="4"/>
      <c r="EAR87" s="4"/>
      <c r="EAS87" s="4"/>
      <c r="EAT87" s="4"/>
      <c r="EAU87" s="4"/>
      <c r="EAV87" s="4"/>
      <c r="EAW87" s="4"/>
      <c r="EAX87" s="4"/>
      <c r="EAY87" s="4"/>
      <c r="EAZ87" s="4"/>
      <c r="EBA87" s="4"/>
      <c r="EBB87" s="4"/>
      <c r="EBC87" s="4"/>
      <c r="EBD87" s="4"/>
      <c r="EBE87" s="4"/>
      <c r="EBF87" s="4"/>
      <c r="EBG87" s="4"/>
      <c r="EBH87" s="4"/>
      <c r="EBI87" s="4"/>
      <c r="EBJ87" s="4"/>
      <c r="EBK87" s="4"/>
      <c r="EBL87" s="4"/>
      <c r="EBM87" s="4"/>
      <c r="EBN87" s="4"/>
      <c r="EBO87" s="4"/>
      <c r="EBP87" s="4"/>
      <c r="EBQ87" s="4"/>
      <c r="EBR87" s="4"/>
      <c r="EBS87" s="4"/>
      <c r="EBT87" s="4"/>
      <c r="EBU87" s="4"/>
      <c r="EBV87" s="4"/>
      <c r="EBW87" s="4"/>
      <c r="EBX87" s="4"/>
      <c r="EBY87" s="4"/>
      <c r="EBZ87" s="4"/>
      <c r="ECA87" s="4"/>
      <c r="ECB87" s="4"/>
      <c r="ECC87" s="4"/>
      <c r="ECD87" s="4"/>
      <c r="ECE87" s="4"/>
      <c r="ECF87" s="4"/>
      <c r="ECG87" s="4"/>
      <c r="ECH87" s="4"/>
      <c r="ECI87" s="4"/>
      <c r="ECJ87" s="4"/>
      <c r="ECK87" s="4"/>
      <c r="ECL87" s="4"/>
      <c r="ECM87" s="4"/>
      <c r="ECN87" s="4"/>
      <c r="ECO87" s="4"/>
      <c r="ECP87" s="4"/>
      <c r="ECQ87" s="4"/>
      <c r="ECR87" s="4"/>
      <c r="ECS87" s="4"/>
      <c r="ECT87" s="4"/>
      <c r="ECU87" s="4"/>
      <c r="ECV87" s="4"/>
      <c r="ECW87" s="4"/>
      <c r="ECX87" s="4"/>
      <c r="ECY87" s="4"/>
      <c r="ECZ87" s="4"/>
      <c r="EDA87" s="4"/>
      <c r="EDB87" s="4"/>
      <c r="EDC87" s="4"/>
      <c r="EDD87" s="4"/>
      <c r="EDE87" s="4"/>
      <c r="EDF87" s="4"/>
      <c r="EDG87" s="4"/>
      <c r="EDH87" s="4"/>
      <c r="EDI87" s="4"/>
      <c r="EDJ87" s="4"/>
      <c r="EDK87" s="4"/>
      <c r="EDL87" s="4"/>
      <c r="EDM87" s="4"/>
      <c r="EDN87" s="4"/>
      <c r="EDO87" s="4"/>
      <c r="EDP87" s="4"/>
      <c r="EDQ87" s="4"/>
      <c r="EDR87" s="4"/>
      <c r="EDS87" s="4"/>
      <c r="EDT87" s="4"/>
      <c r="EDU87" s="4"/>
      <c r="EDV87" s="4"/>
      <c r="EDW87" s="4"/>
      <c r="EDX87" s="4"/>
      <c r="EDY87" s="4"/>
      <c r="EDZ87" s="4"/>
      <c r="EEA87" s="4"/>
      <c r="EEB87" s="4"/>
      <c r="EEC87" s="4"/>
      <c r="EED87" s="4"/>
      <c r="EEE87" s="4"/>
      <c r="EEF87" s="4"/>
      <c r="EEG87" s="4"/>
      <c r="EEH87" s="4"/>
      <c r="EEI87" s="4"/>
      <c r="EEJ87" s="4"/>
      <c r="EEK87" s="4"/>
      <c r="EEL87" s="4"/>
      <c r="EEM87" s="4"/>
      <c r="EEN87" s="4"/>
      <c r="EEO87" s="4"/>
      <c r="EEP87" s="4"/>
      <c r="EEQ87" s="4"/>
      <c r="EER87" s="4"/>
      <c r="EES87" s="4"/>
      <c r="EET87" s="4"/>
      <c r="EEU87" s="4"/>
      <c r="EEV87" s="4"/>
      <c r="EEW87" s="4"/>
      <c r="EEX87" s="4"/>
      <c r="EEY87" s="4"/>
      <c r="EEZ87" s="4"/>
      <c r="EFA87" s="4"/>
      <c r="EFB87" s="4"/>
      <c r="EFC87" s="4"/>
      <c r="EFD87" s="4"/>
      <c r="EFE87" s="4"/>
      <c r="EFF87" s="4"/>
      <c r="EFG87" s="4"/>
      <c r="EFH87" s="4"/>
      <c r="EFI87" s="4"/>
      <c r="EFJ87" s="4"/>
      <c r="EFK87" s="4"/>
      <c r="EFL87" s="4"/>
      <c r="EFM87" s="4"/>
      <c r="EFN87" s="4"/>
      <c r="EFO87" s="4"/>
      <c r="EFP87" s="4"/>
      <c r="EFQ87" s="4"/>
      <c r="EFR87" s="4"/>
      <c r="EFS87" s="4"/>
      <c r="EFT87" s="4"/>
      <c r="EFU87" s="4"/>
      <c r="EFV87" s="4"/>
      <c r="EFW87" s="4"/>
      <c r="EFX87" s="4"/>
      <c r="EFY87" s="4"/>
      <c r="EFZ87" s="4"/>
      <c r="EGA87" s="4"/>
      <c r="EGB87" s="4"/>
      <c r="EGC87" s="4"/>
      <c r="EGD87" s="4"/>
      <c r="EGE87" s="4"/>
      <c r="EGF87" s="4"/>
      <c r="EGG87" s="4"/>
      <c r="EGH87" s="4"/>
      <c r="EGI87" s="4"/>
      <c r="EGJ87" s="4"/>
      <c r="EGK87" s="4"/>
      <c r="EGL87" s="4"/>
      <c r="EGM87" s="4"/>
      <c r="EGN87" s="4"/>
      <c r="EGO87" s="4"/>
      <c r="EGP87" s="4"/>
      <c r="EGQ87" s="4"/>
      <c r="EGR87" s="4"/>
      <c r="EGS87" s="4"/>
      <c r="EGT87" s="4"/>
      <c r="EGU87" s="4"/>
      <c r="EGV87" s="4"/>
      <c r="EGW87" s="4"/>
      <c r="EGX87" s="4"/>
      <c r="EGY87" s="4"/>
      <c r="EGZ87" s="4"/>
      <c r="EHA87" s="4"/>
      <c r="EHB87" s="4"/>
      <c r="EHC87" s="4"/>
      <c r="EHD87" s="4"/>
      <c r="EHE87" s="4"/>
      <c r="EHF87" s="4"/>
      <c r="EHG87" s="4"/>
      <c r="EHH87" s="4"/>
      <c r="EHI87" s="4"/>
      <c r="EHJ87" s="4"/>
      <c r="EHK87" s="4"/>
      <c r="EHL87" s="4"/>
      <c r="EHM87" s="4"/>
      <c r="EHN87" s="4"/>
      <c r="EHO87" s="4"/>
      <c r="EHP87" s="4"/>
      <c r="EHQ87" s="4"/>
      <c r="EHR87" s="4"/>
      <c r="EHS87" s="4"/>
      <c r="EHT87" s="4"/>
      <c r="EHU87" s="4"/>
      <c r="EHV87" s="4"/>
      <c r="EHW87" s="4"/>
      <c r="EHX87" s="4"/>
      <c r="EHY87" s="4"/>
      <c r="EHZ87" s="4"/>
      <c r="EIA87" s="4"/>
      <c r="EIB87" s="4"/>
      <c r="EIC87" s="4"/>
      <c r="EID87" s="4"/>
      <c r="EIE87" s="4"/>
      <c r="EIF87" s="4"/>
      <c r="EIG87" s="4"/>
      <c r="EIH87" s="4"/>
      <c r="EII87" s="4"/>
      <c r="EIJ87" s="4"/>
      <c r="EIK87" s="4"/>
      <c r="EIL87" s="4"/>
      <c r="EIM87" s="4"/>
      <c r="EIN87" s="4"/>
      <c r="EIO87" s="4"/>
      <c r="EIP87" s="4"/>
      <c r="EIQ87" s="4"/>
      <c r="EIR87" s="4"/>
      <c r="EIS87" s="4"/>
      <c r="EIT87" s="4"/>
      <c r="EIU87" s="4"/>
      <c r="EIV87" s="4"/>
      <c r="EIW87" s="4"/>
      <c r="EIX87" s="4"/>
      <c r="EIY87" s="4"/>
      <c r="EIZ87" s="4"/>
      <c r="EJA87" s="4"/>
      <c r="EJB87" s="4"/>
      <c r="EJC87" s="4"/>
      <c r="EJD87" s="4"/>
      <c r="EJE87" s="4"/>
      <c r="EJF87" s="4"/>
      <c r="EJG87" s="4"/>
      <c r="EJH87" s="4"/>
      <c r="EJI87" s="4"/>
      <c r="EJJ87" s="4"/>
      <c r="EJK87" s="4"/>
      <c r="EJL87" s="4"/>
      <c r="EJM87" s="4"/>
      <c r="EJN87" s="4"/>
      <c r="EJO87" s="4"/>
      <c r="EJP87" s="4"/>
      <c r="EJQ87" s="4"/>
      <c r="EJR87" s="4"/>
      <c r="EJS87" s="4"/>
      <c r="EJT87" s="4"/>
      <c r="EJU87" s="4"/>
      <c r="EJV87" s="4"/>
      <c r="EJW87" s="4"/>
      <c r="EJX87" s="4"/>
      <c r="EJY87" s="4"/>
      <c r="EJZ87" s="4"/>
      <c r="EKA87" s="4"/>
      <c r="EKB87" s="4"/>
      <c r="EKC87" s="4"/>
      <c r="EKD87" s="4"/>
      <c r="EKE87" s="4"/>
      <c r="EKF87" s="4"/>
      <c r="EKG87" s="4"/>
      <c r="EKH87" s="4"/>
      <c r="EKI87" s="4"/>
      <c r="EKJ87" s="4"/>
      <c r="EKK87" s="4"/>
      <c r="EKL87" s="4"/>
      <c r="EKM87" s="4"/>
      <c r="EKN87" s="4"/>
      <c r="EKO87" s="4"/>
      <c r="EKP87" s="4"/>
      <c r="EKQ87" s="4"/>
      <c r="EKR87" s="4"/>
      <c r="EKS87" s="4"/>
      <c r="EKT87" s="4"/>
      <c r="EKU87" s="4"/>
      <c r="EKV87" s="4"/>
      <c r="EKW87" s="4"/>
      <c r="EKX87" s="4"/>
      <c r="EKY87" s="4"/>
      <c r="EKZ87" s="4"/>
      <c r="ELA87" s="4"/>
      <c r="ELB87" s="4"/>
      <c r="ELC87" s="4"/>
      <c r="ELD87" s="4"/>
      <c r="ELE87" s="4"/>
      <c r="ELF87" s="4"/>
      <c r="ELG87" s="4"/>
      <c r="ELH87" s="4"/>
      <c r="ELI87" s="4"/>
      <c r="ELJ87" s="4"/>
      <c r="ELK87" s="4"/>
      <c r="ELL87" s="4"/>
      <c r="ELM87" s="4"/>
      <c r="ELN87" s="4"/>
      <c r="ELO87" s="4"/>
      <c r="ELP87" s="4"/>
      <c r="ELQ87" s="4"/>
      <c r="ELR87" s="4"/>
      <c r="ELS87" s="4"/>
      <c r="ELT87" s="4"/>
      <c r="ELU87" s="4"/>
      <c r="ELV87" s="4"/>
      <c r="ELW87" s="4"/>
      <c r="ELX87" s="4"/>
      <c r="ELY87" s="4"/>
      <c r="ELZ87" s="4"/>
      <c r="EMA87" s="4"/>
      <c r="EMB87" s="4"/>
      <c r="EMC87" s="4"/>
      <c r="EMD87" s="4"/>
      <c r="EME87" s="4"/>
      <c r="EMF87" s="4"/>
      <c r="EMG87" s="4"/>
      <c r="EMH87" s="4"/>
      <c r="EMI87" s="4"/>
      <c r="EMJ87" s="4"/>
      <c r="EMK87" s="4"/>
      <c r="EML87" s="4"/>
      <c r="EMM87" s="4"/>
      <c r="EMN87" s="4"/>
      <c r="EMO87" s="4"/>
      <c r="EMP87" s="4"/>
      <c r="EMQ87" s="4"/>
      <c r="EMR87" s="4"/>
      <c r="EMS87" s="4"/>
      <c r="EMT87" s="4"/>
      <c r="EMU87" s="4"/>
      <c r="EMV87" s="4"/>
      <c r="EMW87" s="4"/>
      <c r="EMX87" s="4"/>
      <c r="EMY87" s="4"/>
      <c r="EMZ87" s="4"/>
      <c r="ENA87" s="4"/>
      <c r="ENB87" s="4"/>
      <c r="ENC87" s="4"/>
      <c r="END87" s="4"/>
      <c r="ENE87" s="4"/>
      <c r="ENF87" s="4"/>
      <c r="ENG87" s="4"/>
      <c r="ENH87" s="4"/>
      <c r="ENI87" s="4"/>
      <c r="ENJ87" s="4"/>
      <c r="ENK87" s="4"/>
      <c r="ENL87" s="4"/>
      <c r="ENM87" s="4"/>
      <c r="ENN87" s="4"/>
      <c r="ENO87" s="4"/>
      <c r="ENP87" s="4"/>
      <c r="ENQ87" s="4"/>
      <c r="ENR87" s="4"/>
      <c r="ENS87" s="4"/>
      <c r="ENT87" s="4"/>
      <c r="ENU87" s="4"/>
      <c r="ENV87" s="4"/>
      <c r="ENW87" s="4"/>
      <c r="ENX87" s="4"/>
      <c r="ENY87" s="4"/>
      <c r="ENZ87" s="4"/>
      <c r="EOA87" s="4"/>
      <c r="EOB87" s="4"/>
      <c r="EOC87" s="4"/>
      <c r="EOD87" s="4"/>
      <c r="EOE87" s="4"/>
      <c r="EOF87" s="4"/>
      <c r="EOG87" s="4"/>
      <c r="EOH87" s="4"/>
      <c r="EOI87" s="4"/>
      <c r="EOJ87" s="4"/>
      <c r="EOK87" s="4"/>
      <c r="EOL87" s="4"/>
      <c r="EOM87" s="4"/>
      <c r="EON87" s="4"/>
      <c r="EOO87" s="4"/>
      <c r="EOP87" s="4"/>
      <c r="EOQ87" s="4"/>
      <c r="EOR87" s="4"/>
      <c r="EOS87" s="4"/>
      <c r="EOT87" s="4"/>
      <c r="EOU87" s="4"/>
      <c r="EOV87" s="4"/>
      <c r="EOW87" s="4"/>
      <c r="EOX87" s="4"/>
      <c r="EOY87" s="4"/>
      <c r="EOZ87" s="4"/>
      <c r="EPA87" s="4"/>
      <c r="EPB87" s="4"/>
      <c r="EPC87" s="4"/>
      <c r="EPD87" s="4"/>
      <c r="EPE87" s="4"/>
      <c r="EPF87" s="4"/>
      <c r="EPG87" s="4"/>
      <c r="EPH87" s="4"/>
      <c r="EPI87" s="4"/>
      <c r="EPJ87" s="4"/>
      <c r="EPK87" s="4"/>
      <c r="EPL87" s="4"/>
      <c r="EPM87" s="4"/>
      <c r="EPN87" s="4"/>
      <c r="EPO87" s="4"/>
      <c r="EPP87" s="4"/>
      <c r="EPQ87" s="4"/>
      <c r="EPR87" s="4"/>
      <c r="EPS87" s="4"/>
      <c r="EPT87" s="4"/>
      <c r="EPU87" s="4"/>
      <c r="EPV87" s="4"/>
      <c r="EPW87" s="4"/>
      <c r="EPX87" s="4"/>
      <c r="EPY87" s="4"/>
      <c r="EPZ87" s="4"/>
      <c r="EQA87" s="4"/>
      <c r="EQB87" s="4"/>
      <c r="EQC87" s="4"/>
      <c r="EQD87" s="4"/>
      <c r="EQE87" s="4"/>
      <c r="EQF87" s="4"/>
      <c r="EQG87" s="4"/>
      <c r="EQH87" s="4"/>
      <c r="EQI87" s="4"/>
      <c r="EQJ87" s="4"/>
      <c r="EQK87" s="4"/>
      <c r="EQL87" s="4"/>
      <c r="EQM87" s="4"/>
      <c r="EQN87" s="4"/>
      <c r="EQO87" s="4"/>
      <c r="EQP87" s="4"/>
      <c r="EQQ87" s="4"/>
      <c r="EQR87" s="4"/>
      <c r="EQS87" s="4"/>
      <c r="EQT87" s="4"/>
      <c r="EQU87" s="4"/>
      <c r="EQV87" s="4"/>
      <c r="EQW87" s="4"/>
      <c r="EQX87" s="4"/>
      <c r="EQY87" s="4"/>
      <c r="EQZ87" s="4"/>
      <c r="ERA87" s="4"/>
      <c r="ERB87" s="4"/>
      <c r="ERC87" s="4"/>
      <c r="ERD87" s="4"/>
      <c r="ERE87" s="4"/>
      <c r="ERF87" s="4"/>
      <c r="ERG87" s="4"/>
      <c r="ERH87" s="4"/>
      <c r="ERI87" s="4"/>
      <c r="ERJ87" s="4"/>
      <c r="ERK87" s="4"/>
      <c r="ERL87" s="4"/>
      <c r="ERM87" s="4"/>
      <c r="ERN87" s="4"/>
      <c r="ERO87" s="4"/>
      <c r="ERP87" s="4"/>
      <c r="ERQ87" s="4"/>
      <c r="ERR87" s="4"/>
      <c r="ERS87" s="4"/>
      <c r="ERT87" s="4"/>
      <c r="ERU87" s="4"/>
      <c r="ERV87" s="4"/>
      <c r="ERW87" s="4"/>
      <c r="ERX87" s="4"/>
      <c r="ERY87" s="4"/>
      <c r="ERZ87" s="4"/>
      <c r="ESA87" s="4"/>
      <c r="ESB87" s="4"/>
      <c r="ESC87" s="4"/>
      <c r="ESD87" s="4"/>
      <c r="ESE87" s="4"/>
      <c r="ESF87" s="4"/>
      <c r="ESG87" s="4"/>
      <c r="ESH87" s="4"/>
      <c r="ESI87" s="4"/>
      <c r="ESJ87" s="4"/>
      <c r="ESK87" s="4"/>
      <c r="ESL87" s="4"/>
      <c r="ESM87" s="4"/>
      <c r="ESN87" s="4"/>
      <c r="ESO87" s="4"/>
      <c r="ESP87" s="4"/>
      <c r="ESQ87" s="4"/>
      <c r="ESR87" s="4"/>
      <c r="ESS87" s="4"/>
      <c r="EST87" s="4"/>
      <c r="ESU87" s="4"/>
      <c r="ESV87" s="4"/>
      <c r="ESW87" s="4"/>
      <c r="ESX87" s="4"/>
      <c r="ESY87" s="4"/>
      <c r="ESZ87" s="4"/>
      <c r="ETA87" s="4"/>
      <c r="ETB87" s="4"/>
      <c r="ETC87" s="4"/>
      <c r="ETD87" s="4"/>
      <c r="ETE87" s="4"/>
      <c r="ETF87" s="4"/>
      <c r="ETG87" s="4"/>
      <c r="ETH87" s="4"/>
      <c r="ETI87" s="4"/>
      <c r="ETJ87" s="4"/>
      <c r="ETK87" s="4"/>
      <c r="ETL87" s="4"/>
      <c r="ETM87" s="4"/>
      <c r="ETN87" s="4"/>
      <c r="ETO87" s="4"/>
      <c r="ETP87" s="4"/>
      <c r="ETQ87" s="4"/>
      <c r="ETR87" s="4"/>
      <c r="ETS87" s="4"/>
      <c r="ETT87" s="4"/>
      <c r="ETU87" s="4"/>
      <c r="ETV87" s="4"/>
      <c r="ETW87" s="4"/>
      <c r="ETX87" s="4"/>
      <c r="ETY87" s="4"/>
      <c r="ETZ87" s="4"/>
      <c r="EUA87" s="4"/>
      <c r="EUB87" s="4"/>
      <c r="EUC87" s="4"/>
      <c r="EUD87" s="4"/>
      <c r="EUE87" s="4"/>
      <c r="EUF87" s="4"/>
      <c r="EUG87" s="4"/>
      <c r="EUH87" s="4"/>
      <c r="EUI87" s="4"/>
      <c r="EUJ87" s="4"/>
      <c r="EUK87" s="4"/>
      <c r="EUL87" s="4"/>
      <c r="EUM87" s="4"/>
      <c r="EUN87" s="4"/>
      <c r="EUO87" s="4"/>
      <c r="EUP87" s="4"/>
      <c r="EUQ87" s="4"/>
      <c r="EUR87" s="4"/>
      <c r="EUS87" s="4"/>
      <c r="EUT87" s="4"/>
      <c r="EUU87" s="4"/>
      <c r="EUV87" s="4"/>
      <c r="EUW87" s="4"/>
      <c r="EUX87" s="4"/>
      <c r="EUY87" s="4"/>
      <c r="EUZ87" s="4"/>
      <c r="EVA87" s="4"/>
      <c r="EVB87" s="4"/>
      <c r="EVC87" s="4"/>
      <c r="EVD87" s="4"/>
      <c r="EVE87" s="4"/>
      <c r="EVF87" s="4"/>
      <c r="EVG87" s="4"/>
      <c r="EVH87" s="4"/>
      <c r="EVI87" s="4"/>
      <c r="EVJ87" s="4"/>
      <c r="EVK87" s="4"/>
      <c r="EVL87" s="4"/>
      <c r="EVM87" s="4"/>
      <c r="EVN87" s="4"/>
      <c r="EVO87" s="4"/>
      <c r="EVP87" s="4"/>
      <c r="EVQ87" s="4"/>
      <c r="EVR87" s="4"/>
      <c r="EVS87" s="4"/>
      <c r="EVT87" s="4"/>
      <c r="EVU87" s="4"/>
      <c r="EVV87" s="4"/>
      <c r="EVW87" s="4"/>
      <c r="EVX87" s="4"/>
      <c r="EVY87" s="4"/>
      <c r="EVZ87" s="4"/>
      <c r="EWA87" s="4"/>
      <c r="EWB87" s="4"/>
      <c r="EWC87" s="4"/>
      <c r="EWD87" s="4"/>
      <c r="EWE87" s="4"/>
      <c r="EWF87" s="4"/>
      <c r="EWG87" s="4"/>
      <c r="EWH87" s="4"/>
      <c r="EWI87" s="4"/>
      <c r="EWJ87" s="4"/>
      <c r="EWK87" s="4"/>
      <c r="EWL87" s="4"/>
      <c r="EWM87" s="4"/>
      <c r="EWN87" s="4"/>
      <c r="EWO87" s="4"/>
      <c r="EWP87" s="4"/>
      <c r="EWQ87" s="4"/>
      <c r="EWR87" s="4"/>
      <c r="EWS87" s="4"/>
      <c r="EWT87" s="4"/>
      <c r="EWU87" s="4"/>
      <c r="EWV87" s="4"/>
      <c r="EWW87" s="4"/>
      <c r="EWX87" s="4"/>
      <c r="EWY87" s="4"/>
      <c r="EWZ87" s="4"/>
      <c r="EXA87" s="4"/>
      <c r="EXB87" s="4"/>
      <c r="EXC87" s="4"/>
      <c r="EXD87" s="4"/>
      <c r="EXE87" s="4"/>
      <c r="EXF87" s="4"/>
      <c r="EXG87" s="4"/>
      <c r="EXH87" s="4"/>
      <c r="EXI87" s="4"/>
      <c r="EXJ87" s="4"/>
      <c r="EXK87" s="4"/>
      <c r="EXL87" s="4"/>
      <c r="EXM87" s="4"/>
      <c r="EXN87" s="4"/>
      <c r="EXO87" s="4"/>
      <c r="EXP87" s="4"/>
      <c r="EXQ87" s="4"/>
      <c r="EXR87" s="4"/>
      <c r="EXS87" s="4"/>
      <c r="EXT87" s="4"/>
      <c r="EXU87" s="4"/>
      <c r="EXV87" s="4"/>
      <c r="EXW87" s="4"/>
      <c r="EXX87" s="4"/>
      <c r="EXY87" s="4"/>
      <c r="EXZ87" s="4"/>
      <c r="EYA87" s="4"/>
      <c r="EYB87" s="4"/>
      <c r="EYC87" s="4"/>
      <c r="EYD87" s="4"/>
      <c r="EYE87" s="4"/>
      <c r="EYF87" s="4"/>
      <c r="EYG87" s="4"/>
      <c r="EYH87" s="4"/>
      <c r="EYI87" s="4"/>
      <c r="EYJ87" s="4"/>
      <c r="EYK87" s="4"/>
      <c r="EYL87" s="4"/>
      <c r="EYM87" s="4"/>
      <c r="EYN87" s="4"/>
      <c r="EYO87" s="4"/>
      <c r="EYP87" s="4"/>
      <c r="EYQ87" s="4"/>
      <c r="EYR87" s="4"/>
      <c r="EYS87" s="4"/>
      <c r="EYT87" s="4"/>
      <c r="EYU87" s="4"/>
      <c r="EYV87" s="4"/>
      <c r="EYW87" s="4"/>
      <c r="EYX87" s="4"/>
      <c r="EYY87" s="4"/>
      <c r="EYZ87" s="4"/>
      <c r="EZA87" s="4"/>
      <c r="EZB87" s="4"/>
      <c r="EZC87" s="4"/>
      <c r="EZD87" s="4"/>
      <c r="EZE87" s="4"/>
      <c r="EZF87" s="4"/>
      <c r="EZG87" s="4"/>
      <c r="EZH87" s="4"/>
      <c r="EZI87" s="4"/>
      <c r="EZJ87" s="4"/>
      <c r="EZK87" s="4"/>
      <c r="EZL87" s="4"/>
      <c r="EZM87" s="4"/>
      <c r="EZN87" s="4"/>
      <c r="EZO87" s="4"/>
      <c r="EZP87" s="4"/>
      <c r="EZQ87" s="4"/>
      <c r="EZR87" s="4"/>
      <c r="EZS87" s="4"/>
      <c r="EZT87" s="4"/>
      <c r="EZU87" s="4"/>
      <c r="EZV87" s="4"/>
      <c r="EZW87" s="4"/>
      <c r="EZX87" s="4"/>
      <c r="EZY87" s="4"/>
      <c r="EZZ87" s="4"/>
      <c r="FAA87" s="4"/>
      <c r="FAB87" s="4"/>
      <c r="FAC87" s="4"/>
      <c r="FAD87" s="4"/>
      <c r="FAE87" s="4"/>
      <c r="FAF87" s="4"/>
      <c r="FAG87" s="4"/>
      <c r="FAH87" s="4"/>
      <c r="FAI87" s="4"/>
      <c r="FAJ87" s="4"/>
      <c r="FAK87" s="4"/>
      <c r="FAL87" s="4"/>
      <c r="FAM87" s="4"/>
      <c r="FAN87" s="4"/>
      <c r="FAO87" s="4"/>
      <c r="FAP87" s="4"/>
      <c r="FAQ87" s="4"/>
      <c r="FAR87" s="4"/>
      <c r="FAS87" s="4"/>
      <c r="FAT87" s="4"/>
      <c r="FAU87" s="4"/>
      <c r="FAV87" s="4"/>
      <c r="FAW87" s="4"/>
      <c r="FAX87" s="4"/>
      <c r="FAY87" s="4"/>
      <c r="FAZ87" s="4"/>
      <c r="FBA87" s="4"/>
      <c r="FBB87" s="4"/>
      <c r="FBC87" s="4"/>
      <c r="FBD87" s="4"/>
      <c r="FBE87" s="4"/>
      <c r="FBF87" s="4"/>
      <c r="FBG87" s="4"/>
      <c r="FBH87" s="4"/>
      <c r="FBI87" s="4"/>
      <c r="FBJ87" s="4"/>
      <c r="FBK87" s="4"/>
      <c r="FBL87" s="4"/>
      <c r="FBM87" s="4"/>
      <c r="FBN87" s="4"/>
      <c r="FBO87" s="4"/>
      <c r="FBP87" s="4"/>
      <c r="FBQ87" s="4"/>
      <c r="FBR87" s="4"/>
      <c r="FBS87" s="4"/>
      <c r="FBT87" s="4"/>
      <c r="FBU87" s="4"/>
      <c r="FBV87" s="4"/>
      <c r="FBW87" s="4"/>
      <c r="FBX87" s="4"/>
      <c r="FBY87" s="4"/>
      <c r="FBZ87" s="4"/>
      <c r="FCA87" s="4"/>
      <c r="FCB87" s="4"/>
      <c r="FCC87" s="4"/>
      <c r="FCD87" s="4"/>
      <c r="FCE87" s="4"/>
      <c r="FCF87" s="4"/>
      <c r="FCG87" s="4"/>
      <c r="FCH87" s="4"/>
      <c r="FCI87" s="4"/>
      <c r="FCJ87" s="4"/>
      <c r="FCK87" s="4"/>
      <c r="FCL87" s="4"/>
      <c r="FCM87" s="4"/>
      <c r="FCN87" s="4"/>
      <c r="FCO87" s="4"/>
      <c r="FCP87" s="4"/>
      <c r="FCQ87" s="4"/>
      <c r="FCR87" s="4"/>
      <c r="FCS87" s="4"/>
      <c r="FCT87" s="4"/>
      <c r="FCU87" s="4"/>
      <c r="FCV87" s="4"/>
      <c r="FCW87" s="4"/>
      <c r="FCX87" s="4"/>
      <c r="FCY87" s="4"/>
      <c r="FCZ87" s="4"/>
      <c r="FDA87" s="4"/>
      <c r="FDB87" s="4"/>
      <c r="FDC87" s="4"/>
      <c r="FDD87" s="4"/>
      <c r="FDE87" s="4"/>
      <c r="FDF87" s="4"/>
      <c r="FDG87" s="4"/>
      <c r="FDH87" s="4"/>
      <c r="FDI87" s="4"/>
      <c r="FDJ87" s="4"/>
      <c r="FDK87" s="4"/>
      <c r="FDL87" s="4"/>
      <c r="FDM87" s="4"/>
      <c r="FDN87" s="4"/>
      <c r="FDO87" s="4"/>
      <c r="FDP87" s="4"/>
      <c r="FDQ87" s="4"/>
      <c r="FDR87" s="4"/>
      <c r="FDS87" s="4"/>
      <c r="FDT87" s="4"/>
      <c r="FDU87" s="4"/>
      <c r="FDV87" s="4"/>
      <c r="FDW87" s="4"/>
      <c r="FDX87" s="4"/>
      <c r="FDY87" s="4"/>
      <c r="FDZ87" s="4"/>
      <c r="FEA87" s="4"/>
      <c r="FEB87" s="4"/>
      <c r="FEC87" s="4"/>
      <c r="FED87" s="4"/>
      <c r="FEE87" s="4"/>
      <c r="FEF87" s="4"/>
      <c r="FEG87" s="4"/>
      <c r="FEH87" s="4"/>
      <c r="FEI87" s="4"/>
      <c r="FEJ87" s="4"/>
      <c r="FEK87" s="4"/>
      <c r="FEL87" s="4"/>
      <c r="FEM87" s="4"/>
      <c r="FEN87" s="4"/>
      <c r="FEO87" s="4"/>
      <c r="FEP87" s="4"/>
      <c r="FEQ87" s="4"/>
      <c r="FER87" s="4"/>
      <c r="FES87" s="4"/>
      <c r="FET87" s="4"/>
      <c r="FEU87" s="4"/>
      <c r="FEV87" s="4"/>
      <c r="FEW87" s="4"/>
      <c r="FEX87" s="4"/>
      <c r="FEY87" s="4"/>
      <c r="FEZ87" s="4"/>
      <c r="FFA87" s="4"/>
      <c r="FFB87" s="4"/>
      <c r="FFC87" s="4"/>
      <c r="FFD87" s="4"/>
      <c r="FFE87" s="4"/>
      <c r="FFF87" s="4"/>
      <c r="FFG87" s="4"/>
      <c r="FFH87" s="4"/>
      <c r="FFI87" s="4"/>
      <c r="FFJ87" s="4"/>
      <c r="FFK87" s="4"/>
      <c r="FFL87" s="4"/>
      <c r="FFM87" s="4"/>
      <c r="FFN87" s="4"/>
      <c r="FFO87" s="4"/>
      <c r="FFP87" s="4"/>
      <c r="FFQ87" s="4"/>
      <c r="FFR87" s="4"/>
      <c r="FFS87" s="4"/>
      <c r="FFT87" s="4"/>
      <c r="FFU87" s="4"/>
      <c r="FFV87" s="4"/>
      <c r="FFW87" s="4"/>
      <c r="FFX87" s="4"/>
      <c r="FFY87" s="4"/>
      <c r="FFZ87" s="4"/>
      <c r="FGA87" s="4"/>
      <c r="FGB87" s="4"/>
      <c r="FGC87" s="4"/>
      <c r="FGD87" s="4"/>
      <c r="FGE87" s="4"/>
      <c r="FGF87" s="4"/>
      <c r="FGG87" s="4"/>
      <c r="FGH87" s="4"/>
      <c r="FGI87" s="4"/>
      <c r="FGJ87" s="4"/>
      <c r="FGK87" s="4"/>
      <c r="FGL87" s="4"/>
      <c r="FGM87" s="4"/>
      <c r="FGN87" s="4"/>
      <c r="FGO87" s="4"/>
      <c r="FGP87" s="4"/>
      <c r="FGQ87" s="4"/>
      <c r="FGR87" s="4"/>
      <c r="FGS87" s="4"/>
      <c r="FGT87" s="4"/>
      <c r="FGU87" s="4"/>
      <c r="FGV87" s="4"/>
      <c r="FGW87" s="4"/>
      <c r="FGX87" s="4"/>
      <c r="FGY87" s="4"/>
      <c r="FGZ87" s="4"/>
      <c r="FHA87" s="4"/>
      <c r="FHB87" s="4"/>
      <c r="FHC87" s="4"/>
      <c r="FHD87" s="4"/>
      <c r="FHE87" s="4"/>
      <c r="FHF87" s="4"/>
      <c r="FHG87" s="4"/>
      <c r="FHH87" s="4"/>
      <c r="FHI87" s="4"/>
      <c r="FHJ87" s="4"/>
      <c r="FHK87" s="4"/>
      <c r="FHL87" s="4"/>
      <c r="FHM87" s="4"/>
      <c r="FHN87" s="4"/>
      <c r="FHO87" s="4"/>
      <c r="FHP87" s="4"/>
      <c r="FHQ87" s="4"/>
      <c r="FHR87" s="4"/>
      <c r="FHS87" s="4"/>
      <c r="FHT87" s="4"/>
      <c r="FHU87" s="4"/>
      <c r="FHV87" s="4"/>
      <c r="FHW87" s="4"/>
      <c r="FHX87" s="4"/>
      <c r="FHY87" s="4"/>
      <c r="FHZ87" s="4"/>
      <c r="FIA87" s="4"/>
      <c r="FIB87" s="4"/>
      <c r="FIC87" s="4"/>
      <c r="FID87" s="4"/>
      <c r="FIE87" s="4"/>
      <c r="FIF87" s="4"/>
      <c r="FIG87" s="4"/>
      <c r="FIH87" s="4"/>
      <c r="FII87" s="4"/>
      <c r="FIJ87" s="4"/>
      <c r="FIK87" s="4"/>
      <c r="FIL87" s="4"/>
      <c r="FIM87" s="4"/>
      <c r="FIN87" s="4"/>
      <c r="FIO87" s="4"/>
      <c r="FIP87" s="4"/>
      <c r="FIQ87" s="4"/>
      <c r="FIR87" s="4"/>
      <c r="FIS87" s="4"/>
      <c r="FIT87" s="4"/>
      <c r="FIU87" s="4"/>
      <c r="FIV87" s="4"/>
      <c r="FIW87" s="4"/>
      <c r="FIX87" s="4"/>
      <c r="FIY87" s="4"/>
      <c r="FIZ87" s="4"/>
      <c r="FJA87" s="4"/>
      <c r="FJB87" s="4"/>
      <c r="FJC87" s="4"/>
      <c r="FJD87" s="4"/>
      <c r="FJE87" s="4"/>
      <c r="FJF87" s="4"/>
      <c r="FJG87" s="4"/>
      <c r="FJH87" s="4"/>
      <c r="FJI87" s="4"/>
      <c r="FJJ87" s="4"/>
      <c r="FJK87" s="4"/>
      <c r="FJL87" s="4"/>
      <c r="FJM87" s="4"/>
      <c r="FJN87" s="4"/>
      <c r="FJO87" s="4"/>
      <c r="FJP87" s="4"/>
      <c r="FJQ87" s="4"/>
      <c r="FJR87" s="4"/>
      <c r="FJS87" s="4"/>
      <c r="FJT87" s="4"/>
      <c r="FJU87" s="4"/>
      <c r="FJV87" s="4"/>
      <c r="FJW87" s="4"/>
      <c r="FJX87" s="4"/>
      <c r="FJY87" s="4"/>
      <c r="FJZ87" s="4"/>
      <c r="FKA87" s="4"/>
      <c r="FKB87" s="4"/>
      <c r="FKC87" s="4"/>
      <c r="FKD87" s="4"/>
      <c r="FKE87" s="4"/>
      <c r="FKF87" s="4"/>
      <c r="FKG87" s="4"/>
      <c r="FKH87" s="4"/>
      <c r="FKI87" s="4"/>
      <c r="FKJ87" s="4"/>
      <c r="FKK87" s="4"/>
      <c r="FKL87" s="4"/>
      <c r="FKM87" s="4"/>
      <c r="FKN87" s="4"/>
      <c r="FKO87" s="4"/>
      <c r="FKP87" s="4"/>
      <c r="FKQ87" s="4"/>
      <c r="FKR87" s="4"/>
      <c r="FKS87" s="4"/>
      <c r="FKT87" s="4"/>
      <c r="FKU87" s="4"/>
      <c r="FKV87" s="4"/>
      <c r="FKW87" s="4"/>
      <c r="FKX87" s="4"/>
      <c r="FKY87" s="4"/>
      <c r="FKZ87" s="4"/>
      <c r="FLA87" s="4"/>
      <c r="FLB87" s="4"/>
      <c r="FLC87" s="4"/>
      <c r="FLD87" s="4"/>
      <c r="FLE87" s="4"/>
      <c r="FLF87" s="4"/>
      <c r="FLG87" s="4"/>
      <c r="FLH87" s="4"/>
      <c r="FLI87" s="4"/>
      <c r="FLJ87" s="4"/>
      <c r="FLK87" s="4"/>
      <c r="FLL87" s="4"/>
      <c r="FLM87" s="4"/>
      <c r="FLN87" s="4"/>
      <c r="FLO87" s="4"/>
      <c r="FLP87" s="4"/>
      <c r="FLQ87" s="4"/>
      <c r="FLR87" s="4"/>
      <c r="FLS87" s="4"/>
      <c r="FLT87" s="4"/>
      <c r="FLU87" s="4"/>
      <c r="FLV87" s="4"/>
      <c r="FLW87" s="4"/>
      <c r="FLX87" s="4"/>
      <c r="FLY87" s="4"/>
      <c r="FLZ87" s="4"/>
      <c r="FMA87" s="4"/>
      <c r="FMB87" s="4"/>
      <c r="FMC87" s="4"/>
      <c r="FMD87" s="4"/>
      <c r="FME87" s="4"/>
      <c r="FMF87" s="4"/>
      <c r="FMG87" s="4"/>
      <c r="FMH87" s="4"/>
      <c r="FMI87" s="4"/>
      <c r="FMJ87" s="4"/>
      <c r="FMK87" s="4"/>
      <c r="FML87" s="4"/>
      <c r="FMM87" s="4"/>
      <c r="FMN87" s="4"/>
      <c r="FMO87" s="4"/>
      <c r="FMP87" s="4"/>
      <c r="FMQ87" s="4"/>
      <c r="FMR87" s="4"/>
      <c r="FMS87" s="4"/>
      <c r="FMT87" s="4"/>
      <c r="FMU87" s="4"/>
      <c r="FMV87" s="4"/>
      <c r="FMW87" s="4"/>
      <c r="FMX87" s="4"/>
      <c r="FMY87" s="4"/>
      <c r="FMZ87" s="4"/>
      <c r="FNA87" s="4"/>
      <c r="FNB87" s="4"/>
      <c r="FNC87" s="4"/>
      <c r="FND87" s="4"/>
      <c r="FNE87" s="4"/>
      <c r="FNF87" s="4"/>
      <c r="FNG87" s="4"/>
      <c r="FNH87" s="4"/>
      <c r="FNI87" s="4"/>
      <c r="FNJ87" s="4"/>
      <c r="FNK87" s="4"/>
      <c r="FNL87" s="4"/>
      <c r="FNM87" s="4"/>
      <c r="FNN87" s="4"/>
      <c r="FNO87" s="4"/>
      <c r="FNP87" s="4"/>
      <c r="FNQ87" s="4"/>
      <c r="FNR87" s="4"/>
      <c r="FNS87" s="4"/>
      <c r="FNT87" s="4"/>
      <c r="FNU87" s="4"/>
      <c r="FNV87" s="4"/>
      <c r="FNW87" s="4"/>
      <c r="FNX87" s="4"/>
      <c r="FNY87" s="4"/>
      <c r="FNZ87" s="4"/>
      <c r="FOA87" s="4"/>
      <c r="FOB87" s="4"/>
      <c r="FOC87" s="4"/>
      <c r="FOD87" s="4"/>
      <c r="FOE87" s="4"/>
      <c r="FOF87" s="4"/>
      <c r="FOG87" s="4"/>
      <c r="FOH87" s="4"/>
      <c r="FOI87" s="4"/>
      <c r="FOJ87" s="4"/>
      <c r="FOK87" s="4"/>
      <c r="FOL87" s="4"/>
      <c r="FOM87" s="4"/>
      <c r="FON87" s="4"/>
      <c r="FOO87" s="4"/>
      <c r="FOP87" s="4"/>
      <c r="FOQ87" s="4"/>
      <c r="FOR87" s="4"/>
      <c r="FOS87" s="4"/>
      <c r="FOT87" s="4"/>
      <c r="FOU87" s="4"/>
      <c r="FOV87" s="4"/>
      <c r="FOW87" s="4"/>
      <c r="FOX87" s="4"/>
      <c r="FOY87" s="4"/>
      <c r="FOZ87" s="4"/>
      <c r="FPA87" s="4"/>
      <c r="FPB87" s="4"/>
      <c r="FPC87" s="4"/>
      <c r="FPD87" s="4"/>
      <c r="FPE87" s="4"/>
      <c r="FPF87" s="4"/>
      <c r="FPG87" s="4"/>
      <c r="FPH87" s="4"/>
      <c r="FPI87" s="4"/>
      <c r="FPJ87" s="4"/>
      <c r="FPK87" s="4"/>
      <c r="FPL87" s="4"/>
      <c r="FPM87" s="4"/>
      <c r="FPN87" s="4"/>
      <c r="FPO87" s="4"/>
      <c r="FPP87" s="4"/>
      <c r="FPQ87" s="4"/>
      <c r="FPR87" s="4"/>
      <c r="FPS87" s="4"/>
      <c r="FPT87" s="4"/>
      <c r="FPU87" s="4"/>
      <c r="FPV87" s="4"/>
      <c r="FPW87" s="4"/>
      <c r="FPX87" s="4"/>
      <c r="FPY87" s="4"/>
      <c r="FPZ87" s="4"/>
      <c r="FQA87" s="4"/>
      <c r="FQB87" s="4"/>
      <c r="FQC87" s="4"/>
      <c r="FQD87" s="4"/>
      <c r="FQE87" s="4"/>
      <c r="FQF87" s="4"/>
      <c r="FQG87" s="4"/>
      <c r="FQH87" s="4"/>
      <c r="FQI87" s="4"/>
      <c r="FQJ87" s="4"/>
      <c r="FQK87" s="4"/>
      <c r="FQL87" s="4"/>
      <c r="FQM87" s="4"/>
      <c r="FQN87" s="4"/>
      <c r="FQO87" s="4"/>
      <c r="FQP87" s="4"/>
      <c r="FQQ87" s="4"/>
      <c r="FQR87" s="4"/>
      <c r="FQS87" s="4"/>
      <c r="FQT87" s="4"/>
      <c r="FQU87" s="4"/>
      <c r="FQV87" s="4"/>
      <c r="FQW87" s="4"/>
      <c r="FQX87" s="4"/>
      <c r="FQY87" s="4"/>
      <c r="FQZ87" s="4"/>
      <c r="FRA87" s="4"/>
      <c r="FRB87" s="4"/>
      <c r="FRC87" s="4"/>
      <c r="FRD87" s="4"/>
      <c r="FRE87" s="4"/>
      <c r="FRF87" s="4"/>
      <c r="FRG87" s="4"/>
      <c r="FRH87" s="4"/>
      <c r="FRI87" s="4"/>
      <c r="FRJ87" s="4"/>
      <c r="FRK87" s="4"/>
      <c r="FRL87" s="4"/>
      <c r="FRM87" s="4"/>
      <c r="FRN87" s="4"/>
      <c r="FRO87" s="4"/>
      <c r="FRP87" s="4"/>
      <c r="FRQ87" s="4"/>
      <c r="FRR87" s="4"/>
      <c r="FRS87" s="4"/>
      <c r="FRT87" s="4"/>
      <c r="FRU87" s="4"/>
      <c r="FRV87" s="4"/>
      <c r="FRW87" s="4"/>
      <c r="FRX87" s="4"/>
      <c r="FRY87" s="4"/>
      <c r="FRZ87" s="4"/>
      <c r="FSA87" s="4"/>
      <c r="FSB87" s="4"/>
      <c r="FSC87" s="4"/>
      <c r="FSD87" s="4"/>
      <c r="FSE87" s="4"/>
      <c r="FSF87" s="4"/>
      <c r="FSG87" s="4"/>
      <c r="FSH87" s="4"/>
      <c r="FSI87" s="4"/>
      <c r="FSJ87" s="4"/>
      <c r="FSK87" s="4"/>
      <c r="FSL87" s="4"/>
      <c r="FSM87" s="4"/>
      <c r="FSN87" s="4"/>
      <c r="FSO87" s="4"/>
      <c r="FSP87" s="4"/>
      <c r="FSQ87" s="4"/>
      <c r="FSR87" s="4"/>
      <c r="FSS87" s="4"/>
      <c r="FST87" s="4"/>
      <c r="FSU87" s="4"/>
      <c r="FSV87" s="4"/>
      <c r="FSW87" s="4"/>
      <c r="FSX87" s="4"/>
      <c r="FSY87" s="4"/>
      <c r="FSZ87" s="4"/>
      <c r="FTA87" s="4"/>
      <c r="FTB87" s="4"/>
      <c r="FTC87" s="4"/>
      <c r="FTD87" s="4"/>
      <c r="FTE87" s="4"/>
      <c r="FTF87" s="4"/>
      <c r="FTG87" s="4"/>
      <c r="FTH87" s="4"/>
      <c r="FTI87" s="4"/>
      <c r="FTJ87" s="4"/>
      <c r="FTK87" s="4"/>
      <c r="FTL87" s="4"/>
      <c r="FTM87" s="4"/>
      <c r="FTN87" s="4"/>
      <c r="FTO87" s="4"/>
      <c r="FTP87" s="4"/>
      <c r="FTQ87" s="4"/>
      <c r="FTR87" s="4"/>
      <c r="FTS87" s="4"/>
      <c r="FTT87" s="4"/>
      <c r="FTU87" s="4"/>
      <c r="FTV87" s="4"/>
      <c r="FTW87" s="4"/>
      <c r="FTX87" s="4"/>
      <c r="FTY87" s="4"/>
      <c r="FTZ87" s="4"/>
      <c r="FUA87" s="4"/>
      <c r="FUB87" s="4"/>
      <c r="FUC87" s="4"/>
      <c r="FUD87" s="4"/>
      <c r="FUE87" s="4"/>
      <c r="FUF87" s="4"/>
      <c r="FUG87" s="4"/>
      <c r="FUH87" s="4"/>
      <c r="FUI87" s="4"/>
      <c r="FUJ87" s="4"/>
      <c r="FUK87" s="4"/>
      <c r="FUL87" s="4"/>
      <c r="FUM87" s="4"/>
      <c r="FUN87" s="4"/>
      <c r="FUO87" s="4"/>
      <c r="FUP87" s="4"/>
      <c r="FUQ87" s="4"/>
      <c r="FUR87" s="4"/>
      <c r="FUS87" s="4"/>
      <c r="FUT87" s="4"/>
      <c r="FUU87" s="4"/>
      <c r="FUV87" s="4"/>
      <c r="FUW87" s="4"/>
      <c r="FUX87" s="4"/>
      <c r="FUY87" s="4"/>
      <c r="FUZ87" s="4"/>
      <c r="FVA87" s="4"/>
      <c r="FVB87" s="4"/>
      <c r="FVC87" s="4"/>
      <c r="FVD87" s="4"/>
      <c r="FVE87" s="4"/>
      <c r="FVF87" s="4"/>
      <c r="FVG87" s="4"/>
      <c r="FVH87" s="4"/>
      <c r="FVI87" s="4"/>
      <c r="FVJ87" s="4"/>
      <c r="FVK87" s="4"/>
      <c r="FVL87" s="4"/>
      <c r="FVM87" s="4"/>
      <c r="FVN87" s="4"/>
      <c r="FVO87" s="4"/>
      <c r="FVP87" s="4"/>
      <c r="FVQ87" s="4"/>
      <c r="FVR87" s="4"/>
      <c r="FVS87" s="4"/>
      <c r="FVT87" s="4"/>
      <c r="FVU87" s="4"/>
      <c r="FVV87" s="4"/>
      <c r="FVW87" s="4"/>
      <c r="FVX87" s="4"/>
      <c r="FVY87" s="4"/>
      <c r="FVZ87" s="4"/>
      <c r="FWA87" s="4"/>
      <c r="FWB87" s="4"/>
      <c r="FWC87" s="4"/>
      <c r="FWD87" s="4"/>
      <c r="FWE87" s="4"/>
      <c r="FWF87" s="4"/>
      <c r="FWG87" s="4"/>
      <c r="FWH87" s="4"/>
      <c r="FWI87" s="4"/>
      <c r="FWJ87" s="4"/>
      <c r="FWK87" s="4"/>
      <c r="FWL87" s="4"/>
      <c r="FWM87" s="4"/>
      <c r="FWN87" s="4"/>
      <c r="FWO87" s="4"/>
      <c r="FWP87" s="4"/>
      <c r="FWQ87" s="4"/>
      <c r="FWR87" s="4"/>
      <c r="FWS87" s="4"/>
      <c r="FWT87" s="4"/>
      <c r="FWU87" s="4"/>
      <c r="FWV87" s="4"/>
      <c r="FWW87" s="4"/>
      <c r="FWX87" s="4"/>
      <c r="FWY87" s="4"/>
      <c r="FWZ87" s="4"/>
      <c r="FXA87" s="4"/>
      <c r="FXB87" s="4"/>
      <c r="FXC87" s="4"/>
      <c r="FXD87" s="4"/>
      <c r="FXE87" s="4"/>
      <c r="FXF87" s="4"/>
      <c r="FXG87" s="4"/>
      <c r="FXH87" s="4"/>
      <c r="FXI87" s="4"/>
      <c r="FXJ87" s="4"/>
      <c r="FXK87" s="4"/>
      <c r="FXL87" s="4"/>
      <c r="FXM87" s="4"/>
      <c r="FXN87" s="4"/>
      <c r="FXO87" s="4"/>
      <c r="FXP87" s="4"/>
      <c r="FXQ87" s="4"/>
      <c r="FXR87" s="4"/>
      <c r="FXS87" s="4"/>
      <c r="FXT87" s="4"/>
      <c r="FXU87" s="4"/>
      <c r="FXV87" s="4"/>
      <c r="FXW87" s="4"/>
      <c r="FXX87" s="4"/>
      <c r="FXY87" s="4"/>
      <c r="FXZ87" s="4"/>
      <c r="FYA87" s="4"/>
      <c r="FYB87" s="4"/>
      <c r="FYC87" s="4"/>
      <c r="FYD87" s="4"/>
      <c r="FYE87" s="4"/>
      <c r="FYF87" s="4"/>
      <c r="FYG87" s="4"/>
      <c r="FYH87" s="4"/>
      <c r="FYI87" s="4"/>
      <c r="FYJ87" s="4"/>
      <c r="FYK87" s="4"/>
      <c r="FYL87" s="4"/>
      <c r="FYM87" s="4"/>
      <c r="FYN87" s="4"/>
      <c r="FYO87" s="4"/>
      <c r="FYP87" s="4"/>
      <c r="FYQ87" s="4"/>
      <c r="FYR87" s="4"/>
      <c r="FYS87" s="4"/>
      <c r="FYT87" s="4"/>
      <c r="FYU87" s="4"/>
      <c r="FYV87" s="4"/>
      <c r="FYW87" s="4"/>
      <c r="FYX87" s="4"/>
      <c r="FYY87" s="4"/>
      <c r="FYZ87" s="4"/>
      <c r="FZA87" s="4"/>
      <c r="FZB87" s="4"/>
      <c r="FZC87" s="4"/>
      <c r="FZD87" s="4"/>
      <c r="FZE87" s="4"/>
      <c r="FZF87" s="4"/>
      <c r="FZG87" s="4"/>
      <c r="FZH87" s="4"/>
      <c r="FZI87" s="4"/>
      <c r="FZJ87" s="4"/>
      <c r="FZK87" s="4"/>
      <c r="FZL87" s="4"/>
      <c r="FZM87" s="4"/>
      <c r="FZN87" s="4"/>
      <c r="FZO87" s="4"/>
      <c r="FZP87" s="4"/>
      <c r="FZQ87" s="4"/>
      <c r="FZR87" s="4"/>
      <c r="FZS87" s="4"/>
      <c r="FZT87" s="4"/>
      <c r="FZU87" s="4"/>
      <c r="FZV87" s="4"/>
      <c r="FZW87" s="4"/>
      <c r="FZX87" s="4"/>
      <c r="FZY87" s="4"/>
      <c r="FZZ87" s="4"/>
      <c r="GAA87" s="4"/>
      <c r="GAB87" s="4"/>
      <c r="GAC87" s="4"/>
      <c r="GAD87" s="4"/>
      <c r="GAE87" s="4"/>
      <c r="GAF87" s="4"/>
      <c r="GAG87" s="4"/>
      <c r="GAH87" s="4"/>
      <c r="GAI87" s="4"/>
      <c r="GAJ87" s="4"/>
      <c r="GAK87" s="4"/>
      <c r="GAL87" s="4"/>
      <c r="GAM87" s="4"/>
      <c r="GAN87" s="4"/>
      <c r="GAO87" s="4"/>
      <c r="GAP87" s="4"/>
      <c r="GAQ87" s="4"/>
      <c r="GAR87" s="4"/>
      <c r="GAS87" s="4"/>
      <c r="GAT87" s="4"/>
      <c r="GAU87" s="4"/>
      <c r="GAV87" s="4"/>
      <c r="GAW87" s="4"/>
      <c r="GAX87" s="4"/>
      <c r="GAY87" s="4"/>
      <c r="GAZ87" s="4"/>
      <c r="GBA87" s="4"/>
      <c r="GBB87" s="4"/>
      <c r="GBC87" s="4"/>
      <c r="GBD87" s="4"/>
      <c r="GBE87" s="4"/>
      <c r="GBF87" s="4"/>
      <c r="GBG87" s="4"/>
      <c r="GBH87" s="4"/>
      <c r="GBI87" s="4"/>
      <c r="GBJ87" s="4"/>
      <c r="GBK87" s="4"/>
      <c r="GBL87" s="4"/>
      <c r="GBM87" s="4"/>
      <c r="GBN87" s="4"/>
      <c r="GBO87" s="4"/>
      <c r="GBP87" s="4"/>
      <c r="GBQ87" s="4"/>
      <c r="GBR87" s="4"/>
      <c r="GBS87" s="4"/>
      <c r="GBT87" s="4"/>
      <c r="GBU87" s="4"/>
      <c r="GBV87" s="4"/>
      <c r="GBW87" s="4"/>
      <c r="GBX87" s="4"/>
      <c r="GBY87" s="4"/>
      <c r="GBZ87" s="4"/>
      <c r="GCA87" s="4"/>
      <c r="GCB87" s="4"/>
      <c r="GCC87" s="4"/>
      <c r="GCD87" s="4"/>
      <c r="GCE87" s="4"/>
      <c r="GCF87" s="4"/>
      <c r="GCG87" s="4"/>
      <c r="GCH87" s="4"/>
      <c r="GCI87" s="4"/>
      <c r="GCJ87" s="4"/>
      <c r="GCK87" s="4"/>
      <c r="GCL87" s="4"/>
      <c r="GCM87" s="4"/>
      <c r="GCN87" s="4"/>
      <c r="GCO87" s="4"/>
      <c r="GCP87" s="4"/>
      <c r="GCQ87" s="4"/>
      <c r="GCR87" s="4"/>
      <c r="GCS87" s="4"/>
      <c r="GCT87" s="4"/>
      <c r="GCU87" s="4"/>
      <c r="GCV87" s="4"/>
      <c r="GCW87" s="4"/>
      <c r="GCX87" s="4"/>
      <c r="GCY87" s="4"/>
      <c r="GCZ87" s="4"/>
      <c r="GDA87" s="4"/>
      <c r="GDB87" s="4"/>
      <c r="GDC87" s="4"/>
      <c r="GDD87" s="4"/>
      <c r="GDE87" s="4"/>
      <c r="GDF87" s="4"/>
      <c r="GDG87" s="4"/>
      <c r="GDH87" s="4"/>
      <c r="GDI87" s="4"/>
      <c r="GDJ87" s="4"/>
      <c r="GDK87" s="4"/>
      <c r="GDL87" s="4"/>
      <c r="GDM87" s="4"/>
      <c r="GDN87" s="4"/>
      <c r="GDO87" s="4"/>
      <c r="GDP87" s="4"/>
      <c r="GDQ87" s="4"/>
      <c r="GDR87" s="4"/>
      <c r="GDS87" s="4"/>
      <c r="GDT87" s="4"/>
      <c r="GDU87" s="4"/>
      <c r="GDV87" s="4"/>
      <c r="GDW87" s="4"/>
      <c r="GDX87" s="4"/>
      <c r="GDY87" s="4"/>
      <c r="GDZ87" s="4"/>
      <c r="GEA87" s="4"/>
      <c r="GEB87" s="4"/>
      <c r="GEC87" s="4"/>
      <c r="GED87" s="4"/>
      <c r="GEE87" s="4"/>
      <c r="GEF87" s="4"/>
      <c r="GEG87" s="4"/>
      <c r="GEH87" s="4"/>
      <c r="GEI87" s="4"/>
      <c r="GEJ87" s="4"/>
      <c r="GEK87" s="4"/>
      <c r="GEL87" s="4"/>
      <c r="GEM87" s="4"/>
      <c r="GEN87" s="4"/>
      <c r="GEO87" s="4"/>
      <c r="GEP87" s="4"/>
      <c r="GEQ87" s="4"/>
      <c r="GER87" s="4"/>
      <c r="GES87" s="4"/>
      <c r="GET87" s="4"/>
      <c r="GEU87" s="4"/>
      <c r="GEV87" s="4"/>
      <c r="GEW87" s="4"/>
      <c r="GEX87" s="4"/>
      <c r="GEY87" s="4"/>
      <c r="GEZ87" s="4"/>
      <c r="GFA87" s="4"/>
      <c r="GFB87" s="4"/>
      <c r="GFC87" s="4"/>
      <c r="GFD87" s="4"/>
      <c r="GFE87" s="4"/>
      <c r="GFF87" s="4"/>
      <c r="GFG87" s="4"/>
      <c r="GFH87" s="4"/>
      <c r="GFI87" s="4"/>
      <c r="GFJ87" s="4"/>
      <c r="GFK87" s="4"/>
      <c r="GFL87" s="4"/>
      <c r="GFM87" s="4"/>
      <c r="GFN87" s="4"/>
      <c r="GFO87" s="4"/>
      <c r="GFP87" s="4"/>
      <c r="GFQ87" s="4"/>
      <c r="GFR87" s="4"/>
      <c r="GFS87" s="4"/>
      <c r="GFT87" s="4"/>
      <c r="GFU87" s="4"/>
      <c r="GFV87" s="4"/>
      <c r="GFW87" s="4"/>
      <c r="GFX87" s="4"/>
      <c r="GFY87" s="4"/>
      <c r="GFZ87" s="4"/>
      <c r="GGA87" s="4"/>
      <c r="GGB87" s="4"/>
      <c r="GGC87" s="4"/>
      <c r="GGD87" s="4"/>
      <c r="GGE87" s="4"/>
      <c r="GGF87" s="4"/>
      <c r="GGG87" s="4"/>
      <c r="GGH87" s="4"/>
      <c r="GGI87" s="4"/>
      <c r="GGJ87" s="4"/>
      <c r="GGK87" s="4"/>
      <c r="GGL87" s="4"/>
      <c r="GGM87" s="4"/>
      <c r="GGN87" s="4"/>
      <c r="GGO87" s="4"/>
      <c r="GGP87" s="4"/>
      <c r="GGQ87" s="4"/>
      <c r="GGR87" s="4"/>
      <c r="GGS87" s="4"/>
      <c r="GGT87" s="4"/>
      <c r="GGU87" s="4"/>
      <c r="GGV87" s="4"/>
      <c r="GGW87" s="4"/>
      <c r="GGX87" s="4"/>
      <c r="GGY87" s="4"/>
      <c r="GGZ87" s="4"/>
      <c r="GHA87" s="4"/>
      <c r="GHB87" s="4"/>
      <c r="GHC87" s="4"/>
      <c r="GHD87" s="4"/>
      <c r="GHE87" s="4"/>
      <c r="GHF87" s="4"/>
      <c r="GHG87" s="4"/>
      <c r="GHH87" s="4"/>
      <c r="GHI87" s="4"/>
      <c r="GHJ87" s="4"/>
      <c r="GHK87" s="4"/>
      <c r="GHL87" s="4"/>
      <c r="GHM87" s="4"/>
      <c r="GHN87" s="4"/>
      <c r="GHO87" s="4"/>
      <c r="GHP87" s="4"/>
      <c r="GHQ87" s="4"/>
      <c r="GHR87" s="4"/>
      <c r="GHS87" s="4"/>
      <c r="GHT87" s="4"/>
      <c r="GHU87" s="4"/>
      <c r="GHV87" s="4"/>
      <c r="GHW87" s="4"/>
      <c r="GHX87" s="4"/>
      <c r="GHY87" s="4"/>
      <c r="GHZ87" s="4"/>
      <c r="GIA87" s="4"/>
      <c r="GIB87" s="4"/>
      <c r="GIC87" s="4"/>
      <c r="GID87" s="4"/>
      <c r="GIE87" s="4"/>
      <c r="GIF87" s="4"/>
      <c r="GIG87" s="4"/>
      <c r="GIH87" s="4"/>
      <c r="GII87" s="4"/>
      <c r="GIJ87" s="4"/>
      <c r="GIK87" s="4"/>
      <c r="GIL87" s="4"/>
      <c r="GIM87" s="4"/>
      <c r="GIN87" s="4"/>
      <c r="GIO87" s="4"/>
      <c r="GIP87" s="4"/>
      <c r="GIQ87" s="4"/>
      <c r="GIR87" s="4"/>
      <c r="GIS87" s="4"/>
      <c r="GIT87" s="4"/>
      <c r="GIU87" s="4"/>
      <c r="GIV87" s="4"/>
      <c r="GIW87" s="4"/>
      <c r="GIX87" s="4"/>
      <c r="GIY87" s="4"/>
      <c r="GIZ87" s="4"/>
      <c r="GJA87" s="4"/>
      <c r="GJB87" s="4"/>
      <c r="GJC87" s="4"/>
      <c r="GJD87" s="4"/>
      <c r="GJE87" s="4"/>
      <c r="GJF87" s="4"/>
      <c r="GJG87" s="4"/>
      <c r="GJH87" s="4"/>
      <c r="GJI87" s="4"/>
      <c r="GJJ87" s="4"/>
      <c r="GJK87" s="4"/>
      <c r="GJL87" s="4"/>
      <c r="GJM87" s="4"/>
      <c r="GJN87" s="4"/>
      <c r="GJO87" s="4"/>
      <c r="GJP87" s="4"/>
      <c r="GJQ87" s="4"/>
      <c r="GJR87" s="4"/>
      <c r="GJS87" s="4"/>
      <c r="GJT87" s="4"/>
      <c r="GJU87" s="4"/>
      <c r="GJV87" s="4"/>
      <c r="GJW87" s="4"/>
      <c r="GJX87" s="4"/>
      <c r="GJY87" s="4"/>
      <c r="GJZ87" s="4"/>
      <c r="GKA87" s="4"/>
      <c r="GKB87" s="4"/>
      <c r="GKC87" s="4"/>
      <c r="GKD87" s="4"/>
      <c r="GKE87" s="4"/>
      <c r="GKF87" s="4"/>
      <c r="GKG87" s="4"/>
      <c r="GKH87" s="4"/>
      <c r="GKI87" s="4"/>
      <c r="GKJ87" s="4"/>
      <c r="GKK87" s="4"/>
      <c r="GKL87" s="4"/>
      <c r="GKM87" s="4"/>
      <c r="GKN87" s="4"/>
      <c r="GKO87" s="4"/>
      <c r="GKP87" s="4"/>
      <c r="GKQ87" s="4"/>
      <c r="GKR87" s="4"/>
      <c r="GKS87" s="4"/>
      <c r="GKT87" s="4"/>
      <c r="GKU87" s="4"/>
      <c r="GKV87" s="4"/>
      <c r="GKW87" s="4"/>
      <c r="GKX87" s="4"/>
      <c r="GKY87" s="4"/>
      <c r="GKZ87" s="4"/>
      <c r="GLA87" s="4"/>
      <c r="GLB87" s="4"/>
      <c r="GLC87" s="4"/>
      <c r="GLD87" s="4"/>
      <c r="GLE87" s="4"/>
      <c r="GLF87" s="4"/>
      <c r="GLG87" s="4"/>
      <c r="GLH87" s="4"/>
      <c r="GLI87" s="4"/>
      <c r="GLJ87" s="4"/>
      <c r="GLK87" s="4"/>
      <c r="GLL87" s="4"/>
      <c r="GLM87" s="4"/>
      <c r="GLN87" s="4"/>
      <c r="GLO87" s="4"/>
      <c r="GLP87" s="4"/>
      <c r="GLQ87" s="4"/>
      <c r="GLR87" s="4"/>
      <c r="GLS87" s="4"/>
      <c r="GLT87" s="4"/>
      <c r="GLU87" s="4"/>
      <c r="GLV87" s="4"/>
      <c r="GLW87" s="4"/>
      <c r="GLX87" s="4"/>
      <c r="GLY87" s="4"/>
      <c r="GLZ87" s="4"/>
      <c r="GMA87" s="4"/>
      <c r="GMB87" s="4"/>
      <c r="GMC87" s="4"/>
      <c r="GMD87" s="4"/>
      <c r="GME87" s="4"/>
      <c r="GMF87" s="4"/>
      <c r="GMG87" s="4"/>
      <c r="GMH87" s="4"/>
      <c r="GMI87" s="4"/>
      <c r="GMJ87" s="4"/>
      <c r="GMK87" s="4"/>
      <c r="GML87" s="4"/>
      <c r="GMM87" s="4"/>
      <c r="GMN87" s="4"/>
      <c r="GMO87" s="4"/>
      <c r="GMP87" s="4"/>
      <c r="GMQ87" s="4"/>
      <c r="GMR87" s="4"/>
      <c r="GMS87" s="4"/>
      <c r="GMT87" s="4"/>
      <c r="GMU87" s="4"/>
      <c r="GMV87" s="4"/>
      <c r="GMW87" s="4"/>
      <c r="GMX87" s="4"/>
      <c r="GMY87" s="4"/>
      <c r="GMZ87" s="4"/>
      <c r="GNA87" s="4"/>
      <c r="GNB87" s="4"/>
      <c r="GNC87" s="4"/>
      <c r="GND87" s="4"/>
      <c r="GNE87" s="4"/>
      <c r="GNF87" s="4"/>
      <c r="GNG87" s="4"/>
      <c r="GNH87" s="4"/>
      <c r="GNI87" s="4"/>
      <c r="GNJ87" s="4"/>
      <c r="GNK87" s="4"/>
      <c r="GNL87" s="4"/>
      <c r="GNM87" s="4"/>
      <c r="GNN87" s="4"/>
      <c r="GNO87" s="4"/>
      <c r="GNP87" s="4"/>
      <c r="GNQ87" s="4"/>
      <c r="GNR87" s="4"/>
      <c r="GNS87" s="4"/>
      <c r="GNT87" s="4"/>
      <c r="GNU87" s="4"/>
      <c r="GNV87" s="4"/>
      <c r="GNW87" s="4"/>
      <c r="GNX87" s="4"/>
      <c r="GNY87" s="4"/>
      <c r="GNZ87" s="4"/>
      <c r="GOA87" s="4"/>
      <c r="GOB87" s="4"/>
      <c r="GOC87" s="4"/>
      <c r="GOD87" s="4"/>
      <c r="GOE87" s="4"/>
      <c r="GOF87" s="4"/>
      <c r="GOG87" s="4"/>
      <c r="GOH87" s="4"/>
      <c r="GOI87" s="4"/>
      <c r="GOJ87" s="4"/>
      <c r="GOK87" s="4"/>
      <c r="GOL87" s="4"/>
      <c r="GOM87" s="4"/>
      <c r="GON87" s="4"/>
      <c r="GOO87" s="4"/>
      <c r="GOP87" s="4"/>
      <c r="GOQ87" s="4"/>
      <c r="GOR87" s="4"/>
      <c r="GOS87" s="4"/>
      <c r="GOT87" s="4"/>
      <c r="GOU87" s="4"/>
      <c r="GOV87" s="4"/>
      <c r="GOW87" s="4"/>
      <c r="GOX87" s="4"/>
      <c r="GOY87" s="4"/>
      <c r="GOZ87" s="4"/>
      <c r="GPA87" s="4"/>
      <c r="GPB87" s="4"/>
      <c r="GPC87" s="4"/>
      <c r="GPD87" s="4"/>
      <c r="GPE87" s="4"/>
      <c r="GPF87" s="4"/>
      <c r="GPG87" s="4"/>
      <c r="GPH87" s="4"/>
      <c r="GPI87" s="4"/>
      <c r="GPJ87" s="4"/>
      <c r="GPK87" s="4"/>
      <c r="GPL87" s="4"/>
      <c r="GPM87" s="4"/>
      <c r="GPN87" s="4"/>
      <c r="GPO87" s="4"/>
      <c r="GPP87" s="4"/>
      <c r="GPQ87" s="4"/>
      <c r="GPR87" s="4"/>
      <c r="GPS87" s="4"/>
      <c r="GPT87" s="4"/>
      <c r="GPU87" s="4"/>
      <c r="GPV87" s="4"/>
      <c r="GPW87" s="4"/>
      <c r="GPX87" s="4"/>
      <c r="GPY87" s="4"/>
      <c r="GPZ87" s="4"/>
      <c r="GQA87" s="4"/>
      <c r="GQB87" s="4"/>
      <c r="GQC87" s="4"/>
      <c r="GQD87" s="4"/>
      <c r="GQE87" s="4"/>
      <c r="GQF87" s="4"/>
      <c r="GQG87" s="4"/>
      <c r="GQH87" s="4"/>
      <c r="GQI87" s="4"/>
      <c r="GQJ87" s="4"/>
      <c r="GQK87" s="4"/>
      <c r="GQL87" s="4"/>
      <c r="GQM87" s="4"/>
      <c r="GQN87" s="4"/>
      <c r="GQO87" s="4"/>
      <c r="GQP87" s="4"/>
      <c r="GQQ87" s="4"/>
      <c r="GQR87" s="4"/>
      <c r="GQS87" s="4"/>
      <c r="GQT87" s="4"/>
      <c r="GQU87" s="4"/>
      <c r="GQV87" s="4"/>
      <c r="GQW87" s="4"/>
      <c r="GQX87" s="4"/>
      <c r="GQY87" s="4"/>
      <c r="GQZ87" s="4"/>
      <c r="GRA87" s="4"/>
      <c r="GRB87" s="4"/>
      <c r="GRC87" s="4"/>
      <c r="GRD87" s="4"/>
      <c r="GRE87" s="4"/>
      <c r="GRF87" s="4"/>
      <c r="GRG87" s="4"/>
      <c r="GRH87" s="4"/>
      <c r="GRI87" s="4"/>
      <c r="GRJ87" s="4"/>
      <c r="GRK87" s="4"/>
      <c r="GRL87" s="4"/>
      <c r="GRM87" s="4"/>
      <c r="GRN87" s="4"/>
      <c r="GRO87" s="4"/>
      <c r="GRP87" s="4"/>
      <c r="GRQ87" s="4"/>
      <c r="GRR87" s="4"/>
      <c r="GRS87" s="4"/>
      <c r="GRT87" s="4"/>
      <c r="GRU87" s="4"/>
      <c r="GRV87" s="4"/>
      <c r="GRW87" s="4"/>
      <c r="GRX87" s="4"/>
      <c r="GRY87" s="4"/>
      <c r="GRZ87" s="4"/>
      <c r="GSA87" s="4"/>
      <c r="GSB87" s="4"/>
      <c r="GSC87" s="4"/>
      <c r="GSD87" s="4"/>
      <c r="GSE87" s="4"/>
      <c r="GSF87" s="4"/>
      <c r="GSG87" s="4"/>
      <c r="GSH87" s="4"/>
      <c r="GSI87" s="4"/>
      <c r="GSJ87" s="4"/>
      <c r="GSK87" s="4"/>
      <c r="GSL87" s="4"/>
      <c r="GSM87" s="4"/>
      <c r="GSN87" s="4"/>
      <c r="GSO87" s="4"/>
      <c r="GSP87" s="4"/>
      <c r="GSQ87" s="4"/>
      <c r="GSR87" s="4"/>
      <c r="GSS87" s="4"/>
      <c r="GST87" s="4"/>
      <c r="GSU87" s="4"/>
      <c r="GSV87" s="4"/>
      <c r="GSW87" s="4"/>
      <c r="GSX87" s="4"/>
      <c r="GSY87" s="4"/>
      <c r="GSZ87" s="4"/>
      <c r="GTA87" s="4"/>
      <c r="GTB87" s="4"/>
      <c r="GTC87" s="4"/>
      <c r="GTD87" s="4"/>
      <c r="GTE87" s="4"/>
      <c r="GTF87" s="4"/>
      <c r="GTG87" s="4"/>
      <c r="GTH87" s="4"/>
      <c r="GTI87" s="4"/>
      <c r="GTJ87" s="4"/>
      <c r="GTK87" s="4"/>
      <c r="GTL87" s="4"/>
      <c r="GTM87" s="4"/>
      <c r="GTN87" s="4"/>
      <c r="GTO87" s="4"/>
      <c r="GTP87" s="4"/>
      <c r="GTQ87" s="4"/>
      <c r="GTR87" s="4"/>
      <c r="GTS87" s="4"/>
      <c r="GTT87" s="4"/>
      <c r="GTU87" s="4"/>
      <c r="GTV87" s="4"/>
      <c r="GTW87" s="4"/>
      <c r="GTX87" s="4"/>
      <c r="GTY87" s="4"/>
      <c r="GTZ87" s="4"/>
      <c r="GUA87" s="4"/>
      <c r="GUB87" s="4"/>
      <c r="GUC87" s="4"/>
      <c r="GUD87" s="4"/>
      <c r="GUE87" s="4"/>
      <c r="GUF87" s="4"/>
      <c r="GUG87" s="4"/>
      <c r="GUH87" s="4"/>
      <c r="GUI87" s="4"/>
      <c r="GUJ87" s="4"/>
      <c r="GUK87" s="4"/>
      <c r="GUL87" s="4"/>
      <c r="GUM87" s="4"/>
      <c r="GUN87" s="4"/>
      <c r="GUO87" s="4"/>
      <c r="GUP87" s="4"/>
      <c r="GUQ87" s="4"/>
      <c r="GUR87" s="4"/>
      <c r="GUS87" s="4"/>
      <c r="GUT87" s="4"/>
      <c r="GUU87" s="4"/>
      <c r="GUV87" s="4"/>
      <c r="GUW87" s="4"/>
      <c r="GUX87" s="4"/>
      <c r="GUY87" s="4"/>
      <c r="GUZ87" s="4"/>
      <c r="GVA87" s="4"/>
      <c r="GVB87" s="4"/>
      <c r="GVC87" s="4"/>
      <c r="GVD87" s="4"/>
      <c r="GVE87" s="4"/>
      <c r="GVF87" s="4"/>
      <c r="GVG87" s="4"/>
      <c r="GVH87" s="4"/>
      <c r="GVI87" s="4"/>
      <c r="GVJ87" s="4"/>
      <c r="GVK87" s="4"/>
      <c r="GVL87" s="4"/>
      <c r="GVM87" s="4"/>
      <c r="GVN87" s="4"/>
      <c r="GVO87" s="4"/>
      <c r="GVP87" s="4"/>
      <c r="GVQ87" s="4"/>
      <c r="GVR87" s="4"/>
      <c r="GVS87" s="4"/>
      <c r="GVT87" s="4"/>
      <c r="GVU87" s="4"/>
      <c r="GVV87" s="4"/>
      <c r="GVW87" s="4"/>
      <c r="GVX87" s="4"/>
      <c r="GVY87" s="4"/>
      <c r="GVZ87" s="4"/>
      <c r="GWA87" s="4"/>
      <c r="GWB87" s="4"/>
      <c r="GWC87" s="4"/>
      <c r="GWD87" s="4"/>
      <c r="GWE87" s="4"/>
      <c r="GWF87" s="4"/>
      <c r="GWG87" s="4"/>
      <c r="GWH87" s="4"/>
      <c r="GWI87" s="4"/>
      <c r="GWJ87" s="4"/>
      <c r="GWK87" s="4"/>
      <c r="GWL87" s="4"/>
      <c r="GWM87" s="4"/>
      <c r="GWN87" s="4"/>
      <c r="GWO87" s="4"/>
      <c r="GWP87" s="4"/>
      <c r="GWQ87" s="4"/>
      <c r="GWR87" s="4"/>
      <c r="GWS87" s="4"/>
      <c r="GWT87" s="4"/>
      <c r="GWU87" s="4"/>
      <c r="GWV87" s="4"/>
      <c r="GWW87" s="4"/>
      <c r="GWX87" s="4"/>
      <c r="GWY87" s="4"/>
      <c r="GWZ87" s="4"/>
      <c r="GXA87" s="4"/>
      <c r="GXB87" s="4"/>
      <c r="GXC87" s="4"/>
      <c r="GXD87" s="4"/>
      <c r="GXE87" s="4"/>
      <c r="GXF87" s="4"/>
      <c r="GXG87" s="4"/>
      <c r="GXH87" s="4"/>
      <c r="GXI87" s="4"/>
      <c r="GXJ87" s="4"/>
      <c r="GXK87" s="4"/>
      <c r="GXL87" s="4"/>
      <c r="GXM87" s="4"/>
      <c r="GXN87" s="4"/>
      <c r="GXO87" s="4"/>
      <c r="GXP87" s="4"/>
      <c r="GXQ87" s="4"/>
      <c r="GXR87" s="4"/>
      <c r="GXS87" s="4"/>
      <c r="GXT87" s="4"/>
      <c r="GXU87" s="4"/>
      <c r="GXV87" s="4"/>
      <c r="GXW87" s="4"/>
      <c r="GXX87" s="4"/>
      <c r="GXY87" s="4"/>
      <c r="GXZ87" s="4"/>
      <c r="GYA87" s="4"/>
      <c r="GYB87" s="4"/>
      <c r="GYC87" s="4"/>
      <c r="GYD87" s="4"/>
      <c r="GYE87" s="4"/>
      <c r="GYF87" s="4"/>
      <c r="GYG87" s="4"/>
      <c r="GYH87" s="4"/>
      <c r="GYI87" s="4"/>
      <c r="GYJ87" s="4"/>
      <c r="GYK87" s="4"/>
      <c r="GYL87" s="4"/>
      <c r="GYM87" s="4"/>
      <c r="GYN87" s="4"/>
      <c r="GYO87" s="4"/>
      <c r="GYP87" s="4"/>
      <c r="GYQ87" s="4"/>
      <c r="GYR87" s="4"/>
      <c r="GYS87" s="4"/>
      <c r="GYT87" s="4"/>
      <c r="GYU87" s="4"/>
      <c r="GYV87" s="4"/>
      <c r="GYW87" s="4"/>
      <c r="GYX87" s="4"/>
      <c r="GYY87" s="4"/>
      <c r="GYZ87" s="4"/>
      <c r="GZA87" s="4"/>
      <c r="GZB87" s="4"/>
      <c r="GZC87" s="4"/>
      <c r="GZD87" s="4"/>
      <c r="GZE87" s="4"/>
      <c r="GZF87" s="4"/>
      <c r="GZG87" s="4"/>
      <c r="GZH87" s="4"/>
      <c r="GZI87" s="4"/>
      <c r="GZJ87" s="4"/>
      <c r="GZK87" s="4"/>
      <c r="GZL87" s="4"/>
      <c r="GZM87" s="4"/>
      <c r="GZN87" s="4"/>
      <c r="GZO87" s="4"/>
      <c r="GZP87" s="4"/>
      <c r="GZQ87" s="4"/>
      <c r="GZR87" s="4"/>
      <c r="GZS87" s="4"/>
      <c r="GZT87" s="4"/>
      <c r="GZU87" s="4"/>
      <c r="GZV87" s="4"/>
      <c r="GZW87" s="4"/>
      <c r="GZX87" s="4"/>
      <c r="GZY87" s="4"/>
      <c r="GZZ87" s="4"/>
      <c r="HAA87" s="4"/>
      <c r="HAB87" s="4"/>
      <c r="HAC87" s="4"/>
      <c r="HAD87" s="4"/>
      <c r="HAE87" s="4"/>
      <c r="HAF87" s="4"/>
      <c r="HAG87" s="4"/>
      <c r="HAH87" s="4"/>
      <c r="HAI87" s="4"/>
      <c r="HAJ87" s="4"/>
      <c r="HAK87" s="4"/>
      <c r="HAL87" s="4"/>
      <c r="HAM87" s="4"/>
      <c r="HAN87" s="4"/>
      <c r="HAO87" s="4"/>
      <c r="HAP87" s="4"/>
      <c r="HAQ87" s="4"/>
      <c r="HAR87" s="4"/>
      <c r="HAS87" s="4"/>
      <c r="HAT87" s="4"/>
      <c r="HAU87" s="4"/>
      <c r="HAV87" s="4"/>
      <c r="HAW87" s="4"/>
      <c r="HAX87" s="4"/>
      <c r="HAY87" s="4"/>
      <c r="HAZ87" s="4"/>
      <c r="HBA87" s="4"/>
      <c r="HBB87" s="4"/>
      <c r="HBC87" s="4"/>
      <c r="HBD87" s="4"/>
      <c r="HBE87" s="4"/>
      <c r="HBF87" s="4"/>
      <c r="HBG87" s="4"/>
      <c r="HBH87" s="4"/>
      <c r="HBI87" s="4"/>
      <c r="HBJ87" s="4"/>
      <c r="HBK87" s="4"/>
      <c r="HBL87" s="4"/>
      <c r="HBM87" s="4"/>
      <c r="HBN87" s="4"/>
      <c r="HBO87" s="4"/>
      <c r="HBP87" s="4"/>
      <c r="HBQ87" s="4"/>
      <c r="HBR87" s="4"/>
      <c r="HBS87" s="4"/>
      <c r="HBT87" s="4"/>
      <c r="HBU87" s="4"/>
      <c r="HBV87" s="4"/>
      <c r="HBW87" s="4"/>
      <c r="HBX87" s="4"/>
      <c r="HBY87" s="4"/>
      <c r="HBZ87" s="4"/>
      <c r="HCA87" s="4"/>
      <c r="HCB87" s="4"/>
      <c r="HCC87" s="4"/>
      <c r="HCD87" s="4"/>
      <c r="HCE87" s="4"/>
      <c r="HCF87" s="4"/>
      <c r="HCG87" s="4"/>
      <c r="HCH87" s="4"/>
      <c r="HCI87" s="4"/>
      <c r="HCJ87" s="4"/>
      <c r="HCK87" s="4"/>
      <c r="HCL87" s="4"/>
      <c r="HCM87" s="4"/>
      <c r="HCN87" s="4"/>
      <c r="HCO87" s="4"/>
      <c r="HCP87" s="4"/>
      <c r="HCQ87" s="4"/>
      <c r="HCR87" s="4"/>
      <c r="HCS87" s="4"/>
      <c r="HCT87" s="4"/>
      <c r="HCU87" s="4"/>
      <c r="HCV87" s="4"/>
      <c r="HCW87" s="4"/>
      <c r="HCX87" s="4"/>
      <c r="HCY87" s="4"/>
      <c r="HCZ87" s="4"/>
      <c r="HDA87" s="4"/>
      <c r="HDB87" s="4"/>
      <c r="HDC87" s="4"/>
      <c r="HDD87" s="4"/>
      <c r="HDE87" s="4"/>
      <c r="HDF87" s="4"/>
      <c r="HDG87" s="4"/>
      <c r="HDH87" s="4"/>
      <c r="HDI87" s="4"/>
      <c r="HDJ87" s="4"/>
      <c r="HDK87" s="4"/>
      <c r="HDL87" s="4"/>
      <c r="HDM87" s="4"/>
      <c r="HDN87" s="4"/>
      <c r="HDO87" s="4"/>
      <c r="HDP87" s="4"/>
      <c r="HDQ87" s="4"/>
      <c r="HDR87" s="4"/>
      <c r="HDS87" s="4"/>
      <c r="HDT87" s="4"/>
      <c r="HDU87" s="4"/>
      <c r="HDV87" s="4"/>
      <c r="HDW87" s="4"/>
      <c r="HDX87" s="4"/>
      <c r="HDY87" s="4"/>
      <c r="HDZ87" s="4"/>
      <c r="HEA87" s="4"/>
      <c r="HEB87" s="4"/>
      <c r="HEC87" s="4"/>
      <c r="HED87" s="4"/>
      <c r="HEE87" s="4"/>
      <c r="HEF87" s="4"/>
      <c r="HEG87" s="4"/>
      <c r="HEH87" s="4"/>
      <c r="HEI87" s="4"/>
      <c r="HEJ87" s="4"/>
      <c r="HEK87" s="4"/>
      <c r="HEL87" s="4"/>
      <c r="HEM87" s="4"/>
      <c r="HEN87" s="4"/>
      <c r="HEO87" s="4"/>
      <c r="HEP87" s="4"/>
      <c r="HEQ87" s="4"/>
      <c r="HER87" s="4"/>
      <c r="HES87" s="4"/>
      <c r="HET87" s="4"/>
      <c r="HEU87" s="4"/>
      <c r="HEV87" s="4"/>
      <c r="HEW87" s="4"/>
      <c r="HEX87" s="4"/>
      <c r="HEY87" s="4"/>
      <c r="HEZ87" s="4"/>
      <c r="HFA87" s="4"/>
      <c r="HFB87" s="4"/>
      <c r="HFC87" s="4"/>
      <c r="HFD87" s="4"/>
      <c r="HFE87" s="4"/>
      <c r="HFF87" s="4"/>
      <c r="HFG87" s="4"/>
      <c r="HFH87" s="4"/>
      <c r="HFI87" s="4"/>
      <c r="HFJ87" s="4"/>
      <c r="HFK87" s="4"/>
      <c r="HFL87" s="4"/>
      <c r="HFM87" s="4"/>
      <c r="HFN87" s="4"/>
      <c r="HFO87" s="4"/>
      <c r="HFP87" s="4"/>
      <c r="HFQ87" s="4"/>
      <c r="HFR87" s="4"/>
      <c r="HFS87" s="4"/>
      <c r="HFT87" s="4"/>
      <c r="HFU87" s="4"/>
      <c r="HFV87" s="4"/>
      <c r="HFW87" s="4"/>
      <c r="HFX87" s="4"/>
      <c r="HFY87" s="4"/>
      <c r="HFZ87" s="4"/>
      <c r="HGA87" s="4"/>
      <c r="HGB87" s="4"/>
      <c r="HGC87" s="4"/>
      <c r="HGD87" s="4"/>
      <c r="HGE87" s="4"/>
      <c r="HGF87" s="4"/>
      <c r="HGG87" s="4"/>
      <c r="HGH87" s="4"/>
      <c r="HGI87" s="4"/>
      <c r="HGJ87" s="4"/>
      <c r="HGK87" s="4"/>
      <c r="HGL87" s="4"/>
      <c r="HGM87" s="4"/>
      <c r="HGN87" s="4"/>
      <c r="HGO87" s="4"/>
      <c r="HGP87" s="4"/>
      <c r="HGQ87" s="4"/>
      <c r="HGR87" s="4"/>
      <c r="HGS87" s="4"/>
      <c r="HGT87" s="4"/>
      <c r="HGU87" s="4"/>
      <c r="HGV87" s="4"/>
      <c r="HGW87" s="4"/>
      <c r="HGX87" s="4"/>
      <c r="HGY87" s="4"/>
      <c r="HGZ87" s="4"/>
      <c r="HHA87" s="4"/>
      <c r="HHB87" s="4"/>
      <c r="HHC87" s="4"/>
      <c r="HHD87" s="4"/>
      <c r="HHE87" s="4"/>
      <c r="HHF87" s="4"/>
      <c r="HHG87" s="4"/>
      <c r="HHH87" s="4"/>
      <c r="HHI87" s="4"/>
      <c r="HHJ87" s="4"/>
      <c r="HHK87" s="4"/>
      <c r="HHL87" s="4"/>
      <c r="HHM87" s="4"/>
      <c r="HHN87" s="4"/>
      <c r="HHO87" s="4"/>
      <c r="HHP87" s="4"/>
      <c r="HHQ87" s="4"/>
      <c r="HHR87" s="4"/>
      <c r="HHS87" s="4"/>
      <c r="HHT87" s="4"/>
      <c r="HHU87" s="4"/>
      <c r="HHV87" s="4"/>
      <c r="HHW87" s="4"/>
      <c r="HHX87" s="4"/>
      <c r="HHY87" s="4"/>
      <c r="HHZ87" s="4"/>
      <c r="HIA87" s="4"/>
      <c r="HIB87" s="4"/>
      <c r="HIC87" s="4"/>
      <c r="HID87" s="4"/>
      <c r="HIE87" s="4"/>
      <c r="HIF87" s="4"/>
      <c r="HIG87" s="4"/>
      <c r="HIH87" s="4"/>
      <c r="HII87" s="4"/>
      <c r="HIJ87" s="4"/>
      <c r="HIK87" s="4"/>
      <c r="HIL87" s="4"/>
      <c r="HIM87" s="4"/>
      <c r="HIN87" s="4"/>
      <c r="HIO87" s="4"/>
      <c r="HIP87" s="4"/>
      <c r="HIQ87" s="4"/>
      <c r="HIR87" s="4"/>
      <c r="HIS87" s="4"/>
      <c r="HIT87" s="4"/>
      <c r="HIU87" s="4"/>
      <c r="HIV87" s="4"/>
      <c r="HIW87" s="4"/>
      <c r="HIX87" s="4"/>
      <c r="HIY87" s="4"/>
      <c r="HIZ87" s="4"/>
      <c r="HJA87" s="4"/>
      <c r="HJB87" s="4"/>
      <c r="HJC87" s="4"/>
      <c r="HJD87" s="4"/>
      <c r="HJE87" s="4"/>
      <c r="HJF87" s="4"/>
      <c r="HJG87" s="4"/>
      <c r="HJH87" s="4"/>
      <c r="HJI87" s="4"/>
      <c r="HJJ87" s="4"/>
      <c r="HJK87" s="4"/>
      <c r="HJL87" s="4"/>
      <c r="HJM87" s="4"/>
      <c r="HJN87" s="4"/>
      <c r="HJO87" s="4"/>
      <c r="HJP87" s="4"/>
      <c r="HJQ87" s="4"/>
      <c r="HJR87" s="4"/>
      <c r="HJS87" s="4"/>
      <c r="HJT87" s="4"/>
      <c r="HJU87" s="4"/>
      <c r="HJV87" s="4"/>
      <c r="HJW87" s="4"/>
      <c r="HJX87" s="4"/>
      <c r="HJY87" s="4"/>
      <c r="HJZ87" s="4"/>
      <c r="HKA87" s="4"/>
      <c r="HKB87" s="4"/>
      <c r="HKC87" s="4"/>
      <c r="HKD87" s="4"/>
      <c r="HKE87" s="4"/>
      <c r="HKF87" s="4"/>
      <c r="HKG87" s="4"/>
      <c r="HKH87" s="4"/>
      <c r="HKI87" s="4"/>
      <c r="HKJ87" s="4"/>
      <c r="HKK87" s="4"/>
      <c r="HKL87" s="4"/>
      <c r="HKM87" s="4"/>
      <c r="HKN87" s="4"/>
      <c r="HKO87" s="4"/>
      <c r="HKP87" s="4"/>
      <c r="HKQ87" s="4"/>
      <c r="HKR87" s="4"/>
      <c r="HKS87" s="4"/>
      <c r="HKT87" s="4"/>
      <c r="HKU87" s="4"/>
      <c r="HKV87" s="4"/>
      <c r="HKW87" s="4"/>
      <c r="HKX87" s="4"/>
      <c r="HKY87" s="4"/>
      <c r="HKZ87" s="4"/>
      <c r="HLA87" s="4"/>
      <c r="HLB87" s="4"/>
      <c r="HLC87" s="4"/>
      <c r="HLD87" s="4"/>
      <c r="HLE87" s="4"/>
      <c r="HLF87" s="4"/>
      <c r="HLG87" s="4"/>
      <c r="HLH87" s="4"/>
      <c r="HLI87" s="4"/>
      <c r="HLJ87" s="4"/>
      <c r="HLK87" s="4"/>
      <c r="HLL87" s="4"/>
      <c r="HLM87" s="4"/>
      <c r="HLN87" s="4"/>
      <c r="HLO87" s="4"/>
      <c r="HLP87" s="4"/>
      <c r="HLQ87" s="4"/>
      <c r="HLR87" s="4"/>
      <c r="HLS87" s="4"/>
      <c r="HLT87" s="4"/>
      <c r="HLU87" s="4"/>
      <c r="HLV87" s="4"/>
      <c r="HLW87" s="4"/>
      <c r="HLX87" s="4"/>
      <c r="HLY87" s="4"/>
      <c r="HLZ87" s="4"/>
      <c r="HMA87" s="4"/>
      <c r="HMB87" s="4"/>
      <c r="HMC87" s="4"/>
      <c r="HMD87" s="4"/>
      <c r="HME87" s="4"/>
      <c r="HMF87" s="4"/>
      <c r="HMG87" s="4"/>
      <c r="HMH87" s="4"/>
      <c r="HMI87" s="4"/>
      <c r="HMJ87" s="4"/>
      <c r="HMK87" s="4"/>
      <c r="HML87" s="4"/>
      <c r="HMM87" s="4"/>
      <c r="HMN87" s="4"/>
      <c r="HMO87" s="4"/>
      <c r="HMP87" s="4"/>
      <c r="HMQ87" s="4"/>
      <c r="HMR87" s="4"/>
      <c r="HMS87" s="4"/>
      <c r="HMT87" s="4"/>
      <c r="HMU87" s="4"/>
      <c r="HMV87" s="4"/>
      <c r="HMW87" s="4"/>
      <c r="HMX87" s="4"/>
      <c r="HMY87" s="4"/>
      <c r="HMZ87" s="4"/>
      <c r="HNA87" s="4"/>
      <c r="HNB87" s="4"/>
      <c r="HNC87" s="4"/>
      <c r="HND87" s="4"/>
      <c r="HNE87" s="4"/>
      <c r="HNF87" s="4"/>
      <c r="HNG87" s="4"/>
      <c r="HNH87" s="4"/>
      <c r="HNI87" s="4"/>
      <c r="HNJ87" s="4"/>
      <c r="HNK87" s="4"/>
      <c r="HNL87" s="4"/>
      <c r="HNM87" s="4"/>
      <c r="HNN87" s="4"/>
      <c r="HNO87" s="4"/>
      <c r="HNP87" s="4"/>
      <c r="HNQ87" s="4"/>
      <c r="HNR87" s="4"/>
      <c r="HNS87" s="4"/>
      <c r="HNT87" s="4"/>
      <c r="HNU87" s="4"/>
      <c r="HNV87" s="4"/>
      <c r="HNW87" s="4"/>
      <c r="HNX87" s="4"/>
      <c r="HNY87" s="4"/>
      <c r="HNZ87" s="4"/>
      <c r="HOA87" s="4"/>
      <c r="HOB87" s="4"/>
      <c r="HOC87" s="4"/>
      <c r="HOD87" s="4"/>
      <c r="HOE87" s="4"/>
      <c r="HOF87" s="4"/>
      <c r="HOG87" s="4"/>
      <c r="HOH87" s="4"/>
      <c r="HOI87" s="4"/>
      <c r="HOJ87" s="4"/>
      <c r="HOK87" s="4"/>
      <c r="HOL87" s="4"/>
      <c r="HOM87" s="4"/>
      <c r="HON87" s="4"/>
      <c r="HOO87" s="4"/>
      <c r="HOP87" s="4"/>
      <c r="HOQ87" s="4"/>
      <c r="HOR87" s="4"/>
      <c r="HOS87" s="4"/>
      <c r="HOT87" s="4"/>
      <c r="HOU87" s="4"/>
      <c r="HOV87" s="4"/>
      <c r="HOW87" s="4"/>
      <c r="HOX87" s="4"/>
      <c r="HOY87" s="4"/>
      <c r="HOZ87" s="4"/>
      <c r="HPA87" s="4"/>
      <c r="HPB87" s="4"/>
      <c r="HPC87" s="4"/>
      <c r="HPD87" s="4"/>
      <c r="HPE87" s="4"/>
      <c r="HPF87" s="4"/>
      <c r="HPG87" s="4"/>
      <c r="HPH87" s="4"/>
      <c r="HPI87" s="4"/>
      <c r="HPJ87" s="4"/>
      <c r="HPK87" s="4"/>
      <c r="HPL87" s="4"/>
      <c r="HPM87" s="4"/>
      <c r="HPN87" s="4"/>
      <c r="HPO87" s="4"/>
      <c r="HPP87" s="4"/>
      <c r="HPQ87" s="4"/>
      <c r="HPR87" s="4"/>
      <c r="HPS87" s="4"/>
      <c r="HPT87" s="4"/>
      <c r="HPU87" s="4"/>
      <c r="HPV87" s="4"/>
      <c r="HPW87" s="4"/>
      <c r="HPX87" s="4"/>
      <c r="HPY87" s="4"/>
      <c r="HPZ87" s="4"/>
      <c r="HQA87" s="4"/>
      <c r="HQB87" s="4"/>
      <c r="HQC87" s="4"/>
      <c r="HQD87" s="4"/>
      <c r="HQE87" s="4"/>
      <c r="HQF87" s="4"/>
      <c r="HQG87" s="4"/>
      <c r="HQH87" s="4"/>
      <c r="HQI87" s="4"/>
      <c r="HQJ87" s="4"/>
      <c r="HQK87" s="4"/>
      <c r="HQL87" s="4"/>
      <c r="HQM87" s="4"/>
      <c r="HQN87" s="4"/>
      <c r="HQO87" s="4"/>
      <c r="HQP87" s="4"/>
      <c r="HQQ87" s="4"/>
      <c r="HQR87" s="4"/>
      <c r="HQS87" s="4"/>
      <c r="HQT87" s="4"/>
      <c r="HQU87" s="4"/>
      <c r="HQV87" s="4"/>
      <c r="HQW87" s="4"/>
      <c r="HQX87" s="4"/>
      <c r="HQY87" s="4"/>
      <c r="HQZ87" s="4"/>
      <c r="HRA87" s="4"/>
      <c r="HRB87" s="4"/>
      <c r="HRC87" s="4"/>
      <c r="HRD87" s="4"/>
      <c r="HRE87" s="4"/>
      <c r="HRF87" s="4"/>
      <c r="HRG87" s="4"/>
      <c r="HRH87" s="4"/>
      <c r="HRI87" s="4"/>
      <c r="HRJ87" s="4"/>
      <c r="HRK87" s="4"/>
      <c r="HRL87" s="4"/>
      <c r="HRM87" s="4"/>
      <c r="HRN87" s="4"/>
      <c r="HRO87" s="4"/>
      <c r="HRP87" s="4"/>
      <c r="HRQ87" s="4"/>
      <c r="HRR87" s="4"/>
      <c r="HRS87" s="4"/>
      <c r="HRT87" s="4"/>
      <c r="HRU87" s="4"/>
      <c r="HRV87" s="4"/>
      <c r="HRW87" s="4"/>
      <c r="HRX87" s="4"/>
      <c r="HRY87" s="4"/>
      <c r="HRZ87" s="4"/>
      <c r="HSA87" s="4"/>
      <c r="HSB87" s="4"/>
      <c r="HSC87" s="4"/>
      <c r="HSD87" s="4"/>
      <c r="HSE87" s="4"/>
      <c r="HSF87" s="4"/>
      <c r="HSG87" s="4"/>
      <c r="HSH87" s="4"/>
      <c r="HSI87" s="4"/>
      <c r="HSJ87" s="4"/>
      <c r="HSK87" s="4"/>
      <c r="HSL87" s="4"/>
      <c r="HSM87" s="4"/>
      <c r="HSN87" s="4"/>
      <c r="HSO87" s="4"/>
      <c r="HSP87" s="4"/>
      <c r="HSQ87" s="4"/>
      <c r="HSR87" s="4"/>
      <c r="HSS87" s="4"/>
      <c r="HST87" s="4"/>
      <c r="HSU87" s="4"/>
      <c r="HSV87" s="4"/>
      <c r="HSW87" s="4"/>
      <c r="HSX87" s="4"/>
      <c r="HSY87" s="4"/>
      <c r="HSZ87" s="4"/>
      <c r="HTA87" s="4"/>
      <c r="HTB87" s="4"/>
      <c r="HTC87" s="4"/>
      <c r="HTD87" s="4"/>
      <c r="HTE87" s="4"/>
      <c r="HTF87" s="4"/>
      <c r="HTG87" s="4"/>
      <c r="HTH87" s="4"/>
      <c r="HTI87" s="4"/>
      <c r="HTJ87" s="4"/>
      <c r="HTK87" s="4"/>
      <c r="HTL87" s="4"/>
      <c r="HTM87" s="4"/>
      <c r="HTN87" s="4"/>
      <c r="HTO87" s="4"/>
      <c r="HTP87" s="4"/>
      <c r="HTQ87" s="4"/>
      <c r="HTR87" s="4"/>
      <c r="HTS87" s="4"/>
      <c r="HTT87" s="4"/>
      <c r="HTU87" s="4"/>
      <c r="HTV87" s="4"/>
      <c r="HTW87" s="4"/>
      <c r="HTX87" s="4"/>
      <c r="HTY87" s="4"/>
      <c r="HTZ87" s="4"/>
      <c r="HUA87" s="4"/>
      <c r="HUB87" s="4"/>
      <c r="HUC87" s="4"/>
      <c r="HUD87" s="4"/>
      <c r="HUE87" s="4"/>
      <c r="HUF87" s="4"/>
      <c r="HUG87" s="4"/>
      <c r="HUH87" s="4"/>
      <c r="HUI87" s="4"/>
      <c r="HUJ87" s="4"/>
      <c r="HUK87" s="4"/>
      <c r="HUL87" s="4"/>
      <c r="HUM87" s="4"/>
      <c r="HUN87" s="4"/>
      <c r="HUO87" s="4"/>
      <c r="HUP87" s="4"/>
      <c r="HUQ87" s="4"/>
      <c r="HUR87" s="4"/>
      <c r="HUS87" s="4"/>
      <c r="HUT87" s="4"/>
      <c r="HUU87" s="4"/>
      <c r="HUV87" s="4"/>
      <c r="HUW87" s="4"/>
      <c r="HUX87" s="4"/>
      <c r="HUY87" s="4"/>
      <c r="HUZ87" s="4"/>
      <c r="HVA87" s="4"/>
      <c r="HVB87" s="4"/>
      <c r="HVC87" s="4"/>
      <c r="HVD87" s="4"/>
      <c r="HVE87" s="4"/>
      <c r="HVF87" s="4"/>
      <c r="HVG87" s="4"/>
      <c r="HVH87" s="4"/>
      <c r="HVI87" s="4"/>
      <c r="HVJ87" s="4"/>
      <c r="HVK87" s="4"/>
      <c r="HVL87" s="4"/>
      <c r="HVM87" s="4"/>
      <c r="HVN87" s="4"/>
      <c r="HVO87" s="4"/>
      <c r="HVP87" s="4"/>
      <c r="HVQ87" s="4"/>
      <c r="HVR87" s="4"/>
      <c r="HVS87" s="4"/>
      <c r="HVT87" s="4"/>
      <c r="HVU87" s="4"/>
      <c r="HVV87" s="4"/>
      <c r="HVW87" s="4"/>
      <c r="HVX87" s="4"/>
      <c r="HVY87" s="4"/>
      <c r="HVZ87" s="4"/>
      <c r="HWA87" s="4"/>
      <c r="HWB87" s="4"/>
      <c r="HWC87" s="4"/>
      <c r="HWD87" s="4"/>
      <c r="HWE87" s="4"/>
      <c r="HWF87" s="4"/>
      <c r="HWG87" s="4"/>
      <c r="HWH87" s="4"/>
      <c r="HWI87" s="4"/>
      <c r="HWJ87" s="4"/>
      <c r="HWK87" s="4"/>
      <c r="HWL87" s="4"/>
      <c r="HWM87" s="4"/>
      <c r="HWN87" s="4"/>
      <c r="HWO87" s="4"/>
      <c r="HWP87" s="4"/>
      <c r="HWQ87" s="4"/>
      <c r="HWR87" s="4"/>
      <c r="HWS87" s="4"/>
      <c r="HWT87" s="4"/>
      <c r="HWU87" s="4"/>
      <c r="HWV87" s="4"/>
      <c r="HWW87" s="4"/>
      <c r="HWX87" s="4"/>
      <c r="HWY87" s="4"/>
      <c r="HWZ87" s="4"/>
      <c r="HXA87" s="4"/>
      <c r="HXB87" s="4"/>
      <c r="HXC87" s="4"/>
      <c r="HXD87" s="4"/>
      <c r="HXE87" s="4"/>
      <c r="HXF87" s="4"/>
      <c r="HXG87" s="4"/>
      <c r="HXH87" s="4"/>
      <c r="HXI87" s="4"/>
      <c r="HXJ87" s="4"/>
      <c r="HXK87" s="4"/>
      <c r="HXL87" s="4"/>
      <c r="HXM87" s="4"/>
      <c r="HXN87" s="4"/>
      <c r="HXO87" s="4"/>
      <c r="HXP87" s="4"/>
      <c r="HXQ87" s="4"/>
      <c r="HXR87" s="4"/>
      <c r="HXS87" s="4"/>
      <c r="HXT87" s="4"/>
      <c r="HXU87" s="4"/>
      <c r="HXV87" s="4"/>
      <c r="HXW87" s="4"/>
      <c r="HXX87" s="4"/>
      <c r="HXY87" s="4"/>
      <c r="HXZ87" s="4"/>
      <c r="HYA87" s="4"/>
      <c r="HYB87" s="4"/>
      <c r="HYC87" s="4"/>
      <c r="HYD87" s="4"/>
      <c r="HYE87" s="4"/>
      <c r="HYF87" s="4"/>
      <c r="HYG87" s="4"/>
      <c r="HYH87" s="4"/>
      <c r="HYI87" s="4"/>
      <c r="HYJ87" s="4"/>
      <c r="HYK87" s="4"/>
      <c r="HYL87" s="4"/>
      <c r="HYM87" s="4"/>
      <c r="HYN87" s="4"/>
      <c r="HYO87" s="4"/>
      <c r="HYP87" s="4"/>
      <c r="HYQ87" s="4"/>
      <c r="HYR87" s="4"/>
      <c r="HYS87" s="4"/>
      <c r="HYT87" s="4"/>
      <c r="HYU87" s="4"/>
      <c r="HYV87" s="4"/>
      <c r="HYW87" s="4"/>
      <c r="HYX87" s="4"/>
      <c r="HYY87" s="4"/>
      <c r="HYZ87" s="4"/>
      <c r="HZA87" s="4"/>
      <c r="HZB87" s="4"/>
      <c r="HZC87" s="4"/>
      <c r="HZD87" s="4"/>
      <c r="HZE87" s="4"/>
      <c r="HZF87" s="4"/>
      <c r="HZG87" s="4"/>
      <c r="HZH87" s="4"/>
      <c r="HZI87" s="4"/>
      <c r="HZJ87" s="4"/>
      <c r="HZK87" s="4"/>
      <c r="HZL87" s="4"/>
      <c r="HZM87" s="4"/>
      <c r="HZN87" s="4"/>
      <c r="HZO87" s="4"/>
      <c r="HZP87" s="4"/>
      <c r="HZQ87" s="4"/>
      <c r="HZR87" s="4"/>
      <c r="HZS87" s="4"/>
      <c r="HZT87" s="4"/>
      <c r="HZU87" s="4"/>
      <c r="HZV87" s="4"/>
      <c r="HZW87" s="4"/>
      <c r="HZX87" s="4"/>
      <c r="HZY87" s="4"/>
      <c r="HZZ87" s="4"/>
      <c r="IAA87" s="4"/>
      <c r="IAB87" s="4"/>
      <c r="IAC87" s="4"/>
      <c r="IAD87" s="4"/>
      <c r="IAE87" s="4"/>
      <c r="IAF87" s="4"/>
      <c r="IAG87" s="4"/>
      <c r="IAH87" s="4"/>
      <c r="IAI87" s="4"/>
      <c r="IAJ87" s="4"/>
      <c r="IAK87" s="4"/>
      <c r="IAL87" s="4"/>
      <c r="IAM87" s="4"/>
      <c r="IAN87" s="4"/>
      <c r="IAO87" s="4"/>
      <c r="IAP87" s="4"/>
      <c r="IAQ87" s="4"/>
      <c r="IAR87" s="4"/>
      <c r="IAS87" s="4"/>
      <c r="IAT87" s="4"/>
      <c r="IAU87" s="4"/>
      <c r="IAV87" s="4"/>
      <c r="IAW87" s="4"/>
      <c r="IAX87" s="4"/>
      <c r="IAY87" s="4"/>
      <c r="IAZ87" s="4"/>
      <c r="IBA87" s="4"/>
      <c r="IBB87" s="4"/>
      <c r="IBC87" s="4"/>
      <c r="IBD87" s="4"/>
      <c r="IBE87" s="4"/>
      <c r="IBF87" s="4"/>
      <c r="IBG87" s="4"/>
      <c r="IBH87" s="4"/>
      <c r="IBI87" s="4"/>
      <c r="IBJ87" s="4"/>
      <c r="IBK87" s="4"/>
      <c r="IBL87" s="4"/>
      <c r="IBM87" s="4"/>
      <c r="IBN87" s="4"/>
      <c r="IBO87" s="4"/>
      <c r="IBP87" s="4"/>
      <c r="IBQ87" s="4"/>
      <c r="IBR87" s="4"/>
      <c r="IBS87" s="4"/>
      <c r="IBT87" s="4"/>
      <c r="IBU87" s="4"/>
      <c r="IBV87" s="4"/>
      <c r="IBW87" s="4"/>
      <c r="IBX87" s="4"/>
      <c r="IBY87" s="4"/>
      <c r="IBZ87" s="4"/>
      <c r="ICA87" s="4"/>
      <c r="ICB87" s="4"/>
      <c r="ICC87" s="4"/>
      <c r="ICD87" s="4"/>
      <c r="ICE87" s="4"/>
      <c r="ICF87" s="4"/>
      <c r="ICG87" s="4"/>
      <c r="ICH87" s="4"/>
      <c r="ICI87" s="4"/>
      <c r="ICJ87" s="4"/>
      <c r="ICK87" s="4"/>
      <c r="ICL87" s="4"/>
      <c r="ICM87" s="4"/>
      <c r="ICN87" s="4"/>
      <c r="ICO87" s="4"/>
      <c r="ICP87" s="4"/>
      <c r="ICQ87" s="4"/>
      <c r="ICR87" s="4"/>
      <c r="ICS87" s="4"/>
      <c r="ICT87" s="4"/>
      <c r="ICU87" s="4"/>
      <c r="ICV87" s="4"/>
      <c r="ICW87" s="4"/>
      <c r="ICX87" s="4"/>
      <c r="ICY87" s="4"/>
      <c r="ICZ87" s="4"/>
      <c r="IDA87" s="4"/>
      <c r="IDB87" s="4"/>
      <c r="IDC87" s="4"/>
      <c r="IDD87" s="4"/>
      <c r="IDE87" s="4"/>
      <c r="IDF87" s="4"/>
      <c r="IDG87" s="4"/>
      <c r="IDH87" s="4"/>
      <c r="IDI87" s="4"/>
      <c r="IDJ87" s="4"/>
      <c r="IDK87" s="4"/>
      <c r="IDL87" s="4"/>
      <c r="IDM87" s="4"/>
      <c r="IDN87" s="4"/>
      <c r="IDO87" s="4"/>
      <c r="IDP87" s="4"/>
      <c r="IDQ87" s="4"/>
      <c r="IDR87" s="4"/>
      <c r="IDS87" s="4"/>
      <c r="IDT87" s="4"/>
      <c r="IDU87" s="4"/>
      <c r="IDV87" s="4"/>
      <c r="IDW87" s="4"/>
      <c r="IDX87" s="4"/>
      <c r="IDY87" s="4"/>
      <c r="IDZ87" s="4"/>
      <c r="IEA87" s="4"/>
      <c r="IEB87" s="4"/>
      <c r="IEC87" s="4"/>
      <c r="IED87" s="4"/>
      <c r="IEE87" s="4"/>
      <c r="IEF87" s="4"/>
      <c r="IEG87" s="4"/>
      <c r="IEH87" s="4"/>
      <c r="IEI87" s="4"/>
      <c r="IEJ87" s="4"/>
      <c r="IEK87" s="4"/>
      <c r="IEL87" s="4"/>
      <c r="IEM87" s="4"/>
      <c r="IEN87" s="4"/>
      <c r="IEO87" s="4"/>
      <c r="IEP87" s="4"/>
      <c r="IEQ87" s="4"/>
      <c r="IER87" s="4"/>
      <c r="IES87" s="4"/>
      <c r="IET87" s="4"/>
      <c r="IEU87" s="4"/>
      <c r="IEV87" s="4"/>
      <c r="IEW87" s="4"/>
      <c r="IEX87" s="4"/>
      <c r="IEY87" s="4"/>
      <c r="IEZ87" s="4"/>
      <c r="IFA87" s="4"/>
      <c r="IFB87" s="4"/>
      <c r="IFC87" s="4"/>
      <c r="IFD87" s="4"/>
      <c r="IFE87" s="4"/>
      <c r="IFF87" s="4"/>
      <c r="IFG87" s="4"/>
      <c r="IFH87" s="4"/>
      <c r="IFI87" s="4"/>
      <c r="IFJ87" s="4"/>
      <c r="IFK87" s="4"/>
      <c r="IFL87" s="4"/>
      <c r="IFM87" s="4"/>
      <c r="IFN87" s="4"/>
      <c r="IFO87" s="4"/>
      <c r="IFP87" s="4"/>
      <c r="IFQ87" s="4"/>
      <c r="IFR87" s="4"/>
      <c r="IFS87" s="4"/>
      <c r="IFT87" s="4"/>
      <c r="IFU87" s="4"/>
      <c r="IFV87" s="4"/>
      <c r="IFW87" s="4"/>
      <c r="IFX87" s="4"/>
      <c r="IFY87" s="4"/>
      <c r="IFZ87" s="4"/>
      <c r="IGA87" s="4"/>
      <c r="IGB87" s="4"/>
      <c r="IGC87" s="4"/>
      <c r="IGD87" s="4"/>
      <c r="IGE87" s="4"/>
      <c r="IGF87" s="4"/>
      <c r="IGG87" s="4"/>
      <c r="IGH87" s="4"/>
      <c r="IGI87" s="4"/>
      <c r="IGJ87" s="4"/>
      <c r="IGK87" s="4"/>
      <c r="IGL87" s="4"/>
      <c r="IGM87" s="4"/>
      <c r="IGN87" s="4"/>
      <c r="IGO87" s="4"/>
      <c r="IGP87" s="4"/>
      <c r="IGQ87" s="4"/>
      <c r="IGR87" s="4"/>
      <c r="IGS87" s="4"/>
      <c r="IGT87" s="4"/>
      <c r="IGU87" s="4"/>
      <c r="IGV87" s="4"/>
      <c r="IGW87" s="4"/>
      <c r="IGX87" s="4"/>
      <c r="IGY87" s="4"/>
      <c r="IGZ87" s="4"/>
      <c r="IHA87" s="4"/>
      <c r="IHB87" s="4"/>
      <c r="IHC87" s="4"/>
      <c r="IHD87" s="4"/>
      <c r="IHE87" s="4"/>
      <c r="IHF87" s="4"/>
      <c r="IHG87" s="4"/>
      <c r="IHH87" s="4"/>
      <c r="IHI87" s="4"/>
      <c r="IHJ87" s="4"/>
      <c r="IHK87" s="4"/>
      <c r="IHL87" s="4"/>
      <c r="IHM87" s="4"/>
      <c r="IHN87" s="4"/>
      <c r="IHO87" s="4"/>
      <c r="IHP87" s="4"/>
      <c r="IHQ87" s="4"/>
      <c r="IHR87" s="4"/>
      <c r="IHS87" s="4"/>
      <c r="IHT87" s="4"/>
      <c r="IHU87" s="4"/>
      <c r="IHV87" s="4"/>
      <c r="IHW87" s="4"/>
      <c r="IHX87" s="4"/>
      <c r="IHY87" s="4"/>
      <c r="IHZ87" s="4"/>
      <c r="IIA87" s="4"/>
      <c r="IIB87" s="4"/>
      <c r="IIC87" s="4"/>
      <c r="IID87" s="4"/>
      <c r="IIE87" s="4"/>
      <c r="IIF87" s="4"/>
      <c r="IIG87" s="4"/>
      <c r="IIH87" s="4"/>
      <c r="III87" s="4"/>
      <c r="IIJ87" s="4"/>
      <c r="IIK87" s="4"/>
      <c r="IIL87" s="4"/>
      <c r="IIM87" s="4"/>
      <c r="IIN87" s="4"/>
      <c r="IIO87" s="4"/>
      <c r="IIP87" s="4"/>
      <c r="IIQ87" s="4"/>
      <c r="IIR87" s="4"/>
      <c r="IIS87" s="4"/>
      <c r="IIT87" s="4"/>
      <c r="IIU87" s="4"/>
      <c r="IIV87" s="4"/>
      <c r="IIW87" s="4"/>
      <c r="IIX87" s="4"/>
      <c r="IIY87" s="4"/>
      <c r="IIZ87" s="4"/>
      <c r="IJA87" s="4"/>
      <c r="IJB87" s="4"/>
      <c r="IJC87" s="4"/>
      <c r="IJD87" s="4"/>
      <c r="IJE87" s="4"/>
      <c r="IJF87" s="4"/>
      <c r="IJG87" s="4"/>
      <c r="IJH87" s="4"/>
      <c r="IJI87" s="4"/>
      <c r="IJJ87" s="4"/>
      <c r="IJK87" s="4"/>
      <c r="IJL87" s="4"/>
      <c r="IJM87" s="4"/>
      <c r="IJN87" s="4"/>
      <c r="IJO87" s="4"/>
      <c r="IJP87" s="4"/>
      <c r="IJQ87" s="4"/>
      <c r="IJR87" s="4"/>
      <c r="IJS87" s="4"/>
      <c r="IJT87" s="4"/>
      <c r="IJU87" s="4"/>
      <c r="IJV87" s="4"/>
      <c r="IJW87" s="4"/>
      <c r="IJX87" s="4"/>
      <c r="IJY87" s="4"/>
      <c r="IJZ87" s="4"/>
      <c r="IKA87" s="4"/>
      <c r="IKB87" s="4"/>
      <c r="IKC87" s="4"/>
      <c r="IKD87" s="4"/>
      <c r="IKE87" s="4"/>
      <c r="IKF87" s="4"/>
      <c r="IKG87" s="4"/>
      <c r="IKH87" s="4"/>
      <c r="IKI87" s="4"/>
      <c r="IKJ87" s="4"/>
      <c r="IKK87" s="4"/>
      <c r="IKL87" s="4"/>
      <c r="IKM87" s="4"/>
      <c r="IKN87" s="4"/>
      <c r="IKO87" s="4"/>
      <c r="IKP87" s="4"/>
      <c r="IKQ87" s="4"/>
      <c r="IKR87" s="4"/>
      <c r="IKS87" s="4"/>
      <c r="IKT87" s="4"/>
      <c r="IKU87" s="4"/>
      <c r="IKV87" s="4"/>
      <c r="IKW87" s="4"/>
      <c r="IKX87" s="4"/>
      <c r="IKY87" s="4"/>
      <c r="IKZ87" s="4"/>
      <c r="ILA87" s="4"/>
      <c r="ILB87" s="4"/>
      <c r="ILC87" s="4"/>
      <c r="ILD87" s="4"/>
      <c r="ILE87" s="4"/>
      <c r="ILF87" s="4"/>
      <c r="ILG87" s="4"/>
      <c r="ILH87" s="4"/>
      <c r="ILI87" s="4"/>
      <c r="ILJ87" s="4"/>
      <c r="ILK87" s="4"/>
      <c r="ILL87" s="4"/>
      <c r="ILM87" s="4"/>
      <c r="ILN87" s="4"/>
      <c r="ILO87" s="4"/>
      <c r="ILP87" s="4"/>
      <c r="ILQ87" s="4"/>
      <c r="ILR87" s="4"/>
      <c r="ILS87" s="4"/>
      <c r="ILT87" s="4"/>
      <c r="ILU87" s="4"/>
      <c r="ILV87" s="4"/>
      <c r="ILW87" s="4"/>
      <c r="ILX87" s="4"/>
      <c r="ILY87" s="4"/>
      <c r="ILZ87" s="4"/>
      <c r="IMA87" s="4"/>
      <c r="IMB87" s="4"/>
      <c r="IMC87" s="4"/>
      <c r="IMD87" s="4"/>
      <c r="IME87" s="4"/>
      <c r="IMF87" s="4"/>
      <c r="IMG87" s="4"/>
      <c r="IMH87" s="4"/>
      <c r="IMI87" s="4"/>
      <c r="IMJ87" s="4"/>
      <c r="IMK87" s="4"/>
      <c r="IML87" s="4"/>
      <c r="IMM87" s="4"/>
      <c r="IMN87" s="4"/>
      <c r="IMO87" s="4"/>
      <c r="IMP87" s="4"/>
      <c r="IMQ87" s="4"/>
      <c r="IMR87" s="4"/>
      <c r="IMS87" s="4"/>
      <c r="IMT87" s="4"/>
      <c r="IMU87" s="4"/>
      <c r="IMV87" s="4"/>
      <c r="IMW87" s="4"/>
      <c r="IMX87" s="4"/>
      <c r="IMY87" s="4"/>
      <c r="IMZ87" s="4"/>
      <c r="INA87" s="4"/>
      <c r="INB87" s="4"/>
      <c r="INC87" s="4"/>
      <c r="IND87" s="4"/>
      <c r="INE87" s="4"/>
      <c r="INF87" s="4"/>
      <c r="ING87" s="4"/>
      <c r="INH87" s="4"/>
      <c r="INI87" s="4"/>
      <c r="INJ87" s="4"/>
      <c r="INK87" s="4"/>
      <c r="INL87" s="4"/>
      <c r="INM87" s="4"/>
      <c r="INN87" s="4"/>
      <c r="INO87" s="4"/>
      <c r="INP87" s="4"/>
      <c r="INQ87" s="4"/>
      <c r="INR87" s="4"/>
      <c r="INS87" s="4"/>
      <c r="INT87" s="4"/>
      <c r="INU87" s="4"/>
      <c r="INV87" s="4"/>
      <c r="INW87" s="4"/>
      <c r="INX87" s="4"/>
      <c r="INY87" s="4"/>
      <c r="INZ87" s="4"/>
      <c r="IOA87" s="4"/>
      <c r="IOB87" s="4"/>
      <c r="IOC87" s="4"/>
      <c r="IOD87" s="4"/>
      <c r="IOE87" s="4"/>
      <c r="IOF87" s="4"/>
      <c r="IOG87" s="4"/>
      <c r="IOH87" s="4"/>
      <c r="IOI87" s="4"/>
      <c r="IOJ87" s="4"/>
      <c r="IOK87" s="4"/>
      <c r="IOL87" s="4"/>
      <c r="IOM87" s="4"/>
      <c r="ION87" s="4"/>
      <c r="IOO87" s="4"/>
      <c r="IOP87" s="4"/>
      <c r="IOQ87" s="4"/>
      <c r="IOR87" s="4"/>
      <c r="IOS87" s="4"/>
      <c r="IOT87" s="4"/>
      <c r="IOU87" s="4"/>
      <c r="IOV87" s="4"/>
      <c r="IOW87" s="4"/>
      <c r="IOX87" s="4"/>
      <c r="IOY87" s="4"/>
      <c r="IOZ87" s="4"/>
      <c r="IPA87" s="4"/>
      <c r="IPB87" s="4"/>
      <c r="IPC87" s="4"/>
      <c r="IPD87" s="4"/>
      <c r="IPE87" s="4"/>
      <c r="IPF87" s="4"/>
      <c r="IPG87" s="4"/>
      <c r="IPH87" s="4"/>
      <c r="IPI87" s="4"/>
      <c r="IPJ87" s="4"/>
      <c r="IPK87" s="4"/>
      <c r="IPL87" s="4"/>
      <c r="IPM87" s="4"/>
      <c r="IPN87" s="4"/>
      <c r="IPO87" s="4"/>
      <c r="IPP87" s="4"/>
      <c r="IPQ87" s="4"/>
      <c r="IPR87" s="4"/>
      <c r="IPS87" s="4"/>
      <c r="IPT87" s="4"/>
      <c r="IPU87" s="4"/>
      <c r="IPV87" s="4"/>
      <c r="IPW87" s="4"/>
      <c r="IPX87" s="4"/>
      <c r="IPY87" s="4"/>
      <c r="IPZ87" s="4"/>
      <c r="IQA87" s="4"/>
      <c r="IQB87" s="4"/>
      <c r="IQC87" s="4"/>
      <c r="IQD87" s="4"/>
      <c r="IQE87" s="4"/>
      <c r="IQF87" s="4"/>
      <c r="IQG87" s="4"/>
      <c r="IQH87" s="4"/>
      <c r="IQI87" s="4"/>
      <c r="IQJ87" s="4"/>
      <c r="IQK87" s="4"/>
      <c r="IQL87" s="4"/>
      <c r="IQM87" s="4"/>
      <c r="IQN87" s="4"/>
      <c r="IQO87" s="4"/>
      <c r="IQP87" s="4"/>
      <c r="IQQ87" s="4"/>
      <c r="IQR87" s="4"/>
      <c r="IQS87" s="4"/>
      <c r="IQT87" s="4"/>
      <c r="IQU87" s="4"/>
      <c r="IQV87" s="4"/>
      <c r="IQW87" s="4"/>
      <c r="IQX87" s="4"/>
      <c r="IQY87" s="4"/>
      <c r="IQZ87" s="4"/>
      <c r="IRA87" s="4"/>
      <c r="IRB87" s="4"/>
      <c r="IRC87" s="4"/>
      <c r="IRD87" s="4"/>
      <c r="IRE87" s="4"/>
      <c r="IRF87" s="4"/>
      <c r="IRG87" s="4"/>
      <c r="IRH87" s="4"/>
      <c r="IRI87" s="4"/>
      <c r="IRJ87" s="4"/>
      <c r="IRK87" s="4"/>
      <c r="IRL87" s="4"/>
      <c r="IRM87" s="4"/>
      <c r="IRN87" s="4"/>
      <c r="IRO87" s="4"/>
      <c r="IRP87" s="4"/>
      <c r="IRQ87" s="4"/>
      <c r="IRR87" s="4"/>
      <c r="IRS87" s="4"/>
      <c r="IRT87" s="4"/>
      <c r="IRU87" s="4"/>
      <c r="IRV87" s="4"/>
      <c r="IRW87" s="4"/>
      <c r="IRX87" s="4"/>
      <c r="IRY87" s="4"/>
      <c r="IRZ87" s="4"/>
      <c r="ISA87" s="4"/>
      <c r="ISB87" s="4"/>
      <c r="ISC87" s="4"/>
      <c r="ISD87" s="4"/>
      <c r="ISE87" s="4"/>
      <c r="ISF87" s="4"/>
      <c r="ISG87" s="4"/>
      <c r="ISH87" s="4"/>
      <c r="ISI87" s="4"/>
      <c r="ISJ87" s="4"/>
      <c r="ISK87" s="4"/>
      <c r="ISL87" s="4"/>
      <c r="ISM87" s="4"/>
      <c r="ISN87" s="4"/>
      <c r="ISO87" s="4"/>
      <c r="ISP87" s="4"/>
      <c r="ISQ87" s="4"/>
      <c r="ISR87" s="4"/>
      <c r="ISS87" s="4"/>
      <c r="IST87" s="4"/>
      <c r="ISU87" s="4"/>
      <c r="ISV87" s="4"/>
      <c r="ISW87" s="4"/>
      <c r="ISX87" s="4"/>
      <c r="ISY87" s="4"/>
      <c r="ISZ87" s="4"/>
      <c r="ITA87" s="4"/>
      <c r="ITB87" s="4"/>
      <c r="ITC87" s="4"/>
      <c r="ITD87" s="4"/>
      <c r="ITE87" s="4"/>
      <c r="ITF87" s="4"/>
      <c r="ITG87" s="4"/>
      <c r="ITH87" s="4"/>
      <c r="ITI87" s="4"/>
      <c r="ITJ87" s="4"/>
      <c r="ITK87" s="4"/>
      <c r="ITL87" s="4"/>
      <c r="ITM87" s="4"/>
      <c r="ITN87" s="4"/>
      <c r="ITO87" s="4"/>
      <c r="ITP87" s="4"/>
      <c r="ITQ87" s="4"/>
      <c r="ITR87" s="4"/>
      <c r="ITS87" s="4"/>
      <c r="ITT87" s="4"/>
      <c r="ITU87" s="4"/>
      <c r="ITV87" s="4"/>
      <c r="ITW87" s="4"/>
      <c r="ITX87" s="4"/>
      <c r="ITY87" s="4"/>
      <c r="ITZ87" s="4"/>
      <c r="IUA87" s="4"/>
      <c r="IUB87" s="4"/>
      <c r="IUC87" s="4"/>
      <c r="IUD87" s="4"/>
      <c r="IUE87" s="4"/>
      <c r="IUF87" s="4"/>
      <c r="IUG87" s="4"/>
      <c r="IUH87" s="4"/>
      <c r="IUI87" s="4"/>
      <c r="IUJ87" s="4"/>
      <c r="IUK87" s="4"/>
      <c r="IUL87" s="4"/>
      <c r="IUM87" s="4"/>
      <c r="IUN87" s="4"/>
      <c r="IUO87" s="4"/>
      <c r="IUP87" s="4"/>
      <c r="IUQ87" s="4"/>
      <c r="IUR87" s="4"/>
      <c r="IUS87" s="4"/>
      <c r="IUT87" s="4"/>
      <c r="IUU87" s="4"/>
      <c r="IUV87" s="4"/>
      <c r="IUW87" s="4"/>
      <c r="IUX87" s="4"/>
      <c r="IUY87" s="4"/>
      <c r="IUZ87" s="4"/>
      <c r="IVA87" s="4"/>
      <c r="IVB87" s="4"/>
      <c r="IVC87" s="4"/>
      <c r="IVD87" s="4"/>
      <c r="IVE87" s="4"/>
      <c r="IVF87" s="4"/>
      <c r="IVG87" s="4"/>
      <c r="IVH87" s="4"/>
      <c r="IVI87" s="4"/>
      <c r="IVJ87" s="4"/>
      <c r="IVK87" s="4"/>
      <c r="IVL87" s="4"/>
      <c r="IVM87" s="4"/>
      <c r="IVN87" s="4"/>
      <c r="IVO87" s="4"/>
      <c r="IVP87" s="4"/>
      <c r="IVQ87" s="4"/>
      <c r="IVR87" s="4"/>
      <c r="IVS87" s="4"/>
      <c r="IVT87" s="4"/>
      <c r="IVU87" s="4"/>
      <c r="IVV87" s="4"/>
      <c r="IVW87" s="4"/>
      <c r="IVX87" s="4"/>
      <c r="IVY87" s="4"/>
      <c r="IVZ87" s="4"/>
      <c r="IWA87" s="4"/>
      <c r="IWB87" s="4"/>
      <c r="IWC87" s="4"/>
      <c r="IWD87" s="4"/>
      <c r="IWE87" s="4"/>
      <c r="IWF87" s="4"/>
      <c r="IWG87" s="4"/>
      <c r="IWH87" s="4"/>
      <c r="IWI87" s="4"/>
      <c r="IWJ87" s="4"/>
      <c r="IWK87" s="4"/>
      <c r="IWL87" s="4"/>
      <c r="IWM87" s="4"/>
      <c r="IWN87" s="4"/>
      <c r="IWO87" s="4"/>
      <c r="IWP87" s="4"/>
      <c r="IWQ87" s="4"/>
      <c r="IWR87" s="4"/>
      <c r="IWS87" s="4"/>
      <c r="IWT87" s="4"/>
      <c r="IWU87" s="4"/>
      <c r="IWV87" s="4"/>
      <c r="IWW87" s="4"/>
      <c r="IWX87" s="4"/>
      <c r="IWY87" s="4"/>
      <c r="IWZ87" s="4"/>
      <c r="IXA87" s="4"/>
      <c r="IXB87" s="4"/>
      <c r="IXC87" s="4"/>
      <c r="IXD87" s="4"/>
      <c r="IXE87" s="4"/>
      <c r="IXF87" s="4"/>
      <c r="IXG87" s="4"/>
      <c r="IXH87" s="4"/>
      <c r="IXI87" s="4"/>
      <c r="IXJ87" s="4"/>
      <c r="IXK87" s="4"/>
      <c r="IXL87" s="4"/>
      <c r="IXM87" s="4"/>
      <c r="IXN87" s="4"/>
      <c r="IXO87" s="4"/>
      <c r="IXP87" s="4"/>
      <c r="IXQ87" s="4"/>
      <c r="IXR87" s="4"/>
      <c r="IXS87" s="4"/>
      <c r="IXT87" s="4"/>
      <c r="IXU87" s="4"/>
      <c r="IXV87" s="4"/>
      <c r="IXW87" s="4"/>
      <c r="IXX87" s="4"/>
      <c r="IXY87" s="4"/>
      <c r="IXZ87" s="4"/>
      <c r="IYA87" s="4"/>
      <c r="IYB87" s="4"/>
      <c r="IYC87" s="4"/>
      <c r="IYD87" s="4"/>
      <c r="IYE87" s="4"/>
      <c r="IYF87" s="4"/>
      <c r="IYG87" s="4"/>
      <c r="IYH87" s="4"/>
      <c r="IYI87" s="4"/>
      <c r="IYJ87" s="4"/>
      <c r="IYK87" s="4"/>
      <c r="IYL87" s="4"/>
      <c r="IYM87" s="4"/>
      <c r="IYN87" s="4"/>
      <c r="IYO87" s="4"/>
      <c r="IYP87" s="4"/>
      <c r="IYQ87" s="4"/>
      <c r="IYR87" s="4"/>
      <c r="IYS87" s="4"/>
      <c r="IYT87" s="4"/>
      <c r="IYU87" s="4"/>
      <c r="IYV87" s="4"/>
      <c r="IYW87" s="4"/>
      <c r="IYX87" s="4"/>
      <c r="IYY87" s="4"/>
      <c r="IYZ87" s="4"/>
      <c r="IZA87" s="4"/>
      <c r="IZB87" s="4"/>
      <c r="IZC87" s="4"/>
      <c r="IZD87" s="4"/>
      <c r="IZE87" s="4"/>
      <c r="IZF87" s="4"/>
      <c r="IZG87" s="4"/>
      <c r="IZH87" s="4"/>
      <c r="IZI87" s="4"/>
      <c r="IZJ87" s="4"/>
      <c r="IZK87" s="4"/>
      <c r="IZL87" s="4"/>
      <c r="IZM87" s="4"/>
      <c r="IZN87" s="4"/>
      <c r="IZO87" s="4"/>
      <c r="IZP87" s="4"/>
      <c r="IZQ87" s="4"/>
      <c r="IZR87" s="4"/>
      <c r="IZS87" s="4"/>
      <c r="IZT87" s="4"/>
      <c r="IZU87" s="4"/>
      <c r="IZV87" s="4"/>
      <c r="IZW87" s="4"/>
      <c r="IZX87" s="4"/>
      <c r="IZY87" s="4"/>
      <c r="IZZ87" s="4"/>
      <c r="JAA87" s="4"/>
      <c r="JAB87" s="4"/>
      <c r="JAC87" s="4"/>
      <c r="JAD87" s="4"/>
      <c r="JAE87" s="4"/>
      <c r="JAF87" s="4"/>
      <c r="JAG87" s="4"/>
      <c r="JAH87" s="4"/>
      <c r="JAI87" s="4"/>
      <c r="JAJ87" s="4"/>
      <c r="JAK87" s="4"/>
      <c r="JAL87" s="4"/>
      <c r="JAM87" s="4"/>
      <c r="JAN87" s="4"/>
      <c r="JAO87" s="4"/>
      <c r="JAP87" s="4"/>
      <c r="JAQ87" s="4"/>
      <c r="JAR87" s="4"/>
      <c r="JAS87" s="4"/>
      <c r="JAT87" s="4"/>
      <c r="JAU87" s="4"/>
      <c r="JAV87" s="4"/>
      <c r="JAW87" s="4"/>
      <c r="JAX87" s="4"/>
      <c r="JAY87" s="4"/>
      <c r="JAZ87" s="4"/>
      <c r="JBA87" s="4"/>
      <c r="JBB87" s="4"/>
      <c r="JBC87" s="4"/>
      <c r="JBD87" s="4"/>
      <c r="JBE87" s="4"/>
      <c r="JBF87" s="4"/>
      <c r="JBG87" s="4"/>
      <c r="JBH87" s="4"/>
      <c r="JBI87" s="4"/>
      <c r="JBJ87" s="4"/>
      <c r="JBK87" s="4"/>
      <c r="JBL87" s="4"/>
      <c r="JBM87" s="4"/>
      <c r="JBN87" s="4"/>
      <c r="JBO87" s="4"/>
      <c r="JBP87" s="4"/>
      <c r="JBQ87" s="4"/>
      <c r="JBR87" s="4"/>
      <c r="JBS87" s="4"/>
      <c r="JBT87" s="4"/>
      <c r="JBU87" s="4"/>
      <c r="JBV87" s="4"/>
      <c r="JBW87" s="4"/>
      <c r="JBX87" s="4"/>
      <c r="JBY87" s="4"/>
      <c r="JBZ87" s="4"/>
      <c r="JCA87" s="4"/>
      <c r="JCB87" s="4"/>
      <c r="JCC87" s="4"/>
      <c r="JCD87" s="4"/>
      <c r="JCE87" s="4"/>
      <c r="JCF87" s="4"/>
      <c r="JCG87" s="4"/>
      <c r="JCH87" s="4"/>
      <c r="JCI87" s="4"/>
      <c r="JCJ87" s="4"/>
      <c r="JCK87" s="4"/>
      <c r="JCL87" s="4"/>
      <c r="JCM87" s="4"/>
      <c r="JCN87" s="4"/>
      <c r="JCO87" s="4"/>
      <c r="JCP87" s="4"/>
      <c r="JCQ87" s="4"/>
      <c r="JCR87" s="4"/>
      <c r="JCS87" s="4"/>
      <c r="JCT87" s="4"/>
      <c r="JCU87" s="4"/>
      <c r="JCV87" s="4"/>
      <c r="JCW87" s="4"/>
      <c r="JCX87" s="4"/>
      <c r="JCY87" s="4"/>
      <c r="JCZ87" s="4"/>
      <c r="JDA87" s="4"/>
      <c r="JDB87" s="4"/>
      <c r="JDC87" s="4"/>
      <c r="JDD87" s="4"/>
      <c r="JDE87" s="4"/>
      <c r="JDF87" s="4"/>
      <c r="JDG87" s="4"/>
      <c r="JDH87" s="4"/>
      <c r="JDI87" s="4"/>
      <c r="JDJ87" s="4"/>
      <c r="JDK87" s="4"/>
      <c r="JDL87" s="4"/>
      <c r="JDM87" s="4"/>
      <c r="JDN87" s="4"/>
      <c r="JDO87" s="4"/>
      <c r="JDP87" s="4"/>
      <c r="JDQ87" s="4"/>
      <c r="JDR87" s="4"/>
      <c r="JDS87" s="4"/>
      <c r="JDT87" s="4"/>
      <c r="JDU87" s="4"/>
      <c r="JDV87" s="4"/>
      <c r="JDW87" s="4"/>
      <c r="JDX87" s="4"/>
      <c r="JDY87" s="4"/>
      <c r="JDZ87" s="4"/>
      <c r="JEA87" s="4"/>
      <c r="JEB87" s="4"/>
      <c r="JEC87" s="4"/>
      <c r="JED87" s="4"/>
      <c r="JEE87" s="4"/>
      <c r="JEF87" s="4"/>
      <c r="JEG87" s="4"/>
      <c r="JEH87" s="4"/>
      <c r="JEI87" s="4"/>
      <c r="JEJ87" s="4"/>
      <c r="JEK87" s="4"/>
      <c r="JEL87" s="4"/>
      <c r="JEM87" s="4"/>
      <c r="JEN87" s="4"/>
      <c r="JEO87" s="4"/>
      <c r="JEP87" s="4"/>
      <c r="JEQ87" s="4"/>
      <c r="JER87" s="4"/>
      <c r="JES87" s="4"/>
      <c r="JET87" s="4"/>
      <c r="JEU87" s="4"/>
      <c r="JEV87" s="4"/>
      <c r="JEW87" s="4"/>
      <c r="JEX87" s="4"/>
      <c r="JEY87" s="4"/>
      <c r="JEZ87" s="4"/>
      <c r="JFA87" s="4"/>
      <c r="JFB87" s="4"/>
      <c r="JFC87" s="4"/>
      <c r="JFD87" s="4"/>
      <c r="JFE87" s="4"/>
      <c r="JFF87" s="4"/>
      <c r="JFG87" s="4"/>
      <c r="JFH87" s="4"/>
      <c r="JFI87" s="4"/>
      <c r="JFJ87" s="4"/>
      <c r="JFK87" s="4"/>
      <c r="JFL87" s="4"/>
      <c r="JFM87" s="4"/>
      <c r="JFN87" s="4"/>
      <c r="JFO87" s="4"/>
      <c r="JFP87" s="4"/>
      <c r="JFQ87" s="4"/>
      <c r="JFR87" s="4"/>
      <c r="JFS87" s="4"/>
      <c r="JFT87" s="4"/>
      <c r="JFU87" s="4"/>
      <c r="JFV87" s="4"/>
      <c r="JFW87" s="4"/>
      <c r="JFX87" s="4"/>
      <c r="JFY87" s="4"/>
      <c r="JFZ87" s="4"/>
      <c r="JGA87" s="4"/>
      <c r="JGB87" s="4"/>
      <c r="JGC87" s="4"/>
      <c r="JGD87" s="4"/>
      <c r="JGE87" s="4"/>
      <c r="JGF87" s="4"/>
      <c r="JGG87" s="4"/>
      <c r="JGH87" s="4"/>
      <c r="JGI87" s="4"/>
      <c r="JGJ87" s="4"/>
      <c r="JGK87" s="4"/>
      <c r="JGL87" s="4"/>
      <c r="JGM87" s="4"/>
      <c r="JGN87" s="4"/>
      <c r="JGO87" s="4"/>
      <c r="JGP87" s="4"/>
      <c r="JGQ87" s="4"/>
      <c r="JGR87" s="4"/>
      <c r="JGS87" s="4"/>
      <c r="JGT87" s="4"/>
      <c r="JGU87" s="4"/>
      <c r="JGV87" s="4"/>
      <c r="JGW87" s="4"/>
      <c r="JGX87" s="4"/>
      <c r="JGY87" s="4"/>
      <c r="JGZ87" s="4"/>
      <c r="JHA87" s="4"/>
      <c r="JHB87" s="4"/>
      <c r="JHC87" s="4"/>
      <c r="JHD87" s="4"/>
      <c r="JHE87" s="4"/>
      <c r="JHF87" s="4"/>
      <c r="JHG87" s="4"/>
      <c r="JHH87" s="4"/>
      <c r="JHI87" s="4"/>
      <c r="JHJ87" s="4"/>
      <c r="JHK87" s="4"/>
      <c r="JHL87" s="4"/>
      <c r="JHM87" s="4"/>
      <c r="JHN87" s="4"/>
      <c r="JHO87" s="4"/>
      <c r="JHP87" s="4"/>
      <c r="JHQ87" s="4"/>
      <c r="JHR87" s="4"/>
      <c r="JHS87" s="4"/>
      <c r="JHT87" s="4"/>
      <c r="JHU87" s="4"/>
      <c r="JHV87" s="4"/>
      <c r="JHW87" s="4"/>
      <c r="JHX87" s="4"/>
      <c r="JHY87" s="4"/>
      <c r="JHZ87" s="4"/>
      <c r="JIA87" s="4"/>
      <c r="JIB87" s="4"/>
      <c r="JIC87" s="4"/>
      <c r="JID87" s="4"/>
      <c r="JIE87" s="4"/>
      <c r="JIF87" s="4"/>
      <c r="JIG87" s="4"/>
      <c r="JIH87" s="4"/>
      <c r="JII87" s="4"/>
      <c r="JIJ87" s="4"/>
      <c r="JIK87" s="4"/>
      <c r="JIL87" s="4"/>
      <c r="JIM87" s="4"/>
      <c r="JIN87" s="4"/>
      <c r="JIO87" s="4"/>
      <c r="JIP87" s="4"/>
      <c r="JIQ87" s="4"/>
      <c r="JIR87" s="4"/>
      <c r="JIS87" s="4"/>
      <c r="JIT87" s="4"/>
      <c r="JIU87" s="4"/>
      <c r="JIV87" s="4"/>
      <c r="JIW87" s="4"/>
      <c r="JIX87" s="4"/>
      <c r="JIY87" s="4"/>
      <c r="JIZ87" s="4"/>
      <c r="JJA87" s="4"/>
      <c r="JJB87" s="4"/>
      <c r="JJC87" s="4"/>
      <c r="JJD87" s="4"/>
      <c r="JJE87" s="4"/>
      <c r="JJF87" s="4"/>
      <c r="JJG87" s="4"/>
      <c r="JJH87" s="4"/>
      <c r="JJI87" s="4"/>
      <c r="JJJ87" s="4"/>
      <c r="JJK87" s="4"/>
      <c r="JJL87" s="4"/>
      <c r="JJM87" s="4"/>
      <c r="JJN87" s="4"/>
      <c r="JJO87" s="4"/>
      <c r="JJP87" s="4"/>
      <c r="JJQ87" s="4"/>
      <c r="JJR87" s="4"/>
      <c r="JJS87" s="4"/>
      <c r="JJT87" s="4"/>
      <c r="JJU87" s="4"/>
      <c r="JJV87" s="4"/>
      <c r="JJW87" s="4"/>
      <c r="JJX87" s="4"/>
      <c r="JJY87" s="4"/>
      <c r="JJZ87" s="4"/>
      <c r="JKA87" s="4"/>
      <c r="JKB87" s="4"/>
      <c r="JKC87" s="4"/>
      <c r="JKD87" s="4"/>
      <c r="JKE87" s="4"/>
      <c r="JKF87" s="4"/>
      <c r="JKG87" s="4"/>
      <c r="JKH87" s="4"/>
      <c r="JKI87" s="4"/>
      <c r="JKJ87" s="4"/>
      <c r="JKK87" s="4"/>
      <c r="JKL87" s="4"/>
      <c r="JKM87" s="4"/>
      <c r="JKN87" s="4"/>
      <c r="JKO87" s="4"/>
      <c r="JKP87" s="4"/>
      <c r="JKQ87" s="4"/>
      <c r="JKR87" s="4"/>
      <c r="JKS87" s="4"/>
      <c r="JKT87" s="4"/>
      <c r="JKU87" s="4"/>
      <c r="JKV87" s="4"/>
      <c r="JKW87" s="4"/>
      <c r="JKX87" s="4"/>
      <c r="JKY87" s="4"/>
      <c r="JKZ87" s="4"/>
      <c r="JLA87" s="4"/>
      <c r="JLB87" s="4"/>
      <c r="JLC87" s="4"/>
      <c r="JLD87" s="4"/>
      <c r="JLE87" s="4"/>
      <c r="JLF87" s="4"/>
      <c r="JLG87" s="4"/>
      <c r="JLH87" s="4"/>
      <c r="JLI87" s="4"/>
      <c r="JLJ87" s="4"/>
      <c r="JLK87" s="4"/>
      <c r="JLL87" s="4"/>
      <c r="JLM87" s="4"/>
      <c r="JLN87" s="4"/>
      <c r="JLO87" s="4"/>
      <c r="JLP87" s="4"/>
      <c r="JLQ87" s="4"/>
      <c r="JLR87" s="4"/>
      <c r="JLS87" s="4"/>
      <c r="JLT87" s="4"/>
      <c r="JLU87" s="4"/>
      <c r="JLV87" s="4"/>
      <c r="JLW87" s="4"/>
      <c r="JLX87" s="4"/>
      <c r="JLY87" s="4"/>
      <c r="JLZ87" s="4"/>
      <c r="JMA87" s="4"/>
      <c r="JMB87" s="4"/>
      <c r="JMC87" s="4"/>
      <c r="JMD87" s="4"/>
      <c r="JME87" s="4"/>
      <c r="JMF87" s="4"/>
      <c r="JMG87" s="4"/>
      <c r="JMH87" s="4"/>
      <c r="JMI87" s="4"/>
      <c r="JMJ87" s="4"/>
      <c r="JMK87" s="4"/>
      <c r="JML87" s="4"/>
      <c r="JMM87" s="4"/>
      <c r="JMN87" s="4"/>
      <c r="JMO87" s="4"/>
      <c r="JMP87" s="4"/>
      <c r="JMQ87" s="4"/>
      <c r="JMR87" s="4"/>
      <c r="JMS87" s="4"/>
      <c r="JMT87" s="4"/>
      <c r="JMU87" s="4"/>
      <c r="JMV87" s="4"/>
      <c r="JMW87" s="4"/>
      <c r="JMX87" s="4"/>
      <c r="JMY87" s="4"/>
      <c r="JMZ87" s="4"/>
      <c r="JNA87" s="4"/>
      <c r="JNB87" s="4"/>
      <c r="JNC87" s="4"/>
      <c r="JND87" s="4"/>
      <c r="JNE87" s="4"/>
      <c r="JNF87" s="4"/>
      <c r="JNG87" s="4"/>
      <c r="JNH87" s="4"/>
      <c r="JNI87" s="4"/>
      <c r="JNJ87" s="4"/>
      <c r="JNK87" s="4"/>
      <c r="JNL87" s="4"/>
      <c r="JNM87" s="4"/>
      <c r="JNN87" s="4"/>
      <c r="JNO87" s="4"/>
      <c r="JNP87" s="4"/>
      <c r="JNQ87" s="4"/>
      <c r="JNR87" s="4"/>
      <c r="JNS87" s="4"/>
      <c r="JNT87" s="4"/>
      <c r="JNU87" s="4"/>
      <c r="JNV87" s="4"/>
      <c r="JNW87" s="4"/>
      <c r="JNX87" s="4"/>
      <c r="JNY87" s="4"/>
      <c r="JNZ87" s="4"/>
      <c r="JOA87" s="4"/>
      <c r="JOB87" s="4"/>
      <c r="JOC87" s="4"/>
      <c r="JOD87" s="4"/>
      <c r="JOE87" s="4"/>
      <c r="JOF87" s="4"/>
      <c r="JOG87" s="4"/>
      <c r="JOH87" s="4"/>
      <c r="JOI87" s="4"/>
      <c r="JOJ87" s="4"/>
      <c r="JOK87" s="4"/>
      <c r="JOL87" s="4"/>
      <c r="JOM87" s="4"/>
      <c r="JON87" s="4"/>
      <c r="JOO87" s="4"/>
      <c r="JOP87" s="4"/>
      <c r="JOQ87" s="4"/>
      <c r="JOR87" s="4"/>
      <c r="JOS87" s="4"/>
      <c r="JOT87" s="4"/>
      <c r="JOU87" s="4"/>
      <c r="JOV87" s="4"/>
      <c r="JOW87" s="4"/>
      <c r="JOX87" s="4"/>
      <c r="JOY87" s="4"/>
      <c r="JOZ87" s="4"/>
      <c r="JPA87" s="4"/>
      <c r="JPB87" s="4"/>
      <c r="JPC87" s="4"/>
      <c r="JPD87" s="4"/>
      <c r="JPE87" s="4"/>
      <c r="JPF87" s="4"/>
      <c r="JPG87" s="4"/>
      <c r="JPH87" s="4"/>
      <c r="JPI87" s="4"/>
      <c r="JPJ87" s="4"/>
      <c r="JPK87" s="4"/>
      <c r="JPL87" s="4"/>
      <c r="JPM87" s="4"/>
      <c r="JPN87" s="4"/>
      <c r="JPO87" s="4"/>
      <c r="JPP87" s="4"/>
      <c r="JPQ87" s="4"/>
      <c r="JPR87" s="4"/>
      <c r="JPS87" s="4"/>
      <c r="JPT87" s="4"/>
      <c r="JPU87" s="4"/>
      <c r="JPV87" s="4"/>
      <c r="JPW87" s="4"/>
      <c r="JPX87" s="4"/>
      <c r="JPY87" s="4"/>
      <c r="JPZ87" s="4"/>
      <c r="JQA87" s="4"/>
      <c r="JQB87" s="4"/>
      <c r="JQC87" s="4"/>
      <c r="JQD87" s="4"/>
      <c r="JQE87" s="4"/>
      <c r="JQF87" s="4"/>
      <c r="JQG87" s="4"/>
      <c r="JQH87" s="4"/>
      <c r="JQI87" s="4"/>
      <c r="JQJ87" s="4"/>
      <c r="JQK87" s="4"/>
      <c r="JQL87" s="4"/>
      <c r="JQM87" s="4"/>
      <c r="JQN87" s="4"/>
      <c r="JQO87" s="4"/>
      <c r="JQP87" s="4"/>
      <c r="JQQ87" s="4"/>
      <c r="JQR87" s="4"/>
      <c r="JQS87" s="4"/>
      <c r="JQT87" s="4"/>
      <c r="JQU87" s="4"/>
      <c r="JQV87" s="4"/>
      <c r="JQW87" s="4"/>
      <c r="JQX87" s="4"/>
      <c r="JQY87" s="4"/>
      <c r="JQZ87" s="4"/>
      <c r="JRA87" s="4"/>
      <c r="JRB87" s="4"/>
      <c r="JRC87" s="4"/>
      <c r="JRD87" s="4"/>
      <c r="JRE87" s="4"/>
      <c r="JRF87" s="4"/>
      <c r="JRG87" s="4"/>
      <c r="JRH87" s="4"/>
      <c r="JRI87" s="4"/>
      <c r="JRJ87" s="4"/>
      <c r="JRK87" s="4"/>
      <c r="JRL87" s="4"/>
      <c r="JRM87" s="4"/>
      <c r="JRN87" s="4"/>
      <c r="JRO87" s="4"/>
      <c r="JRP87" s="4"/>
      <c r="JRQ87" s="4"/>
      <c r="JRR87" s="4"/>
      <c r="JRS87" s="4"/>
      <c r="JRT87" s="4"/>
      <c r="JRU87" s="4"/>
      <c r="JRV87" s="4"/>
      <c r="JRW87" s="4"/>
      <c r="JRX87" s="4"/>
      <c r="JRY87" s="4"/>
      <c r="JRZ87" s="4"/>
      <c r="JSA87" s="4"/>
      <c r="JSB87" s="4"/>
      <c r="JSC87" s="4"/>
      <c r="JSD87" s="4"/>
      <c r="JSE87" s="4"/>
      <c r="JSF87" s="4"/>
      <c r="JSG87" s="4"/>
      <c r="JSH87" s="4"/>
      <c r="JSI87" s="4"/>
      <c r="JSJ87" s="4"/>
      <c r="JSK87" s="4"/>
      <c r="JSL87" s="4"/>
      <c r="JSM87" s="4"/>
      <c r="JSN87" s="4"/>
      <c r="JSO87" s="4"/>
      <c r="JSP87" s="4"/>
      <c r="JSQ87" s="4"/>
      <c r="JSR87" s="4"/>
      <c r="JSS87" s="4"/>
      <c r="JST87" s="4"/>
      <c r="JSU87" s="4"/>
      <c r="JSV87" s="4"/>
      <c r="JSW87" s="4"/>
      <c r="JSX87" s="4"/>
      <c r="JSY87" s="4"/>
      <c r="JSZ87" s="4"/>
      <c r="JTA87" s="4"/>
      <c r="JTB87" s="4"/>
      <c r="JTC87" s="4"/>
      <c r="JTD87" s="4"/>
      <c r="JTE87" s="4"/>
      <c r="JTF87" s="4"/>
      <c r="JTG87" s="4"/>
      <c r="JTH87" s="4"/>
      <c r="JTI87" s="4"/>
      <c r="JTJ87" s="4"/>
      <c r="JTK87" s="4"/>
      <c r="JTL87" s="4"/>
      <c r="JTM87" s="4"/>
      <c r="JTN87" s="4"/>
      <c r="JTO87" s="4"/>
      <c r="JTP87" s="4"/>
      <c r="JTQ87" s="4"/>
      <c r="JTR87" s="4"/>
      <c r="JTS87" s="4"/>
      <c r="JTT87" s="4"/>
      <c r="JTU87" s="4"/>
      <c r="JTV87" s="4"/>
      <c r="JTW87" s="4"/>
      <c r="JTX87" s="4"/>
      <c r="JTY87" s="4"/>
      <c r="JTZ87" s="4"/>
      <c r="JUA87" s="4"/>
      <c r="JUB87" s="4"/>
      <c r="JUC87" s="4"/>
      <c r="JUD87" s="4"/>
      <c r="JUE87" s="4"/>
      <c r="JUF87" s="4"/>
      <c r="JUG87" s="4"/>
      <c r="JUH87" s="4"/>
      <c r="JUI87" s="4"/>
      <c r="JUJ87" s="4"/>
      <c r="JUK87" s="4"/>
      <c r="JUL87" s="4"/>
      <c r="JUM87" s="4"/>
      <c r="JUN87" s="4"/>
      <c r="JUO87" s="4"/>
      <c r="JUP87" s="4"/>
      <c r="JUQ87" s="4"/>
      <c r="JUR87" s="4"/>
      <c r="JUS87" s="4"/>
      <c r="JUT87" s="4"/>
      <c r="JUU87" s="4"/>
      <c r="JUV87" s="4"/>
      <c r="JUW87" s="4"/>
      <c r="JUX87" s="4"/>
      <c r="JUY87" s="4"/>
      <c r="JUZ87" s="4"/>
      <c r="JVA87" s="4"/>
      <c r="JVB87" s="4"/>
      <c r="JVC87" s="4"/>
      <c r="JVD87" s="4"/>
      <c r="JVE87" s="4"/>
      <c r="JVF87" s="4"/>
      <c r="JVG87" s="4"/>
      <c r="JVH87" s="4"/>
      <c r="JVI87" s="4"/>
      <c r="JVJ87" s="4"/>
      <c r="JVK87" s="4"/>
      <c r="JVL87" s="4"/>
      <c r="JVM87" s="4"/>
      <c r="JVN87" s="4"/>
      <c r="JVO87" s="4"/>
      <c r="JVP87" s="4"/>
      <c r="JVQ87" s="4"/>
      <c r="JVR87" s="4"/>
      <c r="JVS87" s="4"/>
      <c r="JVT87" s="4"/>
      <c r="JVU87" s="4"/>
      <c r="JVV87" s="4"/>
      <c r="JVW87" s="4"/>
      <c r="JVX87" s="4"/>
      <c r="JVY87" s="4"/>
      <c r="JVZ87" s="4"/>
      <c r="JWA87" s="4"/>
      <c r="JWB87" s="4"/>
      <c r="JWC87" s="4"/>
      <c r="JWD87" s="4"/>
      <c r="JWE87" s="4"/>
      <c r="JWF87" s="4"/>
      <c r="JWG87" s="4"/>
      <c r="JWH87" s="4"/>
      <c r="JWI87" s="4"/>
      <c r="JWJ87" s="4"/>
      <c r="JWK87" s="4"/>
      <c r="JWL87" s="4"/>
      <c r="JWM87" s="4"/>
      <c r="JWN87" s="4"/>
      <c r="JWO87" s="4"/>
      <c r="JWP87" s="4"/>
      <c r="JWQ87" s="4"/>
      <c r="JWR87" s="4"/>
      <c r="JWS87" s="4"/>
      <c r="JWT87" s="4"/>
      <c r="JWU87" s="4"/>
      <c r="JWV87" s="4"/>
      <c r="JWW87" s="4"/>
      <c r="JWX87" s="4"/>
      <c r="JWY87" s="4"/>
      <c r="JWZ87" s="4"/>
      <c r="JXA87" s="4"/>
      <c r="JXB87" s="4"/>
      <c r="JXC87" s="4"/>
      <c r="JXD87" s="4"/>
      <c r="JXE87" s="4"/>
      <c r="JXF87" s="4"/>
      <c r="JXG87" s="4"/>
      <c r="JXH87" s="4"/>
      <c r="JXI87" s="4"/>
      <c r="JXJ87" s="4"/>
      <c r="JXK87" s="4"/>
      <c r="JXL87" s="4"/>
      <c r="JXM87" s="4"/>
      <c r="JXN87" s="4"/>
      <c r="JXO87" s="4"/>
      <c r="JXP87" s="4"/>
      <c r="JXQ87" s="4"/>
      <c r="JXR87" s="4"/>
      <c r="JXS87" s="4"/>
      <c r="JXT87" s="4"/>
      <c r="JXU87" s="4"/>
      <c r="JXV87" s="4"/>
      <c r="JXW87" s="4"/>
      <c r="JXX87" s="4"/>
      <c r="JXY87" s="4"/>
      <c r="JXZ87" s="4"/>
      <c r="JYA87" s="4"/>
      <c r="JYB87" s="4"/>
      <c r="JYC87" s="4"/>
      <c r="JYD87" s="4"/>
      <c r="JYE87" s="4"/>
      <c r="JYF87" s="4"/>
      <c r="JYG87" s="4"/>
      <c r="JYH87" s="4"/>
      <c r="JYI87" s="4"/>
      <c r="JYJ87" s="4"/>
      <c r="JYK87" s="4"/>
      <c r="JYL87" s="4"/>
      <c r="JYM87" s="4"/>
      <c r="JYN87" s="4"/>
      <c r="JYO87" s="4"/>
      <c r="JYP87" s="4"/>
      <c r="JYQ87" s="4"/>
      <c r="JYR87" s="4"/>
      <c r="JYS87" s="4"/>
      <c r="JYT87" s="4"/>
      <c r="JYU87" s="4"/>
      <c r="JYV87" s="4"/>
      <c r="JYW87" s="4"/>
      <c r="JYX87" s="4"/>
      <c r="JYY87" s="4"/>
      <c r="JYZ87" s="4"/>
      <c r="JZA87" s="4"/>
      <c r="JZB87" s="4"/>
      <c r="JZC87" s="4"/>
      <c r="JZD87" s="4"/>
      <c r="JZE87" s="4"/>
      <c r="JZF87" s="4"/>
      <c r="JZG87" s="4"/>
      <c r="JZH87" s="4"/>
      <c r="JZI87" s="4"/>
      <c r="JZJ87" s="4"/>
      <c r="JZK87" s="4"/>
      <c r="JZL87" s="4"/>
      <c r="JZM87" s="4"/>
      <c r="JZN87" s="4"/>
      <c r="JZO87" s="4"/>
      <c r="JZP87" s="4"/>
      <c r="JZQ87" s="4"/>
      <c r="JZR87" s="4"/>
      <c r="JZS87" s="4"/>
      <c r="JZT87" s="4"/>
      <c r="JZU87" s="4"/>
      <c r="JZV87" s="4"/>
      <c r="JZW87" s="4"/>
      <c r="JZX87" s="4"/>
      <c r="JZY87" s="4"/>
      <c r="JZZ87" s="4"/>
      <c r="KAA87" s="4"/>
      <c r="KAB87" s="4"/>
      <c r="KAC87" s="4"/>
      <c r="KAD87" s="4"/>
      <c r="KAE87" s="4"/>
      <c r="KAF87" s="4"/>
      <c r="KAG87" s="4"/>
      <c r="KAH87" s="4"/>
      <c r="KAI87" s="4"/>
      <c r="KAJ87" s="4"/>
      <c r="KAK87" s="4"/>
      <c r="KAL87" s="4"/>
      <c r="KAM87" s="4"/>
      <c r="KAN87" s="4"/>
      <c r="KAO87" s="4"/>
      <c r="KAP87" s="4"/>
      <c r="KAQ87" s="4"/>
      <c r="KAR87" s="4"/>
      <c r="KAS87" s="4"/>
      <c r="KAT87" s="4"/>
      <c r="KAU87" s="4"/>
      <c r="KAV87" s="4"/>
      <c r="KAW87" s="4"/>
      <c r="KAX87" s="4"/>
      <c r="KAY87" s="4"/>
      <c r="KAZ87" s="4"/>
      <c r="KBA87" s="4"/>
      <c r="KBB87" s="4"/>
      <c r="KBC87" s="4"/>
      <c r="KBD87" s="4"/>
      <c r="KBE87" s="4"/>
      <c r="KBF87" s="4"/>
      <c r="KBG87" s="4"/>
      <c r="KBH87" s="4"/>
      <c r="KBI87" s="4"/>
      <c r="KBJ87" s="4"/>
      <c r="KBK87" s="4"/>
      <c r="KBL87" s="4"/>
      <c r="KBM87" s="4"/>
      <c r="KBN87" s="4"/>
      <c r="KBO87" s="4"/>
      <c r="KBP87" s="4"/>
      <c r="KBQ87" s="4"/>
      <c r="KBR87" s="4"/>
      <c r="KBS87" s="4"/>
      <c r="KBT87" s="4"/>
      <c r="KBU87" s="4"/>
      <c r="KBV87" s="4"/>
      <c r="KBW87" s="4"/>
      <c r="KBX87" s="4"/>
      <c r="KBY87" s="4"/>
      <c r="KBZ87" s="4"/>
      <c r="KCA87" s="4"/>
      <c r="KCB87" s="4"/>
      <c r="KCC87" s="4"/>
      <c r="KCD87" s="4"/>
      <c r="KCE87" s="4"/>
      <c r="KCF87" s="4"/>
      <c r="KCG87" s="4"/>
      <c r="KCH87" s="4"/>
      <c r="KCI87" s="4"/>
      <c r="KCJ87" s="4"/>
      <c r="KCK87" s="4"/>
      <c r="KCL87" s="4"/>
      <c r="KCM87" s="4"/>
      <c r="KCN87" s="4"/>
      <c r="KCO87" s="4"/>
      <c r="KCP87" s="4"/>
      <c r="KCQ87" s="4"/>
      <c r="KCR87" s="4"/>
      <c r="KCS87" s="4"/>
      <c r="KCT87" s="4"/>
      <c r="KCU87" s="4"/>
      <c r="KCV87" s="4"/>
      <c r="KCW87" s="4"/>
      <c r="KCX87" s="4"/>
      <c r="KCY87" s="4"/>
      <c r="KCZ87" s="4"/>
      <c r="KDA87" s="4"/>
      <c r="KDB87" s="4"/>
      <c r="KDC87" s="4"/>
      <c r="KDD87" s="4"/>
      <c r="KDE87" s="4"/>
      <c r="KDF87" s="4"/>
      <c r="KDG87" s="4"/>
      <c r="KDH87" s="4"/>
      <c r="KDI87" s="4"/>
      <c r="KDJ87" s="4"/>
      <c r="KDK87" s="4"/>
      <c r="KDL87" s="4"/>
      <c r="KDM87" s="4"/>
      <c r="KDN87" s="4"/>
      <c r="KDO87" s="4"/>
      <c r="KDP87" s="4"/>
      <c r="KDQ87" s="4"/>
      <c r="KDR87" s="4"/>
      <c r="KDS87" s="4"/>
      <c r="KDT87" s="4"/>
      <c r="KDU87" s="4"/>
      <c r="KDV87" s="4"/>
      <c r="KDW87" s="4"/>
      <c r="KDX87" s="4"/>
      <c r="KDY87" s="4"/>
      <c r="KDZ87" s="4"/>
      <c r="KEA87" s="4"/>
      <c r="KEB87" s="4"/>
      <c r="KEC87" s="4"/>
      <c r="KED87" s="4"/>
      <c r="KEE87" s="4"/>
      <c r="KEF87" s="4"/>
      <c r="KEG87" s="4"/>
      <c r="KEH87" s="4"/>
      <c r="KEI87" s="4"/>
      <c r="KEJ87" s="4"/>
      <c r="KEK87" s="4"/>
      <c r="KEL87" s="4"/>
      <c r="KEM87" s="4"/>
      <c r="KEN87" s="4"/>
      <c r="KEO87" s="4"/>
      <c r="KEP87" s="4"/>
      <c r="KEQ87" s="4"/>
      <c r="KER87" s="4"/>
      <c r="KES87" s="4"/>
      <c r="KET87" s="4"/>
      <c r="KEU87" s="4"/>
      <c r="KEV87" s="4"/>
      <c r="KEW87" s="4"/>
      <c r="KEX87" s="4"/>
      <c r="KEY87" s="4"/>
      <c r="KEZ87" s="4"/>
      <c r="KFA87" s="4"/>
      <c r="KFB87" s="4"/>
      <c r="KFC87" s="4"/>
      <c r="KFD87" s="4"/>
      <c r="KFE87" s="4"/>
      <c r="KFF87" s="4"/>
      <c r="KFG87" s="4"/>
      <c r="KFH87" s="4"/>
      <c r="KFI87" s="4"/>
      <c r="KFJ87" s="4"/>
      <c r="KFK87" s="4"/>
      <c r="KFL87" s="4"/>
      <c r="KFM87" s="4"/>
      <c r="KFN87" s="4"/>
      <c r="KFO87" s="4"/>
      <c r="KFP87" s="4"/>
      <c r="KFQ87" s="4"/>
      <c r="KFR87" s="4"/>
      <c r="KFS87" s="4"/>
      <c r="KFT87" s="4"/>
      <c r="KFU87" s="4"/>
      <c r="KFV87" s="4"/>
      <c r="KFW87" s="4"/>
      <c r="KFX87" s="4"/>
      <c r="KFY87" s="4"/>
      <c r="KFZ87" s="4"/>
      <c r="KGA87" s="4"/>
      <c r="KGB87" s="4"/>
      <c r="KGC87" s="4"/>
      <c r="KGD87" s="4"/>
      <c r="KGE87" s="4"/>
      <c r="KGF87" s="4"/>
      <c r="KGG87" s="4"/>
      <c r="KGH87" s="4"/>
      <c r="KGI87" s="4"/>
      <c r="KGJ87" s="4"/>
      <c r="KGK87" s="4"/>
      <c r="KGL87" s="4"/>
      <c r="KGM87" s="4"/>
      <c r="KGN87" s="4"/>
      <c r="KGO87" s="4"/>
      <c r="KGP87" s="4"/>
      <c r="KGQ87" s="4"/>
      <c r="KGR87" s="4"/>
      <c r="KGS87" s="4"/>
      <c r="KGT87" s="4"/>
      <c r="KGU87" s="4"/>
      <c r="KGV87" s="4"/>
      <c r="KGW87" s="4"/>
      <c r="KGX87" s="4"/>
      <c r="KGY87" s="4"/>
      <c r="KGZ87" s="4"/>
      <c r="KHA87" s="4"/>
      <c r="KHB87" s="4"/>
      <c r="KHC87" s="4"/>
      <c r="KHD87" s="4"/>
      <c r="KHE87" s="4"/>
      <c r="KHF87" s="4"/>
      <c r="KHG87" s="4"/>
      <c r="KHH87" s="4"/>
      <c r="KHI87" s="4"/>
      <c r="KHJ87" s="4"/>
      <c r="KHK87" s="4"/>
      <c r="KHL87" s="4"/>
      <c r="KHM87" s="4"/>
      <c r="KHN87" s="4"/>
      <c r="KHO87" s="4"/>
      <c r="KHP87" s="4"/>
      <c r="KHQ87" s="4"/>
      <c r="KHR87" s="4"/>
      <c r="KHS87" s="4"/>
      <c r="KHT87" s="4"/>
      <c r="KHU87" s="4"/>
      <c r="KHV87" s="4"/>
      <c r="KHW87" s="4"/>
      <c r="KHX87" s="4"/>
      <c r="KHY87" s="4"/>
      <c r="KHZ87" s="4"/>
      <c r="KIA87" s="4"/>
      <c r="KIB87" s="4"/>
      <c r="KIC87" s="4"/>
      <c r="KID87" s="4"/>
      <c r="KIE87" s="4"/>
      <c r="KIF87" s="4"/>
      <c r="KIG87" s="4"/>
      <c r="KIH87" s="4"/>
      <c r="KII87" s="4"/>
      <c r="KIJ87" s="4"/>
      <c r="KIK87" s="4"/>
      <c r="KIL87" s="4"/>
      <c r="KIM87" s="4"/>
      <c r="KIN87" s="4"/>
      <c r="KIO87" s="4"/>
      <c r="KIP87" s="4"/>
      <c r="KIQ87" s="4"/>
      <c r="KIR87" s="4"/>
      <c r="KIS87" s="4"/>
      <c r="KIT87" s="4"/>
      <c r="KIU87" s="4"/>
      <c r="KIV87" s="4"/>
      <c r="KIW87" s="4"/>
      <c r="KIX87" s="4"/>
      <c r="KIY87" s="4"/>
      <c r="KIZ87" s="4"/>
      <c r="KJA87" s="4"/>
      <c r="KJB87" s="4"/>
      <c r="KJC87" s="4"/>
      <c r="KJD87" s="4"/>
      <c r="KJE87" s="4"/>
      <c r="KJF87" s="4"/>
      <c r="KJG87" s="4"/>
      <c r="KJH87" s="4"/>
      <c r="KJI87" s="4"/>
      <c r="KJJ87" s="4"/>
      <c r="KJK87" s="4"/>
      <c r="KJL87" s="4"/>
      <c r="KJM87" s="4"/>
      <c r="KJN87" s="4"/>
      <c r="KJO87" s="4"/>
      <c r="KJP87" s="4"/>
      <c r="KJQ87" s="4"/>
      <c r="KJR87" s="4"/>
      <c r="KJS87" s="4"/>
      <c r="KJT87" s="4"/>
      <c r="KJU87" s="4"/>
      <c r="KJV87" s="4"/>
      <c r="KJW87" s="4"/>
      <c r="KJX87" s="4"/>
      <c r="KJY87" s="4"/>
      <c r="KJZ87" s="4"/>
      <c r="KKA87" s="4"/>
      <c r="KKB87" s="4"/>
      <c r="KKC87" s="4"/>
      <c r="KKD87" s="4"/>
      <c r="KKE87" s="4"/>
      <c r="KKF87" s="4"/>
      <c r="KKG87" s="4"/>
      <c r="KKH87" s="4"/>
      <c r="KKI87" s="4"/>
      <c r="KKJ87" s="4"/>
      <c r="KKK87" s="4"/>
      <c r="KKL87" s="4"/>
      <c r="KKM87" s="4"/>
      <c r="KKN87" s="4"/>
      <c r="KKO87" s="4"/>
      <c r="KKP87" s="4"/>
      <c r="KKQ87" s="4"/>
      <c r="KKR87" s="4"/>
      <c r="KKS87" s="4"/>
      <c r="KKT87" s="4"/>
      <c r="KKU87" s="4"/>
      <c r="KKV87" s="4"/>
      <c r="KKW87" s="4"/>
      <c r="KKX87" s="4"/>
      <c r="KKY87" s="4"/>
      <c r="KKZ87" s="4"/>
      <c r="KLA87" s="4"/>
      <c r="KLB87" s="4"/>
      <c r="KLC87" s="4"/>
      <c r="KLD87" s="4"/>
      <c r="KLE87" s="4"/>
      <c r="KLF87" s="4"/>
      <c r="KLG87" s="4"/>
      <c r="KLH87" s="4"/>
      <c r="KLI87" s="4"/>
      <c r="KLJ87" s="4"/>
      <c r="KLK87" s="4"/>
      <c r="KLL87" s="4"/>
      <c r="KLM87" s="4"/>
      <c r="KLN87" s="4"/>
      <c r="KLO87" s="4"/>
      <c r="KLP87" s="4"/>
      <c r="KLQ87" s="4"/>
      <c r="KLR87" s="4"/>
      <c r="KLS87" s="4"/>
      <c r="KLT87" s="4"/>
      <c r="KLU87" s="4"/>
      <c r="KLV87" s="4"/>
      <c r="KLW87" s="4"/>
      <c r="KLX87" s="4"/>
      <c r="KLY87" s="4"/>
      <c r="KLZ87" s="4"/>
      <c r="KMA87" s="4"/>
      <c r="KMB87" s="4"/>
      <c r="KMC87" s="4"/>
      <c r="KMD87" s="4"/>
      <c r="KME87" s="4"/>
      <c r="KMF87" s="4"/>
      <c r="KMG87" s="4"/>
      <c r="KMH87" s="4"/>
      <c r="KMI87" s="4"/>
      <c r="KMJ87" s="4"/>
      <c r="KMK87" s="4"/>
      <c r="KML87" s="4"/>
      <c r="KMM87" s="4"/>
      <c r="KMN87" s="4"/>
      <c r="KMO87" s="4"/>
      <c r="KMP87" s="4"/>
      <c r="KMQ87" s="4"/>
      <c r="KMR87" s="4"/>
      <c r="KMS87" s="4"/>
      <c r="KMT87" s="4"/>
      <c r="KMU87" s="4"/>
      <c r="KMV87" s="4"/>
      <c r="KMW87" s="4"/>
      <c r="KMX87" s="4"/>
      <c r="KMY87" s="4"/>
      <c r="KMZ87" s="4"/>
      <c r="KNA87" s="4"/>
      <c r="KNB87" s="4"/>
      <c r="KNC87" s="4"/>
      <c r="KND87" s="4"/>
      <c r="KNE87" s="4"/>
      <c r="KNF87" s="4"/>
      <c r="KNG87" s="4"/>
      <c r="KNH87" s="4"/>
      <c r="KNI87" s="4"/>
      <c r="KNJ87" s="4"/>
      <c r="KNK87" s="4"/>
      <c r="KNL87" s="4"/>
      <c r="KNM87" s="4"/>
      <c r="KNN87" s="4"/>
      <c r="KNO87" s="4"/>
      <c r="KNP87" s="4"/>
      <c r="KNQ87" s="4"/>
      <c r="KNR87" s="4"/>
      <c r="KNS87" s="4"/>
      <c r="KNT87" s="4"/>
      <c r="KNU87" s="4"/>
      <c r="KNV87" s="4"/>
      <c r="KNW87" s="4"/>
      <c r="KNX87" s="4"/>
      <c r="KNY87" s="4"/>
      <c r="KNZ87" s="4"/>
      <c r="KOA87" s="4"/>
      <c r="KOB87" s="4"/>
      <c r="KOC87" s="4"/>
      <c r="KOD87" s="4"/>
      <c r="KOE87" s="4"/>
      <c r="KOF87" s="4"/>
      <c r="KOG87" s="4"/>
      <c r="KOH87" s="4"/>
      <c r="KOI87" s="4"/>
      <c r="KOJ87" s="4"/>
      <c r="KOK87" s="4"/>
      <c r="KOL87" s="4"/>
      <c r="KOM87" s="4"/>
      <c r="KON87" s="4"/>
      <c r="KOO87" s="4"/>
      <c r="KOP87" s="4"/>
      <c r="KOQ87" s="4"/>
      <c r="KOR87" s="4"/>
      <c r="KOS87" s="4"/>
      <c r="KOT87" s="4"/>
      <c r="KOU87" s="4"/>
      <c r="KOV87" s="4"/>
      <c r="KOW87" s="4"/>
      <c r="KOX87" s="4"/>
      <c r="KOY87" s="4"/>
      <c r="KOZ87" s="4"/>
      <c r="KPA87" s="4"/>
      <c r="KPB87" s="4"/>
      <c r="KPC87" s="4"/>
      <c r="KPD87" s="4"/>
      <c r="KPE87" s="4"/>
      <c r="KPF87" s="4"/>
      <c r="KPG87" s="4"/>
      <c r="KPH87" s="4"/>
      <c r="KPI87" s="4"/>
      <c r="KPJ87" s="4"/>
      <c r="KPK87" s="4"/>
      <c r="KPL87" s="4"/>
      <c r="KPM87" s="4"/>
      <c r="KPN87" s="4"/>
      <c r="KPO87" s="4"/>
      <c r="KPP87" s="4"/>
      <c r="KPQ87" s="4"/>
      <c r="KPR87" s="4"/>
      <c r="KPS87" s="4"/>
      <c r="KPT87" s="4"/>
      <c r="KPU87" s="4"/>
      <c r="KPV87" s="4"/>
      <c r="KPW87" s="4"/>
      <c r="KPX87" s="4"/>
      <c r="KPY87" s="4"/>
      <c r="KPZ87" s="4"/>
      <c r="KQA87" s="4"/>
      <c r="KQB87" s="4"/>
      <c r="KQC87" s="4"/>
      <c r="KQD87" s="4"/>
      <c r="KQE87" s="4"/>
      <c r="KQF87" s="4"/>
      <c r="KQG87" s="4"/>
      <c r="KQH87" s="4"/>
      <c r="KQI87" s="4"/>
      <c r="KQJ87" s="4"/>
      <c r="KQK87" s="4"/>
      <c r="KQL87" s="4"/>
      <c r="KQM87" s="4"/>
      <c r="KQN87" s="4"/>
      <c r="KQO87" s="4"/>
      <c r="KQP87" s="4"/>
      <c r="KQQ87" s="4"/>
      <c r="KQR87" s="4"/>
      <c r="KQS87" s="4"/>
      <c r="KQT87" s="4"/>
      <c r="KQU87" s="4"/>
      <c r="KQV87" s="4"/>
      <c r="KQW87" s="4"/>
      <c r="KQX87" s="4"/>
      <c r="KQY87" s="4"/>
      <c r="KQZ87" s="4"/>
      <c r="KRA87" s="4"/>
      <c r="KRB87" s="4"/>
      <c r="KRC87" s="4"/>
      <c r="KRD87" s="4"/>
      <c r="KRE87" s="4"/>
      <c r="KRF87" s="4"/>
      <c r="KRG87" s="4"/>
      <c r="KRH87" s="4"/>
      <c r="KRI87" s="4"/>
      <c r="KRJ87" s="4"/>
      <c r="KRK87" s="4"/>
      <c r="KRL87" s="4"/>
      <c r="KRM87" s="4"/>
      <c r="KRN87" s="4"/>
      <c r="KRO87" s="4"/>
      <c r="KRP87" s="4"/>
      <c r="KRQ87" s="4"/>
      <c r="KRR87" s="4"/>
      <c r="KRS87" s="4"/>
      <c r="KRT87" s="4"/>
      <c r="KRU87" s="4"/>
      <c r="KRV87" s="4"/>
      <c r="KRW87" s="4"/>
      <c r="KRX87" s="4"/>
      <c r="KRY87" s="4"/>
      <c r="KRZ87" s="4"/>
      <c r="KSA87" s="4"/>
      <c r="KSB87" s="4"/>
      <c r="KSC87" s="4"/>
      <c r="KSD87" s="4"/>
      <c r="KSE87" s="4"/>
      <c r="KSF87" s="4"/>
      <c r="KSG87" s="4"/>
      <c r="KSH87" s="4"/>
      <c r="KSI87" s="4"/>
      <c r="KSJ87" s="4"/>
      <c r="KSK87" s="4"/>
      <c r="KSL87" s="4"/>
      <c r="KSM87" s="4"/>
      <c r="KSN87" s="4"/>
      <c r="KSO87" s="4"/>
      <c r="KSP87" s="4"/>
      <c r="KSQ87" s="4"/>
      <c r="KSR87" s="4"/>
      <c r="KSS87" s="4"/>
      <c r="KST87" s="4"/>
      <c r="KSU87" s="4"/>
      <c r="KSV87" s="4"/>
      <c r="KSW87" s="4"/>
      <c r="KSX87" s="4"/>
      <c r="KSY87" s="4"/>
      <c r="KSZ87" s="4"/>
      <c r="KTA87" s="4"/>
      <c r="KTB87" s="4"/>
      <c r="KTC87" s="4"/>
      <c r="KTD87" s="4"/>
      <c r="KTE87" s="4"/>
      <c r="KTF87" s="4"/>
      <c r="KTG87" s="4"/>
      <c r="KTH87" s="4"/>
      <c r="KTI87" s="4"/>
      <c r="KTJ87" s="4"/>
      <c r="KTK87" s="4"/>
      <c r="KTL87" s="4"/>
      <c r="KTM87" s="4"/>
      <c r="KTN87" s="4"/>
      <c r="KTO87" s="4"/>
      <c r="KTP87" s="4"/>
      <c r="KTQ87" s="4"/>
      <c r="KTR87" s="4"/>
      <c r="KTS87" s="4"/>
      <c r="KTT87" s="4"/>
      <c r="KTU87" s="4"/>
      <c r="KTV87" s="4"/>
      <c r="KTW87" s="4"/>
      <c r="KTX87" s="4"/>
      <c r="KTY87" s="4"/>
      <c r="KTZ87" s="4"/>
      <c r="KUA87" s="4"/>
      <c r="KUB87" s="4"/>
      <c r="KUC87" s="4"/>
      <c r="KUD87" s="4"/>
      <c r="KUE87" s="4"/>
      <c r="KUF87" s="4"/>
      <c r="KUG87" s="4"/>
      <c r="KUH87" s="4"/>
      <c r="KUI87" s="4"/>
      <c r="KUJ87" s="4"/>
      <c r="KUK87" s="4"/>
      <c r="KUL87" s="4"/>
      <c r="KUM87" s="4"/>
      <c r="KUN87" s="4"/>
      <c r="KUO87" s="4"/>
      <c r="KUP87" s="4"/>
      <c r="KUQ87" s="4"/>
      <c r="KUR87" s="4"/>
      <c r="KUS87" s="4"/>
      <c r="KUT87" s="4"/>
      <c r="KUU87" s="4"/>
      <c r="KUV87" s="4"/>
      <c r="KUW87" s="4"/>
      <c r="KUX87" s="4"/>
      <c r="KUY87" s="4"/>
      <c r="KUZ87" s="4"/>
      <c r="KVA87" s="4"/>
      <c r="KVB87" s="4"/>
      <c r="KVC87" s="4"/>
      <c r="KVD87" s="4"/>
      <c r="KVE87" s="4"/>
      <c r="KVF87" s="4"/>
      <c r="KVG87" s="4"/>
      <c r="KVH87" s="4"/>
      <c r="KVI87" s="4"/>
      <c r="KVJ87" s="4"/>
      <c r="KVK87" s="4"/>
      <c r="KVL87" s="4"/>
      <c r="KVM87" s="4"/>
      <c r="KVN87" s="4"/>
      <c r="KVO87" s="4"/>
      <c r="KVP87" s="4"/>
      <c r="KVQ87" s="4"/>
      <c r="KVR87" s="4"/>
      <c r="KVS87" s="4"/>
      <c r="KVT87" s="4"/>
      <c r="KVU87" s="4"/>
      <c r="KVV87" s="4"/>
      <c r="KVW87" s="4"/>
      <c r="KVX87" s="4"/>
      <c r="KVY87" s="4"/>
      <c r="KVZ87" s="4"/>
      <c r="KWA87" s="4"/>
      <c r="KWB87" s="4"/>
      <c r="KWC87" s="4"/>
      <c r="KWD87" s="4"/>
      <c r="KWE87" s="4"/>
      <c r="KWF87" s="4"/>
      <c r="KWG87" s="4"/>
      <c r="KWH87" s="4"/>
      <c r="KWI87" s="4"/>
      <c r="KWJ87" s="4"/>
      <c r="KWK87" s="4"/>
      <c r="KWL87" s="4"/>
      <c r="KWM87" s="4"/>
      <c r="KWN87" s="4"/>
      <c r="KWO87" s="4"/>
      <c r="KWP87" s="4"/>
      <c r="KWQ87" s="4"/>
      <c r="KWR87" s="4"/>
      <c r="KWS87" s="4"/>
      <c r="KWT87" s="4"/>
      <c r="KWU87" s="4"/>
      <c r="KWV87" s="4"/>
      <c r="KWW87" s="4"/>
      <c r="KWX87" s="4"/>
      <c r="KWY87" s="4"/>
      <c r="KWZ87" s="4"/>
      <c r="KXA87" s="4"/>
      <c r="KXB87" s="4"/>
      <c r="KXC87" s="4"/>
      <c r="KXD87" s="4"/>
      <c r="KXE87" s="4"/>
      <c r="KXF87" s="4"/>
      <c r="KXG87" s="4"/>
      <c r="KXH87" s="4"/>
      <c r="KXI87" s="4"/>
      <c r="KXJ87" s="4"/>
      <c r="KXK87" s="4"/>
      <c r="KXL87" s="4"/>
      <c r="KXM87" s="4"/>
      <c r="KXN87" s="4"/>
      <c r="KXO87" s="4"/>
      <c r="KXP87" s="4"/>
      <c r="KXQ87" s="4"/>
      <c r="KXR87" s="4"/>
      <c r="KXS87" s="4"/>
      <c r="KXT87" s="4"/>
      <c r="KXU87" s="4"/>
      <c r="KXV87" s="4"/>
      <c r="KXW87" s="4"/>
      <c r="KXX87" s="4"/>
      <c r="KXY87" s="4"/>
      <c r="KXZ87" s="4"/>
      <c r="KYA87" s="4"/>
      <c r="KYB87" s="4"/>
      <c r="KYC87" s="4"/>
      <c r="KYD87" s="4"/>
      <c r="KYE87" s="4"/>
      <c r="KYF87" s="4"/>
      <c r="KYG87" s="4"/>
      <c r="KYH87" s="4"/>
      <c r="KYI87" s="4"/>
      <c r="KYJ87" s="4"/>
      <c r="KYK87" s="4"/>
      <c r="KYL87" s="4"/>
      <c r="KYM87" s="4"/>
      <c r="KYN87" s="4"/>
      <c r="KYO87" s="4"/>
      <c r="KYP87" s="4"/>
      <c r="KYQ87" s="4"/>
      <c r="KYR87" s="4"/>
      <c r="KYS87" s="4"/>
      <c r="KYT87" s="4"/>
      <c r="KYU87" s="4"/>
      <c r="KYV87" s="4"/>
      <c r="KYW87" s="4"/>
      <c r="KYX87" s="4"/>
      <c r="KYY87" s="4"/>
      <c r="KYZ87" s="4"/>
      <c r="KZA87" s="4"/>
      <c r="KZB87" s="4"/>
      <c r="KZC87" s="4"/>
      <c r="KZD87" s="4"/>
      <c r="KZE87" s="4"/>
      <c r="KZF87" s="4"/>
      <c r="KZG87" s="4"/>
      <c r="KZH87" s="4"/>
      <c r="KZI87" s="4"/>
      <c r="KZJ87" s="4"/>
      <c r="KZK87" s="4"/>
      <c r="KZL87" s="4"/>
      <c r="KZM87" s="4"/>
      <c r="KZN87" s="4"/>
      <c r="KZO87" s="4"/>
      <c r="KZP87" s="4"/>
      <c r="KZQ87" s="4"/>
      <c r="KZR87" s="4"/>
      <c r="KZS87" s="4"/>
      <c r="KZT87" s="4"/>
      <c r="KZU87" s="4"/>
      <c r="KZV87" s="4"/>
      <c r="KZW87" s="4"/>
      <c r="KZX87" s="4"/>
      <c r="KZY87" s="4"/>
      <c r="KZZ87" s="4"/>
      <c r="LAA87" s="4"/>
      <c r="LAB87" s="4"/>
      <c r="LAC87" s="4"/>
      <c r="LAD87" s="4"/>
      <c r="LAE87" s="4"/>
      <c r="LAF87" s="4"/>
      <c r="LAG87" s="4"/>
      <c r="LAH87" s="4"/>
      <c r="LAI87" s="4"/>
      <c r="LAJ87" s="4"/>
      <c r="LAK87" s="4"/>
      <c r="LAL87" s="4"/>
      <c r="LAM87" s="4"/>
      <c r="LAN87" s="4"/>
      <c r="LAO87" s="4"/>
      <c r="LAP87" s="4"/>
      <c r="LAQ87" s="4"/>
      <c r="LAR87" s="4"/>
      <c r="LAS87" s="4"/>
      <c r="LAT87" s="4"/>
      <c r="LAU87" s="4"/>
      <c r="LAV87" s="4"/>
      <c r="LAW87" s="4"/>
      <c r="LAX87" s="4"/>
      <c r="LAY87" s="4"/>
      <c r="LAZ87" s="4"/>
      <c r="LBA87" s="4"/>
      <c r="LBB87" s="4"/>
      <c r="LBC87" s="4"/>
      <c r="LBD87" s="4"/>
      <c r="LBE87" s="4"/>
      <c r="LBF87" s="4"/>
      <c r="LBG87" s="4"/>
      <c r="LBH87" s="4"/>
      <c r="LBI87" s="4"/>
      <c r="LBJ87" s="4"/>
      <c r="LBK87" s="4"/>
      <c r="LBL87" s="4"/>
      <c r="LBM87" s="4"/>
      <c r="LBN87" s="4"/>
      <c r="LBO87" s="4"/>
      <c r="LBP87" s="4"/>
      <c r="LBQ87" s="4"/>
      <c r="LBR87" s="4"/>
      <c r="LBS87" s="4"/>
      <c r="LBT87" s="4"/>
      <c r="LBU87" s="4"/>
      <c r="LBV87" s="4"/>
      <c r="LBW87" s="4"/>
      <c r="LBX87" s="4"/>
      <c r="LBY87" s="4"/>
      <c r="LBZ87" s="4"/>
      <c r="LCA87" s="4"/>
      <c r="LCB87" s="4"/>
      <c r="LCC87" s="4"/>
      <c r="LCD87" s="4"/>
      <c r="LCE87" s="4"/>
      <c r="LCF87" s="4"/>
      <c r="LCG87" s="4"/>
      <c r="LCH87" s="4"/>
      <c r="LCI87" s="4"/>
      <c r="LCJ87" s="4"/>
      <c r="LCK87" s="4"/>
      <c r="LCL87" s="4"/>
      <c r="LCM87" s="4"/>
      <c r="LCN87" s="4"/>
      <c r="LCO87" s="4"/>
      <c r="LCP87" s="4"/>
      <c r="LCQ87" s="4"/>
      <c r="LCR87" s="4"/>
      <c r="LCS87" s="4"/>
      <c r="LCT87" s="4"/>
      <c r="LCU87" s="4"/>
      <c r="LCV87" s="4"/>
      <c r="LCW87" s="4"/>
      <c r="LCX87" s="4"/>
      <c r="LCY87" s="4"/>
      <c r="LCZ87" s="4"/>
      <c r="LDA87" s="4"/>
      <c r="LDB87" s="4"/>
      <c r="LDC87" s="4"/>
      <c r="LDD87" s="4"/>
      <c r="LDE87" s="4"/>
      <c r="LDF87" s="4"/>
      <c r="LDG87" s="4"/>
      <c r="LDH87" s="4"/>
      <c r="LDI87" s="4"/>
      <c r="LDJ87" s="4"/>
      <c r="LDK87" s="4"/>
      <c r="LDL87" s="4"/>
      <c r="LDM87" s="4"/>
      <c r="LDN87" s="4"/>
      <c r="LDO87" s="4"/>
      <c r="LDP87" s="4"/>
      <c r="LDQ87" s="4"/>
      <c r="LDR87" s="4"/>
      <c r="LDS87" s="4"/>
      <c r="LDT87" s="4"/>
      <c r="LDU87" s="4"/>
      <c r="LDV87" s="4"/>
      <c r="LDW87" s="4"/>
      <c r="LDX87" s="4"/>
      <c r="LDY87" s="4"/>
      <c r="LDZ87" s="4"/>
      <c r="LEA87" s="4"/>
      <c r="LEB87" s="4"/>
      <c r="LEC87" s="4"/>
      <c r="LED87" s="4"/>
      <c r="LEE87" s="4"/>
      <c r="LEF87" s="4"/>
      <c r="LEG87" s="4"/>
      <c r="LEH87" s="4"/>
      <c r="LEI87" s="4"/>
      <c r="LEJ87" s="4"/>
      <c r="LEK87" s="4"/>
      <c r="LEL87" s="4"/>
      <c r="LEM87" s="4"/>
      <c r="LEN87" s="4"/>
      <c r="LEO87" s="4"/>
      <c r="LEP87" s="4"/>
      <c r="LEQ87" s="4"/>
      <c r="LER87" s="4"/>
      <c r="LES87" s="4"/>
      <c r="LET87" s="4"/>
      <c r="LEU87" s="4"/>
      <c r="LEV87" s="4"/>
      <c r="LEW87" s="4"/>
      <c r="LEX87" s="4"/>
      <c r="LEY87" s="4"/>
      <c r="LEZ87" s="4"/>
      <c r="LFA87" s="4"/>
      <c r="LFB87" s="4"/>
      <c r="LFC87" s="4"/>
      <c r="LFD87" s="4"/>
      <c r="LFE87" s="4"/>
      <c r="LFF87" s="4"/>
      <c r="LFG87" s="4"/>
      <c r="LFH87" s="4"/>
      <c r="LFI87" s="4"/>
      <c r="LFJ87" s="4"/>
      <c r="LFK87" s="4"/>
      <c r="LFL87" s="4"/>
      <c r="LFM87" s="4"/>
      <c r="LFN87" s="4"/>
      <c r="LFO87" s="4"/>
      <c r="LFP87" s="4"/>
      <c r="LFQ87" s="4"/>
      <c r="LFR87" s="4"/>
      <c r="LFS87" s="4"/>
      <c r="LFT87" s="4"/>
      <c r="LFU87" s="4"/>
      <c r="LFV87" s="4"/>
      <c r="LFW87" s="4"/>
      <c r="LFX87" s="4"/>
      <c r="LFY87" s="4"/>
      <c r="LFZ87" s="4"/>
      <c r="LGA87" s="4"/>
      <c r="LGB87" s="4"/>
      <c r="LGC87" s="4"/>
      <c r="LGD87" s="4"/>
      <c r="LGE87" s="4"/>
      <c r="LGF87" s="4"/>
      <c r="LGG87" s="4"/>
      <c r="LGH87" s="4"/>
      <c r="LGI87" s="4"/>
      <c r="LGJ87" s="4"/>
      <c r="LGK87" s="4"/>
      <c r="LGL87" s="4"/>
      <c r="LGM87" s="4"/>
      <c r="LGN87" s="4"/>
      <c r="LGO87" s="4"/>
      <c r="LGP87" s="4"/>
      <c r="LGQ87" s="4"/>
      <c r="LGR87" s="4"/>
      <c r="LGS87" s="4"/>
      <c r="LGT87" s="4"/>
      <c r="LGU87" s="4"/>
      <c r="LGV87" s="4"/>
      <c r="LGW87" s="4"/>
      <c r="LGX87" s="4"/>
      <c r="LGY87" s="4"/>
      <c r="LGZ87" s="4"/>
      <c r="LHA87" s="4"/>
      <c r="LHB87" s="4"/>
      <c r="LHC87" s="4"/>
      <c r="LHD87" s="4"/>
      <c r="LHE87" s="4"/>
      <c r="LHF87" s="4"/>
      <c r="LHG87" s="4"/>
      <c r="LHH87" s="4"/>
      <c r="LHI87" s="4"/>
      <c r="LHJ87" s="4"/>
      <c r="LHK87" s="4"/>
      <c r="LHL87" s="4"/>
      <c r="LHM87" s="4"/>
      <c r="LHN87" s="4"/>
      <c r="LHO87" s="4"/>
      <c r="LHP87" s="4"/>
      <c r="LHQ87" s="4"/>
      <c r="LHR87" s="4"/>
      <c r="LHS87" s="4"/>
      <c r="LHT87" s="4"/>
      <c r="LHU87" s="4"/>
      <c r="LHV87" s="4"/>
      <c r="LHW87" s="4"/>
      <c r="LHX87" s="4"/>
      <c r="LHY87" s="4"/>
      <c r="LHZ87" s="4"/>
      <c r="LIA87" s="4"/>
      <c r="LIB87" s="4"/>
      <c r="LIC87" s="4"/>
      <c r="LID87" s="4"/>
      <c r="LIE87" s="4"/>
      <c r="LIF87" s="4"/>
      <c r="LIG87" s="4"/>
      <c r="LIH87" s="4"/>
      <c r="LII87" s="4"/>
      <c r="LIJ87" s="4"/>
      <c r="LIK87" s="4"/>
      <c r="LIL87" s="4"/>
      <c r="LIM87" s="4"/>
      <c r="LIN87" s="4"/>
      <c r="LIO87" s="4"/>
      <c r="LIP87" s="4"/>
      <c r="LIQ87" s="4"/>
      <c r="LIR87" s="4"/>
      <c r="LIS87" s="4"/>
      <c r="LIT87" s="4"/>
      <c r="LIU87" s="4"/>
      <c r="LIV87" s="4"/>
      <c r="LIW87" s="4"/>
      <c r="LIX87" s="4"/>
      <c r="LIY87" s="4"/>
      <c r="LIZ87" s="4"/>
      <c r="LJA87" s="4"/>
      <c r="LJB87" s="4"/>
      <c r="LJC87" s="4"/>
      <c r="LJD87" s="4"/>
      <c r="LJE87" s="4"/>
      <c r="LJF87" s="4"/>
      <c r="LJG87" s="4"/>
      <c r="LJH87" s="4"/>
      <c r="LJI87" s="4"/>
      <c r="LJJ87" s="4"/>
      <c r="LJK87" s="4"/>
      <c r="LJL87" s="4"/>
      <c r="LJM87" s="4"/>
      <c r="LJN87" s="4"/>
      <c r="LJO87" s="4"/>
      <c r="LJP87" s="4"/>
      <c r="LJQ87" s="4"/>
      <c r="LJR87" s="4"/>
      <c r="LJS87" s="4"/>
      <c r="LJT87" s="4"/>
      <c r="LJU87" s="4"/>
      <c r="LJV87" s="4"/>
      <c r="LJW87" s="4"/>
      <c r="LJX87" s="4"/>
      <c r="LJY87" s="4"/>
      <c r="LJZ87" s="4"/>
      <c r="LKA87" s="4"/>
      <c r="LKB87" s="4"/>
      <c r="LKC87" s="4"/>
      <c r="LKD87" s="4"/>
      <c r="LKE87" s="4"/>
      <c r="LKF87" s="4"/>
      <c r="LKG87" s="4"/>
      <c r="LKH87" s="4"/>
      <c r="LKI87" s="4"/>
      <c r="LKJ87" s="4"/>
      <c r="LKK87" s="4"/>
      <c r="LKL87" s="4"/>
      <c r="LKM87" s="4"/>
      <c r="LKN87" s="4"/>
      <c r="LKO87" s="4"/>
      <c r="LKP87" s="4"/>
      <c r="LKQ87" s="4"/>
      <c r="LKR87" s="4"/>
      <c r="LKS87" s="4"/>
      <c r="LKT87" s="4"/>
      <c r="LKU87" s="4"/>
      <c r="LKV87" s="4"/>
      <c r="LKW87" s="4"/>
      <c r="LKX87" s="4"/>
      <c r="LKY87" s="4"/>
      <c r="LKZ87" s="4"/>
      <c r="LLA87" s="4"/>
      <c r="LLB87" s="4"/>
      <c r="LLC87" s="4"/>
      <c r="LLD87" s="4"/>
      <c r="LLE87" s="4"/>
      <c r="LLF87" s="4"/>
      <c r="LLG87" s="4"/>
      <c r="LLH87" s="4"/>
      <c r="LLI87" s="4"/>
      <c r="LLJ87" s="4"/>
      <c r="LLK87" s="4"/>
      <c r="LLL87" s="4"/>
      <c r="LLM87" s="4"/>
      <c r="LLN87" s="4"/>
      <c r="LLO87" s="4"/>
      <c r="LLP87" s="4"/>
      <c r="LLQ87" s="4"/>
      <c r="LLR87" s="4"/>
      <c r="LLS87" s="4"/>
      <c r="LLT87" s="4"/>
      <c r="LLU87" s="4"/>
      <c r="LLV87" s="4"/>
      <c r="LLW87" s="4"/>
      <c r="LLX87" s="4"/>
      <c r="LLY87" s="4"/>
      <c r="LLZ87" s="4"/>
      <c r="LMA87" s="4"/>
      <c r="LMB87" s="4"/>
      <c r="LMC87" s="4"/>
      <c r="LMD87" s="4"/>
      <c r="LME87" s="4"/>
      <c r="LMF87" s="4"/>
      <c r="LMG87" s="4"/>
      <c r="LMH87" s="4"/>
      <c r="LMI87" s="4"/>
      <c r="LMJ87" s="4"/>
      <c r="LMK87" s="4"/>
      <c r="LML87" s="4"/>
      <c r="LMM87" s="4"/>
      <c r="LMN87" s="4"/>
      <c r="LMO87" s="4"/>
      <c r="LMP87" s="4"/>
      <c r="LMQ87" s="4"/>
      <c r="LMR87" s="4"/>
      <c r="LMS87" s="4"/>
      <c r="LMT87" s="4"/>
      <c r="LMU87" s="4"/>
      <c r="LMV87" s="4"/>
      <c r="LMW87" s="4"/>
      <c r="LMX87" s="4"/>
      <c r="LMY87" s="4"/>
      <c r="LMZ87" s="4"/>
      <c r="LNA87" s="4"/>
      <c r="LNB87" s="4"/>
      <c r="LNC87" s="4"/>
      <c r="LND87" s="4"/>
      <c r="LNE87" s="4"/>
      <c r="LNF87" s="4"/>
      <c r="LNG87" s="4"/>
      <c r="LNH87" s="4"/>
      <c r="LNI87" s="4"/>
      <c r="LNJ87" s="4"/>
      <c r="LNK87" s="4"/>
      <c r="LNL87" s="4"/>
      <c r="LNM87" s="4"/>
      <c r="LNN87" s="4"/>
      <c r="LNO87" s="4"/>
      <c r="LNP87" s="4"/>
      <c r="LNQ87" s="4"/>
      <c r="LNR87" s="4"/>
      <c r="LNS87" s="4"/>
      <c r="LNT87" s="4"/>
      <c r="LNU87" s="4"/>
      <c r="LNV87" s="4"/>
      <c r="LNW87" s="4"/>
      <c r="LNX87" s="4"/>
      <c r="LNY87" s="4"/>
      <c r="LNZ87" s="4"/>
      <c r="LOA87" s="4"/>
      <c r="LOB87" s="4"/>
      <c r="LOC87" s="4"/>
      <c r="LOD87" s="4"/>
      <c r="LOE87" s="4"/>
      <c r="LOF87" s="4"/>
      <c r="LOG87" s="4"/>
      <c r="LOH87" s="4"/>
      <c r="LOI87" s="4"/>
      <c r="LOJ87" s="4"/>
      <c r="LOK87" s="4"/>
      <c r="LOL87" s="4"/>
      <c r="LOM87" s="4"/>
      <c r="LON87" s="4"/>
      <c r="LOO87" s="4"/>
      <c r="LOP87" s="4"/>
      <c r="LOQ87" s="4"/>
      <c r="LOR87" s="4"/>
      <c r="LOS87" s="4"/>
      <c r="LOT87" s="4"/>
      <c r="LOU87" s="4"/>
      <c r="LOV87" s="4"/>
      <c r="LOW87" s="4"/>
      <c r="LOX87" s="4"/>
      <c r="LOY87" s="4"/>
      <c r="LOZ87" s="4"/>
      <c r="LPA87" s="4"/>
      <c r="LPB87" s="4"/>
      <c r="LPC87" s="4"/>
      <c r="LPD87" s="4"/>
      <c r="LPE87" s="4"/>
      <c r="LPF87" s="4"/>
      <c r="LPG87" s="4"/>
      <c r="LPH87" s="4"/>
      <c r="LPI87" s="4"/>
      <c r="LPJ87" s="4"/>
      <c r="LPK87" s="4"/>
      <c r="LPL87" s="4"/>
      <c r="LPM87" s="4"/>
      <c r="LPN87" s="4"/>
      <c r="LPO87" s="4"/>
      <c r="LPP87" s="4"/>
      <c r="LPQ87" s="4"/>
      <c r="LPR87" s="4"/>
      <c r="LPS87" s="4"/>
      <c r="LPT87" s="4"/>
      <c r="LPU87" s="4"/>
      <c r="LPV87" s="4"/>
      <c r="LPW87" s="4"/>
      <c r="LPX87" s="4"/>
      <c r="LPY87" s="4"/>
      <c r="LPZ87" s="4"/>
      <c r="LQA87" s="4"/>
      <c r="LQB87" s="4"/>
      <c r="LQC87" s="4"/>
      <c r="LQD87" s="4"/>
      <c r="LQE87" s="4"/>
      <c r="LQF87" s="4"/>
      <c r="LQG87" s="4"/>
      <c r="LQH87" s="4"/>
      <c r="LQI87" s="4"/>
      <c r="LQJ87" s="4"/>
      <c r="LQK87" s="4"/>
      <c r="LQL87" s="4"/>
      <c r="LQM87" s="4"/>
      <c r="LQN87" s="4"/>
      <c r="LQO87" s="4"/>
      <c r="LQP87" s="4"/>
      <c r="LQQ87" s="4"/>
      <c r="LQR87" s="4"/>
      <c r="LQS87" s="4"/>
      <c r="LQT87" s="4"/>
      <c r="LQU87" s="4"/>
      <c r="LQV87" s="4"/>
      <c r="LQW87" s="4"/>
      <c r="LQX87" s="4"/>
      <c r="LQY87" s="4"/>
      <c r="LQZ87" s="4"/>
      <c r="LRA87" s="4"/>
      <c r="LRB87" s="4"/>
      <c r="LRC87" s="4"/>
      <c r="LRD87" s="4"/>
      <c r="LRE87" s="4"/>
      <c r="LRF87" s="4"/>
      <c r="LRG87" s="4"/>
      <c r="LRH87" s="4"/>
      <c r="LRI87" s="4"/>
      <c r="LRJ87" s="4"/>
      <c r="LRK87" s="4"/>
      <c r="LRL87" s="4"/>
      <c r="LRM87" s="4"/>
      <c r="LRN87" s="4"/>
      <c r="LRO87" s="4"/>
      <c r="LRP87" s="4"/>
      <c r="LRQ87" s="4"/>
      <c r="LRR87" s="4"/>
      <c r="LRS87" s="4"/>
      <c r="LRT87" s="4"/>
      <c r="LRU87" s="4"/>
      <c r="LRV87" s="4"/>
      <c r="LRW87" s="4"/>
      <c r="LRX87" s="4"/>
      <c r="LRY87" s="4"/>
      <c r="LRZ87" s="4"/>
      <c r="LSA87" s="4"/>
      <c r="LSB87" s="4"/>
      <c r="LSC87" s="4"/>
      <c r="LSD87" s="4"/>
      <c r="LSE87" s="4"/>
      <c r="LSF87" s="4"/>
      <c r="LSG87" s="4"/>
      <c r="LSH87" s="4"/>
      <c r="LSI87" s="4"/>
      <c r="LSJ87" s="4"/>
      <c r="LSK87" s="4"/>
      <c r="LSL87" s="4"/>
      <c r="LSM87" s="4"/>
      <c r="LSN87" s="4"/>
      <c r="LSO87" s="4"/>
      <c r="LSP87" s="4"/>
      <c r="LSQ87" s="4"/>
      <c r="LSR87" s="4"/>
      <c r="LSS87" s="4"/>
      <c r="LST87" s="4"/>
      <c r="LSU87" s="4"/>
      <c r="LSV87" s="4"/>
      <c r="LSW87" s="4"/>
      <c r="LSX87" s="4"/>
      <c r="LSY87" s="4"/>
      <c r="LSZ87" s="4"/>
      <c r="LTA87" s="4"/>
      <c r="LTB87" s="4"/>
      <c r="LTC87" s="4"/>
      <c r="LTD87" s="4"/>
      <c r="LTE87" s="4"/>
      <c r="LTF87" s="4"/>
      <c r="LTG87" s="4"/>
      <c r="LTH87" s="4"/>
      <c r="LTI87" s="4"/>
      <c r="LTJ87" s="4"/>
      <c r="LTK87" s="4"/>
      <c r="LTL87" s="4"/>
      <c r="LTM87" s="4"/>
      <c r="LTN87" s="4"/>
      <c r="LTO87" s="4"/>
      <c r="LTP87" s="4"/>
      <c r="LTQ87" s="4"/>
      <c r="LTR87" s="4"/>
      <c r="LTS87" s="4"/>
      <c r="LTT87" s="4"/>
      <c r="LTU87" s="4"/>
      <c r="LTV87" s="4"/>
      <c r="LTW87" s="4"/>
      <c r="LTX87" s="4"/>
      <c r="LTY87" s="4"/>
      <c r="LTZ87" s="4"/>
      <c r="LUA87" s="4"/>
      <c r="LUB87" s="4"/>
      <c r="LUC87" s="4"/>
      <c r="LUD87" s="4"/>
      <c r="LUE87" s="4"/>
      <c r="LUF87" s="4"/>
      <c r="LUG87" s="4"/>
      <c r="LUH87" s="4"/>
      <c r="LUI87" s="4"/>
      <c r="LUJ87" s="4"/>
      <c r="LUK87" s="4"/>
      <c r="LUL87" s="4"/>
      <c r="LUM87" s="4"/>
      <c r="LUN87" s="4"/>
      <c r="LUO87" s="4"/>
      <c r="LUP87" s="4"/>
      <c r="LUQ87" s="4"/>
      <c r="LUR87" s="4"/>
      <c r="LUS87" s="4"/>
      <c r="LUT87" s="4"/>
      <c r="LUU87" s="4"/>
      <c r="LUV87" s="4"/>
      <c r="LUW87" s="4"/>
      <c r="LUX87" s="4"/>
      <c r="LUY87" s="4"/>
      <c r="LUZ87" s="4"/>
      <c r="LVA87" s="4"/>
      <c r="LVB87" s="4"/>
      <c r="LVC87" s="4"/>
      <c r="LVD87" s="4"/>
      <c r="LVE87" s="4"/>
      <c r="LVF87" s="4"/>
      <c r="LVG87" s="4"/>
      <c r="LVH87" s="4"/>
      <c r="LVI87" s="4"/>
      <c r="LVJ87" s="4"/>
      <c r="LVK87" s="4"/>
      <c r="LVL87" s="4"/>
      <c r="LVM87" s="4"/>
      <c r="LVN87" s="4"/>
      <c r="LVO87" s="4"/>
      <c r="LVP87" s="4"/>
      <c r="LVQ87" s="4"/>
      <c r="LVR87" s="4"/>
      <c r="LVS87" s="4"/>
      <c r="LVT87" s="4"/>
      <c r="LVU87" s="4"/>
      <c r="LVV87" s="4"/>
      <c r="LVW87" s="4"/>
      <c r="LVX87" s="4"/>
      <c r="LVY87" s="4"/>
      <c r="LVZ87" s="4"/>
      <c r="LWA87" s="4"/>
      <c r="LWB87" s="4"/>
      <c r="LWC87" s="4"/>
      <c r="LWD87" s="4"/>
      <c r="LWE87" s="4"/>
      <c r="LWF87" s="4"/>
      <c r="LWG87" s="4"/>
      <c r="LWH87" s="4"/>
      <c r="LWI87" s="4"/>
      <c r="LWJ87" s="4"/>
      <c r="LWK87" s="4"/>
      <c r="LWL87" s="4"/>
      <c r="LWM87" s="4"/>
      <c r="LWN87" s="4"/>
      <c r="LWO87" s="4"/>
      <c r="LWP87" s="4"/>
      <c r="LWQ87" s="4"/>
      <c r="LWR87" s="4"/>
      <c r="LWS87" s="4"/>
      <c r="LWT87" s="4"/>
      <c r="LWU87" s="4"/>
      <c r="LWV87" s="4"/>
      <c r="LWW87" s="4"/>
      <c r="LWX87" s="4"/>
      <c r="LWY87" s="4"/>
      <c r="LWZ87" s="4"/>
      <c r="LXA87" s="4"/>
      <c r="LXB87" s="4"/>
      <c r="LXC87" s="4"/>
      <c r="LXD87" s="4"/>
      <c r="LXE87" s="4"/>
      <c r="LXF87" s="4"/>
      <c r="LXG87" s="4"/>
      <c r="LXH87" s="4"/>
      <c r="LXI87" s="4"/>
      <c r="LXJ87" s="4"/>
      <c r="LXK87" s="4"/>
      <c r="LXL87" s="4"/>
      <c r="LXM87" s="4"/>
      <c r="LXN87" s="4"/>
      <c r="LXO87" s="4"/>
      <c r="LXP87" s="4"/>
      <c r="LXQ87" s="4"/>
      <c r="LXR87" s="4"/>
      <c r="LXS87" s="4"/>
      <c r="LXT87" s="4"/>
      <c r="LXU87" s="4"/>
      <c r="LXV87" s="4"/>
      <c r="LXW87" s="4"/>
      <c r="LXX87" s="4"/>
      <c r="LXY87" s="4"/>
      <c r="LXZ87" s="4"/>
      <c r="LYA87" s="4"/>
      <c r="LYB87" s="4"/>
      <c r="LYC87" s="4"/>
      <c r="LYD87" s="4"/>
      <c r="LYE87" s="4"/>
      <c r="LYF87" s="4"/>
      <c r="LYG87" s="4"/>
      <c r="LYH87" s="4"/>
      <c r="LYI87" s="4"/>
      <c r="LYJ87" s="4"/>
      <c r="LYK87" s="4"/>
      <c r="LYL87" s="4"/>
      <c r="LYM87" s="4"/>
      <c r="LYN87" s="4"/>
      <c r="LYO87" s="4"/>
      <c r="LYP87" s="4"/>
      <c r="LYQ87" s="4"/>
      <c r="LYR87" s="4"/>
      <c r="LYS87" s="4"/>
      <c r="LYT87" s="4"/>
      <c r="LYU87" s="4"/>
      <c r="LYV87" s="4"/>
      <c r="LYW87" s="4"/>
      <c r="LYX87" s="4"/>
      <c r="LYY87" s="4"/>
      <c r="LYZ87" s="4"/>
      <c r="LZA87" s="4"/>
      <c r="LZB87" s="4"/>
      <c r="LZC87" s="4"/>
      <c r="LZD87" s="4"/>
      <c r="LZE87" s="4"/>
      <c r="LZF87" s="4"/>
      <c r="LZG87" s="4"/>
      <c r="LZH87" s="4"/>
      <c r="LZI87" s="4"/>
      <c r="LZJ87" s="4"/>
      <c r="LZK87" s="4"/>
      <c r="LZL87" s="4"/>
      <c r="LZM87" s="4"/>
      <c r="LZN87" s="4"/>
      <c r="LZO87" s="4"/>
      <c r="LZP87" s="4"/>
      <c r="LZQ87" s="4"/>
      <c r="LZR87" s="4"/>
      <c r="LZS87" s="4"/>
      <c r="LZT87" s="4"/>
      <c r="LZU87" s="4"/>
      <c r="LZV87" s="4"/>
      <c r="LZW87" s="4"/>
      <c r="LZX87" s="4"/>
      <c r="LZY87" s="4"/>
      <c r="LZZ87" s="4"/>
      <c r="MAA87" s="4"/>
      <c r="MAB87" s="4"/>
      <c r="MAC87" s="4"/>
      <c r="MAD87" s="4"/>
      <c r="MAE87" s="4"/>
      <c r="MAF87" s="4"/>
      <c r="MAG87" s="4"/>
      <c r="MAH87" s="4"/>
      <c r="MAI87" s="4"/>
      <c r="MAJ87" s="4"/>
      <c r="MAK87" s="4"/>
      <c r="MAL87" s="4"/>
      <c r="MAM87" s="4"/>
      <c r="MAN87" s="4"/>
      <c r="MAO87" s="4"/>
      <c r="MAP87" s="4"/>
      <c r="MAQ87" s="4"/>
      <c r="MAR87" s="4"/>
      <c r="MAS87" s="4"/>
      <c r="MAT87" s="4"/>
      <c r="MAU87" s="4"/>
      <c r="MAV87" s="4"/>
      <c r="MAW87" s="4"/>
      <c r="MAX87" s="4"/>
      <c r="MAY87" s="4"/>
      <c r="MAZ87" s="4"/>
      <c r="MBA87" s="4"/>
      <c r="MBB87" s="4"/>
      <c r="MBC87" s="4"/>
      <c r="MBD87" s="4"/>
      <c r="MBE87" s="4"/>
      <c r="MBF87" s="4"/>
      <c r="MBG87" s="4"/>
      <c r="MBH87" s="4"/>
      <c r="MBI87" s="4"/>
      <c r="MBJ87" s="4"/>
      <c r="MBK87" s="4"/>
      <c r="MBL87" s="4"/>
      <c r="MBM87" s="4"/>
      <c r="MBN87" s="4"/>
      <c r="MBO87" s="4"/>
      <c r="MBP87" s="4"/>
      <c r="MBQ87" s="4"/>
      <c r="MBR87" s="4"/>
      <c r="MBS87" s="4"/>
      <c r="MBT87" s="4"/>
      <c r="MBU87" s="4"/>
      <c r="MBV87" s="4"/>
      <c r="MBW87" s="4"/>
      <c r="MBX87" s="4"/>
      <c r="MBY87" s="4"/>
      <c r="MBZ87" s="4"/>
      <c r="MCA87" s="4"/>
      <c r="MCB87" s="4"/>
      <c r="MCC87" s="4"/>
      <c r="MCD87" s="4"/>
      <c r="MCE87" s="4"/>
      <c r="MCF87" s="4"/>
      <c r="MCG87" s="4"/>
      <c r="MCH87" s="4"/>
      <c r="MCI87" s="4"/>
      <c r="MCJ87" s="4"/>
      <c r="MCK87" s="4"/>
      <c r="MCL87" s="4"/>
      <c r="MCM87" s="4"/>
      <c r="MCN87" s="4"/>
      <c r="MCO87" s="4"/>
      <c r="MCP87" s="4"/>
      <c r="MCQ87" s="4"/>
      <c r="MCR87" s="4"/>
      <c r="MCS87" s="4"/>
      <c r="MCT87" s="4"/>
      <c r="MCU87" s="4"/>
      <c r="MCV87" s="4"/>
      <c r="MCW87" s="4"/>
      <c r="MCX87" s="4"/>
      <c r="MCY87" s="4"/>
      <c r="MCZ87" s="4"/>
      <c r="MDA87" s="4"/>
      <c r="MDB87" s="4"/>
      <c r="MDC87" s="4"/>
      <c r="MDD87" s="4"/>
      <c r="MDE87" s="4"/>
      <c r="MDF87" s="4"/>
      <c r="MDG87" s="4"/>
      <c r="MDH87" s="4"/>
      <c r="MDI87" s="4"/>
      <c r="MDJ87" s="4"/>
      <c r="MDK87" s="4"/>
      <c r="MDL87" s="4"/>
      <c r="MDM87" s="4"/>
      <c r="MDN87" s="4"/>
      <c r="MDO87" s="4"/>
      <c r="MDP87" s="4"/>
      <c r="MDQ87" s="4"/>
      <c r="MDR87" s="4"/>
      <c r="MDS87" s="4"/>
      <c r="MDT87" s="4"/>
      <c r="MDU87" s="4"/>
      <c r="MDV87" s="4"/>
      <c r="MDW87" s="4"/>
      <c r="MDX87" s="4"/>
      <c r="MDY87" s="4"/>
      <c r="MDZ87" s="4"/>
      <c r="MEA87" s="4"/>
      <c r="MEB87" s="4"/>
      <c r="MEC87" s="4"/>
      <c r="MED87" s="4"/>
      <c r="MEE87" s="4"/>
      <c r="MEF87" s="4"/>
      <c r="MEG87" s="4"/>
      <c r="MEH87" s="4"/>
      <c r="MEI87" s="4"/>
      <c r="MEJ87" s="4"/>
      <c r="MEK87" s="4"/>
      <c r="MEL87" s="4"/>
      <c r="MEM87" s="4"/>
      <c r="MEN87" s="4"/>
      <c r="MEO87" s="4"/>
      <c r="MEP87" s="4"/>
      <c r="MEQ87" s="4"/>
      <c r="MER87" s="4"/>
      <c r="MES87" s="4"/>
      <c r="MET87" s="4"/>
      <c r="MEU87" s="4"/>
      <c r="MEV87" s="4"/>
      <c r="MEW87" s="4"/>
      <c r="MEX87" s="4"/>
      <c r="MEY87" s="4"/>
      <c r="MEZ87" s="4"/>
      <c r="MFA87" s="4"/>
      <c r="MFB87" s="4"/>
      <c r="MFC87" s="4"/>
      <c r="MFD87" s="4"/>
      <c r="MFE87" s="4"/>
      <c r="MFF87" s="4"/>
      <c r="MFG87" s="4"/>
      <c r="MFH87" s="4"/>
      <c r="MFI87" s="4"/>
      <c r="MFJ87" s="4"/>
      <c r="MFK87" s="4"/>
      <c r="MFL87" s="4"/>
      <c r="MFM87" s="4"/>
      <c r="MFN87" s="4"/>
      <c r="MFO87" s="4"/>
      <c r="MFP87" s="4"/>
      <c r="MFQ87" s="4"/>
      <c r="MFR87" s="4"/>
      <c r="MFS87" s="4"/>
      <c r="MFT87" s="4"/>
      <c r="MFU87" s="4"/>
      <c r="MFV87" s="4"/>
      <c r="MFW87" s="4"/>
      <c r="MFX87" s="4"/>
      <c r="MFY87" s="4"/>
      <c r="MFZ87" s="4"/>
      <c r="MGA87" s="4"/>
      <c r="MGB87" s="4"/>
      <c r="MGC87" s="4"/>
      <c r="MGD87" s="4"/>
      <c r="MGE87" s="4"/>
      <c r="MGF87" s="4"/>
      <c r="MGG87" s="4"/>
      <c r="MGH87" s="4"/>
      <c r="MGI87" s="4"/>
      <c r="MGJ87" s="4"/>
      <c r="MGK87" s="4"/>
      <c r="MGL87" s="4"/>
      <c r="MGM87" s="4"/>
      <c r="MGN87" s="4"/>
      <c r="MGO87" s="4"/>
      <c r="MGP87" s="4"/>
      <c r="MGQ87" s="4"/>
      <c r="MGR87" s="4"/>
      <c r="MGS87" s="4"/>
      <c r="MGT87" s="4"/>
      <c r="MGU87" s="4"/>
      <c r="MGV87" s="4"/>
      <c r="MGW87" s="4"/>
      <c r="MGX87" s="4"/>
      <c r="MGY87" s="4"/>
      <c r="MGZ87" s="4"/>
      <c r="MHA87" s="4"/>
      <c r="MHB87" s="4"/>
      <c r="MHC87" s="4"/>
      <c r="MHD87" s="4"/>
      <c r="MHE87" s="4"/>
      <c r="MHF87" s="4"/>
      <c r="MHG87" s="4"/>
      <c r="MHH87" s="4"/>
      <c r="MHI87" s="4"/>
      <c r="MHJ87" s="4"/>
      <c r="MHK87" s="4"/>
      <c r="MHL87" s="4"/>
      <c r="MHM87" s="4"/>
      <c r="MHN87" s="4"/>
      <c r="MHO87" s="4"/>
      <c r="MHP87" s="4"/>
      <c r="MHQ87" s="4"/>
      <c r="MHR87" s="4"/>
      <c r="MHS87" s="4"/>
      <c r="MHT87" s="4"/>
      <c r="MHU87" s="4"/>
      <c r="MHV87" s="4"/>
      <c r="MHW87" s="4"/>
      <c r="MHX87" s="4"/>
      <c r="MHY87" s="4"/>
      <c r="MHZ87" s="4"/>
      <c r="MIA87" s="4"/>
      <c r="MIB87" s="4"/>
      <c r="MIC87" s="4"/>
      <c r="MID87" s="4"/>
      <c r="MIE87" s="4"/>
      <c r="MIF87" s="4"/>
      <c r="MIG87" s="4"/>
      <c r="MIH87" s="4"/>
      <c r="MII87" s="4"/>
      <c r="MIJ87" s="4"/>
      <c r="MIK87" s="4"/>
      <c r="MIL87" s="4"/>
      <c r="MIM87" s="4"/>
      <c r="MIN87" s="4"/>
      <c r="MIO87" s="4"/>
      <c r="MIP87" s="4"/>
      <c r="MIQ87" s="4"/>
      <c r="MIR87" s="4"/>
      <c r="MIS87" s="4"/>
      <c r="MIT87" s="4"/>
      <c r="MIU87" s="4"/>
      <c r="MIV87" s="4"/>
      <c r="MIW87" s="4"/>
      <c r="MIX87" s="4"/>
      <c r="MIY87" s="4"/>
      <c r="MIZ87" s="4"/>
      <c r="MJA87" s="4"/>
      <c r="MJB87" s="4"/>
      <c r="MJC87" s="4"/>
      <c r="MJD87" s="4"/>
      <c r="MJE87" s="4"/>
      <c r="MJF87" s="4"/>
      <c r="MJG87" s="4"/>
      <c r="MJH87" s="4"/>
      <c r="MJI87" s="4"/>
      <c r="MJJ87" s="4"/>
      <c r="MJK87" s="4"/>
      <c r="MJL87" s="4"/>
      <c r="MJM87" s="4"/>
      <c r="MJN87" s="4"/>
      <c r="MJO87" s="4"/>
      <c r="MJP87" s="4"/>
      <c r="MJQ87" s="4"/>
      <c r="MJR87" s="4"/>
      <c r="MJS87" s="4"/>
      <c r="MJT87" s="4"/>
      <c r="MJU87" s="4"/>
      <c r="MJV87" s="4"/>
      <c r="MJW87" s="4"/>
      <c r="MJX87" s="4"/>
      <c r="MJY87" s="4"/>
      <c r="MJZ87" s="4"/>
      <c r="MKA87" s="4"/>
      <c r="MKB87" s="4"/>
      <c r="MKC87" s="4"/>
      <c r="MKD87" s="4"/>
      <c r="MKE87" s="4"/>
      <c r="MKF87" s="4"/>
      <c r="MKG87" s="4"/>
      <c r="MKH87" s="4"/>
      <c r="MKI87" s="4"/>
      <c r="MKJ87" s="4"/>
      <c r="MKK87" s="4"/>
      <c r="MKL87" s="4"/>
      <c r="MKM87" s="4"/>
      <c r="MKN87" s="4"/>
      <c r="MKO87" s="4"/>
      <c r="MKP87" s="4"/>
      <c r="MKQ87" s="4"/>
      <c r="MKR87" s="4"/>
      <c r="MKS87" s="4"/>
      <c r="MKT87" s="4"/>
      <c r="MKU87" s="4"/>
      <c r="MKV87" s="4"/>
      <c r="MKW87" s="4"/>
      <c r="MKX87" s="4"/>
      <c r="MKY87" s="4"/>
      <c r="MKZ87" s="4"/>
      <c r="MLA87" s="4"/>
      <c r="MLB87" s="4"/>
      <c r="MLC87" s="4"/>
      <c r="MLD87" s="4"/>
      <c r="MLE87" s="4"/>
      <c r="MLF87" s="4"/>
      <c r="MLG87" s="4"/>
      <c r="MLH87" s="4"/>
      <c r="MLI87" s="4"/>
      <c r="MLJ87" s="4"/>
      <c r="MLK87" s="4"/>
      <c r="MLL87" s="4"/>
      <c r="MLM87" s="4"/>
      <c r="MLN87" s="4"/>
      <c r="MLO87" s="4"/>
      <c r="MLP87" s="4"/>
      <c r="MLQ87" s="4"/>
      <c r="MLR87" s="4"/>
      <c r="MLS87" s="4"/>
      <c r="MLT87" s="4"/>
      <c r="MLU87" s="4"/>
      <c r="MLV87" s="4"/>
      <c r="MLW87" s="4"/>
      <c r="MLX87" s="4"/>
      <c r="MLY87" s="4"/>
      <c r="MLZ87" s="4"/>
      <c r="MMA87" s="4"/>
      <c r="MMB87" s="4"/>
      <c r="MMC87" s="4"/>
      <c r="MMD87" s="4"/>
      <c r="MME87" s="4"/>
      <c r="MMF87" s="4"/>
      <c r="MMG87" s="4"/>
      <c r="MMH87" s="4"/>
      <c r="MMI87" s="4"/>
      <c r="MMJ87" s="4"/>
      <c r="MMK87" s="4"/>
      <c r="MML87" s="4"/>
      <c r="MMM87" s="4"/>
      <c r="MMN87" s="4"/>
      <c r="MMO87" s="4"/>
      <c r="MMP87" s="4"/>
      <c r="MMQ87" s="4"/>
      <c r="MMR87" s="4"/>
      <c r="MMS87" s="4"/>
      <c r="MMT87" s="4"/>
      <c r="MMU87" s="4"/>
      <c r="MMV87" s="4"/>
      <c r="MMW87" s="4"/>
      <c r="MMX87" s="4"/>
      <c r="MMY87" s="4"/>
      <c r="MMZ87" s="4"/>
      <c r="MNA87" s="4"/>
      <c r="MNB87" s="4"/>
      <c r="MNC87" s="4"/>
      <c r="MND87" s="4"/>
      <c r="MNE87" s="4"/>
      <c r="MNF87" s="4"/>
      <c r="MNG87" s="4"/>
      <c r="MNH87" s="4"/>
      <c r="MNI87" s="4"/>
      <c r="MNJ87" s="4"/>
      <c r="MNK87" s="4"/>
      <c r="MNL87" s="4"/>
      <c r="MNM87" s="4"/>
      <c r="MNN87" s="4"/>
      <c r="MNO87" s="4"/>
      <c r="MNP87" s="4"/>
      <c r="MNQ87" s="4"/>
      <c r="MNR87" s="4"/>
      <c r="MNS87" s="4"/>
      <c r="MNT87" s="4"/>
      <c r="MNU87" s="4"/>
      <c r="MNV87" s="4"/>
      <c r="MNW87" s="4"/>
      <c r="MNX87" s="4"/>
      <c r="MNY87" s="4"/>
      <c r="MNZ87" s="4"/>
      <c r="MOA87" s="4"/>
      <c r="MOB87" s="4"/>
      <c r="MOC87" s="4"/>
      <c r="MOD87" s="4"/>
      <c r="MOE87" s="4"/>
      <c r="MOF87" s="4"/>
      <c r="MOG87" s="4"/>
      <c r="MOH87" s="4"/>
      <c r="MOI87" s="4"/>
      <c r="MOJ87" s="4"/>
      <c r="MOK87" s="4"/>
      <c r="MOL87" s="4"/>
      <c r="MOM87" s="4"/>
      <c r="MON87" s="4"/>
      <c r="MOO87" s="4"/>
      <c r="MOP87" s="4"/>
      <c r="MOQ87" s="4"/>
      <c r="MOR87" s="4"/>
      <c r="MOS87" s="4"/>
      <c r="MOT87" s="4"/>
      <c r="MOU87" s="4"/>
      <c r="MOV87" s="4"/>
      <c r="MOW87" s="4"/>
      <c r="MOX87" s="4"/>
      <c r="MOY87" s="4"/>
      <c r="MOZ87" s="4"/>
      <c r="MPA87" s="4"/>
      <c r="MPB87" s="4"/>
      <c r="MPC87" s="4"/>
      <c r="MPD87" s="4"/>
      <c r="MPE87" s="4"/>
      <c r="MPF87" s="4"/>
      <c r="MPG87" s="4"/>
      <c r="MPH87" s="4"/>
      <c r="MPI87" s="4"/>
      <c r="MPJ87" s="4"/>
      <c r="MPK87" s="4"/>
      <c r="MPL87" s="4"/>
      <c r="MPM87" s="4"/>
      <c r="MPN87" s="4"/>
      <c r="MPO87" s="4"/>
      <c r="MPP87" s="4"/>
      <c r="MPQ87" s="4"/>
      <c r="MPR87" s="4"/>
      <c r="MPS87" s="4"/>
      <c r="MPT87" s="4"/>
      <c r="MPU87" s="4"/>
      <c r="MPV87" s="4"/>
      <c r="MPW87" s="4"/>
      <c r="MPX87" s="4"/>
      <c r="MPY87" s="4"/>
      <c r="MPZ87" s="4"/>
      <c r="MQA87" s="4"/>
      <c r="MQB87" s="4"/>
      <c r="MQC87" s="4"/>
      <c r="MQD87" s="4"/>
      <c r="MQE87" s="4"/>
      <c r="MQF87" s="4"/>
      <c r="MQG87" s="4"/>
      <c r="MQH87" s="4"/>
      <c r="MQI87" s="4"/>
      <c r="MQJ87" s="4"/>
      <c r="MQK87" s="4"/>
      <c r="MQL87" s="4"/>
      <c r="MQM87" s="4"/>
      <c r="MQN87" s="4"/>
      <c r="MQO87" s="4"/>
      <c r="MQP87" s="4"/>
      <c r="MQQ87" s="4"/>
      <c r="MQR87" s="4"/>
      <c r="MQS87" s="4"/>
      <c r="MQT87" s="4"/>
      <c r="MQU87" s="4"/>
      <c r="MQV87" s="4"/>
      <c r="MQW87" s="4"/>
      <c r="MQX87" s="4"/>
      <c r="MQY87" s="4"/>
      <c r="MQZ87" s="4"/>
      <c r="MRA87" s="4"/>
      <c r="MRB87" s="4"/>
      <c r="MRC87" s="4"/>
      <c r="MRD87" s="4"/>
      <c r="MRE87" s="4"/>
      <c r="MRF87" s="4"/>
      <c r="MRG87" s="4"/>
      <c r="MRH87" s="4"/>
      <c r="MRI87" s="4"/>
      <c r="MRJ87" s="4"/>
      <c r="MRK87" s="4"/>
      <c r="MRL87" s="4"/>
      <c r="MRM87" s="4"/>
      <c r="MRN87" s="4"/>
      <c r="MRO87" s="4"/>
      <c r="MRP87" s="4"/>
      <c r="MRQ87" s="4"/>
      <c r="MRR87" s="4"/>
      <c r="MRS87" s="4"/>
      <c r="MRT87" s="4"/>
      <c r="MRU87" s="4"/>
      <c r="MRV87" s="4"/>
      <c r="MRW87" s="4"/>
      <c r="MRX87" s="4"/>
      <c r="MRY87" s="4"/>
      <c r="MRZ87" s="4"/>
      <c r="MSA87" s="4"/>
      <c r="MSB87" s="4"/>
      <c r="MSC87" s="4"/>
      <c r="MSD87" s="4"/>
      <c r="MSE87" s="4"/>
      <c r="MSF87" s="4"/>
      <c r="MSG87" s="4"/>
      <c r="MSH87" s="4"/>
      <c r="MSI87" s="4"/>
      <c r="MSJ87" s="4"/>
      <c r="MSK87" s="4"/>
      <c r="MSL87" s="4"/>
      <c r="MSM87" s="4"/>
      <c r="MSN87" s="4"/>
      <c r="MSO87" s="4"/>
      <c r="MSP87" s="4"/>
      <c r="MSQ87" s="4"/>
      <c r="MSR87" s="4"/>
      <c r="MSS87" s="4"/>
      <c r="MST87" s="4"/>
      <c r="MSU87" s="4"/>
      <c r="MSV87" s="4"/>
      <c r="MSW87" s="4"/>
      <c r="MSX87" s="4"/>
      <c r="MSY87" s="4"/>
      <c r="MSZ87" s="4"/>
      <c r="MTA87" s="4"/>
      <c r="MTB87" s="4"/>
      <c r="MTC87" s="4"/>
      <c r="MTD87" s="4"/>
      <c r="MTE87" s="4"/>
      <c r="MTF87" s="4"/>
      <c r="MTG87" s="4"/>
      <c r="MTH87" s="4"/>
      <c r="MTI87" s="4"/>
      <c r="MTJ87" s="4"/>
      <c r="MTK87" s="4"/>
      <c r="MTL87" s="4"/>
      <c r="MTM87" s="4"/>
      <c r="MTN87" s="4"/>
      <c r="MTO87" s="4"/>
      <c r="MTP87" s="4"/>
      <c r="MTQ87" s="4"/>
      <c r="MTR87" s="4"/>
      <c r="MTS87" s="4"/>
      <c r="MTT87" s="4"/>
      <c r="MTU87" s="4"/>
      <c r="MTV87" s="4"/>
      <c r="MTW87" s="4"/>
      <c r="MTX87" s="4"/>
      <c r="MTY87" s="4"/>
      <c r="MTZ87" s="4"/>
      <c r="MUA87" s="4"/>
      <c r="MUB87" s="4"/>
      <c r="MUC87" s="4"/>
      <c r="MUD87" s="4"/>
      <c r="MUE87" s="4"/>
      <c r="MUF87" s="4"/>
      <c r="MUG87" s="4"/>
      <c r="MUH87" s="4"/>
      <c r="MUI87" s="4"/>
      <c r="MUJ87" s="4"/>
      <c r="MUK87" s="4"/>
      <c r="MUL87" s="4"/>
      <c r="MUM87" s="4"/>
      <c r="MUN87" s="4"/>
      <c r="MUO87" s="4"/>
      <c r="MUP87" s="4"/>
      <c r="MUQ87" s="4"/>
      <c r="MUR87" s="4"/>
      <c r="MUS87" s="4"/>
      <c r="MUT87" s="4"/>
      <c r="MUU87" s="4"/>
      <c r="MUV87" s="4"/>
      <c r="MUW87" s="4"/>
      <c r="MUX87" s="4"/>
      <c r="MUY87" s="4"/>
      <c r="MUZ87" s="4"/>
      <c r="MVA87" s="4"/>
      <c r="MVB87" s="4"/>
      <c r="MVC87" s="4"/>
      <c r="MVD87" s="4"/>
      <c r="MVE87" s="4"/>
      <c r="MVF87" s="4"/>
      <c r="MVG87" s="4"/>
      <c r="MVH87" s="4"/>
      <c r="MVI87" s="4"/>
      <c r="MVJ87" s="4"/>
      <c r="MVK87" s="4"/>
      <c r="MVL87" s="4"/>
      <c r="MVM87" s="4"/>
      <c r="MVN87" s="4"/>
      <c r="MVO87" s="4"/>
      <c r="MVP87" s="4"/>
      <c r="MVQ87" s="4"/>
      <c r="MVR87" s="4"/>
      <c r="MVS87" s="4"/>
      <c r="MVT87" s="4"/>
      <c r="MVU87" s="4"/>
      <c r="MVV87" s="4"/>
      <c r="MVW87" s="4"/>
      <c r="MVX87" s="4"/>
      <c r="MVY87" s="4"/>
      <c r="MVZ87" s="4"/>
      <c r="MWA87" s="4"/>
      <c r="MWB87" s="4"/>
      <c r="MWC87" s="4"/>
      <c r="MWD87" s="4"/>
      <c r="MWE87" s="4"/>
      <c r="MWF87" s="4"/>
      <c r="MWG87" s="4"/>
      <c r="MWH87" s="4"/>
      <c r="MWI87" s="4"/>
      <c r="MWJ87" s="4"/>
      <c r="MWK87" s="4"/>
      <c r="MWL87" s="4"/>
      <c r="MWM87" s="4"/>
      <c r="MWN87" s="4"/>
      <c r="MWO87" s="4"/>
      <c r="MWP87" s="4"/>
      <c r="MWQ87" s="4"/>
      <c r="MWR87" s="4"/>
      <c r="MWS87" s="4"/>
      <c r="MWT87" s="4"/>
      <c r="MWU87" s="4"/>
      <c r="MWV87" s="4"/>
      <c r="MWW87" s="4"/>
      <c r="MWX87" s="4"/>
      <c r="MWY87" s="4"/>
      <c r="MWZ87" s="4"/>
      <c r="MXA87" s="4"/>
      <c r="MXB87" s="4"/>
      <c r="MXC87" s="4"/>
      <c r="MXD87" s="4"/>
      <c r="MXE87" s="4"/>
      <c r="MXF87" s="4"/>
      <c r="MXG87" s="4"/>
      <c r="MXH87" s="4"/>
      <c r="MXI87" s="4"/>
      <c r="MXJ87" s="4"/>
      <c r="MXK87" s="4"/>
      <c r="MXL87" s="4"/>
      <c r="MXM87" s="4"/>
      <c r="MXN87" s="4"/>
      <c r="MXO87" s="4"/>
      <c r="MXP87" s="4"/>
      <c r="MXQ87" s="4"/>
      <c r="MXR87" s="4"/>
      <c r="MXS87" s="4"/>
      <c r="MXT87" s="4"/>
      <c r="MXU87" s="4"/>
      <c r="MXV87" s="4"/>
      <c r="MXW87" s="4"/>
      <c r="MXX87" s="4"/>
      <c r="MXY87" s="4"/>
      <c r="MXZ87" s="4"/>
      <c r="MYA87" s="4"/>
      <c r="MYB87" s="4"/>
      <c r="MYC87" s="4"/>
      <c r="MYD87" s="4"/>
      <c r="MYE87" s="4"/>
      <c r="MYF87" s="4"/>
      <c r="MYG87" s="4"/>
      <c r="MYH87" s="4"/>
      <c r="MYI87" s="4"/>
      <c r="MYJ87" s="4"/>
      <c r="MYK87" s="4"/>
      <c r="MYL87" s="4"/>
      <c r="MYM87" s="4"/>
      <c r="MYN87" s="4"/>
      <c r="MYO87" s="4"/>
      <c r="MYP87" s="4"/>
      <c r="MYQ87" s="4"/>
      <c r="MYR87" s="4"/>
      <c r="MYS87" s="4"/>
      <c r="MYT87" s="4"/>
      <c r="MYU87" s="4"/>
      <c r="MYV87" s="4"/>
      <c r="MYW87" s="4"/>
      <c r="MYX87" s="4"/>
      <c r="MYY87" s="4"/>
      <c r="MYZ87" s="4"/>
      <c r="MZA87" s="4"/>
      <c r="MZB87" s="4"/>
      <c r="MZC87" s="4"/>
      <c r="MZD87" s="4"/>
      <c r="MZE87" s="4"/>
      <c r="MZF87" s="4"/>
      <c r="MZG87" s="4"/>
      <c r="MZH87" s="4"/>
      <c r="MZI87" s="4"/>
      <c r="MZJ87" s="4"/>
      <c r="MZK87" s="4"/>
      <c r="MZL87" s="4"/>
      <c r="MZM87" s="4"/>
      <c r="MZN87" s="4"/>
      <c r="MZO87" s="4"/>
      <c r="MZP87" s="4"/>
      <c r="MZQ87" s="4"/>
      <c r="MZR87" s="4"/>
      <c r="MZS87" s="4"/>
      <c r="MZT87" s="4"/>
      <c r="MZU87" s="4"/>
      <c r="MZV87" s="4"/>
      <c r="MZW87" s="4"/>
      <c r="MZX87" s="4"/>
      <c r="MZY87" s="4"/>
      <c r="MZZ87" s="4"/>
      <c r="NAA87" s="4"/>
      <c r="NAB87" s="4"/>
      <c r="NAC87" s="4"/>
      <c r="NAD87" s="4"/>
      <c r="NAE87" s="4"/>
      <c r="NAF87" s="4"/>
      <c r="NAG87" s="4"/>
      <c r="NAH87" s="4"/>
      <c r="NAI87" s="4"/>
      <c r="NAJ87" s="4"/>
      <c r="NAK87" s="4"/>
      <c r="NAL87" s="4"/>
      <c r="NAM87" s="4"/>
      <c r="NAN87" s="4"/>
      <c r="NAO87" s="4"/>
      <c r="NAP87" s="4"/>
      <c r="NAQ87" s="4"/>
      <c r="NAR87" s="4"/>
      <c r="NAS87" s="4"/>
      <c r="NAT87" s="4"/>
      <c r="NAU87" s="4"/>
      <c r="NAV87" s="4"/>
      <c r="NAW87" s="4"/>
      <c r="NAX87" s="4"/>
      <c r="NAY87" s="4"/>
      <c r="NAZ87" s="4"/>
      <c r="NBA87" s="4"/>
      <c r="NBB87" s="4"/>
      <c r="NBC87" s="4"/>
      <c r="NBD87" s="4"/>
      <c r="NBE87" s="4"/>
      <c r="NBF87" s="4"/>
      <c r="NBG87" s="4"/>
      <c r="NBH87" s="4"/>
      <c r="NBI87" s="4"/>
      <c r="NBJ87" s="4"/>
      <c r="NBK87" s="4"/>
      <c r="NBL87" s="4"/>
      <c r="NBM87" s="4"/>
      <c r="NBN87" s="4"/>
      <c r="NBO87" s="4"/>
      <c r="NBP87" s="4"/>
      <c r="NBQ87" s="4"/>
      <c r="NBR87" s="4"/>
      <c r="NBS87" s="4"/>
      <c r="NBT87" s="4"/>
      <c r="NBU87" s="4"/>
      <c r="NBV87" s="4"/>
      <c r="NBW87" s="4"/>
      <c r="NBX87" s="4"/>
      <c r="NBY87" s="4"/>
      <c r="NBZ87" s="4"/>
      <c r="NCA87" s="4"/>
      <c r="NCB87" s="4"/>
      <c r="NCC87" s="4"/>
      <c r="NCD87" s="4"/>
      <c r="NCE87" s="4"/>
      <c r="NCF87" s="4"/>
      <c r="NCG87" s="4"/>
      <c r="NCH87" s="4"/>
      <c r="NCI87" s="4"/>
      <c r="NCJ87" s="4"/>
      <c r="NCK87" s="4"/>
      <c r="NCL87" s="4"/>
      <c r="NCM87" s="4"/>
      <c r="NCN87" s="4"/>
      <c r="NCO87" s="4"/>
      <c r="NCP87" s="4"/>
      <c r="NCQ87" s="4"/>
      <c r="NCR87" s="4"/>
      <c r="NCS87" s="4"/>
      <c r="NCT87" s="4"/>
      <c r="NCU87" s="4"/>
      <c r="NCV87" s="4"/>
      <c r="NCW87" s="4"/>
      <c r="NCX87" s="4"/>
      <c r="NCY87" s="4"/>
      <c r="NCZ87" s="4"/>
      <c r="NDA87" s="4"/>
      <c r="NDB87" s="4"/>
      <c r="NDC87" s="4"/>
      <c r="NDD87" s="4"/>
      <c r="NDE87" s="4"/>
      <c r="NDF87" s="4"/>
      <c r="NDG87" s="4"/>
      <c r="NDH87" s="4"/>
      <c r="NDI87" s="4"/>
      <c r="NDJ87" s="4"/>
      <c r="NDK87" s="4"/>
      <c r="NDL87" s="4"/>
      <c r="NDM87" s="4"/>
      <c r="NDN87" s="4"/>
      <c r="NDO87" s="4"/>
      <c r="NDP87" s="4"/>
      <c r="NDQ87" s="4"/>
      <c r="NDR87" s="4"/>
      <c r="NDS87" s="4"/>
      <c r="NDT87" s="4"/>
      <c r="NDU87" s="4"/>
      <c r="NDV87" s="4"/>
      <c r="NDW87" s="4"/>
      <c r="NDX87" s="4"/>
      <c r="NDY87" s="4"/>
      <c r="NDZ87" s="4"/>
      <c r="NEA87" s="4"/>
      <c r="NEB87" s="4"/>
      <c r="NEC87" s="4"/>
      <c r="NED87" s="4"/>
      <c r="NEE87" s="4"/>
      <c r="NEF87" s="4"/>
      <c r="NEG87" s="4"/>
      <c r="NEH87" s="4"/>
      <c r="NEI87" s="4"/>
      <c r="NEJ87" s="4"/>
      <c r="NEK87" s="4"/>
      <c r="NEL87" s="4"/>
      <c r="NEM87" s="4"/>
      <c r="NEN87" s="4"/>
      <c r="NEO87" s="4"/>
      <c r="NEP87" s="4"/>
      <c r="NEQ87" s="4"/>
      <c r="NER87" s="4"/>
      <c r="NES87" s="4"/>
      <c r="NET87" s="4"/>
      <c r="NEU87" s="4"/>
      <c r="NEV87" s="4"/>
      <c r="NEW87" s="4"/>
      <c r="NEX87" s="4"/>
      <c r="NEY87" s="4"/>
      <c r="NEZ87" s="4"/>
      <c r="NFA87" s="4"/>
      <c r="NFB87" s="4"/>
      <c r="NFC87" s="4"/>
      <c r="NFD87" s="4"/>
      <c r="NFE87" s="4"/>
      <c r="NFF87" s="4"/>
      <c r="NFG87" s="4"/>
      <c r="NFH87" s="4"/>
      <c r="NFI87" s="4"/>
      <c r="NFJ87" s="4"/>
      <c r="NFK87" s="4"/>
      <c r="NFL87" s="4"/>
      <c r="NFM87" s="4"/>
      <c r="NFN87" s="4"/>
      <c r="NFO87" s="4"/>
      <c r="NFP87" s="4"/>
      <c r="NFQ87" s="4"/>
      <c r="NFR87" s="4"/>
      <c r="NFS87" s="4"/>
      <c r="NFT87" s="4"/>
      <c r="NFU87" s="4"/>
      <c r="NFV87" s="4"/>
      <c r="NFW87" s="4"/>
      <c r="NFX87" s="4"/>
      <c r="NFY87" s="4"/>
      <c r="NFZ87" s="4"/>
      <c r="NGA87" s="4"/>
      <c r="NGB87" s="4"/>
      <c r="NGC87" s="4"/>
      <c r="NGD87" s="4"/>
      <c r="NGE87" s="4"/>
      <c r="NGF87" s="4"/>
      <c r="NGG87" s="4"/>
      <c r="NGH87" s="4"/>
      <c r="NGI87" s="4"/>
      <c r="NGJ87" s="4"/>
      <c r="NGK87" s="4"/>
      <c r="NGL87" s="4"/>
      <c r="NGM87" s="4"/>
      <c r="NGN87" s="4"/>
      <c r="NGO87" s="4"/>
      <c r="NGP87" s="4"/>
      <c r="NGQ87" s="4"/>
      <c r="NGR87" s="4"/>
      <c r="NGS87" s="4"/>
      <c r="NGT87" s="4"/>
      <c r="NGU87" s="4"/>
      <c r="NGV87" s="4"/>
      <c r="NGW87" s="4"/>
      <c r="NGX87" s="4"/>
      <c r="NGY87" s="4"/>
      <c r="NGZ87" s="4"/>
      <c r="NHA87" s="4"/>
      <c r="NHB87" s="4"/>
      <c r="NHC87" s="4"/>
      <c r="NHD87" s="4"/>
      <c r="NHE87" s="4"/>
      <c r="NHF87" s="4"/>
      <c r="NHG87" s="4"/>
      <c r="NHH87" s="4"/>
      <c r="NHI87" s="4"/>
      <c r="NHJ87" s="4"/>
      <c r="NHK87" s="4"/>
      <c r="NHL87" s="4"/>
      <c r="NHM87" s="4"/>
      <c r="NHN87" s="4"/>
      <c r="NHO87" s="4"/>
      <c r="NHP87" s="4"/>
      <c r="NHQ87" s="4"/>
      <c r="NHR87" s="4"/>
      <c r="NHS87" s="4"/>
      <c r="NHT87" s="4"/>
      <c r="NHU87" s="4"/>
      <c r="NHV87" s="4"/>
      <c r="NHW87" s="4"/>
      <c r="NHX87" s="4"/>
      <c r="NHY87" s="4"/>
      <c r="NHZ87" s="4"/>
      <c r="NIA87" s="4"/>
      <c r="NIB87" s="4"/>
      <c r="NIC87" s="4"/>
      <c r="NID87" s="4"/>
      <c r="NIE87" s="4"/>
      <c r="NIF87" s="4"/>
      <c r="NIG87" s="4"/>
      <c r="NIH87" s="4"/>
      <c r="NII87" s="4"/>
      <c r="NIJ87" s="4"/>
      <c r="NIK87" s="4"/>
      <c r="NIL87" s="4"/>
      <c r="NIM87" s="4"/>
      <c r="NIN87" s="4"/>
      <c r="NIO87" s="4"/>
      <c r="NIP87" s="4"/>
      <c r="NIQ87" s="4"/>
      <c r="NIR87" s="4"/>
      <c r="NIS87" s="4"/>
      <c r="NIT87" s="4"/>
      <c r="NIU87" s="4"/>
      <c r="NIV87" s="4"/>
      <c r="NIW87" s="4"/>
      <c r="NIX87" s="4"/>
      <c r="NIY87" s="4"/>
      <c r="NIZ87" s="4"/>
      <c r="NJA87" s="4"/>
      <c r="NJB87" s="4"/>
      <c r="NJC87" s="4"/>
      <c r="NJD87" s="4"/>
      <c r="NJE87" s="4"/>
      <c r="NJF87" s="4"/>
      <c r="NJG87" s="4"/>
      <c r="NJH87" s="4"/>
      <c r="NJI87" s="4"/>
      <c r="NJJ87" s="4"/>
      <c r="NJK87" s="4"/>
      <c r="NJL87" s="4"/>
      <c r="NJM87" s="4"/>
      <c r="NJN87" s="4"/>
      <c r="NJO87" s="4"/>
      <c r="NJP87" s="4"/>
      <c r="NJQ87" s="4"/>
      <c r="NJR87" s="4"/>
      <c r="NJS87" s="4"/>
      <c r="NJT87" s="4"/>
      <c r="NJU87" s="4"/>
      <c r="NJV87" s="4"/>
      <c r="NJW87" s="4"/>
      <c r="NJX87" s="4"/>
      <c r="NJY87" s="4"/>
      <c r="NJZ87" s="4"/>
      <c r="NKA87" s="4"/>
      <c r="NKB87" s="4"/>
      <c r="NKC87" s="4"/>
      <c r="NKD87" s="4"/>
      <c r="NKE87" s="4"/>
      <c r="NKF87" s="4"/>
      <c r="NKG87" s="4"/>
      <c r="NKH87" s="4"/>
      <c r="NKI87" s="4"/>
      <c r="NKJ87" s="4"/>
      <c r="NKK87" s="4"/>
      <c r="NKL87" s="4"/>
      <c r="NKM87" s="4"/>
      <c r="NKN87" s="4"/>
      <c r="NKO87" s="4"/>
      <c r="NKP87" s="4"/>
      <c r="NKQ87" s="4"/>
      <c r="NKR87" s="4"/>
      <c r="NKS87" s="4"/>
      <c r="NKT87" s="4"/>
      <c r="NKU87" s="4"/>
      <c r="NKV87" s="4"/>
      <c r="NKW87" s="4"/>
      <c r="NKX87" s="4"/>
      <c r="NKY87" s="4"/>
      <c r="NKZ87" s="4"/>
      <c r="NLA87" s="4"/>
      <c r="NLB87" s="4"/>
      <c r="NLC87" s="4"/>
      <c r="NLD87" s="4"/>
      <c r="NLE87" s="4"/>
      <c r="NLF87" s="4"/>
      <c r="NLG87" s="4"/>
      <c r="NLH87" s="4"/>
      <c r="NLI87" s="4"/>
      <c r="NLJ87" s="4"/>
      <c r="NLK87" s="4"/>
      <c r="NLL87" s="4"/>
      <c r="NLM87" s="4"/>
      <c r="NLN87" s="4"/>
      <c r="NLO87" s="4"/>
      <c r="NLP87" s="4"/>
      <c r="NLQ87" s="4"/>
      <c r="NLR87" s="4"/>
      <c r="NLS87" s="4"/>
      <c r="NLT87" s="4"/>
      <c r="NLU87" s="4"/>
      <c r="NLV87" s="4"/>
      <c r="NLW87" s="4"/>
      <c r="NLX87" s="4"/>
      <c r="NLY87" s="4"/>
      <c r="NLZ87" s="4"/>
      <c r="NMA87" s="4"/>
      <c r="NMB87" s="4"/>
      <c r="NMC87" s="4"/>
      <c r="NMD87" s="4"/>
      <c r="NME87" s="4"/>
      <c r="NMF87" s="4"/>
      <c r="NMG87" s="4"/>
      <c r="NMH87" s="4"/>
      <c r="NMI87" s="4"/>
      <c r="NMJ87" s="4"/>
      <c r="NMK87" s="4"/>
      <c r="NML87" s="4"/>
      <c r="NMM87" s="4"/>
      <c r="NMN87" s="4"/>
      <c r="NMO87" s="4"/>
      <c r="NMP87" s="4"/>
      <c r="NMQ87" s="4"/>
      <c r="NMR87" s="4"/>
      <c r="NMS87" s="4"/>
      <c r="NMT87" s="4"/>
      <c r="NMU87" s="4"/>
      <c r="NMV87" s="4"/>
      <c r="NMW87" s="4"/>
      <c r="NMX87" s="4"/>
      <c r="NMY87" s="4"/>
      <c r="NMZ87" s="4"/>
      <c r="NNA87" s="4"/>
      <c r="NNB87" s="4"/>
      <c r="NNC87" s="4"/>
      <c r="NND87" s="4"/>
      <c r="NNE87" s="4"/>
      <c r="NNF87" s="4"/>
      <c r="NNG87" s="4"/>
      <c r="NNH87" s="4"/>
      <c r="NNI87" s="4"/>
      <c r="NNJ87" s="4"/>
      <c r="NNK87" s="4"/>
      <c r="NNL87" s="4"/>
      <c r="NNM87" s="4"/>
      <c r="NNN87" s="4"/>
      <c r="NNO87" s="4"/>
      <c r="NNP87" s="4"/>
      <c r="NNQ87" s="4"/>
      <c r="NNR87" s="4"/>
      <c r="NNS87" s="4"/>
      <c r="NNT87" s="4"/>
      <c r="NNU87" s="4"/>
      <c r="NNV87" s="4"/>
      <c r="NNW87" s="4"/>
      <c r="NNX87" s="4"/>
      <c r="NNY87" s="4"/>
      <c r="NNZ87" s="4"/>
      <c r="NOA87" s="4"/>
      <c r="NOB87" s="4"/>
      <c r="NOC87" s="4"/>
      <c r="NOD87" s="4"/>
      <c r="NOE87" s="4"/>
      <c r="NOF87" s="4"/>
      <c r="NOG87" s="4"/>
      <c r="NOH87" s="4"/>
      <c r="NOI87" s="4"/>
      <c r="NOJ87" s="4"/>
      <c r="NOK87" s="4"/>
      <c r="NOL87" s="4"/>
      <c r="NOM87" s="4"/>
      <c r="NON87" s="4"/>
      <c r="NOO87" s="4"/>
      <c r="NOP87" s="4"/>
      <c r="NOQ87" s="4"/>
      <c r="NOR87" s="4"/>
      <c r="NOS87" s="4"/>
      <c r="NOT87" s="4"/>
      <c r="NOU87" s="4"/>
      <c r="NOV87" s="4"/>
      <c r="NOW87" s="4"/>
      <c r="NOX87" s="4"/>
      <c r="NOY87" s="4"/>
      <c r="NOZ87" s="4"/>
      <c r="NPA87" s="4"/>
      <c r="NPB87" s="4"/>
      <c r="NPC87" s="4"/>
      <c r="NPD87" s="4"/>
      <c r="NPE87" s="4"/>
      <c r="NPF87" s="4"/>
      <c r="NPG87" s="4"/>
      <c r="NPH87" s="4"/>
      <c r="NPI87" s="4"/>
      <c r="NPJ87" s="4"/>
      <c r="NPK87" s="4"/>
      <c r="NPL87" s="4"/>
      <c r="NPM87" s="4"/>
      <c r="NPN87" s="4"/>
      <c r="NPO87" s="4"/>
      <c r="NPP87" s="4"/>
      <c r="NPQ87" s="4"/>
      <c r="NPR87" s="4"/>
      <c r="NPS87" s="4"/>
      <c r="NPT87" s="4"/>
      <c r="NPU87" s="4"/>
      <c r="NPV87" s="4"/>
      <c r="NPW87" s="4"/>
      <c r="NPX87" s="4"/>
      <c r="NPY87" s="4"/>
      <c r="NPZ87" s="4"/>
      <c r="NQA87" s="4"/>
      <c r="NQB87" s="4"/>
      <c r="NQC87" s="4"/>
      <c r="NQD87" s="4"/>
      <c r="NQE87" s="4"/>
      <c r="NQF87" s="4"/>
      <c r="NQG87" s="4"/>
      <c r="NQH87" s="4"/>
      <c r="NQI87" s="4"/>
      <c r="NQJ87" s="4"/>
      <c r="NQK87" s="4"/>
      <c r="NQL87" s="4"/>
      <c r="NQM87" s="4"/>
      <c r="NQN87" s="4"/>
      <c r="NQO87" s="4"/>
      <c r="NQP87" s="4"/>
      <c r="NQQ87" s="4"/>
      <c r="NQR87" s="4"/>
      <c r="NQS87" s="4"/>
      <c r="NQT87" s="4"/>
      <c r="NQU87" s="4"/>
      <c r="NQV87" s="4"/>
      <c r="NQW87" s="4"/>
      <c r="NQX87" s="4"/>
      <c r="NQY87" s="4"/>
      <c r="NQZ87" s="4"/>
      <c r="NRA87" s="4"/>
      <c r="NRB87" s="4"/>
      <c r="NRC87" s="4"/>
      <c r="NRD87" s="4"/>
      <c r="NRE87" s="4"/>
      <c r="NRF87" s="4"/>
      <c r="NRG87" s="4"/>
      <c r="NRH87" s="4"/>
      <c r="NRI87" s="4"/>
      <c r="NRJ87" s="4"/>
      <c r="NRK87" s="4"/>
      <c r="NRL87" s="4"/>
      <c r="NRM87" s="4"/>
      <c r="NRN87" s="4"/>
      <c r="NRO87" s="4"/>
      <c r="NRP87" s="4"/>
      <c r="NRQ87" s="4"/>
      <c r="NRR87" s="4"/>
      <c r="NRS87" s="4"/>
      <c r="NRT87" s="4"/>
      <c r="NRU87" s="4"/>
      <c r="NRV87" s="4"/>
      <c r="NRW87" s="4"/>
      <c r="NRX87" s="4"/>
      <c r="NRY87" s="4"/>
      <c r="NRZ87" s="4"/>
      <c r="NSA87" s="4"/>
      <c r="NSB87" s="4"/>
      <c r="NSC87" s="4"/>
      <c r="NSD87" s="4"/>
      <c r="NSE87" s="4"/>
      <c r="NSF87" s="4"/>
      <c r="NSG87" s="4"/>
      <c r="NSH87" s="4"/>
      <c r="NSI87" s="4"/>
      <c r="NSJ87" s="4"/>
      <c r="NSK87" s="4"/>
      <c r="NSL87" s="4"/>
      <c r="NSM87" s="4"/>
      <c r="NSN87" s="4"/>
      <c r="NSO87" s="4"/>
      <c r="NSP87" s="4"/>
      <c r="NSQ87" s="4"/>
      <c r="NSR87" s="4"/>
      <c r="NSS87" s="4"/>
      <c r="NST87" s="4"/>
      <c r="NSU87" s="4"/>
      <c r="NSV87" s="4"/>
      <c r="NSW87" s="4"/>
      <c r="NSX87" s="4"/>
      <c r="NSY87" s="4"/>
      <c r="NSZ87" s="4"/>
      <c r="NTA87" s="4"/>
      <c r="NTB87" s="4"/>
      <c r="NTC87" s="4"/>
      <c r="NTD87" s="4"/>
      <c r="NTE87" s="4"/>
      <c r="NTF87" s="4"/>
      <c r="NTG87" s="4"/>
      <c r="NTH87" s="4"/>
      <c r="NTI87" s="4"/>
      <c r="NTJ87" s="4"/>
      <c r="NTK87" s="4"/>
      <c r="NTL87" s="4"/>
      <c r="NTM87" s="4"/>
      <c r="NTN87" s="4"/>
      <c r="NTO87" s="4"/>
      <c r="NTP87" s="4"/>
      <c r="NTQ87" s="4"/>
      <c r="NTR87" s="4"/>
      <c r="NTS87" s="4"/>
      <c r="NTT87" s="4"/>
      <c r="NTU87" s="4"/>
      <c r="NTV87" s="4"/>
      <c r="NTW87" s="4"/>
      <c r="NTX87" s="4"/>
      <c r="NTY87" s="4"/>
      <c r="NTZ87" s="4"/>
      <c r="NUA87" s="4"/>
      <c r="NUB87" s="4"/>
      <c r="NUC87" s="4"/>
      <c r="NUD87" s="4"/>
      <c r="NUE87" s="4"/>
      <c r="NUF87" s="4"/>
      <c r="NUG87" s="4"/>
      <c r="NUH87" s="4"/>
      <c r="NUI87" s="4"/>
      <c r="NUJ87" s="4"/>
      <c r="NUK87" s="4"/>
      <c r="NUL87" s="4"/>
      <c r="NUM87" s="4"/>
      <c r="NUN87" s="4"/>
      <c r="NUO87" s="4"/>
      <c r="NUP87" s="4"/>
      <c r="NUQ87" s="4"/>
      <c r="NUR87" s="4"/>
      <c r="NUS87" s="4"/>
      <c r="NUT87" s="4"/>
      <c r="NUU87" s="4"/>
      <c r="NUV87" s="4"/>
      <c r="NUW87" s="4"/>
      <c r="NUX87" s="4"/>
      <c r="NUY87" s="4"/>
      <c r="NUZ87" s="4"/>
      <c r="NVA87" s="4"/>
      <c r="NVB87" s="4"/>
      <c r="NVC87" s="4"/>
      <c r="NVD87" s="4"/>
      <c r="NVE87" s="4"/>
      <c r="NVF87" s="4"/>
      <c r="NVG87" s="4"/>
      <c r="NVH87" s="4"/>
      <c r="NVI87" s="4"/>
      <c r="NVJ87" s="4"/>
      <c r="NVK87" s="4"/>
      <c r="NVL87" s="4"/>
      <c r="NVM87" s="4"/>
      <c r="NVN87" s="4"/>
      <c r="NVO87" s="4"/>
      <c r="NVP87" s="4"/>
      <c r="NVQ87" s="4"/>
      <c r="NVR87" s="4"/>
      <c r="NVS87" s="4"/>
      <c r="NVT87" s="4"/>
      <c r="NVU87" s="4"/>
      <c r="NVV87" s="4"/>
      <c r="NVW87" s="4"/>
      <c r="NVX87" s="4"/>
      <c r="NVY87" s="4"/>
      <c r="NVZ87" s="4"/>
      <c r="NWA87" s="4"/>
      <c r="NWB87" s="4"/>
      <c r="NWC87" s="4"/>
      <c r="NWD87" s="4"/>
      <c r="NWE87" s="4"/>
      <c r="NWF87" s="4"/>
      <c r="NWG87" s="4"/>
      <c r="NWH87" s="4"/>
      <c r="NWI87" s="4"/>
      <c r="NWJ87" s="4"/>
      <c r="NWK87" s="4"/>
      <c r="NWL87" s="4"/>
      <c r="NWM87" s="4"/>
      <c r="NWN87" s="4"/>
      <c r="NWO87" s="4"/>
      <c r="NWP87" s="4"/>
      <c r="NWQ87" s="4"/>
      <c r="NWR87" s="4"/>
      <c r="NWS87" s="4"/>
      <c r="NWT87" s="4"/>
      <c r="NWU87" s="4"/>
      <c r="NWV87" s="4"/>
      <c r="NWW87" s="4"/>
      <c r="NWX87" s="4"/>
      <c r="NWY87" s="4"/>
      <c r="NWZ87" s="4"/>
      <c r="NXA87" s="4"/>
      <c r="NXB87" s="4"/>
      <c r="NXC87" s="4"/>
      <c r="NXD87" s="4"/>
      <c r="NXE87" s="4"/>
      <c r="NXF87" s="4"/>
      <c r="NXG87" s="4"/>
      <c r="NXH87" s="4"/>
      <c r="NXI87" s="4"/>
      <c r="NXJ87" s="4"/>
      <c r="NXK87" s="4"/>
      <c r="NXL87" s="4"/>
      <c r="NXM87" s="4"/>
      <c r="NXN87" s="4"/>
      <c r="NXO87" s="4"/>
      <c r="NXP87" s="4"/>
      <c r="NXQ87" s="4"/>
      <c r="NXR87" s="4"/>
      <c r="NXS87" s="4"/>
      <c r="NXT87" s="4"/>
      <c r="NXU87" s="4"/>
      <c r="NXV87" s="4"/>
      <c r="NXW87" s="4"/>
      <c r="NXX87" s="4"/>
      <c r="NXY87" s="4"/>
      <c r="NXZ87" s="4"/>
      <c r="NYA87" s="4"/>
      <c r="NYB87" s="4"/>
      <c r="NYC87" s="4"/>
      <c r="NYD87" s="4"/>
      <c r="NYE87" s="4"/>
      <c r="NYF87" s="4"/>
      <c r="NYG87" s="4"/>
      <c r="NYH87" s="4"/>
      <c r="NYI87" s="4"/>
      <c r="NYJ87" s="4"/>
      <c r="NYK87" s="4"/>
      <c r="NYL87" s="4"/>
      <c r="NYM87" s="4"/>
      <c r="NYN87" s="4"/>
      <c r="NYO87" s="4"/>
      <c r="NYP87" s="4"/>
      <c r="NYQ87" s="4"/>
      <c r="NYR87" s="4"/>
      <c r="NYS87" s="4"/>
      <c r="NYT87" s="4"/>
      <c r="NYU87" s="4"/>
      <c r="NYV87" s="4"/>
      <c r="NYW87" s="4"/>
      <c r="NYX87" s="4"/>
      <c r="NYY87" s="4"/>
      <c r="NYZ87" s="4"/>
      <c r="NZA87" s="4"/>
      <c r="NZB87" s="4"/>
      <c r="NZC87" s="4"/>
      <c r="NZD87" s="4"/>
      <c r="NZE87" s="4"/>
      <c r="NZF87" s="4"/>
      <c r="NZG87" s="4"/>
      <c r="NZH87" s="4"/>
      <c r="NZI87" s="4"/>
      <c r="NZJ87" s="4"/>
      <c r="NZK87" s="4"/>
      <c r="NZL87" s="4"/>
      <c r="NZM87" s="4"/>
      <c r="NZN87" s="4"/>
      <c r="NZO87" s="4"/>
      <c r="NZP87" s="4"/>
      <c r="NZQ87" s="4"/>
      <c r="NZR87" s="4"/>
      <c r="NZS87" s="4"/>
      <c r="NZT87" s="4"/>
      <c r="NZU87" s="4"/>
      <c r="NZV87" s="4"/>
      <c r="NZW87" s="4"/>
      <c r="NZX87" s="4"/>
      <c r="NZY87" s="4"/>
      <c r="NZZ87" s="4"/>
      <c r="OAA87" s="4"/>
      <c r="OAB87" s="4"/>
      <c r="OAC87" s="4"/>
      <c r="OAD87" s="4"/>
      <c r="OAE87" s="4"/>
      <c r="OAF87" s="4"/>
      <c r="OAG87" s="4"/>
      <c r="OAH87" s="4"/>
      <c r="OAI87" s="4"/>
      <c r="OAJ87" s="4"/>
      <c r="OAK87" s="4"/>
      <c r="OAL87" s="4"/>
      <c r="OAM87" s="4"/>
      <c r="OAN87" s="4"/>
      <c r="OAO87" s="4"/>
      <c r="OAP87" s="4"/>
      <c r="OAQ87" s="4"/>
      <c r="OAR87" s="4"/>
      <c r="OAS87" s="4"/>
      <c r="OAT87" s="4"/>
      <c r="OAU87" s="4"/>
      <c r="OAV87" s="4"/>
      <c r="OAW87" s="4"/>
      <c r="OAX87" s="4"/>
      <c r="OAY87" s="4"/>
      <c r="OAZ87" s="4"/>
      <c r="OBA87" s="4"/>
      <c r="OBB87" s="4"/>
      <c r="OBC87" s="4"/>
      <c r="OBD87" s="4"/>
      <c r="OBE87" s="4"/>
      <c r="OBF87" s="4"/>
      <c r="OBG87" s="4"/>
      <c r="OBH87" s="4"/>
      <c r="OBI87" s="4"/>
      <c r="OBJ87" s="4"/>
      <c r="OBK87" s="4"/>
      <c r="OBL87" s="4"/>
      <c r="OBM87" s="4"/>
      <c r="OBN87" s="4"/>
      <c r="OBO87" s="4"/>
      <c r="OBP87" s="4"/>
      <c r="OBQ87" s="4"/>
      <c r="OBR87" s="4"/>
      <c r="OBS87" s="4"/>
      <c r="OBT87" s="4"/>
      <c r="OBU87" s="4"/>
      <c r="OBV87" s="4"/>
      <c r="OBW87" s="4"/>
      <c r="OBX87" s="4"/>
      <c r="OBY87" s="4"/>
      <c r="OBZ87" s="4"/>
      <c r="OCA87" s="4"/>
      <c r="OCB87" s="4"/>
      <c r="OCC87" s="4"/>
      <c r="OCD87" s="4"/>
      <c r="OCE87" s="4"/>
      <c r="OCF87" s="4"/>
      <c r="OCG87" s="4"/>
      <c r="OCH87" s="4"/>
      <c r="OCI87" s="4"/>
      <c r="OCJ87" s="4"/>
      <c r="OCK87" s="4"/>
      <c r="OCL87" s="4"/>
      <c r="OCM87" s="4"/>
      <c r="OCN87" s="4"/>
      <c r="OCO87" s="4"/>
      <c r="OCP87" s="4"/>
      <c r="OCQ87" s="4"/>
      <c r="OCR87" s="4"/>
      <c r="OCS87" s="4"/>
      <c r="OCT87" s="4"/>
      <c r="OCU87" s="4"/>
      <c r="OCV87" s="4"/>
      <c r="OCW87" s="4"/>
      <c r="OCX87" s="4"/>
      <c r="OCY87" s="4"/>
      <c r="OCZ87" s="4"/>
      <c r="ODA87" s="4"/>
      <c r="ODB87" s="4"/>
      <c r="ODC87" s="4"/>
      <c r="ODD87" s="4"/>
      <c r="ODE87" s="4"/>
      <c r="ODF87" s="4"/>
      <c r="ODG87" s="4"/>
      <c r="ODH87" s="4"/>
      <c r="ODI87" s="4"/>
      <c r="ODJ87" s="4"/>
      <c r="ODK87" s="4"/>
      <c r="ODL87" s="4"/>
      <c r="ODM87" s="4"/>
      <c r="ODN87" s="4"/>
      <c r="ODO87" s="4"/>
      <c r="ODP87" s="4"/>
      <c r="ODQ87" s="4"/>
      <c r="ODR87" s="4"/>
      <c r="ODS87" s="4"/>
      <c r="ODT87" s="4"/>
      <c r="ODU87" s="4"/>
      <c r="ODV87" s="4"/>
      <c r="ODW87" s="4"/>
      <c r="ODX87" s="4"/>
      <c r="ODY87" s="4"/>
      <c r="ODZ87" s="4"/>
      <c r="OEA87" s="4"/>
      <c r="OEB87" s="4"/>
      <c r="OEC87" s="4"/>
      <c r="OED87" s="4"/>
      <c r="OEE87" s="4"/>
      <c r="OEF87" s="4"/>
      <c r="OEG87" s="4"/>
      <c r="OEH87" s="4"/>
      <c r="OEI87" s="4"/>
      <c r="OEJ87" s="4"/>
      <c r="OEK87" s="4"/>
      <c r="OEL87" s="4"/>
      <c r="OEM87" s="4"/>
      <c r="OEN87" s="4"/>
      <c r="OEO87" s="4"/>
      <c r="OEP87" s="4"/>
      <c r="OEQ87" s="4"/>
      <c r="OER87" s="4"/>
      <c r="OES87" s="4"/>
      <c r="OET87" s="4"/>
      <c r="OEU87" s="4"/>
      <c r="OEV87" s="4"/>
      <c r="OEW87" s="4"/>
      <c r="OEX87" s="4"/>
      <c r="OEY87" s="4"/>
      <c r="OEZ87" s="4"/>
      <c r="OFA87" s="4"/>
      <c r="OFB87" s="4"/>
      <c r="OFC87" s="4"/>
      <c r="OFD87" s="4"/>
      <c r="OFE87" s="4"/>
      <c r="OFF87" s="4"/>
      <c r="OFG87" s="4"/>
      <c r="OFH87" s="4"/>
      <c r="OFI87" s="4"/>
      <c r="OFJ87" s="4"/>
      <c r="OFK87" s="4"/>
      <c r="OFL87" s="4"/>
      <c r="OFM87" s="4"/>
      <c r="OFN87" s="4"/>
      <c r="OFO87" s="4"/>
      <c r="OFP87" s="4"/>
      <c r="OFQ87" s="4"/>
      <c r="OFR87" s="4"/>
      <c r="OFS87" s="4"/>
      <c r="OFT87" s="4"/>
      <c r="OFU87" s="4"/>
      <c r="OFV87" s="4"/>
      <c r="OFW87" s="4"/>
      <c r="OFX87" s="4"/>
      <c r="OFY87" s="4"/>
      <c r="OFZ87" s="4"/>
      <c r="OGA87" s="4"/>
      <c r="OGB87" s="4"/>
      <c r="OGC87" s="4"/>
      <c r="OGD87" s="4"/>
      <c r="OGE87" s="4"/>
      <c r="OGF87" s="4"/>
      <c r="OGG87" s="4"/>
      <c r="OGH87" s="4"/>
      <c r="OGI87" s="4"/>
      <c r="OGJ87" s="4"/>
      <c r="OGK87" s="4"/>
      <c r="OGL87" s="4"/>
      <c r="OGM87" s="4"/>
      <c r="OGN87" s="4"/>
      <c r="OGO87" s="4"/>
      <c r="OGP87" s="4"/>
      <c r="OGQ87" s="4"/>
      <c r="OGR87" s="4"/>
      <c r="OGS87" s="4"/>
      <c r="OGT87" s="4"/>
      <c r="OGU87" s="4"/>
      <c r="OGV87" s="4"/>
      <c r="OGW87" s="4"/>
      <c r="OGX87" s="4"/>
      <c r="OGY87" s="4"/>
      <c r="OGZ87" s="4"/>
      <c r="OHA87" s="4"/>
      <c r="OHB87" s="4"/>
      <c r="OHC87" s="4"/>
      <c r="OHD87" s="4"/>
      <c r="OHE87" s="4"/>
      <c r="OHF87" s="4"/>
      <c r="OHG87" s="4"/>
      <c r="OHH87" s="4"/>
      <c r="OHI87" s="4"/>
      <c r="OHJ87" s="4"/>
      <c r="OHK87" s="4"/>
      <c r="OHL87" s="4"/>
      <c r="OHM87" s="4"/>
      <c r="OHN87" s="4"/>
      <c r="OHO87" s="4"/>
      <c r="OHP87" s="4"/>
      <c r="OHQ87" s="4"/>
      <c r="OHR87" s="4"/>
      <c r="OHS87" s="4"/>
      <c r="OHT87" s="4"/>
      <c r="OHU87" s="4"/>
      <c r="OHV87" s="4"/>
      <c r="OHW87" s="4"/>
      <c r="OHX87" s="4"/>
      <c r="OHY87" s="4"/>
      <c r="OHZ87" s="4"/>
      <c r="OIA87" s="4"/>
      <c r="OIB87" s="4"/>
      <c r="OIC87" s="4"/>
      <c r="OID87" s="4"/>
      <c r="OIE87" s="4"/>
      <c r="OIF87" s="4"/>
      <c r="OIG87" s="4"/>
      <c r="OIH87" s="4"/>
      <c r="OII87" s="4"/>
      <c r="OIJ87" s="4"/>
      <c r="OIK87" s="4"/>
      <c r="OIL87" s="4"/>
      <c r="OIM87" s="4"/>
      <c r="OIN87" s="4"/>
      <c r="OIO87" s="4"/>
      <c r="OIP87" s="4"/>
      <c r="OIQ87" s="4"/>
      <c r="OIR87" s="4"/>
      <c r="OIS87" s="4"/>
      <c r="OIT87" s="4"/>
      <c r="OIU87" s="4"/>
      <c r="OIV87" s="4"/>
      <c r="OIW87" s="4"/>
      <c r="OIX87" s="4"/>
      <c r="OIY87" s="4"/>
      <c r="OIZ87" s="4"/>
      <c r="OJA87" s="4"/>
      <c r="OJB87" s="4"/>
      <c r="OJC87" s="4"/>
      <c r="OJD87" s="4"/>
      <c r="OJE87" s="4"/>
      <c r="OJF87" s="4"/>
      <c r="OJG87" s="4"/>
      <c r="OJH87" s="4"/>
      <c r="OJI87" s="4"/>
      <c r="OJJ87" s="4"/>
      <c r="OJK87" s="4"/>
      <c r="OJL87" s="4"/>
      <c r="OJM87" s="4"/>
      <c r="OJN87" s="4"/>
      <c r="OJO87" s="4"/>
      <c r="OJP87" s="4"/>
      <c r="OJQ87" s="4"/>
      <c r="OJR87" s="4"/>
      <c r="OJS87" s="4"/>
      <c r="OJT87" s="4"/>
      <c r="OJU87" s="4"/>
      <c r="OJV87" s="4"/>
      <c r="OJW87" s="4"/>
      <c r="OJX87" s="4"/>
      <c r="OJY87" s="4"/>
      <c r="OJZ87" s="4"/>
      <c r="OKA87" s="4"/>
      <c r="OKB87" s="4"/>
      <c r="OKC87" s="4"/>
      <c r="OKD87" s="4"/>
      <c r="OKE87" s="4"/>
      <c r="OKF87" s="4"/>
      <c r="OKG87" s="4"/>
      <c r="OKH87" s="4"/>
      <c r="OKI87" s="4"/>
      <c r="OKJ87" s="4"/>
      <c r="OKK87" s="4"/>
      <c r="OKL87" s="4"/>
      <c r="OKM87" s="4"/>
      <c r="OKN87" s="4"/>
      <c r="OKO87" s="4"/>
      <c r="OKP87" s="4"/>
      <c r="OKQ87" s="4"/>
      <c r="OKR87" s="4"/>
      <c r="OKS87" s="4"/>
      <c r="OKT87" s="4"/>
      <c r="OKU87" s="4"/>
      <c r="OKV87" s="4"/>
      <c r="OKW87" s="4"/>
      <c r="OKX87" s="4"/>
      <c r="OKY87" s="4"/>
      <c r="OKZ87" s="4"/>
      <c r="OLA87" s="4"/>
      <c r="OLB87" s="4"/>
      <c r="OLC87" s="4"/>
      <c r="OLD87" s="4"/>
      <c r="OLE87" s="4"/>
      <c r="OLF87" s="4"/>
      <c r="OLG87" s="4"/>
      <c r="OLH87" s="4"/>
      <c r="OLI87" s="4"/>
      <c r="OLJ87" s="4"/>
      <c r="OLK87" s="4"/>
      <c r="OLL87" s="4"/>
      <c r="OLM87" s="4"/>
      <c r="OLN87" s="4"/>
      <c r="OLO87" s="4"/>
      <c r="OLP87" s="4"/>
      <c r="OLQ87" s="4"/>
      <c r="OLR87" s="4"/>
      <c r="OLS87" s="4"/>
      <c r="OLT87" s="4"/>
      <c r="OLU87" s="4"/>
      <c r="OLV87" s="4"/>
      <c r="OLW87" s="4"/>
      <c r="OLX87" s="4"/>
      <c r="OLY87" s="4"/>
      <c r="OLZ87" s="4"/>
      <c r="OMA87" s="4"/>
      <c r="OMB87" s="4"/>
      <c r="OMC87" s="4"/>
      <c r="OMD87" s="4"/>
      <c r="OME87" s="4"/>
      <c r="OMF87" s="4"/>
      <c r="OMG87" s="4"/>
      <c r="OMH87" s="4"/>
      <c r="OMI87" s="4"/>
      <c r="OMJ87" s="4"/>
      <c r="OMK87" s="4"/>
      <c r="OML87" s="4"/>
      <c r="OMM87" s="4"/>
      <c r="OMN87" s="4"/>
      <c r="OMO87" s="4"/>
      <c r="OMP87" s="4"/>
      <c r="OMQ87" s="4"/>
      <c r="OMR87" s="4"/>
      <c r="OMS87" s="4"/>
      <c r="OMT87" s="4"/>
      <c r="OMU87" s="4"/>
      <c r="OMV87" s="4"/>
      <c r="OMW87" s="4"/>
      <c r="OMX87" s="4"/>
      <c r="OMY87" s="4"/>
      <c r="OMZ87" s="4"/>
      <c r="ONA87" s="4"/>
      <c r="ONB87" s="4"/>
      <c r="ONC87" s="4"/>
      <c r="OND87" s="4"/>
      <c r="ONE87" s="4"/>
      <c r="ONF87" s="4"/>
      <c r="ONG87" s="4"/>
      <c r="ONH87" s="4"/>
      <c r="ONI87" s="4"/>
      <c r="ONJ87" s="4"/>
      <c r="ONK87" s="4"/>
      <c r="ONL87" s="4"/>
      <c r="ONM87" s="4"/>
      <c r="ONN87" s="4"/>
      <c r="ONO87" s="4"/>
      <c r="ONP87" s="4"/>
      <c r="ONQ87" s="4"/>
      <c r="ONR87" s="4"/>
      <c r="ONS87" s="4"/>
      <c r="ONT87" s="4"/>
      <c r="ONU87" s="4"/>
      <c r="ONV87" s="4"/>
      <c r="ONW87" s="4"/>
      <c r="ONX87" s="4"/>
      <c r="ONY87" s="4"/>
      <c r="ONZ87" s="4"/>
      <c r="OOA87" s="4"/>
      <c r="OOB87" s="4"/>
      <c r="OOC87" s="4"/>
      <c r="OOD87" s="4"/>
      <c r="OOE87" s="4"/>
      <c r="OOF87" s="4"/>
      <c r="OOG87" s="4"/>
      <c r="OOH87" s="4"/>
      <c r="OOI87" s="4"/>
      <c r="OOJ87" s="4"/>
      <c r="OOK87" s="4"/>
      <c r="OOL87" s="4"/>
      <c r="OOM87" s="4"/>
      <c r="OON87" s="4"/>
      <c r="OOO87" s="4"/>
      <c r="OOP87" s="4"/>
      <c r="OOQ87" s="4"/>
      <c r="OOR87" s="4"/>
      <c r="OOS87" s="4"/>
      <c r="OOT87" s="4"/>
      <c r="OOU87" s="4"/>
      <c r="OOV87" s="4"/>
      <c r="OOW87" s="4"/>
      <c r="OOX87" s="4"/>
      <c r="OOY87" s="4"/>
      <c r="OOZ87" s="4"/>
      <c r="OPA87" s="4"/>
      <c r="OPB87" s="4"/>
      <c r="OPC87" s="4"/>
      <c r="OPD87" s="4"/>
      <c r="OPE87" s="4"/>
      <c r="OPF87" s="4"/>
      <c r="OPG87" s="4"/>
      <c r="OPH87" s="4"/>
      <c r="OPI87" s="4"/>
      <c r="OPJ87" s="4"/>
      <c r="OPK87" s="4"/>
      <c r="OPL87" s="4"/>
      <c r="OPM87" s="4"/>
      <c r="OPN87" s="4"/>
      <c r="OPO87" s="4"/>
      <c r="OPP87" s="4"/>
      <c r="OPQ87" s="4"/>
      <c r="OPR87" s="4"/>
      <c r="OPS87" s="4"/>
      <c r="OPT87" s="4"/>
      <c r="OPU87" s="4"/>
      <c r="OPV87" s="4"/>
      <c r="OPW87" s="4"/>
      <c r="OPX87" s="4"/>
      <c r="OPY87" s="4"/>
      <c r="OPZ87" s="4"/>
      <c r="OQA87" s="4"/>
      <c r="OQB87" s="4"/>
      <c r="OQC87" s="4"/>
      <c r="OQD87" s="4"/>
      <c r="OQE87" s="4"/>
      <c r="OQF87" s="4"/>
      <c r="OQG87" s="4"/>
      <c r="OQH87" s="4"/>
      <c r="OQI87" s="4"/>
      <c r="OQJ87" s="4"/>
      <c r="OQK87" s="4"/>
      <c r="OQL87" s="4"/>
      <c r="OQM87" s="4"/>
      <c r="OQN87" s="4"/>
      <c r="OQO87" s="4"/>
      <c r="OQP87" s="4"/>
      <c r="OQQ87" s="4"/>
      <c r="OQR87" s="4"/>
      <c r="OQS87" s="4"/>
      <c r="OQT87" s="4"/>
      <c r="OQU87" s="4"/>
      <c r="OQV87" s="4"/>
      <c r="OQW87" s="4"/>
      <c r="OQX87" s="4"/>
      <c r="OQY87" s="4"/>
      <c r="OQZ87" s="4"/>
      <c r="ORA87" s="4"/>
      <c r="ORB87" s="4"/>
      <c r="ORC87" s="4"/>
      <c r="ORD87" s="4"/>
      <c r="ORE87" s="4"/>
      <c r="ORF87" s="4"/>
      <c r="ORG87" s="4"/>
      <c r="ORH87" s="4"/>
      <c r="ORI87" s="4"/>
      <c r="ORJ87" s="4"/>
      <c r="ORK87" s="4"/>
      <c r="ORL87" s="4"/>
      <c r="ORM87" s="4"/>
      <c r="ORN87" s="4"/>
      <c r="ORO87" s="4"/>
      <c r="ORP87" s="4"/>
      <c r="ORQ87" s="4"/>
      <c r="ORR87" s="4"/>
      <c r="ORS87" s="4"/>
      <c r="ORT87" s="4"/>
      <c r="ORU87" s="4"/>
      <c r="ORV87" s="4"/>
      <c r="ORW87" s="4"/>
      <c r="ORX87" s="4"/>
      <c r="ORY87" s="4"/>
      <c r="ORZ87" s="4"/>
      <c r="OSA87" s="4"/>
      <c r="OSB87" s="4"/>
      <c r="OSC87" s="4"/>
      <c r="OSD87" s="4"/>
      <c r="OSE87" s="4"/>
      <c r="OSF87" s="4"/>
      <c r="OSG87" s="4"/>
      <c r="OSH87" s="4"/>
      <c r="OSI87" s="4"/>
      <c r="OSJ87" s="4"/>
      <c r="OSK87" s="4"/>
      <c r="OSL87" s="4"/>
      <c r="OSM87" s="4"/>
      <c r="OSN87" s="4"/>
      <c r="OSO87" s="4"/>
      <c r="OSP87" s="4"/>
      <c r="OSQ87" s="4"/>
      <c r="OSR87" s="4"/>
      <c r="OSS87" s="4"/>
      <c r="OST87" s="4"/>
      <c r="OSU87" s="4"/>
      <c r="OSV87" s="4"/>
      <c r="OSW87" s="4"/>
      <c r="OSX87" s="4"/>
      <c r="OSY87" s="4"/>
      <c r="OSZ87" s="4"/>
      <c r="OTA87" s="4"/>
      <c r="OTB87" s="4"/>
      <c r="OTC87" s="4"/>
      <c r="OTD87" s="4"/>
      <c r="OTE87" s="4"/>
      <c r="OTF87" s="4"/>
      <c r="OTG87" s="4"/>
      <c r="OTH87" s="4"/>
      <c r="OTI87" s="4"/>
      <c r="OTJ87" s="4"/>
      <c r="OTK87" s="4"/>
      <c r="OTL87" s="4"/>
      <c r="OTM87" s="4"/>
      <c r="OTN87" s="4"/>
      <c r="OTO87" s="4"/>
      <c r="OTP87" s="4"/>
      <c r="OTQ87" s="4"/>
      <c r="OTR87" s="4"/>
      <c r="OTS87" s="4"/>
      <c r="OTT87" s="4"/>
      <c r="OTU87" s="4"/>
      <c r="OTV87" s="4"/>
      <c r="OTW87" s="4"/>
      <c r="OTX87" s="4"/>
      <c r="OTY87" s="4"/>
      <c r="OTZ87" s="4"/>
      <c r="OUA87" s="4"/>
      <c r="OUB87" s="4"/>
      <c r="OUC87" s="4"/>
      <c r="OUD87" s="4"/>
      <c r="OUE87" s="4"/>
      <c r="OUF87" s="4"/>
      <c r="OUG87" s="4"/>
      <c r="OUH87" s="4"/>
      <c r="OUI87" s="4"/>
      <c r="OUJ87" s="4"/>
      <c r="OUK87" s="4"/>
      <c r="OUL87" s="4"/>
      <c r="OUM87" s="4"/>
      <c r="OUN87" s="4"/>
      <c r="OUO87" s="4"/>
      <c r="OUP87" s="4"/>
      <c r="OUQ87" s="4"/>
      <c r="OUR87" s="4"/>
      <c r="OUS87" s="4"/>
      <c r="OUT87" s="4"/>
      <c r="OUU87" s="4"/>
      <c r="OUV87" s="4"/>
      <c r="OUW87" s="4"/>
      <c r="OUX87" s="4"/>
      <c r="OUY87" s="4"/>
      <c r="OUZ87" s="4"/>
      <c r="OVA87" s="4"/>
      <c r="OVB87" s="4"/>
      <c r="OVC87" s="4"/>
      <c r="OVD87" s="4"/>
      <c r="OVE87" s="4"/>
      <c r="OVF87" s="4"/>
      <c r="OVG87" s="4"/>
      <c r="OVH87" s="4"/>
      <c r="OVI87" s="4"/>
      <c r="OVJ87" s="4"/>
      <c r="OVK87" s="4"/>
      <c r="OVL87" s="4"/>
      <c r="OVM87" s="4"/>
      <c r="OVN87" s="4"/>
      <c r="OVO87" s="4"/>
      <c r="OVP87" s="4"/>
      <c r="OVQ87" s="4"/>
      <c r="OVR87" s="4"/>
      <c r="OVS87" s="4"/>
      <c r="OVT87" s="4"/>
      <c r="OVU87" s="4"/>
      <c r="OVV87" s="4"/>
      <c r="OVW87" s="4"/>
      <c r="OVX87" s="4"/>
      <c r="OVY87" s="4"/>
      <c r="OVZ87" s="4"/>
      <c r="OWA87" s="4"/>
      <c r="OWB87" s="4"/>
      <c r="OWC87" s="4"/>
      <c r="OWD87" s="4"/>
      <c r="OWE87" s="4"/>
      <c r="OWF87" s="4"/>
      <c r="OWG87" s="4"/>
      <c r="OWH87" s="4"/>
      <c r="OWI87" s="4"/>
      <c r="OWJ87" s="4"/>
      <c r="OWK87" s="4"/>
      <c r="OWL87" s="4"/>
      <c r="OWM87" s="4"/>
      <c r="OWN87" s="4"/>
      <c r="OWO87" s="4"/>
      <c r="OWP87" s="4"/>
      <c r="OWQ87" s="4"/>
      <c r="OWR87" s="4"/>
      <c r="OWS87" s="4"/>
      <c r="OWT87" s="4"/>
      <c r="OWU87" s="4"/>
      <c r="OWV87" s="4"/>
      <c r="OWW87" s="4"/>
      <c r="OWX87" s="4"/>
      <c r="OWY87" s="4"/>
      <c r="OWZ87" s="4"/>
      <c r="OXA87" s="4"/>
      <c r="OXB87" s="4"/>
      <c r="OXC87" s="4"/>
      <c r="OXD87" s="4"/>
      <c r="OXE87" s="4"/>
      <c r="OXF87" s="4"/>
      <c r="OXG87" s="4"/>
      <c r="OXH87" s="4"/>
      <c r="OXI87" s="4"/>
      <c r="OXJ87" s="4"/>
      <c r="OXK87" s="4"/>
      <c r="OXL87" s="4"/>
      <c r="OXM87" s="4"/>
      <c r="OXN87" s="4"/>
      <c r="OXO87" s="4"/>
      <c r="OXP87" s="4"/>
      <c r="OXQ87" s="4"/>
      <c r="OXR87" s="4"/>
      <c r="OXS87" s="4"/>
      <c r="OXT87" s="4"/>
      <c r="OXU87" s="4"/>
      <c r="OXV87" s="4"/>
      <c r="OXW87" s="4"/>
      <c r="OXX87" s="4"/>
      <c r="OXY87" s="4"/>
      <c r="OXZ87" s="4"/>
      <c r="OYA87" s="4"/>
      <c r="OYB87" s="4"/>
      <c r="OYC87" s="4"/>
      <c r="OYD87" s="4"/>
      <c r="OYE87" s="4"/>
      <c r="OYF87" s="4"/>
      <c r="OYG87" s="4"/>
      <c r="OYH87" s="4"/>
      <c r="OYI87" s="4"/>
      <c r="OYJ87" s="4"/>
      <c r="OYK87" s="4"/>
      <c r="OYL87" s="4"/>
      <c r="OYM87" s="4"/>
      <c r="OYN87" s="4"/>
      <c r="OYO87" s="4"/>
      <c r="OYP87" s="4"/>
      <c r="OYQ87" s="4"/>
      <c r="OYR87" s="4"/>
      <c r="OYS87" s="4"/>
      <c r="OYT87" s="4"/>
      <c r="OYU87" s="4"/>
      <c r="OYV87" s="4"/>
      <c r="OYW87" s="4"/>
      <c r="OYX87" s="4"/>
      <c r="OYY87" s="4"/>
      <c r="OYZ87" s="4"/>
      <c r="OZA87" s="4"/>
      <c r="OZB87" s="4"/>
      <c r="OZC87" s="4"/>
      <c r="OZD87" s="4"/>
      <c r="OZE87" s="4"/>
      <c r="OZF87" s="4"/>
      <c r="OZG87" s="4"/>
      <c r="OZH87" s="4"/>
      <c r="OZI87" s="4"/>
      <c r="OZJ87" s="4"/>
      <c r="OZK87" s="4"/>
      <c r="OZL87" s="4"/>
      <c r="OZM87" s="4"/>
      <c r="OZN87" s="4"/>
      <c r="OZO87" s="4"/>
      <c r="OZP87" s="4"/>
      <c r="OZQ87" s="4"/>
      <c r="OZR87" s="4"/>
      <c r="OZS87" s="4"/>
      <c r="OZT87" s="4"/>
      <c r="OZU87" s="4"/>
      <c r="OZV87" s="4"/>
      <c r="OZW87" s="4"/>
      <c r="OZX87" s="4"/>
      <c r="OZY87" s="4"/>
      <c r="OZZ87" s="4"/>
      <c r="PAA87" s="4"/>
      <c r="PAB87" s="4"/>
      <c r="PAC87" s="4"/>
      <c r="PAD87" s="4"/>
      <c r="PAE87" s="4"/>
      <c r="PAF87" s="4"/>
      <c r="PAG87" s="4"/>
      <c r="PAH87" s="4"/>
      <c r="PAI87" s="4"/>
      <c r="PAJ87" s="4"/>
      <c r="PAK87" s="4"/>
      <c r="PAL87" s="4"/>
      <c r="PAM87" s="4"/>
      <c r="PAN87" s="4"/>
      <c r="PAO87" s="4"/>
      <c r="PAP87" s="4"/>
      <c r="PAQ87" s="4"/>
      <c r="PAR87" s="4"/>
      <c r="PAS87" s="4"/>
      <c r="PAT87" s="4"/>
      <c r="PAU87" s="4"/>
      <c r="PAV87" s="4"/>
      <c r="PAW87" s="4"/>
      <c r="PAX87" s="4"/>
      <c r="PAY87" s="4"/>
      <c r="PAZ87" s="4"/>
      <c r="PBA87" s="4"/>
      <c r="PBB87" s="4"/>
      <c r="PBC87" s="4"/>
      <c r="PBD87" s="4"/>
      <c r="PBE87" s="4"/>
      <c r="PBF87" s="4"/>
      <c r="PBG87" s="4"/>
      <c r="PBH87" s="4"/>
      <c r="PBI87" s="4"/>
      <c r="PBJ87" s="4"/>
      <c r="PBK87" s="4"/>
      <c r="PBL87" s="4"/>
      <c r="PBM87" s="4"/>
      <c r="PBN87" s="4"/>
      <c r="PBO87" s="4"/>
      <c r="PBP87" s="4"/>
      <c r="PBQ87" s="4"/>
      <c r="PBR87" s="4"/>
      <c r="PBS87" s="4"/>
      <c r="PBT87" s="4"/>
      <c r="PBU87" s="4"/>
      <c r="PBV87" s="4"/>
      <c r="PBW87" s="4"/>
      <c r="PBX87" s="4"/>
      <c r="PBY87" s="4"/>
      <c r="PBZ87" s="4"/>
      <c r="PCA87" s="4"/>
      <c r="PCB87" s="4"/>
      <c r="PCC87" s="4"/>
      <c r="PCD87" s="4"/>
      <c r="PCE87" s="4"/>
      <c r="PCF87" s="4"/>
      <c r="PCG87" s="4"/>
      <c r="PCH87" s="4"/>
      <c r="PCI87" s="4"/>
      <c r="PCJ87" s="4"/>
      <c r="PCK87" s="4"/>
      <c r="PCL87" s="4"/>
      <c r="PCM87" s="4"/>
      <c r="PCN87" s="4"/>
      <c r="PCO87" s="4"/>
      <c r="PCP87" s="4"/>
      <c r="PCQ87" s="4"/>
      <c r="PCR87" s="4"/>
      <c r="PCS87" s="4"/>
      <c r="PCT87" s="4"/>
      <c r="PCU87" s="4"/>
      <c r="PCV87" s="4"/>
      <c r="PCW87" s="4"/>
      <c r="PCX87" s="4"/>
      <c r="PCY87" s="4"/>
      <c r="PCZ87" s="4"/>
      <c r="PDA87" s="4"/>
      <c r="PDB87" s="4"/>
      <c r="PDC87" s="4"/>
      <c r="PDD87" s="4"/>
      <c r="PDE87" s="4"/>
      <c r="PDF87" s="4"/>
      <c r="PDG87" s="4"/>
      <c r="PDH87" s="4"/>
      <c r="PDI87" s="4"/>
      <c r="PDJ87" s="4"/>
      <c r="PDK87" s="4"/>
      <c r="PDL87" s="4"/>
      <c r="PDM87" s="4"/>
      <c r="PDN87" s="4"/>
      <c r="PDO87" s="4"/>
      <c r="PDP87" s="4"/>
      <c r="PDQ87" s="4"/>
      <c r="PDR87" s="4"/>
      <c r="PDS87" s="4"/>
      <c r="PDT87" s="4"/>
      <c r="PDU87" s="4"/>
      <c r="PDV87" s="4"/>
      <c r="PDW87" s="4"/>
      <c r="PDX87" s="4"/>
      <c r="PDY87" s="4"/>
      <c r="PDZ87" s="4"/>
      <c r="PEA87" s="4"/>
      <c r="PEB87" s="4"/>
      <c r="PEC87" s="4"/>
      <c r="PED87" s="4"/>
      <c r="PEE87" s="4"/>
      <c r="PEF87" s="4"/>
      <c r="PEG87" s="4"/>
      <c r="PEH87" s="4"/>
      <c r="PEI87" s="4"/>
      <c r="PEJ87" s="4"/>
      <c r="PEK87" s="4"/>
      <c r="PEL87" s="4"/>
      <c r="PEM87" s="4"/>
      <c r="PEN87" s="4"/>
      <c r="PEO87" s="4"/>
      <c r="PEP87" s="4"/>
      <c r="PEQ87" s="4"/>
      <c r="PER87" s="4"/>
      <c r="PES87" s="4"/>
      <c r="PET87" s="4"/>
      <c r="PEU87" s="4"/>
      <c r="PEV87" s="4"/>
      <c r="PEW87" s="4"/>
      <c r="PEX87" s="4"/>
      <c r="PEY87" s="4"/>
      <c r="PEZ87" s="4"/>
      <c r="PFA87" s="4"/>
      <c r="PFB87" s="4"/>
      <c r="PFC87" s="4"/>
      <c r="PFD87" s="4"/>
      <c r="PFE87" s="4"/>
      <c r="PFF87" s="4"/>
      <c r="PFG87" s="4"/>
      <c r="PFH87" s="4"/>
      <c r="PFI87" s="4"/>
      <c r="PFJ87" s="4"/>
      <c r="PFK87" s="4"/>
      <c r="PFL87" s="4"/>
      <c r="PFM87" s="4"/>
      <c r="PFN87" s="4"/>
      <c r="PFO87" s="4"/>
      <c r="PFP87" s="4"/>
      <c r="PFQ87" s="4"/>
      <c r="PFR87" s="4"/>
      <c r="PFS87" s="4"/>
      <c r="PFT87" s="4"/>
      <c r="PFU87" s="4"/>
      <c r="PFV87" s="4"/>
      <c r="PFW87" s="4"/>
      <c r="PFX87" s="4"/>
      <c r="PFY87" s="4"/>
      <c r="PFZ87" s="4"/>
      <c r="PGA87" s="4"/>
      <c r="PGB87" s="4"/>
      <c r="PGC87" s="4"/>
      <c r="PGD87" s="4"/>
      <c r="PGE87" s="4"/>
      <c r="PGF87" s="4"/>
      <c r="PGG87" s="4"/>
      <c r="PGH87" s="4"/>
      <c r="PGI87" s="4"/>
      <c r="PGJ87" s="4"/>
      <c r="PGK87" s="4"/>
      <c r="PGL87" s="4"/>
      <c r="PGM87" s="4"/>
      <c r="PGN87" s="4"/>
      <c r="PGO87" s="4"/>
      <c r="PGP87" s="4"/>
      <c r="PGQ87" s="4"/>
      <c r="PGR87" s="4"/>
      <c r="PGS87" s="4"/>
      <c r="PGT87" s="4"/>
      <c r="PGU87" s="4"/>
      <c r="PGV87" s="4"/>
      <c r="PGW87" s="4"/>
      <c r="PGX87" s="4"/>
      <c r="PGY87" s="4"/>
      <c r="PGZ87" s="4"/>
      <c r="PHA87" s="4"/>
      <c r="PHB87" s="4"/>
      <c r="PHC87" s="4"/>
      <c r="PHD87" s="4"/>
      <c r="PHE87" s="4"/>
      <c r="PHF87" s="4"/>
      <c r="PHG87" s="4"/>
      <c r="PHH87" s="4"/>
      <c r="PHI87" s="4"/>
      <c r="PHJ87" s="4"/>
      <c r="PHK87" s="4"/>
      <c r="PHL87" s="4"/>
      <c r="PHM87" s="4"/>
      <c r="PHN87" s="4"/>
      <c r="PHO87" s="4"/>
      <c r="PHP87" s="4"/>
      <c r="PHQ87" s="4"/>
      <c r="PHR87" s="4"/>
      <c r="PHS87" s="4"/>
      <c r="PHT87" s="4"/>
      <c r="PHU87" s="4"/>
      <c r="PHV87" s="4"/>
      <c r="PHW87" s="4"/>
      <c r="PHX87" s="4"/>
      <c r="PHY87" s="4"/>
      <c r="PHZ87" s="4"/>
      <c r="PIA87" s="4"/>
      <c r="PIB87" s="4"/>
      <c r="PIC87" s="4"/>
      <c r="PID87" s="4"/>
      <c r="PIE87" s="4"/>
      <c r="PIF87" s="4"/>
      <c r="PIG87" s="4"/>
      <c r="PIH87" s="4"/>
      <c r="PII87" s="4"/>
      <c r="PIJ87" s="4"/>
      <c r="PIK87" s="4"/>
      <c r="PIL87" s="4"/>
      <c r="PIM87" s="4"/>
      <c r="PIN87" s="4"/>
      <c r="PIO87" s="4"/>
      <c r="PIP87" s="4"/>
      <c r="PIQ87" s="4"/>
      <c r="PIR87" s="4"/>
      <c r="PIS87" s="4"/>
      <c r="PIT87" s="4"/>
      <c r="PIU87" s="4"/>
      <c r="PIV87" s="4"/>
      <c r="PIW87" s="4"/>
      <c r="PIX87" s="4"/>
      <c r="PIY87" s="4"/>
      <c r="PIZ87" s="4"/>
      <c r="PJA87" s="4"/>
      <c r="PJB87" s="4"/>
      <c r="PJC87" s="4"/>
      <c r="PJD87" s="4"/>
      <c r="PJE87" s="4"/>
      <c r="PJF87" s="4"/>
      <c r="PJG87" s="4"/>
      <c r="PJH87" s="4"/>
      <c r="PJI87" s="4"/>
      <c r="PJJ87" s="4"/>
      <c r="PJK87" s="4"/>
      <c r="PJL87" s="4"/>
      <c r="PJM87" s="4"/>
      <c r="PJN87" s="4"/>
      <c r="PJO87" s="4"/>
      <c r="PJP87" s="4"/>
      <c r="PJQ87" s="4"/>
      <c r="PJR87" s="4"/>
      <c r="PJS87" s="4"/>
      <c r="PJT87" s="4"/>
      <c r="PJU87" s="4"/>
      <c r="PJV87" s="4"/>
      <c r="PJW87" s="4"/>
      <c r="PJX87" s="4"/>
      <c r="PJY87" s="4"/>
      <c r="PJZ87" s="4"/>
      <c r="PKA87" s="4"/>
      <c r="PKB87" s="4"/>
      <c r="PKC87" s="4"/>
      <c r="PKD87" s="4"/>
      <c r="PKE87" s="4"/>
      <c r="PKF87" s="4"/>
      <c r="PKG87" s="4"/>
      <c r="PKH87" s="4"/>
      <c r="PKI87" s="4"/>
      <c r="PKJ87" s="4"/>
      <c r="PKK87" s="4"/>
      <c r="PKL87" s="4"/>
      <c r="PKM87" s="4"/>
      <c r="PKN87" s="4"/>
      <c r="PKO87" s="4"/>
      <c r="PKP87" s="4"/>
      <c r="PKQ87" s="4"/>
      <c r="PKR87" s="4"/>
      <c r="PKS87" s="4"/>
      <c r="PKT87" s="4"/>
      <c r="PKU87" s="4"/>
      <c r="PKV87" s="4"/>
      <c r="PKW87" s="4"/>
      <c r="PKX87" s="4"/>
      <c r="PKY87" s="4"/>
      <c r="PKZ87" s="4"/>
      <c r="PLA87" s="4"/>
      <c r="PLB87" s="4"/>
      <c r="PLC87" s="4"/>
      <c r="PLD87" s="4"/>
      <c r="PLE87" s="4"/>
      <c r="PLF87" s="4"/>
      <c r="PLG87" s="4"/>
      <c r="PLH87" s="4"/>
      <c r="PLI87" s="4"/>
      <c r="PLJ87" s="4"/>
      <c r="PLK87" s="4"/>
      <c r="PLL87" s="4"/>
      <c r="PLM87" s="4"/>
      <c r="PLN87" s="4"/>
      <c r="PLO87" s="4"/>
      <c r="PLP87" s="4"/>
      <c r="PLQ87" s="4"/>
      <c r="PLR87" s="4"/>
      <c r="PLS87" s="4"/>
      <c r="PLT87" s="4"/>
      <c r="PLU87" s="4"/>
      <c r="PLV87" s="4"/>
      <c r="PLW87" s="4"/>
      <c r="PLX87" s="4"/>
      <c r="PLY87" s="4"/>
      <c r="PLZ87" s="4"/>
      <c r="PMA87" s="4"/>
      <c r="PMB87" s="4"/>
      <c r="PMC87" s="4"/>
      <c r="PMD87" s="4"/>
      <c r="PME87" s="4"/>
      <c r="PMF87" s="4"/>
      <c r="PMG87" s="4"/>
      <c r="PMH87" s="4"/>
      <c r="PMI87" s="4"/>
      <c r="PMJ87" s="4"/>
      <c r="PMK87" s="4"/>
      <c r="PML87" s="4"/>
      <c r="PMM87" s="4"/>
      <c r="PMN87" s="4"/>
      <c r="PMO87" s="4"/>
      <c r="PMP87" s="4"/>
      <c r="PMQ87" s="4"/>
      <c r="PMR87" s="4"/>
      <c r="PMS87" s="4"/>
      <c r="PMT87" s="4"/>
      <c r="PMU87" s="4"/>
      <c r="PMV87" s="4"/>
      <c r="PMW87" s="4"/>
      <c r="PMX87" s="4"/>
      <c r="PMY87" s="4"/>
      <c r="PMZ87" s="4"/>
      <c r="PNA87" s="4"/>
      <c r="PNB87" s="4"/>
      <c r="PNC87" s="4"/>
      <c r="PND87" s="4"/>
      <c r="PNE87" s="4"/>
      <c r="PNF87" s="4"/>
      <c r="PNG87" s="4"/>
      <c r="PNH87" s="4"/>
      <c r="PNI87" s="4"/>
      <c r="PNJ87" s="4"/>
      <c r="PNK87" s="4"/>
      <c r="PNL87" s="4"/>
      <c r="PNM87" s="4"/>
      <c r="PNN87" s="4"/>
      <c r="PNO87" s="4"/>
      <c r="PNP87" s="4"/>
      <c r="PNQ87" s="4"/>
      <c r="PNR87" s="4"/>
      <c r="PNS87" s="4"/>
      <c r="PNT87" s="4"/>
      <c r="PNU87" s="4"/>
      <c r="PNV87" s="4"/>
      <c r="PNW87" s="4"/>
      <c r="PNX87" s="4"/>
      <c r="PNY87" s="4"/>
      <c r="PNZ87" s="4"/>
      <c r="POA87" s="4"/>
      <c r="POB87" s="4"/>
      <c r="POC87" s="4"/>
      <c r="POD87" s="4"/>
      <c r="POE87" s="4"/>
      <c r="POF87" s="4"/>
      <c r="POG87" s="4"/>
      <c r="POH87" s="4"/>
      <c r="POI87" s="4"/>
      <c r="POJ87" s="4"/>
      <c r="POK87" s="4"/>
      <c r="POL87" s="4"/>
      <c r="POM87" s="4"/>
      <c r="PON87" s="4"/>
      <c r="POO87" s="4"/>
      <c r="POP87" s="4"/>
      <c r="POQ87" s="4"/>
      <c r="POR87" s="4"/>
      <c r="POS87" s="4"/>
      <c r="POT87" s="4"/>
      <c r="POU87" s="4"/>
      <c r="POV87" s="4"/>
      <c r="POW87" s="4"/>
      <c r="POX87" s="4"/>
      <c r="POY87" s="4"/>
      <c r="POZ87" s="4"/>
      <c r="PPA87" s="4"/>
      <c r="PPB87" s="4"/>
      <c r="PPC87" s="4"/>
      <c r="PPD87" s="4"/>
      <c r="PPE87" s="4"/>
      <c r="PPF87" s="4"/>
      <c r="PPG87" s="4"/>
      <c r="PPH87" s="4"/>
      <c r="PPI87" s="4"/>
      <c r="PPJ87" s="4"/>
      <c r="PPK87" s="4"/>
      <c r="PPL87" s="4"/>
      <c r="PPM87" s="4"/>
      <c r="PPN87" s="4"/>
      <c r="PPO87" s="4"/>
      <c r="PPP87" s="4"/>
      <c r="PPQ87" s="4"/>
      <c r="PPR87" s="4"/>
      <c r="PPS87" s="4"/>
      <c r="PPT87" s="4"/>
      <c r="PPU87" s="4"/>
      <c r="PPV87" s="4"/>
      <c r="PPW87" s="4"/>
      <c r="PPX87" s="4"/>
      <c r="PPY87" s="4"/>
      <c r="PPZ87" s="4"/>
      <c r="PQA87" s="4"/>
      <c r="PQB87" s="4"/>
      <c r="PQC87" s="4"/>
      <c r="PQD87" s="4"/>
      <c r="PQE87" s="4"/>
      <c r="PQF87" s="4"/>
      <c r="PQG87" s="4"/>
      <c r="PQH87" s="4"/>
      <c r="PQI87" s="4"/>
      <c r="PQJ87" s="4"/>
      <c r="PQK87" s="4"/>
      <c r="PQL87" s="4"/>
      <c r="PQM87" s="4"/>
      <c r="PQN87" s="4"/>
      <c r="PQO87" s="4"/>
      <c r="PQP87" s="4"/>
      <c r="PQQ87" s="4"/>
      <c r="PQR87" s="4"/>
      <c r="PQS87" s="4"/>
      <c r="PQT87" s="4"/>
      <c r="PQU87" s="4"/>
      <c r="PQV87" s="4"/>
      <c r="PQW87" s="4"/>
      <c r="PQX87" s="4"/>
      <c r="PQY87" s="4"/>
      <c r="PQZ87" s="4"/>
      <c r="PRA87" s="4"/>
      <c r="PRB87" s="4"/>
      <c r="PRC87" s="4"/>
      <c r="PRD87" s="4"/>
      <c r="PRE87" s="4"/>
      <c r="PRF87" s="4"/>
      <c r="PRG87" s="4"/>
      <c r="PRH87" s="4"/>
      <c r="PRI87" s="4"/>
      <c r="PRJ87" s="4"/>
      <c r="PRK87" s="4"/>
      <c r="PRL87" s="4"/>
      <c r="PRM87" s="4"/>
      <c r="PRN87" s="4"/>
      <c r="PRO87" s="4"/>
      <c r="PRP87" s="4"/>
      <c r="PRQ87" s="4"/>
      <c r="PRR87" s="4"/>
      <c r="PRS87" s="4"/>
      <c r="PRT87" s="4"/>
      <c r="PRU87" s="4"/>
      <c r="PRV87" s="4"/>
      <c r="PRW87" s="4"/>
      <c r="PRX87" s="4"/>
      <c r="PRY87" s="4"/>
      <c r="PRZ87" s="4"/>
      <c r="PSA87" s="4"/>
      <c r="PSB87" s="4"/>
      <c r="PSC87" s="4"/>
      <c r="PSD87" s="4"/>
      <c r="PSE87" s="4"/>
      <c r="PSF87" s="4"/>
      <c r="PSG87" s="4"/>
      <c r="PSH87" s="4"/>
      <c r="PSI87" s="4"/>
      <c r="PSJ87" s="4"/>
      <c r="PSK87" s="4"/>
      <c r="PSL87" s="4"/>
      <c r="PSM87" s="4"/>
      <c r="PSN87" s="4"/>
      <c r="PSO87" s="4"/>
      <c r="PSP87" s="4"/>
      <c r="PSQ87" s="4"/>
      <c r="PSR87" s="4"/>
      <c r="PSS87" s="4"/>
      <c r="PST87" s="4"/>
      <c r="PSU87" s="4"/>
      <c r="PSV87" s="4"/>
      <c r="PSW87" s="4"/>
      <c r="PSX87" s="4"/>
      <c r="PSY87" s="4"/>
      <c r="PSZ87" s="4"/>
      <c r="PTA87" s="4"/>
      <c r="PTB87" s="4"/>
      <c r="PTC87" s="4"/>
      <c r="PTD87" s="4"/>
      <c r="PTE87" s="4"/>
      <c r="PTF87" s="4"/>
      <c r="PTG87" s="4"/>
      <c r="PTH87" s="4"/>
      <c r="PTI87" s="4"/>
      <c r="PTJ87" s="4"/>
      <c r="PTK87" s="4"/>
      <c r="PTL87" s="4"/>
      <c r="PTM87" s="4"/>
      <c r="PTN87" s="4"/>
      <c r="PTO87" s="4"/>
      <c r="PTP87" s="4"/>
      <c r="PTQ87" s="4"/>
      <c r="PTR87" s="4"/>
      <c r="PTS87" s="4"/>
      <c r="PTT87" s="4"/>
      <c r="PTU87" s="4"/>
      <c r="PTV87" s="4"/>
      <c r="PTW87" s="4"/>
      <c r="PTX87" s="4"/>
      <c r="PTY87" s="4"/>
      <c r="PTZ87" s="4"/>
      <c r="PUA87" s="4"/>
      <c r="PUB87" s="4"/>
      <c r="PUC87" s="4"/>
      <c r="PUD87" s="4"/>
      <c r="PUE87" s="4"/>
      <c r="PUF87" s="4"/>
      <c r="PUG87" s="4"/>
      <c r="PUH87" s="4"/>
      <c r="PUI87" s="4"/>
      <c r="PUJ87" s="4"/>
      <c r="PUK87" s="4"/>
      <c r="PUL87" s="4"/>
      <c r="PUM87" s="4"/>
      <c r="PUN87" s="4"/>
      <c r="PUO87" s="4"/>
      <c r="PUP87" s="4"/>
      <c r="PUQ87" s="4"/>
      <c r="PUR87" s="4"/>
      <c r="PUS87" s="4"/>
      <c r="PUT87" s="4"/>
      <c r="PUU87" s="4"/>
      <c r="PUV87" s="4"/>
      <c r="PUW87" s="4"/>
      <c r="PUX87" s="4"/>
      <c r="PUY87" s="4"/>
      <c r="PUZ87" s="4"/>
      <c r="PVA87" s="4"/>
      <c r="PVB87" s="4"/>
      <c r="PVC87" s="4"/>
      <c r="PVD87" s="4"/>
      <c r="PVE87" s="4"/>
      <c r="PVF87" s="4"/>
      <c r="PVG87" s="4"/>
      <c r="PVH87" s="4"/>
      <c r="PVI87" s="4"/>
      <c r="PVJ87" s="4"/>
      <c r="PVK87" s="4"/>
      <c r="PVL87" s="4"/>
      <c r="PVM87" s="4"/>
      <c r="PVN87" s="4"/>
      <c r="PVO87" s="4"/>
      <c r="PVP87" s="4"/>
      <c r="PVQ87" s="4"/>
      <c r="PVR87" s="4"/>
      <c r="PVS87" s="4"/>
      <c r="PVT87" s="4"/>
      <c r="PVU87" s="4"/>
      <c r="PVV87" s="4"/>
      <c r="PVW87" s="4"/>
      <c r="PVX87" s="4"/>
      <c r="PVY87" s="4"/>
      <c r="PVZ87" s="4"/>
      <c r="PWA87" s="4"/>
      <c r="PWB87" s="4"/>
      <c r="PWC87" s="4"/>
      <c r="PWD87" s="4"/>
      <c r="PWE87" s="4"/>
      <c r="PWF87" s="4"/>
      <c r="PWG87" s="4"/>
      <c r="PWH87" s="4"/>
      <c r="PWI87" s="4"/>
      <c r="PWJ87" s="4"/>
      <c r="PWK87" s="4"/>
      <c r="PWL87" s="4"/>
      <c r="PWM87" s="4"/>
      <c r="PWN87" s="4"/>
      <c r="PWO87" s="4"/>
      <c r="PWP87" s="4"/>
      <c r="PWQ87" s="4"/>
      <c r="PWR87" s="4"/>
      <c r="PWS87" s="4"/>
      <c r="PWT87" s="4"/>
      <c r="PWU87" s="4"/>
      <c r="PWV87" s="4"/>
      <c r="PWW87" s="4"/>
      <c r="PWX87" s="4"/>
      <c r="PWY87" s="4"/>
      <c r="PWZ87" s="4"/>
      <c r="PXA87" s="4"/>
      <c r="PXB87" s="4"/>
      <c r="PXC87" s="4"/>
      <c r="PXD87" s="4"/>
      <c r="PXE87" s="4"/>
      <c r="PXF87" s="4"/>
      <c r="PXG87" s="4"/>
      <c r="PXH87" s="4"/>
      <c r="PXI87" s="4"/>
      <c r="PXJ87" s="4"/>
      <c r="PXK87" s="4"/>
      <c r="PXL87" s="4"/>
      <c r="PXM87" s="4"/>
      <c r="PXN87" s="4"/>
      <c r="PXO87" s="4"/>
      <c r="PXP87" s="4"/>
      <c r="PXQ87" s="4"/>
      <c r="PXR87" s="4"/>
      <c r="PXS87" s="4"/>
      <c r="PXT87" s="4"/>
      <c r="PXU87" s="4"/>
      <c r="PXV87" s="4"/>
      <c r="PXW87" s="4"/>
      <c r="PXX87" s="4"/>
      <c r="PXY87" s="4"/>
      <c r="PXZ87" s="4"/>
      <c r="PYA87" s="4"/>
      <c r="PYB87" s="4"/>
      <c r="PYC87" s="4"/>
      <c r="PYD87" s="4"/>
      <c r="PYE87" s="4"/>
      <c r="PYF87" s="4"/>
      <c r="PYG87" s="4"/>
      <c r="PYH87" s="4"/>
      <c r="PYI87" s="4"/>
      <c r="PYJ87" s="4"/>
      <c r="PYK87" s="4"/>
      <c r="PYL87" s="4"/>
      <c r="PYM87" s="4"/>
      <c r="PYN87" s="4"/>
      <c r="PYO87" s="4"/>
      <c r="PYP87" s="4"/>
      <c r="PYQ87" s="4"/>
      <c r="PYR87" s="4"/>
      <c r="PYS87" s="4"/>
      <c r="PYT87" s="4"/>
      <c r="PYU87" s="4"/>
      <c r="PYV87" s="4"/>
      <c r="PYW87" s="4"/>
      <c r="PYX87" s="4"/>
      <c r="PYY87" s="4"/>
      <c r="PYZ87" s="4"/>
      <c r="PZA87" s="4"/>
      <c r="PZB87" s="4"/>
      <c r="PZC87" s="4"/>
      <c r="PZD87" s="4"/>
      <c r="PZE87" s="4"/>
      <c r="PZF87" s="4"/>
      <c r="PZG87" s="4"/>
      <c r="PZH87" s="4"/>
      <c r="PZI87" s="4"/>
      <c r="PZJ87" s="4"/>
      <c r="PZK87" s="4"/>
      <c r="PZL87" s="4"/>
      <c r="PZM87" s="4"/>
      <c r="PZN87" s="4"/>
      <c r="PZO87" s="4"/>
      <c r="PZP87" s="4"/>
      <c r="PZQ87" s="4"/>
      <c r="PZR87" s="4"/>
      <c r="PZS87" s="4"/>
      <c r="PZT87" s="4"/>
      <c r="PZU87" s="4"/>
      <c r="PZV87" s="4"/>
      <c r="PZW87" s="4"/>
      <c r="PZX87" s="4"/>
      <c r="PZY87" s="4"/>
      <c r="PZZ87" s="4"/>
      <c r="QAA87" s="4"/>
      <c r="QAB87" s="4"/>
      <c r="QAC87" s="4"/>
      <c r="QAD87" s="4"/>
      <c r="QAE87" s="4"/>
      <c r="QAF87" s="4"/>
      <c r="QAG87" s="4"/>
      <c r="QAH87" s="4"/>
      <c r="QAI87" s="4"/>
      <c r="QAJ87" s="4"/>
      <c r="QAK87" s="4"/>
      <c r="QAL87" s="4"/>
      <c r="QAM87" s="4"/>
      <c r="QAN87" s="4"/>
      <c r="QAO87" s="4"/>
      <c r="QAP87" s="4"/>
      <c r="QAQ87" s="4"/>
      <c r="QAR87" s="4"/>
      <c r="QAS87" s="4"/>
      <c r="QAT87" s="4"/>
      <c r="QAU87" s="4"/>
      <c r="QAV87" s="4"/>
      <c r="QAW87" s="4"/>
      <c r="QAX87" s="4"/>
      <c r="QAY87" s="4"/>
      <c r="QAZ87" s="4"/>
      <c r="QBA87" s="4"/>
      <c r="QBB87" s="4"/>
      <c r="QBC87" s="4"/>
      <c r="QBD87" s="4"/>
      <c r="QBE87" s="4"/>
      <c r="QBF87" s="4"/>
      <c r="QBG87" s="4"/>
      <c r="QBH87" s="4"/>
      <c r="QBI87" s="4"/>
      <c r="QBJ87" s="4"/>
      <c r="QBK87" s="4"/>
      <c r="QBL87" s="4"/>
      <c r="QBM87" s="4"/>
      <c r="QBN87" s="4"/>
      <c r="QBO87" s="4"/>
      <c r="QBP87" s="4"/>
      <c r="QBQ87" s="4"/>
      <c r="QBR87" s="4"/>
      <c r="QBS87" s="4"/>
      <c r="QBT87" s="4"/>
      <c r="QBU87" s="4"/>
      <c r="QBV87" s="4"/>
      <c r="QBW87" s="4"/>
      <c r="QBX87" s="4"/>
      <c r="QBY87" s="4"/>
      <c r="QBZ87" s="4"/>
      <c r="QCA87" s="4"/>
      <c r="QCB87" s="4"/>
      <c r="QCC87" s="4"/>
      <c r="QCD87" s="4"/>
      <c r="QCE87" s="4"/>
      <c r="QCF87" s="4"/>
      <c r="QCG87" s="4"/>
      <c r="QCH87" s="4"/>
      <c r="QCI87" s="4"/>
      <c r="QCJ87" s="4"/>
      <c r="QCK87" s="4"/>
      <c r="QCL87" s="4"/>
      <c r="QCM87" s="4"/>
      <c r="QCN87" s="4"/>
      <c r="QCO87" s="4"/>
      <c r="QCP87" s="4"/>
      <c r="QCQ87" s="4"/>
      <c r="QCR87" s="4"/>
      <c r="QCS87" s="4"/>
      <c r="QCT87" s="4"/>
      <c r="QCU87" s="4"/>
      <c r="QCV87" s="4"/>
      <c r="QCW87" s="4"/>
      <c r="QCX87" s="4"/>
      <c r="QCY87" s="4"/>
      <c r="QCZ87" s="4"/>
      <c r="QDA87" s="4"/>
      <c r="QDB87" s="4"/>
      <c r="QDC87" s="4"/>
      <c r="QDD87" s="4"/>
      <c r="QDE87" s="4"/>
      <c r="QDF87" s="4"/>
      <c r="QDG87" s="4"/>
      <c r="QDH87" s="4"/>
      <c r="QDI87" s="4"/>
      <c r="QDJ87" s="4"/>
      <c r="QDK87" s="4"/>
      <c r="QDL87" s="4"/>
      <c r="QDM87" s="4"/>
      <c r="QDN87" s="4"/>
      <c r="QDO87" s="4"/>
      <c r="QDP87" s="4"/>
      <c r="QDQ87" s="4"/>
      <c r="QDR87" s="4"/>
      <c r="QDS87" s="4"/>
      <c r="QDT87" s="4"/>
      <c r="QDU87" s="4"/>
      <c r="QDV87" s="4"/>
      <c r="QDW87" s="4"/>
      <c r="QDX87" s="4"/>
      <c r="QDY87" s="4"/>
      <c r="QDZ87" s="4"/>
      <c r="QEA87" s="4"/>
      <c r="QEB87" s="4"/>
      <c r="QEC87" s="4"/>
      <c r="QED87" s="4"/>
      <c r="QEE87" s="4"/>
      <c r="QEF87" s="4"/>
      <c r="QEG87" s="4"/>
      <c r="QEH87" s="4"/>
      <c r="QEI87" s="4"/>
      <c r="QEJ87" s="4"/>
      <c r="QEK87" s="4"/>
      <c r="QEL87" s="4"/>
      <c r="QEM87" s="4"/>
      <c r="QEN87" s="4"/>
      <c r="QEO87" s="4"/>
      <c r="QEP87" s="4"/>
      <c r="QEQ87" s="4"/>
      <c r="QER87" s="4"/>
      <c r="QES87" s="4"/>
      <c r="QET87" s="4"/>
      <c r="QEU87" s="4"/>
      <c r="QEV87" s="4"/>
      <c r="QEW87" s="4"/>
      <c r="QEX87" s="4"/>
      <c r="QEY87" s="4"/>
      <c r="QEZ87" s="4"/>
      <c r="QFA87" s="4"/>
      <c r="QFB87" s="4"/>
      <c r="QFC87" s="4"/>
      <c r="QFD87" s="4"/>
      <c r="QFE87" s="4"/>
      <c r="QFF87" s="4"/>
      <c r="QFG87" s="4"/>
      <c r="QFH87" s="4"/>
      <c r="QFI87" s="4"/>
      <c r="QFJ87" s="4"/>
      <c r="QFK87" s="4"/>
      <c r="QFL87" s="4"/>
      <c r="QFM87" s="4"/>
      <c r="QFN87" s="4"/>
      <c r="QFO87" s="4"/>
      <c r="QFP87" s="4"/>
      <c r="QFQ87" s="4"/>
      <c r="QFR87" s="4"/>
      <c r="QFS87" s="4"/>
      <c r="QFT87" s="4"/>
      <c r="QFU87" s="4"/>
      <c r="QFV87" s="4"/>
      <c r="QFW87" s="4"/>
      <c r="QFX87" s="4"/>
      <c r="QFY87" s="4"/>
      <c r="QFZ87" s="4"/>
      <c r="QGA87" s="4"/>
      <c r="QGB87" s="4"/>
      <c r="QGC87" s="4"/>
      <c r="QGD87" s="4"/>
      <c r="QGE87" s="4"/>
      <c r="QGF87" s="4"/>
      <c r="QGG87" s="4"/>
      <c r="QGH87" s="4"/>
      <c r="QGI87" s="4"/>
      <c r="QGJ87" s="4"/>
      <c r="QGK87" s="4"/>
      <c r="QGL87" s="4"/>
      <c r="QGM87" s="4"/>
      <c r="QGN87" s="4"/>
      <c r="QGO87" s="4"/>
      <c r="QGP87" s="4"/>
      <c r="QGQ87" s="4"/>
      <c r="QGR87" s="4"/>
      <c r="QGS87" s="4"/>
      <c r="QGT87" s="4"/>
      <c r="QGU87" s="4"/>
      <c r="QGV87" s="4"/>
      <c r="QGW87" s="4"/>
      <c r="QGX87" s="4"/>
      <c r="QGY87" s="4"/>
      <c r="QGZ87" s="4"/>
      <c r="QHA87" s="4"/>
      <c r="QHB87" s="4"/>
      <c r="QHC87" s="4"/>
      <c r="QHD87" s="4"/>
      <c r="QHE87" s="4"/>
      <c r="QHF87" s="4"/>
      <c r="QHG87" s="4"/>
      <c r="QHH87" s="4"/>
      <c r="QHI87" s="4"/>
      <c r="QHJ87" s="4"/>
      <c r="QHK87" s="4"/>
      <c r="QHL87" s="4"/>
      <c r="QHM87" s="4"/>
      <c r="QHN87" s="4"/>
      <c r="QHO87" s="4"/>
      <c r="QHP87" s="4"/>
      <c r="QHQ87" s="4"/>
      <c r="QHR87" s="4"/>
      <c r="QHS87" s="4"/>
      <c r="QHT87" s="4"/>
      <c r="QHU87" s="4"/>
      <c r="QHV87" s="4"/>
      <c r="QHW87" s="4"/>
      <c r="QHX87" s="4"/>
      <c r="QHY87" s="4"/>
      <c r="QHZ87" s="4"/>
      <c r="QIA87" s="4"/>
      <c r="QIB87" s="4"/>
      <c r="QIC87" s="4"/>
      <c r="QID87" s="4"/>
      <c r="QIE87" s="4"/>
      <c r="QIF87" s="4"/>
      <c r="QIG87" s="4"/>
      <c r="QIH87" s="4"/>
      <c r="QII87" s="4"/>
      <c r="QIJ87" s="4"/>
      <c r="QIK87" s="4"/>
      <c r="QIL87" s="4"/>
      <c r="QIM87" s="4"/>
      <c r="QIN87" s="4"/>
      <c r="QIO87" s="4"/>
      <c r="QIP87" s="4"/>
      <c r="QIQ87" s="4"/>
      <c r="QIR87" s="4"/>
      <c r="QIS87" s="4"/>
      <c r="QIT87" s="4"/>
      <c r="QIU87" s="4"/>
      <c r="QIV87" s="4"/>
      <c r="QIW87" s="4"/>
      <c r="QIX87" s="4"/>
      <c r="QIY87" s="4"/>
      <c r="QIZ87" s="4"/>
      <c r="QJA87" s="4"/>
      <c r="QJB87" s="4"/>
      <c r="QJC87" s="4"/>
      <c r="QJD87" s="4"/>
      <c r="QJE87" s="4"/>
      <c r="QJF87" s="4"/>
      <c r="QJG87" s="4"/>
      <c r="QJH87" s="4"/>
      <c r="QJI87" s="4"/>
      <c r="QJJ87" s="4"/>
      <c r="QJK87" s="4"/>
      <c r="QJL87" s="4"/>
      <c r="QJM87" s="4"/>
      <c r="QJN87" s="4"/>
      <c r="QJO87" s="4"/>
      <c r="QJP87" s="4"/>
      <c r="QJQ87" s="4"/>
      <c r="QJR87" s="4"/>
      <c r="QJS87" s="4"/>
      <c r="QJT87" s="4"/>
      <c r="QJU87" s="4"/>
      <c r="QJV87" s="4"/>
      <c r="QJW87" s="4"/>
      <c r="QJX87" s="4"/>
      <c r="QJY87" s="4"/>
      <c r="QJZ87" s="4"/>
      <c r="QKA87" s="4"/>
      <c r="QKB87" s="4"/>
      <c r="QKC87" s="4"/>
      <c r="QKD87" s="4"/>
      <c r="QKE87" s="4"/>
      <c r="QKF87" s="4"/>
      <c r="QKG87" s="4"/>
      <c r="QKH87" s="4"/>
      <c r="QKI87" s="4"/>
      <c r="QKJ87" s="4"/>
      <c r="QKK87" s="4"/>
      <c r="QKL87" s="4"/>
      <c r="QKM87" s="4"/>
      <c r="QKN87" s="4"/>
      <c r="QKO87" s="4"/>
      <c r="QKP87" s="4"/>
      <c r="QKQ87" s="4"/>
      <c r="QKR87" s="4"/>
      <c r="QKS87" s="4"/>
      <c r="QKT87" s="4"/>
      <c r="QKU87" s="4"/>
      <c r="QKV87" s="4"/>
      <c r="QKW87" s="4"/>
      <c r="QKX87" s="4"/>
      <c r="QKY87" s="4"/>
      <c r="QKZ87" s="4"/>
      <c r="QLA87" s="4"/>
      <c r="QLB87" s="4"/>
      <c r="QLC87" s="4"/>
      <c r="QLD87" s="4"/>
      <c r="QLE87" s="4"/>
      <c r="QLF87" s="4"/>
      <c r="QLG87" s="4"/>
      <c r="QLH87" s="4"/>
      <c r="QLI87" s="4"/>
      <c r="QLJ87" s="4"/>
      <c r="QLK87" s="4"/>
      <c r="QLL87" s="4"/>
      <c r="QLM87" s="4"/>
      <c r="QLN87" s="4"/>
      <c r="QLO87" s="4"/>
      <c r="QLP87" s="4"/>
      <c r="QLQ87" s="4"/>
      <c r="QLR87" s="4"/>
      <c r="QLS87" s="4"/>
      <c r="QLT87" s="4"/>
      <c r="QLU87" s="4"/>
      <c r="QLV87" s="4"/>
      <c r="QLW87" s="4"/>
      <c r="QLX87" s="4"/>
      <c r="QLY87" s="4"/>
      <c r="QLZ87" s="4"/>
      <c r="QMA87" s="4"/>
      <c r="QMB87" s="4"/>
      <c r="QMC87" s="4"/>
      <c r="QMD87" s="4"/>
      <c r="QME87" s="4"/>
      <c r="QMF87" s="4"/>
      <c r="QMG87" s="4"/>
      <c r="QMH87" s="4"/>
      <c r="QMI87" s="4"/>
      <c r="QMJ87" s="4"/>
      <c r="QMK87" s="4"/>
      <c r="QML87" s="4"/>
      <c r="QMM87" s="4"/>
      <c r="QMN87" s="4"/>
      <c r="QMO87" s="4"/>
      <c r="QMP87" s="4"/>
      <c r="QMQ87" s="4"/>
      <c r="QMR87" s="4"/>
      <c r="QMS87" s="4"/>
      <c r="QMT87" s="4"/>
      <c r="QMU87" s="4"/>
      <c r="QMV87" s="4"/>
      <c r="QMW87" s="4"/>
      <c r="QMX87" s="4"/>
      <c r="QMY87" s="4"/>
      <c r="QMZ87" s="4"/>
      <c r="QNA87" s="4"/>
      <c r="QNB87" s="4"/>
      <c r="QNC87" s="4"/>
      <c r="QND87" s="4"/>
      <c r="QNE87" s="4"/>
      <c r="QNF87" s="4"/>
      <c r="QNG87" s="4"/>
      <c r="QNH87" s="4"/>
      <c r="QNI87" s="4"/>
      <c r="QNJ87" s="4"/>
      <c r="QNK87" s="4"/>
      <c r="QNL87" s="4"/>
      <c r="QNM87" s="4"/>
      <c r="QNN87" s="4"/>
      <c r="QNO87" s="4"/>
      <c r="QNP87" s="4"/>
      <c r="QNQ87" s="4"/>
      <c r="QNR87" s="4"/>
      <c r="QNS87" s="4"/>
      <c r="QNT87" s="4"/>
      <c r="QNU87" s="4"/>
      <c r="QNV87" s="4"/>
      <c r="QNW87" s="4"/>
      <c r="QNX87" s="4"/>
      <c r="QNY87" s="4"/>
      <c r="QNZ87" s="4"/>
      <c r="QOA87" s="4"/>
      <c r="QOB87" s="4"/>
      <c r="QOC87" s="4"/>
      <c r="QOD87" s="4"/>
      <c r="QOE87" s="4"/>
      <c r="QOF87" s="4"/>
      <c r="QOG87" s="4"/>
      <c r="QOH87" s="4"/>
      <c r="QOI87" s="4"/>
      <c r="QOJ87" s="4"/>
      <c r="QOK87" s="4"/>
      <c r="QOL87" s="4"/>
      <c r="QOM87" s="4"/>
      <c r="QON87" s="4"/>
      <c r="QOO87" s="4"/>
      <c r="QOP87" s="4"/>
      <c r="QOQ87" s="4"/>
      <c r="QOR87" s="4"/>
      <c r="QOS87" s="4"/>
      <c r="QOT87" s="4"/>
      <c r="QOU87" s="4"/>
      <c r="QOV87" s="4"/>
      <c r="QOW87" s="4"/>
      <c r="QOX87" s="4"/>
      <c r="QOY87" s="4"/>
      <c r="QOZ87" s="4"/>
      <c r="QPA87" s="4"/>
      <c r="QPB87" s="4"/>
      <c r="QPC87" s="4"/>
      <c r="QPD87" s="4"/>
      <c r="QPE87" s="4"/>
      <c r="QPF87" s="4"/>
      <c r="QPG87" s="4"/>
      <c r="QPH87" s="4"/>
      <c r="QPI87" s="4"/>
      <c r="QPJ87" s="4"/>
      <c r="QPK87" s="4"/>
      <c r="QPL87" s="4"/>
      <c r="QPM87" s="4"/>
      <c r="QPN87" s="4"/>
      <c r="QPO87" s="4"/>
      <c r="QPP87" s="4"/>
      <c r="QPQ87" s="4"/>
      <c r="QPR87" s="4"/>
      <c r="QPS87" s="4"/>
      <c r="QPT87" s="4"/>
      <c r="QPU87" s="4"/>
      <c r="QPV87" s="4"/>
      <c r="QPW87" s="4"/>
      <c r="QPX87" s="4"/>
      <c r="QPY87" s="4"/>
      <c r="QPZ87" s="4"/>
      <c r="QQA87" s="4"/>
      <c r="QQB87" s="4"/>
      <c r="QQC87" s="4"/>
      <c r="QQD87" s="4"/>
      <c r="QQE87" s="4"/>
      <c r="QQF87" s="4"/>
      <c r="QQG87" s="4"/>
      <c r="QQH87" s="4"/>
      <c r="QQI87" s="4"/>
      <c r="QQJ87" s="4"/>
      <c r="QQK87" s="4"/>
      <c r="QQL87" s="4"/>
      <c r="QQM87" s="4"/>
      <c r="QQN87" s="4"/>
      <c r="QQO87" s="4"/>
      <c r="QQP87" s="4"/>
      <c r="QQQ87" s="4"/>
      <c r="QQR87" s="4"/>
      <c r="QQS87" s="4"/>
      <c r="QQT87" s="4"/>
      <c r="QQU87" s="4"/>
      <c r="QQV87" s="4"/>
      <c r="QQW87" s="4"/>
      <c r="QQX87" s="4"/>
      <c r="QQY87" s="4"/>
      <c r="QQZ87" s="4"/>
      <c r="QRA87" s="4"/>
      <c r="QRB87" s="4"/>
      <c r="QRC87" s="4"/>
      <c r="QRD87" s="4"/>
      <c r="QRE87" s="4"/>
      <c r="QRF87" s="4"/>
      <c r="QRG87" s="4"/>
      <c r="QRH87" s="4"/>
      <c r="QRI87" s="4"/>
      <c r="QRJ87" s="4"/>
      <c r="QRK87" s="4"/>
      <c r="QRL87" s="4"/>
      <c r="QRM87" s="4"/>
      <c r="QRN87" s="4"/>
      <c r="QRO87" s="4"/>
      <c r="QRP87" s="4"/>
      <c r="QRQ87" s="4"/>
      <c r="QRR87" s="4"/>
      <c r="QRS87" s="4"/>
      <c r="QRT87" s="4"/>
      <c r="QRU87" s="4"/>
      <c r="QRV87" s="4"/>
      <c r="QRW87" s="4"/>
      <c r="QRX87" s="4"/>
      <c r="QRY87" s="4"/>
      <c r="QRZ87" s="4"/>
      <c r="QSA87" s="4"/>
      <c r="QSB87" s="4"/>
      <c r="QSC87" s="4"/>
      <c r="QSD87" s="4"/>
      <c r="QSE87" s="4"/>
      <c r="QSF87" s="4"/>
      <c r="QSG87" s="4"/>
      <c r="QSH87" s="4"/>
      <c r="QSI87" s="4"/>
      <c r="QSJ87" s="4"/>
      <c r="QSK87" s="4"/>
      <c r="QSL87" s="4"/>
      <c r="QSM87" s="4"/>
      <c r="QSN87" s="4"/>
      <c r="QSO87" s="4"/>
      <c r="QSP87" s="4"/>
      <c r="QSQ87" s="4"/>
      <c r="QSR87" s="4"/>
      <c r="QSS87" s="4"/>
      <c r="QST87" s="4"/>
      <c r="QSU87" s="4"/>
      <c r="QSV87" s="4"/>
      <c r="QSW87" s="4"/>
      <c r="QSX87" s="4"/>
      <c r="QSY87" s="4"/>
      <c r="QSZ87" s="4"/>
      <c r="QTA87" s="4"/>
      <c r="QTB87" s="4"/>
      <c r="QTC87" s="4"/>
      <c r="QTD87" s="4"/>
      <c r="QTE87" s="4"/>
      <c r="QTF87" s="4"/>
      <c r="QTG87" s="4"/>
      <c r="QTH87" s="4"/>
      <c r="QTI87" s="4"/>
      <c r="QTJ87" s="4"/>
      <c r="QTK87" s="4"/>
      <c r="QTL87" s="4"/>
      <c r="QTM87" s="4"/>
      <c r="QTN87" s="4"/>
      <c r="QTO87" s="4"/>
      <c r="QTP87" s="4"/>
      <c r="QTQ87" s="4"/>
      <c r="QTR87" s="4"/>
      <c r="QTS87" s="4"/>
      <c r="QTT87" s="4"/>
      <c r="QTU87" s="4"/>
      <c r="QTV87" s="4"/>
      <c r="QTW87" s="4"/>
      <c r="QTX87" s="4"/>
      <c r="QTY87" s="4"/>
      <c r="QTZ87" s="4"/>
      <c r="QUA87" s="4"/>
      <c r="QUB87" s="4"/>
      <c r="QUC87" s="4"/>
      <c r="QUD87" s="4"/>
      <c r="QUE87" s="4"/>
      <c r="QUF87" s="4"/>
      <c r="QUG87" s="4"/>
      <c r="QUH87" s="4"/>
      <c r="QUI87" s="4"/>
      <c r="QUJ87" s="4"/>
      <c r="QUK87" s="4"/>
      <c r="QUL87" s="4"/>
      <c r="QUM87" s="4"/>
      <c r="QUN87" s="4"/>
      <c r="QUO87" s="4"/>
      <c r="QUP87" s="4"/>
      <c r="QUQ87" s="4"/>
      <c r="QUR87" s="4"/>
      <c r="QUS87" s="4"/>
      <c r="QUT87" s="4"/>
      <c r="QUU87" s="4"/>
      <c r="QUV87" s="4"/>
      <c r="QUW87" s="4"/>
      <c r="QUX87" s="4"/>
      <c r="QUY87" s="4"/>
      <c r="QUZ87" s="4"/>
      <c r="QVA87" s="4"/>
      <c r="QVB87" s="4"/>
      <c r="QVC87" s="4"/>
      <c r="QVD87" s="4"/>
      <c r="QVE87" s="4"/>
      <c r="QVF87" s="4"/>
      <c r="QVG87" s="4"/>
      <c r="QVH87" s="4"/>
      <c r="QVI87" s="4"/>
      <c r="QVJ87" s="4"/>
      <c r="QVK87" s="4"/>
      <c r="QVL87" s="4"/>
      <c r="QVM87" s="4"/>
      <c r="QVN87" s="4"/>
      <c r="QVO87" s="4"/>
      <c r="QVP87" s="4"/>
      <c r="QVQ87" s="4"/>
      <c r="QVR87" s="4"/>
      <c r="QVS87" s="4"/>
      <c r="QVT87" s="4"/>
      <c r="QVU87" s="4"/>
      <c r="QVV87" s="4"/>
      <c r="QVW87" s="4"/>
      <c r="QVX87" s="4"/>
      <c r="QVY87" s="4"/>
      <c r="QVZ87" s="4"/>
      <c r="QWA87" s="4"/>
      <c r="QWB87" s="4"/>
      <c r="QWC87" s="4"/>
      <c r="QWD87" s="4"/>
      <c r="QWE87" s="4"/>
      <c r="QWF87" s="4"/>
      <c r="QWG87" s="4"/>
      <c r="QWH87" s="4"/>
      <c r="QWI87" s="4"/>
      <c r="QWJ87" s="4"/>
      <c r="QWK87" s="4"/>
      <c r="QWL87" s="4"/>
      <c r="QWM87" s="4"/>
      <c r="QWN87" s="4"/>
      <c r="QWO87" s="4"/>
      <c r="QWP87" s="4"/>
      <c r="QWQ87" s="4"/>
      <c r="QWR87" s="4"/>
      <c r="QWS87" s="4"/>
      <c r="QWT87" s="4"/>
      <c r="QWU87" s="4"/>
      <c r="QWV87" s="4"/>
      <c r="QWW87" s="4"/>
      <c r="QWX87" s="4"/>
      <c r="QWY87" s="4"/>
      <c r="QWZ87" s="4"/>
      <c r="QXA87" s="4"/>
      <c r="QXB87" s="4"/>
      <c r="QXC87" s="4"/>
      <c r="QXD87" s="4"/>
      <c r="QXE87" s="4"/>
      <c r="QXF87" s="4"/>
      <c r="QXG87" s="4"/>
      <c r="QXH87" s="4"/>
      <c r="QXI87" s="4"/>
      <c r="QXJ87" s="4"/>
      <c r="QXK87" s="4"/>
      <c r="QXL87" s="4"/>
      <c r="QXM87" s="4"/>
      <c r="QXN87" s="4"/>
      <c r="QXO87" s="4"/>
      <c r="QXP87" s="4"/>
      <c r="QXQ87" s="4"/>
      <c r="QXR87" s="4"/>
      <c r="QXS87" s="4"/>
      <c r="QXT87" s="4"/>
      <c r="QXU87" s="4"/>
      <c r="QXV87" s="4"/>
      <c r="QXW87" s="4"/>
      <c r="QXX87" s="4"/>
      <c r="QXY87" s="4"/>
      <c r="QXZ87" s="4"/>
      <c r="QYA87" s="4"/>
      <c r="QYB87" s="4"/>
      <c r="QYC87" s="4"/>
      <c r="QYD87" s="4"/>
      <c r="QYE87" s="4"/>
      <c r="QYF87" s="4"/>
      <c r="QYG87" s="4"/>
      <c r="QYH87" s="4"/>
      <c r="QYI87" s="4"/>
      <c r="QYJ87" s="4"/>
      <c r="QYK87" s="4"/>
      <c r="QYL87" s="4"/>
      <c r="QYM87" s="4"/>
      <c r="QYN87" s="4"/>
      <c r="QYO87" s="4"/>
      <c r="QYP87" s="4"/>
      <c r="QYQ87" s="4"/>
      <c r="QYR87" s="4"/>
      <c r="QYS87" s="4"/>
      <c r="QYT87" s="4"/>
      <c r="QYU87" s="4"/>
      <c r="QYV87" s="4"/>
      <c r="QYW87" s="4"/>
      <c r="QYX87" s="4"/>
      <c r="QYY87" s="4"/>
      <c r="QYZ87" s="4"/>
      <c r="QZA87" s="4"/>
      <c r="QZB87" s="4"/>
      <c r="QZC87" s="4"/>
      <c r="QZD87" s="4"/>
      <c r="QZE87" s="4"/>
      <c r="QZF87" s="4"/>
      <c r="QZG87" s="4"/>
      <c r="QZH87" s="4"/>
      <c r="QZI87" s="4"/>
      <c r="QZJ87" s="4"/>
      <c r="QZK87" s="4"/>
      <c r="QZL87" s="4"/>
      <c r="QZM87" s="4"/>
      <c r="QZN87" s="4"/>
      <c r="QZO87" s="4"/>
      <c r="QZP87" s="4"/>
      <c r="QZQ87" s="4"/>
      <c r="QZR87" s="4"/>
      <c r="QZS87" s="4"/>
      <c r="QZT87" s="4"/>
      <c r="QZU87" s="4"/>
      <c r="QZV87" s="4"/>
      <c r="QZW87" s="4"/>
      <c r="QZX87" s="4"/>
      <c r="QZY87" s="4"/>
      <c r="QZZ87" s="4"/>
      <c r="RAA87" s="4"/>
      <c r="RAB87" s="4"/>
      <c r="RAC87" s="4"/>
      <c r="RAD87" s="4"/>
      <c r="RAE87" s="4"/>
      <c r="RAF87" s="4"/>
      <c r="RAG87" s="4"/>
      <c r="RAH87" s="4"/>
      <c r="RAI87" s="4"/>
      <c r="RAJ87" s="4"/>
      <c r="RAK87" s="4"/>
      <c r="RAL87" s="4"/>
      <c r="RAM87" s="4"/>
      <c r="RAN87" s="4"/>
      <c r="RAO87" s="4"/>
      <c r="RAP87" s="4"/>
      <c r="RAQ87" s="4"/>
      <c r="RAR87" s="4"/>
      <c r="RAS87" s="4"/>
      <c r="RAT87" s="4"/>
      <c r="RAU87" s="4"/>
      <c r="RAV87" s="4"/>
      <c r="RAW87" s="4"/>
      <c r="RAX87" s="4"/>
      <c r="RAY87" s="4"/>
      <c r="RAZ87" s="4"/>
      <c r="RBA87" s="4"/>
      <c r="RBB87" s="4"/>
      <c r="RBC87" s="4"/>
      <c r="RBD87" s="4"/>
      <c r="RBE87" s="4"/>
      <c r="RBF87" s="4"/>
      <c r="RBG87" s="4"/>
      <c r="RBH87" s="4"/>
      <c r="RBI87" s="4"/>
      <c r="RBJ87" s="4"/>
      <c r="RBK87" s="4"/>
      <c r="RBL87" s="4"/>
      <c r="RBM87" s="4"/>
      <c r="RBN87" s="4"/>
      <c r="RBO87" s="4"/>
      <c r="RBP87" s="4"/>
      <c r="RBQ87" s="4"/>
      <c r="RBR87" s="4"/>
      <c r="RBS87" s="4"/>
      <c r="RBT87" s="4"/>
      <c r="RBU87" s="4"/>
      <c r="RBV87" s="4"/>
      <c r="RBW87" s="4"/>
      <c r="RBX87" s="4"/>
      <c r="RBY87" s="4"/>
      <c r="RBZ87" s="4"/>
      <c r="RCA87" s="4"/>
      <c r="RCB87" s="4"/>
      <c r="RCC87" s="4"/>
      <c r="RCD87" s="4"/>
      <c r="RCE87" s="4"/>
      <c r="RCF87" s="4"/>
      <c r="RCG87" s="4"/>
      <c r="RCH87" s="4"/>
      <c r="RCI87" s="4"/>
      <c r="RCJ87" s="4"/>
      <c r="RCK87" s="4"/>
      <c r="RCL87" s="4"/>
      <c r="RCM87" s="4"/>
      <c r="RCN87" s="4"/>
      <c r="RCO87" s="4"/>
      <c r="RCP87" s="4"/>
      <c r="RCQ87" s="4"/>
      <c r="RCR87" s="4"/>
      <c r="RCS87" s="4"/>
      <c r="RCT87" s="4"/>
      <c r="RCU87" s="4"/>
      <c r="RCV87" s="4"/>
      <c r="RCW87" s="4"/>
      <c r="RCX87" s="4"/>
      <c r="RCY87" s="4"/>
      <c r="RCZ87" s="4"/>
      <c r="RDA87" s="4"/>
      <c r="RDB87" s="4"/>
      <c r="RDC87" s="4"/>
      <c r="RDD87" s="4"/>
      <c r="RDE87" s="4"/>
      <c r="RDF87" s="4"/>
      <c r="RDG87" s="4"/>
      <c r="RDH87" s="4"/>
      <c r="RDI87" s="4"/>
      <c r="RDJ87" s="4"/>
      <c r="RDK87" s="4"/>
      <c r="RDL87" s="4"/>
      <c r="RDM87" s="4"/>
      <c r="RDN87" s="4"/>
      <c r="RDO87" s="4"/>
      <c r="RDP87" s="4"/>
      <c r="RDQ87" s="4"/>
      <c r="RDR87" s="4"/>
      <c r="RDS87" s="4"/>
      <c r="RDT87" s="4"/>
      <c r="RDU87" s="4"/>
      <c r="RDV87" s="4"/>
      <c r="RDW87" s="4"/>
      <c r="RDX87" s="4"/>
      <c r="RDY87" s="4"/>
      <c r="RDZ87" s="4"/>
      <c r="REA87" s="4"/>
      <c r="REB87" s="4"/>
      <c r="REC87" s="4"/>
      <c r="RED87" s="4"/>
      <c r="REE87" s="4"/>
      <c r="REF87" s="4"/>
      <c r="REG87" s="4"/>
      <c r="REH87" s="4"/>
      <c r="REI87" s="4"/>
      <c r="REJ87" s="4"/>
      <c r="REK87" s="4"/>
      <c r="REL87" s="4"/>
      <c r="REM87" s="4"/>
      <c r="REN87" s="4"/>
      <c r="REO87" s="4"/>
      <c r="REP87" s="4"/>
      <c r="REQ87" s="4"/>
      <c r="RER87" s="4"/>
      <c r="RES87" s="4"/>
      <c r="RET87" s="4"/>
      <c r="REU87" s="4"/>
      <c r="REV87" s="4"/>
      <c r="REW87" s="4"/>
      <c r="REX87" s="4"/>
      <c r="REY87" s="4"/>
      <c r="REZ87" s="4"/>
      <c r="RFA87" s="4"/>
      <c r="RFB87" s="4"/>
      <c r="RFC87" s="4"/>
      <c r="RFD87" s="4"/>
      <c r="RFE87" s="4"/>
      <c r="RFF87" s="4"/>
      <c r="RFG87" s="4"/>
      <c r="RFH87" s="4"/>
      <c r="RFI87" s="4"/>
      <c r="RFJ87" s="4"/>
      <c r="RFK87" s="4"/>
      <c r="RFL87" s="4"/>
      <c r="RFM87" s="4"/>
      <c r="RFN87" s="4"/>
      <c r="RFO87" s="4"/>
      <c r="RFP87" s="4"/>
      <c r="RFQ87" s="4"/>
      <c r="RFR87" s="4"/>
      <c r="RFS87" s="4"/>
      <c r="RFT87" s="4"/>
      <c r="RFU87" s="4"/>
      <c r="RFV87" s="4"/>
      <c r="RFW87" s="4"/>
      <c r="RFX87" s="4"/>
      <c r="RFY87" s="4"/>
      <c r="RFZ87" s="4"/>
      <c r="RGA87" s="4"/>
      <c r="RGB87" s="4"/>
      <c r="RGC87" s="4"/>
      <c r="RGD87" s="4"/>
      <c r="RGE87" s="4"/>
      <c r="RGF87" s="4"/>
      <c r="RGG87" s="4"/>
      <c r="RGH87" s="4"/>
      <c r="RGI87" s="4"/>
      <c r="RGJ87" s="4"/>
      <c r="RGK87" s="4"/>
      <c r="RGL87" s="4"/>
      <c r="RGM87" s="4"/>
      <c r="RGN87" s="4"/>
      <c r="RGO87" s="4"/>
      <c r="RGP87" s="4"/>
      <c r="RGQ87" s="4"/>
      <c r="RGR87" s="4"/>
      <c r="RGS87" s="4"/>
      <c r="RGT87" s="4"/>
      <c r="RGU87" s="4"/>
      <c r="RGV87" s="4"/>
      <c r="RGW87" s="4"/>
      <c r="RGX87" s="4"/>
      <c r="RGY87" s="4"/>
      <c r="RGZ87" s="4"/>
      <c r="RHA87" s="4"/>
      <c r="RHB87" s="4"/>
      <c r="RHC87" s="4"/>
      <c r="RHD87" s="4"/>
      <c r="RHE87" s="4"/>
      <c r="RHF87" s="4"/>
      <c r="RHG87" s="4"/>
      <c r="RHH87" s="4"/>
      <c r="RHI87" s="4"/>
      <c r="RHJ87" s="4"/>
      <c r="RHK87" s="4"/>
      <c r="RHL87" s="4"/>
      <c r="RHM87" s="4"/>
      <c r="RHN87" s="4"/>
      <c r="RHO87" s="4"/>
      <c r="RHP87" s="4"/>
      <c r="RHQ87" s="4"/>
      <c r="RHR87" s="4"/>
      <c r="RHS87" s="4"/>
      <c r="RHT87" s="4"/>
      <c r="RHU87" s="4"/>
      <c r="RHV87" s="4"/>
      <c r="RHW87" s="4"/>
      <c r="RHX87" s="4"/>
      <c r="RHY87" s="4"/>
      <c r="RHZ87" s="4"/>
      <c r="RIA87" s="4"/>
      <c r="RIB87" s="4"/>
      <c r="RIC87" s="4"/>
      <c r="RID87" s="4"/>
      <c r="RIE87" s="4"/>
      <c r="RIF87" s="4"/>
      <c r="RIG87" s="4"/>
      <c r="RIH87" s="4"/>
      <c r="RII87" s="4"/>
      <c r="RIJ87" s="4"/>
      <c r="RIK87" s="4"/>
      <c r="RIL87" s="4"/>
      <c r="RIM87" s="4"/>
      <c r="RIN87" s="4"/>
      <c r="RIO87" s="4"/>
      <c r="RIP87" s="4"/>
      <c r="RIQ87" s="4"/>
      <c r="RIR87" s="4"/>
      <c r="RIS87" s="4"/>
      <c r="RIT87" s="4"/>
      <c r="RIU87" s="4"/>
      <c r="RIV87" s="4"/>
      <c r="RIW87" s="4"/>
      <c r="RIX87" s="4"/>
      <c r="RIY87" s="4"/>
      <c r="RIZ87" s="4"/>
      <c r="RJA87" s="4"/>
      <c r="RJB87" s="4"/>
      <c r="RJC87" s="4"/>
      <c r="RJD87" s="4"/>
      <c r="RJE87" s="4"/>
      <c r="RJF87" s="4"/>
      <c r="RJG87" s="4"/>
      <c r="RJH87" s="4"/>
      <c r="RJI87" s="4"/>
      <c r="RJJ87" s="4"/>
      <c r="RJK87" s="4"/>
      <c r="RJL87" s="4"/>
      <c r="RJM87" s="4"/>
      <c r="RJN87" s="4"/>
      <c r="RJO87" s="4"/>
      <c r="RJP87" s="4"/>
      <c r="RJQ87" s="4"/>
      <c r="RJR87" s="4"/>
      <c r="RJS87" s="4"/>
      <c r="RJT87" s="4"/>
      <c r="RJU87" s="4"/>
      <c r="RJV87" s="4"/>
      <c r="RJW87" s="4"/>
      <c r="RJX87" s="4"/>
      <c r="RJY87" s="4"/>
      <c r="RJZ87" s="4"/>
      <c r="RKA87" s="4"/>
      <c r="RKB87" s="4"/>
      <c r="RKC87" s="4"/>
      <c r="RKD87" s="4"/>
      <c r="RKE87" s="4"/>
      <c r="RKF87" s="4"/>
      <c r="RKG87" s="4"/>
      <c r="RKH87" s="4"/>
      <c r="RKI87" s="4"/>
      <c r="RKJ87" s="4"/>
      <c r="RKK87" s="4"/>
      <c r="RKL87" s="4"/>
      <c r="RKM87" s="4"/>
      <c r="RKN87" s="4"/>
      <c r="RKO87" s="4"/>
      <c r="RKP87" s="4"/>
      <c r="RKQ87" s="4"/>
      <c r="RKR87" s="4"/>
      <c r="RKS87" s="4"/>
      <c r="RKT87" s="4"/>
      <c r="RKU87" s="4"/>
      <c r="RKV87" s="4"/>
      <c r="RKW87" s="4"/>
      <c r="RKX87" s="4"/>
      <c r="RKY87" s="4"/>
      <c r="RKZ87" s="4"/>
      <c r="RLA87" s="4"/>
      <c r="RLB87" s="4"/>
      <c r="RLC87" s="4"/>
      <c r="RLD87" s="4"/>
      <c r="RLE87" s="4"/>
      <c r="RLF87" s="4"/>
      <c r="RLG87" s="4"/>
      <c r="RLH87" s="4"/>
      <c r="RLI87" s="4"/>
      <c r="RLJ87" s="4"/>
      <c r="RLK87" s="4"/>
      <c r="RLL87" s="4"/>
      <c r="RLM87" s="4"/>
      <c r="RLN87" s="4"/>
      <c r="RLO87" s="4"/>
      <c r="RLP87" s="4"/>
      <c r="RLQ87" s="4"/>
      <c r="RLR87" s="4"/>
      <c r="RLS87" s="4"/>
      <c r="RLT87" s="4"/>
      <c r="RLU87" s="4"/>
      <c r="RLV87" s="4"/>
      <c r="RLW87" s="4"/>
      <c r="RLX87" s="4"/>
      <c r="RLY87" s="4"/>
      <c r="RLZ87" s="4"/>
      <c r="RMA87" s="4"/>
      <c r="RMB87" s="4"/>
      <c r="RMC87" s="4"/>
      <c r="RMD87" s="4"/>
      <c r="RME87" s="4"/>
      <c r="RMF87" s="4"/>
      <c r="RMG87" s="4"/>
      <c r="RMH87" s="4"/>
      <c r="RMI87" s="4"/>
      <c r="RMJ87" s="4"/>
      <c r="RMK87" s="4"/>
      <c r="RML87" s="4"/>
      <c r="RMM87" s="4"/>
      <c r="RMN87" s="4"/>
      <c r="RMO87" s="4"/>
      <c r="RMP87" s="4"/>
      <c r="RMQ87" s="4"/>
      <c r="RMR87" s="4"/>
      <c r="RMS87" s="4"/>
      <c r="RMT87" s="4"/>
      <c r="RMU87" s="4"/>
      <c r="RMV87" s="4"/>
      <c r="RMW87" s="4"/>
      <c r="RMX87" s="4"/>
      <c r="RMY87" s="4"/>
      <c r="RMZ87" s="4"/>
      <c r="RNA87" s="4"/>
      <c r="RNB87" s="4"/>
      <c r="RNC87" s="4"/>
      <c r="RND87" s="4"/>
      <c r="RNE87" s="4"/>
      <c r="RNF87" s="4"/>
      <c r="RNG87" s="4"/>
      <c r="RNH87" s="4"/>
      <c r="RNI87" s="4"/>
      <c r="RNJ87" s="4"/>
      <c r="RNK87" s="4"/>
      <c r="RNL87" s="4"/>
      <c r="RNM87" s="4"/>
      <c r="RNN87" s="4"/>
      <c r="RNO87" s="4"/>
      <c r="RNP87" s="4"/>
      <c r="RNQ87" s="4"/>
      <c r="RNR87" s="4"/>
      <c r="RNS87" s="4"/>
      <c r="RNT87" s="4"/>
      <c r="RNU87" s="4"/>
      <c r="RNV87" s="4"/>
      <c r="RNW87" s="4"/>
      <c r="RNX87" s="4"/>
      <c r="RNY87" s="4"/>
      <c r="RNZ87" s="4"/>
      <c r="ROA87" s="4"/>
      <c r="ROB87" s="4"/>
      <c r="ROC87" s="4"/>
      <c r="ROD87" s="4"/>
      <c r="ROE87" s="4"/>
      <c r="ROF87" s="4"/>
      <c r="ROG87" s="4"/>
      <c r="ROH87" s="4"/>
      <c r="ROI87" s="4"/>
      <c r="ROJ87" s="4"/>
      <c r="ROK87" s="4"/>
      <c r="ROL87" s="4"/>
      <c r="ROM87" s="4"/>
      <c r="RON87" s="4"/>
      <c r="ROO87" s="4"/>
      <c r="ROP87" s="4"/>
      <c r="ROQ87" s="4"/>
      <c r="ROR87" s="4"/>
      <c r="ROS87" s="4"/>
      <c r="ROT87" s="4"/>
      <c r="ROU87" s="4"/>
      <c r="ROV87" s="4"/>
      <c r="ROW87" s="4"/>
      <c r="ROX87" s="4"/>
      <c r="ROY87" s="4"/>
      <c r="ROZ87" s="4"/>
      <c r="RPA87" s="4"/>
      <c r="RPB87" s="4"/>
      <c r="RPC87" s="4"/>
      <c r="RPD87" s="4"/>
      <c r="RPE87" s="4"/>
      <c r="RPF87" s="4"/>
      <c r="RPG87" s="4"/>
      <c r="RPH87" s="4"/>
      <c r="RPI87" s="4"/>
      <c r="RPJ87" s="4"/>
      <c r="RPK87" s="4"/>
      <c r="RPL87" s="4"/>
      <c r="RPM87" s="4"/>
      <c r="RPN87" s="4"/>
      <c r="RPO87" s="4"/>
      <c r="RPP87" s="4"/>
      <c r="RPQ87" s="4"/>
      <c r="RPR87" s="4"/>
      <c r="RPS87" s="4"/>
      <c r="RPT87" s="4"/>
      <c r="RPU87" s="4"/>
      <c r="RPV87" s="4"/>
      <c r="RPW87" s="4"/>
      <c r="RPX87" s="4"/>
      <c r="RPY87" s="4"/>
      <c r="RPZ87" s="4"/>
      <c r="RQA87" s="4"/>
      <c r="RQB87" s="4"/>
      <c r="RQC87" s="4"/>
      <c r="RQD87" s="4"/>
      <c r="RQE87" s="4"/>
      <c r="RQF87" s="4"/>
      <c r="RQG87" s="4"/>
      <c r="RQH87" s="4"/>
      <c r="RQI87" s="4"/>
      <c r="RQJ87" s="4"/>
      <c r="RQK87" s="4"/>
      <c r="RQL87" s="4"/>
      <c r="RQM87" s="4"/>
      <c r="RQN87" s="4"/>
      <c r="RQO87" s="4"/>
      <c r="RQP87" s="4"/>
      <c r="RQQ87" s="4"/>
      <c r="RQR87" s="4"/>
      <c r="RQS87" s="4"/>
      <c r="RQT87" s="4"/>
      <c r="RQU87" s="4"/>
      <c r="RQV87" s="4"/>
      <c r="RQW87" s="4"/>
      <c r="RQX87" s="4"/>
      <c r="RQY87" s="4"/>
      <c r="RQZ87" s="4"/>
      <c r="RRA87" s="4"/>
      <c r="RRB87" s="4"/>
      <c r="RRC87" s="4"/>
      <c r="RRD87" s="4"/>
      <c r="RRE87" s="4"/>
      <c r="RRF87" s="4"/>
      <c r="RRG87" s="4"/>
      <c r="RRH87" s="4"/>
      <c r="RRI87" s="4"/>
      <c r="RRJ87" s="4"/>
      <c r="RRK87" s="4"/>
      <c r="RRL87" s="4"/>
      <c r="RRM87" s="4"/>
      <c r="RRN87" s="4"/>
      <c r="RRO87" s="4"/>
      <c r="RRP87" s="4"/>
      <c r="RRQ87" s="4"/>
      <c r="RRR87" s="4"/>
      <c r="RRS87" s="4"/>
      <c r="RRT87" s="4"/>
      <c r="RRU87" s="4"/>
      <c r="RRV87" s="4"/>
      <c r="RRW87" s="4"/>
      <c r="RRX87" s="4"/>
      <c r="RRY87" s="4"/>
      <c r="RRZ87" s="4"/>
      <c r="RSA87" s="4"/>
      <c r="RSB87" s="4"/>
      <c r="RSC87" s="4"/>
      <c r="RSD87" s="4"/>
      <c r="RSE87" s="4"/>
      <c r="RSF87" s="4"/>
      <c r="RSG87" s="4"/>
      <c r="RSH87" s="4"/>
      <c r="RSI87" s="4"/>
      <c r="RSJ87" s="4"/>
      <c r="RSK87" s="4"/>
      <c r="RSL87" s="4"/>
      <c r="RSM87" s="4"/>
      <c r="RSN87" s="4"/>
      <c r="RSO87" s="4"/>
      <c r="RSP87" s="4"/>
      <c r="RSQ87" s="4"/>
      <c r="RSR87" s="4"/>
      <c r="RSS87" s="4"/>
      <c r="RST87" s="4"/>
      <c r="RSU87" s="4"/>
      <c r="RSV87" s="4"/>
      <c r="RSW87" s="4"/>
      <c r="RSX87" s="4"/>
      <c r="RSY87" s="4"/>
      <c r="RSZ87" s="4"/>
      <c r="RTA87" s="4"/>
      <c r="RTB87" s="4"/>
      <c r="RTC87" s="4"/>
      <c r="RTD87" s="4"/>
      <c r="RTE87" s="4"/>
      <c r="RTF87" s="4"/>
      <c r="RTG87" s="4"/>
      <c r="RTH87" s="4"/>
      <c r="RTI87" s="4"/>
      <c r="RTJ87" s="4"/>
      <c r="RTK87" s="4"/>
      <c r="RTL87" s="4"/>
      <c r="RTM87" s="4"/>
      <c r="RTN87" s="4"/>
      <c r="RTO87" s="4"/>
      <c r="RTP87" s="4"/>
      <c r="RTQ87" s="4"/>
      <c r="RTR87" s="4"/>
      <c r="RTS87" s="4"/>
      <c r="RTT87" s="4"/>
      <c r="RTU87" s="4"/>
      <c r="RTV87" s="4"/>
      <c r="RTW87" s="4"/>
      <c r="RTX87" s="4"/>
      <c r="RTY87" s="4"/>
      <c r="RTZ87" s="4"/>
      <c r="RUA87" s="4"/>
      <c r="RUB87" s="4"/>
      <c r="RUC87" s="4"/>
      <c r="RUD87" s="4"/>
      <c r="RUE87" s="4"/>
      <c r="RUF87" s="4"/>
      <c r="RUG87" s="4"/>
      <c r="RUH87" s="4"/>
      <c r="RUI87" s="4"/>
      <c r="RUJ87" s="4"/>
      <c r="RUK87" s="4"/>
      <c r="RUL87" s="4"/>
      <c r="RUM87" s="4"/>
      <c r="RUN87" s="4"/>
      <c r="RUO87" s="4"/>
      <c r="RUP87" s="4"/>
      <c r="RUQ87" s="4"/>
      <c r="RUR87" s="4"/>
      <c r="RUS87" s="4"/>
      <c r="RUT87" s="4"/>
      <c r="RUU87" s="4"/>
      <c r="RUV87" s="4"/>
      <c r="RUW87" s="4"/>
      <c r="RUX87" s="4"/>
      <c r="RUY87" s="4"/>
      <c r="RUZ87" s="4"/>
      <c r="RVA87" s="4"/>
      <c r="RVB87" s="4"/>
      <c r="RVC87" s="4"/>
      <c r="RVD87" s="4"/>
      <c r="RVE87" s="4"/>
      <c r="RVF87" s="4"/>
      <c r="RVG87" s="4"/>
      <c r="RVH87" s="4"/>
      <c r="RVI87" s="4"/>
      <c r="RVJ87" s="4"/>
      <c r="RVK87" s="4"/>
      <c r="RVL87" s="4"/>
      <c r="RVM87" s="4"/>
      <c r="RVN87" s="4"/>
      <c r="RVO87" s="4"/>
      <c r="RVP87" s="4"/>
      <c r="RVQ87" s="4"/>
      <c r="RVR87" s="4"/>
      <c r="RVS87" s="4"/>
      <c r="RVT87" s="4"/>
      <c r="RVU87" s="4"/>
      <c r="RVV87" s="4"/>
      <c r="RVW87" s="4"/>
      <c r="RVX87" s="4"/>
      <c r="RVY87" s="4"/>
      <c r="RVZ87" s="4"/>
      <c r="RWA87" s="4"/>
      <c r="RWB87" s="4"/>
      <c r="RWC87" s="4"/>
      <c r="RWD87" s="4"/>
      <c r="RWE87" s="4"/>
      <c r="RWF87" s="4"/>
      <c r="RWG87" s="4"/>
      <c r="RWH87" s="4"/>
      <c r="RWI87" s="4"/>
      <c r="RWJ87" s="4"/>
      <c r="RWK87" s="4"/>
      <c r="RWL87" s="4"/>
      <c r="RWM87" s="4"/>
      <c r="RWN87" s="4"/>
      <c r="RWO87" s="4"/>
      <c r="RWP87" s="4"/>
      <c r="RWQ87" s="4"/>
      <c r="RWR87" s="4"/>
      <c r="RWS87" s="4"/>
      <c r="RWT87" s="4"/>
      <c r="RWU87" s="4"/>
      <c r="RWV87" s="4"/>
      <c r="RWW87" s="4"/>
      <c r="RWX87" s="4"/>
      <c r="RWY87" s="4"/>
      <c r="RWZ87" s="4"/>
      <c r="RXA87" s="4"/>
      <c r="RXB87" s="4"/>
      <c r="RXC87" s="4"/>
      <c r="RXD87" s="4"/>
      <c r="RXE87" s="4"/>
      <c r="RXF87" s="4"/>
      <c r="RXG87" s="4"/>
      <c r="RXH87" s="4"/>
      <c r="RXI87" s="4"/>
      <c r="RXJ87" s="4"/>
      <c r="RXK87" s="4"/>
      <c r="RXL87" s="4"/>
      <c r="RXM87" s="4"/>
      <c r="RXN87" s="4"/>
      <c r="RXO87" s="4"/>
      <c r="RXP87" s="4"/>
      <c r="RXQ87" s="4"/>
      <c r="RXR87" s="4"/>
      <c r="RXS87" s="4"/>
      <c r="RXT87" s="4"/>
      <c r="RXU87" s="4"/>
      <c r="RXV87" s="4"/>
      <c r="RXW87" s="4"/>
      <c r="RXX87" s="4"/>
      <c r="RXY87" s="4"/>
      <c r="RXZ87" s="4"/>
      <c r="RYA87" s="4"/>
      <c r="RYB87" s="4"/>
      <c r="RYC87" s="4"/>
      <c r="RYD87" s="4"/>
      <c r="RYE87" s="4"/>
      <c r="RYF87" s="4"/>
      <c r="RYG87" s="4"/>
      <c r="RYH87" s="4"/>
      <c r="RYI87" s="4"/>
      <c r="RYJ87" s="4"/>
      <c r="RYK87" s="4"/>
      <c r="RYL87" s="4"/>
      <c r="RYM87" s="4"/>
      <c r="RYN87" s="4"/>
      <c r="RYO87" s="4"/>
      <c r="RYP87" s="4"/>
      <c r="RYQ87" s="4"/>
      <c r="RYR87" s="4"/>
      <c r="RYS87" s="4"/>
      <c r="RYT87" s="4"/>
      <c r="RYU87" s="4"/>
      <c r="RYV87" s="4"/>
      <c r="RYW87" s="4"/>
      <c r="RYX87" s="4"/>
      <c r="RYY87" s="4"/>
      <c r="RYZ87" s="4"/>
      <c r="RZA87" s="4"/>
      <c r="RZB87" s="4"/>
      <c r="RZC87" s="4"/>
      <c r="RZD87" s="4"/>
      <c r="RZE87" s="4"/>
      <c r="RZF87" s="4"/>
      <c r="RZG87" s="4"/>
      <c r="RZH87" s="4"/>
      <c r="RZI87" s="4"/>
      <c r="RZJ87" s="4"/>
      <c r="RZK87" s="4"/>
      <c r="RZL87" s="4"/>
      <c r="RZM87" s="4"/>
      <c r="RZN87" s="4"/>
      <c r="RZO87" s="4"/>
      <c r="RZP87" s="4"/>
      <c r="RZQ87" s="4"/>
      <c r="RZR87" s="4"/>
      <c r="RZS87" s="4"/>
      <c r="RZT87" s="4"/>
      <c r="RZU87" s="4"/>
      <c r="RZV87" s="4"/>
      <c r="RZW87" s="4"/>
      <c r="RZX87" s="4"/>
      <c r="RZY87" s="4"/>
      <c r="RZZ87" s="4"/>
      <c r="SAA87" s="4"/>
      <c r="SAB87" s="4"/>
      <c r="SAC87" s="4"/>
      <c r="SAD87" s="4"/>
      <c r="SAE87" s="4"/>
      <c r="SAF87" s="4"/>
      <c r="SAG87" s="4"/>
      <c r="SAH87" s="4"/>
      <c r="SAI87" s="4"/>
      <c r="SAJ87" s="4"/>
      <c r="SAK87" s="4"/>
      <c r="SAL87" s="4"/>
      <c r="SAM87" s="4"/>
      <c r="SAN87" s="4"/>
      <c r="SAO87" s="4"/>
      <c r="SAP87" s="4"/>
      <c r="SAQ87" s="4"/>
      <c r="SAR87" s="4"/>
      <c r="SAS87" s="4"/>
      <c r="SAT87" s="4"/>
      <c r="SAU87" s="4"/>
      <c r="SAV87" s="4"/>
      <c r="SAW87" s="4"/>
      <c r="SAX87" s="4"/>
      <c r="SAY87" s="4"/>
      <c r="SAZ87" s="4"/>
      <c r="SBA87" s="4"/>
      <c r="SBB87" s="4"/>
      <c r="SBC87" s="4"/>
      <c r="SBD87" s="4"/>
      <c r="SBE87" s="4"/>
      <c r="SBF87" s="4"/>
      <c r="SBG87" s="4"/>
      <c r="SBH87" s="4"/>
      <c r="SBI87" s="4"/>
      <c r="SBJ87" s="4"/>
      <c r="SBK87" s="4"/>
      <c r="SBL87" s="4"/>
      <c r="SBM87" s="4"/>
      <c r="SBN87" s="4"/>
      <c r="SBO87" s="4"/>
      <c r="SBP87" s="4"/>
      <c r="SBQ87" s="4"/>
      <c r="SBR87" s="4"/>
      <c r="SBS87" s="4"/>
      <c r="SBT87" s="4"/>
      <c r="SBU87" s="4"/>
      <c r="SBV87" s="4"/>
      <c r="SBW87" s="4"/>
      <c r="SBX87" s="4"/>
      <c r="SBY87" s="4"/>
      <c r="SBZ87" s="4"/>
      <c r="SCA87" s="4"/>
      <c r="SCB87" s="4"/>
      <c r="SCC87" s="4"/>
      <c r="SCD87" s="4"/>
      <c r="SCE87" s="4"/>
      <c r="SCF87" s="4"/>
      <c r="SCG87" s="4"/>
      <c r="SCH87" s="4"/>
      <c r="SCI87" s="4"/>
      <c r="SCJ87" s="4"/>
      <c r="SCK87" s="4"/>
      <c r="SCL87" s="4"/>
      <c r="SCM87" s="4"/>
      <c r="SCN87" s="4"/>
      <c r="SCO87" s="4"/>
      <c r="SCP87" s="4"/>
      <c r="SCQ87" s="4"/>
      <c r="SCR87" s="4"/>
      <c r="SCS87" s="4"/>
      <c r="SCT87" s="4"/>
      <c r="SCU87" s="4"/>
      <c r="SCV87" s="4"/>
      <c r="SCW87" s="4"/>
      <c r="SCX87" s="4"/>
      <c r="SCY87" s="4"/>
      <c r="SCZ87" s="4"/>
      <c r="SDA87" s="4"/>
      <c r="SDB87" s="4"/>
      <c r="SDC87" s="4"/>
      <c r="SDD87" s="4"/>
      <c r="SDE87" s="4"/>
      <c r="SDF87" s="4"/>
      <c r="SDG87" s="4"/>
      <c r="SDH87" s="4"/>
      <c r="SDI87" s="4"/>
      <c r="SDJ87" s="4"/>
      <c r="SDK87" s="4"/>
      <c r="SDL87" s="4"/>
      <c r="SDM87" s="4"/>
      <c r="SDN87" s="4"/>
      <c r="SDO87" s="4"/>
      <c r="SDP87" s="4"/>
      <c r="SDQ87" s="4"/>
      <c r="SDR87" s="4"/>
      <c r="SDS87" s="4"/>
      <c r="SDT87" s="4"/>
      <c r="SDU87" s="4"/>
      <c r="SDV87" s="4"/>
      <c r="SDW87" s="4"/>
      <c r="SDX87" s="4"/>
      <c r="SDY87" s="4"/>
      <c r="SDZ87" s="4"/>
      <c r="SEA87" s="4"/>
      <c r="SEB87" s="4"/>
      <c r="SEC87" s="4"/>
      <c r="SED87" s="4"/>
      <c r="SEE87" s="4"/>
      <c r="SEF87" s="4"/>
      <c r="SEG87" s="4"/>
      <c r="SEH87" s="4"/>
      <c r="SEI87" s="4"/>
      <c r="SEJ87" s="4"/>
      <c r="SEK87" s="4"/>
      <c r="SEL87" s="4"/>
      <c r="SEM87" s="4"/>
      <c r="SEN87" s="4"/>
      <c r="SEO87" s="4"/>
      <c r="SEP87" s="4"/>
      <c r="SEQ87" s="4"/>
      <c r="SER87" s="4"/>
      <c r="SES87" s="4"/>
      <c r="SET87" s="4"/>
      <c r="SEU87" s="4"/>
      <c r="SEV87" s="4"/>
      <c r="SEW87" s="4"/>
      <c r="SEX87" s="4"/>
      <c r="SEY87" s="4"/>
      <c r="SEZ87" s="4"/>
      <c r="SFA87" s="4"/>
      <c r="SFB87" s="4"/>
      <c r="SFC87" s="4"/>
      <c r="SFD87" s="4"/>
      <c r="SFE87" s="4"/>
      <c r="SFF87" s="4"/>
      <c r="SFG87" s="4"/>
      <c r="SFH87" s="4"/>
      <c r="SFI87" s="4"/>
      <c r="SFJ87" s="4"/>
      <c r="SFK87" s="4"/>
      <c r="SFL87" s="4"/>
      <c r="SFM87" s="4"/>
      <c r="SFN87" s="4"/>
      <c r="SFO87" s="4"/>
      <c r="SFP87" s="4"/>
      <c r="SFQ87" s="4"/>
      <c r="SFR87" s="4"/>
      <c r="SFS87" s="4"/>
      <c r="SFT87" s="4"/>
      <c r="SFU87" s="4"/>
      <c r="SFV87" s="4"/>
      <c r="SFW87" s="4"/>
      <c r="SFX87" s="4"/>
      <c r="SFY87" s="4"/>
      <c r="SFZ87" s="4"/>
      <c r="SGA87" s="4"/>
      <c r="SGB87" s="4"/>
      <c r="SGC87" s="4"/>
      <c r="SGD87" s="4"/>
      <c r="SGE87" s="4"/>
      <c r="SGF87" s="4"/>
      <c r="SGG87" s="4"/>
      <c r="SGH87" s="4"/>
      <c r="SGI87" s="4"/>
      <c r="SGJ87" s="4"/>
      <c r="SGK87" s="4"/>
      <c r="SGL87" s="4"/>
      <c r="SGM87" s="4"/>
      <c r="SGN87" s="4"/>
      <c r="SGO87" s="4"/>
      <c r="SGP87" s="4"/>
      <c r="SGQ87" s="4"/>
      <c r="SGR87" s="4"/>
      <c r="SGS87" s="4"/>
      <c r="SGT87" s="4"/>
      <c r="SGU87" s="4"/>
      <c r="SGV87" s="4"/>
      <c r="SGW87" s="4"/>
      <c r="SGX87" s="4"/>
      <c r="SGY87" s="4"/>
      <c r="SGZ87" s="4"/>
      <c r="SHA87" s="4"/>
      <c r="SHB87" s="4"/>
      <c r="SHC87" s="4"/>
      <c r="SHD87" s="4"/>
      <c r="SHE87" s="4"/>
      <c r="SHF87" s="4"/>
      <c r="SHG87" s="4"/>
      <c r="SHH87" s="4"/>
      <c r="SHI87" s="4"/>
      <c r="SHJ87" s="4"/>
      <c r="SHK87" s="4"/>
      <c r="SHL87" s="4"/>
      <c r="SHM87" s="4"/>
      <c r="SHN87" s="4"/>
      <c r="SHO87" s="4"/>
      <c r="SHP87" s="4"/>
      <c r="SHQ87" s="4"/>
      <c r="SHR87" s="4"/>
      <c r="SHS87" s="4"/>
      <c r="SHT87" s="4"/>
      <c r="SHU87" s="4"/>
      <c r="SHV87" s="4"/>
      <c r="SHW87" s="4"/>
      <c r="SHX87" s="4"/>
      <c r="SHY87" s="4"/>
      <c r="SHZ87" s="4"/>
      <c r="SIA87" s="4"/>
      <c r="SIB87" s="4"/>
      <c r="SIC87" s="4"/>
      <c r="SID87" s="4"/>
      <c r="SIE87" s="4"/>
      <c r="SIF87" s="4"/>
      <c r="SIG87" s="4"/>
      <c r="SIH87" s="4"/>
      <c r="SII87" s="4"/>
      <c r="SIJ87" s="4"/>
      <c r="SIK87" s="4"/>
      <c r="SIL87" s="4"/>
      <c r="SIM87" s="4"/>
      <c r="SIN87" s="4"/>
      <c r="SIO87" s="4"/>
      <c r="SIP87" s="4"/>
      <c r="SIQ87" s="4"/>
      <c r="SIR87" s="4"/>
      <c r="SIS87" s="4"/>
      <c r="SIT87" s="4"/>
      <c r="SIU87" s="4"/>
      <c r="SIV87" s="4"/>
      <c r="SIW87" s="4"/>
      <c r="SIX87" s="4"/>
      <c r="SIY87" s="4"/>
      <c r="SIZ87" s="4"/>
      <c r="SJA87" s="4"/>
      <c r="SJB87" s="4"/>
      <c r="SJC87" s="4"/>
      <c r="SJD87" s="4"/>
      <c r="SJE87" s="4"/>
      <c r="SJF87" s="4"/>
      <c r="SJG87" s="4"/>
      <c r="SJH87" s="4"/>
      <c r="SJI87" s="4"/>
      <c r="SJJ87" s="4"/>
      <c r="SJK87" s="4"/>
      <c r="SJL87" s="4"/>
      <c r="SJM87" s="4"/>
      <c r="SJN87" s="4"/>
      <c r="SJO87" s="4"/>
      <c r="SJP87" s="4"/>
      <c r="SJQ87" s="4"/>
      <c r="SJR87" s="4"/>
      <c r="SJS87" s="4"/>
      <c r="SJT87" s="4"/>
      <c r="SJU87" s="4"/>
      <c r="SJV87" s="4"/>
      <c r="SJW87" s="4"/>
      <c r="SJX87" s="4"/>
      <c r="SJY87" s="4"/>
      <c r="SJZ87" s="4"/>
      <c r="SKA87" s="4"/>
      <c r="SKB87" s="4"/>
      <c r="SKC87" s="4"/>
      <c r="SKD87" s="4"/>
      <c r="SKE87" s="4"/>
      <c r="SKF87" s="4"/>
      <c r="SKG87" s="4"/>
      <c r="SKH87" s="4"/>
      <c r="SKI87" s="4"/>
      <c r="SKJ87" s="4"/>
      <c r="SKK87" s="4"/>
      <c r="SKL87" s="4"/>
      <c r="SKM87" s="4"/>
      <c r="SKN87" s="4"/>
      <c r="SKO87" s="4"/>
      <c r="SKP87" s="4"/>
      <c r="SKQ87" s="4"/>
      <c r="SKR87" s="4"/>
      <c r="SKS87" s="4"/>
      <c r="SKT87" s="4"/>
      <c r="SKU87" s="4"/>
      <c r="SKV87" s="4"/>
      <c r="SKW87" s="4"/>
      <c r="SKX87" s="4"/>
      <c r="SKY87" s="4"/>
      <c r="SKZ87" s="4"/>
      <c r="SLA87" s="4"/>
      <c r="SLB87" s="4"/>
      <c r="SLC87" s="4"/>
      <c r="SLD87" s="4"/>
      <c r="SLE87" s="4"/>
      <c r="SLF87" s="4"/>
      <c r="SLG87" s="4"/>
      <c r="SLH87" s="4"/>
      <c r="SLI87" s="4"/>
      <c r="SLJ87" s="4"/>
      <c r="SLK87" s="4"/>
      <c r="SLL87" s="4"/>
      <c r="SLM87" s="4"/>
      <c r="SLN87" s="4"/>
      <c r="SLO87" s="4"/>
      <c r="SLP87" s="4"/>
      <c r="SLQ87" s="4"/>
      <c r="SLR87" s="4"/>
      <c r="SLS87" s="4"/>
      <c r="SLT87" s="4"/>
      <c r="SLU87" s="4"/>
      <c r="SLV87" s="4"/>
      <c r="SLW87" s="4"/>
      <c r="SLX87" s="4"/>
      <c r="SLY87" s="4"/>
      <c r="SLZ87" s="4"/>
      <c r="SMA87" s="4"/>
      <c r="SMB87" s="4"/>
      <c r="SMC87" s="4"/>
      <c r="SMD87" s="4"/>
      <c r="SME87" s="4"/>
      <c r="SMF87" s="4"/>
      <c r="SMG87" s="4"/>
      <c r="SMH87" s="4"/>
      <c r="SMI87" s="4"/>
      <c r="SMJ87" s="4"/>
      <c r="SMK87" s="4"/>
      <c r="SML87" s="4"/>
      <c r="SMM87" s="4"/>
      <c r="SMN87" s="4"/>
      <c r="SMO87" s="4"/>
      <c r="SMP87" s="4"/>
      <c r="SMQ87" s="4"/>
      <c r="SMR87" s="4"/>
      <c r="SMS87" s="4"/>
      <c r="SMT87" s="4"/>
      <c r="SMU87" s="4"/>
      <c r="SMV87" s="4"/>
      <c r="SMW87" s="4"/>
      <c r="SMX87" s="4"/>
      <c r="SMY87" s="4"/>
      <c r="SMZ87" s="4"/>
      <c r="SNA87" s="4"/>
      <c r="SNB87" s="4"/>
      <c r="SNC87" s="4"/>
      <c r="SND87" s="4"/>
      <c r="SNE87" s="4"/>
      <c r="SNF87" s="4"/>
      <c r="SNG87" s="4"/>
      <c r="SNH87" s="4"/>
      <c r="SNI87" s="4"/>
      <c r="SNJ87" s="4"/>
      <c r="SNK87" s="4"/>
      <c r="SNL87" s="4"/>
      <c r="SNM87" s="4"/>
      <c r="SNN87" s="4"/>
      <c r="SNO87" s="4"/>
      <c r="SNP87" s="4"/>
      <c r="SNQ87" s="4"/>
      <c r="SNR87" s="4"/>
      <c r="SNS87" s="4"/>
      <c r="SNT87" s="4"/>
      <c r="SNU87" s="4"/>
      <c r="SNV87" s="4"/>
      <c r="SNW87" s="4"/>
      <c r="SNX87" s="4"/>
      <c r="SNY87" s="4"/>
      <c r="SNZ87" s="4"/>
      <c r="SOA87" s="4"/>
      <c r="SOB87" s="4"/>
      <c r="SOC87" s="4"/>
      <c r="SOD87" s="4"/>
      <c r="SOE87" s="4"/>
      <c r="SOF87" s="4"/>
      <c r="SOG87" s="4"/>
      <c r="SOH87" s="4"/>
      <c r="SOI87" s="4"/>
      <c r="SOJ87" s="4"/>
      <c r="SOK87" s="4"/>
      <c r="SOL87" s="4"/>
      <c r="SOM87" s="4"/>
      <c r="SON87" s="4"/>
      <c r="SOO87" s="4"/>
      <c r="SOP87" s="4"/>
      <c r="SOQ87" s="4"/>
      <c r="SOR87" s="4"/>
      <c r="SOS87" s="4"/>
      <c r="SOT87" s="4"/>
      <c r="SOU87" s="4"/>
      <c r="SOV87" s="4"/>
      <c r="SOW87" s="4"/>
      <c r="SOX87" s="4"/>
      <c r="SOY87" s="4"/>
      <c r="SOZ87" s="4"/>
      <c r="SPA87" s="4"/>
      <c r="SPB87" s="4"/>
      <c r="SPC87" s="4"/>
      <c r="SPD87" s="4"/>
      <c r="SPE87" s="4"/>
      <c r="SPF87" s="4"/>
      <c r="SPG87" s="4"/>
      <c r="SPH87" s="4"/>
      <c r="SPI87" s="4"/>
      <c r="SPJ87" s="4"/>
      <c r="SPK87" s="4"/>
      <c r="SPL87" s="4"/>
      <c r="SPM87" s="4"/>
      <c r="SPN87" s="4"/>
      <c r="SPO87" s="4"/>
      <c r="SPP87" s="4"/>
      <c r="SPQ87" s="4"/>
      <c r="SPR87" s="4"/>
      <c r="SPS87" s="4"/>
      <c r="SPT87" s="4"/>
      <c r="SPU87" s="4"/>
      <c r="SPV87" s="4"/>
      <c r="SPW87" s="4"/>
      <c r="SPX87" s="4"/>
      <c r="SPY87" s="4"/>
      <c r="SPZ87" s="4"/>
      <c r="SQA87" s="4"/>
      <c r="SQB87" s="4"/>
      <c r="SQC87" s="4"/>
      <c r="SQD87" s="4"/>
      <c r="SQE87" s="4"/>
      <c r="SQF87" s="4"/>
      <c r="SQG87" s="4"/>
      <c r="SQH87" s="4"/>
      <c r="SQI87" s="4"/>
      <c r="SQJ87" s="4"/>
      <c r="SQK87" s="4"/>
      <c r="SQL87" s="4"/>
      <c r="SQM87" s="4"/>
      <c r="SQN87" s="4"/>
      <c r="SQO87" s="4"/>
      <c r="SQP87" s="4"/>
      <c r="SQQ87" s="4"/>
      <c r="SQR87" s="4"/>
      <c r="SQS87" s="4"/>
      <c r="SQT87" s="4"/>
      <c r="SQU87" s="4"/>
      <c r="SQV87" s="4"/>
      <c r="SQW87" s="4"/>
      <c r="SQX87" s="4"/>
      <c r="SQY87" s="4"/>
      <c r="SQZ87" s="4"/>
      <c r="SRA87" s="4"/>
      <c r="SRB87" s="4"/>
      <c r="SRC87" s="4"/>
      <c r="SRD87" s="4"/>
      <c r="SRE87" s="4"/>
      <c r="SRF87" s="4"/>
      <c r="SRG87" s="4"/>
      <c r="SRH87" s="4"/>
      <c r="SRI87" s="4"/>
      <c r="SRJ87" s="4"/>
      <c r="SRK87" s="4"/>
      <c r="SRL87" s="4"/>
      <c r="SRM87" s="4"/>
      <c r="SRN87" s="4"/>
      <c r="SRO87" s="4"/>
      <c r="SRP87" s="4"/>
      <c r="SRQ87" s="4"/>
      <c r="SRR87" s="4"/>
      <c r="SRS87" s="4"/>
      <c r="SRT87" s="4"/>
      <c r="SRU87" s="4"/>
      <c r="SRV87" s="4"/>
      <c r="SRW87" s="4"/>
      <c r="SRX87" s="4"/>
      <c r="SRY87" s="4"/>
      <c r="SRZ87" s="4"/>
      <c r="SSA87" s="4"/>
      <c r="SSB87" s="4"/>
      <c r="SSC87" s="4"/>
      <c r="SSD87" s="4"/>
      <c r="SSE87" s="4"/>
      <c r="SSF87" s="4"/>
      <c r="SSG87" s="4"/>
      <c r="SSH87" s="4"/>
      <c r="SSI87" s="4"/>
      <c r="SSJ87" s="4"/>
      <c r="SSK87" s="4"/>
      <c r="SSL87" s="4"/>
      <c r="SSM87" s="4"/>
      <c r="SSN87" s="4"/>
      <c r="SSO87" s="4"/>
      <c r="SSP87" s="4"/>
      <c r="SSQ87" s="4"/>
      <c r="SSR87" s="4"/>
      <c r="SSS87" s="4"/>
      <c r="SST87" s="4"/>
      <c r="SSU87" s="4"/>
      <c r="SSV87" s="4"/>
      <c r="SSW87" s="4"/>
      <c r="SSX87" s="4"/>
      <c r="SSY87" s="4"/>
      <c r="SSZ87" s="4"/>
      <c r="STA87" s="4"/>
      <c r="STB87" s="4"/>
      <c r="STC87" s="4"/>
      <c r="STD87" s="4"/>
      <c r="STE87" s="4"/>
      <c r="STF87" s="4"/>
      <c r="STG87" s="4"/>
      <c r="STH87" s="4"/>
      <c r="STI87" s="4"/>
      <c r="STJ87" s="4"/>
      <c r="STK87" s="4"/>
      <c r="STL87" s="4"/>
      <c r="STM87" s="4"/>
      <c r="STN87" s="4"/>
      <c r="STO87" s="4"/>
      <c r="STP87" s="4"/>
      <c r="STQ87" s="4"/>
      <c r="STR87" s="4"/>
      <c r="STS87" s="4"/>
      <c r="STT87" s="4"/>
      <c r="STU87" s="4"/>
      <c r="STV87" s="4"/>
      <c r="STW87" s="4"/>
      <c r="STX87" s="4"/>
      <c r="STY87" s="4"/>
      <c r="STZ87" s="4"/>
      <c r="SUA87" s="4"/>
      <c r="SUB87" s="4"/>
      <c r="SUC87" s="4"/>
      <c r="SUD87" s="4"/>
      <c r="SUE87" s="4"/>
      <c r="SUF87" s="4"/>
      <c r="SUG87" s="4"/>
      <c r="SUH87" s="4"/>
      <c r="SUI87" s="4"/>
      <c r="SUJ87" s="4"/>
      <c r="SUK87" s="4"/>
      <c r="SUL87" s="4"/>
      <c r="SUM87" s="4"/>
      <c r="SUN87" s="4"/>
      <c r="SUO87" s="4"/>
      <c r="SUP87" s="4"/>
      <c r="SUQ87" s="4"/>
      <c r="SUR87" s="4"/>
      <c r="SUS87" s="4"/>
      <c r="SUT87" s="4"/>
      <c r="SUU87" s="4"/>
      <c r="SUV87" s="4"/>
      <c r="SUW87" s="4"/>
      <c r="SUX87" s="4"/>
      <c r="SUY87" s="4"/>
      <c r="SUZ87" s="4"/>
      <c r="SVA87" s="4"/>
      <c r="SVB87" s="4"/>
      <c r="SVC87" s="4"/>
      <c r="SVD87" s="4"/>
      <c r="SVE87" s="4"/>
      <c r="SVF87" s="4"/>
      <c r="SVG87" s="4"/>
      <c r="SVH87" s="4"/>
      <c r="SVI87" s="4"/>
      <c r="SVJ87" s="4"/>
      <c r="SVK87" s="4"/>
      <c r="SVL87" s="4"/>
      <c r="SVM87" s="4"/>
      <c r="SVN87" s="4"/>
      <c r="SVO87" s="4"/>
      <c r="SVP87" s="4"/>
      <c r="SVQ87" s="4"/>
      <c r="SVR87" s="4"/>
      <c r="SVS87" s="4"/>
      <c r="SVT87" s="4"/>
      <c r="SVU87" s="4"/>
      <c r="SVV87" s="4"/>
      <c r="SVW87" s="4"/>
      <c r="SVX87" s="4"/>
      <c r="SVY87" s="4"/>
      <c r="SVZ87" s="4"/>
      <c r="SWA87" s="4"/>
      <c r="SWB87" s="4"/>
      <c r="SWC87" s="4"/>
      <c r="SWD87" s="4"/>
      <c r="SWE87" s="4"/>
      <c r="SWF87" s="4"/>
      <c r="SWG87" s="4"/>
      <c r="SWH87" s="4"/>
      <c r="SWI87" s="4"/>
      <c r="SWJ87" s="4"/>
      <c r="SWK87" s="4"/>
      <c r="SWL87" s="4"/>
      <c r="SWM87" s="4"/>
      <c r="SWN87" s="4"/>
      <c r="SWO87" s="4"/>
      <c r="SWP87" s="4"/>
      <c r="SWQ87" s="4"/>
      <c r="SWR87" s="4"/>
      <c r="SWS87" s="4"/>
      <c r="SWT87" s="4"/>
      <c r="SWU87" s="4"/>
      <c r="SWV87" s="4"/>
      <c r="SWW87" s="4"/>
      <c r="SWX87" s="4"/>
      <c r="SWY87" s="4"/>
      <c r="SWZ87" s="4"/>
      <c r="SXA87" s="4"/>
      <c r="SXB87" s="4"/>
      <c r="SXC87" s="4"/>
      <c r="SXD87" s="4"/>
      <c r="SXE87" s="4"/>
      <c r="SXF87" s="4"/>
      <c r="SXG87" s="4"/>
      <c r="SXH87" s="4"/>
      <c r="SXI87" s="4"/>
      <c r="SXJ87" s="4"/>
      <c r="SXK87" s="4"/>
      <c r="SXL87" s="4"/>
      <c r="SXM87" s="4"/>
      <c r="SXN87" s="4"/>
      <c r="SXO87" s="4"/>
      <c r="SXP87" s="4"/>
      <c r="SXQ87" s="4"/>
      <c r="SXR87" s="4"/>
      <c r="SXS87" s="4"/>
      <c r="SXT87" s="4"/>
      <c r="SXU87" s="4"/>
      <c r="SXV87" s="4"/>
      <c r="SXW87" s="4"/>
      <c r="SXX87" s="4"/>
      <c r="SXY87" s="4"/>
      <c r="SXZ87" s="4"/>
      <c r="SYA87" s="4"/>
      <c r="SYB87" s="4"/>
      <c r="SYC87" s="4"/>
      <c r="SYD87" s="4"/>
      <c r="SYE87" s="4"/>
      <c r="SYF87" s="4"/>
      <c r="SYG87" s="4"/>
      <c r="SYH87" s="4"/>
      <c r="SYI87" s="4"/>
      <c r="SYJ87" s="4"/>
      <c r="SYK87" s="4"/>
      <c r="SYL87" s="4"/>
      <c r="SYM87" s="4"/>
      <c r="SYN87" s="4"/>
      <c r="SYO87" s="4"/>
      <c r="SYP87" s="4"/>
      <c r="SYQ87" s="4"/>
      <c r="SYR87" s="4"/>
      <c r="SYS87" s="4"/>
      <c r="SYT87" s="4"/>
      <c r="SYU87" s="4"/>
      <c r="SYV87" s="4"/>
      <c r="SYW87" s="4"/>
      <c r="SYX87" s="4"/>
      <c r="SYY87" s="4"/>
      <c r="SYZ87" s="4"/>
      <c r="SZA87" s="4"/>
      <c r="SZB87" s="4"/>
      <c r="SZC87" s="4"/>
      <c r="SZD87" s="4"/>
      <c r="SZE87" s="4"/>
      <c r="SZF87" s="4"/>
      <c r="SZG87" s="4"/>
      <c r="SZH87" s="4"/>
      <c r="SZI87" s="4"/>
      <c r="SZJ87" s="4"/>
      <c r="SZK87" s="4"/>
      <c r="SZL87" s="4"/>
      <c r="SZM87" s="4"/>
      <c r="SZN87" s="4"/>
      <c r="SZO87" s="4"/>
      <c r="SZP87" s="4"/>
      <c r="SZQ87" s="4"/>
      <c r="SZR87" s="4"/>
      <c r="SZS87" s="4"/>
      <c r="SZT87" s="4"/>
      <c r="SZU87" s="4"/>
      <c r="SZV87" s="4"/>
      <c r="SZW87" s="4"/>
      <c r="SZX87" s="4"/>
      <c r="SZY87" s="4"/>
      <c r="SZZ87" s="4"/>
      <c r="TAA87" s="4"/>
      <c r="TAB87" s="4"/>
      <c r="TAC87" s="4"/>
      <c r="TAD87" s="4"/>
      <c r="TAE87" s="4"/>
      <c r="TAF87" s="4"/>
      <c r="TAG87" s="4"/>
      <c r="TAH87" s="4"/>
      <c r="TAI87" s="4"/>
      <c r="TAJ87" s="4"/>
      <c r="TAK87" s="4"/>
      <c r="TAL87" s="4"/>
      <c r="TAM87" s="4"/>
      <c r="TAN87" s="4"/>
      <c r="TAO87" s="4"/>
      <c r="TAP87" s="4"/>
      <c r="TAQ87" s="4"/>
      <c r="TAR87" s="4"/>
      <c r="TAS87" s="4"/>
      <c r="TAT87" s="4"/>
      <c r="TAU87" s="4"/>
      <c r="TAV87" s="4"/>
      <c r="TAW87" s="4"/>
      <c r="TAX87" s="4"/>
      <c r="TAY87" s="4"/>
      <c r="TAZ87" s="4"/>
      <c r="TBA87" s="4"/>
      <c r="TBB87" s="4"/>
      <c r="TBC87" s="4"/>
      <c r="TBD87" s="4"/>
      <c r="TBE87" s="4"/>
      <c r="TBF87" s="4"/>
      <c r="TBG87" s="4"/>
      <c r="TBH87" s="4"/>
      <c r="TBI87" s="4"/>
      <c r="TBJ87" s="4"/>
      <c r="TBK87" s="4"/>
      <c r="TBL87" s="4"/>
      <c r="TBM87" s="4"/>
      <c r="TBN87" s="4"/>
      <c r="TBO87" s="4"/>
      <c r="TBP87" s="4"/>
      <c r="TBQ87" s="4"/>
      <c r="TBR87" s="4"/>
      <c r="TBS87" s="4"/>
      <c r="TBT87" s="4"/>
      <c r="TBU87" s="4"/>
      <c r="TBV87" s="4"/>
      <c r="TBW87" s="4"/>
      <c r="TBX87" s="4"/>
      <c r="TBY87" s="4"/>
      <c r="TBZ87" s="4"/>
      <c r="TCA87" s="4"/>
      <c r="TCB87" s="4"/>
      <c r="TCC87" s="4"/>
      <c r="TCD87" s="4"/>
      <c r="TCE87" s="4"/>
      <c r="TCF87" s="4"/>
      <c r="TCG87" s="4"/>
      <c r="TCH87" s="4"/>
      <c r="TCI87" s="4"/>
      <c r="TCJ87" s="4"/>
      <c r="TCK87" s="4"/>
      <c r="TCL87" s="4"/>
      <c r="TCM87" s="4"/>
      <c r="TCN87" s="4"/>
      <c r="TCO87" s="4"/>
      <c r="TCP87" s="4"/>
      <c r="TCQ87" s="4"/>
      <c r="TCR87" s="4"/>
      <c r="TCS87" s="4"/>
      <c r="TCT87" s="4"/>
      <c r="TCU87" s="4"/>
      <c r="TCV87" s="4"/>
      <c r="TCW87" s="4"/>
      <c r="TCX87" s="4"/>
      <c r="TCY87" s="4"/>
      <c r="TCZ87" s="4"/>
      <c r="TDA87" s="4"/>
      <c r="TDB87" s="4"/>
      <c r="TDC87" s="4"/>
      <c r="TDD87" s="4"/>
      <c r="TDE87" s="4"/>
      <c r="TDF87" s="4"/>
      <c r="TDG87" s="4"/>
      <c r="TDH87" s="4"/>
      <c r="TDI87" s="4"/>
      <c r="TDJ87" s="4"/>
      <c r="TDK87" s="4"/>
      <c r="TDL87" s="4"/>
      <c r="TDM87" s="4"/>
      <c r="TDN87" s="4"/>
      <c r="TDO87" s="4"/>
      <c r="TDP87" s="4"/>
      <c r="TDQ87" s="4"/>
      <c r="TDR87" s="4"/>
      <c r="TDS87" s="4"/>
      <c r="TDT87" s="4"/>
      <c r="TDU87" s="4"/>
      <c r="TDV87" s="4"/>
      <c r="TDW87" s="4"/>
      <c r="TDX87" s="4"/>
      <c r="TDY87" s="4"/>
      <c r="TDZ87" s="4"/>
      <c r="TEA87" s="4"/>
      <c r="TEB87" s="4"/>
      <c r="TEC87" s="4"/>
      <c r="TED87" s="4"/>
      <c r="TEE87" s="4"/>
      <c r="TEF87" s="4"/>
      <c r="TEG87" s="4"/>
      <c r="TEH87" s="4"/>
      <c r="TEI87" s="4"/>
      <c r="TEJ87" s="4"/>
      <c r="TEK87" s="4"/>
      <c r="TEL87" s="4"/>
      <c r="TEM87" s="4"/>
      <c r="TEN87" s="4"/>
      <c r="TEO87" s="4"/>
      <c r="TEP87" s="4"/>
      <c r="TEQ87" s="4"/>
      <c r="TER87" s="4"/>
      <c r="TES87" s="4"/>
      <c r="TET87" s="4"/>
      <c r="TEU87" s="4"/>
      <c r="TEV87" s="4"/>
      <c r="TEW87" s="4"/>
      <c r="TEX87" s="4"/>
      <c r="TEY87" s="4"/>
      <c r="TEZ87" s="4"/>
      <c r="TFA87" s="4"/>
      <c r="TFB87" s="4"/>
      <c r="TFC87" s="4"/>
      <c r="TFD87" s="4"/>
      <c r="TFE87" s="4"/>
      <c r="TFF87" s="4"/>
      <c r="TFG87" s="4"/>
      <c r="TFH87" s="4"/>
      <c r="TFI87" s="4"/>
      <c r="TFJ87" s="4"/>
      <c r="TFK87" s="4"/>
      <c r="TFL87" s="4"/>
      <c r="TFM87" s="4"/>
      <c r="TFN87" s="4"/>
      <c r="TFO87" s="4"/>
      <c r="TFP87" s="4"/>
      <c r="TFQ87" s="4"/>
      <c r="TFR87" s="4"/>
      <c r="TFS87" s="4"/>
      <c r="TFT87" s="4"/>
      <c r="TFU87" s="4"/>
      <c r="TFV87" s="4"/>
      <c r="TFW87" s="4"/>
      <c r="TFX87" s="4"/>
      <c r="TFY87" s="4"/>
      <c r="TFZ87" s="4"/>
      <c r="TGA87" s="4"/>
      <c r="TGB87" s="4"/>
      <c r="TGC87" s="4"/>
      <c r="TGD87" s="4"/>
      <c r="TGE87" s="4"/>
      <c r="TGF87" s="4"/>
      <c r="TGG87" s="4"/>
      <c r="TGH87" s="4"/>
      <c r="TGI87" s="4"/>
      <c r="TGJ87" s="4"/>
      <c r="TGK87" s="4"/>
      <c r="TGL87" s="4"/>
      <c r="TGM87" s="4"/>
      <c r="TGN87" s="4"/>
      <c r="TGO87" s="4"/>
      <c r="TGP87" s="4"/>
      <c r="TGQ87" s="4"/>
      <c r="TGR87" s="4"/>
      <c r="TGS87" s="4"/>
      <c r="TGT87" s="4"/>
      <c r="TGU87" s="4"/>
      <c r="TGV87" s="4"/>
      <c r="TGW87" s="4"/>
      <c r="TGX87" s="4"/>
      <c r="TGY87" s="4"/>
      <c r="TGZ87" s="4"/>
      <c r="THA87" s="4"/>
      <c r="THB87" s="4"/>
      <c r="THC87" s="4"/>
      <c r="THD87" s="4"/>
      <c r="THE87" s="4"/>
      <c r="THF87" s="4"/>
      <c r="THG87" s="4"/>
      <c r="THH87" s="4"/>
      <c r="THI87" s="4"/>
      <c r="THJ87" s="4"/>
      <c r="THK87" s="4"/>
      <c r="THL87" s="4"/>
      <c r="THM87" s="4"/>
      <c r="THN87" s="4"/>
      <c r="THO87" s="4"/>
      <c r="THP87" s="4"/>
      <c r="THQ87" s="4"/>
      <c r="THR87" s="4"/>
      <c r="THS87" s="4"/>
      <c r="THT87" s="4"/>
      <c r="THU87" s="4"/>
      <c r="THV87" s="4"/>
      <c r="THW87" s="4"/>
      <c r="THX87" s="4"/>
      <c r="THY87" s="4"/>
      <c r="THZ87" s="4"/>
      <c r="TIA87" s="4"/>
      <c r="TIB87" s="4"/>
      <c r="TIC87" s="4"/>
      <c r="TID87" s="4"/>
      <c r="TIE87" s="4"/>
      <c r="TIF87" s="4"/>
      <c r="TIG87" s="4"/>
      <c r="TIH87" s="4"/>
      <c r="TII87" s="4"/>
      <c r="TIJ87" s="4"/>
      <c r="TIK87" s="4"/>
      <c r="TIL87" s="4"/>
      <c r="TIM87" s="4"/>
      <c r="TIN87" s="4"/>
      <c r="TIO87" s="4"/>
      <c r="TIP87" s="4"/>
      <c r="TIQ87" s="4"/>
      <c r="TIR87" s="4"/>
      <c r="TIS87" s="4"/>
      <c r="TIT87" s="4"/>
      <c r="TIU87" s="4"/>
      <c r="TIV87" s="4"/>
      <c r="TIW87" s="4"/>
      <c r="TIX87" s="4"/>
      <c r="TIY87" s="4"/>
      <c r="TIZ87" s="4"/>
      <c r="TJA87" s="4"/>
      <c r="TJB87" s="4"/>
      <c r="TJC87" s="4"/>
      <c r="TJD87" s="4"/>
      <c r="TJE87" s="4"/>
      <c r="TJF87" s="4"/>
      <c r="TJG87" s="4"/>
      <c r="TJH87" s="4"/>
      <c r="TJI87" s="4"/>
      <c r="TJJ87" s="4"/>
      <c r="TJK87" s="4"/>
      <c r="TJL87" s="4"/>
      <c r="TJM87" s="4"/>
      <c r="TJN87" s="4"/>
      <c r="TJO87" s="4"/>
      <c r="TJP87" s="4"/>
      <c r="TJQ87" s="4"/>
      <c r="TJR87" s="4"/>
      <c r="TJS87" s="4"/>
      <c r="TJT87" s="4"/>
      <c r="TJU87" s="4"/>
      <c r="TJV87" s="4"/>
      <c r="TJW87" s="4"/>
      <c r="TJX87" s="4"/>
      <c r="TJY87" s="4"/>
      <c r="TJZ87" s="4"/>
      <c r="TKA87" s="4"/>
      <c r="TKB87" s="4"/>
      <c r="TKC87" s="4"/>
      <c r="TKD87" s="4"/>
      <c r="TKE87" s="4"/>
      <c r="TKF87" s="4"/>
      <c r="TKG87" s="4"/>
      <c r="TKH87" s="4"/>
      <c r="TKI87" s="4"/>
      <c r="TKJ87" s="4"/>
      <c r="TKK87" s="4"/>
      <c r="TKL87" s="4"/>
      <c r="TKM87" s="4"/>
      <c r="TKN87" s="4"/>
      <c r="TKO87" s="4"/>
      <c r="TKP87" s="4"/>
      <c r="TKQ87" s="4"/>
      <c r="TKR87" s="4"/>
      <c r="TKS87" s="4"/>
      <c r="TKT87" s="4"/>
      <c r="TKU87" s="4"/>
      <c r="TKV87" s="4"/>
      <c r="TKW87" s="4"/>
      <c r="TKX87" s="4"/>
      <c r="TKY87" s="4"/>
      <c r="TKZ87" s="4"/>
      <c r="TLA87" s="4"/>
      <c r="TLB87" s="4"/>
      <c r="TLC87" s="4"/>
      <c r="TLD87" s="4"/>
      <c r="TLE87" s="4"/>
      <c r="TLF87" s="4"/>
      <c r="TLG87" s="4"/>
      <c r="TLH87" s="4"/>
      <c r="TLI87" s="4"/>
      <c r="TLJ87" s="4"/>
      <c r="TLK87" s="4"/>
      <c r="TLL87" s="4"/>
      <c r="TLM87" s="4"/>
      <c r="TLN87" s="4"/>
      <c r="TLO87" s="4"/>
      <c r="TLP87" s="4"/>
      <c r="TLQ87" s="4"/>
      <c r="TLR87" s="4"/>
      <c r="TLS87" s="4"/>
      <c r="TLT87" s="4"/>
      <c r="TLU87" s="4"/>
      <c r="TLV87" s="4"/>
      <c r="TLW87" s="4"/>
      <c r="TLX87" s="4"/>
      <c r="TLY87" s="4"/>
      <c r="TLZ87" s="4"/>
      <c r="TMA87" s="4"/>
      <c r="TMB87" s="4"/>
      <c r="TMC87" s="4"/>
      <c r="TMD87" s="4"/>
      <c r="TME87" s="4"/>
      <c r="TMF87" s="4"/>
      <c r="TMG87" s="4"/>
      <c r="TMH87" s="4"/>
      <c r="TMI87" s="4"/>
      <c r="TMJ87" s="4"/>
      <c r="TMK87" s="4"/>
      <c r="TML87" s="4"/>
      <c r="TMM87" s="4"/>
      <c r="TMN87" s="4"/>
      <c r="TMO87" s="4"/>
      <c r="TMP87" s="4"/>
      <c r="TMQ87" s="4"/>
      <c r="TMR87" s="4"/>
      <c r="TMS87" s="4"/>
      <c r="TMT87" s="4"/>
      <c r="TMU87" s="4"/>
      <c r="TMV87" s="4"/>
      <c r="TMW87" s="4"/>
      <c r="TMX87" s="4"/>
      <c r="TMY87" s="4"/>
      <c r="TMZ87" s="4"/>
      <c r="TNA87" s="4"/>
      <c r="TNB87" s="4"/>
      <c r="TNC87" s="4"/>
      <c r="TND87" s="4"/>
      <c r="TNE87" s="4"/>
      <c r="TNF87" s="4"/>
      <c r="TNG87" s="4"/>
      <c r="TNH87" s="4"/>
      <c r="TNI87" s="4"/>
      <c r="TNJ87" s="4"/>
      <c r="TNK87" s="4"/>
      <c r="TNL87" s="4"/>
      <c r="TNM87" s="4"/>
      <c r="TNN87" s="4"/>
      <c r="TNO87" s="4"/>
      <c r="TNP87" s="4"/>
      <c r="TNQ87" s="4"/>
      <c r="TNR87" s="4"/>
      <c r="TNS87" s="4"/>
      <c r="TNT87" s="4"/>
      <c r="TNU87" s="4"/>
      <c r="TNV87" s="4"/>
      <c r="TNW87" s="4"/>
      <c r="TNX87" s="4"/>
      <c r="TNY87" s="4"/>
      <c r="TNZ87" s="4"/>
      <c r="TOA87" s="4"/>
      <c r="TOB87" s="4"/>
      <c r="TOC87" s="4"/>
      <c r="TOD87" s="4"/>
      <c r="TOE87" s="4"/>
      <c r="TOF87" s="4"/>
      <c r="TOG87" s="4"/>
      <c r="TOH87" s="4"/>
      <c r="TOI87" s="4"/>
      <c r="TOJ87" s="4"/>
      <c r="TOK87" s="4"/>
      <c r="TOL87" s="4"/>
      <c r="TOM87" s="4"/>
      <c r="TON87" s="4"/>
      <c r="TOO87" s="4"/>
      <c r="TOP87" s="4"/>
      <c r="TOQ87" s="4"/>
      <c r="TOR87" s="4"/>
      <c r="TOS87" s="4"/>
      <c r="TOT87" s="4"/>
      <c r="TOU87" s="4"/>
      <c r="TOV87" s="4"/>
      <c r="TOW87" s="4"/>
      <c r="TOX87" s="4"/>
      <c r="TOY87" s="4"/>
      <c r="TOZ87" s="4"/>
      <c r="TPA87" s="4"/>
      <c r="TPB87" s="4"/>
      <c r="TPC87" s="4"/>
      <c r="TPD87" s="4"/>
      <c r="TPE87" s="4"/>
      <c r="TPF87" s="4"/>
      <c r="TPG87" s="4"/>
      <c r="TPH87" s="4"/>
      <c r="TPI87" s="4"/>
      <c r="TPJ87" s="4"/>
      <c r="TPK87" s="4"/>
      <c r="TPL87" s="4"/>
      <c r="TPM87" s="4"/>
      <c r="TPN87" s="4"/>
      <c r="TPO87" s="4"/>
      <c r="TPP87" s="4"/>
      <c r="TPQ87" s="4"/>
      <c r="TPR87" s="4"/>
      <c r="TPS87" s="4"/>
      <c r="TPT87" s="4"/>
      <c r="TPU87" s="4"/>
      <c r="TPV87" s="4"/>
      <c r="TPW87" s="4"/>
      <c r="TPX87" s="4"/>
      <c r="TPY87" s="4"/>
      <c r="TPZ87" s="4"/>
      <c r="TQA87" s="4"/>
      <c r="TQB87" s="4"/>
      <c r="TQC87" s="4"/>
      <c r="TQD87" s="4"/>
      <c r="TQE87" s="4"/>
      <c r="TQF87" s="4"/>
      <c r="TQG87" s="4"/>
      <c r="TQH87" s="4"/>
      <c r="TQI87" s="4"/>
      <c r="TQJ87" s="4"/>
      <c r="TQK87" s="4"/>
      <c r="TQL87" s="4"/>
      <c r="TQM87" s="4"/>
      <c r="TQN87" s="4"/>
      <c r="TQO87" s="4"/>
      <c r="TQP87" s="4"/>
      <c r="TQQ87" s="4"/>
      <c r="TQR87" s="4"/>
      <c r="TQS87" s="4"/>
      <c r="TQT87" s="4"/>
      <c r="TQU87" s="4"/>
      <c r="TQV87" s="4"/>
      <c r="TQW87" s="4"/>
      <c r="TQX87" s="4"/>
      <c r="TQY87" s="4"/>
      <c r="TQZ87" s="4"/>
      <c r="TRA87" s="4"/>
      <c r="TRB87" s="4"/>
      <c r="TRC87" s="4"/>
      <c r="TRD87" s="4"/>
      <c r="TRE87" s="4"/>
      <c r="TRF87" s="4"/>
      <c r="TRG87" s="4"/>
      <c r="TRH87" s="4"/>
      <c r="TRI87" s="4"/>
      <c r="TRJ87" s="4"/>
      <c r="TRK87" s="4"/>
      <c r="TRL87" s="4"/>
      <c r="TRM87" s="4"/>
      <c r="TRN87" s="4"/>
      <c r="TRO87" s="4"/>
      <c r="TRP87" s="4"/>
      <c r="TRQ87" s="4"/>
      <c r="TRR87" s="4"/>
      <c r="TRS87" s="4"/>
      <c r="TRT87" s="4"/>
      <c r="TRU87" s="4"/>
      <c r="TRV87" s="4"/>
      <c r="TRW87" s="4"/>
      <c r="TRX87" s="4"/>
      <c r="TRY87" s="4"/>
      <c r="TRZ87" s="4"/>
      <c r="TSA87" s="4"/>
      <c r="TSB87" s="4"/>
      <c r="TSC87" s="4"/>
      <c r="TSD87" s="4"/>
      <c r="TSE87" s="4"/>
      <c r="TSF87" s="4"/>
      <c r="TSG87" s="4"/>
      <c r="TSH87" s="4"/>
      <c r="TSI87" s="4"/>
      <c r="TSJ87" s="4"/>
      <c r="TSK87" s="4"/>
      <c r="TSL87" s="4"/>
      <c r="TSM87" s="4"/>
      <c r="TSN87" s="4"/>
      <c r="TSO87" s="4"/>
      <c r="TSP87" s="4"/>
      <c r="TSQ87" s="4"/>
      <c r="TSR87" s="4"/>
      <c r="TSS87" s="4"/>
      <c r="TST87" s="4"/>
      <c r="TSU87" s="4"/>
      <c r="TSV87" s="4"/>
      <c r="TSW87" s="4"/>
      <c r="TSX87" s="4"/>
      <c r="TSY87" s="4"/>
      <c r="TSZ87" s="4"/>
      <c r="TTA87" s="4"/>
      <c r="TTB87" s="4"/>
      <c r="TTC87" s="4"/>
      <c r="TTD87" s="4"/>
      <c r="TTE87" s="4"/>
      <c r="TTF87" s="4"/>
      <c r="TTG87" s="4"/>
      <c r="TTH87" s="4"/>
      <c r="TTI87" s="4"/>
      <c r="TTJ87" s="4"/>
      <c r="TTK87" s="4"/>
      <c r="TTL87" s="4"/>
      <c r="TTM87" s="4"/>
      <c r="TTN87" s="4"/>
      <c r="TTO87" s="4"/>
      <c r="TTP87" s="4"/>
      <c r="TTQ87" s="4"/>
      <c r="TTR87" s="4"/>
      <c r="TTS87" s="4"/>
      <c r="TTT87" s="4"/>
      <c r="TTU87" s="4"/>
      <c r="TTV87" s="4"/>
      <c r="TTW87" s="4"/>
      <c r="TTX87" s="4"/>
      <c r="TTY87" s="4"/>
      <c r="TTZ87" s="4"/>
      <c r="TUA87" s="4"/>
      <c r="TUB87" s="4"/>
      <c r="TUC87" s="4"/>
      <c r="TUD87" s="4"/>
      <c r="TUE87" s="4"/>
      <c r="TUF87" s="4"/>
      <c r="TUG87" s="4"/>
      <c r="TUH87" s="4"/>
      <c r="TUI87" s="4"/>
      <c r="TUJ87" s="4"/>
      <c r="TUK87" s="4"/>
      <c r="TUL87" s="4"/>
      <c r="TUM87" s="4"/>
      <c r="TUN87" s="4"/>
      <c r="TUO87" s="4"/>
      <c r="TUP87" s="4"/>
      <c r="TUQ87" s="4"/>
      <c r="TUR87" s="4"/>
      <c r="TUS87" s="4"/>
      <c r="TUT87" s="4"/>
      <c r="TUU87" s="4"/>
      <c r="TUV87" s="4"/>
      <c r="TUW87" s="4"/>
      <c r="TUX87" s="4"/>
      <c r="TUY87" s="4"/>
      <c r="TUZ87" s="4"/>
      <c r="TVA87" s="4"/>
      <c r="TVB87" s="4"/>
      <c r="TVC87" s="4"/>
      <c r="TVD87" s="4"/>
      <c r="TVE87" s="4"/>
      <c r="TVF87" s="4"/>
      <c r="TVG87" s="4"/>
      <c r="TVH87" s="4"/>
      <c r="TVI87" s="4"/>
      <c r="TVJ87" s="4"/>
      <c r="TVK87" s="4"/>
      <c r="TVL87" s="4"/>
      <c r="TVM87" s="4"/>
      <c r="TVN87" s="4"/>
      <c r="TVO87" s="4"/>
      <c r="TVP87" s="4"/>
      <c r="TVQ87" s="4"/>
      <c r="TVR87" s="4"/>
      <c r="TVS87" s="4"/>
      <c r="TVT87" s="4"/>
      <c r="TVU87" s="4"/>
      <c r="TVV87" s="4"/>
      <c r="TVW87" s="4"/>
      <c r="TVX87" s="4"/>
      <c r="TVY87" s="4"/>
      <c r="TVZ87" s="4"/>
      <c r="TWA87" s="4"/>
      <c r="TWB87" s="4"/>
      <c r="TWC87" s="4"/>
      <c r="TWD87" s="4"/>
      <c r="TWE87" s="4"/>
      <c r="TWF87" s="4"/>
      <c r="TWG87" s="4"/>
      <c r="TWH87" s="4"/>
      <c r="TWI87" s="4"/>
      <c r="TWJ87" s="4"/>
      <c r="TWK87" s="4"/>
      <c r="TWL87" s="4"/>
      <c r="TWM87" s="4"/>
      <c r="TWN87" s="4"/>
      <c r="TWO87" s="4"/>
      <c r="TWP87" s="4"/>
      <c r="TWQ87" s="4"/>
      <c r="TWR87" s="4"/>
      <c r="TWS87" s="4"/>
      <c r="TWT87" s="4"/>
      <c r="TWU87" s="4"/>
      <c r="TWV87" s="4"/>
      <c r="TWW87" s="4"/>
      <c r="TWX87" s="4"/>
      <c r="TWY87" s="4"/>
      <c r="TWZ87" s="4"/>
      <c r="TXA87" s="4"/>
      <c r="TXB87" s="4"/>
      <c r="TXC87" s="4"/>
      <c r="TXD87" s="4"/>
      <c r="TXE87" s="4"/>
      <c r="TXF87" s="4"/>
      <c r="TXG87" s="4"/>
      <c r="TXH87" s="4"/>
      <c r="TXI87" s="4"/>
      <c r="TXJ87" s="4"/>
      <c r="TXK87" s="4"/>
      <c r="TXL87" s="4"/>
      <c r="TXM87" s="4"/>
      <c r="TXN87" s="4"/>
      <c r="TXO87" s="4"/>
      <c r="TXP87" s="4"/>
      <c r="TXQ87" s="4"/>
      <c r="TXR87" s="4"/>
      <c r="TXS87" s="4"/>
      <c r="TXT87" s="4"/>
      <c r="TXU87" s="4"/>
      <c r="TXV87" s="4"/>
      <c r="TXW87" s="4"/>
      <c r="TXX87" s="4"/>
      <c r="TXY87" s="4"/>
      <c r="TXZ87" s="4"/>
      <c r="TYA87" s="4"/>
      <c r="TYB87" s="4"/>
      <c r="TYC87" s="4"/>
      <c r="TYD87" s="4"/>
      <c r="TYE87" s="4"/>
      <c r="TYF87" s="4"/>
      <c r="TYG87" s="4"/>
      <c r="TYH87" s="4"/>
      <c r="TYI87" s="4"/>
      <c r="TYJ87" s="4"/>
      <c r="TYK87" s="4"/>
      <c r="TYL87" s="4"/>
      <c r="TYM87" s="4"/>
      <c r="TYN87" s="4"/>
      <c r="TYO87" s="4"/>
      <c r="TYP87" s="4"/>
      <c r="TYQ87" s="4"/>
      <c r="TYR87" s="4"/>
      <c r="TYS87" s="4"/>
      <c r="TYT87" s="4"/>
      <c r="TYU87" s="4"/>
      <c r="TYV87" s="4"/>
      <c r="TYW87" s="4"/>
      <c r="TYX87" s="4"/>
      <c r="TYY87" s="4"/>
      <c r="TYZ87" s="4"/>
      <c r="TZA87" s="4"/>
      <c r="TZB87" s="4"/>
      <c r="TZC87" s="4"/>
      <c r="TZD87" s="4"/>
      <c r="TZE87" s="4"/>
      <c r="TZF87" s="4"/>
      <c r="TZG87" s="4"/>
      <c r="TZH87" s="4"/>
      <c r="TZI87" s="4"/>
      <c r="TZJ87" s="4"/>
      <c r="TZK87" s="4"/>
      <c r="TZL87" s="4"/>
      <c r="TZM87" s="4"/>
      <c r="TZN87" s="4"/>
      <c r="TZO87" s="4"/>
      <c r="TZP87" s="4"/>
      <c r="TZQ87" s="4"/>
      <c r="TZR87" s="4"/>
      <c r="TZS87" s="4"/>
      <c r="TZT87" s="4"/>
      <c r="TZU87" s="4"/>
      <c r="TZV87" s="4"/>
      <c r="TZW87" s="4"/>
      <c r="TZX87" s="4"/>
      <c r="TZY87" s="4"/>
      <c r="TZZ87" s="4"/>
      <c r="UAA87" s="4"/>
      <c r="UAB87" s="4"/>
      <c r="UAC87" s="4"/>
      <c r="UAD87" s="4"/>
      <c r="UAE87" s="4"/>
      <c r="UAF87" s="4"/>
      <c r="UAG87" s="4"/>
      <c r="UAH87" s="4"/>
      <c r="UAI87" s="4"/>
      <c r="UAJ87" s="4"/>
      <c r="UAK87" s="4"/>
      <c r="UAL87" s="4"/>
      <c r="UAM87" s="4"/>
      <c r="UAN87" s="4"/>
      <c r="UAO87" s="4"/>
      <c r="UAP87" s="4"/>
      <c r="UAQ87" s="4"/>
      <c r="UAR87" s="4"/>
      <c r="UAS87" s="4"/>
      <c r="UAT87" s="4"/>
      <c r="UAU87" s="4"/>
      <c r="UAV87" s="4"/>
      <c r="UAW87" s="4"/>
      <c r="UAX87" s="4"/>
      <c r="UAY87" s="4"/>
      <c r="UAZ87" s="4"/>
      <c r="UBA87" s="4"/>
      <c r="UBB87" s="4"/>
      <c r="UBC87" s="4"/>
      <c r="UBD87" s="4"/>
      <c r="UBE87" s="4"/>
      <c r="UBF87" s="4"/>
      <c r="UBG87" s="4"/>
      <c r="UBH87" s="4"/>
      <c r="UBI87" s="4"/>
      <c r="UBJ87" s="4"/>
      <c r="UBK87" s="4"/>
      <c r="UBL87" s="4"/>
      <c r="UBM87" s="4"/>
      <c r="UBN87" s="4"/>
      <c r="UBO87" s="4"/>
      <c r="UBP87" s="4"/>
      <c r="UBQ87" s="4"/>
      <c r="UBR87" s="4"/>
      <c r="UBS87" s="4"/>
      <c r="UBT87" s="4"/>
      <c r="UBU87" s="4"/>
      <c r="UBV87" s="4"/>
      <c r="UBW87" s="4"/>
      <c r="UBX87" s="4"/>
      <c r="UBY87" s="4"/>
      <c r="UBZ87" s="4"/>
      <c r="UCA87" s="4"/>
      <c r="UCB87" s="4"/>
      <c r="UCC87" s="4"/>
      <c r="UCD87" s="4"/>
      <c r="UCE87" s="4"/>
      <c r="UCF87" s="4"/>
      <c r="UCG87" s="4"/>
      <c r="UCH87" s="4"/>
      <c r="UCI87" s="4"/>
      <c r="UCJ87" s="4"/>
      <c r="UCK87" s="4"/>
      <c r="UCL87" s="4"/>
      <c r="UCM87" s="4"/>
      <c r="UCN87" s="4"/>
      <c r="UCO87" s="4"/>
      <c r="UCP87" s="4"/>
      <c r="UCQ87" s="4"/>
      <c r="UCR87" s="4"/>
      <c r="UCS87" s="4"/>
      <c r="UCT87" s="4"/>
      <c r="UCU87" s="4"/>
      <c r="UCV87" s="4"/>
      <c r="UCW87" s="4"/>
      <c r="UCX87" s="4"/>
      <c r="UCY87" s="4"/>
      <c r="UCZ87" s="4"/>
      <c r="UDA87" s="4"/>
      <c r="UDB87" s="4"/>
      <c r="UDC87" s="4"/>
      <c r="UDD87" s="4"/>
      <c r="UDE87" s="4"/>
      <c r="UDF87" s="4"/>
      <c r="UDG87" s="4"/>
      <c r="UDH87" s="4"/>
      <c r="UDI87" s="4"/>
      <c r="UDJ87" s="4"/>
      <c r="UDK87" s="4"/>
      <c r="UDL87" s="4"/>
      <c r="UDM87" s="4"/>
      <c r="UDN87" s="4"/>
      <c r="UDO87" s="4"/>
      <c r="UDP87" s="4"/>
      <c r="UDQ87" s="4"/>
      <c r="UDR87" s="4"/>
      <c r="UDS87" s="4"/>
      <c r="UDT87" s="4"/>
      <c r="UDU87" s="4"/>
      <c r="UDV87" s="4"/>
      <c r="UDW87" s="4"/>
      <c r="UDX87" s="4"/>
      <c r="UDY87" s="4"/>
      <c r="UDZ87" s="4"/>
      <c r="UEA87" s="4"/>
      <c r="UEB87" s="4"/>
      <c r="UEC87" s="4"/>
      <c r="UED87" s="4"/>
      <c r="UEE87" s="4"/>
      <c r="UEF87" s="4"/>
      <c r="UEG87" s="4"/>
      <c r="UEH87" s="4"/>
      <c r="UEI87" s="4"/>
      <c r="UEJ87" s="4"/>
      <c r="UEK87" s="4"/>
      <c r="UEL87" s="4"/>
      <c r="UEM87" s="4"/>
      <c r="UEN87" s="4"/>
      <c r="UEO87" s="4"/>
      <c r="UEP87" s="4"/>
      <c r="UEQ87" s="4"/>
      <c r="UER87" s="4"/>
      <c r="UES87" s="4"/>
      <c r="UET87" s="4"/>
      <c r="UEU87" s="4"/>
      <c r="UEV87" s="4"/>
      <c r="UEW87" s="4"/>
      <c r="UEX87" s="4"/>
      <c r="UEY87" s="4"/>
      <c r="UEZ87" s="4"/>
      <c r="UFA87" s="4"/>
      <c r="UFB87" s="4"/>
      <c r="UFC87" s="4"/>
      <c r="UFD87" s="4"/>
      <c r="UFE87" s="4"/>
      <c r="UFF87" s="4"/>
      <c r="UFG87" s="4"/>
      <c r="UFH87" s="4"/>
      <c r="UFI87" s="4"/>
      <c r="UFJ87" s="4"/>
      <c r="UFK87" s="4"/>
      <c r="UFL87" s="4"/>
      <c r="UFM87" s="4"/>
      <c r="UFN87" s="4"/>
      <c r="UFO87" s="4"/>
      <c r="UFP87" s="4"/>
      <c r="UFQ87" s="4"/>
      <c r="UFR87" s="4"/>
      <c r="UFS87" s="4"/>
      <c r="UFT87" s="4"/>
      <c r="UFU87" s="4"/>
      <c r="UFV87" s="4"/>
      <c r="UFW87" s="4"/>
      <c r="UFX87" s="4"/>
      <c r="UFY87" s="4"/>
      <c r="UFZ87" s="4"/>
      <c r="UGA87" s="4"/>
      <c r="UGB87" s="4"/>
      <c r="UGC87" s="4"/>
      <c r="UGD87" s="4"/>
      <c r="UGE87" s="4"/>
      <c r="UGF87" s="4"/>
      <c r="UGG87" s="4"/>
      <c r="UGH87" s="4"/>
      <c r="UGI87" s="4"/>
      <c r="UGJ87" s="4"/>
      <c r="UGK87" s="4"/>
      <c r="UGL87" s="4"/>
      <c r="UGM87" s="4"/>
      <c r="UGN87" s="4"/>
      <c r="UGO87" s="4"/>
      <c r="UGP87" s="4"/>
      <c r="UGQ87" s="4"/>
      <c r="UGR87" s="4"/>
      <c r="UGS87" s="4"/>
      <c r="UGT87" s="4"/>
      <c r="UGU87" s="4"/>
      <c r="UGV87" s="4"/>
      <c r="UGW87" s="4"/>
      <c r="UGX87" s="4"/>
      <c r="UGY87" s="4"/>
      <c r="UGZ87" s="4"/>
      <c r="UHA87" s="4"/>
      <c r="UHB87" s="4"/>
      <c r="UHC87" s="4"/>
      <c r="UHD87" s="4"/>
      <c r="UHE87" s="4"/>
      <c r="UHF87" s="4"/>
      <c r="UHG87" s="4"/>
      <c r="UHH87" s="4"/>
      <c r="UHI87" s="4"/>
      <c r="UHJ87" s="4"/>
      <c r="UHK87" s="4"/>
      <c r="UHL87" s="4"/>
      <c r="UHM87" s="4"/>
      <c r="UHN87" s="4"/>
      <c r="UHO87" s="4"/>
      <c r="UHP87" s="4"/>
      <c r="UHQ87" s="4"/>
      <c r="UHR87" s="4"/>
      <c r="UHS87" s="4"/>
      <c r="UHT87" s="4"/>
      <c r="UHU87" s="4"/>
      <c r="UHV87" s="4"/>
      <c r="UHW87" s="4"/>
      <c r="UHX87" s="4"/>
      <c r="UHY87" s="4"/>
      <c r="UHZ87" s="4"/>
      <c r="UIA87" s="4"/>
      <c r="UIB87" s="4"/>
      <c r="UIC87" s="4"/>
      <c r="UID87" s="4"/>
      <c r="UIE87" s="4"/>
      <c r="UIF87" s="4"/>
      <c r="UIG87" s="4"/>
      <c r="UIH87" s="4"/>
      <c r="UII87" s="4"/>
      <c r="UIJ87" s="4"/>
      <c r="UIK87" s="4"/>
      <c r="UIL87" s="4"/>
      <c r="UIM87" s="4"/>
      <c r="UIN87" s="4"/>
      <c r="UIO87" s="4"/>
      <c r="UIP87" s="4"/>
      <c r="UIQ87" s="4"/>
      <c r="UIR87" s="4"/>
      <c r="UIS87" s="4"/>
      <c r="UIT87" s="4"/>
      <c r="UIU87" s="4"/>
      <c r="UIV87" s="4"/>
      <c r="UIW87" s="4"/>
      <c r="UIX87" s="4"/>
      <c r="UIY87" s="4"/>
      <c r="UIZ87" s="4"/>
      <c r="UJA87" s="4"/>
      <c r="UJB87" s="4"/>
      <c r="UJC87" s="4"/>
      <c r="UJD87" s="4"/>
      <c r="UJE87" s="4"/>
      <c r="UJF87" s="4"/>
      <c r="UJG87" s="4"/>
      <c r="UJH87" s="4"/>
      <c r="UJI87" s="4"/>
      <c r="UJJ87" s="4"/>
      <c r="UJK87" s="4"/>
      <c r="UJL87" s="4"/>
      <c r="UJM87" s="4"/>
      <c r="UJN87" s="4"/>
      <c r="UJO87" s="4"/>
      <c r="UJP87" s="4"/>
      <c r="UJQ87" s="4"/>
      <c r="UJR87" s="4"/>
      <c r="UJS87" s="4"/>
      <c r="UJT87" s="4"/>
      <c r="UJU87" s="4"/>
      <c r="UJV87" s="4"/>
      <c r="UJW87" s="4"/>
      <c r="UJX87" s="4"/>
      <c r="UJY87" s="4"/>
      <c r="UJZ87" s="4"/>
      <c r="UKA87" s="4"/>
      <c r="UKB87" s="4"/>
      <c r="UKC87" s="4"/>
      <c r="UKD87" s="4"/>
      <c r="UKE87" s="4"/>
      <c r="UKF87" s="4"/>
      <c r="UKG87" s="4"/>
      <c r="UKH87" s="4"/>
      <c r="UKI87" s="4"/>
      <c r="UKJ87" s="4"/>
      <c r="UKK87" s="4"/>
      <c r="UKL87" s="4"/>
      <c r="UKM87" s="4"/>
      <c r="UKN87" s="4"/>
      <c r="UKO87" s="4"/>
      <c r="UKP87" s="4"/>
      <c r="UKQ87" s="4"/>
      <c r="UKR87" s="4"/>
      <c r="UKS87" s="4"/>
      <c r="UKT87" s="4"/>
      <c r="UKU87" s="4"/>
      <c r="UKV87" s="4"/>
      <c r="UKW87" s="4"/>
      <c r="UKX87" s="4"/>
      <c r="UKY87" s="4"/>
      <c r="UKZ87" s="4"/>
      <c r="ULA87" s="4"/>
      <c r="ULB87" s="4"/>
      <c r="ULC87" s="4"/>
      <c r="ULD87" s="4"/>
      <c r="ULE87" s="4"/>
      <c r="ULF87" s="4"/>
      <c r="ULG87" s="4"/>
      <c r="ULH87" s="4"/>
      <c r="ULI87" s="4"/>
      <c r="ULJ87" s="4"/>
      <c r="ULK87" s="4"/>
      <c r="ULL87" s="4"/>
      <c r="ULM87" s="4"/>
      <c r="ULN87" s="4"/>
      <c r="ULO87" s="4"/>
      <c r="ULP87" s="4"/>
      <c r="ULQ87" s="4"/>
      <c r="ULR87" s="4"/>
      <c r="ULS87" s="4"/>
      <c r="ULT87" s="4"/>
      <c r="ULU87" s="4"/>
      <c r="ULV87" s="4"/>
      <c r="ULW87" s="4"/>
      <c r="ULX87" s="4"/>
      <c r="ULY87" s="4"/>
      <c r="ULZ87" s="4"/>
      <c r="UMA87" s="4"/>
      <c r="UMB87" s="4"/>
      <c r="UMC87" s="4"/>
      <c r="UMD87" s="4"/>
      <c r="UME87" s="4"/>
      <c r="UMF87" s="4"/>
      <c r="UMG87" s="4"/>
      <c r="UMH87" s="4"/>
      <c r="UMI87" s="4"/>
      <c r="UMJ87" s="4"/>
      <c r="UMK87" s="4"/>
      <c r="UML87" s="4"/>
      <c r="UMM87" s="4"/>
      <c r="UMN87" s="4"/>
      <c r="UMO87" s="4"/>
      <c r="UMP87" s="4"/>
      <c r="UMQ87" s="4"/>
      <c r="UMR87" s="4"/>
      <c r="UMS87" s="4"/>
      <c r="UMT87" s="4"/>
      <c r="UMU87" s="4"/>
      <c r="UMV87" s="4"/>
      <c r="UMW87" s="4"/>
      <c r="UMX87" s="4"/>
      <c r="UMY87" s="4"/>
      <c r="UMZ87" s="4"/>
      <c r="UNA87" s="4"/>
      <c r="UNB87" s="4"/>
      <c r="UNC87" s="4"/>
      <c r="UND87" s="4"/>
      <c r="UNE87" s="4"/>
      <c r="UNF87" s="4"/>
      <c r="UNG87" s="4"/>
      <c r="UNH87" s="4"/>
      <c r="UNI87" s="4"/>
      <c r="UNJ87" s="4"/>
      <c r="UNK87" s="4"/>
      <c r="UNL87" s="4"/>
      <c r="UNM87" s="4"/>
      <c r="UNN87" s="4"/>
      <c r="UNO87" s="4"/>
      <c r="UNP87" s="4"/>
      <c r="UNQ87" s="4"/>
      <c r="UNR87" s="4"/>
      <c r="UNS87" s="4"/>
      <c r="UNT87" s="4"/>
      <c r="UNU87" s="4"/>
      <c r="UNV87" s="4"/>
      <c r="UNW87" s="4"/>
      <c r="UNX87" s="4"/>
      <c r="UNY87" s="4"/>
      <c r="UNZ87" s="4"/>
      <c r="UOA87" s="4"/>
      <c r="UOB87" s="4"/>
      <c r="UOC87" s="4"/>
      <c r="UOD87" s="4"/>
      <c r="UOE87" s="4"/>
      <c r="UOF87" s="4"/>
      <c r="UOG87" s="4"/>
      <c r="UOH87" s="4"/>
      <c r="UOI87" s="4"/>
      <c r="UOJ87" s="4"/>
      <c r="UOK87" s="4"/>
      <c r="UOL87" s="4"/>
      <c r="UOM87" s="4"/>
      <c r="UON87" s="4"/>
      <c r="UOO87" s="4"/>
      <c r="UOP87" s="4"/>
      <c r="UOQ87" s="4"/>
      <c r="UOR87" s="4"/>
      <c r="UOS87" s="4"/>
      <c r="UOT87" s="4"/>
      <c r="UOU87" s="4"/>
      <c r="UOV87" s="4"/>
      <c r="UOW87" s="4"/>
      <c r="UOX87" s="4"/>
      <c r="UOY87" s="4"/>
      <c r="UOZ87" s="4"/>
      <c r="UPA87" s="4"/>
      <c r="UPB87" s="4"/>
      <c r="UPC87" s="4"/>
      <c r="UPD87" s="4"/>
      <c r="UPE87" s="4"/>
      <c r="UPF87" s="4"/>
      <c r="UPG87" s="4"/>
      <c r="UPH87" s="4"/>
      <c r="UPI87" s="4"/>
      <c r="UPJ87" s="4"/>
      <c r="UPK87" s="4"/>
      <c r="UPL87" s="4"/>
      <c r="UPM87" s="4"/>
      <c r="UPN87" s="4"/>
      <c r="UPO87" s="4"/>
      <c r="UPP87" s="4"/>
      <c r="UPQ87" s="4"/>
      <c r="UPR87" s="4"/>
      <c r="UPS87" s="4"/>
      <c r="UPT87" s="4"/>
      <c r="UPU87" s="4"/>
      <c r="UPV87" s="4"/>
      <c r="UPW87" s="4"/>
      <c r="UPX87" s="4"/>
      <c r="UPY87" s="4"/>
      <c r="UPZ87" s="4"/>
      <c r="UQA87" s="4"/>
      <c r="UQB87" s="4"/>
      <c r="UQC87" s="4"/>
      <c r="UQD87" s="4"/>
      <c r="UQE87" s="4"/>
      <c r="UQF87" s="4"/>
      <c r="UQG87" s="4"/>
      <c r="UQH87" s="4"/>
      <c r="UQI87" s="4"/>
      <c r="UQJ87" s="4"/>
      <c r="UQK87" s="4"/>
      <c r="UQL87" s="4"/>
      <c r="UQM87" s="4"/>
      <c r="UQN87" s="4"/>
      <c r="UQO87" s="4"/>
      <c r="UQP87" s="4"/>
      <c r="UQQ87" s="4"/>
      <c r="UQR87" s="4"/>
      <c r="UQS87" s="4"/>
      <c r="UQT87" s="4"/>
      <c r="UQU87" s="4"/>
      <c r="UQV87" s="4"/>
      <c r="UQW87" s="4"/>
      <c r="UQX87" s="4"/>
      <c r="UQY87" s="4"/>
      <c r="UQZ87" s="4"/>
      <c r="URA87" s="4"/>
      <c r="URB87" s="4"/>
      <c r="URC87" s="4"/>
      <c r="URD87" s="4"/>
      <c r="URE87" s="4"/>
      <c r="URF87" s="4"/>
      <c r="URG87" s="4"/>
      <c r="URH87" s="4"/>
      <c r="URI87" s="4"/>
      <c r="URJ87" s="4"/>
      <c r="URK87" s="4"/>
      <c r="URL87" s="4"/>
      <c r="URM87" s="4"/>
      <c r="URN87" s="4"/>
      <c r="URO87" s="4"/>
      <c r="URP87" s="4"/>
      <c r="URQ87" s="4"/>
      <c r="URR87" s="4"/>
      <c r="URS87" s="4"/>
      <c r="URT87" s="4"/>
      <c r="URU87" s="4"/>
      <c r="URV87" s="4"/>
      <c r="URW87" s="4"/>
      <c r="URX87" s="4"/>
      <c r="URY87" s="4"/>
      <c r="URZ87" s="4"/>
      <c r="USA87" s="4"/>
      <c r="USB87" s="4"/>
      <c r="USC87" s="4"/>
      <c r="USD87" s="4"/>
      <c r="USE87" s="4"/>
      <c r="USF87" s="4"/>
      <c r="USG87" s="4"/>
      <c r="USH87" s="4"/>
      <c r="USI87" s="4"/>
      <c r="USJ87" s="4"/>
      <c r="USK87" s="4"/>
      <c r="USL87" s="4"/>
      <c r="USM87" s="4"/>
      <c r="USN87" s="4"/>
      <c r="USO87" s="4"/>
      <c r="USP87" s="4"/>
      <c r="USQ87" s="4"/>
      <c r="USR87" s="4"/>
      <c r="USS87" s="4"/>
      <c r="UST87" s="4"/>
      <c r="USU87" s="4"/>
      <c r="USV87" s="4"/>
      <c r="USW87" s="4"/>
      <c r="USX87" s="4"/>
      <c r="USY87" s="4"/>
      <c r="USZ87" s="4"/>
      <c r="UTA87" s="4"/>
      <c r="UTB87" s="4"/>
      <c r="UTC87" s="4"/>
      <c r="UTD87" s="4"/>
      <c r="UTE87" s="4"/>
      <c r="UTF87" s="4"/>
      <c r="UTG87" s="4"/>
      <c r="UTH87" s="4"/>
      <c r="UTI87" s="4"/>
      <c r="UTJ87" s="4"/>
      <c r="UTK87" s="4"/>
      <c r="UTL87" s="4"/>
      <c r="UTM87" s="4"/>
      <c r="UTN87" s="4"/>
      <c r="UTO87" s="4"/>
      <c r="UTP87" s="4"/>
      <c r="UTQ87" s="4"/>
      <c r="UTR87" s="4"/>
      <c r="UTS87" s="4"/>
      <c r="UTT87" s="4"/>
      <c r="UTU87" s="4"/>
      <c r="UTV87" s="4"/>
      <c r="UTW87" s="4"/>
      <c r="UTX87" s="4"/>
      <c r="UTY87" s="4"/>
      <c r="UTZ87" s="4"/>
      <c r="UUA87" s="4"/>
      <c r="UUB87" s="4"/>
      <c r="UUC87" s="4"/>
      <c r="UUD87" s="4"/>
      <c r="UUE87" s="4"/>
      <c r="UUF87" s="4"/>
      <c r="UUG87" s="4"/>
      <c r="UUH87" s="4"/>
      <c r="UUI87" s="4"/>
      <c r="UUJ87" s="4"/>
      <c r="UUK87" s="4"/>
      <c r="UUL87" s="4"/>
      <c r="UUM87" s="4"/>
      <c r="UUN87" s="4"/>
      <c r="UUO87" s="4"/>
      <c r="UUP87" s="4"/>
      <c r="UUQ87" s="4"/>
      <c r="UUR87" s="4"/>
      <c r="UUS87" s="4"/>
      <c r="UUT87" s="4"/>
      <c r="UUU87" s="4"/>
      <c r="UUV87" s="4"/>
      <c r="UUW87" s="4"/>
      <c r="UUX87" s="4"/>
      <c r="UUY87" s="4"/>
      <c r="UUZ87" s="4"/>
      <c r="UVA87" s="4"/>
      <c r="UVB87" s="4"/>
      <c r="UVC87" s="4"/>
      <c r="UVD87" s="4"/>
      <c r="UVE87" s="4"/>
      <c r="UVF87" s="4"/>
      <c r="UVG87" s="4"/>
      <c r="UVH87" s="4"/>
      <c r="UVI87" s="4"/>
      <c r="UVJ87" s="4"/>
      <c r="UVK87" s="4"/>
      <c r="UVL87" s="4"/>
      <c r="UVM87" s="4"/>
      <c r="UVN87" s="4"/>
      <c r="UVO87" s="4"/>
      <c r="UVP87" s="4"/>
      <c r="UVQ87" s="4"/>
      <c r="UVR87" s="4"/>
      <c r="UVS87" s="4"/>
      <c r="UVT87" s="4"/>
      <c r="UVU87" s="4"/>
      <c r="UVV87" s="4"/>
      <c r="UVW87" s="4"/>
      <c r="UVX87" s="4"/>
      <c r="UVY87" s="4"/>
      <c r="UVZ87" s="4"/>
      <c r="UWA87" s="4"/>
      <c r="UWB87" s="4"/>
      <c r="UWC87" s="4"/>
      <c r="UWD87" s="4"/>
      <c r="UWE87" s="4"/>
      <c r="UWF87" s="4"/>
      <c r="UWG87" s="4"/>
      <c r="UWH87" s="4"/>
      <c r="UWI87" s="4"/>
      <c r="UWJ87" s="4"/>
      <c r="UWK87" s="4"/>
      <c r="UWL87" s="4"/>
      <c r="UWM87" s="4"/>
      <c r="UWN87" s="4"/>
      <c r="UWO87" s="4"/>
      <c r="UWP87" s="4"/>
      <c r="UWQ87" s="4"/>
      <c r="UWR87" s="4"/>
      <c r="UWS87" s="4"/>
      <c r="UWT87" s="4"/>
      <c r="UWU87" s="4"/>
      <c r="UWV87" s="4"/>
      <c r="UWW87" s="4"/>
      <c r="UWX87" s="4"/>
      <c r="UWY87" s="4"/>
      <c r="UWZ87" s="4"/>
      <c r="UXA87" s="4"/>
      <c r="UXB87" s="4"/>
      <c r="UXC87" s="4"/>
      <c r="UXD87" s="4"/>
      <c r="UXE87" s="4"/>
      <c r="UXF87" s="4"/>
      <c r="UXG87" s="4"/>
      <c r="UXH87" s="4"/>
      <c r="UXI87" s="4"/>
      <c r="UXJ87" s="4"/>
      <c r="UXK87" s="4"/>
      <c r="UXL87" s="4"/>
      <c r="UXM87" s="4"/>
      <c r="UXN87" s="4"/>
      <c r="UXO87" s="4"/>
      <c r="UXP87" s="4"/>
      <c r="UXQ87" s="4"/>
      <c r="UXR87" s="4"/>
      <c r="UXS87" s="4"/>
      <c r="UXT87" s="4"/>
      <c r="UXU87" s="4"/>
      <c r="UXV87" s="4"/>
      <c r="UXW87" s="4"/>
      <c r="UXX87" s="4"/>
      <c r="UXY87" s="4"/>
      <c r="UXZ87" s="4"/>
      <c r="UYA87" s="4"/>
      <c r="UYB87" s="4"/>
      <c r="UYC87" s="4"/>
      <c r="UYD87" s="4"/>
      <c r="UYE87" s="4"/>
      <c r="UYF87" s="4"/>
      <c r="UYG87" s="4"/>
      <c r="UYH87" s="4"/>
      <c r="UYI87" s="4"/>
      <c r="UYJ87" s="4"/>
      <c r="UYK87" s="4"/>
      <c r="UYL87" s="4"/>
      <c r="UYM87" s="4"/>
      <c r="UYN87" s="4"/>
      <c r="UYO87" s="4"/>
      <c r="UYP87" s="4"/>
      <c r="UYQ87" s="4"/>
      <c r="UYR87" s="4"/>
      <c r="UYS87" s="4"/>
      <c r="UYT87" s="4"/>
      <c r="UYU87" s="4"/>
      <c r="UYV87" s="4"/>
      <c r="UYW87" s="4"/>
      <c r="UYX87" s="4"/>
      <c r="UYY87" s="4"/>
      <c r="UYZ87" s="4"/>
      <c r="UZA87" s="4"/>
      <c r="UZB87" s="4"/>
      <c r="UZC87" s="4"/>
      <c r="UZD87" s="4"/>
      <c r="UZE87" s="4"/>
      <c r="UZF87" s="4"/>
      <c r="UZG87" s="4"/>
      <c r="UZH87" s="4"/>
      <c r="UZI87" s="4"/>
      <c r="UZJ87" s="4"/>
      <c r="UZK87" s="4"/>
      <c r="UZL87" s="4"/>
      <c r="UZM87" s="4"/>
      <c r="UZN87" s="4"/>
      <c r="UZO87" s="4"/>
      <c r="UZP87" s="4"/>
      <c r="UZQ87" s="4"/>
      <c r="UZR87" s="4"/>
      <c r="UZS87" s="4"/>
      <c r="UZT87" s="4"/>
      <c r="UZU87" s="4"/>
      <c r="UZV87" s="4"/>
      <c r="UZW87" s="4"/>
      <c r="UZX87" s="4"/>
      <c r="UZY87" s="4"/>
      <c r="UZZ87" s="4"/>
      <c r="VAA87" s="4"/>
      <c r="VAB87" s="4"/>
      <c r="VAC87" s="4"/>
      <c r="VAD87" s="4"/>
      <c r="VAE87" s="4"/>
      <c r="VAF87" s="4"/>
      <c r="VAG87" s="4"/>
      <c r="VAH87" s="4"/>
      <c r="VAI87" s="4"/>
      <c r="VAJ87" s="4"/>
      <c r="VAK87" s="4"/>
      <c r="VAL87" s="4"/>
      <c r="VAM87" s="4"/>
      <c r="VAN87" s="4"/>
      <c r="VAO87" s="4"/>
      <c r="VAP87" s="4"/>
      <c r="VAQ87" s="4"/>
      <c r="VAR87" s="4"/>
      <c r="VAS87" s="4"/>
      <c r="VAT87" s="4"/>
      <c r="VAU87" s="4"/>
      <c r="VAV87" s="4"/>
      <c r="VAW87" s="4"/>
      <c r="VAX87" s="4"/>
      <c r="VAY87" s="4"/>
      <c r="VAZ87" s="4"/>
      <c r="VBA87" s="4"/>
      <c r="VBB87" s="4"/>
      <c r="VBC87" s="4"/>
      <c r="VBD87" s="4"/>
      <c r="VBE87" s="4"/>
      <c r="VBF87" s="4"/>
      <c r="VBG87" s="4"/>
      <c r="VBH87" s="4"/>
      <c r="VBI87" s="4"/>
      <c r="VBJ87" s="4"/>
      <c r="VBK87" s="4"/>
      <c r="VBL87" s="4"/>
      <c r="VBM87" s="4"/>
      <c r="VBN87" s="4"/>
      <c r="VBO87" s="4"/>
      <c r="VBP87" s="4"/>
      <c r="VBQ87" s="4"/>
      <c r="VBR87" s="4"/>
      <c r="VBS87" s="4"/>
      <c r="VBT87" s="4"/>
      <c r="VBU87" s="4"/>
      <c r="VBV87" s="4"/>
      <c r="VBW87" s="4"/>
      <c r="VBX87" s="4"/>
      <c r="VBY87" s="4"/>
      <c r="VBZ87" s="4"/>
      <c r="VCA87" s="4"/>
      <c r="VCB87" s="4"/>
      <c r="VCC87" s="4"/>
      <c r="VCD87" s="4"/>
      <c r="VCE87" s="4"/>
      <c r="VCF87" s="4"/>
      <c r="VCG87" s="4"/>
      <c r="VCH87" s="4"/>
      <c r="VCI87" s="4"/>
      <c r="VCJ87" s="4"/>
      <c r="VCK87" s="4"/>
      <c r="VCL87" s="4"/>
      <c r="VCM87" s="4"/>
      <c r="VCN87" s="4"/>
      <c r="VCO87" s="4"/>
      <c r="VCP87" s="4"/>
      <c r="VCQ87" s="4"/>
      <c r="VCR87" s="4"/>
      <c r="VCS87" s="4"/>
      <c r="VCT87" s="4"/>
      <c r="VCU87" s="4"/>
      <c r="VCV87" s="4"/>
      <c r="VCW87" s="4"/>
      <c r="VCX87" s="4"/>
      <c r="VCY87" s="4"/>
      <c r="VCZ87" s="4"/>
      <c r="VDA87" s="4"/>
      <c r="VDB87" s="4"/>
      <c r="VDC87" s="4"/>
      <c r="VDD87" s="4"/>
      <c r="VDE87" s="4"/>
      <c r="VDF87" s="4"/>
      <c r="VDG87" s="4"/>
      <c r="VDH87" s="4"/>
      <c r="VDI87" s="4"/>
      <c r="VDJ87" s="4"/>
      <c r="VDK87" s="4"/>
      <c r="VDL87" s="4"/>
      <c r="VDM87" s="4"/>
      <c r="VDN87" s="4"/>
      <c r="VDO87" s="4"/>
      <c r="VDP87" s="4"/>
      <c r="VDQ87" s="4"/>
      <c r="VDR87" s="4"/>
      <c r="VDS87" s="4"/>
      <c r="VDT87" s="4"/>
      <c r="VDU87" s="4"/>
      <c r="VDV87" s="4"/>
      <c r="VDW87" s="4"/>
      <c r="VDX87" s="4"/>
      <c r="VDY87" s="4"/>
      <c r="VDZ87" s="4"/>
      <c r="VEA87" s="4"/>
      <c r="VEB87" s="4"/>
      <c r="VEC87" s="4"/>
      <c r="VED87" s="4"/>
      <c r="VEE87" s="4"/>
      <c r="VEF87" s="4"/>
      <c r="VEG87" s="4"/>
      <c r="VEH87" s="4"/>
      <c r="VEI87" s="4"/>
      <c r="VEJ87" s="4"/>
      <c r="VEK87" s="4"/>
      <c r="VEL87" s="4"/>
      <c r="VEM87" s="4"/>
      <c r="VEN87" s="4"/>
      <c r="VEO87" s="4"/>
      <c r="VEP87" s="4"/>
      <c r="VEQ87" s="4"/>
      <c r="VER87" s="4"/>
      <c r="VES87" s="4"/>
      <c r="VET87" s="4"/>
      <c r="VEU87" s="4"/>
      <c r="VEV87" s="4"/>
      <c r="VEW87" s="4"/>
      <c r="VEX87" s="4"/>
      <c r="VEY87" s="4"/>
      <c r="VEZ87" s="4"/>
      <c r="VFA87" s="4"/>
      <c r="VFB87" s="4"/>
      <c r="VFC87" s="4"/>
      <c r="VFD87" s="4"/>
      <c r="VFE87" s="4"/>
      <c r="VFF87" s="4"/>
      <c r="VFG87" s="4"/>
      <c r="VFH87" s="4"/>
      <c r="VFI87" s="4"/>
      <c r="VFJ87" s="4"/>
      <c r="VFK87" s="4"/>
      <c r="VFL87" s="4"/>
      <c r="VFM87" s="4"/>
      <c r="VFN87" s="4"/>
      <c r="VFO87" s="4"/>
      <c r="VFP87" s="4"/>
      <c r="VFQ87" s="4"/>
      <c r="VFR87" s="4"/>
      <c r="VFS87" s="4"/>
      <c r="VFT87" s="4"/>
      <c r="VFU87" s="4"/>
      <c r="VFV87" s="4"/>
      <c r="VFW87" s="4"/>
      <c r="VFX87" s="4"/>
      <c r="VFY87" s="4"/>
      <c r="VFZ87" s="4"/>
      <c r="VGA87" s="4"/>
      <c r="VGB87" s="4"/>
      <c r="VGC87" s="4"/>
      <c r="VGD87" s="4"/>
      <c r="VGE87" s="4"/>
      <c r="VGF87" s="4"/>
      <c r="VGG87" s="4"/>
      <c r="VGH87" s="4"/>
      <c r="VGI87" s="4"/>
      <c r="VGJ87" s="4"/>
      <c r="VGK87" s="4"/>
      <c r="VGL87" s="4"/>
      <c r="VGM87" s="4"/>
      <c r="VGN87" s="4"/>
      <c r="VGO87" s="4"/>
      <c r="VGP87" s="4"/>
      <c r="VGQ87" s="4"/>
      <c r="VGR87" s="4"/>
      <c r="VGS87" s="4"/>
      <c r="VGT87" s="4"/>
      <c r="VGU87" s="4"/>
      <c r="VGV87" s="4"/>
      <c r="VGW87" s="4"/>
      <c r="VGX87" s="4"/>
      <c r="VGY87" s="4"/>
      <c r="VGZ87" s="4"/>
      <c r="VHA87" s="4"/>
      <c r="VHB87" s="4"/>
      <c r="VHC87" s="4"/>
      <c r="VHD87" s="4"/>
      <c r="VHE87" s="4"/>
      <c r="VHF87" s="4"/>
      <c r="VHG87" s="4"/>
      <c r="VHH87" s="4"/>
      <c r="VHI87" s="4"/>
      <c r="VHJ87" s="4"/>
      <c r="VHK87" s="4"/>
      <c r="VHL87" s="4"/>
      <c r="VHM87" s="4"/>
      <c r="VHN87" s="4"/>
      <c r="VHO87" s="4"/>
      <c r="VHP87" s="4"/>
      <c r="VHQ87" s="4"/>
      <c r="VHR87" s="4"/>
      <c r="VHS87" s="4"/>
      <c r="VHT87" s="4"/>
      <c r="VHU87" s="4"/>
      <c r="VHV87" s="4"/>
      <c r="VHW87" s="4"/>
      <c r="VHX87" s="4"/>
      <c r="VHY87" s="4"/>
      <c r="VHZ87" s="4"/>
      <c r="VIA87" s="4"/>
      <c r="VIB87" s="4"/>
      <c r="VIC87" s="4"/>
      <c r="VID87" s="4"/>
      <c r="VIE87" s="4"/>
      <c r="VIF87" s="4"/>
      <c r="VIG87" s="4"/>
      <c r="VIH87" s="4"/>
      <c r="VII87" s="4"/>
      <c r="VIJ87" s="4"/>
      <c r="VIK87" s="4"/>
      <c r="VIL87" s="4"/>
      <c r="VIM87" s="4"/>
      <c r="VIN87" s="4"/>
      <c r="VIO87" s="4"/>
      <c r="VIP87" s="4"/>
      <c r="VIQ87" s="4"/>
      <c r="VIR87" s="4"/>
      <c r="VIS87" s="4"/>
      <c r="VIT87" s="4"/>
      <c r="VIU87" s="4"/>
      <c r="VIV87" s="4"/>
      <c r="VIW87" s="4"/>
      <c r="VIX87" s="4"/>
      <c r="VIY87" s="4"/>
      <c r="VIZ87" s="4"/>
      <c r="VJA87" s="4"/>
      <c r="VJB87" s="4"/>
      <c r="VJC87" s="4"/>
      <c r="VJD87" s="4"/>
      <c r="VJE87" s="4"/>
      <c r="VJF87" s="4"/>
      <c r="VJG87" s="4"/>
      <c r="VJH87" s="4"/>
      <c r="VJI87" s="4"/>
      <c r="VJJ87" s="4"/>
      <c r="VJK87" s="4"/>
      <c r="VJL87" s="4"/>
      <c r="VJM87" s="4"/>
      <c r="VJN87" s="4"/>
      <c r="VJO87" s="4"/>
      <c r="VJP87" s="4"/>
      <c r="VJQ87" s="4"/>
      <c r="VJR87" s="4"/>
      <c r="VJS87" s="4"/>
      <c r="VJT87" s="4"/>
      <c r="VJU87" s="4"/>
      <c r="VJV87" s="4"/>
      <c r="VJW87" s="4"/>
      <c r="VJX87" s="4"/>
      <c r="VJY87" s="4"/>
      <c r="VJZ87" s="4"/>
      <c r="VKA87" s="4"/>
      <c r="VKB87" s="4"/>
      <c r="VKC87" s="4"/>
      <c r="VKD87" s="4"/>
      <c r="VKE87" s="4"/>
      <c r="VKF87" s="4"/>
      <c r="VKG87" s="4"/>
      <c r="VKH87" s="4"/>
      <c r="VKI87" s="4"/>
      <c r="VKJ87" s="4"/>
      <c r="VKK87" s="4"/>
      <c r="VKL87" s="4"/>
      <c r="VKM87" s="4"/>
      <c r="VKN87" s="4"/>
      <c r="VKO87" s="4"/>
      <c r="VKP87" s="4"/>
      <c r="VKQ87" s="4"/>
      <c r="VKR87" s="4"/>
      <c r="VKS87" s="4"/>
      <c r="VKT87" s="4"/>
      <c r="VKU87" s="4"/>
      <c r="VKV87" s="4"/>
      <c r="VKW87" s="4"/>
      <c r="VKX87" s="4"/>
      <c r="VKY87" s="4"/>
      <c r="VKZ87" s="4"/>
      <c r="VLA87" s="4"/>
      <c r="VLB87" s="4"/>
      <c r="VLC87" s="4"/>
      <c r="VLD87" s="4"/>
      <c r="VLE87" s="4"/>
      <c r="VLF87" s="4"/>
      <c r="VLG87" s="4"/>
      <c r="VLH87" s="4"/>
      <c r="VLI87" s="4"/>
      <c r="VLJ87" s="4"/>
      <c r="VLK87" s="4"/>
      <c r="VLL87" s="4"/>
      <c r="VLM87" s="4"/>
      <c r="VLN87" s="4"/>
      <c r="VLO87" s="4"/>
      <c r="VLP87" s="4"/>
      <c r="VLQ87" s="4"/>
      <c r="VLR87" s="4"/>
      <c r="VLS87" s="4"/>
      <c r="VLT87" s="4"/>
      <c r="VLU87" s="4"/>
      <c r="VLV87" s="4"/>
      <c r="VLW87" s="4"/>
      <c r="VLX87" s="4"/>
      <c r="VLY87" s="4"/>
      <c r="VLZ87" s="4"/>
      <c r="VMA87" s="4"/>
      <c r="VMB87" s="4"/>
      <c r="VMC87" s="4"/>
      <c r="VMD87" s="4"/>
      <c r="VME87" s="4"/>
      <c r="VMF87" s="4"/>
      <c r="VMG87" s="4"/>
      <c r="VMH87" s="4"/>
      <c r="VMI87" s="4"/>
      <c r="VMJ87" s="4"/>
      <c r="VMK87" s="4"/>
      <c r="VML87" s="4"/>
      <c r="VMM87" s="4"/>
      <c r="VMN87" s="4"/>
      <c r="VMO87" s="4"/>
      <c r="VMP87" s="4"/>
      <c r="VMQ87" s="4"/>
      <c r="VMR87" s="4"/>
      <c r="VMS87" s="4"/>
      <c r="VMT87" s="4"/>
      <c r="VMU87" s="4"/>
      <c r="VMV87" s="4"/>
      <c r="VMW87" s="4"/>
      <c r="VMX87" s="4"/>
      <c r="VMY87" s="4"/>
      <c r="VMZ87" s="4"/>
      <c r="VNA87" s="4"/>
      <c r="VNB87" s="4"/>
      <c r="VNC87" s="4"/>
      <c r="VND87" s="4"/>
      <c r="VNE87" s="4"/>
      <c r="VNF87" s="4"/>
      <c r="VNG87" s="4"/>
      <c r="VNH87" s="4"/>
      <c r="VNI87" s="4"/>
      <c r="VNJ87" s="4"/>
      <c r="VNK87" s="4"/>
      <c r="VNL87" s="4"/>
      <c r="VNM87" s="4"/>
      <c r="VNN87" s="4"/>
      <c r="VNO87" s="4"/>
      <c r="VNP87" s="4"/>
      <c r="VNQ87" s="4"/>
      <c r="VNR87" s="4"/>
      <c r="VNS87" s="4"/>
      <c r="VNT87" s="4"/>
      <c r="VNU87" s="4"/>
      <c r="VNV87" s="4"/>
      <c r="VNW87" s="4"/>
      <c r="VNX87" s="4"/>
      <c r="VNY87" s="4"/>
      <c r="VNZ87" s="4"/>
      <c r="VOA87" s="4"/>
      <c r="VOB87" s="4"/>
      <c r="VOC87" s="4"/>
      <c r="VOD87" s="4"/>
      <c r="VOE87" s="4"/>
      <c r="VOF87" s="4"/>
      <c r="VOG87" s="4"/>
      <c r="VOH87" s="4"/>
      <c r="VOI87" s="4"/>
      <c r="VOJ87" s="4"/>
      <c r="VOK87" s="4"/>
      <c r="VOL87" s="4"/>
      <c r="VOM87" s="4"/>
      <c r="VON87" s="4"/>
      <c r="VOO87" s="4"/>
      <c r="VOP87" s="4"/>
      <c r="VOQ87" s="4"/>
      <c r="VOR87" s="4"/>
      <c r="VOS87" s="4"/>
      <c r="VOT87" s="4"/>
      <c r="VOU87" s="4"/>
      <c r="VOV87" s="4"/>
      <c r="VOW87" s="4"/>
      <c r="VOX87" s="4"/>
      <c r="VOY87" s="4"/>
      <c r="VOZ87" s="4"/>
      <c r="VPA87" s="4"/>
      <c r="VPB87" s="4"/>
      <c r="VPC87" s="4"/>
      <c r="VPD87" s="4"/>
      <c r="VPE87" s="4"/>
      <c r="VPF87" s="4"/>
      <c r="VPG87" s="4"/>
      <c r="VPH87" s="4"/>
      <c r="VPI87" s="4"/>
      <c r="VPJ87" s="4"/>
      <c r="VPK87" s="4"/>
      <c r="VPL87" s="4"/>
      <c r="VPM87" s="4"/>
      <c r="VPN87" s="4"/>
      <c r="VPO87" s="4"/>
      <c r="VPP87" s="4"/>
      <c r="VPQ87" s="4"/>
      <c r="VPR87" s="4"/>
      <c r="VPS87" s="4"/>
      <c r="VPT87" s="4"/>
      <c r="VPU87" s="4"/>
      <c r="VPV87" s="4"/>
      <c r="VPW87" s="4"/>
      <c r="VPX87" s="4"/>
      <c r="VPY87" s="4"/>
      <c r="VPZ87" s="4"/>
      <c r="VQA87" s="4"/>
      <c r="VQB87" s="4"/>
      <c r="VQC87" s="4"/>
      <c r="VQD87" s="4"/>
      <c r="VQE87" s="4"/>
      <c r="VQF87" s="4"/>
      <c r="VQG87" s="4"/>
      <c r="VQH87" s="4"/>
      <c r="VQI87" s="4"/>
      <c r="VQJ87" s="4"/>
      <c r="VQK87" s="4"/>
      <c r="VQL87" s="4"/>
      <c r="VQM87" s="4"/>
      <c r="VQN87" s="4"/>
      <c r="VQO87" s="4"/>
      <c r="VQP87" s="4"/>
      <c r="VQQ87" s="4"/>
      <c r="VQR87" s="4"/>
      <c r="VQS87" s="4"/>
      <c r="VQT87" s="4"/>
      <c r="VQU87" s="4"/>
      <c r="VQV87" s="4"/>
      <c r="VQW87" s="4"/>
      <c r="VQX87" s="4"/>
      <c r="VQY87" s="4"/>
      <c r="VQZ87" s="4"/>
      <c r="VRA87" s="4"/>
      <c r="VRB87" s="4"/>
      <c r="VRC87" s="4"/>
      <c r="VRD87" s="4"/>
      <c r="VRE87" s="4"/>
      <c r="VRF87" s="4"/>
      <c r="VRG87" s="4"/>
      <c r="VRH87" s="4"/>
      <c r="VRI87" s="4"/>
      <c r="VRJ87" s="4"/>
      <c r="VRK87" s="4"/>
      <c r="VRL87" s="4"/>
      <c r="VRM87" s="4"/>
      <c r="VRN87" s="4"/>
      <c r="VRO87" s="4"/>
      <c r="VRP87" s="4"/>
      <c r="VRQ87" s="4"/>
      <c r="VRR87" s="4"/>
      <c r="VRS87" s="4"/>
      <c r="VRT87" s="4"/>
      <c r="VRU87" s="4"/>
      <c r="VRV87" s="4"/>
      <c r="VRW87" s="4"/>
      <c r="VRX87" s="4"/>
      <c r="VRY87" s="4"/>
      <c r="VRZ87" s="4"/>
      <c r="VSA87" s="4"/>
      <c r="VSB87" s="4"/>
      <c r="VSC87" s="4"/>
      <c r="VSD87" s="4"/>
      <c r="VSE87" s="4"/>
      <c r="VSF87" s="4"/>
      <c r="VSG87" s="4"/>
      <c r="VSH87" s="4"/>
      <c r="VSI87" s="4"/>
      <c r="VSJ87" s="4"/>
      <c r="VSK87" s="4"/>
      <c r="VSL87" s="4"/>
      <c r="VSM87" s="4"/>
      <c r="VSN87" s="4"/>
      <c r="VSO87" s="4"/>
      <c r="VSP87" s="4"/>
      <c r="VSQ87" s="4"/>
      <c r="VSR87" s="4"/>
      <c r="VSS87" s="4"/>
      <c r="VST87" s="4"/>
      <c r="VSU87" s="4"/>
      <c r="VSV87" s="4"/>
      <c r="VSW87" s="4"/>
      <c r="VSX87" s="4"/>
      <c r="VSY87" s="4"/>
      <c r="VSZ87" s="4"/>
      <c r="VTA87" s="4"/>
      <c r="VTB87" s="4"/>
      <c r="VTC87" s="4"/>
      <c r="VTD87" s="4"/>
      <c r="VTE87" s="4"/>
      <c r="VTF87" s="4"/>
      <c r="VTG87" s="4"/>
      <c r="VTH87" s="4"/>
      <c r="VTI87" s="4"/>
      <c r="VTJ87" s="4"/>
      <c r="VTK87" s="4"/>
      <c r="VTL87" s="4"/>
      <c r="VTM87" s="4"/>
      <c r="VTN87" s="4"/>
      <c r="VTO87" s="4"/>
      <c r="VTP87" s="4"/>
      <c r="VTQ87" s="4"/>
      <c r="VTR87" s="4"/>
      <c r="VTS87" s="4"/>
      <c r="VTT87" s="4"/>
      <c r="VTU87" s="4"/>
      <c r="VTV87" s="4"/>
      <c r="VTW87" s="4"/>
      <c r="VTX87" s="4"/>
      <c r="VTY87" s="4"/>
      <c r="VTZ87" s="4"/>
      <c r="VUA87" s="4"/>
      <c r="VUB87" s="4"/>
      <c r="VUC87" s="4"/>
      <c r="VUD87" s="4"/>
      <c r="VUE87" s="4"/>
      <c r="VUF87" s="4"/>
      <c r="VUG87" s="4"/>
      <c r="VUH87" s="4"/>
      <c r="VUI87" s="4"/>
      <c r="VUJ87" s="4"/>
      <c r="VUK87" s="4"/>
      <c r="VUL87" s="4"/>
      <c r="VUM87" s="4"/>
      <c r="VUN87" s="4"/>
      <c r="VUO87" s="4"/>
      <c r="VUP87" s="4"/>
      <c r="VUQ87" s="4"/>
      <c r="VUR87" s="4"/>
      <c r="VUS87" s="4"/>
      <c r="VUT87" s="4"/>
      <c r="VUU87" s="4"/>
      <c r="VUV87" s="4"/>
      <c r="VUW87" s="4"/>
      <c r="VUX87" s="4"/>
      <c r="VUY87" s="4"/>
      <c r="VUZ87" s="4"/>
      <c r="VVA87" s="4"/>
      <c r="VVB87" s="4"/>
      <c r="VVC87" s="4"/>
      <c r="VVD87" s="4"/>
      <c r="VVE87" s="4"/>
      <c r="VVF87" s="4"/>
      <c r="VVG87" s="4"/>
      <c r="VVH87" s="4"/>
      <c r="VVI87" s="4"/>
      <c r="VVJ87" s="4"/>
      <c r="VVK87" s="4"/>
      <c r="VVL87" s="4"/>
      <c r="VVM87" s="4"/>
      <c r="VVN87" s="4"/>
      <c r="VVO87" s="4"/>
      <c r="VVP87" s="4"/>
      <c r="VVQ87" s="4"/>
      <c r="VVR87" s="4"/>
      <c r="VVS87" s="4"/>
      <c r="VVT87" s="4"/>
      <c r="VVU87" s="4"/>
      <c r="VVV87" s="4"/>
      <c r="VVW87" s="4"/>
      <c r="VVX87" s="4"/>
      <c r="VVY87" s="4"/>
      <c r="VVZ87" s="4"/>
      <c r="VWA87" s="4"/>
      <c r="VWB87" s="4"/>
      <c r="VWC87" s="4"/>
      <c r="VWD87" s="4"/>
      <c r="VWE87" s="4"/>
      <c r="VWF87" s="4"/>
      <c r="VWG87" s="4"/>
      <c r="VWH87" s="4"/>
      <c r="VWI87" s="4"/>
      <c r="VWJ87" s="4"/>
      <c r="VWK87" s="4"/>
      <c r="VWL87" s="4"/>
      <c r="VWM87" s="4"/>
      <c r="VWN87" s="4"/>
      <c r="VWO87" s="4"/>
      <c r="VWP87" s="4"/>
      <c r="VWQ87" s="4"/>
      <c r="VWR87" s="4"/>
      <c r="VWS87" s="4"/>
      <c r="VWT87" s="4"/>
      <c r="VWU87" s="4"/>
      <c r="VWV87" s="4"/>
      <c r="VWW87" s="4"/>
      <c r="VWX87" s="4"/>
      <c r="VWY87" s="4"/>
      <c r="VWZ87" s="4"/>
      <c r="VXA87" s="4"/>
      <c r="VXB87" s="4"/>
      <c r="VXC87" s="4"/>
      <c r="VXD87" s="4"/>
      <c r="VXE87" s="4"/>
      <c r="VXF87" s="4"/>
      <c r="VXG87" s="4"/>
      <c r="VXH87" s="4"/>
      <c r="VXI87" s="4"/>
      <c r="VXJ87" s="4"/>
      <c r="VXK87" s="4"/>
      <c r="VXL87" s="4"/>
      <c r="VXM87" s="4"/>
      <c r="VXN87" s="4"/>
      <c r="VXO87" s="4"/>
      <c r="VXP87" s="4"/>
      <c r="VXQ87" s="4"/>
      <c r="VXR87" s="4"/>
      <c r="VXS87" s="4"/>
      <c r="VXT87" s="4"/>
      <c r="VXU87" s="4"/>
      <c r="VXV87" s="4"/>
      <c r="VXW87" s="4"/>
      <c r="VXX87" s="4"/>
      <c r="VXY87" s="4"/>
      <c r="VXZ87" s="4"/>
      <c r="VYA87" s="4"/>
      <c r="VYB87" s="4"/>
      <c r="VYC87" s="4"/>
      <c r="VYD87" s="4"/>
      <c r="VYE87" s="4"/>
      <c r="VYF87" s="4"/>
      <c r="VYG87" s="4"/>
      <c r="VYH87" s="4"/>
      <c r="VYI87" s="4"/>
      <c r="VYJ87" s="4"/>
      <c r="VYK87" s="4"/>
      <c r="VYL87" s="4"/>
      <c r="VYM87" s="4"/>
      <c r="VYN87" s="4"/>
      <c r="VYO87" s="4"/>
      <c r="VYP87" s="4"/>
      <c r="VYQ87" s="4"/>
      <c r="VYR87" s="4"/>
      <c r="VYS87" s="4"/>
      <c r="VYT87" s="4"/>
      <c r="VYU87" s="4"/>
      <c r="VYV87" s="4"/>
      <c r="VYW87" s="4"/>
      <c r="VYX87" s="4"/>
      <c r="VYY87" s="4"/>
      <c r="VYZ87" s="4"/>
      <c r="VZA87" s="4"/>
      <c r="VZB87" s="4"/>
      <c r="VZC87" s="4"/>
      <c r="VZD87" s="4"/>
      <c r="VZE87" s="4"/>
      <c r="VZF87" s="4"/>
      <c r="VZG87" s="4"/>
      <c r="VZH87" s="4"/>
      <c r="VZI87" s="4"/>
      <c r="VZJ87" s="4"/>
      <c r="VZK87" s="4"/>
      <c r="VZL87" s="4"/>
      <c r="VZM87" s="4"/>
      <c r="VZN87" s="4"/>
      <c r="VZO87" s="4"/>
      <c r="VZP87" s="4"/>
      <c r="VZQ87" s="4"/>
      <c r="VZR87" s="4"/>
      <c r="VZS87" s="4"/>
      <c r="VZT87" s="4"/>
      <c r="VZU87" s="4"/>
      <c r="VZV87" s="4"/>
      <c r="VZW87" s="4"/>
      <c r="VZX87" s="4"/>
      <c r="VZY87" s="4"/>
      <c r="VZZ87" s="4"/>
      <c r="WAA87" s="4"/>
      <c r="WAB87" s="4"/>
      <c r="WAC87" s="4"/>
      <c r="WAD87" s="4"/>
      <c r="WAE87" s="4"/>
      <c r="WAF87" s="4"/>
      <c r="WAG87" s="4"/>
      <c r="WAH87" s="4"/>
      <c r="WAI87" s="4"/>
      <c r="WAJ87" s="4"/>
      <c r="WAK87" s="4"/>
      <c r="WAL87" s="4"/>
      <c r="WAM87" s="4"/>
      <c r="WAN87" s="4"/>
      <c r="WAO87" s="4"/>
      <c r="WAP87" s="4"/>
      <c r="WAQ87" s="4"/>
      <c r="WAR87" s="4"/>
      <c r="WAS87" s="4"/>
      <c r="WAT87" s="4"/>
      <c r="WAU87" s="4"/>
      <c r="WAV87" s="4"/>
      <c r="WAW87" s="4"/>
      <c r="WAX87" s="4"/>
      <c r="WAY87" s="4"/>
      <c r="WAZ87" s="4"/>
      <c r="WBA87" s="4"/>
      <c r="WBB87" s="4"/>
      <c r="WBC87" s="4"/>
      <c r="WBD87" s="4"/>
      <c r="WBE87" s="4"/>
      <c r="WBF87" s="4"/>
      <c r="WBG87" s="4"/>
      <c r="WBH87" s="4"/>
      <c r="WBI87" s="4"/>
      <c r="WBJ87" s="4"/>
      <c r="WBK87" s="4"/>
      <c r="WBL87" s="4"/>
      <c r="WBM87" s="4"/>
      <c r="WBN87" s="4"/>
      <c r="WBO87" s="4"/>
      <c r="WBP87" s="4"/>
      <c r="WBQ87" s="4"/>
      <c r="WBR87" s="4"/>
      <c r="WBS87" s="4"/>
      <c r="WBT87" s="4"/>
      <c r="WBU87" s="4"/>
      <c r="WBV87" s="4"/>
      <c r="WBW87" s="4"/>
      <c r="WBX87" s="4"/>
      <c r="WBY87" s="4"/>
      <c r="WBZ87" s="4"/>
      <c r="WCA87" s="4"/>
      <c r="WCB87" s="4"/>
      <c r="WCC87" s="4"/>
      <c r="WCD87" s="4"/>
      <c r="WCE87" s="4"/>
      <c r="WCF87" s="4"/>
      <c r="WCG87" s="4"/>
      <c r="WCH87" s="4"/>
      <c r="WCI87" s="4"/>
      <c r="WCJ87" s="4"/>
      <c r="WCK87" s="4"/>
      <c r="WCL87" s="4"/>
      <c r="WCM87" s="4"/>
      <c r="WCN87" s="4"/>
      <c r="WCO87" s="4"/>
      <c r="WCP87" s="4"/>
      <c r="WCQ87" s="4"/>
      <c r="WCR87" s="4"/>
      <c r="WCS87" s="4"/>
      <c r="WCT87" s="4"/>
      <c r="WCU87" s="4"/>
      <c r="WCV87" s="4"/>
      <c r="WCW87" s="4"/>
      <c r="WCX87" s="4"/>
      <c r="WCY87" s="4"/>
      <c r="WCZ87" s="4"/>
      <c r="WDA87" s="4"/>
      <c r="WDB87" s="4"/>
      <c r="WDC87" s="4"/>
      <c r="WDD87" s="4"/>
      <c r="WDE87" s="4"/>
      <c r="WDF87" s="4"/>
      <c r="WDG87" s="4"/>
      <c r="WDH87" s="4"/>
      <c r="WDI87" s="4"/>
      <c r="WDJ87" s="4"/>
      <c r="WDK87" s="4"/>
      <c r="WDL87" s="4"/>
      <c r="WDM87" s="4"/>
      <c r="WDN87" s="4"/>
      <c r="WDO87" s="4"/>
      <c r="WDP87" s="4"/>
      <c r="WDQ87" s="4"/>
      <c r="WDR87" s="4"/>
      <c r="WDS87" s="4"/>
      <c r="WDT87" s="4"/>
      <c r="WDU87" s="4"/>
      <c r="WDV87" s="4"/>
      <c r="WDW87" s="4"/>
      <c r="WDX87" s="4"/>
      <c r="WDY87" s="4"/>
      <c r="WDZ87" s="4"/>
      <c r="WEA87" s="4"/>
      <c r="WEB87" s="4"/>
      <c r="WEC87" s="4"/>
      <c r="WED87" s="4"/>
      <c r="WEE87" s="4"/>
      <c r="WEF87" s="4"/>
      <c r="WEG87" s="4"/>
      <c r="WEH87" s="4"/>
      <c r="WEI87" s="4"/>
      <c r="WEJ87" s="4"/>
      <c r="WEK87" s="4"/>
      <c r="WEL87" s="4"/>
      <c r="WEM87" s="4"/>
      <c r="WEN87" s="4"/>
      <c r="WEO87" s="4"/>
      <c r="WEP87" s="4"/>
      <c r="WEQ87" s="4"/>
      <c r="WER87" s="4"/>
      <c r="WES87" s="4"/>
      <c r="WET87" s="4"/>
      <c r="WEU87" s="4"/>
      <c r="WEV87" s="4"/>
      <c r="WEW87" s="4"/>
      <c r="WEX87" s="4"/>
      <c r="WEY87" s="4"/>
      <c r="WEZ87" s="4"/>
      <c r="WFA87" s="4"/>
      <c r="WFB87" s="4"/>
      <c r="WFC87" s="4"/>
      <c r="WFD87" s="4"/>
      <c r="WFE87" s="4"/>
      <c r="WFF87" s="4"/>
      <c r="WFG87" s="4"/>
      <c r="WFH87" s="4"/>
      <c r="WFI87" s="4"/>
      <c r="WFJ87" s="4"/>
      <c r="WFK87" s="4"/>
      <c r="WFL87" s="4"/>
      <c r="WFM87" s="4"/>
      <c r="WFN87" s="4"/>
      <c r="WFO87" s="4"/>
      <c r="WFP87" s="4"/>
      <c r="WFQ87" s="4"/>
      <c r="WFR87" s="4"/>
      <c r="WFS87" s="4"/>
      <c r="WFT87" s="4"/>
      <c r="WFU87" s="4"/>
      <c r="WFV87" s="4"/>
      <c r="WFW87" s="4"/>
      <c r="WFX87" s="4"/>
      <c r="WFY87" s="4"/>
      <c r="WFZ87" s="4"/>
      <c r="WGA87" s="4"/>
      <c r="WGB87" s="4"/>
      <c r="WGC87" s="4"/>
      <c r="WGD87" s="4"/>
      <c r="WGE87" s="4"/>
      <c r="WGF87" s="4"/>
      <c r="WGG87" s="4"/>
      <c r="WGH87" s="4"/>
      <c r="WGI87" s="4"/>
      <c r="WGJ87" s="4"/>
      <c r="WGK87" s="4"/>
      <c r="WGL87" s="4"/>
      <c r="WGM87" s="4"/>
      <c r="WGN87" s="4"/>
      <c r="WGO87" s="4"/>
      <c r="WGP87" s="4"/>
      <c r="WGQ87" s="4"/>
      <c r="WGR87" s="4"/>
      <c r="WGS87" s="4"/>
      <c r="WGT87" s="4"/>
      <c r="WGU87" s="4"/>
      <c r="WGV87" s="4"/>
      <c r="WGW87" s="4"/>
      <c r="WGX87" s="4"/>
      <c r="WGY87" s="4"/>
      <c r="WGZ87" s="4"/>
      <c r="WHA87" s="4"/>
      <c r="WHB87" s="4"/>
      <c r="WHC87" s="4"/>
      <c r="WHD87" s="4"/>
      <c r="WHE87" s="4"/>
      <c r="WHF87" s="4"/>
      <c r="WHG87" s="4"/>
      <c r="WHH87" s="4"/>
      <c r="WHI87" s="4"/>
      <c r="WHJ87" s="4"/>
      <c r="WHK87" s="4"/>
      <c r="WHL87" s="4"/>
      <c r="WHM87" s="4"/>
      <c r="WHN87" s="4"/>
      <c r="WHO87" s="4"/>
      <c r="WHP87" s="4"/>
      <c r="WHQ87" s="4"/>
      <c r="WHR87" s="4"/>
      <c r="WHS87" s="4"/>
      <c r="WHT87" s="4"/>
      <c r="WHU87" s="4"/>
      <c r="WHV87" s="4"/>
      <c r="WHW87" s="4"/>
      <c r="WHX87" s="4"/>
      <c r="WHY87" s="4"/>
      <c r="WHZ87" s="4"/>
      <c r="WIA87" s="4"/>
      <c r="WIB87" s="4"/>
      <c r="WIC87" s="4"/>
      <c r="WID87" s="4"/>
      <c r="WIE87" s="4"/>
      <c r="WIF87" s="4"/>
      <c r="WIG87" s="4"/>
      <c r="WIH87" s="4"/>
      <c r="WII87" s="4"/>
      <c r="WIJ87" s="4"/>
      <c r="WIK87" s="4"/>
      <c r="WIL87" s="4"/>
      <c r="WIM87" s="4"/>
      <c r="WIN87" s="4"/>
      <c r="WIO87" s="4"/>
      <c r="WIP87" s="4"/>
      <c r="WIQ87" s="4"/>
      <c r="WIR87" s="4"/>
      <c r="WIS87" s="4"/>
      <c r="WIT87" s="4"/>
      <c r="WIU87" s="4"/>
      <c r="WIV87" s="4"/>
      <c r="WIW87" s="4"/>
      <c r="WIX87" s="4"/>
      <c r="WIY87" s="4"/>
      <c r="WIZ87" s="4"/>
      <c r="WJA87" s="4"/>
      <c r="WJB87" s="4"/>
      <c r="WJC87" s="4"/>
      <c r="WJD87" s="4"/>
      <c r="WJE87" s="4"/>
      <c r="WJF87" s="4"/>
      <c r="WJG87" s="4"/>
      <c r="WJH87" s="4"/>
      <c r="WJI87" s="4"/>
      <c r="WJJ87" s="4"/>
      <c r="WJK87" s="4"/>
      <c r="WJL87" s="4"/>
      <c r="WJM87" s="4"/>
      <c r="WJN87" s="4"/>
      <c r="WJO87" s="4"/>
      <c r="WJP87" s="4"/>
      <c r="WJQ87" s="4"/>
      <c r="WJR87" s="4"/>
      <c r="WJS87" s="4"/>
      <c r="WJT87" s="4"/>
      <c r="WJU87" s="4"/>
      <c r="WJV87" s="4"/>
      <c r="WJW87" s="4"/>
      <c r="WJX87" s="4"/>
      <c r="WJY87" s="4"/>
      <c r="WJZ87" s="4"/>
      <c r="WKA87" s="4"/>
      <c r="WKB87" s="4"/>
      <c r="WKC87" s="4"/>
      <c r="WKD87" s="4"/>
      <c r="WKE87" s="4"/>
      <c r="WKF87" s="4"/>
      <c r="WKG87" s="4"/>
      <c r="WKH87" s="4"/>
      <c r="WKI87" s="4"/>
      <c r="WKJ87" s="4"/>
      <c r="WKK87" s="4"/>
      <c r="WKL87" s="4"/>
      <c r="WKM87" s="4"/>
      <c r="WKN87" s="4"/>
      <c r="WKO87" s="4"/>
      <c r="WKP87" s="4"/>
      <c r="WKQ87" s="4"/>
      <c r="WKR87" s="4"/>
      <c r="WKS87" s="4"/>
      <c r="WKT87" s="4"/>
      <c r="WKU87" s="4"/>
      <c r="WKV87" s="4"/>
      <c r="WKW87" s="4"/>
      <c r="WKX87" s="4"/>
      <c r="WKY87" s="4"/>
      <c r="WKZ87" s="4"/>
      <c r="WLA87" s="4"/>
      <c r="WLB87" s="4"/>
      <c r="WLC87" s="4"/>
      <c r="WLD87" s="4"/>
      <c r="WLE87" s="4"/>
      <c r="WLF87" s="4"/>
      <c r="WLG87" s="4"/>
      <c r="WLH87" s="4"/>
      <c r="WLI87" s="4"/>
      <c r="WLJ87" s="4"/>
      <c r="WLK87" s="4"/>
      <c r="WLL87" s="4"/>
      <c r="WLM87" s="4"/>
      <c r="WLN87" s="4"/>
      <c r="WLO87" s="4"/>
      <c r="WLP87" s="4"/>
      <c r="WLQ87" s="4"/>
      <c r="WLR87" s="4"/>
      <c r="WLS87" s="4"/>
      <c r="WLT87" s="4"/>
      <c r="WLU87" s="4"/>
      <c r="WLV87" s="4"/>
      <c r="WLW87" s="4"/>
      <c r="WLX87" s="4"/>
      <c r="WLY87" s="4"/>
      <c r="WLZ87" s="4"/>
      <c r="WMA87" s="4"/>
      <c r="WMB87" s="4"/>
      <c r="WMC87" s="4"/>
      <c r="WMD87" s="4"/>
      <c r="WME87" s="4"/>
      <c r="WMF87" s="4"/>
      <c r="WMG87" s="4"/>
      <c r="WMH87" s="4"/>
      <c r="WMI87" s="4"/>
      <c r="WMJ87" s="4"/>
      <c r="WMK87" s="4"/>
      <c r="WML87" s="4"/>
      <c r="WMM87" s="4"/>
      <c r="WMN87" s="4"/>
      <c r="WMO87" s="4"/>
      <c r="WMP87" s="4"/>
      <c r="WMQ87" s="4"/>
      <c r="WMR87" s="4"/>
      <c r="WMS87" s="4"/>
      <c r="WMT87" s="4"/>
      <c r="WMU87" s="4"/>
      <c r="WMV87" s="4"/>
      <c r="WMW87" s="4"/>
      <c r="WMX87" s="4"/>
      <c r="WMY87" s="4"/>
      <c r="WMZ87" s="4"/>
      <c r="WNA87" s="4"/>
      <c r="WNB87" s="4"/>
      <c r="WNC87" s="4"/>
      <c r="WND87" s="4"/>
      <c r="WNE87" s="4"/>
      <c r="WNF87" s="4"/>
      <c r="WNG87" s="4"/>
      <c r="WNH87" s="4"/>
      <c r="WNI87" s="4"/>
      <c r="WNJ87" s="4"/>
      <c r="WNK87" s="4"/>
      <c r="WNL87" s="4"/>
      <c r="WNM87" s="4"/>
      <c r="WNN87" s="4"/>
      <c r="WNO87" s="4"/>
      <c r="WNP87" s="4"/>
      <c r="WNQ87" s="4"/>
      <c r="WNR87" s="4"/>
      <c r="WNS87" s="4"/>
      <c r="WNT87" s="4"/>
      <c r="WNU87" s="4"/>
      <c r="WNV87" s="4"/>
      <c r="WNW87" s="4"/>
      <c r="WNX87" s="4"/>
      <c r="WNY87" s="4"/>
      <c r="WNZ87" s="4"/>
      <c r="WOA87" s="4"/>
      <c r="WOB87" s="4"/>
      <c r="WOC87" s="4"/>
      <c r="WOD87" s="4"/>
      <c r="WOE87" s="4"/>
      <c r="WOF87" s="4"/>
      <c r="WOG87" s="4"/>
      <c r="WOH87" s="4"/>
      <c r="WOI87" s="4"/>
      <c r="WOJ87" s="4"/>
      <c r="WOK87" s="4"/>
      <c r="WOL87" s="4"/>
      <c r="WOM87" s="4"/>
      <c r="WON87" s="4"/>
      <c r="WOO87" s="4"/>
      <c r="WOP87" s="4"/>
      <c r="WOQ87" s="4"/>
      <c r="WOR87" s="4"/>
      <c r="WOS87" s="4"/>
      <c r="WOT87" s="4"/>
      <c r="WOU87" s="4"/>
      <c r="WOV87" s="4"/>
      <c r="WOW87" s="4"/>
      <c r="WOX87" s="4"/>
      <c r="WOY87" s="4"/>
      <c r="WOZ87" s="4"/>
      <c r="WPA87" s="4"/>
      <c r="WPB87" s="4"/>
      <c r="WPC87" s="4"/>
      <c r="WPD87" s="4"/>
      <c r="WPE87" s="4"/>
      <c r="WPF87" s="4"/>
      <c r="WPG87" s="4"/>
      <c r="WPH87" s="4"/>
      <c r="WPI87" s="4"/>
      <c r="WPJ87" s="4"/>
      <c r="WPK87" s="4"/>
      <c r="WPL87" s="4"/>
      <c r="WPM87" s="4"/>
      <c r="WPN87" s="4"/>
      <c r="WPO87" s="4"/>
      <c r="WPP87" s="4"/>
      <c r="WPQ87" s="4"/>
      <c r="WPR87" s="4"/>
      <c r="WPS87" s="4"/>
      <c r="WPT87" s="4"/>
      <c r="WPU87" s="4"/>
      <c r="WPV87" s="4"/>
      <c r="WPW87" s="4"/>
      <c r="WPX87" s="4"/>
      <c r="WPY87" s="4"/>
      <c r="WPZ87" s="4"/>
      <c r="WQA87" s="4"/>
      <c r="WQB87" s="4"/>
      <c r="WQC87" s="4"/>
      <c r="WQD87" s="4"/>
      <c r="WQE87" s="4"/>
      <c r="WQF87" s="4"/>
      <c r="WQG87" s="4"/>
      <c r="WQH87" s="4"/>
      <c r="WQI87" s="4"/>
      <c r="WQJ87" s="4"/>
      <c r="WQK87" s="4"/>
      <c r="WQL87" s="4"/>
      <c r="WQM87" s="4"/>
      <c r="WQN87" s="4"/>
      <c r="WQO87" s="4"/>
      <c r="WQP87" s="4"/>
      <c r="WQQ87" s="4"/>
      <c r="WQR87" s="4"/>
      <c r="WQS87" s="4"/>
      <c r="WQT87" s="4"/>
      <c r="WQU87" s="4"/>
      <c r="WQV87" s="4"/>
      <c r="WQW87" s="4"/>
      <c r="WQX87" s="4"/>
      <c r="WQY87" s="4"/>
      <c r="WQZ87" s="4"/>
      <c r="WRA87" s="4"/>
      <c r="WRB87" s="4"/>
      <c r="WRC87" s="4"/>
      <c r="WRD87" s="4"/>
      <c r="WRE87" s="4"/>
      <c r="WRF87" s="4"/>
      <c r="WRG87" s="4"/>
      <c r="WRH87" s="4"/>
      <c r="WRI87" s="4"/>
      <c r="WRJ87" s="4"/>
      <c r="WRK87" s="4"/>
      <c r="WRL87" s="4"/>
      <c r="WRM87" s="4"/>
      <c r="WRN87" s="4"/>
      <c r="WRO87" s="4"/>
      <c r="WRP87" s="4"/>
      <c r="WRQ87" s="4"/>
      <c r="WRR87" s="4"/>
      <c r="WRS87" s="4"/>
      <c r="WRT87" s="4"/>
      <c r="WRU87" s="4"/>
      <c r="WRV87" s="4"/>
      <c r="WRW87" s="4"/>
      <c r="WRX87" s="4"/>
      <c r="WRY87" s="4"/>
      <c r="WRZ87" s="4"/>
      <c r="WSA87" s="4"/>
      <c r="WSB87" s="4"/>
      <c r="WSC87" s="4"/>
      <c r="WSD87" s="4"/>
      <c r="WSE87" s="4"/>
      <c r="WSF87" s="4"/>
      <c r="WSG87" s="4"/>
      <c r="WSH87" s="4"/>
      <c r="WSI87" s="4"/>
      <c r="WSJ87" s="4"/>
      <c r="WSK87" s="4"/>
      <c r="WSL87" s="4"/>
      <c r="WSM87" s="4"/>
      <c r="WSN87" s="4"/>
      <c r="WSO87" s="4"/>
      <c r="WSP87" s="4"/>
      <c r="WSQ87" s="4"/>
      <c r="WSR87" s="4"/>
      <c r="WSS87" s="4"/>
      <c r="WST87" s="4"/>
      <c r="WSU87" s="4"/>
      <c r="WSV87" s="4"/>
      <c r="WSW87" s="4"/>
      <c r="WSX87" s="4"/>
      <c r="WSY87" s="4"/>
      <c r="WSZ87" s="4"/>
      <c r="WTA87" s="4"/>
      <c r="WTB87" s="4"/>
      <c r="WTC87" s="4"/>
      <c r="WTD87" s="4"/>
      <c r="WTE87" s="4"/>
      <c r="WTF87" s="4"/>
      <c r="WTG87" s="4"/>
      <c r="WTH87" s="4"/>
      <c r="WTI87" s="4"/>
      <c r="WTJ87" s="4"/>
      <c r="WTK87" s="4"/>
      <c r="WTL87" s="4"/>
      <c r="WTM87" s="4"/>
      <c r="WTN87" s="4"/>
      <c r="WTO87" s="4"/>
      <c r="WTP87" s="4"/>
      <c r="WTQ87" s="4"/>
      <c r="WTR87" s="4"/>
      <c r="WTS87" s="4"/>
      <c r="WTT87" s="4"/>
      <c r="WTU87" s="4"/>
      <c r="WTV87" s="4"/>
      <c r="WTW87" s="4"/>
      <c r="WTX87" s="4"/>
      <c r="WTY87" s="4"/>
      <c r="WTZ87" s="4"/>
      <c r="WUA87" s="4"/>
      <c r="WUB87" s="4"/>
      <c r="WUC87" s="4"/>
      <c r="WUD87" s="4"/>
      <c r="WUE87" s="4"/>
      <c r="WUF87" s="4"/>
      <c r="WUG87" s="4"/>
      <c r="WUH87" s="4"/>
      <c r="WUI87" s="4"/>
      <c r="WUJ87" s="4"/>
      <c r="WUK87" s="4"/>
      <c r="WUL87" s="4"/>
      <c r="WUM87" s="4"/>
      <c r="WUN87" s="4"/>
      <c r="WUO87" s="4"/>
      <c r="WUP87" s="4"/>
      <c r="WUQ87" s="4"/>
      <c r="WUR87" s="4"/>
      <c r="WUS87" s="4"/>
      <c r="WUT87" s="4"/>
      <c r="WUU87" s="4"/>
      <c r="WUV87" s="4"/>
      <c r="WUW87" s="4"/>
      <c r="WUX87" s="4"/>
      <c r="WUY87" s="4"/>
      <c r="WUZ87" s="4"/>
      <c r="WVA87" s="4"/>
      <c r="WVB87" s="4"/>
      <c r="WVC87" s="4"/>
      <c r="WVD87" s="4"/>
      <c r="WVE87" s="4"/>
      <c r="WVF87" s="4"/>
      <c r="WVG87" s="4"/>
      <c r="WVH87" s="4"/>
      <c r="WVI87" s="4"/>
      <c r="WVJ87" s="4"/>
      <c r="WVK87" s="4"/>
      <c r="WVL87" s="4"/>
      <c r="WVM87" s="4"/>
      <c r="WVN87" s="4"/>
      <c r="WVO87" s="4"/>
      <c r="WVP87" s="4"/>
      <c r="WVQ87" s="4"/>
      <c r="WVR87" s="4"/>
      <c r="WVS87" s="4"/>
      <c r="WVT87" s="4"/>
      <c r="WVU87" s="4"/>
      <c r="WVV87" s="4"/>
      <c r="WVW87" s="4"/>
      <c r="WVX87" s="4"/>
      <c r="WVY87" s="4"/>
      <c r="WVZ87" s="4"/>
      <c r="WWA87" s="4"/>
      <c r="WWB87" s="4"/>
      <c r="WWC87" s="4"/>
      <c r="WWD87" s="4"/>
      <c r="WWE87" s="4"/>
      <c r="WWF87" s="4"/>
      <c r="WWG87" s="4"/>
      <c r="WWH87" s="4"/>
      <c r="WWI87" s="4"/>
      <c r="WWJ87" s="4"/>
      <c r="WWK87" s="4"/>
      <c r="WWL87" s="4"/>
      <c r="WWM87" s="4"/>
      <c r="WWN87" s="4"/>
      <c r="WWO87" s="4"/>
      <c r="WWP87" s="4"/>
      <c r="WWQ87" s="4"/>
      <c r="WWR87" s="4"/>
      <c r="WWS87" s="4"/>
      <c r="WWT87" s="4"/>
      <c r="WWU87" s="4"/>
      <c r="WWV87" s="4"/>
      <c r="WWW87" s="4"/>
      <c r="WWX87" s="4"/>
      <c r="WWY87" s="4"/>
      <c r="WWZ87" s="4"/>
      <c r="WXA87" s="4"/>
      <c r="WXB87" s="4"/>
      <c r="WXC87" s="4"/>
      <c r="WXD87" s="4"/>
      <c r="WXE87" s="4"/>
      <c r="WXF87" s="4"/>
      <c r="WXG87" s="4"/>
      <c r="WXH87" s="4"/>
      <c r="WXI87" s="4"/>
      <c r="WXJ87" s="4"/>
      <c r="WXK87" s="4"/>
      <c r="WXL87" s="4"/>
      <c r="WXM87" s="4"/>
      <c r="WXN87" s="4"/>
      <c r="WXO87" s="4"/>
      <c r="WXP87" s="4"/>
      <c r="WXQ87" s="4"/>
      <c r="WXR87" s="4"/>
      <c r="WXS87" s="4"/>
      <c r="WXT87" s="4"/>
      <c r="WXU87" s="4"/>
      <c r="WXV87" s="4"/>
      <c r="WXW87" s="4"/>
      <c r="WXX87" s="4"/>
      <c r="WXY87" s="4"/>
      <c r="WXZ87" s="4"/>
      <c r="WYA87" s="4"/>
      <c r="WYB87" s="4"/>
      <c r="WYC87" s="4"/>
      <c r="WYD87" s="4"/>
      <c r="WYE87" s="4"/>
      <c r="WYF87" s="4"/>
      <c r="WYG87" s="4"/>
      <c r="WYH87" s="4"/>
      <c r="WYI87" s="4"/>
      <c r="WYJ87" s="4"/>
      <c r="WYK87" s="4"/>
      <c r="WYL87" s="4"/>
      <c r="WYM87" s="4"/>
      <c r="WYN87" s="4"/>
      <c r="WYO87" s="4"/>
      <c r="WYP87" s="4"/>
      <c r="WYQ87" s="4"/>
      <c r="WYR87" s="4"/>
      <c r="WYS87" s="4"/>
      <c r="WYT87" s="4"/>
      <c r="WYU87" s="4"/>
      <c r="WYV87" s="4"/>
      <c r="WYW87" s="4"/>
      <c r="WYX87" s="4"/>
      <c r="WYY87" s="4"/>
      <c r="WYZ87" s="4"/>
      <c r="WZA87" s="4"/>
      <c r="WZB87" s="4"/>
      <c r="WZC87" s="4"/>
      <c r="WZD87" s="4"/>
      <c r="WZE87" s="4"/>
      <c r="WZF87" s="4"/>
      <c r="WZG87" s="4"/>
      <c r="WZH87" s="4"/>
      <c r="WZI87" s="4"/>
      <c r="WZJ87" s="4"/>
      <c r="WZK87" s="4"/>
      <c r="WZL87" s="4"/>
      <c r="WZM87" s="4"/>
      <c r="WZN87" s="4"/>
      <c r="WZO87" s="4"/>
      <c r="WZP87" s="4"/>
      <c r="WZQ87" s="4"/>
      <c r="WZR87" s="4"/>
      <c r="WZS87" s="4"/>
      <c r="WZT87" s="4"/>
      <c r="WZU87" s="4"/>
      <c r="WZV87" s="4"/>
      <c r="WZW87" s="4"/>
      <c r="WZX87" s="4"/>
      <c r="WZY87" s="4"/>
      <c r="WZZ87" s="4"/>
      <c r="XAA87" s="4"/>
      <c r="XAB87" s="4"/>
      <c r="XAC87" s="4"/>
      <c r="XAD87" s="4"/>
      <c r="XAE87" s="4"/>
      <c r="XAF87" s="4"/>
      <c r="XAG87" s="4"/>
      <c r="XAH87" s="4"/>
      <c r="XAI87" s="4"/>
      <c r="XAJ87" s="4"/>
      <c r="XAK87" s="4"/>
      <c r="XAL87" s="4"/>
      <c r="XAM87" s="4"/>
      <c r="XAN87" s="4"/>
      <c r="XAO87" s="4"/>
      <c r="XAP87" s="4"/>
      <c r="XAQ87" s="4"/>
      <c r="XAR87" s="4"/>
      <c r="XAS87" s="4"/>
      <c r="XAT87" s="4"/>
      <c r="XAU87" s="4"/>
      <c r="XAV87" s="4"/>
      <c r="XAW87" s="4"/>
      <c r="XAX87" s="4"/>
      <c r="XAY87" s="4"/>
      <c r="XAZ87" s="4"/>
      <c r="XBA87" s="4"/>
      <c r="XBB87" s="4"/>
      <c r="XBC87" s="4"/>
      <c r="XBD87" s="4"/>
      <c r="XBE87" s="4"/>
      <c r="XBF87" s="4"/>
      <c r="XBG87" s="4"/>
      <c r="XBH87" s="4"/>
      <c r="XBI87" s="4"/>
      <c r="XBJ87" s="4"/>
      <c r="XBK87" s="4"/>
      <c r="XBL87" s="4"/>
      <c r="XBM87" s="4"/>
      <c r="XBN87" s="4"/>
      <c r="XBO87" s="4"/>
      <c r="XBP87" s="4"/>
      <c r="XBQ87" s="4"/>
      <c r="XBR87" s="4"/>
      <c r="XBS87" s="4"/>
      <c r="XBT87" s="4"/>
      <c r="XBU87" s="4"/>
      <c r="XBV87" s="4"/>
      <c r="XBW87" s="4"/>
      <c r="XBX87" s="4"/>
      <c r="XBY87" s="4"/>
      <c r="XBZ87" s="4"/>
      <c r="XCA87" s="4"/>
      <c r="XCB87" s="4"/>
      <c r="XCC87" s="4"/>
      <c r="XCD87" s="4"/>
      <c r="XCE87" s="4"/>
      <c r="XCF87" s="4"/>
      <c r="XCG87" s="4"/>
      <c r="XCH87" s="4"/>
      <c r="XCI87" s="4"/>
      <c r="XCJ87" s="4"/>
      <c r="XCK87" s="4"/>
      <c r="XCL87" s="4"/>
      <c r="XCM87" s="4"/>
      <c r="XCN87" s="4"/>
      <c r="XCO87" s="4"/>
      <c r="XCP87" s="4"/>
      <c r="XCQ87" s="4"/>
      <c r="XCR87" s="4"/>
      <c r="XCS87" s="4"/>
      <c r="XCT87" s="4"/>
      <c r="XCU87" s="4"/>
      <c r="XCV87" s="4"/>
      <c r="XCW87" s="4"/>
      <c r="XCX87" s="4"/>
      <c r="XCY87" s="4"/>
      <c r="XCZ87" s="4"/>
      <c r="XDA87" s="4"/>
      <c r="XDB87" s="4"/>
      <c r="XDC87" s="4"/>
      <c r="XDD87" s="4"/>
      <c r="XDE87" s="4"/>
      <c r="XDF87" s="4"/>
      <c r="XDG87" s="4"/>
      <c r="XDH87" s="4"/>
      <c r="XDI87" s="4"/>
      <c r="XDJ87" s="4"/>
      <c r="XDK87" s="4"/>
      <c r="XDL87" s="4"/>
      <c r="XDM87" s="4"/>
      <c r="XDN87" s="4"/>
      <c r="XDO87" s="4"/>
      <c r="XDP87" s="4"/>
      <c r="XDQ87" s="4"/>
      <c r="XDR87" s="4"/>
      <c r="XDS87" s="4"/>
      <c r="XDT87" s="4"/>
      <c r="XDU87" s="4"/>
      <c r="XDV87" s="4"/>
      <c r="XDW87" s="4"/>
      <c r="XDX87" s="4"/>
      <c r="XDY87" s="4"/>
      <c r="XDZ87" s="4"/>
      <c r="XEA87" s="4"/>
      <c r="XEB87" s="4"/>
      <c r="XEC87" s="4"/>
      <c r="XED87" s="4"/>
      <c r="XEE87" s="4"/>
      <c r="XEF87" s="4"/>
      <c r="XEG87" s="4"/>
      <c r="XEH87" s="4"/>
      <c r="XEI87" s="4"/>
      <c r="XEJ87" s="4"/>
      <c r="XEK87" s="4"/>
    </row>
    <row r="88" spans="1:16365" s="29" customFormat="1" ht="13.5" customHeight="1" x14ac:dyDescent="0.25">
      <c r="A88" s="483" t="s">
        <v>172</v>
      </c>
      <c r="B88" s="483" t="s">
        <v>193</v>
      </c>
      <c r="C88" s="483" t="s">
        <v>272</v>
      </c>
      <c r="D88" s="483" t="s">
        <v>281</v>
      </c>
      <c r="E88" s="483" t="s">
        <v>183</v>
      </c>
      <c r="F88" s="483" t="s">
        <v>177</v>
      </c>
      <c r="G88" s="483" t="s">
        <v>178</v>
      </c>
      <c r="H88" s="483" t="s">
        <v>179</v>
      </c>
      <c r="I88" s="484" t="s">
        <v>593</v>
      </c>
      <c r="J88" s="490">
        <v>132403674827086.31</v>
      </c>
      <c r="K88" s="490" t="s">
        <v>296</v>
      </c>
      <c r="L88" s="3"/>
      <c r="M88" s="205" t="s">
        <v>179</v>
      </c>
      <c r="N88" s="44">
        <f t="shared" si="2"/>
        <v>0.67749383957111264</v>
      </c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  <c r="AMO88" s="4"/>
      <c r="AMP88" s="4"/>
      <c r="AMQ88" s="4"/>
      <c r="AMR88" s="4"/>
      <c r="AMS88" s="4"/>
      <c r="AMT88" s="4"/>
      <c r="AMU88" s="4"/>
      <c r="AMV88" s="4"/>
      <c r="AMW88" s="4"/>
      <c r="AMX88" s="4"/>
      <c r="AMY88" s="4"/>
      <c r="AMZ88" s="4"/>
      <c r="ANA88" s="4"/>
      <c r="ANB88" s="4"/>
      <c r="ANC88" s="4"/>
      <c r="AND88" s="4"/>
      <c r="ANE88" s="4"/>
      <c r="ANF88" s="4"/>
      <c r="ANG88" s="4"/>
      <c r="ANH88" s="4"/>
      <c r="ANI88" s="4"/>
      <c r="ANJ88" s="4"/>
      <c r="ANK88" s="4"/>
      <c r="ANL88" s="4"/>
      <c r="ANM88" s="4"/>
      <c r="ANN88" s="4"/>
      <c r="ANO88" s="4"/>
      <c r="ANP88" s="4"/>
      <c r="ANQ88" s="4"/>
      <c r="ANR88" s="4"/>
      <c r="ANS88" s="4"/>
      <c r="ANT88" s="4"/>
      <c r="ANU88" s="4"/>
      <c r="ANV88" s="4"/>
      <c r="ANW88" s="4"/>
      <c r="ANX88" s="4"/>
      <c r="ANY88" s="4"/>
      <c r="ANZ88" s="4"/>
      <c r="AOA88" s="4"/>
      <c r="AOB88" s="4"/>
      <c r="AOC88" s="4"/>
      <c r="AOD88" s="4"/>
      <c r="AOE88" s="4"/>
      <c r="AOF88" s="4"/>
      <c r="AOG88" s="4"/>
      <c r="AOH88" s="4"/>
      <c r="AOI88" s="4"/>
      <c r="AOJ88" s="4"/>
      <c r="AOK88" s="4"/>
      <c r="AOL88" s="4"/>
      <c r="AOM88" s="4"/>
      <c r="AON88" s="4"/>
      <c r="AOO88" s="4"/>
      <c r="AOP88" s="4"/>
      <c r="AOQ88" s="4"/>
      <c r="AOR88" s="4"/>
      <c r="AOS88" s="4"/>
      <c r="AOT88" s="4"/>
      <c r="AOU88" s="4"/>
      <c r="AOV88" s="4"/>
      <c r="AOW88" s="4"/>
      <c r="AOX88" s="4"/>
      <c r="AOY88" s="4"/>
      <c r="AOZ88" s="4"/>
      <c r="APA88" s="4"/>
      <c r="APB88" s="4"/>
      <c r="APC88" s="4"/>
      <c r="APD88" s="4"/>
      <c r="APE88" s="4"/>
      <c r="APF88" s="4"/>
      <c r="APG88" s="4"/>
      <c r="APH88" s="4"/>
      <c r="API88" s="4"/>
      <c r="APJ88" s="4"/>
      <c r="APK88" s="4"/>
      <c r="APL88" s="4"/>
      <c r="APM88" s="4"/>
      <c r="APN88" s="4"/>
      <c r="APO88" s="4"/>
      <c r="APP88" s="4"/>
      <c r="APQ88" s="4"/>
      <c r="APR88" s="4"/>
      <c r="APS88" s="4"/>
      <c r="APT88" s="4"/>
      <c r="APU88" s="4"/>
      <c r="APV88" s="4"/>
      <c r="APW88" s="4"/>
      <c r="APX88" s="4"/>
      <c r="APY88" s="4"/>
      <c r="APZ88" s="4"/>
      <c r="AQA88" s="4"/>
      <c r="AQB88" s="4"/>
      <c r="AQC88" s="4"/>
      <c r="AQD88" s="4"/>
      <c r="AQE88" s="4"/>
      <c r="AQF88" s="4"/>
      <c r="AQG88" s="4"/>
      <c r="AQH88" s="4"/>
      <c r="AQI88" s="4"/>
      <c r="AQJ88" s="4"/>
      <c r="AQK88" s="4"/>
      <c r="AQL88" s="4"/>
      <c r="AQM88" s="4"/>
      <c r="AQN88" s="4"/>
      <c r="AQO88" s="4"/>
      <c r="AQP88" s="4"/>
      <c r="AQQ88" s="4"/>
      <c r="AQR88" s="4"/>
      <c r="AQS88" s="4"/>
      <c r="AQT88" s="4"/>
      <c r="AQU88" s="4"/>
      <c r="AQV88" s="4"/>
      <c r="AQW88" s="4"/>
      <c r="AQX88" s="4"/>
      <c r="AQY88" s="4"/>
      <c r="AQZ88" s="4"/>
      <c r="ARA88" s="4"/>
      <c r="ARB88" s="4"/>
      <c r="ARC88" s="4"/>
      <c r="ARD88" s="4"/>
      <c r="ARE88" s="4"/>
      <c r="ARF88" s="4"/>
      <c r="ARG88" s="4"/>
      <c r="ARH88" s="4"/>
      <c r="ARI88" s="4"/>
      <c r="ARJ88" s="4"/>
      <c r="ARK88" s="4"/>
      <c r="ARL88" s="4"/>
      <c r="ARM88" s="4"/>
      <c r="ARN88" s="4"/>
      <c r="ARO88" s="4"/>
      <c r="ARP88" s="4"/>
      <c r="ARQ88" s="4"/>
      <c r="ARR88" s="4"/>
      <c r="ARS88" s="4"/>
      <c r="ART88" s="4"/>
      <c r="ARU88" s="4"/>
      <c r="ARV88" s="4"/>
      <c r="ARW88" s="4"/>
      <c r="ARX88" s="4"/>
      <c r="ARY88" s="4"/>
      <c r="ARZ88" s="4"/>
      <c r="ASA88" s="4"/>
      <c r="ASB88" s="4"/>
      <c r="ASC88" s="4"/>
      <c r="ASD88" s="4"/>
      <c r="ASE88" s="4"/>
      <c r="ASF88" s="4"/>
      <c r="ASG88" s="4"/>
      <c r="ASH88" s="4"/>
      <c r="ASI88" s="4"/>
      <c r="ASJ88" s="4"/>
      <c r="ASK88" s="4"/>
      <c r="ASL88" s="4"/>
      <c r="ASM88" s="4"/>
      <c r="ASN88" s="4"/>
      <c r="ASO88" s="4"/>
      <c r="ASP88" s="4"/>
      <c r="ASQ88" s="4"/>
      <c r="ASR88" s="4"/>
      <c r="ASS88" s="4"/>
      <c r="AST88" s="4"/>
      <c r="ASU88" s="4"/>
      <c r="ASV88" s="4"/>
      <c r="ASW88" s="4"/>
      <c r="ASX88" s="4"/>
      <c r="ASY88" s="4"/>
      <c r="ASZ88" s="4"/>
      <c r="ATA88" s="4"/>
      <c r="ATB88" s="4"/>
      <c r="ATC88" s="4"/>
      <c r="ATD88" s="4"/>
      <c r="ATE88" s="4"/>
      <c r="ATF88" s="4"/>
      <c r="ATG88" s="4"/>
      <c r="ATH88" s="4"/>
      <c r="ATI88" s="4"/>
      <c r="ATJ88" s="4"/>
      <c r="ATK88" s="4"/>
      <c r="ATL88" s="4"/>
      <c r="ATM88" s="4"/>
      <c r="ATN88" s="4"/>
      <c r="ATO88" s="4"/>
      <c r="ATP88" s="4"/>
      <c r="ATQ88" s="4"/>
      <c r="ATR88" s="4"/>
      <c r="ATS88" s="4"/>
      <c r="ATT88" s="4"/>
      <c r="ATU88" s="4"/>
      <c r="ATV88" s="4"/>
      <c r="ATW88" s="4"/>
      <c r="ATX88" s="4"/>
      <c r="ATY88" s="4"/>
      <c r="ATZ88" s="4"/>
      <c r="AUA88" s="4"/>
      <c r="AUB88" s="4"/>
      <c r="AUC88" s="4"/>
      <c r="AUD88" s="4"/>
      <c r="AUE88" s="4"/>
      <c r="AUF88" s="4"/>
      <c r="AUG88" s="4"/>
      <c r="AUH88" s="4"/>
      <c r="AUI88" s="4"/>
      <c r="AUJ88" s="4"/>
      <c r="AUK88" s="4"/>
      <c r="AUL88" s="4"/>
      <c r="AUM88" s="4"/>
      <c r="AUN88" s="4"/>
      <c r="AUO88" s="4"/>
      <c r="AUP88" s="4"/>
      <c r="AUQ88" s="4"/>
      <c r="AUR88" s="4"/>
      <c r="AUS88" s="4"/>
      <c r="AUT88" s="4"/>
      <c r="AUU88" s="4"/>
      <c r="AUV88" s="4"/>
      <c r="AUW88" s="4"/>
      <c r="AUX88" s="4"/>
      <c r="AUY88" s="4"/>
      <c r="AUZ88" s="4"/>
      <c r="AVA88" s="4"/>
      <c r="AVB88" s="4"/>
      <c r="AVC88" s="4"/>
      <c r="AVD88" s="4"/>
      <c r="AVE88" s="4"/>
      <c r="AVF88" s="4"/>
      <c r="AVG88" s="4"/>
      <c r="AVH88" s="4"/>
      <c r="AVI88" s="4"/>
      <c r="AVJ88" s="4"/>
      <c r="AVK88" s="4"/>
      <c r="AVL88" s="4"/>
      <c r="AVM88" s="4"/>
      <c r="AVN88" s="4"/>
      <c r="AVO88" s="4"/>
      <c r="AVP88" s="4"/>
      <c r="AVQ88" s="4"/>
      <c r="AVR88" s="4"/>
      <c r="AVS88" s="4"/>
      <c r="AVT88" s="4"/>
      <c r="AVU88" s="4"/>
      <c r="AVV88" s="4"/>
      <c r="AVW88" s="4"/>
      <c r="AVX88" s="4"/>
      <c r="AVY88" s="4"/>
      <c r="AVZ88" s="4"/>
      <c r="AWA88" s="4"/>
      <c r="AWB88" s="4"/>
      <c r="AWC88" s="4"/>
      <c r="AWD88" s="4"/>
      <c r="AWE88" s="4"/>
      <c r="AWF88" s="4"/>
      <c r="AWG88" s="4"/>
      <c r="AWH88" s="4"/>
      <c r="AWI88" s="4"/>
      <c r="AWJ88" s="4"/>
      <c r="AWK88" s="4"/>
      <c r="AWL88" s="4"/>
      <c r="AWM88" s="4"/>
      <c r="AWN88" s="4"/>
      <c r="AWO88" s="4"/>
      <c r="AWP88" s="4"/>
      <c r="AWQ88" s="4"/>
      <c r="AWR88" s="4"/>
      <c r="AWS88" s="4"/>
      <c r="AWT88" s="4"/>
      <c r="AWU88" s="4"/>
      <c r="AWV88" s="4"/>
      <c r="AWW88" s="4"/>
      <c r="AWX88" s="4"/>
      <c r="AWY88" s="4"/>
      <c r="AWZ88" s="4"/>
      <c r="AXA88" s="4"/>
      <c r="AXB88" s="4"/>
      <c r="AXC88" s="4"/>
      <c r="AXD88" s="4"/>
      <c r="AXE88" s="4"/>
      <c r="AXF88" s="4"/>
      <c r="AXG88" s="4"/>
      <c r="AXH88" s="4"/>
      <c r="AXI88" s="4"/>
      <c r="AXJ88" s="4"/>
      <c r="AXK88" s="4"/>
      <c r="AXL88" s="4"/>
      <c r="AXM88" s="4"/>
      <c r="AXN88" s="4"/>
      <c r="AXO88" s="4"/>
      <c r="AXP88" s="4"/>
      <c r="AXQ88" s="4"/>
      <c r="AXR88" s="4"/>
      <c r="AXS88" s="4"/>
      <c r="AXT88" s="4"/>
      <c r="AXU88" s="4"/>
      <c r="AXV88" s="4"/>
      <c r="AXW88" s="4"/>
      <c r="AXX88" s="4"/>
      <c r="AXY88" s="4"/>
      <c r="AXZ88" s="4"/>
      <c r="AYA88" s="4"/>
      <c r="AYB88" s="4"/>
      <c r="AYC88" s="4"/>
      <c r="AYD88" s="4"/>
      <c r="AYE88" s="4"/>
      <c r="AYF88" s="4"/>
      <c r="AYG88" s="4"/>
      <c r="AYH88" s="4"/>
      <c r="AYI88" s="4"/>
      <c r="AYJ88" s="4"/>
      <c r="AYK88" s="4"/>
      <c r="AYL88" s="4"/>
      <c r="AYM88" s="4"/>
      <c r="AYN88" s="4"/>
      <c r="AYO88" s="4"/>
      <c r="AYP88" s="4"/>
      <c r="AYQ88" s="4"/>
      <c r="AYR88" s="4"/>
      <c r="AYS88" s="4"/>
      <c r="AYT88" s="4"/>
      <c r="AYU88" s="4"/>
      <c r="AYV88" s="4"/>
      <c r="AYW88" s="4"/>
      <c r="AYX88" s="4"/>
      <c r="AYY88" s="4"/>
      <c r="AYZ88" s="4"/>
      <c r="AZA88" s="4"/>
      <c r="AZB88" s="4"/>
      <c r="AZC88" s="4"/>
      <c r="AZD88" s="4"/>
      <c r="AZE88" s="4"/>
      <c r="AZF88" s="4"/>
      <c r="AZG88" s="4"/>
      <c r="AZH88" s="4"/>
      <c r="AZI88" s="4"/>
      <c r="AZJ88" s="4"/>
      <c r="AZK88" s="4"/>
      <c r="AZL88" s="4"/>
      <c r="AZM88" s="4"/>
      <c r="AZN88" s="4"/>
      <c r="AZO88" s="4"/>
      <c r="AZP88" s="4"/>
      <c r="AZQ88" s="4"/>
      <c r="AZR88" s="4"/>
      <c r="AZS88" s="4"/>
      <c r="AZT88" s="4"/>
      <c r="AZU88" s="4"/>
      <c r="AZV88" s="4"/>
      <c r="AZW88" s="4"/>
      <c r="AZX88" s="4"/>
      <c r="AZY88" s="4"/>
      <c r="AZZ88" s="4"/>
      <c r="BAA88" s="4"/>
      <c r="BAB88" s="4"/>
      <c r="BAC88" s="4"/>
      <c r="BAD88" s="4"/>
      <c r="BAE88" s="4"/>
      <c r="BAF88" s="4"/>
      <c r="BAG88" s="4"/>
      <c r="BAH88" s="4"/>
      <c r="BAI88" s="4"/>
      <c r="BAJ88" s="4"/>
      <c r="BAK88" s="4"/>
      <c r="BAL88" s="4"/>
      <c r="BAM88" s="4"/>
      <c r="BAN88" s="4"/>
      <c r="BAO88" s="4"/>
      <c r="BAP88" s="4"/>
      <c r="BAQ88" s="4"/>
      <c r="BAR88" s="4"/>
      <c r="BAS88" s="4"/>
      <c r="BAT88" s="4"/>
      <c r="BAU88" s="4"/>
      <c r="BAV88" s="4"/>
      <c r="BAW88" s="4"/>
      <c r="BAX88" s="4"/>
      <c r="BAY88" s="4"/>
      <c r="BAZ88" s="4"/>
      <c r="BBA88" s="4"/>
      <c r="BBB88" s="4"/>
      <c r="BBC88" s="4"/>
      <c r="BBD88" s="4"/>
      <c r="BBE88" s="4"/>
      <c r="BBF88" s="4"/>
      <c r="BBG88" s="4"/>
      <c r="BBH88" s="4"/>
      <c r="BBI88" s="4"/>
      <c r="BBJ88" s="4"/>
      <c r="BBK88" s="4"/>
      <c r="BBL88" s="4"/>
      <c r="BBM88" s="4"/>
      <c r="BBN88" s="4"/>
      <c r="BBO88" s="4"/>
      <c r="BBP88" s="4"/>
      <c r="BBQ88" s="4"/>
      <c r="BBR88" s="4"/>
      <c r="BBS88" s="4"/>
      <c r="BBT88" s="4"/>
      <c r="BBU88" s="4"/>
      <c r="BBV88" s="4"/>
      <c r="BBW88" s="4"/>
      <c r="BBX88" s="4"/>
      <c r="BBY88" s="4"/>
      <c r="BBZ88" s="4"/>
      <c r="BCA88" s="4"/>
      <c r="BCB88" s="4"/>
      <c r="BCC88" s="4"/>
      <c r="BCD88" s="4"/>
      <c r="BCE88" s="4"/>
      <c r="BCF88" s="4"/>
      <c r="BCG88" s="4"/>
      <c r="BCH88" s="4"/>
      <c r="BCI88" s="4"/>
      <c r="BCJ88" s="4"/>
      <c r="BCK88" s="4"/>
      <c r="BCL88" s="4"/>
      <c r="BCM88" s="4"/>
      <c r="BCN88" s="4"/>
      <c r="BCO88" s="4"/>
      <c r="BCP88" s="4"/>
      <c r="BCQ88" s="4"/>
      <c r="BCR88" s="4"/>
      <c r="BCS88" s="4"/>
      <c r="BCT88" s="4"/>
      <c r="BCU88" s="4"/>
      <c r="BCV88" s="4"/>
      <c r="BCW88" s="4"/>
      <c r="BCX88" s="4"/>
      <c r="BCY88" s="4"/>
      <c r="BCZ88" s="4"/>
      <c r="BDA88" s="4"/>
      <c r="BDB88" s="4"/>
      <c r="BDC88" s="4"/>
      <c r="BDD88" s="4"/>
      <c r="BDE88" s="4"/>
      <c r="BDF88" s="4"/>
      <c r="BDG88" s="4"/>
      <c r="BDH88" s="4"/>
      <c r="BDI88" s="4"/>
      <c r="BDJ88" s="4"/>
      <c r="BDK88" s="4"/>
      <c r="BDL88" s="4"/>
      <c r="BDM88" s="4"/>
      <c r="BDN88" s="4"/>
      <c r="BDO88" s="4"/>
      <c r="BDP88" s="4"/>
      <c r="BDQ88" s="4"/>
      <c r="BDR88" s="4"/>
      <c r="BDS88" s="4"/>
      <c r="BDT88" s="4"/>
      <c r="BDU88" s="4"/>
      <c r="BDV88" s="4"/>
      <c r="BDW88" s="4"/>
      <c r="BDX88" s="4"/>
      <c r="BDY88" s="4"/>
      <c r="BDZ88" s="4"/>
      <c r="BEA88" s="4"/>
      <c r="BEB88" s="4"/>
      <c r="BEC88" s="4"/>
      <c r="BED88" s="4"/>
      <c r="BEE88" s="4"/>
      <c r="BEF88" s="4"/>
      <c r="BEG88" s="4"/>
      <c r="BEH88" s="4"/>
      <c r="BEI88" s="4"/>
      <c r="BEJ88" s="4"/>
      <c r="BEK88" s="4"/>
      <c r="BEL88" s="4"/>
      <c r="BEM88" s="4"/>
      <c r="BEN88" s="4"/>
      <c r="BEO88" s="4"/>
      <c r="BEP88" s="4"/>
      <c r="BEQ88" s="4"/>
      <c r="BER88" s="4"/>
      <c r="BES88" s="4"/>
      <c r="BET88" s="4"/>
      <c r="BEU88" s="4"/>
      <c r="BEV88" s="4"/>
      <c r="BEW88" s="4"/>
      <c r="BEX88" s="4"/>
      <c r="BEY88" s="4"/>
      <c r="BEZ88" s="4"/>
      <c r="BFA88" s="4"/>
      <c r="BFB88" s="4"/>
      <c r="BFC88" s="4"/>
      <c r="BFD88" s="4"/>
      <c r="BFE88" s="4"/>
      <c r="BFF88" s="4"/>
      <c r="BFG88" s="4"/>
      <c r="BFH88" s="4"/>
      <c r="BFI88" s="4"/>
      <c r="BFJ88" s="4"/>
      <c r="BFK88" s="4"/>
      <c r="BFL88" s="4"/>
      <c r="BFM88" s="4"/>
      <c r="BFN88" s="4"/>
      <c r="BFO88" s="4"/>
      <c r="BFP88" s="4"/>
      <c r="BFQ88" s="4"/>
      <c r="BFR88" s="4"/>
      <c r="BFS88" s="4"/>
      <c r="BFT88" s="4"/>
      <c r="BFU88" s="4"/>
      <c r="BFV88" s="4"/>
      <c r="BFW88" s="4"/>
      <c r="BFX88" s="4"/>
      <c r="BFY88" s="4"/>
      <c r="BFZ88" s="4"/>
      <c r="BGA88" s="4"/>
      <c r="BGB88" s="4"/>
      <c r="BGC88" s="4"/>
      <c r="BGD88" s="4"/>
      <c r="BGE88" s="4"/>
      <c r="BGF88" s="4"/>
      <c r="BGG88" s="4"/>
      <c r="BGH88" s="4"/>
      <c r="BGI88" s="4"/>
      <c r="BGJ88" s="4"/>
      <c r="BGK88" s="4"/>
      <c r="BGL88" s="4"/>
      <c r="BGM88" s="4"/>
      <c r="BGN88" s="4"/>
      <c r="BGO88" s="4"/>
      <c r="BGP88" s="4"/>
      <c r="BGQ88" s="4"/>
      <c r="BGR88" s="4"/>
      <c r="BGS88" s="4"/>
      <c r="BGT88" s="4"/>
      <c r="BGU88" s="4"/>
      <c r="BGV88" s="4"/>
      <c r="BGW88" s="4"/>
      <c r="BGX88" s="4"/>
      <c r="BGY88" s="4"/>
      <c r="BGZ88" s="4"/>
      <c r="BHA88" s="4"/>
      <c r="BHB88" s="4"/>
      <c r="BHC88" s="4"/>
      <c r="BHD88" s="4"/>
      <c r="BHE88" s="4"/>
      <c r="BHF88" s="4"/>
      <c r="BHG88" s="4"/>
      <c r="BHH88" s="4"/>
      <c r="BHI88" s="4"/>
      <c r="BHJ88" s="4"/>
      <c r="BHK88" s="4"/>
      <c r="BHL88" s="4"/>
      <c r="BHM88" s="4"/>
      <c r="BHN88" s="4"/>
      <c r="BHO88" s="4"/>
      <c r="BHP88" s="4"/>
      <c r="BHQ88" s="4"/>
      <c r="BHR88" s="4"/>
      <c r="BHS88" s="4"/>
      <c r="BHT88" s="4"/>
      <c r="BHU88" s="4"/>
      <c r="BHV88" s="4"/>
      <c r="BHW88" s="4"/>
      <c r="BHX88" s="4"/>
      <c r="BHY88" s="4"/>
      <c r="BHZ88" s="4"/>
      <c r="BIA88" s="4"/>
      <c r="BIB88" s="4"/>
      <c r="BIC88" s="4"/>
      <c r="BID88" s="4"/>
      <c r="BIE88" s="4"/>
      <c r="BIF88" s="4"/>
      <c r="BIG88" s="4"/>
      <c r="BIH88" s="4"/>
      <c r="BII88" s="4"/>
      <c r="BIJ88" s="4"/>
      <c r="BIK88" s="4"/>
      <c r="BIL88" s="4"/>
      <c r="BIM88" s="4"/>
      <c r="BIN88" s="4"/>
      <c r="BIO88" s="4"/>
      <c r="BIP88" s="4"/>
      <c r="BIQ88" s="4"/>
      <c r="BIR88" s="4"/>
      <c r="BIS88" s="4"/>
      <c r="BIT88" s="4"/>
      <c r="BIU88" s="4"/>
      <c r="BIV88" s="4"/>
      <c r="BIW88" s="4"/>
      <c r="BIX88" s="4"/>
      <c r="BIY88" s="4"/>
      <c r="BIZ88" s="4"/>
      <c r="BJA88" s="4"/>
      <c r="BJB88" s="4"/>
      <c r="BJC88" s="4"/>
      <c r="BJD88" s="4"/>
      <c r="BJE88" s="4"/>
      <c r="BJF88" s="4"/>
      <c r="BJG88" s="4"/>
      <c r="BJH88" s="4"/>
      <c r="BJI88" s="4"/>
      <c r="BJJ88" s="4"/>
      <c r="BJK88" s="4"/>
      <c r="BJL88" s="4"/>
      <c r="BJM88" s="4"/>
      <c r="BJN88" s="4"/>
      <c r="BJO88" s="4"/>
      <c r="BJP88" s="4"/>
      <c r="BJQ88" s="4"/>
      <c r="BJR88" s="4"/>
      <c r="BJS88" s="4"/>
      <c r="BJT88" s="4"/>
      <c r="BJU88" s="4"/>
      <c r="BJV88" s="4"/>
      <c r="BJW88" s="4"/>
      <c r="BJX88" s="4"/>
      <c r="BJY88" s="4"/>
      <c r="BJZ88" s="4"/>
      <c r="BKA88" s="4"/>
      <c r="BKB88" s="4"/>
      <c r="BKC88" s="4"/>
      <c r="BKD88" s="4"/>
      <c r="BKE88" s="4"/>
      <c r="BKF88" s="4"/>
      <c r="BKG88" s="4"/>
      <c r="BKH88" s="4"/>
      <c r="BKI88" s="4"/>
      <c r="BKJ88" s="4"/>
      <c r="BKK88" s="4"/>
      <c r="BKL88" s="4"/>
      <c r="BKM88" s="4"/>
      <c r="BKN88" s="4"/>
      <c r="BKO88" s="4"/>
      <c r="BKP88" s="4"/>
      <c r="BKQ88" s="4"/>
      <c r="BKR88" s="4"/>
      <c r="BKS88" s="4"/>
      <c r="BKT88" s="4"/>
      <c r="BKU88" s="4"/>
      <c r="BKV88" s="4"/>
      <c r="BKW88" s="4"/>
      <c r="BKX88" s="4"/>
      <c r="BKY88" s="4"/>
      <c r="BKZ88" s="4"/>
      <c r="BLA88" s="4"/>
      <c r="BLB88" s="4"/>
      <c r="BLC88" s="4"/>
      <c r="BLD88" s="4"/>
      <c r="BLE88" s="4"/>
      <c r="BLF88" s="4"/>
      <c r="BLG88" s="4"/>
      <c r="BLH88" s="4"/>
      <c r="BLI88" s="4"/>
      <c r="BLJ88" s="4"/>
      <c r="BLK88" s="4"/>
      <c r="BLL88" s="4"/>
      <c r="BLM88" s="4"/>
      <c r="BLN88" s="4"/>
      <c r="BLO88" s="4"/>
      <c r="BLP88" s="4"/>
      <c r="BLQ88" s="4"/>
      <c r="BLR88" s="4"/>
      <c r="BLS88" s="4"/>
      <c r="BLT88" s="4"/>
      <c r="BLU88" s="4"/>
      <c r="BLV88" s="4"/>
      <c r="BLW88" s="4"/>
      <c r="BLX88" s="4"/>
      <c r="BLY88" s="4"/>
      <c r="BLZ88" s="4"/>
      <c r="BMA88" s="4"/>
      <c r="BMB88" s="4"/>
      <c r="BMC88" s="4"/>
      <c r="BMD88" s="4"/>
      <c r="BME88" s="4"/>
      <c r="BMF88" s="4"/>
      <c r="BMG88" s="4"/>
      <c r="BMH88" s="4"/>
      <c r="BMI88" s="4"/>
      <c r="BMJ88" s="4"/>
      <c r="BMK88" s="4"/>
      <c r="BML88" s="4"/>
      <c r="BMM88" s="4"/>
      <c r="BMN88" s="4"/>
      <c r="BMO88" s="4"/>
      <c r="BMP88" s="4"/>
      <c r="BMQ88" s="4"/>
      <c r="BMR88" s="4"/>
      <c r="BMS88" s="4"/>
      <c r="BMT88" s="4"/>
      <c r="BMU88" s="4"/>
      <c r="BMV88" s="4"/>
      <c r="BMW88" s="4"/>
      <c r="BMX88" s="4"/>
      <c r="BMY88" s="4"/>
      <c r="BMZ88" s="4"/>
      <c r="BNA88" s="4"/>
      <c r="BNB88" s="4"/>
      <c r="BNC88" s="4"/>
      <c r="BND88" s="4"/>
      <c r="BNE88" s="4"/>
      <c r="BNF88" s="4"/>
      <c r="BNG88" s="4"/>
      <c r="BNH88" s="4"/>
      <c r="BNI88" s="4"/>
      <c r="BNJ88" s="4"/>
      <c r="BNK88" s="4"/>
      <c r="BNL88" s="4"/>
      <c r="BNM88" s="4"/>
      <c r="BNN88" s="4"/>
      <c r="BNO88" s="4"/>
      <c r="BNP88" s="4"/>
      <c r="BNQ88" s="4"/>
      <c r="BNR88" s="4"/>
      <c r="BNS88" s="4"/>
      <c r="BNT88" s="4"/>
      <c r="BNU88" s="4"/>
      <c r="BNV88" s="4"/>
      <c r="BNW88" s="4"/>
      <c r="BNX88" s="4"/>
      <c r="BNY88" s="4"/>
      <c r="BNZ88" s="4"/>
      <c r="BOA88" s="4"/>
      <c r="BOB88" s="4"/>
      <c r="BOC88" s="4"/>
      <c r="BOD88" s="4"/>
      <c r="BOE88" s="4"/>
      <c r="BOF88" s="4"/>
      <c r="BOG88" s="4"/>
      <c r="BOH88" s="4"/>
      <c r="BOI88" s="4"/>
      <c r="BOJ88" s="4"/>
      <c r="BOK88" s="4"/>
      <c r="BOL88" s="4"/>
      <c r="BOM88" s="4"/>
      <c r="BON88" s="4"/>
      <c r="BOO88" s="4"/>
      <c r="BOP88" s="4"/>
      <c r="BOQ88" s="4"/>
      <c r="BOR88" s="4"/>
      <c r="BOS88" s="4"/>
      <c r="BOT88" s="4"/>
      <c r="BOU88" s="4"/>
      <c r="BOV88" s="4"/>
      <c r="BOW88" s="4"/>
      <c r="BOX88" s="4"/>
      <c r="BOY88" s="4"/>
      <c r="BOZ88" s="4"/>
      <c r="BPA88" s="4"/>
      <c r="BPB88" s="4"/>
      <c r="BPC88" s="4"/>
      <c r="BPD88" s="4"/>
      <c r="BPE88" s="4"/>
      <c r="BPF88" s="4"/>
      <c r="BPG88" s="4"/>
      <c r="BPH88" s="4"/>
      <c r="BPI88" s="4"/>
      <c r="BPJ88" s="4"/>
      <c r="BPK88" s="4"/>
      <c r="BPL88" s="4"/>
      <c r="BPM88" s="4"/>
      <c r="BPN88" s="4"/>
      <c r="BPO88" s="4"/>
      <c r="BPP88" s="4"/>
      <c r="BPQ88" s="4"/>
      <c r="BPR88" s="4"/>
      <c r="BPS88" s="4"/>
      <c r="BPT88" s="4"/>
      <c r="BPU88" s="4"/>
      <c r="BPV88" s="4"/>
      <c r="BPW88" s="4"/>
      <c r="BPX88" s="4"/>
      <c r="BPY88" s="4"/>
      <c r="BPZ88" s="4"/>
      <c r="BQA88" s="4"/>
      <c r="BQB88" s="4"/>
      <c r="BQC88" s="4"/>
      <c r="BQD88" s="4"/>
      <c r="BQE88" s="4"/>
      <c r="BQF88" s="4"/>
      <c r="BQG88" s="4"/>
      <c r="BQH88" s="4"/>
      <c r="BQI88" s="4"/>
      <c r="BQJ88" s="4"/>
      <c r="BQK88" s="4"/>
      <c r="BQL88" s="4"/>
      <c r="BQM88" s="4"/>
      <c r="BQN88" s="4"/>
      <c r="BQO88" s="4"/>
      <c r="BQP88" s="4"/>
      <c r="BQQ88" s="4"/>
      <c r="BQR88" s="4"/>
      <c r="BQS88" s="4"/>
      <c r="BQT88" s="4"/>
      <c r="BQU88" s="4"/>
      <c r="BQV88" s="4"/>
      <c r="BQW88" s="4"/>
      <c r="BQX88" s="4"/>
      <c r="BQY88" s="4"/>
      <c r="BQZ88" s="4"/>
      <c r="BRA88" s="4"/>
      <c r="BRB88" s="4"/>
      <c r="BRC88" s="4"/>
      <c r="BRD88" s="4"/>
      <c r="BRE88" s="4"/>
      <c r="BRF88" s="4"/>
      <c r="BRG88" s="4"/>
      <c r="BRH88" s="4"/>
      <c r="BRI88" s="4"/>
      <c r="BRJ88" s="4"/>
      <c r="BRK88" s="4"/>
      <c r="BRL88" s="4"/>
      <c r="BRM88" s="4"/>
      <c r="BRN88" s="4"/>
      <c r="BRO88" s="4"/>
      <c r="BRP88" s="4"/>
      <c r="BRQ88" s="4"/>
      <c r="BRR88" s="4"/>
      <c r="BRS88" s="4"/>
      <c r="BRT88" s="4"/>
      <c r="BRU88" s="4"/>
      <c r="BRV88" s="4"/>
      <c r="BRW88" s="4"/>
      <c r="BRX88" s="4"/>
      <c r="BRY88" s="4"/>
      <c r="BRZ88" s="4"/>
      <c r="BSA88" s="4"/>
      <c r="BSB88" s="4"/>
      <c r="BSC88" s="4"/>
      <c r="BSD88" s="4"/>
      <c r="BSE88" s="4"/>
      <c r="BSF88" s="4"/>
      <c r="BSG88" s="4"/>
      <c r="BSH88" s="4"/>
      <c r="BSI88" s="4"/>
      <c r="BSJ88" s="4"/>
      <c r="BSK88" s="4"/>
      <c r="BSL88" s="4"/>
      <c r="BSM88" s="4"/>
      <c r="BSN88" s="4"/>
      <c r="BSO88" s="4"/>
      <c r="BSP88" s="4"/>
      <c r="BSQ88" s="4"/>
      <c r="BSR88" s="4"/>
      <c r="BSS88" s="4"/>
      <c r="BST88" s="4"/>
      <c r="BSU88" s="4"/>
      <c r="BSV88" s="4"/>
      <c r="BSW88" s="4"/>
      <c r="BSX88" s="4"/>
      <c r="BSY88" s="4"/>
      <c r="BSZ88" s="4"/>
      <c r="BTA88" s="4"/>
      <c r="BTB88" s="4"/>
      <c r="BTC88" s="4"/>
      <c r="BTD88" s="4"/>
      <c r="BTE88" s="4"/>
      <c r="BTF88" s="4"/>
      <c r="BTG88" s="4"/>
      <c r="BTH88" s="4"/>
      <c r="BTI88" s="4"/>
      <c r="BTJ88" s="4"/>
      <c r="BTK88" s="4"/>
      <c r="BTL88" s="4"/>
      <c r="BTM88" s="4"/>
      <c r="BTN88" s="4"/>
      <c r="BTO88" s="4"/>
      <c r="BTP88" s="4"/>
      <c r="BTQ88" s="4"/>
      <c r="BTR88" s="4"/>
      <c r="BTS88" s="4"/>
      <c r="BTT88" s="4"/>
      <c r="BTU88" s="4"/>
      <c r="BTV88" s="4"/>
      <c r="BTW88" s="4"/>
      <c r="BTX88" s="4"/>
      <c r="BTY88" s="4"/>
      <c r="BTZ88" s="4"/>
      <c r="BUA88" s="4"/>
      <c r="BUB88" s="4"/>
      <c r="BUC88" s="4"/>
      <c r="BUD88" s="4"/>
      <c r="BUE88" s="4"/>
      <c r="BUF88" s="4"/>
      <c r="BUG88" s="4"/>
      <c r="BUH88" s="4"/>
      <c r="BUI88" s="4"/>
      <c r="BUJ88" s="4"/>
      <c r="BUK88" s="4"/>
      <c r="BUL88" s="4"/>
      <c r="BUM88" s="4"/>
      <c r="BUN88" s="4"/>
      <c r="BUO88" s="4"/>
      <c r="BUP88" s="4"/>
      <c r="BUQ88" s="4"/>
      <c r="BUR88" s="4"/>
      <c r="BUS88" s="4"/>
      <c r="BUT88" s="4"/>
      <c r="BUU88" s="4"/>
      <c r="BUV88" s="4"/>
      <c r="BUW88" s="4"/>
      <c r="BUX88" s="4"/>
      <c r="BUY88" s="4"/>
      <c r="BUZ88" s="4"/>
      <c r="BVA88" s="4"/>
      <c r="BVB88" s="4"/>
      <c r="BVC88" s="4"/>
      <c r="BVD88" s="4"/>
      <c r="BVE88" s="4"/>
      <c r="BVF88" s="4"/>
      <c r="BVG88" s="4"/>
      <c r="BVH88" s="4"/>
      <c r="BVI88" s="4"/>
      <c r="BVJ88" s="4"/>
      <c r="BVK88" s="4"/>
      <c r="BVL88" s="4"/>
      <c r="BVM88" s="4"/>
      <c r="BVN88" s="4"/>
      <c r="BVO88" s="4"/>
      <c r="BVP88" s="4"/>
      <c r="BVQ88" s="4"/>
      <c r="BVR88" s="4"/>
      <c r="BVS88" s="4"/>
      <c r="BVT88" s="4"/>
      <c r="BVU88" s="4"/>
      <c r="BVV88" s="4"/>
      <c r="BVW88" s="4"/>
      <c r="BVX88" s="4"/>
      <c r="BVY88" s="4"/>
      <c r="BVZ88" s="4"/>
      <c r="BWA88" s="4"/>
      <c r="BWB88" s="4"/>
      <c r="BWC88" s="4"/>
      <c r="BWD88" s="4"/>
      <c r="BWE88" s="4"/>
      <c r="BWF88" s="4"/>
      <c r="BWG88" s="4"/>
      <c r="BWH88" s="4"/>
      <c r="BWI88" s="4"/>
      <c r="BWJ88" s="4"/>
      <c r="BWK88" s="4"/>
      <c r="BWL88" s="4"/>
      <c r="BWM88" s="4"/>
      <c r="BWN88" s="4"/>
      <c r="BWO88" s="4"/>
      <c r="BWP88" s="4"/>
      <c r="BWQ88" s="4"/>
      <c r="BWR88" s="4"/>
      <c r="BWS88" s="4"/>
      <c r="BWT88" s="4"/>
      <c r="BWU88" s="4"/>
      <c r="BWV88" s="4"/>
      <c r="BWW88" s="4"/>
      <c r="BWX88" s="4"/>
      <c r="BWY88" s="4"/>
      <c r="BWZ88" s="4"/>
      <c r="BXA88" s="4"/>
      <c r="BXB88" s="4"/>
      <c r="BXC88" s="4"/>
      <c r="BXD88" s="4"/>
      <c r="BXE88" s="4"/>
      <c r="BXF88" s="4"/>
      <c r="BXG88" s="4"/>
      <c r="BXH88" s="4"/>
      <c r="BXI88" s="4"/>
      <c r="BXJ88" s="4"/>
      <c r="BXK88" s="4"/>
      <c r="BXL88" s="4"/>
      <c r="BXM88" s="4"/>
      <c r="BXN88" s="4"/>
      <c r="BXO88" s="4"/>
      <c r="BXP88" s="4"/>
      <c r="BXQ88" s="4"/>
      <c r="BXR88" s="4"/>
      <c r="BXS88" s="4"/>
      <c r="BXT88" s="4"/>
      <c r="BXU88" s="4"/>
      <c r="BXV88" s="4"/>
      <c r="BXW88" s="4"/>
      <c r="BXX88" s="4"/>
      <c r="BXY88" s="4"/>
      <c r="BXZ88" s="4"/>
      <c r="BYA88" s="4"/>
      <c r="BYB88" s="4"/>
      <c r="BYC88" s="4"/>
      <c r="BYD88" s="4"/>
      <c r="BYE88" s="4"/>
      <c r="BYF88" s="4"/>
      <c r="BYG88" s="4"/>
      <c r="BYH88" s="4"/>
      <c r="BYI88" s="4"/>
      <c r="BYJ88" s="4"/>
      <c r="BYK88" s="4"/>
      <c r="BYL88" s="4"/>
      <c r="BYM88" s="4"/>
      <c r="BYN88" s="4"/>
      <c r="BYO88" s="4"/>
      <c r="BYP88" s="4"/>
      <c r="BYQ88" s="4"/>
      <c r="BYR88" s="4"/>
      <c r="BYS88" s="4"/>
      <c r="BYT88" s="4"/>
      <c r="BYU88" s="4"/>
      <c r="BYV88" s="4"/>
      <c r="BYW88" s="4"/>
      <c r="BYX88" s="4"/>
      <c r="BYY88" s="4"/>
      <c r="BYZ88" s="4"/>
      <c r="BZA88" s="4"/>
      <c r="BZB88" s="4"/>
      <c r="BZC88" s="4"/>
      <c r="BZD88" s="4"/>
      <c r="BZE88" s="4"/>
      <c r="BZF88" s="4"/>
      <c r="BZG88" s="4"/>
      <c r="BZH88" s="4"/>
      <c r="BZI88" s="4"/>
      <c r="BZJ88" s="4"/>
      <c r="BZK88" s="4"/>
      <c r="BZL88" s="4"/>
      <c r="BZM88" s="4"/>
      <c r="BZN88" s="4"/>
      <c r="BZO88" s="4"/>
      <c r="BZP88" s="4"/>
      <c r="BZQ88" s="4"/>
      <c r="BZR88" s="4"/>
      <c r="BZS88" s="4"/>
      <c r="BZT88" s="4"/>
      <c r="BZU88" s="4"/>
      <c r="BZV88" s="4"/>
      <c r="BZW88" s="4"/>
      <c r="BZX88" s="4"/>
      <c r="BZY88" s="4"/>
      <c r="BZZ88" s="4"/>
      <c r="CAA88" s="4"/>
      <c r="CAB88" s="4"/>
      <c r="CAC88" s="4"/>
      <c r="CAD88" s="4"/>
      <c r="CAE88" s="4"/>
      <c r="CAF88" s="4"/>
      <c r="CAG88" s="4"/>
      <c r="CAH88" s="4"/>
      <c r="CAI88" s="4"/>
      <c r="CAJ88" s="4"/>
      <c r="CAK88" s="4"/>
      <c r="CAL88" s="4"/>
      <c r="CAM88" s="4"/>
      <c r="CAN88" s="4"/>
      <c r="CAO88" s="4"/>
      <c r="CAP88" s="4"/>
      <c r="CAQ88" s="4"/>
      <c r="CAR88" s="4"/>
      <c r="CAS88" s="4"/>
      <c r="CAT88" s="4"/>
      <c r="CAU88" s="4"/>
      <c r="CAV88" s="4"/>
      <c r="CAW88" s="4"/>
      <c r="CAX88" s="4"/>
      <c r="CAY88" s="4"/>
      <c r="CAZ88" s="4"/>
      <c r="CBA88" s="4"/>
      <c r="CBB88" s="4"/>
      <c r="CBC88" s="4"/>
      <c r="CBD88" s="4"/>
      <c r="CBE88" s="4"/>
      <c r="CBF88" s="4"/>
      <c r="CBG88" s="4"/>
      <c r="CBH88" s="4"/>
      <c r="CBI88" s="4"/>
      <c r="CBJ88" s="4"/>
      <c r="CBK88" s="4"/>
      <c r="CBL88" s="4"/>
      <c r="CBM88" s="4"/>
      <c r="CBN88" s="4"/>
      <c r="CBO88" s="4"/>
      <c r="CBP88" s="4"/>
      <c r="CBQ88" s="4"/>
      <c r="CBR88" s="4"/>
      <c r="CBS88" s="4"/>
      <c r="CBT88" s="4"/>
      <c r="CBU88" s="4"/>
      <c r="CBV88" s="4"/>
      <c r="CBW88" s="4"/>
      <c r="CBX88" s="4"/>
      <c r="CBY88" s="4"/>
      <c r="CBZ88" s="4"/>
      <c r="CCA88" s="4"/>
      <c r="CCB88" s="4"/>
      <c r="CCC88" s="4"/>
      <c r="CCD88" s="4"/>
      <c r="CCE88" s="4"/>
      <c r="CCF88" s="4"/>
      <c r="CCG88" s="4"/>
      <c r="CCH88" s="4"/>
      <c r="CCI88" s="4"/>
      <c r="CCJ88" s="4"/>
      <c r="CCK88" s="4"/>
      <c r="CCL88" s="4"/>
      <c r="CCM88" s="4"/>
      <c r="CCN88" s="4"/>
      <c r="CCO88" s="4"/>
      <c r="CCP88" s="4"/>
      <c r="CCQ88" s="4"/>
      <c r="CCR88" s="4"/>
      <c r="CCS88" s="4"/>
      <c r="CCT88" s="4"/>
      <c r="CCU88" s="4"/>
      <c r="CCV88" s="4"/>
      <c r="CCW88" s="4"/>
      <c r="CCX88" s="4"/>
      <c r="CCY88" s="4"/>
      <c r="CCZ88" s="4"/>
      <c r="CDA88" s="4"/>
      <c r="CDB88" s="4"/>
      <c r="CDC88" s="4"/>
      <c r="CDD88" s="4"/>
      <c r="CDE88" s="4"/>
      <c r="CDF88" s="4"/>
      <c r="CDG88" s="4"/>
      <c r="CDH88" s="4"/>
      <c r="CDI88" s="4"/>
      <c r="CDJ88" s="4"/>
      <c r="CDK88" s="4"/>
      <c r="CDL88" s="4"/>
      <c r="CDM88" s="4"/>
      <c r="CDN88" s="4"/>
      <c r="CDO88" s="4"/>
      <c r="CDP88" s="4"/>
      <c r="CDQ88" s="4"/>
      <c r="CDR88" s="4"/>
      <c r="CDS88" s="4"/>
      <c r="CDT88" s="4"/>
      <c r="CDU88" s="4"/>
      <c r="CDV88" s="4"/>
      <c r="CDW88" s="4"/>
      <c r="CDX88" s="4"/>
      <c r="CDY88" s="4"/>
      <c r="CDZ88" s="4"/>
      <c r="CEA88" s="4"/>
      <c r="CEB88" s="4"/>
      <c r="CEC88" s="4"/>
      <c r="CED88" s="4"/>
      <c r="CEE88" s="4"/>
      <c r="CEF88" s="4"/>
      <c r="CEG88" s="4"/>
      <c r="CEH88" s="4"/>
      <c r="CEI88" s="4"/>
      <c r="CEJ88" s="4"/>
      <c r="CEK88" s="4"/>
      <c r="CEL88" s="4"/>
      <c r="CEM88" s="4"/>
      <c r="CEN88" s="4"/>
      <c r="CEO88" s="4"/>
      <c r="CEP88" s="4"/>
      <c r="CEQ88" s="4"/>
      <c r="CER88" s="4"/>
      <c r="CES88" s="4"/>
      <c r="CET88" s="4"/>
      <c r="CEU88" s="4"/>
      <c r="CEV88" s="4"/>
      <c r="CEW88" s="4"/>
      <c r="CEX88" s="4"/>
      <c r="CEY88" s="4"/>
      <c r="CEZ88" s="4"/>
      <c r="CFA88" s="4"/>
      <c r="CFB88" s="4"/>
      <c r="CFC88" s="4"/>
      <c r="CFD88" s="4"/>
      <c r="CFE88" s="4"/>
      <c r="CFF88" s="4"/>
      <c r="CFG88" s="4"/>
      <c r="CFH88" s="4"/>
      <c r="CFI88" s="4"/>
      <c r="CFJ88" s="4"/>
      <c r="CFK88" s="4"/>
      <c r="CFL88" s="4"/>
      <c r="CFM88" s="4"/>
      <c r="CFN88" s="4"/>
      <c r="CFO88" s="4"/>
      <c r="CFP88" s="4"/>
      <c r="CFQ88" s="4"/>
      <c r="CFR88" s="4"/>
      <c r="CFS88" s="4"/>
      <c r="CFT88" s="4"/>
      <c r="CFU88" s="4"/>
      <c r="CFV88" s="4"/>
      <c r="CFW88" s="4"/>
      <c r="CFX88" s="4"/>
      <c r="CFY88" s="4"/>
      <c r="CFZ88" s="4"/>
      <c r="CGA88" s="4"/>
      <c r="CGB88" s="4"/>
      <c r="CGC88" s="4"/>
      <c r="CGD88" s="4"/>
      <c r="CGE88" s="4"/>
      <c r="CGF88" s="4"/>
      <c r="CGG88" s="4"/>
      <c r="CGH88" s="4"/>
      <c r="CGI88" s="4"/>
      <c r="CGJ88" s="4"/>
      <c r="CGK88" s="4"/>
      <c r="CGL88" s="4"/>
      <c r="CGM88" s="4"/>
      <c r="CGN88" s="4"/>
      <c r="CGO88" s="4"/>
      <c r="CGP88" s="4"/>
      <c r="CGQ88" s="4"/>
      <c r="CGR88" s="4"/>
      <c r="CGS88" s="4"/>
      <c r="CGT88" s="4"/>
      <c r="CGU88" s="4"/>
      <c r="CGV88" s="4"/>
      <c r="CGW88" s="4"/>
      <c r="CGX88" s="4"/>
      <c r="CGY88" s="4"/>
      <c r="CGZ88" s="4"/>
      <c r="CHA88" s="4"/>
      <c r="CHB88" s="4"/>
      <c r="CHC88" s="4"/>
      <c r="CHD88" s="4"/>
      <c r="CHE88" s="4"/>
      <c r="CHF88" s="4"/>
      <c r="CHG88" s="4"/>
      <c r="CHH88" s="4"/>
      <c r="CHI88" s="4"/>
      <c r="CHJ88" s="4"/>
      <c r="CHK88" s="4"/>
      <c r="CHL88" s="4"/>
      <c r="CHM88" s="4"/>
      <c r="CHN88" s="4"/>
      <c r="CHO88" s="4"/>
      <c r="CHP88" s="4"/>
      <c r="CHQ88" s="4"/>
      <c r="CHR88" s="4"/>
      <c r="CHS88" s="4"/>
      <c r="CHT88" s="4"/>
      <c r="CHU88" s="4"/>
      <c r="CHV88" s="4"/>
      <c r="CHW88" s="4"/>
      <c r="CHX88" s="4"/>
      <c r="CHY88" s="4"/>
      <c r="CHZ88" s="4"/>
      <c r="CIA88" s="4"/>
      <c r="CIB88" s="4"/>
      <c r="CIC88" s="4"/>
      <c r="CID88" s="4"/>
      <c r="CIE88" s="4"/>
      <c r="CIF88" s="4"/>
      <c r="CIG88" s="4"/>
      <c r="CIH88" s="4"/>
      <c r="CII88" s="4"/>
      <c r="CIJ88" s="4"/>
      <c r="CIK88" s="4"/>
      <c r="CIL88" s="4"/>
      <c r="CIM88" s="4"/>
      <c r="CIN88" s="4"/>
      <c r="CIO88" s="4"/>
      <c r="CIP88" s="4"/>
      <c r="CIQ88" s="4"/>
      <c r="CIR88" s="4"/>
      <c r="CIS88" s="4"/>
      <c r="CIT88" s="4"/>
      <c r="CIU88" s="4"/>
      <c r="CIV88" s="4"/>
      <c r="CIW88" s="4"/>
      <c r="CIX88" s="4"/>
      <c r="CIY88" s="4"/>
      <c r="CIZ88" s="4"/>
      <c r="CJA88" s="4"/>
      <c r="CJB88" s="4"/>
      <c r="CJC88" s="4"/>
      <c r="CJD88" s="4"/>
      <c r="CJE88" s="4"/>
      <c r="CJF88" s="4"/>
      <c r="CJG88" s="4"/>
      <c r="CJH88" s="4"/>
      <c r="CJI88" s="4"/>
      <c r="CJJ88" s="4"/>
      <c r="CJK88" s="4"/>
      <c r="CJL88" s="4"/>
      <c r="CJM88" s="4"/>
      <c r="CJN88" s="4"/>
      <c r="CJO88" s="4"/>
      <c r="CJP88" s="4"/>
      <c r="CJQ88" s="4"/>
      <c r="CJR88" s="4"/>
      <c r="CJS88" s="4"/>
      <c r="CJT88" s="4"/>
      <c r="CJU88" s="4"/>
      <c r="CJV88" s="4"/>
      <c r="CJW88" s="4"/>
      <c r="CJX88" s="4"/>
      <c r="CJY88" s="4"/>
      <c r="CJZ88" s="4"/>
      <c r="CKA88" s="4"/>
      <c r="CKB88" s="4"/>
      <c r="CKC88" s="4"/>
      <c r="CKD88" s="4"/>
      <c r="CKE88" s="4"/>
      <c r="CKF88" s="4"/>
      <c r="CKG88" s="4"/>
      <c r="CKH88" s="4"/>
      <c r="CKI88" s="4"/>
      <c r="CKJ88" s="4"/>
      <c r="CKK88" s="4"/>
      <c r="CKL88" s="4"/>
      <c r="CKM88" s="4"/>
      <c r="CKN88" s="4"/>
      <c r="CKO88" s="4"/>
      <c r="CKP88" s="4"/>
      <c r="CKQ88" s="4"/>
      <c r="CKR88" s="4"/>
      <c r="CKS88" s="4"/>
      <c r="CKT88" s="4"/>
      <c r="CKU88" s="4"/>
      <c r="CKV88" s="4"/>
      <c r="CKW88" s="4"/>
      <c r="CKX88" s="4"/>
      <c r="CKY88" s="4"/>
      <c r="CKZ88" s="4"/>
      <c r="CLA88" s="4"/>
      <c r="CLB88" s="4"/>
      <c r="CLC88" s="4"/>
      <c r="CLD88" s="4"/>
      <c r="CLE88" s="4"/>
      <c r="CLF88" s="4"/>
      <c r="CLG88" s="4"/>
      <c r="CLH88" s="4"/>
      <c r="CLI88" s="4"/>
      <c r="CLJ88" s="4"/>
      <c r="CLK88" s="4"/>
      <c r="CLL88" s="4"/>
      <c r="CLM88" s="4"/>
      <c r="CLN88" s="4"/>
      <c r="CLO88" s="4"/>
      <c r="CLP88" s="4"/>
      <c r="CLQ88" s="4"/>
      <c r="CLR88" s="4"/>
      <c r="CLS88" s="4"/>
      <c r="CLT88" s="4"/>
      <c r="CLU88" s="4"/>
      <c r="CLV88" s="4"/>
      <c r="CLW88" s="4"/>
      <c r="CLX88" s="4"/>
      <c r="CLY88" s="4"/>
      <c r="CLZ88" s="4"/>
      <c r="CMA88" s="4"/>
      <c r="CMB88" s="4"/>
      <c r="CMC88" s="4"/>
      <c r="CMD88" s="4"/>
      <c r="CME88" s="4"/>
      <c r="CMF88" s="4"/>
      <c r="CMG88" s="4"/>
      <c r="CMH88" s="4"/>
      <c r="CMI88" s="4"/>
      <c r="CMJ88" s="4"/>
      <c r="CMK88" s="4"/>
      <c r="CML88" s="4"/>
      <c r="CMM88" s="4"/>
      <c r="CMN88" s="4"/>
      <c r="CMO88" s="4"/>
      <c r="CMP88" s="4"/>
      <c r="CMQ88" s="4"/>
      <c r="CMR88" s="4"/>
      <c r="CMS88" s="4"/>
      <c r="CMT88" s="4"/>
      <c r="CMU88" s="4"/>
      <c r="CMV88" s="4"/>
      <c r="CMW88" s="4"/>
      <c r="CMX88" s="4"/>
      <c r="CMY88" s="4"/>
      <c r="CMZ88" s="4"/>
      <c r="CNA88" s="4"/>
      <c r="CNB88" s="4"/>
      <c r="CNC88" s="4"/>
      <c r="CND88" s="4"/>
      <c r="CNE88" s="4"/>
      <c r="CNF88" s="4"/>
      <c r="CNG88" s="4"/>
      <c r="CNH88" s="4"/>
      <c r="CNI88" s="4"/>
      <c r="CNJ88" s="4"/>
      <c r="CNK88" s="4"/>
      <c r="CNL88" s="4"/>
      <c r="CNM88" s="4"/>
      <c r="CNN88" s="4"/>
      <c r="CNO88" s="4"/>
      <c r="CNP88" s="4"/>
      <c r="CNQ88" s="4"/>
      <c r="CNR88" s="4"/>
      <c r="CNS88" s="4"/>
      <c r="CNT88" s="4"/>
      <c r="CNU88" s="4"/>
      <c r="CNV88" s="4"/>
      <c r="CNW88" s="4"/>
      <c r="CNX88" s="4"/>
      <c r="CNY88" s="4"/>
      <c r="CNZ88" s="4"/>
      <c r="COA88" s="4"/>
      <c r="COB88" s="4"/>
      <c r="COC88" s="4"/>
      <c r="COD88" s="4"/>
      <c r="COE88" s="4"/>
      <c r="COF88" s="4"/>
      <c r="COG88" s="4"/>
      <c r="COH88" s="4"/>
      <c r="COI88" s="4"/>
      <c r="COJ88" s="4"/>
      <c r="COK88" s="4"/>
      <c r="COL88" s="4"/>
      <c r="COM88" s="4"/>
      <c r="CON88" s="4"/>
      <c r="COO88" s="4"/>
      <c r="COP88" s="4"/>
      <c r="COQ88" s="4"/>
      <c r="COR88" s="4"/>
      <c r="COS88" s="4"/>
      <c r="COT88" s="4"/>
      <c r="COU88" s="4"/>
      <c r="COV88" s="4"/>
      <c r="COW88" s="4"/>
      <c r="COX88" s="4"/>
      <c r="COY88" s="4"/>
      <c r="COZ88" s="4"/>
      <c r="CPA88" s="4"/>
      <c r="CPB88" s="4"/>
      <c r="CPC88" s="4"/>
      <c r="CPD88" s="4"/>
      <c r="CPE88" s="4"/>
      <c r="CPF88" s="4"/>
      <c r="CPG88" s="4"/>
      <c r="CPH88" s="4"/>
      <c r="CPI88" s="4"/>
      <c r="CPJ88" s="4"/>
      <c r="CPK88" s="4"/>
      <c r="CPL88" s="4"/>
      <c r="CPM88" s="4"/>
      <c r="CPN88" s="4"/>
      <c r="CPO88" s="4"/>
      <c r="CPP88" s="4"/>
      <c r="CPQ88" s="4"/>
      <c r="CPR88" s="4"/>
      <c r="CPS88" s="4"/>
      <c r="CPT88" s="4"/>
      <c r="CPU88" s="4"/>
      <c r="CPV88" s="4"/>
      <c r="CPW88" s="4"/>
      <c r="CPX88" s="4"/>
      <c r="CPY88" s="4"/>
      <c r="CPZ88" s="4"/>
      <c r="CQA88" s="4"/>
      <c r="CQB88" s="4"/>
      <c r="CQC88" s="4"/>
      <c r="CQD88" s="4"/>
      <c r="CQE88" s="4"/>
      <c r="CQF88" s="4"/>
      <c r="CQG88" s="4"/>
      <c r="CQH88" s="4"/>
      <c r="CQI88" s="4"/>
      <c r="CQJ88" s="4"/>
      <c r="CQK88" s="4"/>
      <c r="CQL88" s="4"/>
      <c r="CQM88" s="4"/>
      <c r="CQN88" s="4"/>
      <c r="CQO88" s="4"/>
      <c r="CQP88" s="4"/>
      <c r="CQQ88" s="4"/>
      <c r="CQR88" s="4"/>
      <c r="CQS88" s="4"/>
      <c r="CQT88" s="4"/>
      <c r="CQU88" s="4"/>
      <c r="CQV88" s="4"/>
      <c r="CQW88" s="4"/>
      <c r="CQX88" s="4"/>
      <c r="CQY88" s="4"/>
      <c r="CQZ88" s="4"/>
      <c r="CRA88" s="4"/>
      <c r="CRB88" s="4"/>
      <c r="CRC88" s="4"/>
      <c r="CRD88" s="4"/>
      <c r="CRE88" s="4"/>
      <c r="CRF88" s="4"/>
      <c r="CRG88" s="4"/>
      <c r="CRH88" s="4"/>
      <c r="CRI88" s="4"/>
      <c r="CRJ88" s="4"/>
      <c r="CRK88" s="4"/>
      <c r="CRL88" s="4"/>
      <c r="CRM88" s="4"/>
      <c r="CRN88" s="4"/>
      <c r="CRO88" s="4"/>
      <c r="CRP88" s="4"/>
      <c r="CRQ88" s="4"/>
      <c r="CRR88" s="4"/>
      <c r="CRS88" s="4"/>
      <c r="CRT88" s="4"/>
      <c r="CRU88" s="4"/>
      <c r="CRV88" s="4"/>
      <c r="CRW88" s="4"/>
      <c r="CRX88" s="4"/>
      <c r="CRY88" s="4"/>
      <c r="CRZ88" s="4"/>
      <c r="CSA88" s="4"/>
      <c r="CSB88" s="4"/>
      <c r="CSC88" s="4"/>
      <c r="CSD88" s="4"/>
      <c r="CSE88" s="4"/>
      <c r="CSF88" s="4"/>
      <c r="CSG88" s="4"/>
      <c r="CSH88" s="4"/>
      <c r="CSI88" s="4"/>
      <c r="CSJ88" s="4"/>
      <c r="CSK88" s="4"/>
      <c r="CSL88" s="4"/>
      <c r="CSM88" s="4"/>
      <c r="CSN88" s="4"/>
      <c r="CSO88" s="4"/>
      <c r="CSP88" s="4"/>
      <c r="CSQ88" s="4"/>
      <c r="CSR88" s="4"/>
      <c r="CSS88" s="4"/>
      <c r="CST88" s="4"/>
      <c r="CSU88" s="4"/>
      <c r="CSV88" s="4"/>
      <c r="CSW88" s="4"/>
      <c r="CSX88" s="4"/>
      <c r="CSY88" s="4"/>
      <c r="CSZ88" s="4"/>
      <c r="CTA88" s="4"/>
      <c r="CTB88" s="4"/>
      <c r="CTC88" s="4"/>
      <c r="CTD88" s="4"/>
      <c r="CTE88" s="4"/>
      <c r="CTF88" s="4"/>
      <c r="CTG88" s="4"/>
      <c r="CTH88" s="4"/>
      <c r="CTI88" s="4"/>
      <c r="CTJ88" s="4"/>
      <c r="CTK88" s="4"/>
      <c r="CTL88" s="4"/>
      <c r="CTM88" s="4"/>
      <c r="CTN88" s="4"/>
      <c r="CTO88" s="4"/>
      <c r="CTP88" s="4"/>
      <c r="CTQ88" s="4"/>
      <c r="CTR88" s="4"/>
      <c r="CTS88" s="4"/>
      <c r="CTT88" s="4"/>
      <c r="CTU88" s="4"/>
      <c r="CTV88" s="4"/>
      <c r="CTW88" s="4"/>
      <c r="CTX88" s="4"/>
      <c r="CTY88" s="4"/>
      <c r="CTZ88" s="4"/>
      <c r="CUA88" s="4"/>
      <c r="CUB88" s="4"/>
      <c r="CUC88" s="4"/>
      <c r="CUD88" s="4"/>
      <c r="CUE88" s="4"/>
      <c r="CUF88" s="4"/>
      <c r="CUG88" s="4"/>
      <c r="CUH88" s="4"/>
      <c r="CUI88" s="4"/>
      <c r="CUJ88" s="4"/>
      <c r="CUK88" s="4"/>
      <c r="CUL88" s="4"/>
      <c r="CUM88" s="4"/>
      <c r="CUN88" s="4"/>
      <c r="CUO88" s="4"/>
      <c r="CUP88" s="4"/>
      <c r="CUQ88" s="4"/>
      <c r="CUR88" s="4"/>
      <c r="CUS88" s="4"/>
      <c r="CUT88" s="4"/>
      <c r="CUU88" s="4"/>
      <c r="CUV88" s="4"/>
      <c r="CUW88" s="4"/>
      <c r="CUX88" s="4"/>
      <c r="CUY88" s="4"/>
      <c r="CUZ88" s="4"/>
      <c r="CVA88" s="4"/>
      <c r="CVB88" s="4"/>
      <c r="CVC88" s="4"/>
      <c r="CVD88" s="4"/>
      <c r="CVE88" s="4"/>
      <c r="CVF88" s="4"/>
      <c r="CVG88" s="4"/>
      <c r="CVH88" s="4"/>
      <c r="CVI88" s="4"/>
      <c r="CVJ88" s="4"/>
      <c r="CVK88" s="4"/>
      <c r="CVL88" s="4"/>
      <c r="CVM88" s="4"/>
      <c r="CVN88" s="4"/>
      <c r="CVO88" s="4"/>
      <c r="CVP88" s="4"/>
      <c r="CVQ88" s="4"/>
      <c r="CVR88" s="4"/>
      <c r="CVS88" s="4"/>
      <c r="CVT88" s="4"/>
      <c r="CVU88" s="4"/>
      <c r="CVV88" s="4"/>
      <c r="CVW88" s="4"/>
      <c r="CVX88" s="4"/>
      <c r="CVY88" s="4"/>
      <c r="CVZ88" s="4"/>
      <c r="CWA88" s="4"/>
      <c r="CWB88" s="4"/>
      <c r="CWC88" s="4"/>
      <c r="CWD88" s="4"/>
      <c r="CWE88" s="4"/>
      <c r="CWF88" s="4"/>
      <c r="CWG88" s="4"/>
      <c r="CWH88" s="4"/>
      <c r="CWI88" s="4"/>
      <c r="CWJ88" s="4"/>
      <c r="CWK88" s="4"/>
      <c r="CWL88" s="4"/>
      <c r="CWM88" s="4"/>
      <c r="CWN88" s="4"/>
      <c r="CWO88" s="4"/>
      <c r="CWP88" s="4"/>
      <c r="CWQ88" s="4"/>
      <c r="CWR88" s="4"/>
      <c r="CWS88" s="4"/>
      <c r="CWT88" s="4"/>
      <c r="CWU88" s="4"/>
      <c r="CWV88" s="4"/>
      <c r="CWW88" s="4"/>
      <c r="CWX88" s="4"/>
      <c r="CWY88" s="4"/>
      <c r="CWZ88" s="4"/>
      <c r="CXA88" s="4"/>
      <c r="CXB88" s="4"/>
      <c r="CXC88" s="4"/>
      <c r="CXD88" s="4"/>
      <c r="CXE88" s="4"/>
      <c r="CXF88" s="4"/>
      <c r="CXG88" s="4"/>
      <c r="CXH88" s="4"/>
      <c r="CXI88" s="4"/>
      <c r="CXJ88" s="4"/>
      <c r="CXK88" s="4"/>
      <c r="CXL88" s="4"/>
      <c r="CXM88" s="4"/>
      <c r="CXN88" s="4"/>
      <c r="CXO88" s="4"/>
      <c r="CXP88" s="4"/>
      <c r="CXQ88" s="4"/>
      <c r="CXR88" s="4"/>
      <c r="CXS88" s="4"/>
      <c r="CXT88" s="4"/>
      <c r="CXU88" s="4"/>
      <c r="CXV88" s="4"/>
      <c r="CXW88" s="4"/>
      <c r="CXX88" s="4"/>
      <c r="CXY88" s="4"/>
      <c r="CXZ88" s="4"/>
      <c r="CYA88" s="4"/>
      <c r="CYB88" s="4"/>
      <c r="CYC88" s="4"/>
      <c r="CYD88" s="4"/>
      <c r="CYE88" s="4"/>
      <c r="CYF88" s="4"/>
      <c r="CYG88" s="4"/>
      <c r="CYH88" s="4"/>
      <c r="CYI88" s="4"/>
      <c r="CYJ88" s="4"/>
      <c r="CYK88" s="4"/>
      <c r="CYL88" s="4"/>
      <c r="CYM88" s="4"/>
      <c r="CYN88" s="4"/>
      <c r="CYO88" s="4"/>
      <c r="CYP88" s="4"/>
      <c r="CYQ88" s="4"/>
      <c r="CYR88" s="4"/>
      <c r="CYS88" s="4"/>
      <c r="CYT88" s="4"/>
      <c r="CYU88" s="4"/>
      <c r="CYV88" s="4"/>
      <c r="CYW88" s="4"/>
      <c r="CYX88" s="4"/>
      <c r="CYY88" s="4"/>
      <c r="CYZ88" s="4"/>
      <c r="CZA88" s="4"/>
      <c r="CZB88" s="4"/>
      <c r="CZC88" s="4"/>
      <c r="CZD88" s="4"/>
      <c r="CZE88" s="4"/>
      <c r="CZF88" s="4"/>
      <c r="CZG88" s="4"/>
      <c r="CZH88" s="4"/>
      <c r="CZI88" s="4"/>
      <c r="CZJ88" s="4"/>
      <c r="CZK88" s="4"/>
      <c r="CZL88" s="4"/>
      <c r="CZM88" s="4"/>
      <c r="CZN88" s="4"/>
      <c r="CZO88" s="4"/>
      <c r="CZP88" s="4"/>
      <c r="CZQ88" s="4"/>
      <c r="CZR88" s="4"/>
      <c r="CZS88" s="4"/>
      <c r="CZT88" s="4"/>
      <c r="CZU88" s="4"/>
      <c r="CZV88" s="4"/>
      <c r="CZW88" s="4"/>
      <c r="CZX88" s="4"/>
      <c r="CZY88" s="4"/>
      <c r="CZZ88" s="4"/>
      <c r="DAA88" s="4"/>
      <c r="DAB88" s="4"/>
      <c r="DAC88" s="4"/>
      <c r="DAD88" s="4"/>
      <c r="DAE88" s="4"/>
      <c r="DAF88" s="4"/>
      <c r="DAG88" s="4"/>
      <c r="DAH88" s="4"/>
      <c r="DAI88" s="4"/>
      <c r="DAJ88" s="4"/>
      <c r="DAK88" s="4"/>
      <c r="DAL88" s="4"/>
      <c r="DAM88" s="4"/>
      <c r="DAN88" s="4"/>
      <c r="DAO88" s="4"/>
      <c r="DAP88" s="4"/>
      <c r="DAQ88" s="4"/>
      <c r="DAR88" s="4"/>
      <c r="DAS88" s="4"/>
      <c r="DAT88" s="4"/>
      <c r="DAU88" s="4"/>
      <c r="DAV88" s="4"/>
      <c r="DAW88" s="4"/>
      <c r="DAX88" s="4"/>
      <c r="DAY88" s="4"/>
      <c r="DAZ88" s="4"/>
      <c r="DBA88" s="4"/>
      <c r="DBB88" s="4"/>
      <c r="DBC88" s="4"/>
      <c r="DBD88" s="4"/>
      <c r="DBE88" s="4"/>
      <c r="DBF88" s="4"/>
      <c r="DBG88" s="4"/>
      <c r="DBH88" s="4"/>
      <c r="DBI88" s="4"/>
      <c r="DBJ88" s="4"/>
      <c r="DBK88" s="4"/>
      <c r="DBL88" s="4"/>
      <c r="DBM88" s="4"/>
      <c r="DBN88" s="4"/>
      <c r="DBO88" s="4"/>
      <c r="DBP88" s="4"/>
      <c r="DBQ88" s="4"/>
      <c r="DBR88" s="4"/>
      <c r="DBS88" s="4"/>
      <c r="DBT88" s="4"/>
      <c r="DBU88" s="4"/>
      <c r="DBV88" s="4"/>
      <c r="DBW88" s="4"/>
      <c r="DBX88" s="4"/>
      <c r="DBY88" s="4"/>
      <c r="DBZ88" s="4"/>
      <c r="DCA88" s="4"/>
      <c r="DCB88" s="4"/>
      <c r="DCC88" s="4"/>
      <c r="DCD88" s="4"/>
      <c r="DCE88" s="4"/>
      <c r="DCF88" s="4"/>
      <c r="DCG88" s="4"/>
      <c r="DCH88" s="4"/>
      <c r="DCI88" s="4"/>
      <c r="DCJ88" s="4"/>
      <c r="DCK88" s="4"/>
      <c r="DCL88" s="4"/>
      <c r="DCM88" s="4"/>
      <c r="DCN88" s="4"/>
      <c r="DCO88" s="4"/>
      <c r="DCP88" s="4"/>
      <c r="DCQ88" s="4"/>
      <c r="DCR88" s="4"/>
      <c r="DCS88" s="4"/>
      <c r="DCT88" s="4"/>
      <c r="DCU88" s="4"/>
      <c r="DCV88" s="4"/>
      <c r="DCW88" s="4"/>
      <c r="DCX88" s="4"/>
      <c r="DCY88" s="4"/>
      <c r="DCZ88" s="4"/>
      <c r="DDA88" s="4"/>
      <c r="DDB88" s="4"/>
      <c r="DDC88" s="4"/>
      <c r="DDD88" s="4"/>
      <c r="DDE88" s="4"/>
      <c r="DDF88" s="4"/>
      <c r="DDG88" s="4"/>
      <c r="DDH88" s="4"/>
      <c r="DDI88" s="4"/>
      <c r="DDJ88" s="4"/>
      <c r="DDK88" s="4"/>
      <c r="DDL88" s="4"/>
      <c r="DDM88" s="4"/>
      <c r="DDN88" s="4"/>
      <c r="DDO88" s="4"/>
      <c r="DDP88" s="4"/>
      <c r="DDQ88" s="4"/>
      <c r="DDR88" s="4"/>
      <c r="DDS88" s="4"/>
      <c r="DDT88" s="4"/>
      <c r="DDU88" s="4"/>
      <c r="DDV88" s="4"/>
      <c r="DDW88" s="4"/>
      <c r="DDX88" s="4"/>
      <c r="DDY88" s="4"/>
      <c r="DDZ88" s="4"/>
      <c r="DEA88" s="4"/>
      <c r="DEB88" s="4"/>
      <c r="DEC88" s="4"/>
      <c r="DED88" s="4"/>
      <c r="DEE88" s="4"/>
      <c r="DEF88" s="4"/>
      <c r="DEG88" s="4"/>
      <c r="DEH88" s="4"/>
      <c r="DEI88" s="4"/>
      <c r="DEJ88" s="4"/>
      <c r="DEK88" s="4"/>
      <c r="DEL88" s="4"/>
      <c r="DEM88" s="4"/>
      <c r="DEN88" s="4"/>
      <c r="DEO88" s="4"/>
      <c r="DEP88" s="4"/>
      <c r="DEQ88" s="4"/>
      <c r="DER88" s="4"/>
      <c r="DES88" s="4"/>
      <c r="DET88" s="4"/>
      <c r="DEU88" s="4"/>
      <c r="DEV88" s="4"/>
      <c r="DEW88" s="4"/>
      <c r="DEX88" s="4"/>
      <c r="DEY88" s="4"/>
      <c r="DEZ88" s="4"/>
      <c r="DFA88" s="4"/>
      <c r="DFB88" s="4"/>
      <c r="DFC88" s="4"/>
      <c r="DFD88" s="4"/>
      <c r="DFE88" s="4"/>
      <c r="DFF88" s="4"/>
      <c r="DFG88" s="4"/>
      <c r="DFH88" s="4"/>
      <c r="DFI88" s="4"/>
      <c r="DFJ88" s="4"/>
      <c r="DFK88" s="4"/>
      <c r="DFL88" s="4"/>
      <c r="DFM88" s="4"/>
      <c r="DFN88" s="4"/>
      <c r="DFO88" s="4"/>
      <c r="DFP88" s="4"/>
      <c r="DFQ88" s="4"/>
      <c r="DFR88" s="4"/>
      <c r="DFS88" s="4"/>
      <c r="DFT88" s="4"/>
      <c r="DFU88" s="4"/>
      <c r="DFV88" s="4"/>
      <c r="DFW88" s="4"/>
      <c r="DFX88" s="4"/>
      <c r="DFY88" s="4"/>
      <c r="DFZ88" s="4"/>
      <c r="DGA88" s="4"/>
      <c r="DGB88" s="4"/>
      <c r="DGC88" s="4"/>
      <c r="DGD88" s="4"/>
      <c r="DGE88" s="4"/>
      <c r="DGF88" s="4"/>
      <c r="DGG88" s="4"/>
      <c r="DGH88" s="4"/>
      <c r="DGI88" s="4"/>
      <c r="DGJ88" s="4"/>
      <c r="DGK88" s="4"/>
      <c r="DGL88" s="4"/>
      <c r="DGM88" s="4"/>
      <c r="DGN88" s="4"/>
      <c r="DGO88" s="4"/>
      <c r="DGP88" s="4"/>
      <c r="DGQ88" s="4"/>
      <c r="DGR88" s="4"/>
      <c r="DGS88" s="4"/>
      <c r="DGT88" s="4"/>
      <c r="DGU88" s="4"/>
      <c r="DGV88" s="4"/>
      <c r="DGW88" s="4"/>
      <c r="DGX88" s="4"/>
      <c r="DGY88" s="4"/>
      <c r="DGZ88" s="4"/>
      <c r="DHA88" s="4"/>
      <c r="DHB88" s="4"/>
      <c r="DHC88" s="4"/>
      <c r="DHD88" s="4"/>
      <c r="DHE88" s="4"/>
      <c r="DHF88" s="4"/>
      <c r="DHG88" s="4"/>
      <c r="DHH88" s="4"/>
      <c r="DHI88" s="4"/>
      <c r="DHJ88" s="4"/>
      <c r="DHK88" s="4"/>
      <c r="DHL88" s="4"/>
      <c r="DHM88" s="4"/>
      <c r="DHN88" s="4"/>
      <c r="DHO88" s="4"/>
      <c r="DHP88" s="4"/>
      <c r="DHQ88" s="4"/>
      <c r="DHR88" s="4"/>
      <c r="DHS88" s="4"/>
      <c r="DHT88" s="4"/>
      <c r="DHU88" s="4"/>
      <c r="DHV88" s="4"/>
      <c r="DHW88" s="4"/>
      <c r="DHX88" s="4"/>
      <c r="DHY88" s="4"/>
      <c r="DHZ88" s="4"/>
      <c r="DIA88" s="4"/>
      <c r="DIB88" s="4"/>
      <c r="DIC88" s="4"/>
      <c r="DID88" s="4"/>
      <c r="DIE88" s="4"/>
      <c r="DIF88" s="4"/>
      <c r="DIG88" s="4"/>
      <c r="DIH88" s="4"/>
      <c r="DII88" s="4"/>
      <c r="DIJ88" s="4"/>
      <c r="DIK88" s="4"/>
      <c r="DIL88" s="4"/>
      <c r="DIM88" s="4"/>
      <c r="DIN88" s="4"/>
      <c r="DIO88" s="4"/>
      <c r="DIP88" s="4"/>
      <c r="DIQ88" s="4"/>
      <c r="DIR88" s="4"/>
      <c r="DIS88" s="4"/>
      <c r="DIT88" s="4"/>
      <c r="DIU88" s="4"/>
      <c r="DIV88" s="4"/>
      <c r="DIW88" s="4"/>
      <c r="DIX88" s="4"/>
      <c r="DIY88" s="4"/>
      <c r="DIZ88" s="4"/>
      <c r="DJA88" s="4"/>
      <c r="DJB88" s="4"/>
      <c r="DJC88" s="4"/>
      <c r="DJD88" s="4"/>
      <c r="DJE88" s="4"/>
      <c r="DJF88" s="4"/>
      <c r="DJG88" s="4"/>
      <c r="DJH88" s="4"/>
      <c r="DJI88" s="4"/>
      <c r="DJJ88" s="4"/>
      <c r="DJK88" s="4"/>
      <c r="DJL88" s="4"/>
      <c r="DJM88" s="4"/>
      <c r="DJN88" s="4"/>
      <c r="DJO88" s="4"/>
      <c r="DJP88" s="4"/>
      <c r="DJQ88" s="4"/>
      <c r="DJR88" s="4"/>
      <c r="DJS88" s="4"/>
      <c r="DJT88" s="4"/>
      <c r="DJU88" s="4"/>
      <c r="DJV88" s="4"/>
      <c r="DJW88" s="4"/>
      <c r="DJX88" s="4"/>
      <c r="DJY88" s="4"/>
      <c r="DJZ88" s="4"/>
      <c r="DKA88" s="4"/>
      <c r="DKB88" s="4"/>
      <c r="DKC88" s="4"/>
      <c r="DKD88" s="4"/>
      <c r="DKE88" s="4"/>
      <c r="DKF88" s="4"/>
      <c r="DKG88" s="4"/>
      <c r="DKH88" s="4"/>
      <c r="DKI88" s="4"/>
      <c r="DKJ88" s="4"/>
      <c r="DKK88" s="4"/>
      <c r="DKL88" s="4"/>
      <c r="DKM88" s="4"/>
      <c r="DKN88" s="4"/>
      <c r="DKO88" s="4"/>
      <c r="DKP88" s="4"/>
      <c r="DKQ88" s="4"/>
      <c r="DKR88" s="4"/>
      <c r="DKS88" s="4"/>
      <c r="DKT88" s="4"/>
      <c r="DKU88" s="4"/>
      <c r="DKV88" s="4"/>
      <c r="DKW88" s="4"/>
      <c r="DKX88" s="4"/>
      <c r="DKY88" s="4"/>
      <c r="DKZ88" s="4"/>
      <c r="DLA88" s="4"/>
      <c r="DLB88" s="4"/>
      <c r="DLC88" s="4"/>
      <c r="DLD88" s="4"/>
      <c r="DLE88" s="4"/>
      <c r="DLF88" s="4"/>
      <c r="DLG88" s="4"/>
      <c r="DLH88" s="4"/>
      <c r="DLI88" s="4"/>
      <c r="DLJ88" s="4"/>
      <c r="DLK88" s="4"/>
      <c r="DLL88" s="4"/>
      <c r="DLM88" s="4"/>
      <c r="DLN88" s="4"/>
      <c r="DLO88" s="4"/>
      <c r="DLP88" s="4"/>
      <c r="DLQ88" s="4"/>
      <c r="DLR88" s="4"/>
      <c r="DLS88" s="4"/>
      <c r="DLT88" s="4"/>
      <c r="DLU88" s="4"/>
      <c r="DLV88" s="4"/>
      <c r="DLW88" s="4"/>
      <c r="DLX88" s="4"/>
      <c r="DLY88" s="4"/>
      <c r="DLZ88" s="4"/>
      <c r="DMA88" s="4"/>
      <c r="DMB88" s="4"/>
      <c r="DMC88" s="4"/>
      <c r="DMD88" s="4"/>
      <c r="DME88" s="4"/>
      <c r="DMF88" s="4"/>
      <c r="DMG88" s="4"/>
      <c r="DMH88" s="4"/>
      <c r="DMI88" s="4"/>
      <c r="DMJ88" s="4"/>
      <c r="DMK88" s="4"/>
      <c r="DML88" s="4"/>
      <c r="DMM88" s="4"/>
      <c r="DMN88" s="4"/>
      <c r="DMO88" s="4"/>
      <c r="DMP88" s="4"/>
      <c r="DMQ88" s="4"/>
      <c r="DMR88" s="4"/>
      <c r="DMS88" s="4"/>
      <c r="DMT88" s="4"/>
      <c r="DMU88" s="4"/>
      <c r="DMV88" s="4"/>
      <c r="DMW88" s="4"/>
      <c r="DMX88" s="4"/>
      <c r="DMY88" s="4"/>
      <c r="DMZ88" s="4"/>
      <c r="DNA88" s="4"/>
      <c r="DNB88" s="4"/>
      <c r="DNC88" s="4"/>
      <c r="DND88" s="4"/>
      <c r="DNE88" s="4"/>
      <c r="DNF88" s="4"/>
      <c r="DNG88" s="4"/>
      <c r="DNH88" s="4"/>
      <c r="DNI88" s="4"/>
      <c r="DNJ88" s="4"/>
      <c r="DNK88" s="4"/>
      <c r="DNL88" s="4"/>
      <c r="DNM88" s="4"/>
      <c r="DNN88" s="4"/>
      <c r="DNO88" s="4"/>
      <c r="DNP88" s="4"/>
      <c r="DNQ88" s="4"/>
      <c r="DNR88" s="4"/>
      <c r="DNS88" s="4"/>
      <c r="DNT88" s="4"/>
      <c r="DNU88" s="4"/>
      <c r="DNV88" s="4"/>
      <c r="DNW88" s="4"/>
      <c r="DNX88" s="4"/>
      <c r="DNY88" s="4"/>
      <c r="DNZ88" s="4"/>
      <c r="DOA88" s="4"/>
      <c r="DOB88" s="4"/>
      <c r="DOC88" s="4"/>
      <c r="DOD88" s="4"/>
      <c r="DOE88" s="4"/>
      <c r="DOF88" s="4"/>
      <c r="DOG88" s="4"/>
      <c r="DOH88" s="4"/>
      <c r="DOI88" s="4"/>
      <c r="DOJ88" s="4"/>
      <c r="DOK88" s="4"/>
      <c r="DOL88" s="4"/>
      <c r="DOM88" s="4"/>
      <c r="DON88" s="4"/>
      <c r="DOO88" s="4"/>
      <c r="DOP88" s="4"/>
      <c r="DOQ88" s="4"/>
      <c r="DOR88" s="4"/>
      <c r="DOS88" s="4"/>
      <c r="DOT88" s="4"/>
      <c r="DOU88" s="4"/>
      <c r="DOV88" s="4"/>
      <c r="DOW88" s="4"/>
      <c r="DOX88" s="4"/>
      <c r="DOY88" s="4"/>
      <c r="DOZ88" s="4"/>
      <c r="DPA88" s="4"/>
      <c r="DPB88" s="4"/>
      <c r="DPC88" s="4"/>
      <c r="DPD88" s="4"/>
      <c r="DPE88" s="4"/>
      <c r="DPF88" s="4"/>
      <c r="DPG88" s="4"/>
      <c r="DPH88" s="4"/>
      <c r="DPI88" s="4"/>
      <c r="DPJ88" s="4"/>
      <c r="DPK88" s="4"/>
      <c r="DPL88" s="4"/>
      <c r="DPM88" s="4"/>
      <c r="DPN88" s="4"/>
      <c r="DPO88" s="4"/>
      <c r="DPP88" s="4"/>
      <c r="DPQ88" s="4"/>
      <c r="DPR88" s="4"/>
      <c r="DPS88" s="4"/>
      <c r="DPT88" s="4"/>
      <c r="DPU88" s="4"/>
      <c r="DPV88" s="4"/>
      <c r="DPW88" s="4"/>
      <c r="DPX88" s="4"/>
      <c r="DPY88" s="4"/>
      <c r="DPZ88" s="4"/>
      <c r="DQA88" s="4"/>
      <c r="DQB88" s="4"/>
      <c r="DQC88" s="4"/>
      <c r="DQD88" s="4"/>
      <c r="DQE88" s="4"/>
      <c r="DQF88" s="4"/>
      <c r="DQG88" s="4"/>
      <c r="DQH88" s="4"/>
      <c r="DQI88" s="4"/>
      <c r="DQJ88" s="4"/>
      <c r="DQK88" s="4"/>
      <c r="DQL88" s="4"/>
      <c r="DQM88" s="4"/>
      <c r="DQN88" s="4"/>
      <c r="DQO88" s="4"/>
      <c r="DQP88" s="4"/>
      <c r="DQQ88" s="4"/>
      <c r="DQR88" s="4"/>
      <c r="DQS88" s="4"/>
      <c r="DQT88" s="4"/>
      <c r="DQU88" s="4"/>
      <c r="DQV88" s="4"/>
      <c r="DQW88" s="4"/>
      <c r="DQX88" s="4"/>
      <c r="DQY88" s="4"/>
      <c r="DQZ88" s="4"/>
      <c r="DRA88" s="4"/>
      <c r="DRB88" s="4"/>
      <c r="DRC88" s="4"/>
      <c r="DRD88" s="4"/>
      <c r="DRE88" s="4"/>
      <c r="DRF88" s="4"/>
      <c r="DRG88" s="4"/>
      <c r="DRH88" s="4"/>
      <c r="DRI88" s="4"/>
      <c r="DRJ88" s="4"/>
      <c r="DRK88" s="4"/>
      <c r="DRL88" s="4"/>
      <c r="DRM88" s="4"/>
      <c r="DRN88" s="4"/>
      <c r="DRO88" s="4"/>
      <c r="DRP88" s="4"/>
      <c r="DRQ88" s="4"/>
      <c r="DRR88" s="4"/>
      <c r="DRS88" s="4"/>
      <c r="DRT88" s="4"/>
      <c r="DRU88" s="4"/>
      <c r="DRV88" s="4"/>
      <c r="DRW88" s="4"/>
      <c r="DRX88" s="4"/>
      <c r="DRY88" s="4"/>
      <c r="DRZ88" s="4"/>
      <c r="DSA88" s="4"/>
      <c r="DSB88" s="4"/>
      <c r="DSC88" s="4"/>
      <c r="DSD88" s="4"/>
      <c r="DSE88" s="4"/>
      <c r="DSF88" s="4"/>
      <c r="DSG88" s="4"/>
      <c r="DSH88" s="4"/>
      <c r="DSI88" s="4"/>
      <c r="DSJ88" s="4"/>
      <c r="DSK88" s="4"/>
      <c r="DSL88" s="4"/>
      <c r="DSM88" s="4"/>
      <c r="DSN88" s="4"/>
      <c r="DSO88" s="4"/>
      <c r="DSP88" s="4"/>
      <c r="DSQ88" s="4"/>
      <c r="DSR88" s="4"/>
      <c r="DSS88" s="4"/>
      <c r="DST88" s="4"/>
      <c r="DSU88" s="4"/>
      <c r="DSV88" s="4"/>
      <c r="DSW88" s="4"/>
      <c r="DSX88" s="4"/>
      <c r="DSY88" s="4"/>
      <c r="DSZ88" s="4"/>
      <c r="DTA88" s="4"/>
      <c r="DTB88" s="4"/>
      <c r="DTC88" s="4"/>
      <c r="DTD88" s="4"/>
      <c r="DTE88" s="4"/>
      <c r="DTF88" s="4"/>
      <c r="DTG88" s="4"/>
      <c r="DTH88" s="4"/>
      <c r="DTI88" s="4"/>
      <c r="DTJ88" s="4"/>
      <c r="DTK88" s="4"/>
      <c r="DTL88" s="4"/>
      <c r="DTM88" s="4"/>
      <c r="DTN88" s="4"/>
      <c r="DTO88" s="4"/>
      <c r="DTP88" s="4"/>
      <c r="DTQ88" s="4"/>
      <c r="DTR88" s="4"/>
      <c r="DTS88" s="4"/>
      <c r="DTT88" s="4"/>
      <c r="DTU88" s="4"/>
      <c r="DTV88" s="4"/>
      <c r="DTW88" s="4"/>
      <c r="DTX88" s="4"/>
      <c r="DTY88" s="4"/>
      <c r="DTZ88" s="4"/>
      <c r="DUA88" s="4"/>
      <c r="DUB88" s="4"/>
      <c r="DUC88" s="4"/>
      <c r="DUD88" s="4"/>
      <c r="DUE88" s="4"/>
      <c r="DUF88" s="4"/>
      <c r="DUG88" s="4"/>
      <c r="DUH88" s="4"/>
      <c r="DUI88" s="4"/>
      <c r="DUJ88" s="4"/>
      <c r="DUK88" s="4"/>
      <c r="DUL88" s="4"/>
      <c r="DUM88" s="4"/>
      <c r="DUN88" s="4"/>
      <c r="DUO88" s="4"/>
      <c r="DUP88" s="4"/>
      <c r="DUQ88" s="4"/>
      <c r="DUR88" s="4"/>
      <c r="DUS88" s="4"/>
      <c r="DUT88" s="4"/>
      <c r="DUU88" s="4"/>
      <c r="DUV88" s="4"/>
      <c r="DUW88" s="4"/>
      <c r="DUX88" s="4"/>
      <c r="DUY88" s="4"/>
      <c r="DUZ88" s="4"/>
      <c r="DVA88" s="4"/>
      <c r="DVB88" s="4"/>
      <c r="DVC88" s="4"/>
      <c r="DVD88" s="4"/>
      <c r="DVE88" s="4"/>
      <c r="DVF88" s="4"/>
      <c r="DVG88" s="4"/>
      <c r="DVH88" s="4"/>
      <c r="DVI88" s="4"/>
      <c r="DVJ88" s="4"/>
      <c r="DVK88" s="4"/>
      <c r="DVL88" s="4"/>
      <c r="DVM88" s="4"/>
      <c r="DVN88" s="4"/>
      <c r="DVO88" s="4"/>
      <c r="DVP88" s="4"/>
      <c r="DVQ88" s="4"/>
      <c r="DVR88" s="4"/>
      <c r="DVS88" s="4"/>
      <c r="DVT88" s="4"/>
      <c r="DVU88" s="4"/>
      <c r="DVV88" s="4"/>
      <c r="DVW88" s="4"/>
      <c r="DVX88" s="4"/>
      <c r="DVY88" s="4"/>
      <c r="DVZ88" s="4"/>
      <c r="DWA88" s="4"/>
      <c r="DWB88" s="4"/>
      <c r="DWC88" s="4"/>
      <c r="DWD88" s="4"/>
      <c r="DWE88" s="4"/>
      <c r="DWF88" s="4"/>
      <c r="DWG88" s="4"/>
      <c r="DWH88" s="4"/>
      <c r="DWI88" s="4"/>
      <c r="DWJ88" s="4"/>
      <c r="DWK88" s="4"/>
      <c r="DWL88" s="4"/>
      <c r="DWM88" s="4"/>
      <c r="DWN88" s="4"/>
      <c r="DWO88" s="4"/>
      <c r="DWP88" s="4"/>
      <c r="DWQ88" s="4"/>
      <c r="DWR88" s="4"/>
      <c r="DWS88" s="4"/>
      <c r="DWT88" s="4"/>
      <c r="DWU88" s="4"/>
      <c r="DWV88" s="4"/>
      <c r="DWW88" s="4"/>
      <c r="DWX88" s="4"/>
      <c r="DWY88" s="4"/>
      <c r="DWZ88" s="4"/>
      <c r="DXA88" s="4"/>
      <c r="DXB88" s="4"/>
      <c r="DXC88" s="4"/>
      <c r="DXD88" s="4"/>
      <c r="DXE88" s="4"/>
      <c r="DXF88" s="4"/>
      <c r="DXG88" s="4"/>
      <c r="DXH88" s="4"/>
      <c r="DXI88" s="4"/>
      <c r="DXJ88" s="4"/>
      <c r="DXK88" s="4"/>
      <c r="DXL88" s="4"/>
      <c r="DXM88" s="4"/>
      <c r="DXN88" s="4"/>
      <c r="DXO88" s="4"/>
      <c r="DXP88" s="4"/>
      <c r="DXQ88" s="4"/>
      <c r="DXR88" s="4"/>
      <c r="DXS88" s="4"/>
      <c r="DXT88" s="4"/>
      <c r="DXU88" s="4"/>
      <c r="DXV88" s="4"/>
      <c r="DXW88" s="4"/>
      <c r="DXX88" s="4"/>
      <c r="DXY88" s="4"/>
      <c r="DXZ88" s="4"/>
      <c r="DYA88" s="4"/>
      <c r="DYB88" s="4"/>
      <c r="DYC88" s="4"/>
      <c r="DYD88" s="4"/>
      <c r="DYE88" s="4"/>
      <c r="DYF88" s="4"/>
      <c r="DYG88" s="4"/>
      <c r="DYH88" s="4"/>
      <c r="DYI88" s="4"/>
      <c r="DYJ88" s="4"/>
      <c r="DYK88" s="4"/>
      <c r="DYL88" s="4"/>
      <c r="DYM88" s="4"/>
      <c r="DYN88" s="4"/>
      <c r="DYO88" s="4"/>
      <c r="DYP88" s="4"/>
      <c r="DYQ88" s="4"/>
      <c r="DYR88" s="4"/>
      <c r="DYS88" s="4"/>
      <c r="DYT88" s="4"/>
      <c r="DYU88" s="4"/>
      <c r="DYV88" s="4"/>
      <c r="DYW88" s="4"/>
      <c r="DYX88" s="4"/>
      <c r="DYY88" s="4"/>
      <c r="DYZ88" s="4"/>
      <c r="DZA88" s="4"/>
      <c r="DZB88" s="4"/>
      <c r="DZC88" s="4"/>
      <c r="DZD88" s="4"/>
      <c r="DZE88" s="4"/>
      <c r="DZF88" s="4"/>
      <c r="DZG88" s="4"/>
      <c r="DZH88" s="4"/>
      <c r="DZI88" s="4"/>
      <c r="DZJ88" s="4"/>
      <c r="DZK88" s="4"/>
      <c r="DZL88" s="4"/>
      <c r="DZM88" s="4"/>
      <c r="DZN88" s="4"/>
      <c r="DZO88" s="4"/>
      <c r="DZP88" s="4"/>
      <c r="DZQ88" s="4"/>
      <c r="DZR88" s="4"/>
      <c r="DZS88" s="4"/>
      <c r="DZT88" s="4"/>
      <c r="DZU88" s="4"/>
      <c r="DZV88" s="4"/>
      <c r="DZW88" s="4"/>
      <c r="DZX88" s="4"/>
      <c r="DZY88" s="4"/>
      <c r="DZZ88" s="4"/>
      <c r="EAA88" s="4"/>
      <c r="EAB88" s="4"/>
      <c r="EAC88" s="4"/>
      <c r="EAD88" s="4"/>
      <c r="EAE88" s="4"/>
      <c r="EAF88" s="4"/>
      <c r="EAG88" s="4"/>
      <c r="EAH88" s="4"/>
      <c r="EAI88" s="4"/>
      <c r="EAJ88" s="4"/>
      <c r="EAK88" s="4"/>
      <c r="EAL88" s="4"/>
      <c r="EAM88" s="4"/>
      <c r="EAN88" s="4"/>
      <c r="EAO88" s="4"/>
      <c r="EAP88" s="4"/>
      <c r="EAQ88" s="4"/>
      <c r="EAR88" s="4"/>
      <c r="EAS88" s="4"/>
      <c r="EAT88" s="4"/>
      <c r="EAU88" s="4"/>
      <c r="EAV88" s="4"/>
      <c r="EAW88" s="4"/>
      <c r="EAX88" s="4"/>
      <c r="EAY88" s="4"/>
      <c r="EAZ88" s="4"/>
      <c r="EBA88" s="4"/>
      <c r="EBB88" s="4"/>
      <c r="EBC88" s="4"/>
      <c r="EBD88" s="4"/>
      <c r="EBE88" s="4"/>
      <c r="EBF88" s="4"/>
      <c r="EBG88" s="4"/>
      <c r="EBH88" s="4"/>
      <c r="EBI88" s="4"/>
      <c r="EBJ88" s="4"/>
      <c r="EBK88" s="4"/>
      <c r="EBL88" s="4"/>
      <c r="EBM88" s="4"/>
      <c r="EBN88" s="4"/>
      <c r="EBO88" s="4"/>
      <c r="EBP88" s="4"/>
      <c r="EBQ88" s="4"/>
      <c r="EBR88" s="4"/>
      <c r="EBS88" s="4"/>
      <c r="EBT88" s="4"/>
      <c r="EBU88" s="4"/>
      <c r="EBV88" s="4"/>
      <c r="EBW88" s="4"/>
      <c r="EBX88" s="4"/>
      <c r="EBY88" s="4"/>
      <c r="EBZ88" s="4"/>
      <c r="ECA88" s="4"/>
      <c r="ECB88" s="4"/>
      <c r="ECC88" s="4"/>
      <c r="ECD88" s="4"/>
      <c r="ECE88" s="4"/>
      <c r="ECF88" s="4"/>
      <c r="ECG88" s="4"/>
      <c r="ECH88" s="4"/>
      <c r="ECI88" s="4"/>
      <c r="ECJ88" s="4"/>
      <c r="ECK88" s="4"/>
      <c r="ECL88" s="4"/>
      <c r="ECM88" s="4"/>
      <c r="ECN88" s="4"/>
      <c r="ECO88" s="4"/>
      <c r="ECP88" s="4"/>
      <c r="ECQ88" s="4"/>
      <c r="ECR88" s="4"/>
      <c r="ECS88" s="4"/>
      <c r="ECT88" s="4"/>
      <c r="ECU88" s="4"/>
      <c r="ECV88" s="4"/>
      <c r="ECW88" s="4"/>
      <c r="ECX88" s="4"/>
      <c r="ECY88" s="4"/>
      <c r="ECZ88" s="4"/>
      <c r="EDA88" s="4"/>
      <c r="EDB88" s="4"/>
      <c r="EDC88" s="4"/>
      <c r="EDD88" s="4"/>
      <c r="EDE88" s="4"/>
      <c r="EDF88" s="4"/>
      <c r="EDG88" s="4"/>
      <c r="EDH88" s="4"/>
      <c r="EDI88" s="4"/>
      <c r="EDJ88" s="4"/>
      <c r="EDK88" s="4"/>
      <c r="EDL88" s="4"/>
      <c r="EDM88" s="4"/>
      <c r="EDN88" s="4"/>
      <c r="EDO88" s="4"/>
      <c r="EDP88" s="4"/>
      <c r="EDQ88" s="4"/>
      <c r="EDR88" s="4"/>
      <c r="EDS88" s="4"/>
      <c r="EDT88" s="4"/>
      <c r="EDU88" s="4"/>
      <c r="EDV88" s="4"/>
      <c r="EDW88" s="4"/>
      <c r="EDX88" s="4"/>
      <c r="EDY88" s="4"/>
      <c r="EDZ88" s="4"/>
      <c r="EEA88" s="4"/>
      <c r="EEB88" s="4"/>
      <c r="EEC88" s="4"/>
      <c r="EED88" s="4"/>
      <c r="EEE88" s="4"/>
      <c r="EEF88" s="4"/>
      <c r="EEG88" s="4"/>
      <c r="EEH88" s="4"/>
      <c r="EEI88" s="4"/>
      <c r="EEJ88" s="4"/>
      <c r="EEK88" s="4"/>
      <c r="EEL88" s="4"/>
      <c r="EEM88" s="4"/>
      <c r="EEN88" s="4"/>
      <c r="EEO88" s="4"/>
      <c r="EEP88" s="4"/>
      <c r="EEQ88" s="4"/>
      <c r="EER88" s="4"/>
      <c r="EES88" s="4"/>
      <c r="EET88" s="4"/>
      <c r="EEU88" s="4"/>
      <c r="EEV88" s="4"/>
      <c r="EEW88" s="4"/>
      <c r="EEX88" s="4"/>
      <c r="EEY88" s="4"/>
      <c r="EEZ88" s="4"/>
      <c r="EFA88" s="4"/>
      <c r="EFB88" s="4"/>
      <c r="EFC88" s="4"/>
      <c r="EFD88" s="4"/>
      <c r="EFE88" s="4"/>
      <c r="EFF88" s="4"/>
      <c r="EFG88" s="4"/>
      <c r="EFH88" s="4"/>
      <c r="EFI88" s="4"/>
      <c r="EFJ88" s="4"/>
      <c r="EFK88" s="4"/>
      <c r="EFL88" s="4"/>
      <c r="EFM88" s="4"/>
      <c r="EFN88" s="4"/>
      <c r="EFO88" s="4"/>
      <c r="EFP88" s="4"/>
      <c r="EFQ88" s="4"/>
      <c r="EFR88" s="4"/>
      <c r="EFS88" s="4"/>
      <c r="EFT88" s="4"/>
      <c r="EFU88" s="4"/>
      <c r="EFV88" s="4"/>
      <c r="EFW88" s="4"/>
      <c r="EFX88" s="4"/>
      <c r="EFY88" s="4"/>
      <c r="EFZ88" s="4"/>
      <c r="EGA88" s="4"/>
      <c r="EGB88" s="4"/>
      <c r="EGC88" s="4"/>
      <c r="EGD88" s="4"/>
      <c r="EGE88" s="4"/>
      <c r="EGF88" s="4"/>
      <c r="EGG88" s="4"/>
      <c r="EGH88" s="4"/>
      <c r="EGI88" s="4"/>
      <c r="EGJ88" s="4"/>
      <c r="EGK88" s="4"/>
      <c r="EGL88" s="4"/>
      <c r="EGM88" s="4"/>
      <c r="EGN88" s="4"/>
      <c r="EGO88" s="4"/>
      <c r="EGP88" s="4"/>
      <c r="EGQ88" s="4"/>
      <c r="EGR88" s="4"/>
      <c r="EGS88" s="4"/>
      <c r="EGT88" s="4"/>
      <c r="EGU88" s="4"/>
      <c r="EGV88" s="4"/>
      <c r="EGW88" s="4"/>
      <c r="EGX88" s="4"/>
      <c r="EGY88" s="4"/>
      <c r="EGZ88" s="4"/>
      <c r="EHA88" s="4"/>
      <c r="EHB88" s="4"/>
      <c r="EHC88" s="4"/>
      <c r="EHD88" s="4"/>
      <c r="EHE88" s="4"/>
      <c r="EHF88" s="4"/>
      <c r="EHG88" s="4"/>
      <c r="EHH88" s="4"/>
      <c r="EHI88" s="4"/>
      <c r="EHJ88" s="4"/>
      <c r="EHK88" s="4"/>
      <c r="EHL88" s="4"/>
      <c r="EHM88" s="4"/>
      <c r="EHN88" s="4"/>
      <c r="EHO88" s="4"/>
      <c r="EHP88" s="4"/>
      <c r="EHQ88" s="4"/>
      <c r="EHR88" s="4"/>
      <c r="EHS88" s="4"/>
      <c r="EHT88" s="4"/>
      <c r="EHU88" s="4"/>
      <c r="EHV88" s="4"/>
      <c r="EHW88" s="4"/>
      <c r="EHX88" s="4"/>
      <c r="EHY88" s="4"/>
      <c r="EHZ88" s="4"/>
      <c r="EIA88" s="4"/>
      <c r="EIB88" s="4"/>
      <c r="EIC88" s="4"/>
      <c r="EID88" s="4"/>
      <c r="EIE88" s="4"/>
      <c r="EIF88" s="4"/>
      <c r="EIG88" s="4"/>
      <c r="EIH88" s="4"/>
      <c r="EII88" s="4"/>
      <c r="EIJ88" s="4"/>
      <c r="EIK88" s="4"/>
      <c r="EIL88" s="4"/>
      <c r="EIM88" s="4"/>
      <c r="EIN88" s="4"/>
      <c r="EIO88" s="4"/>
      <c r="EIP88" s="4"/>
      <c r="EIQ88" s="4"/>
      <c r="EIR88" s="4"/>
      <c r="EIS88" s="4"/>
      <c r="EIT88" s="4"/>
      <c r="EIU88" s="4"/>
      <c r="EIV88" s="4"/>
      <c r="EIW88" s="4"/>
      <c r="EIX88" s="4"/>
      <c r="EIY88" s="4"/>
      <c r="EIZ88" s="4"/>
      <c r="EJA88" s="4"/>
      <c r="EJB88" s="4"/>
      <c r="EJC88" s="4"/>
      <c r="EJD88" s="4"/>
      <c r="EJE88" s="4"/>
      <c r="EJF88" s="4"/>
      <c r="EJG88" s="4"/>
      <c r="EJH88" s="4"/>
      <c r="EJI88" s="4"/>
      <c r="EJJ88" s="4"/>
      <c r="EJK88" s="4"/>
      <c r="EJL88" s="4"/>
      <c r="EJM88" s="4"/>
      <c r="EJN88" s="4"/>
      <c r="EJO88" s="4"/>
      <c r="EJP88" s="4"/>
      <c r="EJQ88" s="4"/>
      <c r="EJR88" s="4"/>
      <c r="EJS88" s="4"/>
      <c r="EJT88" s="4"/>
      <c r="EJU88" s="4"/>
      <c r="EJV88" s="4"/>
      <c r="EJW88" s="4"/>
      <c r="EJX88" s="4"/>
      <c r="EJY88" s="4"/>
      <c r="EJZ88" s="4"/>
      <c r="EKA88" s="4"/>
      <c r="EKB88" s="4"/>
      <c r="EKC88" s="4"/>
      <c r="EKD88" s="4"/>
      <c r="EKE88" s="4"/>
      <c r="EKF88" s="4"/>
      <c r="EKG88" s="4"/>
      <c r="EKH88" s="4"/>
      <c r="EKI88" s="4"/>
      <c r="EKJ88" s="4"/>
      <c r="EKK88" s="4"/>
      <c r="EKL88" s="4"/>
      <c r="EKM88" s="4"/>
      <c r="EKN88" s="4"/>
      <c r="EKO88" s="4"/>
      <c r="EKP88" s="4"/>
      <c r="EKQ88" s="4"/>
      <c r="EKR88" s="4"/>
      <c r="EKS88" s="4"/>
      <c r="EKT88" s="4"/>
      <c r="EKU88" s="4"/>
      <c r="EKV88" s="4"/>
      <c r="EKW88" s="4"/>
      <c r="EKX88" s="4"/>
      <c r="EKY88" s="4"/>
      <c r="EKZ88" s="4"/>
      <c r="ELA88" s="4"/>
      <c r="ELB88" s="4"/>
      <c r="ELC88" s="4"/>
      <c r="ELD88" s="4"/>
      <c r="ELE88" s="4"/>
      <c r="ELF88" s="4"/>
      <c r="ELG88" s="4"/>
      <c r="ELH88" s="4"/>
      <c r="ELI88" s="4"/>
      <c r="ELJ88" s="4"/>
      <c r="ELK88" s="4"/>
      <c r="ELL88" s="4"/>
      <c r="ELM88" s="4"/>
      <c r="ELN88" s="4"/>
      <c r="ELO88" s="4"/>
      <c r="ELP88" s="4"/>
      <c r="ELQ88" s="4"/>
      <c r="ELR88" s="4"/>
      <c r="ELS88" s="4"/>
      <c r="ELT88" s="4"/>
      <c r="ELU88" s="4"/>
      <c r="ELV88" s="4"/>
      <c r="ELW88" s="4"/>
      <c r="ELX88" s="4"/>
      <c r="ELY88" s="4"/>
      <c r="ELZ88" s="4"/>
      <c r="EMA88" s="4"/>
      <c r="EMB88" s="4"/>
      <c r="EMC88" s="4"/>
      <c r="EMD88" s="4"/>
      <c r="EME88" s="4"/>
      <c r="EMF88" s="4"/>
      <c r="EMG88" s="4"/>
      <c r="EMH88" s="4"/>
      <c r="EMI88" s="4"/>
      <c r="EMJ88" s="4"/>
      <c r="EMK88" s="4"/>
      <c r="EML88" s="4"/>
      <c r="EMM88" s="4"/>
      <c r="EMN88" s="4"/>
      <c r="EMO88" s="4"/>
      <c r="EMP88" s="4"/>
      <c r="EMQ88" s="4"/>
      <c r="EMR88" s="4"/>
      <c r="EMS88" s="4"/>
      <c r="EMT88" s="4"/>
      <c r="EMU88" s="4"/>
      <c r="EMV88" s="4"/>
      <c r="EMW88" s="4"/>
      <c r="EMX88" s="4"/>
      <c r="EMY88" s="4"/>
      <c r="EMZ88" s="4"/>
      <c r="ENA88" s="4"/>
      <c r="ENB88" s="4"/>
      <c r="ENC88" s="4"/>
      <c r="END88" s="4"/>
      <c r="ENE88" s="4"/>
      <c r="ENF88" s="4"/>
      <c r="ENG88" s="4"/>
      <c r="ENH88" s="4"/>
      <c r="ENI88" s="4"/>
      <c r="ENJ88" s="4"/>
      <c r="ENK88" s="4"/>
      <c r="ENL88" s="4"/>
      <c r="ENM88" s="4"/>
      <c r="ENN88" s="4"/>
      <c r="ENO88" s="4"/>
      <c r="ENP88" s="4"/>
      <c r="ENQ88" s="4"/>
      <c r="ENR88" s="4"/>
      <c r="ENS88" s="4"/>
      <c r="ENT88" s="4"/>
      <c r="ENU88" s="4"/>
      <c r="ENV88" s="4"/>
      <c r="ENW88" s="4"/>
      <c r="ENX88" s="4"/>
      <c r="ENY88" s="4"/>
      <c r="ENZ88" s="4"/>
      <c r="EOA88" s="4"/>
      <c r="EOB88" s="4"/>
      <c r="EOC88" s="4"/>
      <c r="EOD88" s="4"/>
      <c r="EOE88" s="4"/>
      <c r="EOF88" s="4"/>
      <c r="EOG88" s="4"/>
      <c r="EOH88" s="4"/>
      <c r="EOI88" s="4"/>
      <c r="EOJ88" s="4"/>
      <c r="EOK88" s="4"/>
      <c r="EOL88" s="4"/>
      <c r="EOM88" s="4"/>
      <c r="EON88" s="4"/>
      <c r="EOO88" s="4"/>
      <c r="EOP88" s="4"/>
      <c r="EOQ88" s="4"/>
      <c r="EOR88" s="4"/>
      <c r="EOS88" s="4"/>
      <c r="EOT88" s="4"/>
      <c r="EOU88" s="4"/>
      <c r="EOV88" s="4"/>
      <c r="EOW88" s="4"/>
      <c r="EOX88" s="4"/>
      <c r="EOY88" s="4"/>
      <c r="EOZ88" s="4"/>
      <c r="EPA88" s="4"/>
      <c r="EPB88" s="4"/>
      <c r="EPC88" s="4"/>
      <c r="EPD88" s="4"/>
      <c r="EPE88" s="4"/>
      <c r="EPF88" s="4"/>
      <c r="EPG88" s="4"/>
      <c r="EPH88" s="4"/>
      <c r="EPI88" s="4"/>
      <c r="EPJ88" s="4"/>
      <c r="EPK88" s="4"/>
      <c r="EPL88" s="4"/>
      <c r="EPM88" s="4"/>
      <c r="EPN88" s="4"/>
      <c r="EPO88" s="4"/>
      <c r="EPP88" s="4"/>
      <c r="EPQ88" s="4"/>
      <c r="EPR88" s="4"/>
      <c r="EPS88" s="4"/>
      <c r="EPT88" s="4"/>
      <c r="EPU88" s="4"/>
      <c r="EPV88" s="4"/>
      <c r="EPW88" s="4"/>
      <c r="EPX88" s="4"/>
      <c r="EPY88" s="4"/>
      <c r="EPZ88" s="4"/>
      <c r="EQA88" s="4"/>
      <c r="EQB88" s="4"/>
      <c r="EQC88" s="4"/>
      <c r="EQD88" s="4"/>
      <c r="EQE88" s="4"/>
      <c r="EQF88" s="4"/>
      <c r="EQG88" s="4"/>
      <c r="EQH88" s="4"/>
      <c r="EQI88" s="4"/>
      <c r="EQJ88" s="4"/>
      <c r="EQK88" s="4"/>
      <c r="EQL88" s="4"/>
      <c r="EQM88" s="4"/>
      <c r="EQN88" s="4"/>
      <c r="EQO88" s="4"/>
      <c r="EQP88" s="4"/>
      <c r="EQQ88" s="4"/>
      <c r="EQR88" s="4"/>
      <c r="EQS88" s="4"/>
      <c r="EQT88" s="4"/>
      <c r="EQU88" s="4"/>
      <c r="EQV88" s="4"/>
      <c r="EQW88" s="4"/>
      <c r="EQX88" s="4"/>
      <c r="EQY88" s="4"/>
      <c r="EQZ88" s="4"/>
      <c r="ERA88" s="4"/>
      <c r="ERB88" s="4"/>
      <c r="ERC88" s="4"/>
      <c r="ERD88" s="4"/>
      <c r="ERE88" s="4"/>
      <c r="ERF88" s="4"/>
      <c r="ERG88" s="4"/>
      <c r="ERH88" s="4"/>
      <c r="ERI88" s="4"/>
      <c r="ERJ88" s="4"/>
      <c r="ERK88" s="4"/>
      <c r="ERL88" s="4"/>
      <c r="ERM88" s="4"/>
      <c r="ERN88" s="4"/>
      <c r="ERO88" s="4"/>
      <c r="ERP88" s="4"/>
      <c r="ERQ88" s="4"/>
      <c r="ERR88" s="4"/>
      <c r="ERS88" s="4"/>
      <c r="ERT88" s="4"/>
      <c r="ERU88" s="4"/>
      <c r="ERV88" s="4"/>
      <c r="ERW88" s="4"/>
      <c r="ERX88" s="4"/>
      <c r="ERY88" s="4"/>
      <c r="ERZ88" s="4"/>
      <c r="ESA88" s="4"/>
      <c r="ESB88" s="4"/>
      <c r="ESC88" s="4"/>
      <c r="ESD88" s="4"/>
      <c r="ESE88" s="4"/>
      <c r="ESF88" s="4"/>
      <c r="ESG88" s="4"/>
      <c r="ESH88" s="4"/>
      <c r="ESI88" s="4"/>
      <c r="ESJ88" s="4"/>
      <c r="ESK88" s="4"/>
      <c r="ESL88" s="4"/>
      <c r="ESM88" s="4"/>
      <c r="ESN88" s="4"/>
      <c r="ESO88" s="4"/>
      <c r="ESP88" s="4"/>
      <c r="ESQ88" s="4"/>
      <c r="ESR88" s="4"/>
      <c r="ESS88" s="4"/>
      <c r="EST88" s="4"/>
      <c r="ESU88" s="4"/>
      <c r="ESV88" s="4"/>
      <c r="ESW88" s="4"/>
      <c r="ESX88" s="4"/>
      <c r="ESY88" s="4"/>
      <c r="ESZ88" s="4"/>
      <c r="ETA88" s="4"/>
      <c r="ETB88" s="4"/>
      <c r="ETC88" s="4"/>
      <c r="ETD88" s="4"/>
      <c r="ETE88" s="4"/>
      <c r="ETF88" s="4"/>
      <c r="ETG88" s="4"/>
      <c r="ETH88" s="4"/>
      <c r="ETI88" s="4"/>
      <c r="ETJ88" s="4"/>
      <c r="ETK88" s="4"/>
      <c r="ETL88" s="4"/>
      <c r="ETM88" s="4"/>
      <c r="ETN88" s="4"/>
      <c r="ETO88" s="4"/>
      <c r="ETP88" s="4"/>
      <c r="ETQ88" s="4"/>
      <c r="ETR88" s="4"/>
      <c r="ETS88" s="4"/>
      <c r="ETT88" s="4"/>
      <c r="ETU88" s="4"/>
      <c r="ETV88" s="4"/>
      <c r="ETW88" s="4"/>
      <c r="ETX88" s="4"/>
      <c r="ETY88" s="4"/>
      <c r="ETZ88" s="4"/>
      <c r="EUA88" s="4"/>
      <c r="EUB88" s="4"/>
      <c r="EUC88" s="4"/>
      <c r="EUD88" s="4"/>
      <c r="EUE88" s="4"/>
      <c r="EUF88" s="4"/>
      <c r="EUG88" s="4"/>
      <c r="EUH88" s="4"/>
      <c r="EUI88" s="4"/>
      <c r="EUJ88" s="4"/>
      <c r="EUK88" s="4"/>
      <c r="EUL88" s="4"/>
      <c r="EUM88" s="4"/>
      <c r="EUN88" s="4"/>
      <c r="EUO88" s="4"/>
      <c r="EUP88" s="4"/>
      <c r="EUQ88" s="4"/>
      <c r="EUR88" s="4"/>
      <c r="EUS88" s="4"/>
      <c r="EUT88" s="4"/>
      <c r="EUU88" s="4"/>
      <c r="EUV88" s="4"/>
      <c r="EUW88" s="4"/>
      <c r="EUX88" s="4"/>
      <c r="EUY88" s="4"/>
      <c r="EUZ88" s="4"/>
      <c r="EVA88" s="4"/>
      <c r="EVB88" s="4"/>
      <c r="EVC88" s="4"/>
      <c r="EVD88" s="4"/>
      <c r="EVE88" s="4"/>
      <c r="EVF88" s="4"/>
      <c r="EVG88" s="4"/>
      <c r="EVH88" s="4"/>
      <c r="EVI88" s="4"/>
      <c r="EVJ88" s="4"/>
      <c r="EVK88" s="4"/>
      <c r="EVL88" s="4"/>
      <c r="EVM88" s="4"/>
      <c r="EVN88" s="4"/>
      <c r="EVO88" s="4"/>
      <c r="EVP88" s="4"/>
      <c r="EVQ88" s="4"/>
      <c r="EVR88" s="4"/>
      <c r="EVS88" s="4"/>
      <c r="EVT88" s="4"/>
      <c r="EVU88" s="4"/>
      <c r="EVV88" s="4"/>
      <c r="EVW88" s="4"/>
      <c r="EVX88" s="4"/>
      <c r="EVY88" s="4"/>
      <c r="EVZ88" s="4"/>
      <c r="EWA88" s="4"/>
      <c r="EWB88" s="4"/>
      <c r="EWC88" s="4"/>
      <c r="EWD88" s="4"/>
      <c r="EWE88" s="4"/>
      <c r="EWF88" s="4"/>
      <c r="EWG88" s="4"/>
      <c r="EWH88" s="4"/>
      <c r="EWI88" s="4"/>
      <c r="EWJ88" s="4"/>
      <c r="EWK88" s="4"/>
      <c r="EWL88" s="4"/>
      <c r="EWM88" s="4"/>
      <c r="EWN88" s="4"/>
      <c r="EWO88" s="4"/>
      <c r="EWP88" s="4"/>
      <c r="EWQ88" s="4"/>
      <c r="EWR88" s="4"/>
      <c r="EWS88" s="4"/>
      <c r="EWT88" s="4"/>
      <c r="EWU88" s="4"/>
      <c r="EWV88" s="4"/>
      <c r="EWW88" s="4"/>
      <c r="EWX88" s="4"/>
      <c r="EWY88" s="4"/>
      <c r="EWZ88" s="4"/>
      <c r="EXA88" s="4"/>
      <c r="EXB88" s="4"/>
      <c r="EXC88" s="4"/>
      <c r="EXD88" s="4"/>
      <c r="EXE88" s="4"/>
      <c r="EXF88" s="4"/>
      <c r="EXG88" s="4"/>
      <c r="EXH88" s="4"/>
      <c r="EXI88" s="4"/>
      <c r="EXJ88" s="4"/>
      <c r="EXK88" s="4"/>
      <c r="EXL88" s="4"/>
      <c r="EXM88" s="4"/>
      <c r="EXN88" s="4"/>
      <c r="EXO88" s="4"/>
      <c r="EXP88" s="4"/>
      <c r="EXQ88" s="4"/>
      <c r="EXR88" s="4"/>
      <c r="EXS88" s="4"/>
      <c r="EXT88" s="4"/>
      <c r="EXU88" s="4"/>
      <c r="EXV88" s="4"/>
      <c r="EXW88" s="4"/>
      <c r="EXX88" s="4"/>
      <c r="EXY88" s="4"/>
      <c r="EXZ88" s="4"/>
      <c r="EYA88" s="4"/>
      <c r="EYB88" s="4"/>
      <c r="EYC88" s="4"/>
      <c r="EYD88" s="4"/>
      <c r="EYE88" s="4"/>
      <c r="EYF88" s="4"/>
      <c r="EYG88" s="4"/>
      <c r="EYH88" s="4"/>
      <c r="EYI88" s="4"/>
      <c r="EYJ88" s="4"/>
      <c r="EYK88" s="4"/>
      <c r="EYL88" s="4"/>
      <c r="EYM88" s="4"/>
      <c r="EYN88" s="4"/>
      <c r="EYO88" s="4"/>
      <c r="EYP88" s="4"/>
      <c r="EYQ88" s="4"/>
      <c r="EYR88" s="4"/>
      <c r="EYS88" s="4"/>
      <c r="EYT88" s="4"/>
      <c r="EYU88" s="4"/>
      <c r="EYV88" s="4"/>
      <c r="EYW88" s="4"/>
      <c r="EYX88" s="4"/>
      <c r="EYY88" s="4"/>
      <c r="EYZ88" s="4"/>
      <c r="EZA88" s="4"/>
      <c r="EZB88" s="4"/>
      <c r="EZC88" s="4"/>
      <c r="EZD88" s="4"/>
      <c r="EZE88" s="4"/>
      <c r="EZF88" s="4"/>
      <c r="EZG88" s="4"/>
      <c r="EZH88" s="4"/>
      <c r="EZI88" s="4"/>
      <c r="EZJ88" s="4"/>
      <c r="EZK88" s="4"/>
      <c r="EZL88" s="4"/>
      <c r="EZM88" s="4"/>
      <c r="EZN88" s="4"/>
      <c r="EZO88" s="4"/>
      <c r="EZP88" s="4"/>
      <c r="EZQ88" s="4"/>
      <c r="EZR88" s="4"/>
      <c r="EZS88" s="4"/>
      <c r="EZT88" s="4"/>
      <c r="EZU88" s="4"/>
      <c r="EZV88" s="4"/>
      <c r="EZW88" s="4"/>
      <c r="EZX88" s="4"/>
      <c r="EZY88" s="4"/>
      <c r="EZZ88" s="4"/>
      <c r="FAA88" s="4"/>
      <c r="FAB88" s="4"/>
      <c r="FAC88" s="4"/>
      <c r="FAD88" s="4"/>
      <c r="FAE88" s="4"/>
      <c r="FAF88" s="4"/>
      <c r="FAG88" s="4"/>
      <c r="FAH88" s="4"/>
      <c r="FAI88" s="4"/>
      <c r="FAJ88" s="4"/>
      <c r="FAK88" s="4"/>
      <c r="FAL88" s="4"/>
      <c r="FAM88" s="4"/>
      <c r="FAN88" s="4"/>
      <c r="FAO88" s="4"/>
      <c r="FAP88" s="4"/>
      <c r="FAQ88" s="4"/>
      <c r="FAR88" s="4"/>
      <c r="FAS88" s="4"/>
      <c r="FAT88" s="4"/>
      <c r="FAU88" s="4"/>
      <c r="FAV88" s="4"/>
      <c r="FAW88" s="4"/>
      <c r="FAX88" s="4"/>
      <c r="FAY88" s="4"/>
      <c r="FAZ88" s="4"/>
      <c r="FBA88" s="4"/>
      <c r="FBB88" s="4"/>
      <c r="FBC88" s="4"/>
      <c r="FBD88" s="4"/>
      <c r="FBE88" s="4"/>
      <c r="FBF88" s="4"/>
      <c r="FBG88" s="4"/>
      <c r="FBH88" s="4"/>
      <c r="FBI88" s="4"/>
      <c r="FBJ88" s="4"/>
      <c r="FBK88" s="4"/>
      <c r="FBL88" s="4"/>
      <c r="FBM88" s="4"/>
      <c r="FBN88" s="4"/>
      <c r="FBO88" s="4"/>
      <c r="FBP88" s="4"/>
      <c r="FBQ88" s="4"/>
      <c r="FBR88" s="4"/>
      <c r="FBS88" s="4"/>
      <c r="FBT88" s="4"/>
      <c r="FBU88" s="4"/>
      <c r="FBV88" s="4"/>
      <c r="FBW88" s="4"/>
      <c r="FBX88" s="4"/>
      <c r="FBY88" s="4"/>
      <c r="FBZ88" s="4"/>
      <c r="FCA88" s="4"/>
      <c r="FCB88" s="4"/>
      <c r="FCC88" s="4"/>
      <c r="FCD88" s="4"/>
      <c r="FCE88" s="4"/>
      <c r="FCF88" s="4"/>
      <c r="FCG88" s="4"/>
      <c r="FCH88" s="4"/>
      <c r="FCI88" s="4"/>
      <c r="FCJ88" s="4"/>
      <c r="FCK88" s="4"/>
      <c r="FCL88" s="4"/>
      <c r="FCM88" s="4"/>
      <c r="FCN88" s="4"/>
      <c r="FCO88" s="4"/>
      <c r="FCP88" s="4"/>
      <c r="FCQ88" s="4"/>
      <c r="FCR88" s="4"/>
      <c r="FCS88" s="4"/>
      <c r="FCT88" s="4"/>
      <c r="FCU88" s="4"/>
      <c r="FCV88" s="4"/>
      <c r="FCW88" s="4"/>
      <c r="FCX88" s="4"/>
      <c r="FCY88" s="4"/>
      <c r="FCZ88" s="4"/>
      <c r="FDA88" s="4"/>
      <c r="FDB88" s="4"/>
      <c r="FDC88" s="4"/>
      <c r="FDD88" s="4"/>
      <c r="FDE88" s="4"/>
      <c r="FDF88" s="4"/>
      <c r="FDG88" s="4"/>
      <c r="FDH88" s="4"/>
      <c r="FDI88" s="4"/>
      <c r="FDJ88" s="4"/>
      <c r="FDK88" s="4"/>
      <c r="FDL88" s="4"/>
      <c r="FDM88" s="4"/>
      <c r="FDN88" s="4"/>
      <c r="FDO88" s="4"/>
      <c r="FDP88" s="4"/>
      <c r="FDQ88" s="4"/>
      <c r="FDR88" s="4"/>
      <c r="FDS88" s="4"/>
      <c r="FDT88" s="4"/>
      <c r="FDU88" s="4"/>
      <c r="FDV88" s="4"/>
      <c r="FDW88" s="4"/>
      <c r="FDX88" s="4"/>
      <c r="FDY88" s="4"/>
      <c r="FDZ88" s="4"/>
      <c r="FEA88" s="4"/>
      <c r="FEB88" s="4"/>
      <c r="FEC88" s="4"/>
      <c r="FED88" s="4"/>
      <c r="FEE88" s="4"/>
      <c r="FEF88" s="4"/>
      <c r="FEG88" s="4"/>
      <c r="FEH88" s="4"/>
      <c r="FEI88" s="4"/>
      <c r="FEJ88" s="4"/>
      <c r="FEK88" s="4"/>
      <c r="FEL88" s="4"/>
      <c r="FEM88" s="4"/>
      <c r="FEN88" s="4"/>
      <c r="FEO88" s="4"/>
      <c r="FEP88" s="4"/>
      <c r="FEQ88" s="4"/>
      <c r="FER88" s="4"/>
      <c r="FES88" s="4"/>
      <c r="FET88" s="4"/>
      <c r="FEU88" s="4"/>
      <c r="FEV88" s="4"/>
      <c r="FEW88" s="4"/>
      <c r="FEX88" s="4"/>
      <c r="FEY88" s="4"/>
      <c r="FEZ88" s="4"/>
      <c r="FFA88" s="4"/>
      <c r="FFB88" s="4"/>
      <c r="FFC88" s="4"/>
      <c r="FFD88" s="4"/>
      <c r="FFE88" s="4"/>
      <c r="FFF88" s="4"/>
      <c r="FFG88" s="4"/>
      <c r="FFH88" s="4"/>
      <c r="FFI88" s="4"/>
      <c r="FFJ88" s="4"/>
      <c r="FFK88" s="4"/>
      <c r="FFL88" s="4"/>
      <c r="FFM88" s="4"/>
      <c r="FFN88" s="4"/>
      <c r="FFO88" s="4"/>
      <c r="FFP88" s="4"/>
      <c r="FFQ88" s="4"/>
      <c r="FFR88" s="4"/>
      <c r="FFS88" s="4"/>
      <c r="FFT88" s="4"/>
      <c r="FFU88" s="4"/>
      <c r="FFV88" s="4"/>
      <c r="FFW88" s="4"/>
      <c r="FFX88" s="4"/>
      <c r="FFY88" s="4"/>
      <c r="FFZ88" s="4"/>
      <c r="FGA88" s="4"/>
      <c r="FGB88" s="4"/>
      <c r="FGC88" s="4"/>
      <c r="FGD88" s="4"/>
      <c r="FGE88" s="4"/>
      <c r="FGF88" s="4"/>
      <c r="FGG88" s="4"/>
      <c r="FGH88" s="4"/>
      <c r="FGI88" s="4"/>
      <c r="FGJ88" s="4"/>
      <c r="FGK88" s="4"/>
      <c r="FGL88" s="4"/>
      <c r="FGM88" s="4"/>
      <c r="FGN88" s="4"/>
      <c r="FGO88" s="4"/>
      <c r="FGP88" s="4"/>
      <c r="FGQ88" s="4"/>
      <c r="FGR88" s="4"/>
      <c r="FGS88" s="4"/>
      <c r="FGT88" s="4"/>
      <c r="FGU88" s="4"/>
      <c r="FGV88" s="4"/>
      <c r="FGW88" s="4"/>
      <c r="FGX88" s="4"/>
      <c r="FGY88" s="4"/>
      <c r="FGZ88" s="4"/>
      <c r="FHA88" s="4"/>
      <c r="FHB88" s="4"/>
      <c r="FHC88" s="4"/>
      <c r="FHD88" s="4"/>
      <c r="FHE88" s="4"/>
      <c r="FHF88" s="4"/>
      <c r="FHG88" s="4"/>
      <c r="FHH88" s="4"/>
      <c r="FHI88" s="4"/>
      <c r="FHJ88" s="4"/>
      <c r="FHK88" s="4"/>
      <c r="FHL88" s="4"/>
      <c r="FHM88" s="4"/>
      <c r="FHN88" s="4"/>
      <c r="FHO88" s="4"/>
      <c r="FHP88" s="4"/>
      <c r="FHQ88" s="4"/>
      <c r="FHR88" s="4"/>
      <c r="FHS88" s="4"/>
      <c r="FHT88" s="4"/>
      <c r="FHU88" s="4"/>
      <c r="FHV88" s="4"/>
      <c r="FHW88" s="4"/>
      <c r="FHX88" s="4"/>
      <c r="FHY88" s="4"/>
      <c r="FHZ88" s="4"/>
      <c r="FIA88" s="4"/>
      <c r="FIB88" s="4"/>
      <c r="FIC88" s="4"/>
      <c r="FID88" s="4"/>
      <c r="FIE88" s="4"/>
      <c r="FIF88" s="4"/>
      <c r="FIG88" s="4"/>
      <c r="FIH88" s="4"/>
      <c r="FII88" s="4"/>
      <c r="FIJ88" s="4"/>
      <c r="FIK88" s="4"/>
      <c r="FIL88" s="4"/>
      <c r="FIM88" s="4"/>
      <c r="FIN88" s="4"/>
      <c r="FIO88" s="4"/>
      <c r="FIP88" s="4"/>
      <c r="FIQ88" s="4"/>
      <c r="FIR88" s="4"/>
      <c r="FIS88" s="4"/>
      <c r="FIT88" s="4"/>
      <c r="FIU88" s="4"/>
      <c r="FIV88" s="4"/>
      <c r="FIW88" s="4"/>
      <c r="FIX88" s="4"/>
      <c r="FIY88" s="4"/>
      <c r="FIZ88" s="4"/>
      <c r="FJA88" s="4"/>
      <c r="FJB88" s="4"/>
      <c r="FJC88" s="4"/>
      <c r="FJD88" s="4"/>
      <c r="FJE88" s="4"/>
      <c r="FJF88" s="4"/>
      <c r="FJG88" s="4"/>
      <c r="FJH88" s="4"/>
      <c r="FJI88" s="4"/>
      <c r="FJJ88" s="4"/>
      <c r="FJK88" s="4"/>
      <c r="FJL88" s="4"/>
      <c r="FJM88" s="4"/>
      <c r="FJN88" s="4"/>
      <c r="FJO88" s="4"/>
      <c r="FJP88" s="4"/>
      <c r="FJQ88" s="4"/>
      <c r="FJR88" s="4"/>
      <c r="FJS88" s="4"/>
      <c r="FJT88" s="4"/>
      <c r="FJU88" s="4"/>
      <c r="FJV88" s="4"/>
      <c r="FJW88" s="4"/>
      <c r="FJX88" s="4"/>
      <c r="FJY88" s="4"/>
      <c r="FJZ88" s="4"/>
      <c r="FKA88" s="4"/>
      <c r="FKB88" s="4"/>
      <c r="FKC88" s="4"/>
      <c r="FKD88" s="4"/>
      <c r="FKE88" s="4"/>
      <c r="FKF88" s="4"/>
      <c r="FKG88" s="4"/>
      <c r="FKH88" s="4"/>
      <c r="FKI88" s="4"/>
      <c r="FKJ88" s="4"/>
      <c r="FKK88" s="4"/>
      <c r="FKL88" s="4"/>
      <c r="FKM88" s="4"/>
      <c r="FKN88" s="4"/>
      <c r="FKO88" s="4"/>
      <c r="FKP88" s="4"/>
      <c r="FKQ88" s="4"/>
      <c r="FKR88" s="4"/>
      <c r="FKS88" s="4"/>
      <c r="FKT88" s="4"/>
      <c r="FKU88" s="4"/>
      <c r="FKV88" s="4"/>
      <c r="FKW88" s="4"/>
      <c r="FKX88" s="4"/>
      <c r="FKY88" s="4"/>
      <c r="FKZ88" s="4"/>
      <c r="FLA88" s="4"/>
      <c r="FLB88" s="4"/>
      <c r="FLC88" s="4"/>
      <c r="FLD88" s="4"/>
      <c r="FLE88" s="4"/>
      <c r="FLF88" s="4"/>
      <c r="FLG88" s="4"/>
      <c r="FLH88" s="4"/>
      <c r="FLI88" s="4"/>
      <c r="FLJ88" s="4"/>
      <c r="FLK88" s="4"/>
      <c r="FLL88" s="4"/>
      <c r="FLM88" s="4"/>
      <c r="FLN88" s="4"/>
      <c r="FLO88" s="4"/>
      <c r="FLP88" s="4"/>
      <c r="FLQ88" s="4"/>
      <c r="FLR88" s="4"/>
      <c r="FLS88" s="4"/>
      <c r="FLT88" s="4"/>
      <c r="FLU88" s="4"/>
      <c r="FLV88" s="4"/>
      <c r="FLW88" s="4"/>
      <c r="FLX88" s="4"/>
      <c r="FLY88" s="4"/>
      <c r="FLZ88" s="4"/>
      <c r="FMA88" s="4"/>
      <c r="FMB88" s="4"/>
      <c r="FMC88" s="4"/>
      <c r="FMD88" s="4"/>
      <c r="FME88" s="4"/>
      <c r="FMF88" s="4"/>
      <c r="FMG88" s="4"/>
      <c r="FMH88" s="4"/>
      <c r="FMI88" s="4"/>
      <c r="FMJ88" s="4"/>
      <c r="FMK88" s="4"/>
      <c r="FML88" s="4"/>
      <c r="FMM88" s="4"/>
      <c r="FMN88" s="4"/>
      <c r="FMO88" s="4"/>
      <c r="FMP88" s="4"/>
      <c r="FMQ88" s="4"/>
      <c r="FMR88" s="4"/>
      <c r="FMS88" s="4"/>
      <c r="FMT88" s="4"/>
      <c r="FMU88" s="4"/>
      <c r="FMV88" s="4"/>
      <c r="FMW88" s="4"/>
      <c r="FMX88" s="4"/>
      <c r="FMY88" s="4"/>
      <c r="FMZ88" s="4"/>
      <c r="FNA88" s="4"/>
      <c r="FNB88" s="4"/>
      <c r="FNC88" s="4"/>
      <c r="FND88" s="4"/>
      <c r="FNE88" s="4"/>
      <c r="FNF88" s="4"/>
      <c r="FNG88" s="4"/>
      <c r="FNH88" s="4"/>
      <c r="FNI88" s="4"/>
      <c r="FNJ88" s="4"/>
      <c r="FNK88" s="4"/>
      <c r="FNL88" s="4"/>
      <c r="FNM88" s="4"/>
      <c r="FNN88" s="4"/>
      <c r="FNO88" s="4"/>
      <c r="FNP88" s="4"/>
      <c r="FNQ88" s="4"/>
      <c r="FNR88" s="4"/>
      <c r="FNS88" s="4"/>
      <c r="FNT88" s="4"/>
      <c r="FNU88" s="4"/>
      <c r="FNV88" s="4"/>
      <c r="FNW88" s="4"/>
      <c r="FNX88" s="4"/>
      <c r="FNY88" s="4"/>
      <c r="FNZ88" s="4"/>
      <c r="FOA88" s="4"/>
      <c r="FOB88" s="4"/>
      <c r="FOC88" s="4"/>
      <c r="FOD88" s="4"/>
      <c r="FOE88" s="4"/>
      <c r="FOF88" s="4"/>
      <c r="FOG88" s="4"/>
      <c r="FOH88" s="4"/>
      <c r="FOI88" s="4"/>
      <c r="FOJ88" s="4"/>
      <c r="FOK88" s="4"/>
      <c r="FOL88" s="4"/>
      <c r="FOM88" s="4"/>
      <c r="FON88" s="4"/>
      <c r="FOO88" s="4"/>
      <c r="FOP88" s="4"/>
      <c r="FOQ88" s="4"/>
      <c r="FOR88" s="4"/>
      <c r="FOS88" s="4"/>
      <c r="FOT88" s="4"/>
      <c r="FOU88" s="4"/>
      <c r="FOV88" s="4"/>
      <c r="FOW88" s="4"/>
      <c r="FOX88" s="4"/>
      <c r="FOY88" s="4"/>
      <c r="FOZ88" s="4"/>
      <c r="FPA88" s="4"/>
      <c r="FPB88" s="4"/>
      <c r="FPC88" s="4"/>
      <c r="FPD88" s="4"/>
      <c r="FPE88" s="4"/>
      <c r="FPF88" s="4"/>
      <c r="FPG88" s="4"/>
      <c r="FPH88" s="4"/>
      <c r="FPI88" s="4"/>
      <c r="FPJ88" s="4"/>
      <c r="FPK88" s="4"/>
      <c r="FPL88" s="4"/>
      <c r="FPM88" s="4"/>
      <c r="FPN88" s="4"/>
      <c r="FPO88" s="4"/>
      <c r="FPP88" s="4"/>
      <c r="FPQ88" s="4"/>
      <c r="FPR88" s="4"/>
      <c r="FPS88" s="4"/>
      <c r="FPT88" s="4"/>
      <c r="FPU88" s="4"/>
      <c r="FPV88" s="4"/>
      <c r="FPW88" s="4"/>
      <c r="FPX88" s="4"/>
      <c r="FPY88" s="4"/>
      <c r="FPZ88" s="4"/>
      <c r="FQA88" s="4"/>
      <c r="FQB88" s="4"/>
      <c r="FQC88" s="4"/>
      <c r="FQD88" s="4"/>
      <c r="FQE88" s="4"/>
      <c r="FQF88" s="4"/>
      <c r="FQG88" s="4"/>
      <c r="FQH88" s="4"/>
      <c r="FQI88" s="4"/>
      <c r="FQJ88" s="4"/>
      <c r="FQK88" s="4"/>
      <c r="FQL88" s="4"/>
      <c r="FQM88" s="4"/>
      <c r="FQN88" s="4"/>
      <c r="FQO88" s="4"/>
      <c r="FQP88" s="4"/>
      <c r="FQQ88" s="4"/>
      <c r="FQR88" s="4"/>
      <c r="FQS88" s="4"/>
      <c r="FQT88" s="4"/>
      <c r="FQU88" s="4"/>
      <c r="FQV88" s="4"/>
      <c r="FQW88" s="4"/>
      <c r="FQX88" s="4"/>
      <c r="FQY88" s="4"/>
      <c r="FQZ88" s="4"/>
      <c r="FRA88" s="4"/>
      <c r="FRB88" s="4"/>
      <c r="FRC88" s="4"/>
      <c r="FRD88" s="4"/>
      <c r="FRE88" s="4"/>
      <c r="FRF88" s="4"/>
      <c r="FRG88" s="4"/>
      <c r="FRH88" s="4"/>
      <c r="FRI88" s="4"/>
      <c r="FRJ88" s="4"/>
      <c r="FRK88" s="4"/>
      <c r="FRL88" s="4"/>
      <c r="FRM88" s="4"/>
      <c r="FRN88" s="4"/>
      <c r="FRO88" s="4"/>
      <c r="FRP88" s="4"/>
      <c r="FRQ88" s="4"/>
      <c r="FRR88" s="4"/>
      <c r="FRS88" s="4"/>
      <c r="FRT88" s="4"/>
      <c r="FRU88" s="4"/>
      <c r="FRV88" s="4"/>
      <c r="FRW88" s="4"/>
      <c r="FRX88" s="4"/>
      <c r="FRY88" s="4"/>
      <c r="FRZ88" s="4"/>
      <c r="FSA88" s="4"/>
      <c r="FSB88" s="4"/>
      <c r="FSC88" s="4"/>
      <c r="FSD88" s="4"/>
      <c r="FSE88" s="4"/>
      <c r="FSF88" s="4"/>
      <c r="FSG88" s="4"/>
      <c r="FSH88" s="4"/>
      <c r="FSI88" s="4"/>
      <c r="FSJ88" s="4"/>
      <c r="FSK88" s="4"/>
      <c r="FSL88" s="4"/>
      <c r="FSM88" s="4"/>
      <c r="FSN88" s="4"/>
      <c r="FSO88" s="4"/>
      <c r="FSP88" s="4"/>
      <c r="FSQ88" s="4"/>
      <c r="FSR88" s="4"/>
      <c r="FSS88" s="4"/>
      <c r="FST88" s="4"/>
      <c r="FSU88" s="4"/>
      <c r="FSV88" s="4"/>
      <c r="FSW88" s="4"/>
      <c r="FSX88" s="4"/>
      <c r="FSY88" s="4"/>
      <c r="FSZ88" s="4"/>
      <c r="FTA88" s="4"/>
      <c r="FTB88" s="4"/>
      <c r="FTC88" s="4"/>
      <c r="FTD88" s="4"/>
      <c r="FTE88" s="4"/>
      <c r="FTF88" s="4"/>
      <c r="FTG88" s="4"/>
      <c r="FTH88" s="4"/>
      <c r="FTI88" s="4"/>
      <c r="FTJ88" s="4"/>
      <c r="FTK88" s="4"/>
      <c r="FTL88" s="4"/>
      <c r="FTM88" s="4"/>
      <c r="FTN88" s="4"/>
      <c r="FTO88" s="4"/>
      <c r="FTP88" s="4"/>
      <c r="FTQ88" s="4"/>
      <c r="FTR88" s="4"/>
      <c r="FTS88" s="4"/>
      <c r="FTT88" s="4"/>
      <c r="FTU88" s="4"/>
      <c r="FTV88" s="4"/>
      <c r="FTW88" s="4"/>
      <c r="FTX88" s="4"/>
      <c r="FTY88" s="4"/>
      <c r="FTZ88" s="4"/>
      <c r="FUA88" s="4"/>
      <c r="FUB88" s="4"/>
      <c r="FUC88" s="4"/>
      <c r="FUD88" s="4"/>
      <c r="FUE88" s="4"/>
      <c r="FUF88" s="4"/>
      <c r="FUG88" s="4"/>
      <c r="FUH88" s="4"/>
      <c r="FUI88" s="4"/>
      <c r="FUJ88" s="4"/>
      <c r="FUK88" s="4"/>
      <c r="FUL88" s="4"/>
      <c r="FUM88" s="4"/>
      <c r="FUN88" s="4"/>
      <c r="FUO88" s="4"/>
      <c r="FUP88" s="4"/>
      <c r="FUQ88" s="4"/>
      <c r="FUR88" s="4"/>
      <c r="FUS88" s="4"/>
      <c r="FUT88" s="4"/>
      <c r="FUU88" s="4"/>
      <c r="FUV88" s="4"/>
      <c r="FUW88" s="4"/>
      <c r="FUX88" s="4"/>
      <c r="FUY88" s="4"/>
      <c r="FUZ88" s="4"/>
      <c r="FVA88" s="4"/>
      <c r="FVB88" s="4"/>
      <c r="FVC88" s="4"/>
      <c r="FVD88" s="4"/>
      <c r="FVE88" s="4"/>
      <c r="FVF88" s="4"/>
      <c r="FVG88" s="4"/>
      <c r="FVH88" s="4"/>
      <c r="FVI88" s="4"/>
      <c r="FVJ88" s="4"/>
      <c r="FVK88" s="4"/>
      <c r="FVL88" s="4"/>
      <c r="FVM88" s="4"/>
      <c r="FVN88" s="4"/>
      <c r="FVO88" s="4"/>
      <c r="FVP88" s="4"/>
      <c r="FVQ88" s="4"/>
      <c r="FVR88" s="4"/>
      <c r="FVS88" s="4"/>
      <c r="FVT88" s="4"/>
      <c r="FVU88" s="4"/>
      <c r="FVV88" s="4"/>
      <c r="FVW88" s="4"/>
      <c r="FVX88" s="4"/>
      <c r="FVY88" s="4"/>
      <c r="FVZ88" s="4"/>
      <c r="FWA88" s="4"/>
      <c r="FWB88" s="4"/>
      <c r="FWC88" s="4"/>
      <c r="FWD88" s="4"/>
      <c r="FWE88" s="4"/>
      <c r="FWF88" s="4"/>
      <c r="FWG88" s="4"/>
      <c r="FWH88" s="4"/>
      <c r="FWI88" s="4"/>
      <c r="FWJ88" s="4"/>
      <c r="FWK88" s="4"/>
      <c r="FWL88" s="4"/>
      <c r="FWM88" s="4"/>
      <c r="FWN88" s="4"/>
      <c r="FWO88" s="4"/>
      <c r="FWP88" s="4"/>
      <c r="FWQ88" s="4"/>
      <c r="FWR88" s="4"/>
      <c r="FWS88" s="4"/>
      <c r="FWT88" s="4"/>
      <c r="FWU88" s="4"/>
      <c r="FWV88" s="4"/>
      <c r="FWW88" s="4"/>
      <c r="FWX88" s="4"/>
      <c r="FWY88" s="4"/>
      <c r="FWZ88" s="4"/>
      <c r="FXA88" s="4"/>
      <c r="FXB88" s="4"/>
      <c r="FXC88" s="4"/>
      <c r="FXD88" s="4"/>
      <c r="FXE88" s="4"/>
      <c r="FXF88" s="4"/>
      <c r="FXG88" s="4"/>
      <c r="FXH88" s="4"/>
      <c r="FXI88" s="4"/>
      <c r="FXJ88" s="4"/>
      <c r="FXK88" s="4"/>
      <c r="FXL88" s="4"/>
      <c r="FXM88" s="4"/>
      <c r="FXN88" s="4"/>
      <c r="FXO88" s="4"/>
      <c r="FXP88" s="4"/>
      <c r="FXQ88" s="4"/>
      <c r="FXR88" s="4"/>
      <c r="FXS88" s="4"/>
      <c r="FXT88" s="4"/>
      <c r="FXU88" s="4"/>
      <c r="FXV88" s="4"/>
      <c r="FXW88" s="4"/>
      <c r="FXX88" s="4"/>
      <c r="FXY88" s="4"/>
      <c r="FXZ88" s="4"/>
      <c r="FYA88" s="4"/>
      <c r="FYB88" s="4"/>
      <c r="FYC88" s="4"/>
      <c r="FYD88" s="4"/>
      <c r="FYE88" s="4"/>
      <c r="FYF88" s="4"/>
      <c r="FYG88" s="4"/>
      <c r="FYH88" s="4"/>
      <c r="FYI88" s="4"/>
      <c r="FYJ88" s="4"/>
      <c r="FYK88" s="4"/>
      <c r="FYL88" s="4"/>
      <c r="FYM88" s="4"/>
      <c r="FYN88" s="4"/>
      <c r="FYO88" s="4"/>
      <c r="FYP88" s="4"/>
      <c r="FYQ88" s="4"/>
      <c r="FYR88" s="4"/>
      <c r="FYS88" s="4"/>
      <c r="FYT88" s="4"/>
      <c r="FYU88" s="4"/>
      <c r="FYV88" s="4"/>
      <c r="FYW88" s="4"/>
      <c r="FYX88" s="4"/>
      <c r="FYY88" s="4"/>
      <c r="FYZ88" s="4"/>
      <c r="FZA88" s="4"/>
      <c r="FZB88" s="4"/>
      <c r="FZC88" s="4"/>
      <c r="FZD88" s="4"/>
      <c r="FZE88" s="4"/>
      <c r="FZF88" s="4"/>
      <c r="FZG88" s="4"/>
      <c r="FZH88" s="4"/>
      <c r="FZI88" s="4"/>
      <c r="FZJ88" s="4"/>
      <c r="FZK88" s="4"/>
      <c r="FZL88" s="4"/>
      <c r="FZM88" s="4"/>
      <c r="FZN88" s="4"/>
      <c r="FZO88" s="4"/>
      <c r="FZP88" s="4"/>
      <c r="FZQ88" s="4"/>
      <c r="FZR88" s="4"/>
      <c r="FZS88" s="4"/>
      <c r="FZT88" s="4"/>
      <c r="FZU88" s="4"/>
      <c r="FZV88" s="4"/>
      <c r="FZW88" s="4"/>
      <c r="FZX88" s="4"/>
      <c r="FZY88" s="4"/>
      <c r="FZZ88" s="4"/>
      <c r="GAA88" s="4"/>
      <c r="GAB88" s="4"/>
      <c r="GAC88" s="4"/>
      <c r="GAD88" s="4"/>
      <c r="GAE88" s="4"/>
      <c r="GAF88" s="4"/>
      <c r="GAG88" s="4"/>
      <c r="GAH88" s="4"/>
      <c r="GAI88" s="4"/>
      <c r="GAJ88" s="4"/>
      <c r="GAK88" s="4"/>
      <c r="GAL88" s="4"/>
      <c r="GAM88" s="4"/>
      <c r="GAN88" s="4"/>
      <c r="GAO88" s="4"/>
      <c r="GAP88" s="4"/>
      <c r="GAQ88" s="4"/>
      <c r="GAR88" s="4"/>
      <c r="GAS88" s="4"/>
      <c r="GAT88" s="4"/>
      <c r="GAU88" s="4"/>
      <c r="GAV88" s="4"/>
      <c r="GAW88" s="4"/>
      <c r="GAX88" s="4"/>
      <c r="GAY88" s="4"/>
      <c r="GAZ88" s="4"/>
      <c r="GBA88" s="4"/>
      <c r="GBB88" s="4"/>
      <c r="GBC88" s="4"/>
      <c r="GBD88" s="4"/>
      <c r="GBE88" s="4"/>
      <c r="GBF88" s="4"/>
      <c r="GBG88" s="4"/>
      <c r="GBH88" s="4"/>
      <c r="GBI88" s="4"/>
      <c r="GBJ88" s="4"/>
      <c r="GBK88" s="4"/>
      <c r="GBL88" s="4"/>
      <c r="GBM88" s="4"/>
      <c r="GBN88" s="4"/>
      <c r="GBO88" s="4"/>
      <c r="GBP88" s="4"/>
      <c r="GBQ88" s="4"/>
      <c r="GBR88" s="4"/>
      <c r="GBS88" s="4"/>
      <c r="GBT88" s="4"/>
      <c r="GBU88" s="4"/>
      <c r="GBV88" s="4"/>
      <c r="GBW88" s="4"/>
      <c r="GBX88" s="4"/>
      <c r="GBY88" s="4"/>
      <c r="GBZ88" s="4"/>
      <c r="GCA88" s="4"/>
      <c r="GCB88" s="4"/>
      <c r="GCC88" s="4"/>
      <c r="GCD88" s="4"/>
      <c r="GCE88" s="4"/>
      <c r="GCF88" s="4"/>
      <c r="GCG88" s="4"/>
      <c r="GCH88" s="4"/>
      <c r="GCI88" s="4"/>
      <c r="GCJ88" s="4"/>
      <c r="GCK88" s="4"/>
      <c r="GCL88" s="4"/>
      <c r="GCM88" s="4"/>
      <c r="GCN88" s="4"/>
      <c r="GCO88" s="4"/>
      <c r="GCP88" s="4"/>
      <c r="GCQ88" s="4"/>
      <c r="GCR88" s="4"/>
      <c r="GCS88" s="4"/>
      <c r="GCT88" s="4"/>
      <c r="GCU88" s="4"/>
      <c r="GCV88" s="4"/>
      <c r="GCW88" s="4"/>
      <c r="GCX88" s="4"/>
      <c r="GCY88" s="4"/>
      <c r="GCZ88" s="4"/>
      <c r="GDA88" s="4"/>
      <c r="GDB88" s="4"/>
      <c r="GDC88" s="4"/>
      <c r="GDD88" s="4"/>
      <c r="GDE88" s="4"/>
      <c r="GDF88" s="4"/>
      <c r="GDG88" s="4"/>
      <c r="GDH88" s="4"/>
      <c r="GDI88" s="4"/>
      <c r="GDJ88" s="4"/>
      <c r="GDK88" s="4"/>
      <c r="GDL88" s="4"/>
      <c r="GDM88" s="4"/>
      <c r="GDN88" s="4"/>
      <c r="GDO88" s="4"/>
      <c r="GDP88" s="4"/>
      <c r="GDQ88" s="4"/>
      <c r="GDR88" s="4"/>
      <c r="GDS88" s="4"/>
      <c r="GDT88" s="4"/>
      <c r="GDU88" s="4"/>
      <c r="GDV88" s="4"/>
      <c r="GDW88" s="4"/>
      <c r="GDX88" s="4"/>
      <c r="GDY88" s="4"/>
      <c r="GDZ88" s="4"/>
      <c r="GEA88" s="4"/>
      <c r="GEB88" s="4"/>
      <c r="GEC88" s="4"/>
      <c r="GED88" s="4"/>
      <c r="GEE88" s="4"/>
      <c r="GEF88" s="4"/>
      <c r="GEG88" s="4"/>
      <c r="GEH88" s="4"/>
      <c r="GEI88" s="4"/>
      <c r="GEJ88" s="4"/>
      <c r="GEK88" s="4"/>
      <c r="GEL88" s="4"/>
      <c r="GEM88" s="4"/>
      <c r="GEN88" s="4"/>
      <c r="GEO88" s="4"/>
      <c r="GEP88" s="4"/>
      <c r="GEQ88" s="4"/>
      <c r="GER88" s="4"/>
      <c r="GES88" s="4"/>
      <c r="GET88" s="4"/>
      <c r="GEU88" s="4"/>
      <c r="GEV88" s="4"/>
      <c r="GEW88" s="4"/>
      <c r="GEX88" s="4"/>
      <c r="GEY88" s="4"/>
      <c r="GEZ88" s="4"/>
      <c r="GFA88" s="4"/>
      <c r="GFB88" s="4"/>
      <c r="GFC88" s="4"/>
      <c r="GFD88" s="4"/>
      <c r="GFE88" s="4"/>
      <c r="GFF88" s="4"/>
      <c r="GFG88" s="4"/>
      <c r="GFH88" s="4"/>
      <c r="GFI88" s="4"/>
      <c r="GFJ88" s="4"/>
      <c r="GFK88" s="4"/>
      <c r="GFL88" s="4"/>
      <c r="GFM88" s="4"/>
      <c r="GFN88" s="4"/>
      <c r="GFO88" s="4"/>
      <c r="GFP88" s="4"/>
      <c r="GFQ88" s="4"/>
      <c r="GFR88" s="4"/>
      <c r="GFS88" s="4"/>
      <c r="GFT88" s="4"/>
      <c r="GFU88" s="4"/>
      <c r="GFV88" s="4"/>
      <c r="GFW88" s="4"/>
      <c r="GFX88" s="4"/>
      <c r="GFY88" s="4"/>
      <c r="GFZ88" s="4"/>
      <c r="GGA88" s="4"/>
      <c r="GGB88" s="4"/>
      <c r="GGC88" s="4"/>
      <c r="GGD88" s="4"/>
      <c r="GGE88" s="4"/>
      <c r="GGF88" s="4"/>
      <c r="GGG88" s="4"/>
      <c r="GGH88" s="4"/>
      <c r="GGI88" s="4"/>
      <c r="GGJ88" s="4"/>
      <c r="GGK88" s="4"/>
      <c r="GGL88" s="4"/>
      <c r="GGM88" s="4"/>
      <c r="GGN88" s="4"/>
      <c r="GGO88" s="4"/>
      <c r="GGP88" s="4"/>
      <c r="GGQ88" s="4"/>
      <c r="GGR88" s="4"/>
      <c r="GGS88" s="4"/>
      <c r="GGT88" s="4"/>
      <c r="GGU88" s="4"/>
      <c r="GGV88" s="4"/>
      <c r="GGW88" s="4"/>
      <c r="GGX88" s="4"/>
      <c r="GGY88" s="4"/>
      <c r="GGZ88" s="4"/>
      <c r="GHA88" s="4"/>
      <c r="GHB88" s="4"/>
      <c r="GHC88" s="4"/>
      <c r="GHD88" s="4"/>
      <c r="GHE88" s="4"/>
      <c r="GHF88" s="4"/>
      <c r="GHG88" s="4"/>
      <c r="GHH88" s="4"/>
      <c r="GHI88" s="4"/>
      <c r="GHJ88" s="4"/>
      <c r="GHK88" s="4"/>
      <c r="GHL88" s="4"/>
      <c r="GHM88" s="4"/>
      <c r="GHN88" s="4"/>
      <c r="GHO88" s="4"/>
      <c r="GHP88" s="4"/>
      <c r="GHQ88" s="4"/>
      <c r="GHR88" s="4"/>
      <c r="GHS88" s="4"/>
      <c r="GHT88" s="4"/>
      <c r="GHU88" s="4"/>
      <c r="GHV88" s="4"/>
      <c r="GHW88" s="4"/>
      <c r="GHX88" s="4"/>
      <c r="GHY88" s="4"/>
      <c r="GHZ88" s="4"/>
      <c r="GIA88" s="4"/>
      <c r="GIB88" s="4"/>
      <c r="GIC88" s="4"/>
      <c r="GID88" s="4"/>
      <c r="GIE88" s="4"/>
      <c r="GIF88" s="4"/>
      <c r="GIG88" s="4"/>
      <c r="GIH88" s="4"/>
      <c r="GII88" s="4"/>
      <c r="GIJ88" s="4"/>
      <c r="GIK88" s="4"/>
      <c r="GIL88" s="4"/>
      <c r="GIM88" s="4"/>
      <c r="GIN88" s="4"/>
      <c r="GIO88" s="4"/>
      <c r="GIP88" s="4"/>
      <c r="GIQ88" s="4"/>
      <c r="GIR88" s="4"/>
      <c r="GIS88" s="4"/>
      <c r="GIT88" s="4"/>
      <c r="GIU88" s="4"/>
      <c r="GIV88" s="4"/>
      <c r="GIW88" s="4"/>
      <c r="GIX88" s="4"/>
      <c r="GIY88" s="4"/>
      <c r="GIZ88" s="4"/>
      <c r="GJA88" s="4"/>
      <c r="GJB88" s="4"/>
      <c r="GJC88" s="4"/>
      <c r="GJD88" s="4"/>
      <c r="GJE88" s="4"/>
      <c r="GJF88" s="4"/>
      <c r="GJG88" s="4"/>
      <c r="GJH88" s="4"/>
      <c r="GJI88" s="4"/>
      <c r="GJJ88" s="4"/>
      <c r="GJK88" s="4"/>
      <c r="GJL88" s="4"/>
      <c r="GJM88" s="4"/>
      <c r="GJN88" s="4"/>
      <c r="GJO88" s="4"/>
      <c r="GJP88" s="4"/>
      <c r="GJQ88" s="4"/>
      <c r="GJR88" s="4"/>
      <c r="GJS88" s="4"/>
      <c r="GJT88" s="4"/>
      <c r="GJU88" s="4"/>
      <c r="GJV88" s="4"/>
      <c r="GJW88" s="4"/>
      <c r="GJX88" s="4"/>
      <c r="GJY88" s="4"/>
      <c r="GJZ88" s="4"/>
      <c r="GKA88" s="4"/>
      <c r="GKB88" s="4"/>
      <c r="GKC88" s="4"/>
      <c r="GKD88" s="4"/>
      <c r="GKE88" s="4"/>
      <c r="GKF88" s="4"/>
      <c r="GKG88" s="4"/>
      <c r="GKH88" s="4"/>
      <c r="GKI88" s="4"/>
      <c r="GKJ88" s="4"/>
      <c r="GKK88" s="4"/>
      <c r="GKL88" s="4"/>
      <c r="GKM88" s="4"/>
      <c r="GKN88" s="4"/>
      <c r="GKO88" s="4"/>
      <c r="GKP88" s="4"/>
      <c r="GKQ88" s="4"/>
      <c r="GKR88" s="4"/>
      <c r="GKS88" s="4"/>
      <c r="GKT88" s="4"/>
      <c r="GKU88" s="4"/>
      <c r="GKV88" s="4"/>
      <c r="GKW88" s="4"/>
      <c r="GKX88" s="4"/>
      <c r="GKY88" s="4"/>
      <c r="GKZ88" s="4"/>
      <c r="GLA88" s="4"/>
      <c r="GLB88" s="4"/>
      <c r="GLC88" s="4"/>
      <c r="GLD88" s="4"/>
      <c r="GLE88" s="4"/>
      <c r="GLF88" s="4"/>
      <c r="GLG88" s="4"/>
      <c r="GLH88" s="4"/>
      <c r="GLI88" s="4"/>
      <c r="GLJ88" s="4"/>
      <c r="GLK88" s="4"/>
      <c r="GLL88" s="4"/>
      <c r="GLM88" s="4"/>
      <c r="GLN88" s="4"/>
      <c r="GLO88" s="4"/>
      <c r="GLP88" s="4"/>
      <c r="GLQ88" s="4"/>
      <c r="GLR88" s="4"/>
      <c r="GLS88" s="4"/>
      <c r="GLT88" s="4"/>
      <c r="GLU88" s="4"/>
      <c r="GLV88" s="4"/>
      <c r="GLW88" s="4"/>
      <c r="GLX88" s="4"/>
      <c r="GLY88" s="4"/>
      <c r="GLZ88" s="4"/>
      <c r="GMA88" s="4"/>
      <c r="GMB88" s="4"/>
      <c r="GMC88" s="4"/>
      <c r="GMD88" s="4"/>
      <c r="GME88" s="4"/>
      <c r="GMF88" s="4"/>
      <c r="GMG88" s="4"/>
      <c r="GMH88" s="4"/>
      <c r="GMI88" s="4"/>
      <c r="GMJ88" s="4"/>
      <c r="GMK88" s="4"/>
      <c r="GML88" s="4"/>
      <c r="GMM88" s="4"/>
      <c r="GMN88" s="4"/>
      <c r="GMO88" s="4"/>
      <c r="GMP88" s="4"/>
      <c r="GMQ88" s="4"/>
      <c r="GMR88" s="4"/>
      <c r="GMS88" s="4"/>
      <c r="GMT88" s="4"/>
      <c r="GMU88" s="4"/>
      <c r="GMV88" s="4"/>
      <c r="GMW88" s="4"/>
      <c r="GMX88" s="4"/>
      <c r="GMY88" s="4"/>
      <c r="GMZ88" s="4"/>
      <c r="GNA88" s="4"/>
      <c r="GNB88" s="4"/>
      <c r="GNC88" s="4"/>
      <c r="GND88" s="4"/>
      <c r="GNE88" s="4"/>
      <c r="GNF88" s="4"/>
      <c r="GNG88" s="4"/>
      <c r="GNH88" s="4"/>
      <c r="GNI88" s="4"/>
      <c r="GNJ88" s="4"/>
      <c r="GNK88" s="4"/>
      <c r="GNL88" s="4"/>
      <c r="GNM88" s="4"/>
      <c r="GNN88" s="4"/>
      <c r="GNO88" s="4"/>
      <c r="GNP88" s="4"/>
      <c r="GNQ88" s="4"/>
      <c r="GNR88" s="4"/>
      <c r="GNS88" s="4"/>
      <c r="GNT88" s="4"/>
      <c r="GNU88" s="4"/>
      <c r="GNV88" s="4"/>
      <c r="GNW88" s="4"/>
      <c r="GNX88" s="4"/>
      <c r="GNY88" s="4"/>
      <c r="GNZ88" s="4"/>
      <c r="GOA88" s="4"/>
      <c r="GOB88" s="4"/>
      <c r="GOC88" s="4"/>
      <c r="GOD88" s="4"/>
      <c r="GOE88" s="4"/>
      <c r="GOF88" s="4"/>
      <c r="GOG88" s="4"/>
      <c r="GOH88" s="4"/>
      <c r="GOI88" s="4"/>
      <c r="GOJ88" s="4"/>
      <c r="GOK88" s="4"/>
      <c r="GOL88" s="4"/>
      <c r="GOM88" s="4"/>
      <c r="GON88" s="4"/>
      <c r="GOO88" s="4"/>
      <c r="GOP88" s="4"/>
      <c r="GOQ88" s="4"/>
      <c r="GOR88" s="4"/>
      <c r="GOS88" s="4"/>
      <c r="GOT88" s="4"/>
      <c r="GOU88" s="4"/>
      <c r="GOV88" s="4"/>
      <c r="GOW88" s="4"/>
      <c r="GOX88" s="4"/>
      <c r="GOY88" s="4"/>
      <c r="GOZ88" s="4"/>
      <c r="GPA88" s="4"/>
      <c r="GPB88" s="4"/>
      <c r="GPC88" s="4"/>
      <c r="GPD88" s="4"/>
      <c r="GPE88" s="4"/>
      <c r="GPF88" s="4"/>
      <c r="GPG88" s="4"/>
      <c r="GPH88" s="4"/>
      <c r="GPI88" s="4"/>
      <c r="GPJ88" s="4"/>
      <c r="GPK88" s="4"/>
      <c r="GPL88" s="4"/>
      <c r="GPM88" s="4"/>
      <c r="GPN88" s="4"/>
      <c r="GPO88" s="4"/>
      <c r="GPP88" s="4"/>
      <c r="GPQ88" s="4"/>
      <c r="GPR88" s="4"/>
      <c r="GPS88" s="4"/>
      <c r="GPT88" s="4"/>
      <c r="GPU88" s="4"/>
      <c r="GPV88" s="4"/>
      <c r="GPW88" s="4"/>
      <c r="GPX88" s="4"/>
      <c r="GPY88" s="4"/>
      <c r="GPZ88" s="4"/>
      <c r="GQA88" s="4"/>
      <c r="GQB88" s="4"/>
      <c r="GQC88" s="4"/>
      <c r="GQD88" s="4"/>
      <c r="GQE88" s="4"/>
      <c r="GQF88" s="4"/>
      <c r="GQG88" s="4"/>
      <c r="GQH88" s="4"/>
      <c r="GQI88" s="4"/>
      <c r="GQJ88" s="4"/>
      <c r="GQK88" s="4"/>
      <c r="GQL88" s="4"/>
      <c r="GQM88" s="4"/>
      <c r="GQN88" s="4"/>
      <c r="GQO88" s="4"/>
      <c r="GQP88" s="4"/>
      <c r="GQQ88" s="4"/>
      <c r="GQR88" s="4"/>
      <c r="GQS88" s="4"/>
      <c r="GQT88" s="4"/>
      <c r="GQU88" s="4"/>
      <c r="GQV88" s="4"/>
      <c r="GQW88" s="4"/>
      <c r="GQX88" s="4"/>
      <c r="GQY88" s="4"/>
      <c r="GQZ88" s="4"/>
      <c r="GRA88" s="4"/>
      <c r="GRB88" s="4"/>
      <c r="GRC88" s="4"/>
      <c r="GRD88" s="4"/>
      <c r="GRE88" s="4"/>
      <c r="GRF88" s="4"/>
      <c r="GRG88" s="4"/>
      <c r="GRH88" s="4"/>
      <c r="GRI88" s="4"/>
      <c r="GRJ88" s="4"/>
      <c r="GRK88" s="4"/>
      <c r="GRL88" s="4"/>
      <c r="GRM88" s="4"/>
      <c r="GRN88" s="4"/>
      <c r="GRO88" s="4"/>
      <c r="GRP88" s="4"/>
      <c r="GRQ88" s="4"/>
      <c r="GRR88" s="4"/>
      <c r="GRS88" s="4"/>
      <c r="GRT88" s="4"/>
      <c r="GRU88" s="4"/>
      <c r="GRV88" s="4"/>
      <c r="GRW88" s="4"/>
      <c r="GRX88" s="4"/>
      <c r="GRY88" s="4"/>
      <c r="GRZ88" s="4"/>
      <c r="GSA88" s="4"/>
      <c r="GSB88" s="4"/>
      <c r="GSC88" s="4"/>
      <c r="GSD88" s="4"/>
      <c r="GSE88" s="4"/>
      <c r="GSF88" s="4"/>
      <c r="GSG88" s="4"/>
      <c r="GSH88" s="4"/>
      <c r="GSI88" s="4"/>
      <c r="GSJ88" s="4"/>
      <c r="GSK88" s="4"/>
      <c r="GSL88" s="4"/>
      <c r="GSM88" s="4"/>
      <c r="GSN88" s="4"/>
      <c r="GSO88" s="4"/>
      <c r="GSP88" s="4"/>
      <c r="GSQ88" s="4"/>
      <c r="GSR88" s="4"/>
      <c r="GSS88" s="4"/>
      <c r="GST88" s="4"/>
      <c r="GSU88" s="4"/>
      <c r="GSV88" s="4"/>
      <c r="GSW88" s="4"/>
      <c r="GSX88" s="4"/>
      <c r="GSY88" s="4"/>
      <c r="GSZ88" s="4"/>
      <c r="GTA88" s="4"/>
      <c r="GTB88" s="4"/>
      <c r="GTC88" s="4"/>
      <c r="GTD88" s="4"/>
      <c r="GTE88" s="4"/>
      <c r="GTF88" s="4"/>
      <c r="GTG88" s="4"/>
      <c r="GTH88" s="4"/>
      <c r="GTI88" s="4"/>
      <c r="GTJ88" s="4"/>
      <c r="GTK88" s="4"/>
      <c r="GTL88" s="4"/>
      <c r="GTM88" s="4"/>
      <c r="GTN88" s="4"/>
      <c r="GTO88" s="4"/>
      <c r="GTP88" s="4"/>
      <c r="GTQ88" s="4"/>
      <c r="GTR88" s="4"/>
      <c r="GTS88" s="4"/>
      <c r="GTT88" s="4"/>
      <c r="GTU88" s="4"/>
      <c r="GTV88" s="4"/>
      <c r="GTW88" s="4"/>
      <c r="GTX88" s="4"/>
      <c r="GTY88" s="4"/>
      <c r="GTZ88" s="4"/>
      <c r="GUA88" s="4"/>
      <c r="GUB88" s="4"/>
      <c r="GUC88" s="4"/>
      <c r="GUD88" s="4"/>
      <c r="GUE88" s="4"/>
      <c r="GUF88" s="4"/>
      <c r="GUG88" s="4"/>
      <c r="GUH88" s="4"/>
      <c r="GUI88" s="4"/>
      <c r="GUJ88" s="4"/>
      <c r="GUK88" s="4"/>
      <c r="GUL88" s="4"/>
      <c r="GUM88" s="4"/>
      <c r="GUN88" s="4"/>
      <c r="GUO88" s="4"/>
      <c r="GUP88" s="4"/>
      <c r="GUQ88" s="4"/>
      <c r="GUR88" s="4"/>
      <c r="GUS88" s="4"/>
      <c r="GUT88" s="4"/>
      <c r="GUU88" s="4"/>
      <c r="GUV88" s="4"/>
      <c r="GUW88" s="4"/>
      <c r="GUX88" s="4"/>
      <c r="GUY88" s="4"/>
      <c r="GUZ88" s="4"/>
      <c r="GVA88" s="4"/>
      <c r="GVB88" s="4"/>
      <c r="GVC88" s="4"/>
      <c r="GVD88" s="4"/>
      <c r="GVE88" s="4"/>
      <c r="GVF88" s="4"/>
      <c r="GVG88" s="4"/>
      <c r="GVH88" s="4"/>
      <c r="GVI88" s="4"/>
      <c r="GVJ88" s="4"/>
      <c r="GVK88" s="4"/>
      <c r="GVL88" s="4"/>
      <c r="GVM88" s="4"/>
      <c r="GVN88" s="4"/>
      <c r="GVO88" s="4"/>
      <c r="GVP88" s="4"/>
      <c r="GVQ88" s="4"/>
      <c r="GVR88" s="4"/>
      <c r="GVS88" s="4"/>
      <c r="GVT88" s="4"/>
      <c r="GVU88" s="4"/>
      <c r="GVV88" s="4"/>
      <c r="GVW88" s="4"/>
      <c r="GVX88" s="4"/>
      <c r="GVY88" s="4"/>
      <c r="GVZ88" s="4"/>
      <c r="GWA88" s="4"/>
      <c r="GWB88" s="4"/>
      <c r="GWC88" s="4"/>
      <c r="GWD88" s="4"/>
      <c r="GWE88" s="4"/>
      <c r="GWF88" s="4"/>
      <c r="GWG88" s="4"/>
      <c r="GWH88" s="4"/>
      <c r="GWI88" s="4"/>
      <c r="GWJ88" s="4"/>
      <c r="GWK88" s="4"/>
      <c r="GWL88" s="4"/>
      <c r="GWM88" s="4"/>
      <c r="GWN88" s="4"/>
      <c r="GWO88" s="4"/>
      <c r="GWP88" s="4"/>
      <c r="GWQ88" s="4"/>
      <c r="GWR88" s="4"/>
      <c r="GWS88" s="4"/>
      <c r="GWT88" s="4"/>
      <c r="GWU88" s="4"/>
      <c r="GWV88" s="4"/>
      <c r="GWW88" s="4"/>
      <c r="GWX88" s="4"/>
      <c r="GWY88" s="4"/>
      <c r="GWZ88" s="4"/>
      <c r="GXA88" s="4"/>
      <c r="GXB88" s="4"/>
      <c r="GXC88" s="4"/>
      <c r="GXD88" s="4"/>
      <c r="GXE88" s="4"/>
      <c r="GXF88" s="4"/>
      <c r="GXG88" s="4"/>
      <c r="GXH88" s="4"/>
      <c r="GXI88" s="4"/>
      <c r="GXJ88" s="4"/>
      <c r="GXK88" s="4"/>
      <c r="GXL88" s="4"/>
      <c r="GXM88" s="4"/>
      <c r="GXN88" s="4"/>
      <c r="GXO88" s="4"/>
      <c r="GXP88" s="4"/>
      <c r="GXQ88" s="4"/>
      <c r="GXR88" s="4"/>
      <c r="GXS88" s="4"/>
      <c r="GXT88" s="4"/>
      <c r="GXU88" s="4"/>
      <c r="GXV88" s="4"/>
      <c r="GXW88" s="4"/>
      <c r="GXX88" s="4"/>
      <c r="GXY88" s="4"/>
      <c r="GXZ88" s="4"/>
      <c r="GYA88" s="4"/>
      <c r="GYB88" s="4"/>
      <c r="GYC88" s="4"/>
      <c r="GYD88" s="4"/>
      <c r="GYE88" s="4"/>
      <c r="GYF88" s="4"/>
      <c r="GYG88" s="4"/>
      <c r="GYH88" s="4"/>
      <c r="GYI88" s="4"/>
      <c r="GYJ88" s="4"/>
      <c r="GYK88" s="4"/>
      <c r="GYL88" s="4"/>
      <c r="GYM88" s="4"/>
      <c r="GYN88" s="4"/>
      <c r="GYO88" s="4"/>
      <c r="GYP88" s="4"/>
      <c r="GYQ88" s="4"/>
      <c r="GYR88" s="4"/>
      <c r="GYS88" s="4"/>
      <c r="GYT88" s="4"/>
      <c r="GYU88" s="4"/>
      <c r="GYV88" s="4"/>
      <c r="GYW88" s="4"/>
      <c r="GYX88" s="4"/>
      <c r="GYY88" s="4"/>
      <c r="GYZ88" s="4"/>
      <c r="GZA88" s="4"/>
      <c r="GZB88" s="4"/>
      <c r="GZC88" s="4"/>
      <c r="GZD88" s="4"/>
      <c r="GZE88" s="4"/>
      <c r="GZF88" s="4"/>
      <c r="GZG88" s="4"/>
      <c r="GZH88" s="4"/>
      <c r="GZI88" s="4"/>
      <c r="GZJ88" s="4"/>
      <c r="GZK88" s="4"/>
      <c r="GZL88" s="4"/>
      <c r="GZM88" s="4"/>
      <c r="GZN88" s="4"/>
      <c r="GZO88" s="4"/>
      <c r="GZP88" s="4"/>
      <c r="GZQ88" s="4"/>
      <c r="GZR88" s="4"/>
      <c r="GZS88" s="4"/>
      <c r="GZT88" s="4"/>
      <c r="GZU88" s="4"/>
      <c r="GZV88" s="4"/>
      <c r="GZW88" s="4"/>
      <c r="GZX88" s="4"/>
      <c r="GZY88" s="4"/>
      <c r="GZZ88" s="4"/>
      <c r="HAA88" s="4"/>
      <c r="HAB88" s="4"/>
      <c r="HAC88" s="4"/>
      <c r="HAD88" s="4"/>
      <c r="HAE88" s="4"/>
      <c r="HAF88" s="4"/>
      <c r="HAG88" s="4"/>
      <c r="HAH88" s="4"/>
      <c r="HAI88" s="4"/>
      <c r="HAJ88" s="4"/>
      <c r="HAK88" s="4"/>
      <c r="HAL88" s="4"/>
      <c r="HAM88" s="4"/>
      <c r="HAN88" s="4"/>
      <c r="HAO88" s="4"/>
      <c r="HAP88" s="4"/>
      <c r="HAQ88" s="4"/>
      <c r="HAR88" s="4"/>
      <c r="HAS88" s="4"/>
      <c r="HAT88" s="4"/>
      <c r="HAU88" s="4"/>
      <c r="HAV88" s="4"/>
      <c r="HAW88" s="4"/>
      <c r="HAX88" s="4"/>
      <c r="HAY88" s="4"/>
      <c r="HAZ88" s="4"/>
      <c r="HBA88" s="4"/>
      <c r="HBB88" s="4"/>
      <c r="HBC88" s="4"/>
      <c r="HBD88" s="4"/>
      <c r="HBE88" s="4"/>
      <c r="HBF88" s="4"/>
      <c r="HBG88" s="4"/>
      <c r="HBH88" s="4"/>
      <c r="HBI88" s="4"/>
      <c r="HBJ88" s="4"/>
      <c r="HBK88" s="4"/>
      <c r="HBL88" s="4"/>
      <c r="HBM88" s="4"/>
      <c r="HBN88" s="4"/>
      <c r="HBO88" s="4"/>
      <c r="HBP88" s="4"/>
      <c r="HBQ88" s="4"/>
      <c r="HBR88" s="4"/>
      <c r="HBS88" s="4"/>
      <c r="HBT88" s="4"/>
      <c r="HBU88" s="4"/>
      <c r="HBV88" s="4"/>
      <c r="HBW88" s="4"/>
      <c r="HBX88" s="4"/>
      <c r="HBY88" s="4"/>
      <c r="HBZ88" s="4"/>
      <c r="HCA88" s="4"/>
      <c r="HCB88" s="4"/>
      <c r="HCC88" s="4"/>
      <c r="HCD88" s="4"/>
      <c r="HCE88" s="4"/>
      <c r="HCF88" s="4"/>
      <c r="HCG88" s="4"/>
      <c r="HCH88" s="4"/>
      <c r="HCI88" s="4"/>
      <c r="HCJ88" s="4"/>
      <c r="HCK88" s="4"/>
      <c r="HCL88" s="4"/>
      <c r="HCM88" s="4"/>
      <c r="HCN88" s="4"/>
      <c r="HCO88" s="4"/>
      <c r="HCP88" s="4"/>
      <c r="HCQ88" s="4"/>
      <c r="HCR88" s="4"/>
      <c r="HCS88" s="4"/>
      <c r="HCT88" s="4"/>
      <c r="HCU88" s="4"/>
      <c r="HCV88" s="4"/>
      <c r="HCW88" s="4"/>
      <c r="HCX88" s="4"/>
      <c r="HCY88" s="4"/>
      <c r="HCZ88" s="4"/>
      <c r="HDA88" s="4"/>
      <c r="HDB88" s="4"/>
      <c r="HDC88" s="4"/>
      <c r="HDD88" s="4"/>
      <c r="HDE88" s="4"/>
      <c r="HDF88" s="4"/>
      <c r="HDG88" s="4"/>
      <c r="HDH88" s="4"/>
      <c r="HDI88" s="4"/>
      <c r="HDJ88" s="4"/>
      <c r="HDK88" s="4"/>
      <c r="HDL88" s="4"/>
      <c r="HDM88" s="4"/>
      <c r="HDN88" s="4"/>
      <c r="HDO88" s="4"/>
      <c r="HDP88" s="4"/>
      <c r="HDQ88" s="4"/>
      <c r="HDR88" s="4"/>
      <c r="HDS88" s="4"/>
      <c r="HDT88" s="4"/>
      <c r="HDU88" s="4"/>
      <c r="HDV88" s="4"/>
      <c r="HDW88" s="4"/>
      <c r="HDX88" s="4"/>
      <c r="HDY88" s="4"/>
      <c r="HDZ88" s="4"/>
      <c r="HEA88" s="4"/>
      <c r="HEB88" s="4"/>
      <c r="HEC88" s="4"/>
      <c r="HED88" s="4"/>
      <c r="HEE88" s="4"/>
      <c r="HEF88" s="4"/>
      <c r="HEG88" s="4"/>
      <c r="HEH88" s="4"/>
      <c r="HEI88" s="4"/>
      <c r="HEJ88" s="4"/>
      <c r="HEK88" s="4"/>
      <c r="HEL88" s="4"/>
      <c r="HEM88" s="4"/>
      <c r="HEN88" s="4"/>
      <c r="HEO88" s="4"/>
      <c r="HEP88" s="4"/>
      <c r="HEQ88" s="4"/>
      <c r="HER88" s="4"/>
      <c r="HES88" s="4"/>
      <c r="HET88" s="4"/>
      <c r="HEU88" s="4"/>
      <c r="HEV88" s="4"/>
      <c r="HEW88" s="4"/>
      <c r="HEX88" s="4"/>
      <c r="HEY88" s="4"/>
      <c r="HEZ88" s="4"/>
      <c r="HFA88" s="4"/>
      <c r="HFB88" s="4"/>
      <c r="HFC88" s="4"/>
      <c r="HFD88" s="4"/>
      <c r="HFE88" s="4"/>
      <c r="HFF88" s="4"/>
      <c r="HFG88" s="4"/>
      <c r="HFH88" s="4"/>
      <c r="HFI88" s="4"/>
      <c r="HFJ88" s="4"/>
      <c r="HFK88" s="4"/>
      <c r="HFL88" s="4"/>
      <c r="HFM88" s="4"/>
      <c r="HFN88" s="4"/>
      <c r="HFO88" s="4"/>
      <c r="HFP88" s="4"/>
      <c r="HFQ88" s="4"/>
      <c r="HFR88" s="4"/>
      <c r="HFS88" s="4"/>
      <c r="HFT88" s="4"/>
      <c r="HFU88" s="4"/>
      <c r="HFV88" s="4"/>
      <c r="HFW88" s="4"/>
      <c r="HFX88" s="4"/>
      <c r="HFY88" s="4"/>
      <c r="HFZ88" s="4"/>
      <c r="HGA88" s="4"/>
      <c r="HGB88" s="4"/>
      <c r="HGC88" s="4"/>
      <c r="HGD88" s="4"/>
      <c r="HGE88" s="4"/>
      <c r="HGF88" s="4"/>
      <c r="HGG88" s="4"/>
      <c r="HGH88" s="4"/>
      <c r="HGI88" s="4"/>
      <c r="HGJ88" s="4"/>
      <c r="HGK88" s="4"/>
      <c r="HGL88" s="4"/>
      <c r="HGM88" s="4"/>
      <c r="HGN88" s="4"/>
      <c r="HGO88" s="4"/>
      <c r="HGP88" s="4"/>
      <c r="HGQ88" s="4"/>
      <c r="HGR88" s="4"/>
      <c r="HGS88" s="4"/>
      <c r="HGT88" s="4"/>
      <c r="HGU88" s="4"/>
      <c r="HGV88" s="4"/>
      <c r="HGW88" s="4"/>
      <c r="HGX88" s="4"/>
      <c r="HGY88" s="4"/>
      <c r="HGZ88" s="4"/>
      <c r="HHA88" s="4"/>
      <c r="HHB88" s="4"/>
      <c r="HHC88" s="4"/>
      <c r="HHD88" s="4"/>
      <c r="HHE88" s="4"/>
      <c r="HHF88" s="4"/>
      <c r="HHG88" s="4"/>
      <c r="HHH88" s="4"/>
      <c r="HHI88" s="4"/>
      <c r="HHJ88" s="4"/>
      <c r="HHK88" s="4"/>
      <c r="HHL88" s="4"/>
      <c r="HHM88" s="4"/>
      <c r="HHN88" s="4"/>
      <c r="HHO88" s="4"/>
      <c r="HHP88" s="4"/>
      <c r="HHQ88" s="4"/>
      <c r="HHR88" s="4"/>
      <c r="HHS88" s="4"/>
      <c r="HHT88" s="4"/>
      <c r="HHU88" s="4"/>
      <c r="HHV88" s="4"/>
      <c r="HHW88" s="4"/>
      <c r="HHX88" s="4"/>
      <c r="HHY88" s="4"/>
      <c r="HHZ88" s="4"/>
      <c r="HIA88" s="4"/>
      <c r="HIB88" s="4"/>
      <c r="HIC88" s="4"/>
      <c r="HID88" s="4"/>
      <c r="HIE88" s="4"/>
      <c r="HIF88" s="4"/>
      <c r="HIG88" s="4"/>
      <c r="HIH88" s="4"/>
      <c r="HII88" s="4"/>
      <c r="HIJ88" s="4"/>
      <c r="HIK88" s="4"/>
      <c r="HIL88" s="4"/>
      <c r="HIM88" s="4"/>
      <c r="HIN88" s="4"/>
      <c r="HIO88" s="4"/>
      <c r="HIP88" s="4"/>
      <c r="HIQ88" s="4"/>
      <c r="HIR88" s="4"/>
      <c r="HIS88" s="4"/>
      <c r="HIT88" s="4"/>
      <c r="HIU88" s="4"/>
      <c r="HIV88" s="4"/>
      <c r="HIW88" s="4"/>
      <c r="HIX88" s="4"/>
      <c r="HIY88" s="4"/>
      <c r="HIZ88" s="4"/>
      <c r="HJA88" s="4"/>
      <c r="HJB88" s="4"/>
      <c r="HJC88" s="4"/>
      <c r="HJD88" s="4"/>
      <c r="HJE88" s="4"/>
      <c r="HJF88" s="4"/>
      <c r="HJG88" s="4"/>
      <c r="HJH88" s="4"/>
      <c r="HJI88" s="4"/>
      <c r="HJJ88" s="4"/>
      <c r="HJK88" s="4"/>
      <c r="HJL88" s="4"/>
      <c r="HJM88" s="4"/>
      <c r="HJN88" s="4"/>
      <c r="HJO88" s="4"/>
      <c r="HJP88" s="4"/>
      <c r="HJQ88" s="4"/>
      <c r="HJR88" s="4"/>
      <c r="HJS88" s="4"/>
      <c r="HJT88" s="4"/>
      <c r="HJU88" s="4"/>
      <c r="HJV88" s="4"/>
      <c r="HJW88" s="4"/>
      <c r="HJX88" s="4"/>
      <c r="HJY88" s="4"/>
      <c r="HJZ88" s="4"/>
      <c r="HKA88" s="4"/>
      <c r="HKB88" s="4"/>
      <c r="HKC88" s="4"/>
      <c r="HKD88" s="4"/>
      <c r="HKE88" s="4"/>
      <c r="HKF88" s="4"/>
      <c r="HKG88" s="4"/>
      <c r="HKH88" s="4"/>
      <c r="HKI88" s="4"/>
      <c r="HKJ88" s="4"/>
      <c r="HKK88" s="4"/>
      <c r="HKL88" s="4"/>
      <c r="HKM88" s="4"/>
      <c r="HKN88" s="4"/>
      <c r="HKO88" s="4"/>
      <c r="HKP88" s="4"/>
      <c r="HKQ88" s="4"/>
      <c r="HKR88" s="4"/>
      <c r="HKS88" s="4"/>
      <c r="HKT88" s="4"/>
      <c r="HKU88" s="4"/>
      <c r="HKV88" s="4"/>
      <c r="HKW88" s="4"/>
      <c r="HKX88" s="4"/>
      <c r="HKY88" s="4"/>
      <c r="HKZ88" s="4"/>
      <c r="HLA88" s="4"/>
      <c r="HLB88" s="4"/>
      <c r="HLC88" s="4"/>
      <c r="HLD88" s="4"/>
      <c r="HLE88" s="4"/>
      <c r="HLF88" s="4"/>
      <c r="HLG88" s="4"/>
      <c r="HLH88" s="4"/>
      <c r="HLI88" s="4"/>
      <c r="HLJ88" s="4"/>
      <c r="HLK88" s="4"/>
      <c r="HLL88" s="4"/>
      <c r="HLM88" s="4"/>
      <c r="HLN88" s="4"/>
      <c r="HLO88" s="4"/>
      <c r="HLP88" s="4"/>
      <c r="HLQ88" s="4"/>
      <c r="HLR88" s="4"/>
      <c r="HLS88" s="4"/>
      <c r="HLT88" s="4"/>
      <c r="HLU88" s="4"/>
      <c r="HLV88" s="4"/>
      <c r="HLW88" s="4"/>
      <c r="HLX88" s="4"/>
      <c r="HLY88" s="4"/>
      <c r="HLZ88" s="4"/>
      <c r="HMA88" s="4"/>
      <c r="HMB88" s="4"/>
      <c r="HMC88" s="4"/>
      <c r="HMD88" s="4"/>
      <c r="HME88" s="4"/>
      <c r="HMF88" s="4"/>
      <c r="HMG88" s="4"/>
      <c r="HMH88" s="4"/>
      <c r="HMI88" s="4"/>
      <c r="HMJ88" s="4"/>
      <c r="HMK88" s="4"/>
      <c r="HML88" s="4"/>
      <c r="HMM88" s="4"/>
      <c r="HMN88" s="4"/>
      <c r="HMO88" s="4"/>
      <c r="HMP88" s="4"/>
      <c r="HMQ88" s="4"/>
      <c r="HMR88" s="4"/>
      <c r="HMS88" s="4"/>
      <c r="HMT88" s="4"/>
      <c r="HMU88" s="4"/>
      <c r="HMV88" s="4"/>
      <c r="HMW88" s="4"/>
      <c r="HMX88" s="4"/>
      <c r="HMY88" s="4"/>
      <c r="HMZ88" s="4"/>
      <c r="HNA88" s="4"/>
      <c r="HNB88" s="4"/>
      <c r="HNC88" s="4"/>
      <c r="HND88" s="4"/>
      <c r="HNE88" s="4"/>
      <c r="HNF88" s="4"/>
      <c r="HNG88" s="4"/>
      <c r="HNH88" s="4"/>
      <c r="HNI88" s="4"/>
      <c r="HNJ88" s="4"/>
      <c r="HNK88" s="4"/>
      <c r="HNL88" s="4"/>
      <c r="HNM88" s="4"/>
      <c r="HNN88" s="4"/>
      <c r="HNO88" s="4"/>
      <c r="HNP88" s="4"/>
      <c r="HNQ88" s="4"/>
      <c r="HNR88" s="4"/>
      <c r="HNS88" s="4"/>
      <c r="HNT88" s="4"/>
      <c r="HNU88" s="4"/>
      <c r="HNV88" s="4"/>
      <c r="HNW88" s="4"/>
      <c r="HNX88" s="4"/>
      <c r="HNY88" s="4"/>
      <c r="HNZ88" s="4"/>
      <c r="HOA88" s="4"/>
      <c r="HOB88" s="4"/>
      <c r="HOC88" s="4"/>
      <c r="HOD88" s="4"/>
      <c r="HOE88" s="4"/>
      <c r="HOF88" s="4"/>
      <c r="HOG88" s="4"/>
      <c r="HOH88" s="4"/>
      <c r="HOI88" s="4"/>
      <c r="HOJ88" s="4"/>
      <c r="HOK88" s="4"/>
      <c r="HOL88" s="4"/>
      <c r="HOM88" s="4"/>
      <c r="HON88" s="4"/>
      <c r="HOO88" s="4"/>
      <c r="HOP88" s="4"/>
      <c r="HOQ88" s="4"/>
      <c r="HOR88" s="4"/>
      <c r="HOS88" s="4"/>
      <c r="HOT88" s="4"/>
      <c r="HOU88" s="4"/>
      <c r="HOV88" s="4"/>
      <c r="HOW88" s="4"/>
      <c r="HOX88" s="4"/>
      <c r="HOY88" s="4"/>
      <c r="HOZ88" s="4"/>
      <c r="HPA88" s="4"/>
      <c r="HPB88" s="4"/>
      <c r="HPC88" s="4"/>
      <c r="HPD88" s="4"/>
      <c r="HPE88" s="4"/>
      <c r="HPF88" s="4"/>
      <c r="HPG88" s="4"/>
      <c r="HPH88" s="4"/>
      <c r="HPI88" s="4"/>
      <c r="HPJ88" s="4"/>
      <c r="HPK88" s="4"/>
      <c r="HPL88" s="4"/>
      <c r="HPM88" s="4"/>
      <c r="HPN88" s="4"/>
      <c r="HPO88" s="4"/>
      <c r="HPP88" s="4"/>
      <c r="HPQ88" s="4"/>
      <c r="HPR88" s="4"/>
      <c r="HPS88" s="4"/>
      <c r="HPT88" s="4"/>
      <c r="HPU88" s="4"/>
      <c r="HPV88" s="4"/>
      <c r="HPW88" s="4"/>
      <c r="HPX88" s="4"/>
      <c r="HPY88" s="4"/>
      <c r="HPZ88" s="4"/>
      <c r="HQA88" s="4"/>
      <c r="HQB88" s="4"/>
      <c r="HQC88" s="4"/>
      <c r="HQD88" s="4"/>
      <c r="HQE88" s="4"/>
      <c r="HQF88" s="4"/>
      <c r="HQG88" s="4"/>
      <c r="HQH88" s="4"/>
      <c r="HQI88" s="4"/>
      <c r="HQJ88" s="4"/>
      <c r="HQK88" s="4"/>
      <c r="HQL88" s="4"/>
      <c r="HQM88" s="4"/>
      <c r="HQN88" s="4"/>
      <c r="HQO88" s="4"/>
      <c r="HQP88" s="4"/>
      <c r="HQQ88" s="4"/>
      <c r="HQR88" s="4"/>
      <c r="HQS88" s="4"/>
      <c r="HQT88" s="4"/>
      <c r="HQU88" s="4"/>
      <c r="HQV88" s="4"/>
      <c r="HQW88" s="4"/>
      <c r="HQX88" s="4"/>
      <c r="HQY88" s="4"/>
      <c r="HQZ88" s="4"/>
      <c r="HRA88" s="4"/>
      <c r="HRB88" s="4"/>
      <c r="HRC88" s="4"/>
      <c r="HRD88" s="4"/>
      <c r="HRE88" s="4"/>
      <c r="HRF88" s="4"/>
      <c r="HRG88" s="4"/>
      <c r="HRH88" s="4"/>
      <c r="HRI88" s="4"/>
      <c r="HRJ88" s="4"/>
      <c r="HRK88" s="4"/>
      <c r="HRL88" s="4"/>
      <c r="HRM88" s="4"/>
      <c r="HRN88" s="4"/>
      <c r="HRO88" s="4"/>
      <c r="HRP88" s="4"/>
      <c r="HRQ88" s="4"/>
      <c r="HRR88" s="4"/>
      <c r="HRS88" s="4"/>
      <c r="HRT88" s="4"/>
      <c r="HRU88" s="4"/>
      <c r="HRV88" s="4"/>
      <c r="HRW88" s="4"/>
      <c r="HRX88" s="4"/>
      <c r="HRY88" s="4"/>
      <c r="HRZ88" s="4"/>
      <c r="HSA88" s="4"/>
      <c r="HSB88" s="4"/>
      <c r="HSC88" s="4"/>
      <c r="HSD88" s="4"/>
      <c r="HSE88" s="4"/>
      <c r="HSF88" s="4"/>
      <c r="HSG88" s="4"/>
      <c r="HSH88" s="4"/>
      <c r="HSI88" s="4"/>
      <c r="HSJ88" s="4"/>
      <c r="HSK88" s="4"/>
      <c r="HSL88" s="4"/>
      <c r="HSM88" s="4"/>
      <c r="HSN88" s="4"/>
      <c r="HSO88" s="4"/>
      <c r="HSP88" s="4"/>
      <c r="HSQ88" s="4"/>
      <c r="HSR88" s="4"/>
      <c r="HSS88" s="4"/>
      <c r="HST88" s="4"/>
      <c r="HSU88" s="4"/>
      <c r="HSV88" s="4"/>
      <c r="HSW88" s="4"/>
      <c r="HSX88" s="4"/>
      <c r="HSY88" s="4"/>
      <c r="HSZ88" s="4"/>
      <c r="HTA88" s="4"/>
      <c r="HTB88" s="4"/>
      <c r="HTC88" s="4"/>
      <c r="HTD88" s="4"/>
      <c r="HTE88" s="4"/>
      <c r="HTF88" s="4"/>
      <c r="HTG88" s="4"/>
      <c r="HTH88" s="4"/>
      <c r="HTI88" s="4"/>
      <c r="HTJ88" s="4"/>
      <c r="HTK88" s="4"/>
      <c r="HTL88" s="4"/>
      <c r="HTM88" s="4"/>
      <c r="HTN88" s="4"/>
      <c r="HTO88" s="4"/>
      <c r="HTP88" s="4"/>
      <c r="HTQ88" s="4"/>
      <c r="HTR88" s="4"/>
      <c r="HTS88" s="4"/>
      <c r="HTT88" s="4"/>
      <c r="HTU88" s="4"/>
      <c r="HTV88" s="4"/>
      <c r="HTW88" s="4"/>
      <c r="HTX88" s="4"/>
      <c r="HTY88" s="4"/>
      <c r="HTZ88" s="4"/>
      <c r="HUA88" s="4"/>
      <c r="HUB88" s="4"/>
      <c r="HUC88" s="4"/>
      <c r="HUD88" s="4"/>
      <c r="HUE88" s="4"/>
      <c r="HUF88" s="4"/>
      <c r="HUG88" s="4"/>
      <c r="HUH88" s="4"/>
      <c r="HUI88" s="4"/>
      <c r="HUJ88" s="4"/>
      <c r="HUK88" s="4"/>
      <c r="HUL88" s="4"/>
      <c r="HUM88" s="4"/>
      <c r="HUN88" s="4"/>
      <c r="HUO88" s="4"/>
      <c r="HUP88" s="4"/>
      <c r="HUQ88" s="4"/>
      <c r="HUR88" s="4"/>
      <c r="HUS88" s="4"/>
      <c r="HUT88" s="4"/>
      <c r="HUU88" s="4"/>
      <c r="HUV88" s="4"/>
      <c r="HUW88" s="4"/>
      <c r="HUX88" s="4"/>
      <c r="HUY88" s="4"/>
      <c r="HUZ88" s="4"/>
      <c r="HVA88" s="4"/>
      <c r="HVB88" s="4"/>
      <c r="HVC88" s="4"/>
      <c r="HVD88" s="4"/>
      <c r="HVE88" s="4"/>
      <c r="HVF88" s="4"/>
      <c r="HVG88" s="4"/>
      <c r="HVH88" s="4"/>
      <c r="HVI88" s="4"/>
      <c r="HVJ88" s="4"/>
      <c r="HVK88" s="4"/>
      <c r="HVL88" s="4"/>
      <c r="HVM88" s="4"/>
      <c r="HVN88" s="4"/>
      <c r="HVO88" s="4"/>
      <c r="HVP88" s="4"/>
      <c r="HVQ88" s="4"/>
      <c r="HVR88" s="4"/>
      <c r="HVS88" s="4"/>
      <c r="HVT88" s="4"/>
      <c r="HVU88" s="4"/>
      <c r="HVV88" s="4"/>
      <c r="HVW88" s="4"/>
      <c r="HVX88" s="4"/>
      <c r="HVY88" s="4"/>
      <c r="HVZ88" s="4"/>
      <c r="HWA88" s="4"/>
      <c r="HWB88" s="4"/>
      <c r="HWC88" s="4"/>
      <c r="HWD88" s="4"/>
      <c r="HWE88" s="4"/>
      <c r="HWF88" s="4"/>
      <c r="HWG88" s="4"/>
      <c r="HWH88" s="4"/>
      <c r="HWI88" s="4"/>
      <c r="HWJ88" s="4"/>
      <c r="HWK88" s="4"/>
      <c r="HWL88" s="4"/>
      <c r="HWM88" s="4"/>
      <c r="HWN88" s="4"/>
      <c r="HWO88" s="4"/>
      <c r="HWP88" s="4"/>
      <c r="HWQ88" s="4"/>
      <c r="HWR88" s="4"/>
      <c r="HWS88" s="4"/>
      <c r="HWT88" s="4"/>
      <c r="HWU88" s="4"/>
      <c r="HWV88" s="4"/>
      <c r="HWW88" s="4"/>
      <c r="HWX88" s="4"/>
      <c r="HWY88" s="4"/>
      <c r="HWZ88" s="4"/>
      <c r="HXA88" s="4"/>
      <c r="HXB88" s="4"/>
      <c r="HXC88" s="4"/>
      <c r="HXD88" s="4"/>
      <c r="HXE88" s="4"/>
      <c r="HXF88" s="4"/>
      <c r="HXG88" s="4"/>
      <c r="HXH88" s="4"/>
      <c r="HXI88" s="4"/>
      <c r="HXJ88" s="4"/>
      <c r="HXK88" s="4"/>
      <c r="HXL88" s="4"/>
      <c r="HXM88" s="4"/>
      <c r="HXN88" s="4"/>
      <c r="HXO88" s="4"/>
      <c r="HXP88" s="4"/>
      <c r="HXQ88" s="4"/>
      <c r="HXR88" s="4"/>
      <c r="HXS88" s="4"/>
      <c r="HXT88" s="4"/>
      <c r="HXU88" s="4"/>
      <c r="HXV88" s="4"/>
      <c r="HXW88" s="4"/>
      <c r="HXX88" s="4"/>
      <c r="HXY88" s="4"/>
      <c r="HXZ88" s="4"/>
      <c r="HYA88" s="4"/>
      <c r="HYB88" s="4"/>
      <c r="HYC88" s="4"/>
      <c r="HYD88" s="4"/>
      <c r="HYE88" s="4"/>
      <c r="HYF88" s="4"/>
      <c r="HYG88" s="4"/>
      <c r="HYH88" s="4"/>
      <c r="HYI88" s="4"/>
      <c r="HYJ88" s="4"/>
      <c r="HYK88" s="4"/>
      <c r="HYL88" s="4"/>
      <c r="HYM88" s="4"/>
      <c r="HYN88" s="4"/>
      <c r="HYO88" s="4"/>
      <c r="HYP88" s="4"/>
      <c r="HYQ88" s="4"/>
      <c r="HYR88" s="4"/>
      <c r="HYS88" s="4"/>
      <c r="HYT88" s="4"/>
      <c r="HYU88" s="4"/>
      <c r="HYV88" s="4"/>
      <c r="HYW88" s="4"/>
      <c r="HYX88" s="4"/>
      <c r="HYY88" s="4"/>
      <c r="HYZ88" s="4"/>
      <c r="HZA88" s="4"/>
      <c r="HZB88" s="4"/>
      <c r="HZC88" s="4"/>
      <c r="HZD88" s="4"/>
      <c r="HZE88" s="4"/>
      <c r="HZF88" s="4"/>
      <c r="HZG88" s="4"/>
      <c r="HZH88" s="4"/>
      <c r="HZI88" s="4"/>
      <c r="HZJ88" s="4"/>
      <c r="HZK88" s="4"/>
      <c r="HZL88" s="4"/>
      <c r="HZM88" s="4"/>
      <c r="HZN88" s="4"/>
      <c r="HZO88" s="4"/>
      <c r="HZP88" s="4"/>
      <c r="HZQ88" s="4"/>
      <c r="HZR88" s="4"/>
      <c r="HZS88" s="4"/>
      <c r="HZT88" s="4"/>
      <c r="HZU88" s="4"/>
      <c r="HZV88" s="4"/>
      <c r="HZW88" s="4"/>
      <c r="HZX88" s="4"/>
      <c r="HZY88" s="4"/>
      <c r="HZZ88" s="4"/>
      <c r="IAA88" s="4"/>
      <c r="IAB88" s="4"/>
      <c r="IAC88" s="4"/>
      <c r="IAD88" s="4"/>
      <c r="IAE88" s="4"/>
      <c r="IAF88" s="4"/>
      <c r="IAG88" s="4"/>
      <c r="IAH88" s="4"/>
      <c r="IAI88" s="4"/>
      <c r="IAJ88" s="4"/>
      <c r="IAK88" s="4"/>
      <c r="IAL88" s="4"/>
      <c r="IAM88" s="4"/>
      <c r="IAN88" s="4"/>
      <c r="IAO88" s="4"/>
      <c r="IAP88" s="4"/>
      <c r="IAQ88" s="4"/>
      <c r="IAR88" s="4"/>
      <c r="IAS88" s="4"/>
      <c r="IAT88" s="4"/>
      <c r="IAU88" s="4"/>
      <c r="IAV88" s="4"/>
      <c r="IAW88" s="4"/>
      <c r="IAX88" s="4"/>
      <c r="IAY88" s="4"/>
      <c r="IAZ88" s="4"/>
      <c r="IBA88" s="4"/>
      <c r="IBB88" s="4"/>
      <c r="IBC88" s="4"/>
      <c r="IBD88" s="4"/>
      <c r="IBE88" s="4"/>
      <c r="IBF88" s="4"/>
      <c r="IBG88" s="4"/>
      <c r="IBH88" s="4"/>
      <c r="IBI88" s="4"/>
      <c r="IBJ88" s="4"/>
      <c r="IBK88" s="4"/>
      <c r="IBL88" s="4"/>
      <c r="IBM88" s="4"/>
      <c r="IBN88" s="4"/>
      <c r="IBO88" s="4"/>
      <c r="IBP88" s="4"/>
      <c r="IBQ88" s="4"/>
      <c r="IBR88" s="4"/>
      <c r="IBS88" s="4"/>
      <c r="IBT88" s="4"/>
      <c r="IBU88" s="4"/>
      <c r="IBV88" s="4"/>
      <c r="IBW88" s="4"/>
      <c r="IBX88" s="4"/>
      <c r="IBY88" s="4"/>
      <c r="IBZ88" s="4"/>
      <c r="ICA88" s="4"/>
      <c r="ICB88" s="4"/>
      <c r="ICC88" s="4"/>
      <c r="ICD88" s="4"/>
      <c r="ICE88" s="4"/>
      <c r="ICF88" s="4"/>
      <c r="ICG88" s="4"/>
      <c r="ICH88" s="4"/>
      <c r="ICI88" s="4"/>
      <c r="ICJ88" s="4"/>
      <c r="ICK88" s="4"/>
      <c r="ICL88" s="4"/>
      <c r="ICM88" s="4"/>
      <c r="ICN88" s="4"/>
      <c r="ICO88" s="4"/>
      <c r="ICP88" s="4"/>
      <c r="ICQ88" s="4"/>
      <c r="ICR88" s="4"/>
      <c r="ICS88" s="4"/>
      <c r="ICT88" s="4"/>
      <c r="ICU88" s="4"/>
      <c r="ICV88" s="4"/>
      <c r="ICW88" s="4"/>
      <c r="ICX88" s="4"/>
      <c r="ICY88" s="4"/>
      <c r="ICZ88" s="4"/>
      <c r="IDA88" s="4"/>
      <c r="IDB88" s="4"/>
      <c r="IDC88" s="4"/>
      <c r="IDD88" s="4"/>
      <c r="IDE88" s="4"/>
      <c r="IDF88" s="4"/>
      <c r="IDG88" s="4"/>
      <c r="IDH88" s="4"/>
      <c r="IDI88" s="4"/>
      <c r="IDJ88" s="4"/>
      <c r="IDK88" s="4"/>
      <c r="IDL88" s="4"/>
      <c r="IDM88" s="4"/>
      <c r="IDN88" s="4"/>
      <c r="IDO88" s="4"/>
      <c r="IDP88" s="4"/>
      <c r="IDQ88" s="4"/>
      <c r="IDR88" s="4"/>
      <c r="IDS88" s="4"/>
      <c r="IDT88" s="4"/>
      <c r="IDU88" s="4"/>
      <c r="IDV88" s="4"/>
      <c r="IDW88" s="4"/>
      <c r="IDX88" s="4"/>
      <c r="IDY88" s="4"/>
      <c r="IDZ88" s="4"/>
      <c r="IEA88" s="4"/>
      <c r="IEB88" s="4"/>
      <c r="IEC88" s="4"/>
      <c r="IED88" s="4"/>
      <c r="IEE88" s="4"/>
      <c r="IEF88" s="4"/>
      <c r="IEG88" s="4"/>
      <c r="IEH88" s="4"/>
      <c r="IEI88" s="4"/>
      <c r="IEJ88" s="4"/>
      <c r="IEK88" s="4"/>
      <c r="IEL88" s="4"/>
      <c r="IEM88" s="4"/>
      <c r="IEN88" s="4"/>
      <c r="IEO88" s="4"/>
      <c r="IEP88" s="4"/>
      <c r="IEQ88" s="4"/>
      <c r="IER88" s="4"/>
      <c r="IES88" s="4"/>
      <c r="IET88" s="4"/>
      <c r="IEU88" s="4"/>
      <c r="IEV88" s="4"/>
      <c r="IEW88" s="4"/>
      <c r="IEX88" s="4"/>
      <c r="IEY88" s="4"/>
      <c r="IEZ88" s="4"/>
      <c r="IFA88" s="4"/>
      <c r="IFB88" s="4"/>
      <c r="IFC88" s="4"/>
      <c r="IFD88" s="4"/>
      <c r="IFE88" s="4"/>
      <c r="IFF88" s="4"/>
      <c r="IFG88" s="4"/>
      <c r="IFH88" s="4"/>
      <c r="IFI88" s="4"/>
      <c r="IFJ88" s="4"/>
      <c r="IFK88" s="4"/>
      <c r="IFL88" s="4"/>
      <c r="IFM88" s="4"/>
      <c r="IFN88" s="4"/>
      <c r="IFO88" s="4"/>
      <c r="IFP88" s="4"/>
      <c r="IFQ88" s="4"/>
      <c r="IFR88" s="4"/>
      <c r="IFS88" s="4"/>
      <c r="IFT88" s="4"/>
      <c r="IFU88" s="4"/>
      <c r="IFV88" s="4"/>
      <c r="IFW88" s="4"/>
      <c r="IFX88" s="4"/>
      <c r="IFY88" s="4"/>
      <c r="IFZ88" s="4"/>
      <c r="IGA88" s="4"/>
      <c r="IGB88" s="4"/>
      <c r="IGC88" s="4"/>
      <c r="IGD88" s="4"/>
      <c r="IGE88" s="4"/>
      <c r="IGF88" s="4"/>
      <c r="IGG88" s="4"/>
      <c r="IGH88" s="4"/>
      <c r="IGI88" s="4"/>
      <c r="IGJ88" s="4"/>
      <c r="IGK88" s="4"/>
      <c r="IGL88" s="4"/>
      <c r="IGM88" s="4"/>
      <c r="IGN88" s="4"/>
      <c r="IGO88" s="4"/>
      <c r="IGP88" s="4"/>
      <c r="IGQ88" s="4"/>
      <c r="IGR88" s="4"/>
      <c r="IGS88" s="4"/>
      <c r="IGT88" s="4"/>
      <c r="IGU88" s="4"/>
      <c r="IGV88" s="4"/>
      <c r="IGW88" s="4"/>
      <c r="IGX88" s="4"/>
      <c r="IGY88" s="4"/>
      <c r="IGZ88" s="4"/>
      <c r="IHA88" s="4"/>
      <c r="IHB88" s="4"/>
      <c r="IHC88" s="4"/>
      <c r="IHD88" s="4"/>
      <c r="IHE88" s="4"/>
      <c r="IHF88" s="4"/>
      <c r="IHG88" s="4"/>
      <c r="IHH88" s="4"/>
      <c r="IHI88" s="4"/>
      <c r="IHJ88" s="4"/>
      <c r="IHK88" s="4"/>
      <c r="IHL88" s="4"/>
      <c r="IHM88" s="4"/>
      <c r="IHN88" s="4"/>
      <c r="IHO88" s="4"/>
      <c r="IHP88" s="4"/>
      <c r="IHQ88" s="4"/>
      <c r="IHR88" s="4"/>
      <c r="IHS88" s="4"/>
      <c r="IHT88" s="4"/>
      <c r="IHU88" s="4"/>
      <c r="IHV88" s="4"/>
      <c r="IHW88" s="4"/>
      <c r="IHX88" s="4"/>
      <c r="IHY88" s="4"/>
      <c r="IHZ88" s="4"/>
      <c r="IIA88" s="4"/>
      <c r="IIB88" s="4"/>
      <c r="IIC88" s="4"/>
      <c r="IID88" s="4"/>
      <c r="IIE88" s="4"/>
      <c r="IIF88" s="4"/>
      <c r="IIG88" s="4"/>
      <c r="IIH88" s="4"/>
      <c r="III88" s="4"/>
      <c r="IIJ88" s="4"/>
      <c r="IIK88" s="4"/>
      <c r="IIL88" s="4"/>
      <c r="IIM88" s="4"/>
      <c r="IIN88" s="4"/>
      <c r="IIO88" s="4"/>
      <c r="IIP88" s="4"/>
      <c r="IIQ88" s="4"/>
      <c r="IIR88" s="4"/>
      <c r="IIS88" s="4"/>
      <c r="IIT88" s="4"/>
      <c r="IIU88" s="4"/>
      <c r="IIV88" s="4"/>
      <c r="IIW88" s="4"/>
      <c r="IIX88" s="4"/>
      <c r="IIY88" s="4"/>
      <c r="IIZ88" s="4"/>
      <c r="IJA88" s="4"/>
      <c r="IJB88" s="4"/>
      <c r="IJC88" s="4"/>
      <c r="IJD88" s="4"/>
      <c r="IJE88" s="4"/>
      <c r="IJF88" s="4"/>
      <c r="IJG88" s="4"/>
      <c r="IJH88" s="4"/>
      <c r="IJI88" s="4"/>
      <c r="IJJ88" s="4"/>
      <c r="IJK88" s="4"/>
      <c r="IJL88" s="4"/>
      <c r="IJM88" s="4"/>
      <c r="IJN88" s="4"/>
      <c r="IJO88" s="4"/>
      <c r="IJP88" s="4"/>
      <c r="IJQ88" s="4"/>
      <c r="IJR88" s="4"/>
      <c r="IJS88" s="4"/>
      <c r="IJT88" s="4"/>
      <c r="IJU88" s="4"/>
      <c r="IJV88" s="4"/>
      <c r="IJW88" s="4"/>
      <c r="IJX88" s="4"/>
      <c r="IJY88" s="4"/>
      <c r="IJZ88" s="4"/>
      <c r="IKA88" s="4"/>
      <c r="IKB88" s="4"/>
      <c r="IKC88" s="4"/>
      <c r="IKD88" s="4"/>
      <c r="IKE88" s="4"/>
      <c r="IKF88" s="4"/>
      <c r="IKG88" s="4"/>
      <c r="IKH88" s="4"/>
      <c r="IKI88" s="4"/>
      <c r="IKJ88" s="4"/>
      <c r="IKK88" s="4"/>
      <c r="IKL88" s="4"/>
      <c r="IKM88" s="4"/>
      <c r="IKN88" s="4"/>
      <c r="IKO88" s="4"/>
      <c r="IKP88" s="4"/>
      <c r="IKQ88" s="4"/>
      <c r="IKR88" s="4"/>
      <c r="IKS88" s="4"/>
      <c r="IKT88" s="4"/>
      <c r="IKU88" s="4"/>
      <c r="IKV88" s="4"/>
      <c r="IKW88" s="4"/>
      <c r="IKX88" s="4"/>
      <c r="IKY88" s="4"/>
      <c r="IKZ88" s="4"/>
      <c r="ILA88" s="4"/>
      <c r="ILB88" s="4"/>
      <c r="ILC88" s="4"/>
      <c r="ILD88" s="4"/>
      <c r="ILE88" s="4"/>
      <c r="ILF88" s="4"/>
      <c r="ILG88" s="4"/>
      <c r="ILH88" s="4"/>
      <c r="ILI88" s="4"/>
      <c r="ILJ88" s="4"/>
      <c r="ILK88" s="4"/>
      <c r="ILL88" s="4"/>
      <c r="ILM88" s="4"/>
      <c r="ILN88" s="4"/>
      <c r="ILO88" s="4"/>
      <c r="ILP88" s="4"/>
      <c r="ILQ88" s="4"/>
      <c r="ILR88" s="4"/>
      <c r="ILS88" s="4"/>
      <c r="ILT88" s="4"/>
      <c r="ILU88" s="4"/>
      <c r="ILV88" s="4"/>
      <c r="ILW88" s="4"/>
      <c r="ILX88" s="4"/>
      <c r="ILY88" s="4"/>
      <c r="ILZ88" s="4"/>
      <c r="IMA88" s="4"/>
      <c r="IMB88" s="4"/>
      <c r="IMC88" s="4"/>
      <c r="IMD88" s="4"/>
      <c r="IME88" s="4"/>
      <c r="IMF88" s="4"/>
      <c r="IMG88" s="4"/>
      <c r="IMH88" s="4"/>
      <c r="IMI88" s="4"/>
      <c r="IMJ88" s="4"/>
      <c r="IMK88" s="4"/>
      <c r="IML88" s="4"/>
      <c r="IMM88" s="4"/>
      <c r="IMN88" s="4"/>
      <c r="IMO88" s="4"/>
      <c r="IMP88" s="4"/>
      <c r="IMQ88" s="4"/>
      <c r="IMR88" s="4"/>
      <c r="IMS88" s="4"/>
      <c r="IMT88" s="4"/>
      <c r="IMU88" s="4"/>
      <c r="IMV88" s="4"/>
      <c r="IMW88" s="4"/>
      <c r="IMX88" s="4"/>
      <c r="IMY88" s="4"/>
      <c r="IMZ88" s="4"/>
      <c r="INA88" s="4"/>
      <c r="INB88" s="4"/>
      <c r="INC88" s="4"/>
      <c r="IND88" s="4"/>
      <c r="INE88" s="4"/>
      <c r="INF88" s="4"/>
      <c r="ING88" s="4"/>
      <c r="INH88" s="4"/>
      <c r="INI88" s="4"/>
      <c r="INJ88" s="4"/>
      <c r="INK88" s="4"/>
      <c r="INL88" s="4"/>
      <c r="INM88" s="4"/>
      <c r="INN88" s="4"/>
      <c r="INO88" s="4"/>
      <c r="INP88" s="4"/>
      <c r="INQ88" s="4"/>
      <c r="INR88" s="4"/>
      <c r="INS88" s="4"/>
      <c r="INT88" s="4"/>
      <c r="INU88" s="4"/>
      <c r="INV88" s="4"/>
      <c r="INW88" s="4"/>
      <c r="INX88" s="4"/>
      <c r="INY88" s="4"/>
      <c r="INZ88" s="4"/>
      <c r="IOA88" s="4"/>
      <c r="IOB88" s="4"/>
      <c r="IOC88" s="4"/>
      <c r="IOD88" s="4"/>
      <c r="IOE88" s="4"/>
      <c r="IOF88" s="4"/>
      <c r="IOG88" s="4"/>
      <c r="IOH88" s="4"/>
      <c r="IOI88" s="4"/>
      <c r="IOJ88" s="4"/>
      <c r="IOK88" s="4"/>
      <c r="IOL88" s="4"/>
      <c r="IOM88" s="4"/>
      <c r="ION88" s="4"/>
      <c r="IOO88" s="4"/>
      <c r="IOP88" s="4"/>
      <c r="IOQ88" s="4"/>
      <c r="IOR88" s="4"/>
      <c r="IOS88" s="4"/>
      <c r="IOT88" s="4"/>
      <c r="IOU88" s="4"/>
      <c r="IOV88" s="4"/>
      <c r="IOW88" s="4"/>
      <c r="IOX88" s="4"/>
      <c r="IOY88" s="4"/>
      <c r="IOZ88" s="4"/>
      <c r="IPA88" s="4"/>
      <c r="IPB88" s="4"/>
      <c r="IPC88" s="4"/>
      <c r="IPD88" s="4"/>
      <c r="IPE88" s="4"/>
      <c r="IPF88" s="4"/>
      <c r="IPG88" s="4"/>
      <c r="IPH88" s="4"/>
      <c r="IPI88" s="4"/>
      <c r="IPJ88" s="4"/>
      <c r="IPK88" s="4"/>
      <c r="IPL88" s="4"/>
      <c r="IPM88" s="4"/>
      <c r="IPN88" s="4"/>
      <c r="IPO88" s="4"/>
      <c r="IPP88" s="4"/>
      <c r="IPQ88" s="4"/>
      <c r="IPR88" s="4"/>
      <c r="IPS88" s="4"/>
      <c r="IPT88" s="4"/>
      <c r="IPU88" s="4"/>
      <c r="IPV88" s="4"/>
      <c r="IPW88" s="4"/>
      <c r="IPX88" s="4"/>
      <c r="IPY88" s="4"/>
      <c r="IPZ88" s="4"/>
      <c r="IQA88" s="4"/>
      <c r="IQB88" s="4"/>
      <c r="IQC88" s="4"/>
      <c r="IQD88" s="4"/>
      <c r="IQE88" s="4"/>
      <c r="IQF88" s="4"/>
      <c r="IQG88" s="4"/>
      <c r="IQH88" s="4"/>
      <c r="IQI88" s="4"/>
      <c r="IQJ88" s="4"/>
      <c r="IQK88" s="4"/>
      <c r="IQL88" s="4"/>
      <c r="IQM88" s="4"/>
      <c r="IQN88" s="4"/>
      <c r="IQO88" s="4"/>
      <c r="IQP88" s="4"/>
      <c r="IQQ88" s="4"/>
      <c r="IQR88" s="4"/>
      <c r="IQS88" s="4"/>
      <c r="IQT88" s="4"/>
      <c r="IQU88" s="4"/>
      <c r="IQV88" s="4"/>
      <c r="IQW88" s="4"/>
      <c r="IQX88" s="4"/>
      <c r="IQY88" s="4"/>
      <c r="IQZ88" s="4"/>
      <c r="IRA88" s="4"/>
      <c r="IRB88" s="4"/>
      <c r="IRC88" s="4"/>
      <c r="IRD88" s="4"/>
      <c r="IRE88" s="4"/>
      <c r="IRF88" s="4"/>
      <c r="IRG88" s="4"/>
      <c r="IRH88" s="4"/>
      <c r="IRI88" s="4"/>
      <c r="IRJ88" s="4"/>
      <c r="IRK88" s="4"/>
      <c r="IRL88" s="4"/>
      <c r="IRM88" s="4"/>
      <c r="IRN88" s="4"/>
      <c r="IRO88" s="4"/>
      <c r="IRP88" s="4"/>
      <c r="IRQ88" s="4"/>
      <c r="IRR88" s="4"/>
      <c r="IRS88" s="4"/>
      <c r="IRT88" s="4"/>
      <c r="IRU88" s="4"/>
      <c r="IRV88" s="4"/>
      <c r="IRW88" s="4"/>
      <c r="IRX88" s="4"/>
      <c r="IRY88" s="4"/>
      <c r="IRZ88" s="4"/>
      <c r="ISA88" s="4"/>
      <c r="ISB88" s="4"/>
      <c r="ISC88" s="4"/>
      <c r="ISD88" s="4"/>
      <c r="ISE88" s="4"/>
      <c r="ISF88" s="4"/>
      <c r="ISG88" s="4"/>
      <c r="ISH88" s="4"/>
      <c r="ISI88" s="4"/>
      <c r="ISJ88" s="4"/>
      <c r="ISK88" s="4"/>
      <c r="ISL88" s="4"/>
      <c r="ISM88" s="4"/>
      <c r="ISN88" s="4"/>
      <c r="ISO88" s="4"/>
      <c r="ISP88" s="4"/>
      <c r="ISQ88" s="4"/>
      <c r="ISR88" s="4"/>
      <c r="ISS88" s="4"/>
      <c r="IST88" s="4"/>
      <c r="ISU88" s="4"/>
      <c r="ISV88" s="4"/>
      <c r="ISW88" s="4"/>
      <c r="ISX88" s="4"/>
      <c r="ISY88" s="4"/>
      <c r="ISZ88" s="4"/>
      <c r="ITA88" s="4"/>
      <c r="ITB88" s="4"/>
      <c r="ITC88" s="4"/>
      <c r="ITD88" s="4"/>
      <c r="ITE88" s="4"/>
      <c r="ITF88" s="4"/>
      <c r="ITG88" s="4"/>
      <c r="ITH88" s="4"/>
      <c r="ITI88" s="4"/>
      <c r="ITJ88" s="4"/>
      <c r="ITK88" s="4"/>
      <c r="ITL88" s="4"/>
      <c r="ITM88" s="4"/>
      <c r="ITN88" s="4"/>
      <c r="ITO88" s="4"/>
      <c r="ITP88" s="4"/>
      <c r="ITQ88" s="4"/>
      <c r="ITR88" s="4"/>
      <c r="ITS88" s="4"/>
      <c r="ITT88" s="4"/>
      <c r="ITU88" s="4"/>
      <c r="ITV88" s="4"/>
      <c r="ITW88" s="4"/>
      <c r="ITX88" s="4"/>
      <c r="ITY88" s="4"/>
      <c r="ITZ88" s="4"/>
      <c r="IUA88" s="4"/>
      <c r="IUB88" s="4"/>
      <c r="IUC88" s="4"/>
      <c r="IUD88" s="4"/>
      <c r="IUE88" s="4"/>
      <c r="IUF88" s="4"/>
      <c r="IUG88" s="4"/>
      <c r="IUH88" s="4"/>
      <c r="IUI88" s="4"/>
      <c r="IUJ88" s="4"/>
      <c r="IUK88" s="4"/>
      <c r="IUL88" s="4"/>
      <c r="IUM88" s="4"/>
      <c r="IUN88" s="4"/>
      <c r="IUO88" s="4"/>
      <c r="IUP88" s="4"/>
      <c r="IUQ88" s="4"/>
      <c r="IUR88" s="4"/>
      <c r="IUS88" s="4"/>
      <c r="IUT88" s="4"/>
      <c r="IUU88" s="4"/>
      <c r="IUV88" s="4"/>
      <c r="IUW88" s="4"/>
      <c r="IUX88" s="4"/>
      <c r="IUY88" s="4"/>
      <c r="IUZ88" s="4"/>
      <c r="IVA88" s="4"/>
      <c r="IVB88" s="4"/>
      <c r="IVC88" s="4"/>
      <c r="IVD88" s="4"/>
      <c r="IVE88" s="4"/>
      <c r="IVF88" s="4"/>
      <c r="IVG88" s="4"/>
      <c r="IVH88" s="4"/>
      <c r="IVI88" s="4"/>
      <c r="IVJ88" s="4"/>
      <c r="IVK88" s="4"/>
      <c r="IVL88" s="4"/>
      <c r="IVM88" s="4"/>
      <c r="IVN88" s="4"/>
      <c r="IVO88" s="4"/>
      <c r="IVP88" s="4"/>
      <c r="IVQ88" s="4"/>
      <c r="IVR88" s="4"/>
      <c r="IVS88" s="4"/>
      <c r="IVT88" s="4"/>
      <c r="IVU88" s="4"/>
      <c r="IVV88" s="4"/>
      <c r="IVW88" s="4"/>
      <c r="IVX88" s="4"/>
      <c r="IVY88" s="4"/>
      <c r="IVZ88" s="4"/>
      <c r="IWA88" s="4"/>
      <c r="IWB88" s="4"/>
      <c r="IWC88" s="4"/>
      <c r="IWD88" s="4"/>
      <c r="IWE88" s="4"/>
      <c r="IWF88" s="4"/>
      <c r="IWG88" s="4"/>
      <c r="IWH88" s="4"/>
      <c r="IWI88" s="4"/>
      <c r="IWJ88" s="4"/>
      <c r="IWK88" s="4"/>
      <c r="IWL88" s="4"/>
      <c r="IWM88" s="4"/>
      <c r="IWN88" s="4"/>
      <c r="IWO88" s="4"/>
      <c r="IWP88" s="4"/>
      <c r="IWQ88" s="4"/>
      <c r="IWR88" s="4"/>
      <c r="IWS88" s="4"/>
      <c r="IWT88" s="4"/>
      <c r="IWU88" s="4"/>
      <c r="IWV88" s="4"/>
      <c r="IWW88" s="4"/>
      <c r="IWX88" s="4"/>
      <c r="IWY88" s="4"/>
      <c r="IWZ88" s="4"/>
      <c r="IXA88" s="4"/>
      <c r="IXB88" s="4"/>
      <c r="IXC88" s="4"/>
      <c r="IXD88" s="4"/>
      <c r="IXE88" s="4"/>
      <c r="IXF88" s="4"/>
      <c r="IXG88" s="4"/>
      <c r="IXH88" s="4"/>
      <c r="IXI88" s="4"/>
      <c r="IXJ88" s="4"/>
      <c r="IXK88" s="4"/>
      <c r="IXL88" s="4"/>
      <c r="IXM88" s="4"/>
      <c r="IXN88" s="4"/>
      <c r="IXO88" s="4"/>
      <c r="IXP88" s="4"/>
      <c r="IXQ88" s="4"/>
      <c r="IXR88" s="4"/>
      <c r="IXS88" s="4"/>
      <c r="IXT88" s="4"/>
      <c r="IXU88" s="4"/>
      <c r="IXV88" s="4"/>
      <c r="IXW88" s="4"/>
      <c r="IXX88" s="4"/>
      <c r="IXY88" s="4"/>
      <c r="IXZ88" s="4"/>
      <c r="IYA88" s="4"/>
      <c r="IYB88" s="4"/>
      <c r="IYC88" s="4"/>
      <c r="IYD88" s="4"/>
      <c r="IYE88" s="4"/>
      <c r="IYF88" s="4"/>
      <c r="IYG88" s="4"/>
      <c r="IYH88" s="4"/>
      <c r="IYI88" s="4"/>
      <c r="IYJ88" s="4"/>
      <c r="IYK88" s="4"/>
      <c r="IYL88" s="4"/>
      <c r="IYM88" s="4"/>
      <c r="IYN88" s="4"/>
      <c r="IYO88" s="4"/>
      <c r="IYP88" s="4"/>
      <c r="IYQ88" s="4"/>
      <c r="IYR88" s="4"/>
      <c r="IYS88" s="4"/>
      <c r="IYT88" s="4"/>
      <c r="IYU88" s="4"/>
      <c r="IYV88" s="4"/>
      <c r="IYW88" s="4"/>
      <c r="IYX88" s="4"/>
      <c r="IYY88" s="4"/>
      <c r="IYZ88" s="4"/>
      <c r="IZA88" s="4"/>
      <c r="IZB88" s="4"/>
      <c r="IZC88" s="4"/>
      <c r="IZD88" s="4"/>
      <c r="IZE88" s="4"/>
      <c r="IZF88" s="4"/>
      <c r="IZG88" s="4"/>
      <c r="IZH88" s="4"/>
      <c r="IZI88" s="4"/>
      <c r="IZJ88" s="4"/>
      <c r="IZK88" s="4"/>
      <c r="IZL88" s="4"/>
      <c r="IZM88" s="4"/>
      <c r="IZN88" s="4"/>
      <c r="IZO88" s="4"/>
      <c r="IZP88" s="4"/>
      <c r="IZQ88" s="4"/>
      <c r="IZR88" s="4"/>
      <c r="IZS88" s="4"/>
      <c r="IZT88" s="4"/>
      <c r="IZU88" s="4"/>
      <c r="IZV88" s="4"/>
      <c r="IZW88" s="4"/>
      <c r="IZX88" s="4"/>
      <c r="IZY88" s="4"/>
      <c r="IZZ88" s="4"/>
      <c r="JAA88" s="4"/>
      <c r="JAB88" s="4"/>
      <c r="JAC88" s="4"/>
      <c r="JAD88" s="4"/>
      <c r="JAE88" s="4"/>
      <c r="JAF88" s="4"/>
      <c r="JAG88" s="4"/>
      <c r="JAH88" s="4"/>
      <c r="JAI88" s="4"/>
      <c r="JAJ88" s="4"/>
      <c r="JAK88" s="4"/>
      <c r="JAL88" s="4"/>
      <c r="JAM88" s="4"/>
      <c r="JAN88" s="4"/>
      <c r="JAO88" s="4"/>
      <c r="JAP88" s="4"/>
      <c r="JAQ88" s="4"/>
      <c r="JAR88" s="4"/>
      <c r="JAS88" s="4"/>
      <c r="JAT88" s="4"/>
      <c r="JAU88" s="4"/>
      <c r="JAV88" s="4"/>
      <c r="JAW88" s="4"/>
      <c r="JAX88" s="4"/>
      <c r="JAY88" s="4"/>
      <c r="JAZ88" s="4"/>
      <c r="JBA88" s="4"/>
      <c r="JBB88" s="4"/>
      <c r="JBC88" s="4"/>
      <c r="JBD88" s="4"/>
      <c r="JBE88" s="4"/>
      <c r="JBF88" s="4"/>
      <c r="JBG88" s="4"/>
      <c r="JBH88" s="4"/>
      <c r="JBI88" s="4"/>
      <c r="JBJ88" s="4"/>
      <c r="JBK88" s="4"/>
      <c r="JBL88" s="4"/>
      <c r="JBM88" s="4"/>
      <c r="JBN88" s="4"/>
      <c r="JBO88" s="4"/>
      <c r="JBP88" s="4"/>
      <c r="JBQ88" s="4"/>
      <c r="JBR88" s="4"/>
      <c r="JBS88" s="4"/>
      <c r="JBT88" s="4"/>
      <c r="JBU88" s="4"/>
      <c r="JBV88" s="4"/>
      <c r="JBW88" s="4"/>
      <c r="JBX88" s="4"/>
      <c r="JBY88" s="4"/>
      <c r="JBZ88" s="4"/>
      <c r="JCA88" s="4"/>
      <c r="JCB88" s="4"/>
      <c r="JCC88" s="4"/>
      <c r="JCD88" s="4"/>
      <c r="JCE88" s="4"/>
      <c r="JCF88" s="4"/>
      <c r="JCG88" s="4"/>
      <c r="JCH88" s="4"/>
      <c r="JCI88" s="4"/>
      <c r="JCJ88" s="4"/>
      <c r="JCK88" s="4"/>
      <c r="JCL88" s="4"/>
      <c r="JCM88" s="4"/>
      <c r="JCN88" s="4"/>
      <c r="JCO88" s="4"/>
      <c r="JCP88" s="4"/>
      <c r="JCQ88" s="4"/>
      <c r="JCR88" s="4"/>
      <c r="JCS88" s="4"/>
      <c r="JCT88" s="4"/>
      <c r="JCU88" s="4"/>
      <c r="JCV88" s="4"/>
      <c r="JCW88" s="4"/>
      <c r="JCX88" s="4"/>
      <c r="JCY88" s="4"/>
      <c r="JCZ88" s="4"/>
      <c r="JDA88" s="4"/>
      <c r="JDB88" s="4"/>
      <c r="JDC88" s="4"/>
      <c r="JDD88" s="4"/>
      <c r="JDE88" s="4"/>
      <c r="JDF88" s="4"/>
      <c r="JDG88" s="4"/>
      <c r="JDH88" s="4"/>
      <c r="JDI88" s="4"/>
      <c r="JDJ88" s="4"/>
      <c r="JDK88" s="4"/>
      <c r="JDL88" s="4"/>
      <c r="JDM88" s="4"/>
      <c r="JDN88" s="4"/>
      <c r="JDO88" s="4"/>
      <c r="JDP88" s="4"/>
      <c r="JDQ88" s="4"/>
      <c r="JDR88" s="4"/>
      <c r="JDS88" s="4"/>
      <c r="JDT88" s="4"/>
      <c r="JDU88" s="4"/>
      <c r="JDV88" s="4"/>
      <c r="JDW88" s="4"/>
      <c r="JDX88" s="4"/>
      <c r="JDY88" s="4"/>
      <c r="JDZ88" s="4"/>
      <c r="JEA88" s="4"/>
      <c r="JEB88" s="4"/>
      <c r="JEC88" s="4"/>
      <c r="JED88" s="4"/>
      <c r="JEE88" s="4"/>
      <c r="JEF88" s="4"/>
      <c r="JEG88" s="4"/>
      <c r="JEH88" s="4"/>
      <c r="JEI88" s="4"/>
      <c r="JEJ88" s="4"/>
      <c r="JEK88" s="4"/>
      <c r="JEL88" s="4"/>
      <c r="JEM88" s="4"/>
      <c r="JEN88" s="4"/>
      <c r="JEO88" s="4"/>
      <c r="JEP88" s="4"/>
      <c r="JEQ88" s="4"/>
      <c r="JER88" s="4"/>
      <c r="JES88" s="4"/>
      <c r="JET88" s="4"/>
      <c r="JEU88" s="4"/>
      <c r="JEV88" s="4"/>
      <c r="JEW88" s="4"/>
      <c r="JEX88" s="4"/>
      <c r="JEY88" s="4"/>
      <c r="JEZ88" s="4"/>
      <c r="JFA88" s="4"/>
      <c r="JFB88" s="4"/>
      <c r="JFC88" s="4"/>
      <c r="JFD88" s="4"/>
      <c r="JFE88" s="4"/>
      <c r="JFF88" s="4"/>
      <c r="JFG88" s="4"/>
      <c r="JFH88" s="4"/>
      <c r="JFI88" s="4"/>
      <c r="JFJ88" s="4"/>
      <c r="JFK88" s="4"/>
      <c r="JFL88" s="4"/>
      <c r="JFM88" s="4"/>
      <c r="JFN88" s="4"/>
      <c r="JFO88" s="4"/>
      <c r="JFP88" s="4"/>
      <c r="JFQ88" s="4"/>
      <c r="JFR88" s="4"/>
      <c r="JFS88" s="4"/>
      <c r="JFT88" s="4"/>
      <c r="JFU88" s="4"/>
      <c r="JFV88" s="4"/>
      <c r="JFW88" s="4"/>
      <c r="JFX88" s="4"/>
      <c r="JFY88" s="4"/>
      <c r="JFZ88" s="4"/>
      <c r="JGA88" s="4"/>
      <c r="JGB88" s="4"/>
      <c r="JGC88" s="4"/>
      <c r="JGD88" s="4"/>
      <c r="JGE88" s="4"/>
      <c r="JGF88" s="4"/>
      <c r="JGG88" s="4"/>
      <c r="JGH88" s="4"/>
      <c r="JGI88" s="4"/>
      <c r="JGJ88" s="4"/>
      <c r="JGK88" s="4"/>
      <c r="JGL88" s="4"/>
      <c r="JGM88" s="4"/>
      <c r="JGN88" s="4"/>
      <c r="JGO88" s="4"/>
      <c r="JGP88" s="4"/>
      <c r="JGQ88" s="4"/>
      <c r="JGR88" s="4"/>
      <c r="JGS88" s="4"/>
      <c r="JGT88" s="4"/>
      <c r="JGU88" s="4"/>
      <c r="JGV88" s="4"/>
      <c r="JGW88" s="4"/>
      <c r="JGX88" s="4"/>
      <c r="JGY88" s="4"/>
      <c r="JGZ88" s="4"/>
      <c r="JHA88" s="4"/>
      <c r="JHB88" s="4"/>
      <c r="JHC88" s="4"/>
      <c r="JHD88" s="4"/>
      <c r="JHE88" s="4"/>
      <c r="JHF88" s="4"/>
      <c r="JHG88" s="4"/>
      <c r="JHH88" s="4"/>
      <c r="JHI88" s="4"/>
      <c r="JHJ88" s="4"/>
      <c r="JHK88" s="4"/>
      <c r="JHL88" s="4"/>
      <c r="JHM88" s="4"/>
      <c r="JHN88" s="4"/>
      <c r="JHO88" s="4"/>
      <c r="JHP88" s="4"/>
      <c r="JHQ88" s="4"/>
      <c r="JHR88" s="4"/>
      <c r="JHS88" s="4"/>
      <c r="JHT88" s="4"/>
      <c r="JHU88" s="4"/>
      <c r="JHV88" s="4"/>
      <c r="JHW88" s="4"/>
      <c r="JHX88" s="4"/>
      <c r="JHY88" s="4"/>
      <c r="JHZ88" s="4"/>
      <c r="JIA88" s="4"/>
      <c r="JIB88" s="4"/>
      <c r="JIC88" s="4"/>
      <c r="JID88" s="4"/>
      <c r="JIE88" s="4"/>
      <c r="JIF88" s="4"/>
      <c r="JIG88" s="4"/>
      <c r="JIH88" s="4"/>
      <c r="JII88" s="4"/>
      <c r="JIJ88" s="4"/>
      <c r="JIK88" s="4"/>
      <c r="JIL88" s="4"/>
      <c r="JIM88" s="4"/>
      <c r="JIN88" s="4"/>
      <c r="JIO88" s="4"/>
      <c r="JIP88" s="4"/>
      <c r="JIQ88" s="4"/>
      <c r="JIR88" s="4"/>
      <c r="JIS88" s="4"/>
      <c r="JIT88" s="4"/>
      <c r="JIU88" s="4"/>
      <c r="JIV88" s="4"/>
      <c r="JIW88" s="4"/>
      <c r="JIX88" s="4"/>
      <c r="JIY88" s="4"/>
      <c r="JIZ88" s="4"/>
      <c r="JJA88" s="4"/>
      <c r="JJB88" s="4"/>
      <c r="JJC88" s="4"/>
      <c r="JJD88" s="4"/>
      <c r="JJE88" s="4"/>
      <c r="JJF88" s="4"/>
      <c r="JJG88" s="4"/>
      <c r="JJH88" s="4"/>
      <c r="JJI88" s="4"/>
      <c r="JJJ88" s="4"/>
      <c r="JJK88" s="4"/>
      <c r="JJL88" s="4"/>
      <c r="JJM88" s="4"/>
      <c r="JJN88" s="4"/>
      <c r="JJO88" s="4"/>
      <c r="JJP88" s="4"/>
      <c r="JJQ88" s="4"/>
      <c r="JJR88" s="4"/>
      <c r="JJS88" s="4"/>
      <c r="JJT88" s="4"/>
      <c r="JJU88" s="4"/>
      <c r="JJV88" s="4"/>
      <c r="JJW88" s="4"/>
      <c r="JJX88" s="4"/>
      <c r="JJY88" s="4"/>
      <c r="JJZ88" s="4"/>
      <c r="JKA88" s="4"/>
      <c r="JKB88" s="4"/>
      <c r="JKC88" s="4"/>
      <c r="JKD88" s="4"/>
      <c r="JKE88" s="4"/>
      <c r="JKF88" s="4"/>
      <c r="JKG88" s="4"/>
      <c r="JKH88" s="4"/>
      <c r="JKI88" s="4"/>
      <c r="JKJ88" s="4"/>
      <c r="JKK88" s="4"/>
      <c r="JKL88" s="4"/>
      <c r="JKM88" s="4"/>
      <c r="JKN88" s="4"/>
      <c r="JKO88" s="4"/>
      <c r="JKP88" s="4"/>
      <c r="JKQ88" s="4"/>
      <c r="JKR88" s="4"/>
      <c r="JKS88" s="4"/>
      <c r="JKT88" s="4"/>
      <c r="JKU88" s="4"/>
      <c r="JKV88" s="4"/>
      <c r="JKW88" s="4"/>
      <c r="JKX88" s="4"/>
      <c r="JKY88" s="4"/>
      <c r="JKZ88" s="4"/>
      <c r="JLA88" s="4"/>
      <c r="JLB88" s="4"/>
      <c r="JLC88" s="4"/>
      <c r="JLD88" s="4"/>
      <c r="JLE88" s="4"/>
      <c r="JLF88" s="4"/>
      <c r="JLG88" s="4"/>
      <c r="JLH88" s="4"/>
      <c r="JLI88" s="4"/>
      <c r="JLJ88" s="4"/>
      <c r="JLK88" s="4"/>
      <c r="JLL88" s="4"/>
      <c r="JLM88" s="4"/>
      <c r="JLN88" s="4"/>
      <c r="JLO88" s="4"/>
      <c r="JLP88" s="4"/>
      <c r="JLQ88" s="4"/>
      <c r="JLR88" s="4"/>
      <c r="JLS88" s="4"/>
      <c r="JLT88" s="4"/>
      <c r="JLU88" s="4"/>
      <c r="JLV88" s="4"/>
      <c r="JLW88" s="4"/>
      <c r="JLX88" s="4"/>
      <c r="JLY88" s="4"/>
      <c r="JLZ88" s="4"/>
      <c r="JMA88" s="4"/>
      <c r="JMB88" s="4"/>
      <c r="JMC88" s="4"/>
      <c r="JMD88" s="4"/>
      <c r="JME88" s="4"/>
      <c r="JMF88" s="4"/>
      <c r="JMG88" s="4"/>
      <c r="JMH88" s="4"/>
      <c r="JMI88" s="4"/>
      <c r="JMJ88" s="4"/>
      <c r="JMK88" s="4"/>
      <c r="JML88" s="4"/>
      <c r="JMM88" s="4"/>
      <c r="JMN88" s="4"/>
      <c r="JMO88" s="4"/>
      <c r="JMP88" s="4"/>
      <c r="JMQ88" s="4"/>
      <c r="JMR88" s="4"/>
      <c r="JMS88" s="4"/>
      <c r="JMT88" s="4"/>
      <c r="JMU88" s="4"/>
      <c r="JMV88" s="4"/>
      <c r="JMW88" s="4"/>
      <c r="JMX88" s="4"/>
      <c r="JMY88" s="4"/>
      <c r="JMZ88" s="4"/>
      <c r="JNA88" s="4"/>
      <c r="JNB88" s="4"/>
      <c r="JNC88" s="4"/>
      <c r="JND88" s="4"/>
      <c r="JNE88" s="4"/>
      <c r="JNF88" s="4"/>
      <c r="JNG88" s="4"/>
      <c r="JNH88" s="4"/>
      <c r="JNI88" s="4"/>
      <c r="JNJ88" s="4"/>
      <c r="JNK88" s="4"/>
      <c r="JNL88" s="4"/>
      <c r="JNM88" s="4"/>
      <c r="JNN88" s="4"/>
      <c r="JNO88" s="4"/>
      <c r="JNP88" s="4"/>
      <c r="JNQ88" s="4"/>
      <c r="JNR88" s="4"/>
      <c r="JNS88" s="4"/>
      <c r="JNT88" s="4"/>
      <c r="JNU88" s="4"/>
      <c r="JNV88" s="4"/>
      <c r="JNW88" s="4"/>
      <c r="JNX88" s="4"/>
      <c r="JNY88" s="4"/>
      <c r="JNZ88" s="4"/>
      <c r="JOA88" s="4"/>
      <c r="JOB88" s="4"/>
      <c r="JOC88" s="4"/>
      <c r="JOD88" s="4"/>
      <c r="JOE88" s="4"/>
      <c r="JOF88" s="4"/>
      <c r="JOG88" s="4"/>
      <c r="JOH88" s="4"/>
      <c r="JOI88" s="4"/>
      <c r="JOJ88" s="4"/>
      <c r="JOK88" s="4"/>
      <c r="JOL88" s="4"/>
      <c r="JOM88" s="4"/>
      <c r="JON88" s="4"/>
      <c r="JOO88" s="4"/>
      <c r="JOP88" s="4"/>
      <c r="JOQ88" s="4"/>
      <c r="JOR88" s="4"/>
      <c r="JOS88" s="4"/>
      <c r="JOT88" s="4"/>
      <c r="JOU88" s="4"/>
      <c r="JOV88" s="4"/>
      <c r="JOW88" s="4"/>
      <c r="JOX88" s="4"/>
      <c r="JOY88" s="4"/>
      <c r="JOZ88" s="4"/>
      <c r="JPA88" s="4"/>
      <c r="JPB88" s="4"/>
      <c r="JPC88" s="4"/>
      <c r="JPD88" s="4"/>
      <c r="JPE88" s="4"/>
      <c r="JPF88" s="4"/>
      <c r="JPG88" s="4"/>
      <c r="JPH88" s="4"/>
      <c r="JPI88" s="4"/>
      <c r="JPJ88" s="4"/>
      <c r="JPK88" s="4"/>
      <c r="JPL88" s="4"/>
      <c r="JPM88" s="4"/>
      <c r="JPN88" s="4"/>
      <c r="JPO88" s="4"/>
      <c r="JPP88" s="4"/>
      <c r="JPQ88" s="4"/>
      <c r="JPR88" s="4"/>
      <c r="JPS88" s="4"/>
      <c r="JPT88" s="4"/>
      <c r="JPU88" s="4"/>
      <c r="JPV88" s="4"/>
      <c r="JPW88" s="4"/>
      <c r="JPX88" s="4"/>
      <c r="JPY88" s="4"/>
      <c r="JPZ88" s="4"/>
      <c r="JQA88" s="4"/>
      <c r="JQB88" s="4"/>
      <c r="JQC88" s="4"/>
      <c r="JQD88" s="4"/>
      <c r="JQE88" s="4"/>
      <c r="JQF88" s="4"/>
      <c r="JQG88" s="4"/>
      <c r="JQH88" s="4"/>
      <c r="JQI88" s="4"/>
      <c r="JQJ88" s="4"/>
      <c r="JQK88" s="4"/>
      <c r="JQL88" s="4"/>
      <c r="JQM88" s="4"/>
      <c r="JQN88" s="4"/>
      <c r="JQO88" s="4"/>
      <c r="JQP88" s="4"/>
      <c r="JQQ88" s="4"/>
      <c r="JQR88" s="4"/>
      <c r="JQS88" s="4"/>
      <c r="JQT88" s="4"/>
      <c r="JQU88" s="4"/>
      <c r="JQV88" s="4"/>
      <c r="JQW88" s="4"/>
      <c r="JQX88" s="4"/>
      <c r="JQY88" s="4"/>
      <c r="JQZ88" s="4"/>
      <c r="JRA88" s="4"/>
      <c r="JRB88" s="4"/>
      <c r="JRC88" s="4"/>
      <c r="JRD88" s="4"/>
      <c r="JRE88" s="4"/>
      <c r="JRF88" s="4"/>
      <c r="JRG88" s="4"/>
      <c r="JRH88" s="4"/>
      <c r="JRI88" s="4"/>
      <c r="JRJ88" s="4"/>
      <c r="JRK88" s="4"/>
      <c r="JRL88" s="4"/>
      <c r="JRM88" s="4"/>
      <c r="JRN88" s="4"/>
      <c r="JRO88" s="4"/>
      <c r="JRP88" s="4"/>
      <c r="JRQ88" s="4"/>
      <c r="JRR88" s="4"/>
      <c r="JRS88" s="4"/>
      <c r="JRT88" s="4"/>
      <c r="JRU88" s="4"/>
      <c r="JRV88" s="4"/>
      <c r="JRW88" s="4"/>
      <c r="JRX88" s="4"/>
      <c r="JRY88" s="4"/>
      <c r="JRZ88" s="4"/>
      <c r="JSA88" s="4"/>
      <c r="JSB88" s="4"/>
      <c r="JSC88" s="4"/>
      <c r="JSD88" s="4"/>
      <c r="JSE88" s="4"/>
      <c r="JSF88" s="4"/>
      <c r="JSG88" s="4"/>
      <c r="JSH88" s="4"/>
      <c r="JSI88" s="4"/>
      <c r="JSJ88" s="4"/>
      <c r="JSK88" s="4"/>
      <c r="JSL88" s="4"/>
      <c r="JSM88" s="4"/>
      <c r="JSN88" s="4"/>
      <c r="JSO88" s="4"/>
      <c r="JSP88" s="4"/>
      <c r="JSQ88" s="4"/>
      <c r="JSR88" s="4"/>
      <c r="JSS88" s="4"/>
      <c r="JST88" s="4"/>
      <c r="JSU88" s="4"/>
      <c r="JSV88" s="4"/>
      <c r="JSW88" s="4"/>
      <c r="JSX88" s="4"/>
      <c r="JSY88" s="4"/>
      <c r="JSZ88" s="4"/>
      <c r="JTA88" s="4"/>
      <c r="JTB88" s="4"/>
      <c r="JTC88" s="4"/>
      <c r="JTD88" s="4"/>
      <c r="JTE88" s="4"/>
      <c r="JTF88" s="4"/>
      <c r="JTG88" s="4"/>
      <c r="JTH88" s="4"/>
      <c r="JTI88" s="4"/>
      <c r="JTJ88" s="4"/>
      <c r="JTK88" s="4"/>
      <c r="JTL88" s="4"/>
      <c r="JTM88" s="4"/>
      <c r="JTN88" s="4"/>
      <c r="JTO88" s="4"/>
      <c r="JTP88" s="4"/>
      <c r="JTQ88" s="4"/>
      <c r="JTR88" s="4"/>
      <c r="JTS88" s="4"/>
      <c r="JTT88" s="4"/>
      <c r="JTU88" s="4"/>
      <c r="JTV88" s="4"/>
      <c r="JTW88" s="4"/>
      <c r="JTX88" s="4"/>
      <c r="JTY88" s="4"/>
      <c r="JTZ88" s="4"/>
      <c r="JUA88" s="4"/>
      <c r="JUB88" s="4"/>
      <c r="JUC88" s="4"/>
      <c r="JUD88" s="4"/>
      <c r="JUE88" s="4"/>
      <c r="JUF88" s="4"/>
      <c r="JUG88" s="4"/>
      <c r="JUH88" s="4"/>
      <c r="JUI88" s="4"/>
      <c r="JUJ88" s="4"/>
      <c r="JUK88" s="4"/>
      <c r="JUL88" s="4"/>
      <c r="JUM88" s="4"/>
      <c r="JUN88" s="4"/>
      <c r="JUO88" s="4"/>
      <c r="JUP88" s="4"/>
      <c r="JUQ88" s="4"/>
      <c r="JUR88" s="4"/>
      <c r="JUS88" s="4"/>
      <c r="JUT88" s="4"/>
      <c r="JUU88" s="4"/>
      <c r="JUV88" s="4"/>
      <c r="JUW88" s="4"/>
      <c r="JUX88" s="4"/>
      <c r="JUY88" s="4"/>
      <c r="JUZ88" s="4"/>
      <c r="JVA88" s="4"/>
      <c r="JVB88" s="4"/>
      <c r="JVC88" s="4"/>
      <c r="JVD88" s="4"/>
      <c r="JVE88" s="4"/>
      <c r="JVF88" s="4"/>
      <c r="JVG88" s="4"/>
      <c r="JVH88" s="4"/>
      <c r="JVI88" s="4"/>
      <c r="JVJ88" s="4"/>
      <c r="JVK88" s="4"/>
      <c r="JVL88" s="4"/>
      <c r="JVM88" s="4"/>
      <c r="JVN88" s="4"/>
      <c r="JVO88" s="4"/>
      <c r="JVP88" s="4"/>
      <c r="JVQ88" s="4"/>
      <c r="JVR88" s="4"/>
      <c r="JVS88" s="4"/>
      <c r="JVT88" s="4"/>
      <c r="JVU88" s="4"/>
      <c r="JVV88" s="4"/>
      <c r="JVW88" s="4"/>
      <c r="JVX88" s="4"/>
      <c r="JVY88" s="4"/>
      <c r="JVZ88" s="4"/>
      <c r="JWA88" s="4"/>
      <c r="JWB88" s="4"/>
      <c r="JWC88" s="4"/>
      <c r="JWD88" s="4"/>
      <c r="JWE88" s="4"/>
      <c r="JWF88" s="4"/>
      <c r="JWG88" s="4"/>
      <c r="JWH88" s="4"/>
      <c r="JWI88" s="4"/>
      <c r="JWJ88" s="4"/>
      <c r="JWK88" s="4"/>
      <c r="JWL88" s="4"/>
      <c r="JWM88" s="4"/>
      <c r="JWN88" s="4"/>
      <c r="JWO88" s="4"/>
      <c r="JWP88" s="4"/>
      <c r="JWQ88" s="4"/>
      <c r="JWR88" s="4"/>
      <c r="JWS88" s="4"/>
      <c r="JWT88" s="4"/>
      <c r="JWU88" s="4"/>
      <c r="JWV88" s="4"/>
      <c r="JWW88" s="4"/>
      <c r="JWX88" s="4"/>
      <c r="JWY88" s="4"/>
      <c r="JWZ88" s="4"/>
      <c r="JXA88" s="4"/>
      <c r="JXB88" s="4"/>
      <c r="JXC88" s="4"/>
      <c r="JXD88" s="4"/>
      <c r="JXE88" s="4"/>
      <c r="JXF88" s="4"/>
      <c r="JXG88" s="4"/>
      <c r="JXH88" s="4"/>
      <c r="JXI88" s="4"/>
      <c r="JXJ88" s="4"/>
      <c r="JXK88" s="4"/>
      <c r="JXL88" s="4"/>
      <c r="JXM88" s="4"/>
      <c r="JXN88" s="4"/>
      <c r="JXO88" s="4"/>
      <c r="JXP88" s="4"/>
      <c r="JXQ88" s="4"/>
      <c r="JXR88" s="4"/>
      <c r="JXS88" s="4"/>
      <c r="JXT88" s="4"/>
      <c r="JXU88" s="4"/>
      <c r="JXV88" s="4"/>
      <c r="JXW88" s="4"/>
      <c r="JXX88" s="4"/>
      <c r="JXY88" s="4"/>
      <c r="JXZ88" s="4"/>
      <c r="JYA88" s="4"/>
      <c r="JYB88" s="4"/>
      <c r="JYC88" s="4"/>
      <c r="JYD88" s="4"/>
      <c r="JYE88" s="4"/>
      <c r="JYF88" s="4"/>
      <c r="JYG88" s="4"/>
      <c r="JYH88" s="4"/>
      <c r="JYI88" s="4"/>
      <c r="JYJ88" s="4"/>
      <c r="JYK88" s="4"/>
      <c r="JYL88" s="4"/>
      <c r="JYM88" s="4"/>
      <c r="JYN88" s="4"/>
      <c r="JYO88" s="4"/>
      <c r="JYP88" s="4"/>
      <c r="JYQ88" s="4"/>
      <c r="JYR88" s="4"/>
      <c r="JYS88" s="4"/>
      <c r="JYT88" s="4"/>
      <c r="JYU88" s="4"/>
      <c r="JYV88" s="4"/>
      <c r="JYW88" s="4"/>
      <c r="JYX88" s="4"/>
      <c r="JYY88" s="4"/>
      <c r="JYZ88" s="4"/>
      <c r="JZA88" s="4"/>
      <c r="JZB88" s="4"/>
      <c r="JZC88" s="4"/>
      <c r="JZD88" s="4"/>
      <c r="JZE88" s="4"/>
      <c r="JZF88" s="4"/>
      <c r="JZG88" s="4"/>
      <c r="JZH88" s="4"/>
      <c r="JZI88" s="4"/>
      <c r="JZJ88" s="4"/>
      <c r="JZK88" s="4"/>
      <c r="JZL88" s="4"/>
      <c r="JZM88" s="4"/>
      <c r="JZN88" s="4"/>
      <c r="JZO88" s="4"/>
      <c r="JZP88" s="4"/>
      <c r="JZQ88" s="4"/>
      <c r="JZR88" s="4"/>
      <c r="JZS88" s="4"/>
      <c r="JZT88" s="4"/>
      <c r="JZU88" s="4"/>
      <c r="JZV88" s="4"/>
      <c r="JZW88" s="4"/>
      <c r="JZX88" s="4"/>
      <c r="JZY88" s="4"/>
      <c r="JZZ88" s="4"/>
      <c r="KAA88" s="4"/>
      <c r="KAB88" s="4"/>
      <c r="KAC88" s="4"/>
      <c r="KAD88" s="4"/>
      <c r="KAE88" s="4"/>
      <c r="KAF88" s="4"/>
      <c r="KAG88" s="4"/>
      <c r="KAH88" s="4"/>
      <c r="KAI88" s="4"/>
      <c r="KAJ88" s="4"/>
      <c r="KAK88" s="4"/>
      <c r="KAL88" s="4"/>
      <c r="KAM88" s="4"/>
      <c r="KAN88" s="4"/>
      <c r="KAO88" s="4"/>
      <c r="KAP88" s="4"/>
      <c r="KAQ88" s="4"/>
      <c r="KAR88" s="4"/>
      <c r="KAS88" s="4"/>
      <c r="KAT88" s="4"/>
      <c r="KAU88" s="4"/>
      <c r="KAV88" s="4"/>
      <c r="KAW88" s="4"/>
      <c r="KAX88" s="4"/>
      <c r="KAY88" s="4"/>
      <c r="KAZ88" s="4"/>
      <c r="KBA88" s="4"/>
      <c r="KBB88" s="4"/>
      <c r="KBC88" s="4"/>
      <c r="KBD88" s="4"/>
      <c r="KBE88" s="4"/>
      <c r="KBF88" s="4"/>
      <c r="KBG88" s="4"/>
      <c r="KBH88" s="4"/>
      <c r="KBI88" s="4"/>
      <c r="KBJ88" s="4"/>
      <c r="KBK88" s="4"/>
      <c r="KBL88" s="4"/>
      <c r="KBM88" s="4"/>
      <c r="KBN88" s="4"/>
      <c r="KBO88" s="4"/>
      <c r="KBP88" s="4"/>
      <c r="KBQ88" s="4"/>
      <c r="KBR88" s="4"/>
      <c r="KBS88" s="4"/>
      <c r="KBT88" s="4"/>
      <c r="KBU88" s="4"/>
      <c r="KBV88" s="4"/>
      <c r="KBW88" s="4"/>
      <c r="KBX88" s="4"/>
      <c r="KBY88" s="4"/>
      <c r="KBZ88" s="4"/>
      <c r="KCA88" s="4"/>
      <c r="KCB88" s="4"/>
      <c r="KCC88" s="4"/>
      <c r="KCD88" s="4"/>
      <c r="KCE88" s="4"/>
      <c r="KCF88" s="4"/>
      <c r="KCG88" s="4"/>
      <c r="KCH88" s="4"/>
      <c r="KCI88" s="4"/>
      <c r="KCJ88" s="4"/>
      <c r="KCK88" s="4"/>
      <c r="KCL88" s="4"/>
      <c r="KCM88" s="4"/>
      <c r="KCN88" s="4"/>
      <c r="KCO88" s="4"/>
      <c r="KCP88" s="4"/>
      <c r="KCQ88" s="4"/>
      <c r="KCR88" s="4"/>
      <c r="KCS88" s="4"/>
      <c r="KCT88" s="4"/>
      <c r="KCU88" s="4"/>
      <c r="KCV88" s="4"/>
      <c r="KCW88" s="4"/>
      <c r="KCX88" s="4"/>
      <c r="KCY88" s="4"/>
      <c r="KCZ88" s="4"/>
      <c r="KDA88" s="4"/>
      <c r="KDB88" s="4"/>
      <c r="KDC88" s="4"/>
      <c r="KDD88" s="4"/>
      <c r="KDE88" s="4"/>
      <c r="KDF88" s="4"/>
      <c r="KDG88" s="4"/>
      <c r="KDH88" s="4"/>
      <c r="KDI88" s="4"/>
      <c r="KDJ88" s="4"/>
      <c r="KDK88" s="4"/>
      <c r="KDL88" s="4"/>
      <c r="KDM88" s="4"/>
      <c r="KDN88" s="4"/>
      <c r="KDO88" s="4"/>
      <c r="KDP88" s="4"/>
      <c r="KDQ88" s="4"/>
      <c r="KDR88" s="4"/>
      <c r="KDS88" s="4"/>
      <c r="KDT88" s="4"/>
      <c r="KDU88" s="4"/>
      <c r="KDV88" s="4"/>
      <c r="KDW88" s="4"/>
      <c r="KDX88" s="4"/>
      <c r="KDY88" s="4"/>
      <c r="KDZ88" s="4"/>
      <c r="KEA88" s="4"/>
      <c r="KEB88" s="4"/>
      <c r="KEC88" s="4"/>
      <c r="KED88" s="4"/>
      <c r="KEE88" s="4"/>
      <c r="KEF88" s="4"/>
      <c r="KEG88" s="4"/>
      <c r="KEH88" s="4"/>
      <c r="KEI88" s="4"/>
      <c r="KEJ88" s="4"/>
      <c r="KEK88" s="4"/>
      <c r="KEL88" s="4"/>
      <c r="KEM88" s="4"/>
      <c r="KEN88" s="4"/>
      <c r="KEO88" s="4"/>
      <c r="KEP88" s="4"/>
      <c r="KEQ88" s="4"/>
      <c r="KER88" s="4"/>
      <c r="KES88" s="4"/>
      <c r="KET88" s="4"/>
      <c r="KEU88" s="4"/>
      <c r="KEV88" s="4"/>
      <c r="KEW88" s="4"/>
      <c r="KEX88" s="4"/>
      <c r="KEY88" s="4"/>
      <c r="KEZ88" s="4"/>
      <c r="KFA88" s="4"/>
      <c r="KFB88" s="4"/>
      <c r="KFC88" s="4"/>
      <c r="KFD88" s="4"/>
      <c r="KFE88" s="4"/>
      <c r="KFF88" s="4"/>
      <c r="KFG88" s="4"/>
      <c r="KFH88" s="4"/>
      <c r="KFI88" s="4"/>
      <c r="KFJ88" s="4"/>
      <c r="KFK88" s="4"/>
      <c r="KFL88" s="4"/>
      <c r="KFM88" s="4"/>
      <c r="KFN88" s="4"/>
      <c r="KFO88" s="4"/>
      <c r="KFP88" s="4"/>
      <c r="KFQ88" s="4"/>
      <c r="KFR88" s="4"/>
      <c r="KFS88" s="4"/>
      <c r="KFT88" s="4"/>
      <c r="KFU88" s="4"/>
      <c r="KFV88" s="4"/>
      <c r="KFW88" s="4"/>
      <c r="KFX88" s="4"/>
      <c r="KFY88" s="4"/>
      <c r="KFZ88" s="4"/>
      <c r="KGA88" s="4"/>
      <c r="KGB88" s="4"/>
      <c r="KGC88" s="4"/>
      <c r="KGD88" s="4"/>
      <c r="KGE88" s="4"/>
      <c r="KGF88" s="4"/>
      <c r="KGG88" s="4"/>
      <c r="KGH88" s="4"/>
      <c r="KGI88" s="4"/>
      <c r="KGJ88" s="4"/>
      <c r="KGK88" s="4"/>
      <c r="KGL88" s="4"/>
      <c r="KGM88" s="4"/>
      <c r="KGN88" s="4"/>
      <c r="KGO88" s="4"/>
      <c r="KGP88" s="4"/>
      <c r="KGQ88" s="4"/>
      <c r="KGR88" s="4"/>
      <c r="KGS88" s="4"/>
      <c r="KGT88" s="4"/>
      <c r="KGU88" s="4"/>
      <c r="KGV88" s="4"/>
      <c r="KGW88" s="4"/>
      <c r="KGX88" s="4"/>
      <c r="KGY88" s="4"/>
      <c r="KGZ88" s="4"/>
      <c r="KHA88" s="4"/>
      <c r="KHB88" s="4"/>
      <c r="KHC88" s="4"/>
      <c r="KHD88" s="4"/>
      <c r="KHE88" s="4"/>
      <c r="KHF88" s="4"/>
      <c r="KHG88" s="4"/>
      <c r="KHH88" s="4"/>
      <c r="KHI88" s="4"/>
      <c r="KHJ88" s="4"/>
      <c r="KHK88" s="4"/>
      <c r="KHL88" s="4"/>
      <c r="KHM88" s="4"/>
      <c r="KHN88" s="4"/>
      <c r="KHO88" s="4"/>
      <c r="KHP88" s="4"/>
      <c r="KHQ88" s="4"/>
      <c r="KHR88" s="4"/>
      <c r="KHS88" s="4"/>
      <c r="KHT88" s="4"/>
      <c r="KHU88" s="4"/>
      <c r="KHV88" s="4"/>
      <c r="KHW88" s="4"/>
      <c r="KHX88" s="4"/>
      <c r="KHY88" s="4"/>
      <c r="KHZ88" s="4"/>
      <c r="KIA88" s="4"/>
      <c r="KIB88" s="4"/>
      <c r="KIC88" s="4"/>
      <c r="KID88" s="4"/>
      <c r="KIE88" s="4"/>
      <c r="KIF88" s="4"/>
      <c r="KIG88" s="4"/>
      <c r="KIH88" s="4"/>
      <c r="KII88" s="4"/>
      <c r="KIJ88" s="4"/>
      <c r="KIK88" s="4"/>
      <c r="KIL88" s="4"/>
      <c r="KIM88" s="4"/>
      <c r="KIN88" s="4"/>
      <c r="KIO88" s="4"/>
      <c r="KIP88" s="4"/>
      <c r="KIQ88" s="4"/>
      <c r="KIR88" s="4"/>
      <c r="KIS88" s="4"/>
      <c r="KIT88" s="4"/>
      <c r="KIU88" s="4"/>
      <c r="KIV88" s="4"/>
      <c r="KIW88" s="4"/>
      <c r="KIX88" s="4"/>
      <c r="KIY88" s="4"/>
      <c r="KIZ88" s="4"/>
      <c r="KJA88" s="4"/>
      <c r="KJB88" s="4"/>
      <c r="KJC88" s="4"/>
      <c r="KJD88" s="4"/>
      <c r="KJE88" s="4"/>
      <c r="KJF88" s="4"/>
      <c r="KJG88" s="4"/>
      <c r="KJH88" s="4"/>
      <c r="KJI88" s="4"/>
      <c r="KJJ88" s="4"/>
      <c r="KJK88" s="4"/>
      <c r="KJL88" s="4"/>
      <c r="KJM88" s="4"/>
      <c r="KJN88" s="4"/>
      <c r="KJO88" s="4"/>
      <c r="KJP88" s="4"/>
      <c r="KJQ88" s="4"/>
      <c r="KJR88" s="4"/>
      <c r="KJS88" s="4"/>
      <c r="KJT88" s="4"/>
      <c r="KJU88" s="4"/>
      <c r="KJV88" s="4"/>
      <c r="KJW88" s="4"/>
      <c r="KJX88" s="4"/>
      <c r="KJY88" s="4"/>
      <c r="KJZ88" s="4"/>
      <c r="KKA88" s="4"/>
      <c r="KKB88" s="4"/>
      <c r="KKC88" s="4"/>
      <c r="KKD88" s="4"/>
      <c r="KKE88" s="4"/>
      <c r="KKF88" s="4"/>
      <c r="KKG88" s="4"/>
      <c r="KKH88" s="4"/>
      <c r="KKI88" s="4"/>
      <c r="KKJ88" s="4"/>
      <c r="KKK88" s="4"/>
      <c r="KKL88" s="4"/>
      <c r="KKM88" s="4"/>
      <c r="KKN88" s="4"/>
      <c r="KKO88" s="4"/>
      <c r="KKP88" s="4"/>
      <c r="KKQ88" s="4"/>
      <c r="KKR88" s="4"/>
      <c r="KKS88" s="4"/>
      <c r="KKT88" s="4"/>
      <c r="KKU88" s="4"/>
      <c r="KKV88" s="4"/>
      <c r="KKW88" s="4"/>
      <c r="KKX88" s="4"/>
      <c r="KKY88" s="4"/>
      <c r="KKZ88" s="4"/>
      <c r="KLA88" s="4"/>
      <c r="KLB88" s="4"/>
      <c r="KLC88" s="4"/>
      <c r="KLD88" s="4"/>
      <c r="KLE88" s="4"/>
      <c r="KLF88" s="4"/>
      <c r="KLG88" s="4"/>
      <c r="KLH88" s="4"/>
      <c r="KLI88" s="4"/>
      <c r="KLJ88" s="4"/>
      <c r="KLK88" s="4"/>
      <c r="KLL88" s="4"/>
      <c r="KLM88" s="4"/>
      <c r="KLN88" s="4"/>
      <c r="KLO88" s="4"/>
      <c r="KLP88" s="4"/>
      <c r="KLQ88" s="4"/>
      <c r="KLR88" s="4"/>
      <c r="KLS88" s="4"/>
      <c r="KLT88" s="4"/>
      <c r="KLU88" s="4"/>
      <c r="KLV88" s="4"/>
      <c r="KLW88" s="4"/>
      <c r="KLX88" s="4"/>
      <c r="KLY88" s="4"/>
      <c r="KLZ88" s="4"/>
      <c r="KMA88" s="4"/>
      <c r="KMB88" s="4"/>
      <c r="KMC88" s="4"/>
      <c r="KMD88" s="4"/>
      <c r="KME88" s="4"/>
      <c r="KMF88" s="4"/>
      <c r="KMG88" s="4"/>
      <c r="KMH88" s="4"/>
      <c r="KMI88" s="4"/>
      <c r="KMJ88" s="4"/>
      <c r="KMK88" s="4"/>
      <c r="KML88" s="4"/>
      <c r="KMM88" s="4"/>
      <c r="KMN88" s="4"/>
      <c r="KMO88" s="4"/>
      <c r="KMP88" s="4"/>
      <c r="KMQ88" s="4"/>
      <c r="KMR88" s="4"/>
      <c r="KMS88" s="4"/>
      <c r="KMT88" s="4"/>
      <c r="KMU88" s="4"/>
      <c r="KMV88" s="4"/>
      <c r="KMW88" s="4"/>
      <c r="KMX88" s="4"/>
      <c r="KMY88" s="4"/>
      <c r="KMZ88" s="4"/>
      <c r="KNA88" s="4"/>
      <c r="KNB88" s="4"/>
      <c r="KNC88" s="4"/>
      <c r="KND88" s="4"/>
      <c r="KNE88" s="4"/>
      <c r="KNF88" s="4"/>
      <c r="KNG88" s="4"/>
      <c r="KNH88" s="4"/>
      <c r="KNI88" s="4"/>
      <c r="KNJ88" s="4"/>
      <c r="KNK88" s="4"/>
      <c r="KNL88" s="4"/>
      <c r="KNM88" s="4"/>
      <c r="KNN88" s="4"/>
      <c r="KNO88" s="4"/>
      <c r="KNP88" s="4"/>
      <c r="KNQ88" s="4"/>
      <c r="KNR88" s="4"/>
      <c r="KNS88" s="4"/>
      <c r="KNT88" s="4"/>
      <c r="KNU88" s="4"/>
      <c r="KNV88" s="4"/>
      <c r="KNW88" s="4"/>
      <c r="KNX88" s="4"/>
      <c r="KNY88" s="4"/>
      <c r="KNZ88" s="4"/>
      <c r="KOA88" s="4"/>
      <c r="KOB88" s="4"/>
      <c r="KOC88" s="4"/>
      <c r="KOD88" s="4"/>
      <c r="KOE88" s="4"/>
      <c r="KOF88" s="4"/>
      <c r="KOG88" s="4"/>
      <c r="KOH88" s="4"/>
      <c r="KOI88" s="4"/>
      <c r="KOJ88" s="4"/>
      <c r="KOK88" s="4"/>
      <c r="KOL88" s="4"/>
      <c r="KOM88" s="4"/>
      <c r="KON88" s="4"/>
      <c r="KOO88" s="4"/>
      <c r="KOP88" s="4"/>
      <c r="KOQ88" s="4"/>
      <c r="KOR88" s="4"/>
      <c r="KOS88" s="4"/>
      <c r="KOT88" s="4"/>
      <c r="KOU88" s="4"/>
      <c r="KOV88" s="4"/>
      <c r="KOW88" s="4"/>
      <c r="KOX88" s="4"/>
      <c r="KOY88" s="4"/>
      <c r="KOZ88" s="4"/>
      <c r="KPA88" s="4"/>
      <c r="KPB88" s="4"/>
      <c r="KPC88" s="4"/>
      <c r="KPD88" s="4"/>
      <c r="KPE88" s="4"/>
      <c r="KPF88" s="4"/>
      <c r="KPG88" s="4"/>
      <c r="KPH88" s="4"/>
      <c r="KPI88" s="4"/>
      <c r="KPJ88" s="4"/>
      <c r="KPK88" s="4"/>
      <c r="KPL88" s="4"/>
      <c r="KPM88" s="4"/>
      <c r="KPN88" s="4"/>
      <c r="KPO88" s="4"/>
      <c r="KPP88" s="4"/>
      <c r="KPQ88" s="4"/>
      <c r="KPR88" s="4"/>
      <c r="KPS88" s="4"/>
      <c r="KPT88" s="4"/>
      <c r="KPU88" s="4"/>
      <c r="KPV88" s="4"/>
      <c r="KPW88" s="4"/>
      <c r="KPX88" s="4"/>
      <c r="KPY88" s="4"/>
      <c r="KPZ88" s="4"/>
      <c r="KQA88" s="4"/>
      <c r="KQB88" s="4"/>
      <c r="KQC88" s="4"/>
      <c r="KQD88" s="4"/>
      <c r="KQE88" s="4"/>
      <c r="KQF88" s="4"/>
      <c r="KQG88" s="4"/>
      <c r="KQH88" s="4"/>
      <c r="KQI88" s="4"/>
      <c r="KQJ88" s="4"/>
      <c r="KQK88" s="4"/>
      <c r="KQL88" s="4"/>
      <c r="KQM88" s="4"/>
      <c r="KQN88" s="4"/>
      <c r="KQO88" s="4"/>
      <c r="KQP88" s="4"/>
      <c r="KQQ88" s="4"/>
      <c r="KQR88" s="4"/>
      <c r="KQS88" s="4"/>
      <c r="KQT88" s="4"/>
      <c r="KQU88" s="4"/>
      <c r="KQV88" s="4"/>
      <c r="KQW88" s="4"/>
      <c r="KQX88" s="4"/>
      <c r="KQY88" s="4"/>
      <c r="KQZ88" s="4"/>
      <c r="KRA88" s="4"/>
      <c r="KRB88" s="4"/>
      <c r="KRC88" s="4"/>
      <c r="KRD88" s="4"/>
      <c r="KRE88" s="4"/>
      <c r="KRF88" s="4"/>
      <c r="KRG88" s="4"/>
      <c r="KRH88" s="4"/>
      <c r="KRI88" s="4"/>
      <c r="KRJ88" s="4"/>
      <c r="KRK88" s="4"/>
      <c r="KRL88" s="4"/>
      <c r="KRM88" s="4"/>
      <c r="KRN88" s="4"/>
      <c r="KRO88" s="4"/>
      <c r="KRP88" s="4"/>
      <c r="KRQ88" s="4"/>
      <c r="KRR88" s="4"/>
      <c r="KRS88" s="4"/>
      <c r="KRT88" s="4"/>
      <c r="KRU88" s="4"/>
      <c r="KRV88" s="4"/>
      <c r="KRW88" s="4"/>
      <c r="KRX88" s="4"/>
      <c r="KRY88" s="4"/>
      <c r="KRZ88" s="4"/>
      <c r="KSA88" s="4"/>
      <c r="KSB88" s="4"/>
      <c r="KSC88" s="4"/>
      <c r="KSD88" s="4"/>
      <c r="KSE88" s="4"/>
      <c r="KSF88" s="4"/>
      <c r="KSG88" s="4"/>
      <c r="KSH88" s="4"/>
      <c r="KSI88" s="4"/>
      <c r="KSJ88" s="4"/>
      <c r="KSK88" s="4"/>
      <c r="KSL88" s="4"/>
      <c r="KSM88" s="4"/>
      <c r="KSN88" s="4"/>
      <c r="KSO88" s="4"/>
      <c r="KSP88" s="4"/>
      <c r="KSQ88" s="4"/>
      <c r="KSR88" s="4"/>
      <c r="KSS88" s="4"/>
      <c r="KST88" s="4"/>
      <c r="KSU88" s="4"/>
      <c r="KSV88" s="4"/>
      <c r="KSW88" s="4"/>
      <c r="KSX88" s="4"/>
      <c r="KSY88" s="4"/>
      <c r="KSZ88" s="4"/>
      <c r="KTA88" s="4"/>
      <c r="KTB88" s="4"/>
      <c r="KTC88" s="4"/>
      <c r="KTD88" s="4"/>
      <c r="KTE88" s="4"/>
      <c r="KTF88" s="4"/>
      <c r="KTG88" s="4"/>
      <c r="KTH88" s="4"/>
      <c r="KTI88" s="4"/>
      <c r="KTJ88" s="4"/>
      <c r="KTK88" s="4"/>
      <c r="KTL88" s="4"/>
      <c r="KTM88" s="4"/>
      <c r="KTN88" s="4"/>
      <c r="KTO88" s="4"/>
      <c r="KTP88" s="4"/>
      <c r="KTQ88" s="4"/>
      <c r="KTR88" s="4"/>
      <c r="KTS88" s="4"/>
      <c r="KTT88" s="4"/>
      <c r="KTU88" s="4"/>
      <c r="KTV88" s="4"/>
      <c r="KTW88" s="4"/>
      <c r="KTX88" s="4"/>
      <c r="KTY88" s="4"/>
      <c r="KTZ88" s="4"/>
      <c r="KUA88" s="4"/>
      <c r="KUB88" s="4"/>
      <c r="KUC88" s="4"/>
      <c r="KUD88" s="4"/>
      <c r="KUE88" s="4"/>
      <c r="KUF88" s="4"/>
      <c r="KUG88" s="4"/>
      <c r="KUH88" s="4"/>
      <c r="KUI88" s="4"/>
      <c r="KUJ88" s="4"/>
      <c r="KUK88" s="4"/>
      <c r="KUL88" s="4"/>
      <c r="KUM88" s="4"/>
      <c r="KUN88" s="4"/>
      <c r="KUO88" s="4"/>
      <c r="KUP88" s="4"/>
      <c r="KUQ88" s="4"/>
      <c r="KUR88" s="4"/>
      <c r="KUS88" s="4"/>
      <c r="KUT88" s="4"/>
      <c r="KUU88" s="4"/>
      <c r="KUV88" s="4"/>
      <c r="KUW88" s="4"/>
      <c r="KUX88" s="4"/>
      <c r="KUY88" s="4"/>
      <c r="KUZ88" s="4"/>
      <c r="KVA88" s="4"/>
      <c r="KVB88" s="4"/>
      <c r="KVC88" s="4"/>
      <c r="KVD88" s="4"/>
      <c r="KVE88" s="4"/>
      <c r="KVF88" s="4"/>
      <c r="KVG88" s="4"/>
      <c r="KVH88" s="4"/>
      <c r="KVI88" s="4"/>
      <c r="KVJ88" s="4"/>
      <c r="KVK88" s="4"/>
      <c r="KVL88" s="4"/>
      <c r="KVM88" s="4"/>
      <c r="KVN88" s="4"/>
      <c r="KVO88" s="4"/>
      <c r="KVP88" s="4"/>
      <c r="KVQ88" s="4"/>
      <c r="KVR88" s="4"/>
      <c r="KVS88" s="4"/>
      <c r="KVT88" s="4"/>
      <c r="KVU88" s="4"/>
      <c r="KVV88" s="4"/>
      <c r="KVW88" s="4"/>
      <c r="KVX88" s="4"/>
      <c r="KVY88" s="4"/>
      <c r="KVZ88" s="4"/>
      <c r="KWA88" s="4"/>
      <c r="KWB88" s="4"/>
      <c r="KWC88" s="4"/>
      <c r="KWD88" s="4"/>
      <c r="KWE88" s="4"/>
      <c r="KWF88" s="4"/>
      <c r="KWG88" s="4"/>
      <c r="KWH88" s="4"/>
      <c r="KWI88" s="4"/>
      <c r="KWJ88" s="4"/>
      <c r="KWK88" s="4"/>
      <c r="KWL88" s="4"/>
      <c r="KWM88" s="4"/>
      <c r="KWN88" s="4"/>
      <c r="KWO88" s="4"/>
      <c r="KWP88" s="4"/>
      <c r="KWQ88" s="4"/>
      <c r="KWR88" s="4"/>
      <c r="KWS88" s="4"/>
      <c r="KWT88" s="4"/>
      <c r="KWU88" s="4"/>
      <c r="KWV88" s="4"/>
      <c r="KWW88" s="4"/>
      <c r="KWX88" s="4"/>
      <c r="KWY88" s="4"/>
      <c r="KWZ88" s="4"/>
      <c r="KXA88" s="4"/>
      <c r="KXB88" s="4"/>
      <c r="KXC88" s="4"/>
      <c r="KXD88" s="4"/>
      <c r="KXE88" s="4"/>
      <c r="KXF88" s="4"/>
      <c r="KXG88" s="4"/>
      <c r="KXH88" s="4"/>
      <c r="KXI88" s="4"/>
      <c r="KXJ88" s="4"/>
      <c r="KXK88" s="4"/>
      <c r="KXL88" s="4"/>
      <c r="KXM88" s="4"/>
      <c r="KXN88" s="4"/>
      <c r="KXO88" s="4"/>
      <c r="KXP88" s="4"/>
      <c r="KXQ88" s="4"/>
      <c r="KXR88" s="4"/>
      <c r="KXS88" s="4"/>
      <c r="KXT88" s="4"/>
      <c r="KXU88" s="4"/>
      <c r="KXV88" s="4"/>
      <c r="KXW88" s="4"/>
      <c r="KXX88" s="4"/>
      <c r="KXY88" s="4"/>
      <c r="KXZ88" s="4"/>
      <c r="KYA88" s="4"/>
      <c r="KYB88" s="4"/>
      <c r="KYC88" s="4"/>
      <c r="KYD88" s="4"/>
      <c r="KYE88" s="4"/>
      <c r="KYF88" s="4"/>
      <c r="KYG88" s="4"/>
      <c r="KYH88" s="4"/>
      <c r="KYI88" s="4"/>
      <c r="KYJ88" s="4"/>
      <c r="KYK88" s="4"/>
      <c r="KYL88" s="4"/>
      <c r="KYM88" s="4"/>
      <c r="KYN88" s="4"/>
      <c r="KYO88" s="4"/>
      <c r="KYP88" s="4"/>
      <c r="KYQ88" s="4"/>
      <c r="KYR88" s="4"/>
      <c r="KYS88" s="4"/>
      <c r="KYT88" s="4"/>
      <c r="KYU88" s="4"/>
      <c r="KYV88" s="4"/>
      <c r="KYW88" s="4"/>
      <c r="KYX88" s="4"/>
      <c r="KYY88" s="4"/>
      <c r="KYZ88" s="4"/>
      <c r="KZA88" s="4"/>
      <c r="KZB88" s="4"/>
      <c r="KZC88" s="4"/>
      <c r="KZD88" s="4"/>
      <c r="KZE88" s="4"/>
      <c r="KZF88" s="4"/>
      <c r="KZG88" s="4"/>
      <c r="KZH88" s="4"/>
      <c r="KZI88" s="4"/>
      <c r="KZJ88" s="4"/>
      <c r="KZK88" s="4"/>
      <c r="KZL88" s="4"/>
      <c r="KZM88" s="4"/>
      <c r="KZN88" s="4"/>
      <c r="KZO88" s="4"/>
      <c r="KZP88" s="4"/>
      <c r="KZQ88" s="4"/>
      <c r="KZR88" s="4"/>
      <c r="KZS88" s="4"/>
      <c r="KZT88" s="4"/>
      <c r="KZU88" s="4"/>
      <c r="KZV88" s="4"/>
      <c r="KZW88" s="4"/>
      <c r="KZX88" s="4"/>
      <c r="KZY88" s="4"/>
      <c r="KZZ88" s="4"/>
      <c r="LAA88" s="4"/>
      <c r="LAB88" s="4"/>
      <c r="LAC88" s="4"/>
      <c r="LAD88" s="4"/>
      <c r="LAE88" s="4"/>
      <c r="LAF88" s="4"/>
      <c r="LAG88" s="4"/>
      <c r="LAH88" s="4"/>
      <c r="LAI88" s="4"/>
      <c r="LAJ88" s="4"/>
      <c r="LAK88" s="4"/>
      <c r="LAL88" s="4"/>
      <c r="LAM88" s="4"/>
      <c r="LAN88" s="4"/>
      <c r="LAO88" s="4"/>
      <c r="LAP88" s="4"/>
      <c r="LAQ88" s="4"/>
      <c r="LAR88" s="4"/>
      <c r="LAS88" s="4"/>
      <c r="LAT88" s="4"/>
      <c r="LAU88" s="4"/>
      <c r="LAV88" s="4"/>
      <c r="LAW88" s="4"/>
      <c r="LAX88" s="4"/>
      <c r="LAY88" s="4"/>
      <c r="LAZ88" s="4"/>
      <c r="LBA88" s="4"/>
      <c r="LBB88" s="4"/>
      <c r="LBC88" s="4"/>
      <c r="LBD88" s="4"/>
      <c r="LBE88" s="4"/>
      <c r="LBF88" s="4"/>
      <c r="LBG88" s="4"/>
      <c r="LBH88" s="4"/>
      <c r="LBI88" s="4"/>
      <c r="LBJ88" s="4"/>
      <c r="LBK88" s="4"/>
      <c r="LBL88" s="4"/>
      <c r="LBM88" s="4"/>
      <c r="LBN88" s="4"/>
      <c r="LBO88" s="4"/>
      <c r="LBP88" s="4"/>
      <c r="LBQ88" s="4"/>
      <c r="LBR88" s="4"/>
      <c r="LBS88" s="4"/>
      <c r="LBT88" s="4"/>
      <c r="LBU88" s="4"/>
      <c r="LBV88" s="4"/>
      <c r="LBW88" s="4"/>
      <c r="LBX88" s="4"/>
      <c r="LBY88" s="4"/>
      <c r="LBZ88" s="4"/>
      <c r="LCA88" s="4"/>
      <c r="LCB88" s="4"/>
      <c r="LCC88" s="4"/>
      <c r="LCD88" s="4"/>
      <c r="LCE88" s="4"/>
      <c r="LCF88" s="4"/>
      <c r="LCG88" s="4"/>
      <c r="LCH88" s="4"/>
      <c r="LCI88" s="4"/>
      <c r="LCJ88" s="4"/>
      <c r="LCK88" s="4"/>
      <c r="LCL88" s="4"/>
      <c r="LCM88" s="4"/>
      <c r="LCN88" s="4"/>
      <c r="LCO88" s="4"/>
      <c r="LCP88" s="4"/>
      <c r="LCQ88" s="4"/>
      <c r="LCR88" s="4"/>
      <c r="LCS88" s="4"/>
      <c r="LCT88" s="4"/>
      <c r="LCU88" s="4"/>
      <c r="LCV88" s="4"/>
      <c r="LCW88" s="4"/>
      <c r="LCX88" s="4"/>
      <c r="LCY88" s="4"/>
      <c r="LCZ88" s="4"/>
      <c r="LDA88" s="4"/>
      <c r="LDB88" s="4"/>
      <c r="LDC88" s="4"/>
      <c r="LDD88" s="4"/>
      <c r="LDE88" s="4"/>
      <c r="LDF88" s="4"/>
      <c r="LDG88" s="4"/>
      <c r="LDH88" s="4"/>
      <c r="LDI88" s="4"/>
      <c r="LDJ88" s="4"/>
      <c r="LDK88" s="4"/>
      <c r="LDL88" s="4"/>
      <c r="LDM88" s="4"/>
      <c r="LDN88" s="4"/>
      <c r="LDO88" s="4"/>
      <c r="LDP88" s="4"/>
      <c r="LDQ88" s="4"/>
      <c r="LDR88" s="4"/>
      <c r="LDS88" s="4"/>
      <c r="LDT88" s="4"/>
      <c r="LDU88" s="4"/>
      <c r="LDV88" s="4"/>
      <c r="LDW88" s="4"/>
      <c r="LDX88" s="4"/>
      <c r="LDY88" s="4"/>
      <c r="LDZ88" s="4"/>
      <c r="LEA88" s="4"/>
      <c r="LEB88" s="4"/>
      <c r="LEC88" s="4"/>
      <c r="LED88" s="4"/>
      <c r="LEE88" s="4"/>
      <c r="LEF88" s="4"/>
      <c r="LEG88" s="4"/>
      <c r="LEH88" s="4"/>
      <c r="LEI88" s="4"/>
      <c r="LEJ88" s="4"/>
      <c r="LEK88" s="4"/>
      <c r="LEL88" s="4"/>
      <c r="LEM88" s="4"/>
      <c r="LEN88" s="4"/>
      <c r="LEO88" s="4"/>
      <c r="LEP88" s="4"/>
      <c r="LEQ88" s="4"/>
      <c r="LER88" s="4"/>
      <c r="LES88" s="4"/>
      <c r="LET88" s="4"/>
      <c r="LEU88" s="4"/>
      <c r="LEV88" s="4"/>
      <c r="LEW88" s="4"/>
      <c r="LEX88" s="4"/>
      <c r="LEY88" s="4"/>
      <c r="LEZ88" s="4"/>
      <c r="LFA88" s="4"/>
      <c r="LFB88" s="4"/>
      <c r="LFC88" s="4"/>
      <c r="LFD88" s="4"/>
      <c r="LFE88" s="4"/>
      <c r="LFF88" s="4"/>
      <c r="LFG88" s="4"/>
      <c r="LFH88" s="4"/>
      <c r="LFI88" s="4"/>
      <c r="LFJ88" s="4"/>
      <c r="LFK88" s="4"/>
      <c r="LFL88" s="4"/>
      <c r="LFM88" s="4"/>
      <c r="LFN88" s="4"/>
      <c r="LFO88" s="4"/>
      <c r="LFP88" s="4"/>
      <c r="LFQ88" s="4"/>
      <c r="LFR88" s="4"/>
      <c r="LFS88" s="4"/>
      <c r="LFT88" s="4"/>
      <c r="LFU88" s="4"/>
      <c r="LFV88" s="4"/>
      <c r="LFW88" s="4"/>
      <c r="LFX88" s="4"/>
      <c r="LFY88" s="4"/>
      <c r="LFZ88" s="4"/>
      <c r="LGA88" s="4"/>
      <c r="LGB88" s="4"/>
      <c r="LGC88" s="4"/>
      <c r="LGD88" s="4"/>
      <c r="LGE88" s="4"/>
      <c r="LGF88" s="4"/>
      <c r="LGG88" s="4"/>
      <c r="LGH88" s="4"/>
      <c r="LGI88" s="4"/>
      <c r="LGJ88" s="4"/>
      <c r="LGK88" s="4"/>
      <c r="LGL88" s="4"/>
      <c r="LGM88" s="4"/>
      <c r="LGN88" s="4"/>
      <c r="LGO88" s="4"/>
      <c r="LGP88" s="4"/>
      <c r="LGQ88" s="4"/>
      <c r="LGR88" s="4"/>
      <c r="LGS88" s="4"/>
      <c r="LGT88" s="4"/>
      <c r="LGU88" s="4"/>
      <c r="LGV88" s="4"/>
      <c r="LGW88" s="4"/>
      <c r="LGX88" s="4"/>
      <c r="LGY88" s="4"/>
      <c r="LGZ88" s="4"/>
      <c r="LHA88" s="4"/>
      <c r="LHB88" s="4"/>
      <c r="LHC88" s="4"/>
      <c r="LHD88" s="4"/>
      <c r="LHE88" s="4"/>
      <c r="LHF88" s="4"/>
      <c r="LHG88" s="4"/>
      <c r="LHH88" s="4"/>
      <c r="LHI88" s="4"/>
      <c r="LHJ88" s="4"/>
      <c r="LHK88" s="4"/>
      <c r="LHL88" s="4"/>
      <c r="LHM88" s="4"/>
      <c r="LHN88" s="4"/>
      <c r="LHO88" s="4"/>
      <c r="LHP88" s="4"/>
      <c r="LHQ88" s="4"/>
      <c r="LHR88" s="4"/>
      <c r="LHS88" s="4"/>
      <c r="LHT88" s="4"/>
      <c r="LHU88" s="4"/>
      <c r="LHV88" s="4"/>
      <c r="LHW88" s="4"/>
      <c r="LHX88" s="4"/>
      <c r="LHY88" s="4"/>
      <c r="LHZ88" s="4"/>
      <c r="LIA88" s="4"/>
      <c r="LIB88" s="4"/>
      <c r="LIC88" s="4"/>
      <c r="LID88" s="4"/>
      <c r="LIE88" s="4"/>
      <c r="LIF88" s="4"/>
      <c r="LIG88" s="4"/>
      <c r="LIH88" s="4"/>
      <c r="LII88" s="4"/>
      <c r="LIJ88" s="4"/>
      <c r="LIK88" s="4"/>
      <c r="LIL88" s="4"/>
      <c r="LIM88" s="4"/>
      <c r="LIN88" s="4"/>
      <c r="LIO88" s="4"/>
      <c r="LIP88" s="4"/>
      <c r="LIQ88" s="4"/>
      <c r="LIR88" s="4"/>
      <c r="LIS88" s="4"/>
      <c r="LIT88" s="4"/>
      <c r="LIU88" s="4"/>
      <c r="LIV88" s="4"/>
      <c r="LIW88" s="4"/>
      <c r="LIX88" s="4"/>
      <c r="LIY88" s="4"/>
      <c r="LIZ88" s="4"/>
      <c r="LJA88" s="4"/>
      <c r="LJB88" s="4"/>
      <c r="LJC88" s="4"/>
      <c r="LJD88" s="4"/>
      <c r="LJE88" s="4"/>
      <c r="LJF88" s="4"/>
      <c r="LJG88" s="4"/>
      <c r="LJH88" s="4"/>
      <c r="LJI88" s="4"/>
      <c r="LJJ88" s="4"/>
      <c r="LJK88" s="4"/>
      <c r="LJL88" s="4"/>
      <c r="LJM88" s="4"/>
      <c r="LJN88" s="4"/>
      <c r="LJO88" s="4"/>
      <c r="LJP88" s="4"/>
      <c r="LJQ88" s="4"/>
      <c r="LJR88" s="4"/>
      <c r="LJS88" s="4"/>
      <c r="LJT88" s="4"/>
      <c r="LJU88" s="4"/>
      <c r="LJV88" s="4"/>
      <c r="LJW88" s="4"/>
      <c r="LJX88" s="4"/>
      <c r="LJY88" s="4"/>
      <c r="LJZ88" s="4"/>
      <c r="LKA88" s="4"/>
      <c r="LKB88" s="4"/>
      <c r="LKC88" s="4"/>
      <c r="LKD88" s="4"/>
      <c r="LKE88" s="4"/>
      <c r="LKF88" s="4"/>
      <c r="LKG88" s="4"/>
      <c r="LKH88" s="4"/>
      <c r="LKI88" s="4"/>
      <c r="LKJ88" s="4"/>
      <c r="LKK88" s="4"/>
      <c r="LKL88" s="4"/>
      <c r="LKM88" s="4"/>
      <c r="LKN88" s="4"/>
      <c r="LKO88" s="4"/>
      <c r="LKP88" s="4"/>
      <c r="LKQ88" s="4"/>
      <c r="LKR88" s="4"/>
      <c r="LKS88" s="4"/>
      <c r="LKT88" s="4"/>
      <c r="LKU88" s="4"/>
      <c r="LKV88" s="4"/>
      <c r="LKW88" s="4"/>
      <c r="LKX88" s="4"/>
      <c r="LKY88" s="4"/>
      <c r="LKZ88" s="4"/>
      <c r="LLA88" s="4"/>
      <c r="LLB88" s="4"/>
      <c r="LLC88" s="4"/>
      <c r="LLD88" s="4"/>
      <c r="LLE88" s="4"/>
      <c r="LLF88" s="4"/>
      <c r="LLG88" s="4"/>
      <c r="LLH88" s="4"/>
      <c r="LLI88" s="4"/>
      <c r="LLJ88" s="4"/>
      <c r="LLK88" s="4"/>
      <c r="LLL88" s="4"/>
      <c r="LLM88" s="4"/>
      <c r="LLN88" s="4"/>
      <c r="LLO88" s="4"/>
      <c r="LLP88" s="4"/>
      <c r="LLQ88" s="4"/>
      <c r="LLR88" s="4"/>
      <c r="LLS88" s="4"/>
      <c r="LLT88" s="4"/>
      <c r="LLU88" s="4"/>
      <c r="LLV88" s="4"/>
      <c r="LLW88" s="4"/>
      <c r="LLX88" s="4"/>
      <c r="LLY88" s="4"/>
      <c r="LLZ88" s="4"/>
      <c r="LMA88" s="4"/>
      <c r="LMB88" s="4"/>
      <c r="LMC88" s="4"/>
      <c r="LMD88" s="4"/>
      <c r="LME88" s="4"/>
      <c r="LMF88" s="4"/>
      <c r="LMG88" s="4"/>
      <c r="LMH88" s="4"/>
      <c r="LMI88" s="4"/>
      <c r="LMJ88" s="4"/>
      <c r="LMK88" s="4"/>
      <c r="LML88" s="4"/>
      <c r="LMM88" s="4"/>
      <c r="LMN88" s="4"/>
      <c r="LMO88" s="4"/>
      <c r="LMP88" s="4"/>
      <c r="LMQ88" s="4"/>
      <c r="LMR88" s="4"/>
      <c r="LMS88" s="4"/>
      <c r="LMT88" s="4"/>
      <c r="LMU88" s="4"/>
      <c r="LMV88" s="4"/>
      <c r="LMW88" s="4"/>
      <c r="LMX88" s="4"/>
      <c r="LMY88" s="4"/>
      <c r="LMZ88" s="4"/>
      <c r="LNA88" s="4"/>
      <c r="LNB88" s="4"/>
      <c r="LNC88" s="4"/>
      <c r="LND88" s="4"/>
      <c r="LNE88" s="4"/>
      <c r="LNF88" s="4"/>
      <c r="LNG88" s="4"/>
      <c r="LNH88" s="4"/>
      <c r="LNI88" s="4"/>
      <c r="LNJ88" s="4"/>
      <c r="LNK88" s="4"/>
      <c r="LNL88" s="4"/>
      <c r="LNM88" s="4"/>
      <c r="LNN88" s="4"/>
      <c r="LNO88" s="4"/>
      <c r="LNP88" s="4"/>
      <c r="LNQ88" s="4"/>
      <c r="LNR88" s="4"/>
      <c r="LNS88" s="4"/>
      <c r="LNT88" s="4"/>
      <c r="LNU88" s="4"/>
      <c r="LNV88" s="4"/>
      <c r="LNW88" s="4"/>
      <c r="LNX88" s="4"/>
      <c r="LNY88" s="4"/>
      <c r="LNZ88" s="4"/>
      <c r="LOA88" s="4"/>
      <c r="LOB88" s="4"/>
      <c r="LOC88" s="4"/>
      <c r="LOD88" s="4"/>
      <c r="LOE88" s="4"/>
      <c r="LOF88" s="4"/>
      <c r="LOG88" s="4"/>
      <c r="LOH88" s="4"/>
      <c r="LOI88" s="4"/>
      <c r="LOJ88" s="4"/>
      <c r="LOK88" s="4"/>
      <c r="LOL88" s="4"/>
      <c r="LOM88" s="4"/>
      <c r="LON88" s="4"/>
      <c r="LOO88" s="4"/>
      <c r="LOP88" s="4"/>
      <c r="LOQ88" s="4"/>
      <c r="LOR88" s="4"/>
      <c r="LOS88" s="4"/>
      <c r="LOT88" s="4"/>
      <c r="LOU88" s="4"/>
      <c r="LOV88" s="4"/>
      <c r="LOW88" s="4"/>
      <c r="LOX88" s="4"/>
      <c r="LOY88" s="4"/>
      <c r="LOZ88" s="4"/>
      <c r="LPA88" s="4"/>
      <c r="LPB88" s="4"/>
      <c r="LPC88" s="4"/>
      <c r="LPD88" s="4"/>
      <c r="LPE88" s="4"/>
      <c r="LPF88" s="4"/>
      <c r="LPG88" s="4"/>
      <c r="LPH88" s="4"/>
      <c r="LPI88" s="4"/>
      <c r="LPJ88" s="4"/>
      <c r="LPK88" s="4"/>
      <c r="LPL88" s="4"/>
      <c r="LPM88" s="4"/>
      <c r="LPN88" s="4"/>
      <c r="LPO88" s="4"/>
      <c r="LPP88" s="4"/>
      <c r="LPQ88" s="4"/>
      <c r="LPR88" s="4"/>
      <c r="LPS88" s="4"/>
      <c r="LPT88" s="4"/>
      <c r="LPU88" s="4"/>
      <c r="LPV88" s="4"/>
      <c r="LPW88" s="4"/>
      <c r="LPX88" s="4"/>
      <c r="LPY88" s="4"/>
      <c r="LPZ88" s="4"/>
      <c r="LQA88" s="4"/>
      <c r="LQB88" s="4"/>
      <c r="LQC88" s="4"/>
      <c r="LQD88" s="4"/>
      <c r="LQE88" s="4"/>
      <c r="LQF88" s="4"/>
      <c r="LQG88" s="4"/>
      <c r="LQH88" s="4"/>
      <c r="LQI88" s="4"/>
      <c r="LQJ88" s="4"/>
      <c r="LQK88" s="4"/>
      <c r="LQL88" s="4"/>
      <c r="LQM88" s="4"/>
      <c r="LQN88" s="4"/>
      <c r="LQO88" s="4"/>
      <c r="LQP88" s="4"/>
      <c r="LQQ88" s="4"/>
      <c r="LQR88" s="4"/>
      <c r="LQS88" s="4"/>
      <c r="LQT88" s="4"/>
      <c r="LQU88" s="4"/>
      <c r="LQV88" s="4"/>
      <c r="LQW88" s="4"/>
      <c r="LQX88" s="4"/>
      <c r="LQY88" s="4"/>
      <c r="LQZ88" s="4"/>
      <c r="LRA88" s="4"/>
      <c r="LRB88" s="4"/>
      <c r="LRC88" s="4"/>
      <c r="LRD88" s="4"/>
      <c r="LRE88" s="4"/>
      <c r="LRF88" s="4"/>
      <c r="LRG88" s="4"/>
      <c r="LRH88" s="4"/>
      <c r="LRI88" s="4"/>
      <c r="LRJ88" s="4"/>
      <c r="LRK88" s="4"/>
      <c r="LRL88" s="4"/>
      <c r="LRM88" s="4"/>
      <c r="LRN88" s="4"/>
      <c r="LRO88" s="4"/>
      <c r="LRP88" s="4"/>
      <c r="LRQ88" s="4"/>
      <c r="LRR88" s="4"/>
      <c r="LRS88" s="4"/>
      <c r="LRT88" s="4"/>
      <c r="LRU88" s="4"/>
      <c r="LRV88" s="4"/>
      <c r="LRW88" s="4"/>
      <c r="LRX88" s="4"/>
      <c r="LRY88" s="4"/>
      <c r="LRZ88" s="4"/>
      <c r="LSA88" s="4"/>
      <c r="LSB88" s="4"/>
      <c r="LSC88" s="4"/>
      <c r="LSD88" s="4"/>
      <c r="LSE88" s="4"/>
      <c r="LSF88" s="4"/>
      <c r="LSG88" s="4"/>
      <c r="LSH88" s="4"/>
      <c r="LSI88" s="4"/>
      <c r="LSJ88" s="4"/>
      <c r="LSK88" s="4"/>
      <c r="LSL88" s="4"/>
      <c r="LSM88" s="4"/>
      <c r="LSN88" s="4"/>
      <c r="LSO88" s="4"/>
      <c r="LSP88" s="4"/>
      <c r="LSQ88" s="4"/>
      <c r="LSR88" s="4"/>
      <c r="LSS88" s="4"/>
      <c r="LST88" s="4"/>
      <c r="LSU88" s="4"/>
      <c r="LSV88" s="4"/>
      <c r="LSW88" s="4"/>
      <c r="LSX88" s="4"/>
      <c r="LSY88" s="4"/>
      <c r="LSZ88" s="4"/>
      <c r="LTA88" s="4"/>
      <c r="LTB88" s="4"/>
      <c r="LTC88" s="4"/>
      <c r="LTD88" s="4"/>
      <c r="LTE88" s="4"/>
      <c r="LTF88" s="4"/>
      <c r="LTG88" s="4"/>
      <c r="LTH88" s="4"/>
      <c r="LTI88" s="4"/>
      <c r="LTJ88" s="4"/>
      <c r="LTK88" s="4"/>
      <c r="LTL88" s="4"/>
      <c r="LTM88" s="4"/>
      <c r="LTN88" s="4"/>
      <c r="LTO88" s="4"/>
      <c r="LTP88" s="4"/>
      <c r="LTQ88" s="4"/>
      <c r="LTR88" s="4"/>
      <c r="LTS88" s="4"/>
      <c r="LTT88" s="4"/>
      <c r="LTU88" s="4"/>
      <c r="LTV88" s="4"/>
      <c r="LTW88" s="4"/>
      <c r="LTX88" s="4"/>
      <c r="LTY88" s="4"/>
      <c r="LTZ88" s="4"/>
      <c r="LUA88" s="4"/>
      <c r="LUB88" s="4"/>
      <c r="LUC88" s="4"/>
      <c r="LUD88" s="4"/>
      <c r="LUE88" s="4"/>
      <c r="LUF88" s="4"/>
      <c r="LUG88" s="4"/>
      <c r="LUH88" s="4"/>
      <c r="LUI88" s="4"/>
      <c r="LUJ88" s="4"/>
      <c r="LUK88" s="4"/>
      <c r="LUL88" s="4"/>
      <c r="LUM88" s="4"/>
      <c r="LUN88" s="4"/>
      <c r="LUO88" s="4"/>
      <c r="LUP88" s="4"/>
      <c r="LUQ88" s="4"/>
      <c r="LUR88" s="4"/>
      <c r="LUS88" s="4"/>
      <c r="LUT88" s="4"/>
      <c r="LUU88" s="4"/>
      <c r="LUV88" s="4"/>
      <c r="LUW88" s="4"/>
      <c r="LUX88" s="4"/>
      <c r="LUY88" s="4"/>
      <c r="LUZ88" s="4"/>
      <c r="LVA88" s="4"/>
      <c r="LVB88" s="4"/>
      <c r="LVC88" s="4"/>
      <c r="LVD88" s="4"/>
      <c r="LVE88" s="4"/>
      <c r="LVF88" s="4"/>
      <c r="LVG88" s="4"/>
      <c r="LVH88" s="4"/>
      <c r="LVI88" s="4"/>
      <c r="LVJ88" s="4"/>
      <c r="LVK88" s="4"/>
      <c r="LVL88" s="4"/>
      <c r="LVM88" s="4"/>
      <c r="LVN88" s="4"/>
      <c r="LVO88" s="4"/>
      <c r="LVP88" s="4"/>
      <c r="LVQ88" s="4"/>
      <c r="LVR88" s="4"/>
      <c r="LVS88" s="4"/>
      <c r="LVT88" s="4"/>
      <c r="LVU88" s="4"/>
      <c r="LVV88" s="4"/>
      <c r="LVW88" s="4"/>
      <c r="LVX88" s="4"/>
      <c r="LVY88" s="4"/>
      <c r="LVZ88" s="4"/>
      <c r="LWA88" s="4"/>
      <c r="LWB88" s="4"/>
      <c r="LWC88" s="4"/>
      <c r="LWD88" s="4"/>
      <c r="LWE88" s="4"/>
      <c r="LWF88" s="4"/>
      <c r="LWG88" s="4"/>
      <c r="LWH88" s="4"/>
      <c r="LWI88" s="4"/>
      <c r="LWJ88" s="4"/>
      <c r="LWK88" s="4"/>
      <c r="LWL88" s="4"/>
      <c r="LWM88" s="4"/>
      <c r="LWN88" s="4"/>
      <c r="LWO88" s="4"/>
      <c r="LWP88" s="4"/>
      <c r="LWQ88" s="4"/>
      <c r="LWR88" s="4"/>
      <c r="LWS88" s="4"/>
      <c r="LWT88" s="4"/>
      <c r="LWU88" s="4"/>
      <c r="LWV88" s="4"/>
      <c r="LWW88" s="4"/>
      <c r="LWX88" s="4"/>
      <c r="LWY88" s="4"/>
      <c r="LWZ88" s="4"/>
      <c r="LXA88" s="4"/>
      <c r="LXB88" s="4"/>
      <c r="LXC88" s="4"/>
      <c r="LXD88" s="4"/>
      <c r="LXE88" s="4"/>
      <c r="LXF88" s="4"/>
      <c r="LXG88" s="4"/>
      <c r="LXH88" s="4"/>
      <c r="LXI88" s="4"/>
      <c r="LXJ88" s="4"/>
      <c r="LXK88" s="4"/>
      <c r="LXL88" s="4"/>
      <c r="LXM88" s="4"/>
      <c r="LXN88" s="4"/>
      <c r="LXO88" s="4"/>
      <c r="LXP88" s="4"/>
      <c r="LXQ88" s="4"/>
      <c r="LXR88" s="4"/>
      <c r="LXS88" s="4"/>
      <c r="LXT88" s="4"/>
      <c r="LXU88" s="4"/>
      <c r="LXV88" s="4"/>
      <c r="LXW88" s="4"/>
      <c r="LXX88" s="4"/>
      <c r="LXY88" s="4"/>
      <c r="LXZ88" s="4"/>
      <c r="LYA88" s="4"/>
      <c r="LYB88" s="4"/>
      <c r="LYC88" s="4"/>
      <c r="LYD88" s="4"/>
      <c r="LYE88" s="4"/>
      <c r="LYF88" s="4"/>
      <c r="LYG88" s="4"/>
      <c r="LYH88" s="4"/>
      <c r="LYI88" s="4"/>
      <c r="LYJ88" s="4"/>
      <c r="LYK88" s="4"/>
      <c r="LYL88" s="4"/>
      <c r="LYM88" s="4"/>
      <c r="LYN88" s="4"/>
      <c r="LYO88" s="4"/>
      <c r="LYP88" s="4"/>
      <c r="LYQ88" s="4"/>
      <c r="LYR88" s="4"/>
      <c r="LYS88" s="4"/>
      <c r="LYT88" s="4"/>
      <c r="LYU88" s="4"/>
      <c r="LYV88" s="4"/>
      <c r="LYW88" s="4"/>
      <c r="LYX88" s="4"/>
      <c r="LYY88" s="4"/>
      <c r="LYZ88" s="4"/>
      <c r="LZA88" s="4"/>
      <c r="LZB88" s="4"/>
      <c r="LZC88" s="4"/>
      <c r="LZD88" s="4"/>
      <c r="LZE88" s="4"/>
      <c r="LZF88" s="4"/>
      <c r="LZG88" s="4"/>
      <c r="LZH88" s="4"/>
      <c r="LZI88" s="4"/>
      <c r="LZJ88" s="4"/>
      <c r="LZK88" s="4"/>
      <c r="LZL88" s="4"/>
      <c r="LZM88" s="4"/>
      <c r="LZN88" s="4"/>
      <c r="LZO88" s="4"/>
      <c r="LZP88" s="4"/>
      <c r="LZQ88" s="4"/>
      <c r="LZR88" s="4"/>
      <c r="LZS88" s="4"/>
      <c r="LZT88" s="4"/>
      <c r="LZU88" s="4"/>
      <c r="LZV88" s="4"/>
      <c r="LZW88" s="4"/>
      <c r="LZX88" s="4"/>
      <c r="LZY88" s="4"/>
      <c r="LZZ88" s="4"/>
      <c r="MAA88" s="4"/>
      <c r="MAB88" s="4"/>
      <c r="MAC88" s="4"/>
      <c r="MAD88" s="4"/>
      <c r="MAE88" s="4"/>
      <c r="MAF88" s="4"/>
      <c r="MAG88" s="4"/>
      <c r="MAH88" s="4"/>
      <c r="MAI88" s="4"/>
      <c r="MAJ88" s="4"/>
      <c r="MAK88" s="4"/>
      <c r="MAL88" s="4"/>
      <c r="MAM88" s="4"/>
      <c r="MAN88" s="4"/>
      <c r="MAO88" s="4"/>
      <c r="MAP88" s="4"/>
      <c r="MAQ88" s="4"/>
      <c r="MAR88" s="4"/>
      <c r="MAS88" s="4"/>
      <c r="MAT88" s="4"/>
      <c r="MAU88" s="4"/>
      <c r="MAV88" s="4"/>
      <c r="MAW88" s="4"/>
      <c r="MAX88" s="4"/>
      <c r="MAY88" s="4"/>
      <c r="MAZ88" s="4"/>
      <c r="MBA88" s="4"/>
      <c r="MBB88" s="4"/>
      <c r="MBC88" s="4"/>
      <c r="MBD88" s="4"/>
      <c r="MBE88" s="4"/>
      <c r="MBF88" s="4"/>
      <c r="MBG88" s="4"/>
      <c r="MBH88" s="4"/>
      <c r="MBI88" s="4"/>
      <c r="MBJ88" s="4"/>
      <c r="MBK88" s="4"/>
      <c r="MBL88" s="4"/>
      <c r="MBM88" s="4"/>
      <c r="MBN88" s="4"/>
      <c r="MBO88" s="4"/>
      <c r="MBP88" s="4"/>
      <c r="MBQ88" s="4"/>
      <c r="MBR88" s="4"/>
      <c r="MBS88" s="4"/>
      <c r="MBT88" s="4"/>
      <c r="MBU88" s="4"/>
      <c r="MBV88" s="4"/>
      <c r="MBW88" s="4"/>
      <c r="MBX88" s="4"/>
      <c r="MBY88" s="4"/>
      <c r="MBZ88" s="4"/>
      <c r="MCA88" s="4"/>
      <c r="MCB88" s="4"/>
      <c r="MCC88" s="4"/>
      <c r="MCD88" s="4"/>
      <c r="MCE88" s="4"/>
      <c r="MCF88" s="4"/>
      <c r="MCG88" s="4"/>
      <c r="MCH88" s="4"/>
      <c r="MCI88" s="4"/>
      <c r="MCJ88" s="4"/>
      <c r="MCK88" s="4"/>
      <c r="MCL88" s="4"/>
      <c r="MCM88" s="4"/>
      <c r="MCN88" s="4"/>
      <c r="MCO88" s="4"/>
      <c r="MCP88" s="4"/>
      <c r="MCQ88" s="4"/>
      <c r="MCR88" s="4"/>
      <c r="MCS88" s="4"/>
      <c r="MCT88" s="4"/>
      <c r="MCU88" s="4"/>
      <c r="MCV88" s="4"/>
      <c r="MCW88" s="4"/>
      <c r="MCX88" s="4"/>
      <c r="MCY88" s="4"/>
      <c r="MCZ88" s="4"/>
      <c r="MDA88" s="4"/>
      <c r="MDB88" s="4"/>
      <c r="MDC88" s="4"/>
      <c r="MDD88" s="4"/>
      <c r="MDE88" s="4"/>
      <c r="MDF88" s="4"/>
      <c r="MDG88" s="4"/>
      <c r="MDH88" s="4"/>
      <c r="MDI88" s="4"/>
      <c r="MDJ88" s="4"/>
      <c r="MDK88" s="4"/>
      <c r="MDL88" s="4"/>
      <c r="MDM88" s="4"/>
      <c r="MDN88" s="4"/>
      <c r="MDO88" s="4"/>
      <c r="MDP88" s="4"/>
      <c r="MDQ88" s="4"/>
      <c r="MDR88" s="4"/>
      <c r="MDS88" s="4"/>
      <c r="MDT88" s="4"/>
      <c r="MDU88" s="4"/>
      <c r="MDV88" s="4"/>
      <c r="MDW88" s="4"/>
      <c r="MDX88" s="4"/>
      <c r="MDY88" s="4"/>
      <c r="MDZ88" s="4"/>
      <c r="MEA88" s="4"/>
      <c r="MEB88" s="4"/>
      <c r="MEC88" s="4"/>
      <c r="MED88" s="4"/>
      <c r="MEE88" s="4"/>
      <c r="MEF88" s="4"/>
      <c r="MEG88" s="4"/>
      <c r="MEH88" s="4"/>
      <c r="MEI88" s="4"/>
      <c r="MEJ88" s="4"/>
      <c r="MEK88" s="4"/>
      <c r="MEL88" s="4"/>
      <c r="MEM88" s="4"/>
      <c r="MEN88" s="4"/>
      <c r="MEO88" s="4"/>
      <c r="MEP88" s="4"/>
      <c r="MEQ88" s="4"/>
      <c r="MER88" s="4"/>
      <c r="MES88" s="4"/>
      <c r="MET88" s="4"/>
      <c r="MEU88" s="4"/>
      <c r="MEV88" s="4"/>
      <c r="MEW88" s="4"/>
      <c r="MEX88" s="4"/>
      <c r="MEY88" s="4"/>
      <c r="MEZ88" s="4"/>
      <c r="MFA88" s="4"/>
      <c r="MFB88" s="4"/>
      <c r="MFC88" s="4"/>
      <c r="MFD88" s="4"/>
      <c r="MFE88" s="4"/>
      <c r="MFF88" s="4"/>
      <c r="MFG88" s="4"/>
      <c r="MFH88" s="4"/>
      <c r="MFI88" s="4"/>
      <c r="MFJ88" s="4"/>
      <c r="MFK88" s="4"/>
      <c r="MFL88" s="4"/>
      <c r="MFM88" s="4"/>
      <c r="MFN88" s="4"/>
      <c r="MFO88" s="4"/>
      <c r="MFP88" s="4"/>
      <c r="MFQ88" s="4"/>
      <c r="MFR88" s="4"/>
      <c r="MFS88" s="4"/>
      <c r="MFT88" s="4"/>
      <c r="MFU88" s="4"/>
      <c r="MFV88" s="4"/>
      <c r="MFW88" s="4"/>
      <c r="MFX88" s="4"/>
      <c r="MFY88" s="4"/>
      <c r="MFZ88" s="4"/>
      <c r="MGA88" s="4"/>
      <c r="MGB88" s="4"/>
      <c r="MGC88" s="4"/>
      <c r="MGD88" s="4"/>
      <c r="MGE88" s="4"/>
      <c r="MGF88" s="4"/>
      <c r="MGG88" s="4"/>
      <c r="MGH88" s="4"/>
      <c r="MGI88" s="4"/>
      <c r="MGJ88" s="4"/>
      <c r="MGK88" s="4"/>
      <c r="MGL88" s="4"/>
      <c r="MGM88" s="4"/>
      <c r="MGN88" s="4"/>
      <c r="MGO88" s="4"/>
      <c r="MGP88" s="4"/>
      <c r="MGQ88" s="4"/>
      <c r="MGR88" s="4"/>
      <c r="MGS88" s="4"/>
      <c r="MGT88" s="4"/>
      <c r="MGU88" s="4"/>
      <c r="MGV88" s="4"/>
      <c r="MGW88" s="4"/>
      <c r="MGX88" s="4"/>
      <c r="MGY88" s="4"/>
      <c r="MGZ88" s="4"/>
      <c r="MHA88" s="4"/>
      <c r="MHB88" s="4"/>
      <c r="MHC88" s="4"/>
      <c r="MHD88" s="4"/>
      <c r="MHE88" s="4"/>
      <c r="MHF88" s="4"/>
      <c r="MHG88" s="4"/>
      <c r="MHH88" s="4"/>
      <c r="MHI88" s="4"/>
      <c r="MHJ88" s="4"/>
      <c r="MHK88" s="4"/>
      <c r="MHL88" s="4"/>
      <c r="MHM88" s="4"/>
      <c r="MHN88" s="4"/>
      <c r="MHO88" s="4"/>
      <c r="MHP88" s="4"/>
      <c r="MHQ88" s="4"/>
      <c r="MHR88" s="4"/>
      <c r="MHS88" s="4"/>
      <c r="MHT88" s="4"/>
      <c r="MHU88" s="4"/>
      <c r="MHV88" s="4"/>
      <c r="MHW88" s="4"/>
      <c r="MHX88" s="4"/>
      <c r="MHY88" s="4"/>
      <c r="MHZ88" s="4"/>
      <c r="MIA88" s="4"/>
      <c r="MIB88" s="4"/>
      <c r="MIC88" s="4"/>
      <c r="MID88" s="4"/>
      <c r="MIE88" s="4"/>
      <c r="MIF88" s="4"/>
      <c r="MIG88" s="4"/>
      <c r="MIH88" s="4"/>
      <c r="MII88" s="4"/>
      <c r="MIJ88" s="4"/>
      <c r="MIK88" s="4"/>
      <c r="MIL88" s="4"/>
      <c r="MIM88" s="4"/>
      <c r="MIN88" s="4"/>
      <c r="MIO88" s="4"/>
      <c r="MIP88" s="4"/>
      <c r="MIQ88" s="4"/>
      <c r="MIR88" s="4"/>
      <c r="MIS88" s="4"/>
      <c r="MIT88" s="4"/>
      <c r="MIU88" s="4"/>
      <c r="MIV88" s="4"/>
      <c r="MIW88" s="4"/>
      <c r="MIX88" s="4"/>
      <c r="MIY88" s="4"/>
      <c r="MIZ88" s="4"/>
      <c r="MJA88" s="4"/>
      <c r="MJB88" s="4"/>
      <c r="MJC88" s="4"/>
      <c r="MJD88" s="4"/>
      <c r="MJE88" s="4"/>
      <c r="MJF88" s="4"/>
      <c r="MJG88" s="4"/>
      <c r="MJH88" s="4"/>
      <c r="MJI88" s="4"/>
      <c r="MJJ88" s="4"/>
      <c r="MJK88" s="4"/>
      <c r="MJL88" s="4"/>
      <c r="MJM88" s="4"/>
      <c r="MJN88" s="4"/>
      <c r="MJO88" s="4"/>
      <c r="MJP88" s="4"/>
      <c r="MJQ88" s="4"/>
      <c r="MJR88" s="4"/>
      <c r="MJS88" s="4"/>
      <c r="MJT88" s="4"/>
      <c r="MJU88" s="4"/>
      <c r="MJV88" s="4"/>
      <c r="MJW88" s="4"/>
      <c r="MJX88" s="4"/>
      <c r="MJY88" s="4"/>
      <c r="MJZ88" s="4"/>
      <c r="MKA88" s="4"/>
      <c r="MKB88" s="4"/>
      <c r="MKC88" s="4"/>
      <c r="MKD88" s="4"/>
      <c r="MKE88" s="4"/>
      <c r="MKF88" s="4"/>
      <c r="MKG88" s="4"/>
      <c r="MKH88" s="4"/>
      <c r="MKI88" s="4"/>
      <c r="MKJ88" s="4"/>
      <c r="MKK88" s="4"/>
      <c r="MKL88" s="4"/>
      <c r="MKM88" s="4"/>
      <c r="MKN88" s="4"/>
      <c r="MKO88" s="4"/>
      <c r="MKP88" s="4"/>
      <c r="MKQ88" s="4"/>
      <c r="MKR88" s="4"/>
      <c r="MKS88" s="4"/>
      <c r="MKT88" s="4"/>
      <c r="MKU88" s="4"/>
      <c r="MKV88" s="4"/>
      <c r="MKW88" s="4"/>
      <c r="MKX88" s="4"/>
      <c r="MKY88" s="4"/>
      <c r="MKZ88" s="4"/>
      <c r="MLA88" s="4"/>
      <c r="MLB88" s="4"/>
      <c r="MLC88" s="4"/>
      <c r="MLD88" s="4"/>
      <c r="MLE88" s="4"/>
      <c r="MLF88" s="4"/>
      <c r="MLG88" s="4"/>
      <c r="MLH88" s="4"/>
      <c r="MLI88" s="4"/>
      <c r="MLJ88" s="4"/>
      <c r="MLK88" s="4"/>
      <c r="MLL88" s="4"/>
      <c r="MLM88" s="4"/>
      <c r="MLN88" s="4"/>
      <c r="MLO88" s="4"/>
      <c r="MLP88" s="4"/>
      <c r="MLQ88" s="4"/>
      <c r="MLR88" s="4"/>
      <c r="MLS88" s="4"/>
      <c r="MLT88" s="4"/>
      <c r="MLU88" s="4"/>
      <c r="MLV88" s="4"/>
      <c r="MLW88" s="4"/>
      <c r="MLX88" s="4"/>
      <c r="MLY88" s="4"/>
      <c r="MLZ88" s="4"/>
      <c r="MMA88" s="4"/>
      <c r="MMB88" s="4"/>
      <c r="MMC88" s="4"/>
      <c r="MMD88" s="4"/>
      <c r="MME88" s="4"/>
      <c r="MMF88" s="4"/>
      <c r="MMG88" s="4"/>
      <c r="MMH88" s="4"/>
      <c r="MMI88" s="4"/>
      <c r="MMJ88" s="4"/>
      <c r="MMK88" s="4"/>
      <c r="MML88" s="4"/>
      <c r="MMM88" s="4"/>
      <c r="MMN88" s="4"/>
      <c r="MMO88" s="4"/>
      <c r="MMP88" s="4"/>
      <c r="MMQ88" s="4"/>
      <c r="MMR88" s="4"/>
      <c r="MMS88" s="4"/>
      <c r="MMT88" s="4"/>
      <c r="MMU88" s="4"/>
      <c r="MMV88" s="4"/>
      <c r="MMW88" s="4"/>
      <c r="MMX88" s="4"/>
      <c r="MMY88" s="4"/>
      <c r="MMZ88" s="4"/>
      <c r="MNA88" s="4"/>
      <c r="MNB88" s="4"/>
      <c r="MNC88" s="4"/>
      <c r="MND88" s="4"/>
      <c r="MNE88" s="4"/>
      <c r="MNF88" s="4"/>
      <c r="MNG88" s="4"/>
      <c r="MNH88" s="4"/>
      <c r="MNI88" s="4"/>
      <c r="MNJ88" s="4"/>
      <c r="MNK88" s="4"/>
      <c r="MNL88" s="4"/>
      <c r="MNM88" s="4"/>
      <c r="MNN88" s="4"/>
      <c r="MNO88" s="4"/>
      <c r="MNP88" s="4"/>
      <c r="MNQ88" s="4"/>
      <c r="MNR88" s="4"/>
      <c r="MNS88" s="4"/>
      <c r="MNT88" s="4"/>
      <c r="MNU88" s="4"/>
      <c r="MNV88" s="4"/>
      <c r="MNW88" s="4"/>
      <c r="MNX88" s="4"/>
      <c r="MNY88" s="4"/>
      <c r="MNZ88" s="4"/>
      <c r="MOA88" s="4"/>
      <c r="MOB88" s="4"/>
      <c r="MOC88" s="4"/>
      <c r="MOD88" s="4"/>
      <c r="MOE88" s="4"/>
      <c r="MOF88" s="4"/>
      <c r="MOG88" s="4"/>
      <c r="MOH88" s="4"/>
      <c r="MOI88" s="4"/>
      <c r="MOJ88" s="4"/>
      <c r="MOK88" s="4"/>
      <c r="MOL88" s="4"/>
      <c r="MOM88" s="4"/>
      <c r="MON88" s="4"/>
      <c r="MOO88" s="4"/>
      <c r="MOP88" s="4"/>
      <c r="MOQ88" s="4"/>
      <c r="MOR88" s="4"/>
      <c r="MOS88" s="4"/>
      <c r="MOT88" s="4"/>
      <c r="MOU88" s="4"/>
      <c r="MOV88" s="4"/>
      <c r="MOW88" s="4"/>
      <c r="MOX88" s="4"/>
      <c r="MOY88" s="4"/>
      <c r="MOZ88" s="4"/>
      <c r="MPA88" s="4"/>
      <c r="MPB88" s="4"/>
      <c r="MPC88" s="4"/>
      <c r="MPD88" s="4"/>
      <c r="MPE88" s="4"/>
      <c r="MPF88" s="4"/>
      <c r="MPG88" s="4"/>
      <c r="MPH88" s="4"/>
      <c r="MPI88" s="4"/>
      <c r="MPJ88" s="4"/>
      <c r="MPK88" s="4"/>
      <c r="MPL88" s="4"/>
      <c r="MPM88" s="4"/>
      <c r="MPN88" s="4"/>
      <c r="MPO88" s="4"/>
      <c r="MPP88" s="4"/>
      <c r="MPQ88" s="4"/>
      <c r="MPR88" s="4"/>
      <c r="MPS88" s="4"/>
      <c r="MPT88" s="4"/>
      <c r="MPU88" s="4"/>
      <c r="MPV88" s="4"/>
      <c r="MPW88" s="4"/>
      <c r="MPX88" s="4"/>
      <c r="MPY88" s="4"/>
      <c r="MPZ88" s="4"/>
      <c r="MQA88" s="4"/>
      <c r="MQB88" s="4"/>
      <c r="MQC88" s="4"/>
      <c r="MQD88" s="4"/>
      <c r="MQE88" s="4"/>
      <c r="MQF88" s="4"/>
      <c r="MQG88" s="4"/>
      <c r="MQH88" s="4"/>
      <c r="MQI88" s="4"/>
      <c r="MQJ88" s="4"/>
      <c r="MQK88" s="4"/>
      <c r="MQL88" s="4"/>
      <c r="MQM88" s="4"/>
      <c r="MQN88" s="4"/>
      <c r="MQO88" s="4"/>
      <c r="MQP88" s="4"/>
      <c r="MQQ88" s="4"/>
      <c r="MQR88" s="4"/>
      <c r="MQS88" s="4"/>
      <c r="MQT88" s="4"/>
      <c r="MQU88" s="4"/>
      <c r="MQV88" s="4"/>
      <c r="MQW88" s="4"/>
      <c r="MQX88" s="4"/>
      <c r="MQY88" s="4"/>
      <c r="MQZ88" s="4"/>
      <c r="MRA88" s="4"/>
      <c r="MRB88" s="4"/>
      <c r="MRC88" s="4"/>
      <c r="MRD88" s="4"/>
      <c r="MRE88" s="4"/>
      <c r="MRF88" s="4"/>
      <c r="MRG88" s="4"/>
      <c r="MRH88" s="4"/>
      <c r="MRI88" s="4"/>
      <c r="MRJ88" s="4"/>
      <c r="MRK88" s="4"/>
      <c r="MRL88" s="4"/>
      <c r="MRM88" s="4"/>
      <c r="MRN88" s="4"/>
      <c r="MRO88" s="4"/>
      <c r="MRP88" s="4"/>
      <c r="MRQ88" s="4"/>
      <c r="MRR88" s="4"/>
      <c r="MRS88" s="4"/>
      <c r="MRT88" s="4"/>
      <c r="MRU88" s="4"/>
      <c r="MRV88" s="4"/>
      <c r="MRW88" s="4"/>
      <c r="MRX88" s="4"/>
      <c r="MRY88" s="4"/>
      <c r="MRZ88" s="4"/>
      <c r="MSA88" s="4"/>
      <c r="MSB88" s="4"/>
      <c r="MSC88" s="4"/>
      <c r="MSD88" s="4"/>
      <c r="MSE88" s="4"/>
      <c r="MSF88" s="4"/>
      <c r="MSG88" s="4"/>
      <c r="MSH88" s="4"/>
      <c r="MSI88" s="4"/>
      <c r="MSJ88" s="4"/>
      <c r="MSK88" s="4"/>
      <c r="MSL88" s="4"/>
      <c r="MSM88" s="4"/>
      <c r="MSN88" s="4"/>
      <c r="MSO88" s="4"/>
      <c r="MSP88" s="4"/>
      <c r="MSQ88" s="4"/>
      <c r="MSR88" s="4"/>
      <c r="MSS88" s="4"/>
      <c r="MST88" s="4"/>
      <c r="MSU88" s="4"/>
      <c r="MSV88" s="4"/>
      <c r="MSW88" s="4"/>
      <c r="MSX88" s="4"/>
      <c r="MSY88" s="4"/>
      <c r="MSZ88" s="4"/>
      <c r="MTA88" s="4"/>
      <c r="MTB88" s="4"/>
      <c r="MTC88" s="4"/>
      <c r="MTD88" s="4"/>
      <c r="MTE88" s="4"/>
      <c r="MTF88" s="4"/>
      <c r="MTG88" s="4"/>
      <c r="MTH88" s="4"/>
      <c r="MTI88" s="4"/>
      <c r="MTJ88" s="4"/>
      <c r="MTK88" s="4"/>
      <c r="MTL88" s="4"/>
      <c r="MTM88" s="4"/>
      <c r="MTN88" s="4"/>
      <c r="MTO88" s="4"/>
      <c r="MTP88" s="4"/>
      <c r="MTQ88" s="4"/>
      <c r="MTR88" s="4"/>
      <c r="MTS88" s="4"/>
      <c r="MTT88" s="4"/>
      <c r="MTU88" s="4"/>
      <c r="MTV88" s="4"/>
      <c r="MTW88" s="4"/>
      <c r="MTX88" s="4"/>
      <c r="MTY88" s="4"/>
      <c r="MTZ88" s="4"/>
      <c r="MUA88" s="4"/>
      <c r="MUB88" s="4"/>
      <c r="MUC88" s="4"/>
      <c r="MUD88" s="4"/>
      <c r="MUE88" s="4"/>
      <c r="MUF88" s="4"/>
      <c r="MUG88" s="4"/>
      <c r="MUH88" s="4"/>
      <c r="MUI88" s="4"/>
      <c r="MUJ88" s="4"/>
      <c r="MUK88" s="4"/>
      <c r="MUL88" s="4"/>
      <c r="MUM88" s="4"/>
      <c r="MUN88" s="4"/>
      <c r="MUO88" s="4"/>
      <c r="MUP88" s="4"/>
      <c r="MUQ88" s="4"/>
      <c r="MUR88" s="4"/>
      <c r="MUS88" s="4"/>
      <c r="MUT88" s="4"/>
      <c r="MUU88" s="4"/>
      <c r="MUV88" s="4"/>
      <c r="MUW88" s="4"/>
      <c r="MUX88" s="4"/>
      <c r="MUY88" s="4"/>
      <c r="MUZ88" s="4"/>
      <c r="MVA88" s="4"/>
      <c r="MVB88" s="4"/>
      <c r="MVC88" s="4"/>
      <c r="MVD88" s="4"/>
      <c r="MVE88" s="4"/>
      <c r="MVF88" s="4"/>
      <c r="MVG88" s="4"/>
      <c r="MVH88" s="4"/>
      <c r="MVI88" s="4"/>
      <c r="MVJ88" s="4"/>
      <c r="MVK88" s="4"/>
      <c r="MVL88" s="4"/>
      <c r="MVM88" s="4"/>
      <c r="MVN88" s="4"/>
      <c r="MVO88" s="4"/>
      <c r="MVP88" s="4"/>
      <c r="MVQ88" s="4"/>
      <c r="MVR88" s="4"/>
      <c r="MVS88" s="4"/>
      <c r="MVT88" s="4"/>
      <c r="MVU88" s="4"/>
      <c r="MVV88" s="4"/>
      <c r="MVW88" s="4"/>
      <c r="MVX88" s="4"/>
      <c r="MVY88" s="4"/>
      <c r="MVZ88" s="4"/>
      <c r="MWA88" s="4"/>
      <c r="MWB88" s="4"/>
      <c r="MWC88" s="4"/>
      <c r="MWD88" s="4"/>
      <c r="MWE88" s="4"/>
      <c r="MWF88" s="4"/>
      <c r="MWG88" s="4"/>
      <c r="MWH88" s="4"/>
      <c r="MWI88" s="4"/>
      <c r="MWJ88" s="4"/>
      <c r="MWK88" s="4"/>
      <c r="MWL88" s="4"/>
      <c r="MWM88" s="4"/>
      <c r="MWN88" s="4"/>
      <c r="MWO88" s="4"/>
      <c r="MWP88" s="4"/>
      <c r="MWQ88" s="4"/>
      <c r="MWR88" s="4"/>
      <c r="MWS88" s="4"/>
      <c r="MWT88" s="4"/>
      <c r="MWU88" s="4"/>
      <c r="MWV88" s="4"/>
      <c r="MWW88" s="4"/>
      <c r="MWX88" s="4"/>
      <c r="MWY88" s="4"/>
      <c r="MWZ88" s="4"/>
      <c r="MXA88" s="4"/>
      <c r="MXB88" s="4"/>
      <c r="MXC88" s="4"/>
      <c r="MXD88" s="4"/>
      <c r="MXE88" s="4"/>
      <c r="MXF88" s="4"/>
      <c r="MXG88" s="4"/>
      <c r="MXH88" s="4"/>
      <c r="MXI88" s="4"/>
      <c r="MXJ88" s="4"/>
      <c r="MXK88" s="4"/>
      <c r="MXL88" s="4"/>
      <c r="MXM88" s="4"/>
      <c r="MXN88" s="4"/>
      <c r="MXO88" s="4"/>
      <c r="MXP88" s="4"/>
      <c r="MXQ88" s="4"/>
      <c r="MXR88" s="4"/>
      <c r="MXS88" s="4"/>
      <c r="MXT88" s="4"/>
      <c r="MXU88" s="4"/>
      <c r="MXV88" s="4"/>
      <c r="MXW88" s="4"/>
      <c r="MXX88" s="4"/>
      <c r="MXY88" s="4"/>
      <c r="MXZ88" s="4"/>
      <c r="MYA88" s="4"/>
      <c r="MYB88" s="4"/>
      <c r="MYC88" s="4"/>
      <c r="MYD88" s="4"/>
      <c r="MYE88" s="4"/>
      <c r="MYF88" s="4"/>
      <c r="MYG88" s="4"/>
      <c r="MYH88" s="4"/>
      <c r="MYI88" s="4"/>
      <c r="MYJ88" s="4"/>
      <c r="MYK88" s="4"/>
      <c r="MYL88" s="4"/>
      <c r="MYM88" s="4"/>
      <c r="MYN88" s="4"/>
      <c r="MYO88" s="4"/>
      <c r="MYP88" s="4"/>
      <c r="MYQ88" s="4"/>
      <c r="MYR88" s="4"/>
      <c r="MYS88" s="4"/>
      <c r="MYT88" s="4"/>
      <c r="MYU88" s="4"/>
      <c r="MYV88" s="4"/>
      <c r="MYW88" s="4"/>
      <c r="MYX88" s="4"/>
      <c r="MYY88" s="4"/>
      <c r="MYZ88" s="4"/>
      <c r="MZA88" s="4"/>
      <c r="MZB88" s="4"/>
      <c r="MZC88" s="4"/>
      <c r="MZD88" s="4"/>
      <c r="MZE88" s="4"/>
      <c r="MZF88" s="4"/>
      <c r="MZG88" s="4"/>
      <c r="MZH88" s="4"/>
      <c r="MZI88" s="4"/>
      <c r="MZJ88" s="4"/>
      <c r="MZK88" s="4"/>
      <c r="MZL88" s="4"/>
      <c r="MZM88" s="4"/>
      <c r="MZN88" s="4"/>
      <c r="MZO88" s="4"/>
      <c r="MZP88" s="4"/>
      <c r="MZQ88" s="4"/>
      <c r="MZR88" s="4"/>
      <c r="MZS88" s="4"/>
      <c r="MZT88" s="4"/>
      <c r="MZU88" s="4"/>
      <c r="MZV88" s="4"/>
      <c r="MZW88" s="4"/>
      <c r="MZX88" s="4"/>
      <c r="MZY88" s="4"/>
      <c r="MZZ88" s="4"/>
      <c r="NAA88" s="4"/>
      <c r="NAB88" s="4"/>
      <c r="NAC88" s="4"/>
      <c r="NAD88" s="4"/>
      <c r="NAE88" s="4"/>
      <c r="NAF88" s="4"/>
      <c r="NAG88" s="4"/>
      <c r="NAH88" s="4"/>
      <c r="NAI88" s="4"/>
      <c r="NAJ88" s="4"/>
      <c r="NAK88" s="4"/>
      <c r="NAL88" s="4"/>
      <c r="NAM88" s="4"/>
      <c r="NAN88" s="4"/>
      <c r="NAO88" s="4"/>
      <c r="NAP88" s="4"/>
      <c r="NAQ88" s="4"/>
      <c r="NAR88" s="4"/>
      <c r="NAS88" s="4"/>
      <c r="NAT88" s="4"/>
      <c r="NAU88" s="4"/>
      <c r="NAV88" s="4"/>
      <c r="NAW88" s="4"/>
      <c r="NAX88" s="4"/>
      <c r="NAY88" s="4"/>
      <c r="NAZ88" s="4"/>
      <c r="NBA88" s="4"/>
      <c r="NBB88" s="4"/>
      <c r="NBC88" s="4"/>
      <c r="NBD88" s="4"/>
      <c r="NBE88" s="4"/>
      <c r="NBF88" s="4"/>
      <c r="NBG88" s="4"/>
      <c r="NBH88" s="4"/>
      <c r="NBI88" s="4"/>
      <c r="NBJ88" s="4"/>
      <c r="NBK88" s="4"/>
      <c r="NBL88" s="4"/>
      <c r="NBM88" s="4"/>
      <c r="NBN88" s="4"/>
      <c r="NBO88" s="4"/>
      <c r="NBP88" s="4"/>
      <c r="NBQ88" s="4"/>
      <c r="NBR88" s="4"/>
      <c r="NBS88" s="4"/>
      <c r="NBT88" s="4"/>
      <c r="NBU88" s="4"/>
      <c r="NBV88" s="4"/>
      <c r="NBW88" s="4"/>
      <c r="NBX88" s="4"/>
      <c r="NBY88" s="4"/>
      <c r="NBZ88" s="4"/>
      <c r="NCA88" s="4"/>
      <c r="NCB88" s="4"/>
      <c r="NCC88" s="4"/>
      <c r="NCD88" s="4"/>
      <c r="NCE88" s="4"/>
      <c r="NCF88" s="4"/>
      <c r="NCG88" s="4"/>
      <c r="NCH88" s="4"/>
      <c r="NCI88" s="4"/>
      <c r="NCJ88" s="4"/>
      <c r="NCK88" s="4"/>
      <c r="NCL88" s="4"/>
      <c r="NCM88" s="4"/>
      <c r="NCN88" s="4"/>
      <c r="NCO88" s="4"/>
      <c r="NCP88" s="4"/>
      <c r="NCQ88" s="4"/>
      <c r="NCR88" s="4"/>
      <c r="NCS88" s="4"/>
      <c r="NCT88" s="4"/>
      <c r="NCU88" s="4"/>
      <c r="NCV88" s="4"/>
      <c r="NCW88" s="4"/>
      <c r="NCX88" s="4"/>
      <c r="NCY88" s="4"/>
      <c r="NCZ88" s="4"/>
      <c r="NDA88" s="4"/>
      <c r="NDB88" s="4"/>
      <c r="NDC88" s="4"/>
      <c r="NDD88" s="4"/>
      <c r="NDE88" s="4"/>
      <c r="NDF88" s="4"/>
      <c r="NDG88" s="4"/>
      <c r="NDH88" s="4"/>
      <c r="NDI88" s="4"/>
      <c r="NDJ88" s="4"/>
      <c r="NDK88" s="4"/>
      <c r="NDL88" s="4"/>
      <c r="NDM88" s="4"/>
      <c r="NDN88" s="4"/>
      <c r="NDO88" s="4"/>
      <c r="NDP88" s="4"/>
      <c r="NDQ88" s="4"/>
      <c r="NDR88" s="4"/>
      <c r="NDS88" s="4"/>
      <c r="NDT88" s="4"/>
      <c r="NDU88" s="4"/>
      <c r="NDV88" s="4"/>
      <c r="NDW88" s="4"/>
      <c r="NDX88" s="4"/>
      <c r="NDY88" s="4"/>
      <c r="NDZ88" s="4"/>
      <c r="NEA88" s="4"/>
      <c r="NEB88" s="4"/>
      <c r="NEC88" s="4"/>
      <c r="NED88" s="4"/>
      <c r="NEE88" s="4"/>
      <c r="NEF88" s="4"/>
      <c r="NEG88" s="4"/>
      <c r="NEH88" s="4"/>
      <c r="NEI88" s="4"/>
      <c r="NEJ88" s="4"/>
      <c r="NEK88" s="4"/>
      <c r="NEL88" s="4"/>
      <c r="NEM88" s="4"/>
      <c r="NEN88" s="4"/>
      <c r="NEO88" s="4"/>
      <c r="NEP88" s="4"/>
      <c r="NEQ88" s="4"/>
      <c r="NER88" s="4"/>
      <c r="NES88" s="4"/>
      <c r="NET88" s="4"/>
      <c r="NEU88" s="4"/>
      <c r="NEV88" s="4"/>
      <c r="NEW88" s="4"/>
      <c r="NEX88" s="4"/>
      <c r="NEY88" s="4"/>
      <c r="NEZ88" s="4"/>
      <c r="NFA88" s="4"/>
      <c r="NFB88" s="4"/>
      <c r="NFC88" s="4"/>
      <c r="NFD88" s="4"/>
      <c r="NFE88" s="4"/>
      <c r="NFF88" s="4"/>
      <c r="NFG88" s="4"/>
      <c r="NFH88" s="4"/>
      <c r="NFI88" s="4"/>
      <c r="NFJ88" s="4"/>
      <c r="NFK88" s="4"/>
      <c r="NFL88" s="4"/>
      <c r="NFM88" s="4"/>
      <c r="NFN88" s="4"/>
      <c r="NFO88" s="4"/>
      <c r="NFP88" s="4"/>
      <c r="NFQ88" s="4"/>
      <c r="NFR88" s="4"/>
      <c r="NFS88" s="4"/>
      <c r="NFT88" s="4"/>
      <c r="NFU88" s="4"/>
      <c r="NFV88" s="4"/>
      <c r="NFW88" s="4"/>
      <c r="NFX88" s="4"/>
      <c r="NFY88" s="4"/>
      <c r="NFZ88" s="4"/>
      <c r="NGA88" s="4"/>
      <c r="NGB88" s="4"/>
      <c r="NGC88" s="4"/>
      <c r="NGD88" s="4"/>
      <c r="NGE88" s="4"/>
      <c r="NGF88" s="4"/>
      <c r="NGG88" s="4"/>
      <c r="NGH88" s="4"/>
      <c r="NGI88" s="4"/>
      <c r="NGJ88" s="4"/>
      <c r="NGK88" s="4"/>
      <c r="NGL88" s="4"/>
      <c r="NGM88" s="4"/>
      <c r="NGN88" s="4"/>
      <c r="NGO88" s="4"/>
      <c r="NGP88" s="4"/>
      <c r="NGQ88" s="4"/>
      <c r="NGR88" s="4"/>
      <c r="NGS88" s="4"/>
      <c r="NGT88" s="4"/>
      <c r="NGU88" s="4"/>
      <c r="NGV88" s="4"/>
      <c r="NGW88" s="4"/>
      <c r="NGX88" s="4"/>
      <c r="NGY88" s="4"/>
      <c r="NGZ88" s="4"/>
      <c r="NHA88" s="4"/>
      <c r="NHB88" s="4"/>
      <c r="NHC88" s="4"/>
      <c r="NHD88" s="4"/>
      <c r="NHE88" s="4"/>
      <c r="NHF88" s="4"/>
      <c r="NHG88" s="4"/>
      <c r="NHH88" s="4"/>
      <c r="NHI88" s="4"/>
      <c r="NHJ88" s="4"/>
      <c r="NHK88" s="4"/>
      <c r="NHL88" s="4"/>
      <c r="NHM88" s="4"/>
      <c r="NHN88" s="4"/>
      <c r="NHO88" s="4"/>
      <c r="NHP88" s="4"/>
      <c r="NHQ88" s="4"/>
      <c r="NHR88" s="4"/>
      <c r="NHS88" s="4"/>
      <c r="NHT88" s="4"/>
      <c r="NHU88" s="4"/>
      <c r="NHV88" s="4"/>
      <c r="NHW88" s="4"/>
      <c r="NHX88" s="4"/>
      <c r="NHY88" s="4"/>
      <c r="NHZ88" s="4"/>
      <c r="NIA88" s="4"/>
      <c r="NIB88" s="4"/>
      <c r="NIC88" s="4"/>
      <c r="NID88" s="4"/>
      <c r="NIE88" s="4"/>
      <c r="NIF88" s="4"/>
      <c r="NIG88" s="4"/>
      <c r="NIH88" s="4"/>
      <c r="NII88" s="4"/>
      <c r="NIJ88" s="4"/>
      <c r="NIK88" s="4"/>
      <c r="NIL88" s="4"/>
      <c r="NIM88" s="4"/>
      <c r="NIN88" s="4"/>
      <c r="NIO88" s="4"/>
      <c r="NIP88" s="4"/>
      <c r="NIQ88" s="4"/>
      <c r="NIR88" s="4"/>
      <c r="NIS88" s="4"/>
      <c r="NIT88" s="4"/>
      <c r="NIU88" s="4"/>
      <c r="NIV88" s="4"/>
      <c r="NIW88" s="4"/>
      <c r="NIX88" s="4"/>
      <c r="NIY88" s="4"/>
      <c r="NIZ88" s="4"/>
      <c r="NJA88" s="4"/>
      <c r="NJB88" s="4"/>
      <c r="NJC88" s="4"/>
      <c r="NJD88" s="4"/>
      <c r="NJE88" s="4"/>
      <c r="NJF88" s="4"/>
      <c r="NJG88" s="4"/>
      <c r="NJH88" s="4"/>
      <c r="NJI88" s="4"/>
      <c r="NJJ88" s="4"/>
      <c r="NJK88" s="4"/>
      <c r="NJL88" s="4"/>
      <c r="NJM88" s="4"/>
      <c r="NJN88" s="4"/>
      <c r="NJO88" s="4"/>
      <c r="NJP88" s="4"/>
      <c r="NJQ88" s="4"/>
      <c r="NJR88" s="4"/>
      <c r="NJS88" s="4"/>
      <c r="NJT88" s="4"/>
      <c r="NJU88" s="4"/>
      <c r="NJV88" s="4"/>
      <c r="NJW88" s="4"/>
      <c r="NJX88" s="4"/>
      <c r="NJY88" s="4"/>
      <c r="NJZ88" s="4"/>
      <c r="NKA88" s="4"/>
      <c r="NKB88" s="4"/>
      <c r="NKC88" s="4"/>
      <c r="NKD88" s="4"/>
      <c r="NKE88" s="4"/>
      <c r="NKF88" s="4"/>
      <c r="NKG88" s="4"/>
      <c r="NKH88" s="4"/>
      <c r="NKI88" s="4"/>
      <c r="NKJ88" s="4"/>
      <c r="NKK88" s="4"/>
      <c r="NKL88" s="4"/>
      <c r="NKM88" s="4"/>
      <c r="NKN88" s="4"/>
      <c r="NKO88" s="4"/>
      <c r="NKP88" s="4"/>
      <c r="NKQ88" s="4"/>
      <c r="NKR88" s="4"/>
      <c r="NKS88" s="4"/>
      <c r="NKT88" s="4"/>
      <c r="NKU88" s="4"/>
      <c r="NKV88" s="4"/>
      <c r="NKW88" s="4"/>
      <c r="NKX88" s="4"/>
      <c r="NKY88" s="4"/>
      <c r="NKZ88" s="4"/>
      <c r="NLA88" s="4"/>
      <c r="NLB88" s="4"/>
      <c r="NLC88" s="4"/>
      <c r="NLD88" s="4"/>
      <c r="NLE88" s="4"/>
      <c r="NLF88" s="4"/>
      <c r="NLG88" s="4"/>
      <c r="NLH88" s="4"/>
      <c r="NLI88" s="4"/>
      <c r="NLJ88" s="4"/>
      <c r="NLK88" s="4"/>
      <c r="NLL88" s="4"/>
      <c r="NLM88" s="4"/>
      <c r="NLN88" s="4"/>
      <c r="NLO88" s="4"/>
      <c r="NLP88" s="4"/>
      <c r="NLQ88" s="4"/>
      <c r="NLR88" s="4"/>
      <c r="NLS88" s="4"/>
      <c r="NLT88" s="4"/>
      <c r="NLU88" s="4"/>
      <c r="NLV88" s="4"/>
      <c r="NLW88" s="4"/>
      <c r="NLX88" s="4"/>
      <c r="NLY88" s="4"/>
      <c r="NLZ88" s="4"/>
      <c r="NMA88" s="4"/>
      <c r="NMB88" s="4"/>
      <c r="NMC88" s="4"/>
      <c r="NMD88" s="4"/>
      <c r="NME88" s="4"/>
      <c r="NMF88" s="4"/>
      <c r="NMG88" s="4"/>
      <c r="NMH88" s="4"/>
      <c r="NMI88" s="4"/>
      <c r="NMJ88" s="4"/>
      <c r="NMK88" s="4"/>
      <c r="NML88" s="4"/>
      <c r="NMM88" s="4"/>
      <c r="NMN88" s="4"/>
      <c r="NMO88" s="4"/>
      <c r="NMP88" s="4"/>
      <c r="NMQ88" s="4"/>
      <c r="NMR88" s="4"/>
      <c r="NMS88" s="4"/>
      <c r="NMT88" s="4"/>
      <c r="NMU88" s="4"/>
      <c r="NMV88" s="4"/>
      <c r="NMW88" s="4"/>
      <c r="NMX88" s="4"/>
      <c r="NMY88" s="4"/>
      <c r="NMZ88" s="4"/>
      <c r="NNA88" s="4"/>
      <c r="NNB88" s="4"/>
      <c r="NNC88" s="4"/>
      <c r="NND88" s="4"/>
      <c r="NNE88" s="4"/>
      <c r="NNF88" s="4"/>
      <c r="NNG88" s="4"/>
      <c r="NNH88" s="4"/>
      <c r="NNI88" s="4"/>
      <c r="NNJ88" s="4"/>
      <c r="NNK88" s="4"/>
      <c r="NNL88" s="4"/>
      <c r="NNM88" s="4"/>
      <c r="NNN88" s="4"/>
      <c r="NNO88" s="4"/>
      <c r="NNP88" s="4"/>
      <c r="NNQ88" s="4"/>
      <c r="NNR88" s="4"/>
      <c r="NNS88" s="4"/>
      <c r="NNT88" s="4"/>
      <c r="NNU88" s="4"/>
      <c r="NNV88" s="4"/>
      <c r="NNW88" s="4"/>
      <c r="NNX88" s="4"/>
      <c r="NNY88" s="4"/>
      <c r="NNZ88" s="4"/>
      <c r="NOA88" s="4"/>
      <c r="NOB88" s="4"/>
      <c r="NOC88" s="4"/>
      <c r="NOD88" s="4"/>
      <c r="NOE88" s="4"/>
      <c r="NOF88" s="4"/>
      <c r="NOG88" s="4"/>
      <c r="NOH88" s="4"/>
      <c r="NOI88" s="4"/>
      <c r="NOJ88" s="4"/>
      <c r="NOK88" s="4"/>
      <c r="NOL88" s="4"/>
      <c r="NOM88" s="4"/>
      <c r="NON88" s="4"/>
      <c r="NOO88" s="4"/>
      <c r="NOP88" s="4"/>
      <c r="NOQ88" s="4"/>
      <c r="NOR88" s="4"/>
      <c r="NOS88" s="4"/>
      <c r="NOT88" s="4"/>
      <c r="NOU88" s="4"/>
      <c r="NOV88" s="4"/>
      <c r="NOW88" s="4"/>
      <c r="NOX88" s="4"/>
      <c r="NOY88" s="4"/>
      <c r="NOZ88" s="4"/>
      <c r="NPA88" s="4"/>
      <c r="NPB88" s="4"/>
      <c r="NPC88" s="4"/>
      <c r="NPD88" s="4"/>
      <c r="NPE88" s="4"/>
      <c r="NPF88" s="4"/>
      <c r="NPG88" s="4"/>
      <c r="NPH88" s="4"/>
      <c r="NPI88" s="4"/>
      <c r="NPJ88" s="4"/>
      <c r="NPK88" s="4"/>
      <c r="NPL88" s="4"/>
      <c r="NPM88" s="4"/>
      <c r="NPN88" s="4"/>
      <c r="NPO88" s="4"/>
      <c r="NPP88" s="4"/>
      <c r="NPQ88" s="4"/>
      <c r="NPR88" s="4"/>
      <c r="NPS88" s="4"/>
      <c r="NPT88" s="4"/>
      <c r="NPU88" s="4"/>
      <c r="NPV88" s="4"/>
      <c r="NPW88" s="4"/>
      <c r="NPX88" s="4"/>
      <c r="NPY88" s="4"/>
      <c r="NPZ88" s="4"/>
      <c r="NQA88" s="4"/>
      <c r="NQB88" s="4"/>
      <c r="NQC88" s="4"/>
      <c r="NQD88" s="4"/>
      <c r="NQE88" s="4"/>
      <c r="NQF88" s="4"/>
      <c r="NQG88" s="4"/>
      <c r="NQH88" s="4"/>
      <c r="NQI88" s="4"/>
      <c r="NQJ88" s="4"/>
      <c r="NQK88" s="4"/>
      <c r="NQL88" s="4"/>
      <c r="NQM88" s="4"/>
      <c r="NQN88" s="4"/>
      <c r="NQO88" s="4"/>
      <c r="NQP88" s="4"/>
      <c r="NQQ88" s="4"/>
      <c r="NQR88" s="4"/>
      <c r="NQS88" s="4"/>
      <c r="NQT88" s="4"/>
      <c r="NQU88" s="4"/>
      <c r="NQV88" s="4"/>
      <c r="NQW88" s="4"/>
      <c r="NQX88" s="4"/>
      <c r="NQY88" s="4"/>
      <c r="NQZ88" s="4"/>
      <c r="NRA88" s="4"/>
      <c r="NRB88" s="4"/>
      <c r="NRC88" s="4"/>
      <c r="NRD88" s="4"/>
      <c r="NRE88" s="4"/>
      <c r="NRF88" s="4"/>
      <c r="NRG88" s="4"/>
      <c r="NRH88" s="4"/>
      <c r="NRI88" s="4"/>
      <c r="NRJ88" s="4"/>
      <c r="NRK88" s="4"/>
      <c r="NRL88" s="4"/>
      <c r="NRM88" s="4"/>
      <c r="NRN88" s="4"/>
      <c r="NRO88" s="4"/>
      <c r="NRP88" s="4"/>
      <c r="NRQ88" s="4"/>
      <c r="NRR88" s="4"/>
      <c r="NRS88" s="4"/>
      <c r="NRT88" s="4"/>
      <c r="NRU88" s="4"/>
      <c r="NRV88" s="4"/>
      <c r="NRW88" s="4"/>
      <c r="NRX88" s="4"/>
      <c r="NRY88" s="4"/>
      <c r="NRZ88" s="4"/>
      <c r="NSA88" s="4"/>
      <c r="NSB88" s="4"/>
      <c r="NSC88" s="4"/>
      <c r="NSD88" s="4"/>
      <c r="NSE88" s="4"/>
      <c r="NSF88" s="4"/>
      <c r="NSG88" s="4"/>
      <c r="NSH88" s="4"/>
      <c r="NSI88" s="4"/>
      <c r="NSJ88" s="4"/>
      <c r="NSK88" s="4"/>
      <c r="NSL88" s="4"/>
      <c r="NSM88" s="4"/>
      <c r="NSN88" s="4"/>
      <c r="NSO88" s="4"/>
      <c r="NSP88" s="4"/>
      <c r="NSQ88" s="4"/>
      <c r="NSR88" s="4"/>
      <c r="NSS88" s="4"/>
      <c r="NST88" s="4"/>
      <c r="NSU88" s="4"/>
      <c r="NSV88" s="4"/>
      <c r="NSW88" s="4"/>
      <c r="NSX88" s="4"/>
      <c r="NSY88" s="4"/>
      <c r="NSZ88" s="4"/>
      <c r="NTA88" s="4"/>
      <c r="NTB88" s="4"/>
      <c r="NTC88" s="4"/>
      <c r="NTD88" s="4"/>
      <c r="NTE88" s="4"/>
      <c r="NTF88" s="4"/>
      <c r="NTG88" s="4"/>
      <c r="NTH88" s="4"/>
      <c r="NTI88" s="4"/>
      <c r="NTJ88" s="4"/>
      <c r="NTK88" s="4"/>
      <c r="NTL88" s="4"/>
      <c r="NTM88" s="4"/>
      <c r="NTN88" s="4"/>
      <c r="NTO88" s="4"/>
      <c r="NTP88" s="4"/>
      <c r="NTQ88" s="4"/>
      <c r="NTR88" s="4"/>
      <c r="NTS88" s="4"/>
      <c r="NTT88" s="4"/>
      <c r="NTU88" s="4"/>
      <c r="NTV88" s="4"/>
      <c r="NTW88" s="4"/>
      <c r="NTX88" s="4"/>
      <c r="NTY88" s="4"/>
      <c r="NTZ88" s="4"/>
      <c r="NUA88" s="4"/>
      <c r="NUB88" s="4"/>
      <c r="NUC88" s="4"/>
      <c r="NUD88" s="4"/>
      <c r="NUE88" s="4"/>
      <c r="NUF88" s="4"/>
      <c r="NUG88" s="4"/>
      <c r="NUH88" s="4"/>
      <c r="NUI88" s="4"/>
      <c r="NUJ88" s="4"/>
      <c r="NUK88" s="4"/>
      <c r="NUL88" s="4"/>
      <c r="NUM88" s="4"/>
      <c r="NUN88" s="4"/>
      <c r="NUO88" s="4"/>
      <c r="NUP88" s="4"/>
      <c r="NUQ88" s="4"/>
      <c r="NUR88" s="4"/>
      <c r="NUS88" s="4"/>
      <c r="NUT88" s="4"/>
      <c r="NUU88" s="4"/>
      <c r="NUV88" s="4"/>
      <c r="NUW88" s="4"/>
      <c r="NUX88" s="4"/>
      <c r="NUY88" s="4"/>
      <c r="NUZ88" s="4"/>
      <c r="NVA88" s="4"/>
      <c r="NVB88" s="4"/>
      <c r="NVC88" s="4"/>
      <c r="NVD88" s="4"/>
      <c r="NVE88" s="4"/>
      <c r="NVF88" s="4"/>
      <c r="NVG88" s="4"/>
      <c r="NVH88" s="4"/>
      <c r="NVI88" s="4"/>
      <c r="NVJ88" s="4"/>
      <c r="NVK88" s="4"/>
      <c r="NVL88" s="4"/>
      <c r="NVM88" s="4"/>
      <c r="NVN88" s="4"/>
      <c r="NVO88" s="4"/>
      <c r="NVP88" s="4"/>
      <c r="NVQ88" s="4"/>
      <c r="NVR88" s="4"/>
      <c r="NVS88" s="4"/>
      <c r="NVT88" s="4"/>
      <c r="NVU88" s="4"/>
      <c r="NVV88" s="4"/>
      <c r="NVW88" s="4"/>
      <c r="NVX88" s="4"/>
      <c r="NVY88" s="4"/>
      <c r="NVZ88" s="4"/>
      <c r="NWA88" s="4"/>
      <c r="NWB88" s="4"/>
      <c r="NWC88" s="4"/>
      <c r="NWD88" s="4"/>
      <c r="NWE88" s="4"/>
      <c r="NWF88" s="4"/>
      <c r="NWG88" s="4"/>
      <c r="NWH88" s="4"/>
      <c r="NWI88" s="4"/>
      <c r="NWJ88" s="4"/>
      <c r="NWK88" s="4"/>
      <c r="NWL88" s="4"/>
      <c r="NWM88" s="4"/>
      <c r="NWN88" s="4"/>
      <c r="NWO88" s="4"/>
      <c r="NWP88" s="4"/>
      <c r="NWQ88" s="4"/>
      <c r="NWR88" s="4"/>
      <c r="NWS88" s="4"/>
      <c r="NWT88" s="4"/>
      <c r="NWU88" s="4"/>
      <c r="NWV88" s="4"/>
      <c r="NWW88" s="4"/>
      <c r="NWX88" s="4"/>
      <c r="NWY88" s="4"/>
      <c r="NWZ88" s="4"/>
      <c r="NXA88" s="4"/>
      <c r="NXB88" s="4"/>
      <c r="NXC88" s="4"/>
      <c r="NXD88" s="4"/>
      <c r="NXE88" s="4"/>
      <c r="NXF88" s="4"/>
      <c r="NXG88" s="4"/>
      <c r="NXH88" s="4"/>
      <c r="NXI88" s="4"/>
      <c r="NXJ88" s="4"/>
      <c r="NXK88" s="4"/>
      <c r="NXL88" s="4"/>
      <c r="NXM88" s="4"/>
      <c r="NXN88" s="4"/>
      <c r="NXO88" s="4"/>
      <c r="NXP88" s="4"/>
      <c r="NXQ88" s="4"/>
      <c r="NXR88" s="4"/>
      <c r="NXS88" s="4"/>
      <c r="NXT88" s="4"/>
      <c r="NXU88" s="4"/>
      <c r="NXV88" s="4"/>
      <c r="NXW88" s="4"/>
      <c r="NXX88" s="4"/>
      <c r="NXY88" s="4"/>
      <c r="NXZ88" s="4"/>
      <c r="NYA88" s="4"/>
      <c r="NYB88" s="4"/>
      <c r="NYC88" s="4"/>
      <c r="NYD88" s="4"/>
      <c r="NYE88" s="4"/>
      <c r="NYF88" s="4"/>
      <c r="NYG88" s="4"/>
      <c r="NYH88" s="4"/>
      <c r="NYI88" s="4"/>
      <c r="NYJ88" s="4"/>
      <c r="NYK88" s="4"/>
      <c r="NYL88" s="4"/>
      <c r="NYM88" s="4"/>
      <c r="NYN88" s="4"/>
      <c r="NYO88" s="4"/>
      <c r="NYP88" s="4"/>
      <c r="NYQ88" s="4"/>
      <c r="NYR88" s="4"/>
      <c r="NYS88" s="4"/>
      <c r="NYT88" s="4"/>
      <c r="NYU88" s="4"/>
      <c r="NYV88" s="4"/>
      <c r="NYW88" s="4"/>
      <c r="NYX88" s="4"/>
      <c r="NYY88" s="4"/>
      <c r="NYZ88" s="4"/>
      <c r="NZA88" s="4"/>
      <c r="NZB88" s="4"/>
      <c r="NZC88" s="4"/>
      <c r="NZD88" s="4"/>
      <c r="NZE88" s="4"/>
      <c r="NZF88" s="4"/>
      <c r="NZG88" s="4"/>
      <c r="NZH88" s="4"/>
      <c r="NZI88" s="4"/>
      <c r="NZJ88" s="4"/>
      <c r="NZK88" s="4"/>
      <c r="NZL88" s="4"/>
      <c r="NZM88" s="4"/>
      <c r="NZN88" s="4"/>
      <c r="NZO88" s="4"/>
      <c r="NZP88" s="4"/>
      <c r="NZQ88" s="4"/>
      <c r="NZR88" s="4"/>
      <c r="NZS88" s="4"/>
      <c r="NZT88" s="4"/>
      <c r="NZU88" s="4"/>
      <c r="NZV88" s="4"/>
      <c r="NZW88" s="4"/>
      <c r="NZX88" s="4"/>
      <c r="NZY88" s="4"/>
      <c r="NZZ88" s="4"/>
      <c r="OAA88" s="4"/>
      <c r="OAB88" s="4"/>
      <c r="OAC88" s="4"/>
      <c r="OAD88" s="4"/>
      <c r="OAE88" s="4"/>
      <c r="OAF88" s="4"/>
      <c r="OAG88" s="4"/>
      <c r="OAH88" s="4"/>
      <c r="OAI88" s="4"/>
      <c r="OAJ88" s="4"/>
      <c r="OAK88" s="4"/>
      <c r="OAL88" s="4"/>
      <c r="OAM88" s="4"/>
      <c r="OAN88" s="4"/>
      <c r="OAO88" s="4"/>
      <c r="OAP88" s="4"/>
      <c r="OAQ88" s="4"/>
      <c r="OAR88" s="4"/>
      <c r="OAS88" s="4"/>
      <c r="OAT88" s="4"/>
      <c r="OAU88" s="4"/>
      <c r="OAV88" s="4"/>
      <c r="OAW88" s="4"/>
      <c r="OAX88" s="4"/>
      <c r="OAY88" s="4"/>
      <c r="OAZ88" s="4"/>
      <c r="OBA88" s="4"/>
      <c r="OBB88" s="4"/>
      <c r="OBC88" s="4"/>
      <c r="OBD88" s="4"/>
      <c r="OBE88" s="4"/>
      <c r="OBF88" s="4"/>
      <c r="OBG88" s="4"/>
      <c r="OBH88" s="4"/>
      <c r="OBI88" s="4"/>
      <c r="OBJ88" s="4"/>
      <c r="OBK88" s="4"/>
      <c r="OBL88" s="4"/>
      <c r="OBM88" s="4"/>
      <c r="OBN88" s="4"/>
      <c r="OBO88" s="4"/>
      <c r="OBP88" s="4"/>
      <c r="OBQ88" s="4"/>
      <c r="OBR88" s="4"/>
      <c r="OBS88" s="4"/>
      <c r="OBT88" s="4"/>
      <c r="OBU88" s="4"/>
      <c r="OBV88" s="4"/>
      <c r="OBW88" s="4"/>
      <c r="OBX88" s="4"/>
      <c r="OBY88" s="4"/>
      <c r="OBZ88" s="4"/>
      <c r="OCA88" s="4"/>
      <c r="OCB88" s="4"/>
      <c r="OCC88" s="4"/>
      <c r="OCD88" s="4"/>
      <c r="OCE88" s="4"/>
      <c r="OCF88" s="4"/>
      <c r="OCG88" s="4"/>
      <c r="OCH88" s="4"/>
      <c r="OCI88" s="4"/>
      <c r="OCJ88" s="4"/>
      <c r="OCK88" s="4"/>
      <c r="OCL88" s="4"/>
      <c r="OCM88" s="4"/>
      <c r="OCN88" s="4"/>
      <c r="OCO88" s="4"/>
      <c r="OCP88" s="4"/>
      <c r="OCQ88" s="4"/>
      <c r="OCR88" s="4"/>
      <c r="OCS88" s="4"/>
      <c r="OCT88" s="4"/>
      <c r="OCU88" s="4"/>
      <c r="OCV88" s="4"/>
      <c r="OCW88" s="4"/>
      <c r="OCX88" s="4"/>
      <c r="OCY88" s="4"/>
      <c r="OCZ88" s="4"/>
      <c r="ODA88" s="4"/>
      <c r="ODB88" s="4"/>
      <c r="ODC88" s="4"/>
      <c r="ODD88" s="4"/>
      <c r="ODE88" s="4"/>
      <c r="ODF88" s="4"/>
      <c r="ODG88" s="4"/>
      <c r="ODH88" s="4"/>
      <c r="ODI88" s="4"/>
      <c r="ODJ88" s="4"/>
      <c r="ODK88" s="4"/>
      <c r="ODL88" s="4"/>
      <c r="ODM88" s="4"/>
      <c r="ODN88" s="4"/>
      <c r="ODO88" s="4"/>
      <c r="ODP88" s="4"/>
      <c r="ODQ88" s="4"/>
      <c r="ODR88" s="4"/>
      <c r="ODS88" s="4"/>
      <c r="ODT88" s="4"/>
      <c r="ODU88" s="4"/>
      <c r="ODV88" s="4"/>
      <c r="ODW88" s="4"/>
      <c r="ODX88" s="4"/>
      <c r="ODY88" s="4"/>
      <c r="ODZ88" s="4"/>
      <c r="OEA88" s="4"/>
      <c r="OEB88" s="4"/>
      <c r="OEC88" s="4"/>
      <c r="OED88" s="4"/>
      <c r="OEE88" s="4"/>
      <c r="OEF88" s="4"/>
      <c r="OEG88" s="4"/>
      <c r="OEH88" s="4"/>
      <c r="OEI88" s="4"/>
      <c r="OEJ88" s="4"/>
      <c r="OEK88" s="4"/>
      <c r="OEL88" s="4"/>
      <c r="OEM88" s="4"/>
      <c r="OEN88" s="4"/>
      <c r="OEO88" s="4"/>
      <c r="OEP88" s="4"/>
      <c r="OEQ88" s="4"/>
      <c r="OER88" s="4"/>
      <c r="OES88" s="4"/>
      <c r="OET88" s="4"/>
      <c r="OEU88" s="4"/>
      <c r="OEV88" s="4"/>
      <c r="OEW88" s="4"/>
      <c r="OEX88" s="4"/>
      <c r="OEY88" s="4"/>
      <c r="OEZ88" s="4"/>
      <c r="OFA88" s="4"/>
      <c r="OFB88" s="4"/>
      <c r="OFC88" s="4"/>
      <c r="OFD88" s="4"/>
      <c r="OFE88" s="4"/>
      <c r="OFF88" s="4"/>
      <c r="OFG88" s="4"/>
      <c r="OFH88" s="4"/>
      <c r="OFI88" s="4"/>
      <c r="OFJ88" s="4"/>
      <c r="OFK88" s="4"/>
      <c r="OFL88" s="4"/>
      <c r="OFM88" s="4"/>
      <c r="OFN88" s="4"/>
      <c r="OFO88" s="4"/>
      <c r="OFP88" s="4"/>
      <c r="OFQ88" s="4"/>
      <c r="OFR88" s="4"/>
      <c r="OFS88" s="4"/>
      <c r="OFT88" s="4"/>
      <c r="OFU88" s="4"/>
      <c r="OFV88" s="4"/>
      <c r="OFW88" s="4"/>
      <c r="OFX88" s="4"/>
      <c r="OFY88" s="4"/>
      <c r="OFZ88" s="4"/>
      <c r="OGA88" s="4"/>
      <c r="OGB88" s="4"/>
      <c r="OGC88" s="4"/>
      <c r="OGD88" s="4"/>
      <c r="OGE88" s="4"/>
      <c r="OGF88" s="4"/>
      <c r="OGG88" s="4"/>
      <c r="OGH88" s="4"/>
      <c r="OGI88" s="4"/>
      <c r="OGJ88" s="4"/>
      <c r="OGK88" s="4"/>
      <c r="OGL88" s="4"/>
      <c r="OGM88" s="4"/>
      <c r="OGN88" s="4"/>
      <c r="OGO88" s="4"/>
      <c r="OGP88" s="4"/>
      <c r="OGQ88" s="4"/>
      <c r="OGR88" s="4"/>
      <c r="OGS88" s="4"/>
      <c r="OGT88" s="4"/>
      <c r="OGU88" s="4"/>
      <c r="OGV88" s="4"/>
      <c r="OGW88" s="4"/>
      <c r="OGX88" s="4"/>
      <c r="OGY88" s="4"/>
      <c r="OGZ88" s="4"/>
      <c r="OHA88" s="4"/>
      <c r="OHB88" s="4"/>
      <c r="OHC88" s="4"/>
      <c r="OHD88" s="4"/>
      <c r="OHE88" s="4"/>
      <c r="OHF88" s="4"/>
      <c r="OHG88" s="4"/>
      <c r="OHH88" s="4"/>
      <c r="OHI88" s="4"/>
      <c r="OHJ88" s="4"/>
      <c r="OHK88" s="4"/>
      <c r="OHL88" s="4"/>
      <c r="OHM88" s="4"/>
      <c r="OHN88" s="4"/>
      <c r="OHO88" s="4"/>
      <c r="OHP88" s="4"/>
      <c r="OHQ88" s="4"/>
      <c r="OHR88" s="4"/>
      <c r="OHS88" s="4"/>
      <c r="OHT88" s="4"/>
      <c r="OHU88" s="4"/>
      <c r="OHV88" s="4"/>
      <c r="OHW88" s="4"/>
      <c r="OHX88" s="4"/>
      <c r="OHY88" s="4"/>
      <c r="OHZ88" s="4"/>
      <c r="OIA88" s="4"/>
      <c r="OIB88" s="4"/>
      <c r="OIC88" s="4"/>
      <c r="OID88" s="4"/>
      <c r="OIE88" s="4"/>
      <c r="OIF88" s="4"/>
      <c r="OIG88" s="4"/>
      <c r="OIH88" s="4"/>
      <c r="OII88" s="4"/>
      <c r="OIJ88" s="4"/>
      <c r="OIK88" s="4"/>
      <c r="OIL88" s="4"/>
      <c r="OIM88" s="4"/>
      <c r="OIN88" s="4"/>
      <c r="OIO88" s="4"/>
      <c r="OIP88" s="4"/>
      <c r="OIQ88" s="4"/>
      <c r="OIR88" s="4"/>
      <c r="OIS88" s="4"/>
      <c r="OIT88" s="4"/>
      <c r="OIU88" s="4"/>
      <c r="OIV88" s="4"/>
      <c r="OIW88" s="4"/>
      <c r="OIX88" s="4"/>
      <c r="OIY88" s="4"/>
      <c r="OIZ88" s="4"/>
      <c r="OJA88" s="4"/>
      <c r="OJB88" s="4"/>
      <c r="OJC88" s="4"/>
      <c r="OJD88" s="4"/>
      <c r="OJE88" s="4"/>
      <c r="OJF88" s="4"/>
      <c r="OJG88" s="4"/>
      <c r="OJH88" s="4"/>
      <c r="OJI88" s="4"/>
      <c r="OJJ88" s="4"/>
      <c r="OJK88" s="4"/>
      <c r="OJL88" s="4"/>
      <c r="OJM88" s="4"/>
      <c r="OJN88" s="4"/>
      <c r="OJO88" s="4"/>
      <c r="OJP88" s="4"/>
      <c r="OJQ88" s="4"/>
      <c r="OJR88" s="4"/>
      <c r="OJS88" s="4"/>
      <c r="OJT88" s="4"/>
      <c r="OJU88" s="4"/>
      <c r="OJV88" s="4"/>
      <c r="OJW88" s="4"/>
      <c r="OJX88" s="4"/>
      <c r="OJY88" s="4"/>
      <c r="OJZ88" s="4"/>
      <c r="OKA88" s="4"/>
      <c r="OKB88" s="4"/>
      <c r="OKC88" s="4"/>
      <c r="OKD88" s="4"/>
      <c r="OKE88" s="4"/>
      <c r="OKF88" s="4"/>
      <c r="OKG88" s="4"/>
      <c r="OKH88" s="4"/>
      <c r="OKI88" s="4"/>
      <c r="OKJ88" s="4"/>
      <c r="OKK88" s="4"/>
      <c r="OKL88" s="4"/>
      <c r="OKM88" s="4"/>
      <c r="OKN88" s="4"/>
      <c r="OKO88" s="4"/>
      <c r="OKP88" s="4"/>
      <c r="OKQ88" s="4"/>
      <c r="OKR88" s="4"/>
      <c r="OKS88" s="4"/>
      <c r="OKT88" s="4"/>
      <c r="OKU88" s="4"/>
      <c r="OKV88" s="4"/>
      <c r="OKW88" s="4"/>
      <c r="OKX88" s="4"/>
      <c r="OKY88" s="4"/>
      <c r="OKZ88" s="4"/>
      <c r="OLA88" s="4"/>
      <c r="OLB88" s="4"/>
      <c r="OLC88" s="4"/>
      <c r="OLD88" s="4"/>
      <c r="OLE88" s="4"/>
      <c r="OLF88" s="4"/>
      <c r="OLG88" s="4"/>
      <c r="OLH88" s="4"/>
      <c r="OLI88" s="4"/>
      <c r="OLJ88" s="4"/>
      <c r="OLK88" s="4"/>
      <c r="OLL88" s="4"/>
      <c r="OLM88" s="4"/>
      <c r="OLN88" s="4"/>
      <c r="OLO88" s="4"/>
      <c r="OLP88" s="4"/>
      <c r="OLQ88" s="4"/>
      <c r="OLR88" s="4"/>
      <c r="OLS88" s="4"/>
      <c r="OLT88" s="4"/>
      <c r="OLU88" s="4"/>
      <c r="OLV88" s="4"/>
      <c r="OLW88" s="4"/>
      <c r="OLX88" s="4"/>
      <c r="OLY88" s="4"/>
      <c r="OLZ88" s="4"/>
      <c r="OMA88" s="4"/>
      <c r="OMB88" s="4"/>
      <c r="OMC88" s="4"/>
      <c r="OMD88" s="4"/>
      <c r="OME88" s="4"/>
      <c r="OMF88" s="4"/>
      <c r="OMG88" s="4"/>
      <c r="OMH88" s="4"/>
      <c r="OMI88" s="4"/>
      <c r="OMJ88" s="4"/>
      <c r="OMK88" s="4"/>
      <c r="OML88" s="4"/>
      <c r="OMM88" s="4"/>
      <c r="OMN88" s="4"/>
      <c r="OMO88" s="4"/>
      <c r="OMP88" s="4"/>
      <c r="OMQ88" s="4"/>
      <c r="OMR88" s="4"/>
      <c r="OMS88" s="4"/>
      <c r="OMT88" s="4"/>
      <c r="OMU88" s="4"/>
      <c r="OMV88" s="4"/>
      <c r="OMW88" s="4"/>
      <c r="OMX88" s="4"/>
      <c r="OMY88" s="4"/>
      <c r="OMZ88" s="4"/>
      <c r="ONA88" s="4"/>
      <c r="ONB88" s="4"/>
      <c r="ONC88" s="4"/>
      <c r="OND88" s="4"/>
      <c r="ONE88" s="4"/>
      <c r="ONF88" s="4"/>
      <c r="ONG88" s="4"/>
      <c r="ONH88" s="4"/>
      <c r="ONI88" s="4"/>
      <c r="ONJ88" s="4"/>
      <c r="ONK88" s="4"/>
      <c r="ONL88" s="4"/>
      <c r="ONM88" s="4"/>
      <c r="ONN88" s="4"/>
      <c r="ONO88" s="4"/>
      <c r="ONP88" s="4"/>
      <c r="ONQ88" s="4"/>
      <c r="ONR88" s="4"/>
      <c r="ONS88" s="4"/>
      <c r="ONT88" s="4"/>
      <c r="ONU88" s="4"/>
      <c r="ONV88" s="4"/>
      <c r="ONW88" s="4"/>
      <c r="ONX88" s="4"/>
      <c r="ONY88" s="4"/>
      <c r="ONZ88" s="4"/>
      <c r="OOA88" s="4"/>
      <c r="OOB88" s="4"/>
      <c r="OOC88" s="4"/>
      <c r="OOD88" s="4"/>
      <c r="OOE88" s="4"/>
      <c r="OOF88" s="4"/>
      <c r="OOG88" s="4"/>
      <c r="OOH88" s="4"/>
      <c r="OOI88" s="4"/>
      <c r="OOJ88" s="4"/>
      <c r="OOK88" s="4"/>
      <c r="OOL88" s="4"/>
      <c r="OOM88" s="4"/>
      <c r="OON88" s="4"/>
      <c r="OOO88" s="4"/>
      <c r="OOP88" s="4"/>
      <c r="OOQ88" s="4"/>
      <c r="OOR88" s="4"/>
      <c r="OOS88" s="4"/>
      <c r="OOT88" s="4"/>
      <c r="OOU88" s="4"/>
      <c r="OOV88" s="4"/>
      <c r="OOW88" s="4"/>
      <c r="OOX88" s="4"/>
      <c r="OOY88" s="4"/>
      <c r="OOZ88" s="4"/>
      <c r="OPA88" s="4"/>
      <c r="OPB88" s="4"/>
      <c r="OPC88" s="4"/>
      <c r="OPD88" s="4"/>
      <c r="OPE88" s="4"/>
      <c r="OPF88" s="4"/>
      <c r="OPG88" s="4"/>
      <c r="OPH88" s="4"/>
      <c r="OPI88" s="4"/>
      <c r="OPJ88" s="4"/>
      <c r="OPK88" s="4"/>
      <c r="OPL88" s="4"/>
      <c r="OPM88" s="4"/>
      <c r="OPN88" s="4"/>
      <c r="OPO88" s="4"/>
      <c r="OPP88" s="4"/>
      <c r="OPQ88" s="4"/>
      <c r="OPR88" s="4"/>
      <c r="OPS88" s="4"/>
      <c r="OPT88" s="4"/>
      <c r="OPU88" s="4"/>
      <c r="OPV88" s="4"/>
      <c r="OPW88" s="4"/>
      <c r="OPX88" s="4"/>
      <c r="OPY88" s="4"/>
      <c r="OPZ88" s="4"/>
      <c r="OQA88" s="4"/>
      <c r="OQB88" s="4"/>
      <c r="OQC88" s="4"/>
      <c r="OQD88" s="4"/>
      <c r="OQE88" s="4"/>
      <c r="OQF88" s="4"/>
      <c r="OQG88" s="4"/>
      <c r="OQH88" s="4"/>
      <c r="OQI88" s="4"/>
      <c r="OQJ88" s="4"/>
      <c r="OQK88" s="4"/>
      <c r="OQL88" s="4"/>
      <c r="OQM88" s="4"/>
      <c r="OQN88" s="4"/>
      <c r="OQO88" s="4"/>
      <c r="OQP88" s="4"/>
      <c r="OQQ88" s="4"/>
      <c r="OQR88" s="4"/>
      <c r="OQS88" s="4"/>
      <c r="OQT88" s="4"/>
      <c r="OQU88" s="4"/>
      <c r="OQV88" s="4"/>
      <c r="OQW88" s="4"/>
      <c r="OQX88" s="4"/>
      <c r="OQY88" s="4"/>
      <c r="OQZ88" s="4"/>
      <c r="ORA88" s="4"/>
      <c r="ORB88" s="4"/>
      <c r="ORC88" s="4"/>
      <c r="ORD88" s="4"/>
      <c r="ORE88" s="4"/>
      <c r="ORF88" s="4"/>
      <c r="ORG88" s="4"/>
      <c r="ORH88" s="4"/>
      <c r="ORI88" s="4"/>
      <c r="ORJ88" s="4"/>
      <c r="ORK88" s="4"/>
      <c r="ORL88" s="4"/>
      <c r="ORM88" s="4"/>
      <c r="ORN88" s="4"/>
      <c r="ORO88" s="4"/>
      <c r="ORP88" s="4"/>
      <c r="ORQ88" s="4"/>
      <c r="ORR88" s="4"/>
      <c r="ORS88" s="4"/>
      <c r="ORT88" s="4"/>
      <c r="ORU88" s="4"/>
      <c r="ORV88" s="4"/>
      <c r="ORW88" s="4"/>
      <c r="ORX88" s="4"/>
      <c r="ORY88" s="4"/>
      <c r="ORZ88" s="4"/>
      <c r="OSA88" s="4"/>
      <c r="OSB88" s="4"/>
      <c r="OSC88" s="4"/>
      <c r="OSD88" s="4"/>
      <c r="OSE88" s="4"/>
      <c r="OSF88" s="4"/>
      <c r="OSG88" s="4"/>
      <c r="OSH88" s="4"/>
      <c r="OSI88" s="4"/>
      <c r="OSJ88" s="4"/>
      <c r="OSK88" s="4"/>
      <c r="OSL88" s="4"/>
      <c r="OSM88" s="4"/>
      <c r="OSN88" s="4"/>
      <c r="OSO88" s="4"/>
      <c r="OSP88" s="4"/>
      <c r="OSQ88" s="4"/>
      <c r="OSR88" s="4"/>
      <c r="OSS88" s="4"/>
      <c r="OST88" s="4"/>
      <c r="OSU88" s="4"/>
      <c r="OSV88" s="4"/>
      <c r="OSW88" s="4"/>
      <c r="OSX88" s="4"/>
      <c r="OSY88" s="4"/>
      <c r="OSZ88" s="4"/>
      <c r="OTA88" s="4"/>
      <c r="OTB88" s="4"/>
      <c r="OTC88" s="4"/>
      <c r="OTD88" s="4"/>
      <c r="OTE88" s="4"/>
      <c r="OTF88" s="4"/>
      <c r="OTG88" s="4"/>
      <c r="OTH88" s="4"/>
      <c r="OTI88" s="4"/>
      <c r="OTJ88" s="4"/>
      <c r="OTK88" s="4"/>
      <c r="OTL88" s="4"/>
      <c r="OTM88" s="4"/>
      <c r="OTN88" s="4"/>
      <c r="OTO88" s="4"/>
      <c r="OTP88" s="4"/>
      <c r="OTQ88" s="4"/>
      <c r="OTR88" s="4"/>
      <c r="OTS88" s="4"/>
      <c r="OTT88" s="4"/>
      <c r="OTU88" s="4"/>
      <c r="OTV88" s="4"/>
      <c r="OTW88" s="4"/>
      <c r="OTX88" s="4"/>
      <c r="OTY88" s="4"/>
      <c r="OTZ88" s="4"/>
      <c r="OUA88" s="4"/>
      <c r="OUB88" s="4"/>
      <c r="OUC88" s="4"/>
      <c r="OUD88" s="4"/>
      <c r="OUE88" s="4"/>
      <c r="OUF88" s="4"/>
      <c r="OUG88" s="4"/>
      <c r="OUH88" s="4"/>
      <c r="OUI88" s="4"/>
      <c r="OUJ88" s="4"/>
      <c r="OUK88" s="4"/>
      <c r="OUL88" s="4"/>
      <c r="OUM88" s="4"/>
      <c r="OUN88" s="4"/>
      <c r="OUO88" s="4"/>
      <c r="OUP88" s="4"/>
      <c r="OUQ88" s="4"/>
      <c r="OUR88" s="4"/>
      <c r="OUS88" s="4"/>
      <c r="OUT88" s="4"/>
      <c r="OUU88" s="4"/>
      <c r="OUV88" s="4"/>
      <c r="OUW88" s="4"/>
      <c r="OUX88" s="4"/>
      <c r="OUY88" s="4"/>
      <c r="OUZ88" s="4"/>
      <c r="OVA88" s="4"/>
      <c r="OVB88" s="4"/>
      <c r="OVC88" s="4"/>
      <c r="OVD88" s="4"/>
      <c r="OVE88" s="4"/>
      <c r="OVF88" s="4"/>
      <c r="OVG88" s="4"/>
      <c r="OVH88" s="4"/>
      <c r="OVI88" s="4"/>
      <c r="OVJ88" s="4"/>
      <c r="OVK88" s="4"/>
      <c r="OVL88" s="4"/>
      <c r="OVM88" s="4"/>
      <c r="OVN88" s="4"/>
      <c r="OVO88" s="4"/>
      <c r="OVP88" s="4"/>
      <c r="OVQ88" s="4"/>
      <c r="OVR88" s="4"/>
      <c r="OVS88" s="4"/>
      <c r="OVT88" s="4"/>
      <c r="OVU88" s="4"/>
      <c r="OVV88" s="4"/>
      <c r="OVW88" s="4"/>
      <c r="OVX88" s="4"/>
      <c r="OVY88" s="4"/>
      <c r="OVZ88" s="4"/>
      <c r="OWA88" s="4"/>
      <c r="OWB88" s="4"/>
      <c r="OWC88" s="4"/>
      <c r="OWD88" s="4"/>
      <c r="OWE88" s="4"/>
      <c r="OWF88" s="4"/>
      <c r="OWG88" s="4"/>
      <c r="OWH88" s="4"/>
      <c r="OWI88" s="4"/>
      <c r="OWJ88" s="4"/>
      <c r="OWK88" s="4"/>
      <c r="OWL88" s="4"/>
      <c r="OWM88" s="4"/>
      <c r="OWN88" s="4"/>
      <c r="OWO88" s="4"/>
      <c r="OWP88" s="4"/>
      <c r="OWQ88" s="4"/>
      <c r="OWR88" s="4"/>
      <c r="OWS88" s="4"/>
      <c r="OWT88" s="4"/>
      <c r="OWU88" s="4"/>
      <c r="OWV88" s="4"/>
      <c r="OWW88" s="4"/>
      <c r="OWX88" s="4"/>
      <c r="OWY88" s="4"/>
      <c r="OWZ88" s="4"/>
      <c r="OXA88" s="4"/>
      <c r="OXB88" s="4"/>
      <c r="OXC88" s="4"/>
      <c r="OXD88" s="4"/>
      <c r="OXE88" s="4"/>
      <c r="OXF88" s="4"/>
      <c r="OXG88" s="4"/>
      <c r="OXH88" s="4"/>
      <c r="OXI88" s="4"/>
      <c r="OXJ88" s="4"/>
      <c r="OXK88" s="4"/>
      <c r="OXL88" s="4"/>
      <c r="OXM88" s="4"/>
      <c r="OXN88" s="4"/>
      <c r="OXO88" s="4"/>
      <c r="OXP88" s="4"/>
      <c r="OXQ88" s="4"/>
      <c r="OXR88" s="4"/>
      <c r="OXS88" s="4"/>
      <c r="OXT88" s="4"/>
      <c r="OXU88" s="4"/>
      <c r="OXV88" s="4"/>
      <c r="OXW88" s="4"/>
      <c r="OXX88" s="4"/>
      <c r="OXY88" s="4"/>
      <c r="OXZ88" s="4"/>
      <c r="OYA88" s="4"/>
      <c r="OYB88" s="4"/>
      <c r="OYC88" s="4"/>
      <c r="OYD88" s="4"/>
      <c r="OYE88" s="4"/>
      <c r="OYF88" s="4"/>
      <c r="OYG88" s="4"/>
      <c r="OYH88" s="4"/>
      <c r="OYI88" s="4"/>
      <c r="OYJ88" s="4"/>
      <c r="OYK88" s="4"/>
      <c r="OYL88" s="4"/>
      <c r="OYM88" s="4"/>
      <c r="OYN88" s="4"/>
      <c r="OYO88" s="4"/>
      <c r="OYP88" s="4"/>
      <c r="OYQ88" s="4"/>
      <c r="OYR88" s="4"/>
      <c r="OYS88" s="4"/>
      <c r="OYT88" s="4"/>
      <c r="OYU88" s="4"/>
      <c r="OYV88" s="4"/>
      <c r="OYW88" s="4"/>
      <c r="OYX88" s="4"/>
      <c r="OYY88" s="4"/>
      <c r="OYZ88" s="4"/>
      <c r="OZA88" s="4"/>
      <c r="OZB88" s="4"/>
      <c r="OZC88" s="4"/>
      <c r="OZD88" s="4"/>
      <c r="OZE88" s="4"/>
      <c r="OZF88" s="4"/>
      <c r="OZG88" s="4"/>
      <c r="OZH88" s="4"/>
      <c r="OZI88" s="4"/>
      <c r="OZJ88" s="4"/>
      <c r="OZK88" s="4"/>
      <c r="OZL88" s="4"/>
      <c r="OZM88" s="4"/>
      <c r="OZN88" s="4"/>
      <c r="OZO88" s="4"/>
      <c r="OZP88" s="4"/>
      <c r="OZQ88" s="4"/>
      <c r="OZR88" s="4"/>
      <c r="OZS88" s="4"/>
      <c r="OZT88" s="4"/>
      <c r="OZU88" s="4"/>
      <c r="OZV88" s="4"/>
      <c r="OZW88" s="4"/>
      <c r="OZX88" s="4"/>
      <c r="OZY88" s="4"/>
      <c r="OZZ88" s="4"/>
      <c r="PAA88" s="4"/>
      <c r="PAB88" s="4"/>
      <c r="PAC88" s="4"/>
      <c r="PAD88" s="4"/>
      <c r="PAE88" s="4"/>
      <c r="PAF88" s="4"/>
      <c r="PAG88" s="4"/>
      <c r="PAH88" s="4"/>
      <c r="PAI88" s="4"/>
      <c r="PAJ88" s="4"/>
      <c r="PAK88" s="4"/>
      <c r="PAL88" s="4"/>
      <c r="PAM88" s="4"/>
      <c r="PAN88" s="4"/>
      <c r="PAO88" s="4"/>
      <c r="PAP88" s="4"/>
      <c r="PAQ88" s="4"/>
      <c r="PAR88" s="4"/>
      <c r="PAS88" s="4"/>
      <c r="PAT88" s="4"/>
      <c r="PAU88" s="4"/>
      <c r="PAV88" s="4"/>
      <c r="PAW88" s="4"/>
      <c r="PAX88" s="4"/>
      <c r="PAY88" s="4"/>
      <c r="PAZ88" s="4"/>
      <c r="PBA88" s="4"/>
      <c r="PBB88" s="4"/>
      <c r="PBC88" s="4"/>
      <c r="PBD88" s="4"/>
      <c r="PBE88" s="4"/>
      <c r="PBF88" s="4"/>
      <c r="PBG88" s="4"/>
      <c r="PBH88" s="4"/>
      <c r="PBI88" s="4"/>
      <c r="PBJ88" s="4"/>
      <c r="PBK88" s="4"/>
      <c r="PBL88" s="4"/>
      <c r="PBM88" s="4"/>
      <c r="PBN88" s="4"/>
      <c r="PBO88" s="4"/>
      <c r="PBP88" s="4"/>
      <c r="PBQ88" s="4"/>
      <c r="PBR88" s="4"/>
      <c r="PBS88" s="4"/>
      <c r="PBT88" s="4"/>
      <c r="PBU88" s="4"/>
      <c r="PBV88" s="4"/>
      <c r="PBW88" s="4"/>
      <c r="PBX88" s="4"/>
      <c r="PBY88" s="4"/>
      <c r="PBZ88" s="4"/>
      <c r="PCA88" s="4"/>
      <c r="PCB88" s="4"/>
      <c r="PCC88" s="4"/>
      <c r="PCD88" s="4"/>
      <c r="PCE88" s="4"/>
      <c r="PCF88" s="4"/>
      <c r="PCG88" s="4"/>
      <c r="PCH88" s="4"/>
      <c r="PCI88" s="4"/>
      <c r="PCJ88" s="4"/>
      <c r="PCK88" s="4"/>
      <c r="PCL88" s="4"/>
      <c r="PCM88" s="4"/>
      <c r="PCN88" s="4"/>
      <c r="PCO88" s="4"/>
      <c r="PCP88" s="4"/>
      <c r="PCQ88" s="4"/>
      <c r="PCR88" s="4"/>
      <c r="PCS88" s="4"/>
      <c r="PCT88" s="4"/>
      <c r="PCU88" s="4"/>
      <c r="PCV88" s="4"/>
      <c r="PCW88" s="4"/>
      <c r="PCX88" s="4"/>
      <c r="PCY88" s="4"/>
      <c r="PCZ88" s="4"/>
      <c r="PDA88" s="4"/>
      <c r="PDB88" s="4"/>
      <c r="PDC88" s="4"/>
      <c r="PDD88" s="4"/>
      <c r="PDE88" s="4"/>
      <c r="PDF88" s="4"/>
      <c r="PDG88" s="4"/>
      <c r="PDH88" s="4"/>
      <c r="PDI88" s="4"/>
      <c r="PDJ88" s="4"/>
      <c r="PDK88" s="4"/>
      <c r="PDL88" s="4"/>
      <c r="PDM88" s="4"/>
      <c r="PDN88" s="4"/>
      <c r="PDO88" s="4"/>
      <c r="PDP88" s="4"/>
      <c r="PDQ88" s="4"/>
      <c r="PDR88" s="4"/>
      <c r="PDS88" s="4"/>
      <c r="PDT88" s="4"/>
      <c r="PDU88" s="4"/>
      <c r="PDV88" s="4"/>
      <c r="PDW88" s="4"/>
      <c r="PDX88" s="4"/>
      <c r="PDY88" s="4"/>
      <c r="PDZ88" s="4"/>
      <c r="PEA88" s="4"/>
      <c r="PEB88" s="4"/>
      <c r="PEC88" s="4"/>
      <c r="PED88" s="4"/>
      <c r="PEE88" s="4"/>
      <c r="PEF88" s="4"/>
      <c r="PEG88" s="4"/>
      <c r="PEH88" s="4"/>
      <c r="PEI88" s="4"/>
      <c r="PEJ88" s="4"/>
      <c r="PEK88" s="4"/>
      <c r="PEL88" s="4"/>
      <c r="PEM88" s="4"/>
      <c r="PEN88" s="4"/>
      <c r="PEO88" s="4"/>
      <c r="PEP88" s="4"/>
      <c r="PEQ88" s="4"/>
      <c r="PER88" s="4"/>
      <c r="PES88" s="4"/>
      <c r="PET88" s="4"/>
      <c r="PEU88" s="4"/>
      <c r="PEV88" s="4"/>
      <c r="PEW88" s="4"/>
      <c r="PEX88" s="4"/>
      <c r="PEY88" s="4"/>
      <c r="PEZ88" s="4"/>
      <c r="PFA88" s="4"/>
      <c r="PFB88" s="4"/>
      <c r="PFC88" s="4"/>
      <c r="PFD88" s="4"/>
      <c r="PFE88" s="4"/>
      <c r="PFF88" s="4"/>
      <c r="PFG88" s="4"/>
      <c r="PFH88" s="4"/>
      <c r="PFI88" s="4"/>
      <c r="PFJ88" s="4"/>
      <c r="PFK88" s="4"/>
      <c r="PFL88" s="4"/>
      <c r="PFM88" s="4"/>
      <c r="PFN88" s="4"/>
      <c r="PFO88" s="4"/>
      <c r="PFP88" s="4"/>
      <c r="PFQ88" s="4"/>
      <c r="PFR88" s="4"/>
      <c r="PFS88" s="4"/>
      <c r="PFT88" s="4"/>
      <c r="PFU88" s="4"/>
      <c r="PFV88" s="4"/>
      <c r="PFW88" s="4"/>
      <c r="PFX88" s="4"/>
      <c r="PFY88" s="4"/>
      <c r="PFZ88" s="4"/>
      <c r="PGA88" s="4"/>
      <c r="PGB88" s="4"/>
      <c r="PGC88" s="4"/>
      <c r="PGD88" s="4"/>
      <c r="PGE88" s="4"/>
      <c r="PGF88" s="4"/>
      <c r="PGG88" s="4"/>
      <c r="PGH88" s="4"/>
      <c r="PGI88" s="4"/>
      <c r="PGJ88" s="4"/>
      <c r="PGK88" s="4"/>
      <c r="PGL88" s="4"/>
      <c r="PGM88" s="4"/>
      <c r="PGN88" s="4"/>
      <c r="PGO88" s="4"/>
      <c r="PGP88" s="4"/>
      <c r="PGQ88" s="4"/>
      <c r="PGR88" s="4"/>
      <c r="PGS88" s="4"/>
      <c r="PGT88" s="4"/>
      <c r="PGU88" s="4"/>
      <c r="PGV88" s="4"/>
      <c r="PGW88" s="4"/>
      <c r="PGX88" s="4"/>
      <c r="PGY88" s="4"/>
      <c r="PGZ88" s="4"/>
      <c r="PHA88" s="4"/>
      <c r="PHB88" s="4"/>
      <c r="PHC88" s="4"/>
      <c r="PHD88" s="4"/>
      <c r="PHE88" s="4"/>
      <c r="PHF88" s="4"/>
      <c r="PHG88" s="4"/>
      <c r="PHH88" s="4"/>
      <c r="PHI88" s="4"/>
      <c r="PHJ88" s="4"/>
      <c r="PHK88" s="4"/>
      <c r="PHL88" s="4"/>
      <c r="PHM88" s="4"/>
      <c r="PHN88" s="4"/>
      <c r="PHO88" s="4"/>
      <c r="PHP88" s="4"/>
      <c r="PHQ88" s="4"/>
      <c r="PHR88" s="4"/>
      <c r="PHS88" s="4"/>
      <c r="PHT88" s="4"/>
      <c r="PHU88" s="4"/>
      <c r="PHV88" s="4"/>
      <c r="PHW88" s="4"/>
      <c r="PHX88" s="4"/>
      <c r="PHY88" s="4"/>
      <c r="PHZ88" s="4"/>
      <c r="PIA88" s="4"/>
      <c r="PIB88" s="4"/>
      <c r="PIC88" s="4"/>
      <c r="PID88" s="4"/>
      <c r="PIE88" s="4"/>
      <c r="PIF88" s="4"/>
      <c r="PIG88" s="4"/>
      <c r="PIH88" s="4"/>
      <c r="PII88" s="4"/>
      <c r="PIJ88" s="4"/>
      <c r="PIK88" s="4"/>
      <c r="PIL88" s="4"/>
      <c r="PIM88" s="4"/>
      <c r="PIN88" s="4"/>
      <c r="PIO88" s="4"/>
      <c r="PIP88" s="4"/>
      <c r="PIQ88" s="4"/>
      <c r="PIR88" s="4"/>
      <c r="PIS88" s="4"/>
      <c r="PIT88" s="4"/>
      <c r="PIU88" s="4"/>
      <c r="PIV88" s="4"/>
      <c r="PIW88" s="4"/>
      <c r="PIX88" s="4"/>
      <c r="PIY88" s="4"/>
      <c r="PIZ88" s="4"/>
      <c r="PJA88" s="4"/>
      <c r="PJB88" s="4"/>
      <c r="PJC88" s="4"/>
      <c r="PJD88" s="4"/>
      <c r="PJE88" s="4"/>
      <c r="PJF88" s="4"/>
      <c r="PJG88" s="4"/>
      <c r="PJH88" s="4"/>
      <c r="PJI88" s="4"/>
      <c r="PJJ88" s="4"/>
      <c r="PJK88" s="4"/>
      <c r="PJL88" s="4"/>
      <c r="PJM88" s="4"/>
      <c r="PJN88" s="4"/>
      <c r="PJO88" s="4"/>
      <c r="PJP88" s="4"/>
      <c r="PJQ88" s="4"/>
      <c r="PJR88" s="4"/>
      <c r="PJS88" s="4"/>
      <c r="PJT88" s="4"/>
      <c r="PJU88" s="4"/>
      <c r="PJV88" s="4"/>
      <c r="PJW88" s="4"/>
      <c r="PJX88" s="4"/>
      <c r="PJY88" s="4"/>
      <c r="PJZ88" s="4"/>
      <c r="PKA88" s="4"/>
      <c r="PKB88" s="4"/>
      <c r="PKC88" s="4"/>
      <c r="PKD88" s="4"/>
      <c r="PKE88" s="4"/>
      <c r="PKF88" s="4"/>
      <c r="PKG88" s="4"/>
      <c r="PKH88" s="4"/>
      <c r="PKI88" s="4"/>
      <c r="PKJ88" s="4"/>
      <c r="PKK88" s="4"/>
      <c r="PKL88" s="4"/>
      <c r="PKM88" s="4"/>
      <c r="PKN88" s="4"/>
      <c r="PKO88" s="4"/>
      <c r="PKP88" s="4"/>
      <c r="PKQ88" s="4"/>
      <c r="PKR88" s="4"/>
      <c r="PKS88" s="4"/>
      <c r="PKT88" s="4"/>
      <c r="PKU88" s="4"/>
      <c r="PKV88" s="4"/>
      <c r="PKW88" s="4"/>
      <c r="PKX88" s="4"/>
      <c r="PKY88" s="4"/>
      <c r="PKZ88" s="4"/>
      <c r="PLA88" s="4"/>
      <c r="PLB88" s="4"/>
      <c r="PLC88" s="4"/>
      <c r="PLD88" s="4"/>
      <c r="PLE88" s="4"/>
      <c r="PLF88" s="4"/>
      <c r="PLG88" s="4"/>
      <c r="PLH88" s="4"/>
      <c r="PLI88" s="4"/>
      <c r="PLJ88" s="4"/>
      <c r="PLK88" s="4"/>
      <c r="PLL88" s="4"/>
      <c r="PLM88" s="4"/>
      <c r="PLN88" s="4"/>
      <c r="PLO88" s="4"/>
      <c r="PLP88" s="4"/>
      <c r="PLQ88" s="4"/>
      <c r="PLR88" s="4"/>
      <c r="PLS88" s="4"/>
      <c r="PLT88" s="4"/>
      <c r="PLU88" s="4"/>
      <c r="PLV88" s="4"/>
      <c r="PLW88" s="4"/>
      <c r="PLX88" s="4"/>
      <c r="PLY88" s="4"/>
      <c r="PLZ88" s="4"/>
      <c r="PMA88" s="4"/>
      <c r="PMB88" s="4"/>
      <c r="PMC88" s="4"/>
      <c r="PMD88" s="4"/>
      <c r="PME88" s="4"/>
      <c r="PMF88" s="4"/>
      <c r="PMG88" s="4"/>
      <c r="PMH88" s="4"/>
      <c r="PMI88" s="4"/>
      <c r="PMJ88" s="4"/>
      <c r="PMK88" s="4"/>
      <c r="PML88" s="4"/>
      <c r="PMM88" s="4"/>
      <c r="PMN88" s="4"/>
      <c r="PMO88" s="4"/>
      <c r="PMP88" s="4"/>
      <c r="PMQ88" s="4"/>
      <c r="PMR88" s="4"/>
      <c r="PMS88" s="4"/>
      <c r="PMT88" s="4"/>
      <c r="PMU88" s="4"/>
      <c r="PMV88" s="4"/>
      <c r="PMW88" s="4"/>
      <c r="PMX88" s="4"/>
      <c r="PMY88" s="4"/>
      <c r="PMZ88" s="4"/>
      <c r="PNA88" s="4"/>
      <c r="PNB88" s="4"/>
      <c r="PNC88" s="4"/>
      <c r="PND88" s="4"/>
      <c r="PNE88" s="4"/>
      <c r="PNF88" s="4"/>
      <c r="PNG88" s="4"/>
      <c r="PNH88" s="4"/>
      <c r="PNI88" s="4"/>
      <c r="PNJ88" s="4"/>
      <c r="PNK88" s="4"/>
      <c r="PNL88" s="4"/>
      <c r="PNM88" s="4"/>
      <c r="PNN88" s="4"/>
      <c r="PNO88" s="4"/>
      <c r="PNP88" s="4"/>
      <c r="PNQ88" s="4"/>
      <c r="PNR88" s="4"/>
      <c r="PNS88" s="4"/>
      <c r="PNT88" s="4"/>
      <c r="PNU88" s="4"/>
      <c r="PNV88" s="4"/>
      <c r="PNW88" s="4"/>
      <c r="PNX88" s="4"/>
      <c r="PNY88" s="4"/>
      <c r="PNZ88" s="4"/>
      <c r="POA88" s="4"/>
      <c r="POB88" s="4"/>
      <c r="POC88" s="4"/>
      <c r="POD88" s="4"/>
      <c r="POE88" s="4"/>
      <c r="POF88" s="4"/>
      <c r="POG88" s="4"/>
      <c r="POH88" s="4"/>
      <c r="POI88" s="4"/>
      <c r="POJ88" s="4"/>
      <c r="POK88" s="4"/>
      <c r="POL88" s="4"/>
      <c r="POM88" s="4"/>
      <c r="PON88" s="4"/>
      <c r="POO88" s="4"/>
      <c r="POP88" s="4"/>
      <c r="POQ88" s="4"/>
      <c r="POR88" s="4"/>
      <c r="POS88" s="4"/>
      <c r="POT88" s="4"/>
      <c r="POU88" s="4"/>
      <c r="POV88" s="4"/>
      <c r="POW88" s="4"/>
      <c r="POX88" s="4"/>
      <c r="POY88" s="4"/>
      <c r="POZ88" s="4"/>
      <c r="PPA88" s="4"/>
      <c r="PPB88" s="4"/>
      <c r="PPC88" s="4"/>
      <c r="PPD88" s="4"/>
      <c r="PPE88" s="4"/>
      <c r="PPF88" s="4"/>
      <c r="PPG88" s="4"/>
      <c r="PPH88" s="4"/>
      <c r="PPI88" s="4"/>
      <c r="PPJ88" s="4"/>
      <c r="PPK88" s="4"/>
      <c r="PPL88" s="4"/>
      <c r="PPM88" s="4"/>
      <c r="PPN88" s="4"/>
      <c r="PPO88" s="4"/>
      <c r="PPP88" s="4"/>
      <c r="PPQ88" s="4"/>
      <c r="PPR88" s="4"/>
      <c r="PPS88" s="4"/>
      <c r="PPT88" s="4"/>
      <c r="PPU88" s="4"/>
      <c r="PPV88" s="4"/>
      <c r="PPW88" s="4"/>
      <c r="PPX88" s="4"/>
      <c r="PPY88" s="4"/>
      <c r="PPZ88" s="4"/>
      <c r="PQA88" s="4"/>
      <c r="PQB88" s="4"/>
      <c r="PQC88" s="4"/>
      <c r="PQD88" s="4"/>
      <c r="PQE88" s="4"/>
      <c r="PQF88" s="4"/>
      <c r="PQG88" s="4"/>
      <c r="PQH88" s="4"/>
      <c r="PQI88" s="4"/>
      <c r="PQJ88" s="4"/>
      <c r="PQK88" s="4"/>
      <c r="PQL88" s="4"/>
      <c r="PQM88" s="4"/>
      <c r="PQN88" s="4"/>
      <c r="PQO88" s="4"/>
      <c r="PQP88" s="4"/>
      <c r="PQQ88" s="4"/>
      <c r="PQR88" s="4"/>
      <c r="PQS88" s="4"/>
      <c r="PQT88" s="4"/>
      <c r="PQU88" s="4"/>
      <c r="PQV88" s="4"/>
      <c r="PQW88" s="4"/>
      <c r="PQX88" s="4"/>
      <c r="PQY88" s="4"/>
      <c r="PQZ88" s="4"/>
      <c r="PRA88" s="4"/>
      <c r="PRB88" s="4"/>
      <c r="PRC88" s="4"/>
      <c r="PRD88" s="4"/>
      <c r="PRE88" s="4"/>
      <c r="PRF88" s="4"/>
      <c r="PRG88" s="4"/>
      <c r="PRH88" s="4"/>
      <c r="PRI88" s="4"/>
      <c r="PRJ88" s="4"/>
      <c r="PRK88" s="4"/>
      <c r="PRL88" s="4"/>
      <c r="PRM88" s="4"/>
      <c r="PRN88" s="4"/>
      <c r="PRO88" s="4"/>
      <c r="PRP88" s="4"/>
      <c r="PRQ88" s="4"/>
      <c r="PRR88" s="4"/>
      <c r="PRS88" s="4"/>
      <c r="PRT88" s="4"/>
      <c r="PRU88" s="4"/>
      <c r="PRV88" s="4"/>
      <c r="PRW88" s="4"/>
      <c r="PRX88" s="4"/>
      <c r="PRY88" s="4"/>
      <c r="PRZ88" s="4"/>
      <c r="PSA88" s="4"/>
      <c r="PSB88" s="4"/>
      <c r="PSC88" s="4"/>
      <c r="PSD88" s="4"/>
      <c r="PSE88" s="4"/>
      <c r="PSF88" s="4"/>
      <c r="PSG88" s="4"/>
      <c r="PSH88" s="4"/>
      <c r="PSI88" s="4"/>
      <c r="PSJ88" s="4"/>
      <c r="PSK88" s="4"/>
      <c r="PSL88" s="4"/>
      <c r="PSM88" s="4"/>
      <c r="PSN88" s="4"/>
      <c r="PSO88" s="4"/>
      <c r="PSP88" s="4"/>
      <c r="PSQ88" s="4"/>
      <c r="PSR88" s="4"/>
      <c r="PSS88" s="4"/>
      <c r="PST88" s="4"/>
      <c r="PSU88" s="4"/>
      <c r="PSV88" s="4"/>
      <c r="PSW88" s="4"/>
      <c r="PSX88" s="4"/>
      <c r="PSY88" s="4"/>
      <c r="PSZ88" s="4"/>
      <c r="PTA88" s="4"/>
      <c r="PTB88" s="4"/>
      <c r="PTC88" s="4"/>
      <c r="PTD88" s="4"/>
      <c r="PTE88" s="4"/>
      <c r="PTF88" s="4"/>
      <c r="PTG88" s="4"/>
      <c r="PTH88" s="4"/>
      <c r="PTI88" s="4"/>
      <c r="PTJ88" s="4"/>
      <c r="PTK88" s="4"/>
      <c r="PTL88" s="4"/>
      <c r="PTM88" s="4"/>
      <c r="PTN88" s="4"/>
      <c r="PTO88" s="4"/>
      <c r="PTP88" s="4"/>
      <c r="PTQ88" s="4"/>
      <c r="PTR88" s="4"/>
      <c r="PTS88" s="4"/>
      <c r="PTT88" s="4"/>
      <c r="PTU88" s="4"/>
      <c r="PTV88" s="4"/>
      <c r="PTW88" s="4"/>
      <c r="PTX88" s="4"/>
      <c r="PTY88" s="4"/>
      <c r="PTZ88" s="4"/>
      <c r="PUA88" s="4"/>
      <c r="PUB88" s="4"/>
      <c r="PUC88" s="4"/>
      <c r="PUD88" s="4"/>
      <c r="PUE88" s="4"/>
      <c r="PUF88" s="4"/>
      <c r="PUG88" s="4"/>
      <c r="PUH88" s="4"/>
      <c r="PUI88" s="4"/>
      <c r="PUJ88" s="4"/>
      <c r="PUK88" s="4"/>
      <c r="PUL88" s="4"/>
      <c r="PUM88" s="4"/>
      <c r="PUN88" s="4"/>
      <c r="PUO88" s="4"/>
      <c r="PUP88" s="4"/>
      <c r="PUQ88" s="4"/>
      <c r="PUR88" s="4"/>
      <c r="PUS88" s="4"/>
      <c r="PUT88" s="4"/>
      <c r="PUU88" s="4"/>
      <c r="PUV88" s="4"/>
      <c r="PUW88" s="4"/>
      <c r="PUX88" s="4"/>
      <c r="PUY88" s="4"/>
      <c r="PUZ88" s="4"/>
      <c r="PVA88" s="4"/>
      <c r="PVB88" s="4"/>
      <c r="PVC88" s="4"/>
      <c r="PVD88" s="4"/>
      <c r="PVE88" s="4"/>
      <c r="PVF88" s="4"/>
      <c r="PVG88" s="4"/>
      <c r="PVH88" s="4"/>
      <c r="PVI88" s="4"/>
      <c r="PVJ88" s="4"/>
      <c r="PVK88" s="4"/>
      <c r="PVL88" s="4"/>
      <c r="PVM88" s="4"/>
      <c r="PVN88" s="4"/>
      <c r="PVO88" s="4"/>
      <c r="PVP88" s="4"/>
      <c r="PVQ88" s="4"/>
      <c r="PVR88" s="4"/>
      <c r="PVS88" s="4"/>
      <c r="PVT88" s="4"/>
      <c r="PVU88" s="4"/>
      <c r="PVV88" s="4"/>
      <c r="PVW88" s="4"/>
      <c r="PVX88" s="4"/>
      <c r="PVY88" s="4"/>
      <c r="PVZ88" s="4"/>
      <c r="PWA88" s="4"/>
      <c r="PWB88" s="4"/>
      <c r="PWC88" s="4"/>
      <c r="PWD88" s="4"/>
      <c r="PWE88" s="4"/>
      <c r="PWF88" s="4"/>
      <c r="PWG88" s="4"/>
      <c r="PWH88" s="4"/>
      <c r="PWI88" s="4"/>
      <c r="PWJ88" s="4"/>
      <c r="PWK88" s="4"/>
      <c r="PWL88" s="4"/>
      <c r="PWM88" s="4"/>
      <c r="PWN88" s="4"/>
      <c r="PWO88" s="4"/>
      <c r="PWP88" s="4"/>
      <c r="PWQ88" s="4"/>
      <c r="PWR88" s="4"/>
      <c r="PWS88" s="4"/>
      <c r="PWT88" s="4"/>
      <c r="PWU88" s="4"/>
      <c r="PWV88" s="4"/>
      <c r="PWW88" s="4"/>
      <c r="PWX88" s="4"/>
      <c r="PWY88" s="4"/>
      <c r="PWZ88" s="4"/>
      <c r="PXA88" s="4"/>
      <c r="PXB88" s="4"/>
      <c r="PXC88" s="4"/>
      <c r="PXD88" s="4"/>
      <c r="PXE88" s="4"/>
      <c r="PXF88" s="4"/>
      <c r="PXG88" s="4"/>
      <c r="PXH88" s="4"/>
      <c r="PXI88" s="4"/>
      <c r="PXJ88" s="4"/>
      <c r="PXK88" s="4"/>
      <c r="PXL88" s="4"/>
      <c r="PXM88" s="4"/>
      <c r="PXN88" s="4"/>
      <c r="PXO88" s="4"/>
      <c r="PXP88" s="4"/>
      <c r="PXQ88" s="4"/>
      <c r="PXR88" s="4"/>
      <c r="PXS88" s="4"/>
      <c r="PXT88" s="4"/>
      <c r="PXU88" s="4"/>
      <c r="PXV88" s="4"/>
      <c r="PXW88" s="4"/>
      <c r="PXX88" s="4"/>
      <c r="PXY88" s="4"/>
      <c r="PXZ88" s="4"/>
      <c r="PYA88" s="4"/>
      <c r="PYB88" s="4"/>
      <c r="PYC88" s="4"/>
      <c r="PYD88" s="4"/>
      <c r="PYE88" s="4"/>
      <c r="PYF88" s="4"/>
      <c r="PYG88" s="4"/>
      <c r="PYH88" s="4"/>
      <c r="PYI88" s="4"/>
      <c r="PYJ88" s="4"/>
      <c r="PYK88" s="4"/>
      <c r="PYL88" s="4"/>
      <c r="PYM88" s="4"/>
      <c r="PYN88" s="4"/>
      <c r="PYO88" s="4"/>
      <c r="PYP88" s="4"/>
      <c r="PYQ88" s="4"/>
      <c r="PYR88" s="4"/>
      <c r="PYS88" s="4"/>
      <c r="PYT88" s="4"/>
      <c r="PYU88" s="4"/>
      <c r="PYV88" s="4"/>
      <c r="PYW88" s="4"/>
      <c r="PYX88" s="4"/>
      <c r="PYY88" s="4"/>
      <c r="PYZ88" s="4"/>
      <c r="PZA88" s="4"/>
      <c r="PZB88" s="4"/>
      <c r="PZC88" s="4"/>
      <c r="PZD88" s="4"/>
      <c r="PZE88" s="4"/>
      <c r="PZF88" s="4"/>
      <c r="PZG88" s="4"/>
      <c r="PZH88" s="4"/>
      <c r="PZI88" s="4"/>
      <c r="PZJ88" s="4"/>
      <c r="PZK88" s="4"/>
      <c r="PZL88" s="4"/>
      <c r="PZM88" s="4"/>
      <c r="PZN88" s="4"/>
      <c r="PZO88" s="4"/>
      <c r="PZP88" s="4"/>
      <c r="PZQ88" s="4"/>
      <c r="PZR88" s="4"/>
      <c r="PZS88" s="4"/>
      <c r="PZT88" s="4"/>
      <c r="PZU88" s="4"/>
      <c r="PZV88" s="4"/>
      <c r="PZW88" s="4"/>
      <c r="PZX88" s="4"/>
      <c r="PZY88" s="4"/>
      <c r="PZZ88" s="4"/>
      <c r="QAA88" s="4"/>
      <c r="QAB88" s="4"/>
      <c r="QAC88" s="4"/>
      <c r="QAD88" s="4"/>
      <c r="QAE88" s="4"/>
      <c r="QAF88" s="4"/>
      <c r="QAG88" s="4"/>
      <c r="QAH88" s="4"/>
      <c r="QAI88" s="4"/>
      <c r="QAJ88" s="4"/>
      <c r="QAK88" s="4"/>
      <c r="QAL88" s="4"/>
      <c r="QAM88" s="4"/>
      <c r="QAN88" s="4"/>
      <c r="QAO88" s="4"/>
      <c r="QAP88" s="4"/>
      <c r="QAQ88" s="4"/>
      <c r="QAR88" s="4"/>
      <c r="QAS88" s="4"/>
      <c r="QAT88" s="4"/>
      <c r="QAU88" s="4"/>
      <c r="QAV88" s="4"/>
      <c r="QAW88" s="4"/>
      <c r="QAX88" s="4"/>
      <c r="QAY88" s="4"/>
      <c r="QAZ88" s="4"/>
      <c r="QBA88" s="4"/>
      <c r="QBB88" s="4"/>
      <c r="QBC88" s="4"/>
      <c r="QBD88" s="4"/>
      <c r="QBE88" s="4"/>
      <c r="QBF88" s="4"/>
      <c r="QBG88" s="4"/>
      <c r="QBH88" s="4"/>
      <c r="QBI88" s="4"/>
      <c r="QBJ88" s="4"/>
      <c r="QBK88" s="4"/>
      <c r="QBL88" s="4"/>
      <c r="QBM88" s="4"/>
      <c r="QBN88" s="4"/>
      <c r="QBO88" s="4"/>
      <c r="QBP88" s="4"/>
      <c r="QBQ88" s="4"/>
      <c r="QBR88" s="4"/>
      <c r="QBS88" s="4"/>
      <c r="QBT88" s="4"/>
      <c r="QBU88" s="4"/>
      <c r="QBV88" s="4"/>
      <c r="QBW88" s="4"/>
      <c r="QBX88" s="4"/>
      <c r="QBY88" s="4"/>
      <c r="QBZ88" s="4"/>
      <c r="QCA88" s="4"/>
      <c r="QCB88" s="4"/>
      <c r="QCC88" s="4"/>
      <c r="QCD88" s="4"/>
      <c r="QCE88" s="4"/>
      <c r="QCF88" s="4"/>
      <c r="QCG88" s="4"/>
      <c r="QCH88" s="4"/>
      <c r="QCI88" s="4"/>
      <c r="QCJ88" s="4"/>
      <c r="QCK88" s="4"/>
      <c r="QCL88" s="4"/>
      <c r="QCM88" s="4"/>
      <c r="QCN88" s="4"/>
      <c r="QCO88" s="4"/>
      <c r="QCP88" s="4"/>
      <c r="QCQ88" s="4"/>
      <c r="QCR88" s="4"/>
      <c r="QCS88" s="4"/>
      <c r="QCT88" s="4"/>
      <c r="QCU88" s="4"/>
      <c r="QCV88" s="4"/>
      <c r="QCW88" s="4"/>
      <c r="QCX88" s="4"/>
      <c r="QCY88" s="4"/>
      <c r="QCZ88" s="4"/>
      <c r="QDA88" s="4"/>
      <c r="QDB88" s="4"/>
      <c r="QDC88" s="4"/>
      <c r="QDD88" s="4"/>
      <c r="QDE88" s="4"/>
      <c r="QDF88" s="4"/>
      <c r="QDG88" s="4"/>
      <c r="QDH88" s="4"/>
      <c r="QDI88" s="4"/>
      <c r="QDJ88" s="4"/>
      <c r="QDK88" s="4"/>
      <c r="QDL88" s="4"/>
      <c r="QDM88" s="4"/>
      <c r="QDN88" s="4"/>
      <c r="QDO88" s="4"/>
      <c r="QDP88" s="4"/>
      <c r="QDQ88" s="4"/>
      <c r="QDR88" s="4"/>
      <c r="QDS88" s="4"/>
      <c r="QDT88" s="4"/>
      <c r="QDU88" s="4"/>
      <c r="QDV88" s="4"/>
      <c r="QDW88" s="4"/>
      <c r="QDX88" s="4"/>
      <c r="QDY88" s="4"/>
      <c r="QDZ88" s="4"/>
      <c r="QEA88" s="4"/>
      <c r="QEB88" s="4"/>
      <c r="QEC88" s="4"/>
      <c r="QED88" s="4"/>
      <c r="QEE88" s="4"/>
      <c r="QEF88" s="4"/>
      <c r="QEG88" s="4"/>
      <c r="QEH88" s="4"/>
      <c r="QEI88" s="4"/>
      <c r="QEJ88" s="4"/>
      <c r="QEK88" s="4"/>
      <c r="QEL88" s="4"/>
      <c r="QEM88" s="4"/>
      <c r="QEN88" s="4"/>
      <c r="QEO88" s="4"/>
      <c r="QEP88" s="4"/>
      <c r="QEQ88" s="4"/>
      <c r="QER88" s="4"/>
      <c r="QES88" s="4"/>
      <c r="QET88" s="4"/>
      <c r="QEU88" s="4"/>
      <c r="QEV88" s="4"/>
      <c r="QEW88" s="4"/>
      <c r="QEX88" s="4"/>
      <c r="QEY88" s="4"/>
      <c r="QEZ88" s="4"/>
      <c r="QFA88" s="4"/>
      <c r="QFB88" s="4"/>
      <c r="QFC88" s="4"/>
      <c r="QFD88" s="4"/>
      <c r="QFE88" s="4"/>
      <c r="QFF88" s="4"/>
      <c r="QFG88" s="4"/>
      <c r="QFH88" s="4"/>
      <c r="QFI88" s="4"/>
      <c r="QFJ88" s="4"/>
      <c r="QFK88" s="4"/>
      <c r="QFL88" s="4"/>
      <c r="QFM88" s="4"/>
      <c r="QFN88" s="4"/>
      <c r="QFO88" s="4"/>
      <c r="QFP88" s="4"/>
      <c r="QFQ88" s="4"/>
      <c r="QFR88" s="4"/>
      <c r="QFS88" s="4"/>
      <c r="QFT88" s="4"/>
      <c r="QFU88" s="4"/>
      <c r="QFV88" s="4"/>
      <c r="QFW88" s="4"/>
      <c r="QFX88" s="4"/>
      <c r="QFY88" s="4"/>
      <c r="QFZ88" s="4"/>
      <c r="QGA88" s="4"/>
      <c r="QGB88" s="4"/>
      <c r="QGC88" s="4"/>
      <c r="QGD88" s="4"/>
      <c r="QGE88" s="4"/>
      <c r="QGF88" s="4"/>
      <c r="QGG88" s="4"/>
      <c r="QGH88" s="4"/>
      <c r="QGI88" s="4"/>
      <c r="QGJ88" s="4"/>
      <c r="QGK88" s="4"/>
      <c r="QGL88" s="4"/>
      <c r="QGM88" s="4"/>
      <c r="QGN88" s="4"/>
      <c r="QGO88" s="4"/>
      <c r="QGP88" s="4"/>
      <c r="QGQ88" s="4"/>
      <c r="QGR88" s="4"/>
      <c r="QGS88" s="4"/>
      <c r="QGT88" s="4"/>
      <c r="QGU88" s="4"/>
      <c r="QGV88" s="4"/>
      <c r="QGW88" s="4"/>
      <c r="QGX88" s="4"/>
      <c r="QGY88" s="4"/>
      <c r="QGZ88" s="4"/>
      <c r="QHA88" s="4"/>
      <c r="QHB88" s="4"/>
      <c r="QHC88" s="4"/>
      <c r="QHD88" s="4"/>
      <c r="QHE88" s="4"/>
      <c r="QHF88" s="4"/>
      <c r="QHG88" s="4"/>
      <c r="QHH88" s="4"/>
      <c r="QHI88" s="4"/>
      <c r="QHJ88" s="4"/>
      <c r="QHK88" s="4"/>
      <c r="QHL88" s="4"/>
      <c r="QHM88" s="4"/>
      <c r="QHN88" s="4"/>
      <c r="QHO88" s="4"/>
      <c r="QHP88" s="4"/>
      <c r="QHQ88" s="4"/>
      <c r="QHR88" s="4"/>
      <c r="QHS88" s="4"/>
      <c r="QHT88" s="4"/>
      <c r="QHU88" s="4"/>
      <c r="QHV88" s="4"/>
      <c r="QHW88" s="4"/>
      <c r="QHX88" s="4"/>
      <c r="QHY88" s="4"/>
      <c r="QHZ88" s="4"/>
      <c r="QIA88" s="4"/>
      <c r="QIB88" s="4"/>
      <c r="QIC88" s="4"/>
      <c r="QID88" s="4"/>
      <c r="QIE88" s="4"/>
      <c r="QIF88" s="4"/>
      <c r="QIG88" s="4"/>
      <c r="QIH88" s="4"/>
      <c r="QII88" s="4"/>
      <c r="QIJ88" s="4"/>
      <c r="QIK88" s="4"/>
      <c r="QIL88" s="4"/>
      <c r="QIM88" s="4"/>
      <c r="QIN88" s="4"/>
      <c r="QIO88" s="4"/>
      <c r="QIP88" s="4"/>
      <c r="QIQ88" s="4"/>
      <c r="QIR88" s="4"/>
      <c r="QIS88" s="4"/>
      <c r="QIT88" s="4"/>
      <c r="QIU88" s="4"/>
      <c r="QIV88" s="4"/>
      <c r="QIW88" s="4"/>
      <c r="QIX88" s="4"/>
      <c r="QIY88" s="4"/>
      <c r="QIZ88" s="4"/>
      <c r="QJA88" s="4"/>
      <c r="QJB88" s="4"/>
      <c r="QJC88" s="4"/>
      <c r="QJD88" s="4"/>
      <c r="QJE88" s="4"/>
      <c r="QJF88" s="4"/>
      <c r="QJG88" s="4"/>
      <c r="QJH88" s="4"/>
      <c r="QJI88" s="4"/>
      <c r="QJJ88" s="4"/>
      <c r="QJK88" s="4"/>
      <c r="QJL88" s="4"/>
      <c r="QJM88" s="4"/>
      <c r="QJN88" s="4"/>
      <c r="QJO88" s="4"/>
      <c r="QJP88" s="4"/>
      <c r="QJQ88" s="4"/>
      <c r="QJR88" s="4"/>
      <c r="QJS88" s="4"/>
      <c r="QJT88" s="4"/>
      <c r="QJU88" s="4"/>
      <c r="QJV88" s="4"/>
      <c r="QJW88" s="4"/>
      <c r="QJX88" s="4"/>
      <c r="QJY88" s="4"/>
      <c r="QJZ88" s="4"/>
      <c r="QKA88" s="4"/>
      <c r="QKB88" s="4"/>
      <c r="QKC88" s="4"/>
      <c r="QKD88" s="4"/>
      <c r="QKE88" s="4"/>
      <c r="QKF88" s="4"/>
      <c r="QKG88" s="4"/>
      <c r="QKH88" s="4"/>
      <c r="QKI88" s="4"/>
      <c r="QKJ88" s="4"/>
      <c r="QKK88" s="4"/>
      <c r="QKL88" s="4"/>
      <c r="QKM88" s="4"/>
      <c r="QKN88" s="4"/>
      <c r="QKO88" s="4"/>
      <c r="QKP88" s="4"/>
      <c r="QKQ88" s="4"/>
      <c r="QKR88" s="4"/>
      <c r="QKS88" s="4"/>
      <c r="QKT88" s="4"/>
      <c r="QKU88" s="4"/>
      <c r="QKV88" s="4"/>
      <c r="QKW88" s="4"/>
      <c r="QKX88" s="4"/>
      <c r="QKY88" s="4"/>
      <c r="QKZ88" s="4"/>
      <c r="QLA88" s="4"/>
      <c r="QLB88" s="4"/>
      <c r="QLC88" s="4"/>
      <c r="QLD88" s="4"/>
      <c r="QLE88" s="4"/>
      <c r="QLF88" s="4"/>
      <c r="QLG88" s="4"/>
      <c r="QLH88" s="4"/>
      <c r="QLI88" s="4"/>
      <c r="QLJ88" s="4"/>
      <c r="QLK88" s="4"/>
      <c r="QLL88" s="4"/>
      <c r="QLM88" s="4"/>
      <c r="QLN88" s="4"/>
      <c r="QLO88" s="4"/>
      <c r="QLP88" s="4"/>
      <c r="QLQ88" s="4"/>
      <c r="QLR88" s="4"/>
      <c r="QLS88" s="4"/>
      <c r="QLT88" s="4"/>
      <c r="QLU88" s="4"/>
      <c r="QLV88" s="4"/>
      <c r="QLW88" s="4"/>
      <c r="QLX88" s="4"/>
      <c r="QLY88" s="4"/>
      <c r="QLZ88" s="4"/>
      <c r="QMA88" s="4"/>
      <c r="QMB88" s="4"/>
      <c r="QMC88" s="4"/>
      <c r="QMD88" s="4"/>
      <c r="QME88" s="4"/>
      <c r="QMF88" s="4"/>
      <c r="QMG88" s="4"/>
      <c r="QMH88" s="4"/>
      <c r="QMI88" s="4"/>
      <c r="QMJ88" s="4"/>
      <c r="QMK88" s="4"/>
      <c r="QML88" s="4"/>
      <c r="QMM88" s="4"/>
      <c r="QMN88" s="4"/>
      <c r="QMO88" s="4"/>
      <c r="QMP88" s="4"/>
      <c r="QMQ88" s="4"/>
      <c r="QMR88" s="4"/>
      <c r="QMS88" s="4"/>
      <c r="QMT88" s="4"/>
      <c r="QMU88" s="4"/>
      <c r="QMV88" s="4"/>
      <c r="QMW88" s="4"/>
      <c r="QMX88" s="4"/>
      <c r="QMY88" s="4"/>
      <c r="QMZ88" s="4"/>
      <c r="QNA88" s="4"/>
      <c r="QNB88" s="4"/>
      <c r="QNC88" s="4"/>
      <c r="QND88" s="4"/>
      <c r="QNE88" s="4"/>
      <c r="QNF88" s="4"/>
      <c r="QNG88" s="4"/>
      <c r="QNH88" s="4"/>
      <c r="QNI88" s="4"/>
      <c r="QNJ88" s="4"/>
      <c r="QNK88" s="4"/>
      <c r="QNL88" s="4"/>
      <c r="QNM88" s="4"/>
      <c r="QNN88" s="4"/>
      <c r="QNO88" s="4"/>
      <c r="QNP88" s="4"/>
      <c r="QNQ88" s="4"/>
      <c r="QNR88" s="4"/>
      <c r="QNS88" s="4"/>
      <c r="QNT88" s="4"/>
      <c r="QNU88" s="4"/>
      <c r="QNV88" s="4"/>
      <c r="QNW88" s="4"/>
      <c r="QNX88" s="4"/>
      <c r="QNY88" s="4"/>
      <c r="QNZ88" s="4"/>
      <c r="QOA88" s="4"/>
      <c r="QOB88" s="4"/>
      <c r="QOC88" s="4"/>
      <c r="QOD88" s="4"/>
      <c r="QOE88" s="4"/>
      <c r="QOF88" s="4"/>
      <c r="QOG88" s="4"/>
      <c r="QOH88" s="4"/>
      <c r="QOI88" s="4"/>
      <c r="QOJ88" s="4"/>
      <c r="QOK88" s="4"/>
      <c r="QOL88" s="4"/>
      <c r="QOM88" s="4"/>
      <c r="QON88" s="4"/>
      <c r="QOO88" s="4"/>
      <c r="QOP88" s="4"/>
      <c r="QOQ88" s="4"/>
      <c r="QOR88" s="4"/>
      <c r="QOS88" s="4"/>
      <c r="QOT88" s="4"/>
      <c r="QOU88" s="4"/>
      <c r="QOV88" s="4"/>
      <c r="QOW88" s="4"/>
      <c r="QOX88" s="4"/>
      <c r="QOY88" s="4"/>
      <c r="QOZ88" s="4"/>
      <c r="QPA88" s="4"/>
      <c r="QPB88" s="4"/>
      <c r="QPC88" s="4"/>
      <c r="QPD88" s="4"/>
      <c r="QPE88" s="4"/>
      <c r="QPF88" s="4"/>
      <c r="QPG88" s="4"/>
      <c r="QPH88" s="4"/>
      <c r="QPI88" s="4"/>
      <c r="QPJ88" s="4"/>
      <c r="QPK88" s="4"/>
      <c r="QPL88" s="4"/>
      <c r="QPM88" s="4"/>
      <c r="QPN88" s="4"/>
      <c r="QPO88" s="4"/>
      <c r="QPP88" s="4"/>
      <c r="QPQ88" s="4"/>
      <c r="QPR88" s="4"/>
      <c r="QPS88" s="4"/>
      <c r="QPT88" s="4"/>
      <c r="QPU88" s="4"/>
      <c r="QPV88" s="4"/>
      <c r="QPW88" s="4"/>
      <c r="QPX88" s="4"/>
      <c r="QPY88" s="4"/>
      <c r="QPZ88" s="4"/>
      <c r="QQA88" s="4"/>
      <c r="QQB88" s="4"/>
      <c r="QQC88" s="4"/>
      <c r="QQD88" s="4"/>
      <c r="QQE88" s="4"/>
      <c r="QQF88" s="4"/>
      <c r="QQG88" s="4"/>
      <c r="QQH88" s="4"/>
      <c r="QQI88" s="4"/>
      <c r="QQJ88" s="4"/>
      <c r="QQK88" s="4"/>
      <c r="QQL88" s="4"/>
      <c r="QQM88" s="4"/>
      <c r="QQN88" s="4"/>
      <c r="QQO88" s="4"/>
      <c r="QQP88" s="4"/>
      <c r="QQQ88" s="4"/>
      <c r="QQR88" s="4"/>
      <c r="QQS88" s="4"/>
      <c r="QQT88" s="4"/>
      <c r="QQU88" s="4"/>
      <c r="QQV88" s="4"/>
      <c r="QQW88" s="4"/>
      <c r="QQX88" s="4"/>
      <c r="QQY88" s="4"/>
      <c r="QQZ88" s="4"/>
      <c r="QRA88" s="4"/>
      <c r="QRB88" s="4"/>
      <c r="QRC88" s="4"/>
      <c r="QRD88" s="4"/>
      <c r="QRE88" s="4"/>
      <c r="QRF88" s="4"/>
      <c r="QRG88" s="4"/>
      <c r="QRH88" s="4"/>
      <c r="QRI88" s="4"/>
      <c r="QRJ88" s="4"/>
      <c r="QRK88" s="4"/>
      <c r="QRL88" s="4"/>
      <c r="QRM88" s="4"/>
      <c r="QRN88" s="4"/>
      <c r="QRO88" s="4"/>
      <c r="QRP88" s="4"/>
      <c r="QRQ88" s="4"/>
      <c r="QRR88" s="4"/>
      <c r="QRS88" s="4"/>
      <c r="QRT88" s="4"/>
      <c r="QRU88" s="4"/>
      <c r="QRV88" s="4"/>
      <c r="QRW88" s="4"/>
      <c r="QRX88" s="4"/>
      <c r="QRY88" s="4"/>
      <c r="QRZ88" s="4"/>
      <c r="QSA88" s="4"/>
      <c r="QSB88" s="4"/>
      <c r="QSC88" s="4"/>
      <c r="QSD88" s="4"/>
      <c r="QSE88" s="4"/>
      <c r="QSF88" s="4"/>
      <c r="QSG88" s="4"/>
      <c r="QSH88" s="4"/>
      <c r="QSI88" s="4"/>
      <c r="QSJ88" s="4"/>
      <c r="QSK88" s="4"/>
      <c r="QSL88" s="4"/>
      <c r="QSM88" s="4"/>
      <c r="QSN88" s="4"/>
      <c r="QSO88" s="4"/>
      <c r="QSP88" s="4"/>
      <c r="QSQ88" s="4"/>
      <c r="QSR88" s="4"/>
      <c r="QSS88" s="4"/>
      <c r="QST88" s="4"/>
      <c r="QSU88" s="4"/>
      <c r="QSV88" s="4"/>
      <c r="QSW88" s="4"/>
      <c r="QSX88" s="4"/>
      <c r="QSY88" s="4"/>
      <c r="QSZ88" s="4"/>
      <c r="QTA88" s="4"/>
      <c r="QTB88" s="4"/>
      <c r="QTC88" s="4"/>
      <c r="QTD88" s="4"/>
      <c r="QTE88" s="4"/>
      <c r="QTF88" s="4"/>
      <c r="QTG88" s="4"/>
      <c r="QTH88" s="4"/>
      <c r="QTI88" s="4"/>
      <c r="QTJ88" s="4"/>
      <c r="QTK88" s="4"/>
      <c r="QTL88" s="4"/>
      <c r="QTM88" s="4"/>
      <c r="QTN88" s="4"/>
      <c r="QTO88" s="4"/>
      <c r="QTP88" s="4"/>
      <c r="QTQ88" s="4"/>
      <c r="QTR88" s="4"/>
      <c r="QTS88" s="4"/>
      <c r="QTT88" s="4"/>
      <c r="QTU88" s="4"/>
      <c r="QTV88" s="4"/>
      <c r="QTW88" s="4"/>
      <c r="QTX88" s="4"/>
      <c r="QTY88" s="4"/>
      <c r="QTZ88" s="4"/>
      <c r="QUA88" s="4"/>
      <c r="QUB88" s="4"/>
      <c r="QUC88" s="4"/>
      <c r="QUD88" s="4"/>
      <c r="QUE88" s="4"/>
      <c r="QUF88" s="4"/>
      <c r="QUG88" s="4"/>
      <c r="QUH88" s="4"/>
      <c r="QUI88" s="4"/>
      <c r="QUJ88" s="4"/>
      <c r="QUK88" s="4"/>
      <c r="QUL88" s="4"/>
      <c r="QUM88" s="4"/>
      <c r="QUN88" s="4"/>
      <c r="QUO88" s="4"/>
      <c r="QUP88" s="4"/>
      <c r="QUQ88" s="4"/>
      <c r="QUR88" s="4"/>
      <c r="QUS88" s="4"/>
      <c r="QUT88" s="4"/>
      <c r="QUU88" s="4"/>
      <c r="QUV88" s="4"/>
      <c r="QUW88" s="4"/>
      <c r="QUX88" s="4"/>
      <c r="QUY88" s="4"/>
      <c r="QUZ88" s="4"/>
      <c r="QVA88" s="4"/>
      <c r="QVB88" s="4"/>
      <c r="QVC88" s="4"/>
      <c r="QVD88" s="4"/>
      <c r="QVE88" s="4"/>
      <c r="QVF88" s="4"/>
      <c r="QVG88" s="4"/>
      <c r="QVH88" s="4"/>
      <c r="QVI88" s="4"/>
      <c r="QVJ88" s="4"/>
      <c r="QVK88" s="4"/>
      <c r="QVL88" s="4"/>
      <c r="QVM88" s="4"/>
      <c r="QVN88" s="4"/>
      <c r="QVO88" s="4"/>
      <c r="QVP88" s="4"/>
      <c r="QVQ88" s="4"/>
      <c r="QVR88" s="4"/>
      <c r="QVS88" s="4"/>
      <c r="QVT88" s="4"/>
      <c r="QVU88" s="4"/>
      <c r="QVV88" s="4"/>
      <c r="QVW88" s="4"/>
      <c r="QVX88" s="4"/>
      <c r="QVY88" s="4"/>
      <c r="QVZ88" s="4"/>
      <c r="QWA88" s="4"/>
      <c r="QWB88" s="4"/>
      <c r="QWC88" s="4"/>
      <c r="QWD88" s="4"/>
      <c r="QWE88" s="4"/>
      <c r="QWF88" s="4"/>
      <c r="QWG88" s="4"/>
      <c r="QWH88" s="4"/>
      <c r="QWI88" s="4"/>
      <c r="QWJ88" s="4"/>
      <c r="QWK88" s="4"/>
      <c r="QWL88" s="4"/>
      <c r="QWM88" s="4"/>
      <c r="QWN88" s="4"/>
      <c r="QWO88" s="4"/>
      <c r="QWP88" s="4"/>
      <c r="QWQ88" s="4"/>
      <c r="QWR88" s="4"/>
      <c r="QWS88" s="4"/>
      <c r="QWT88" s="4"/>
      <c r="QWU88" s="4"/>
      <c r="QWV88" s="4"/>
      <c r="QWW88" s="4"/>
      <c r="QWX88" s="4"/>
      <c r="QWY88" s="4"/>
      <c r="QWZ88" s="4"/>
      <c r="QXA88" s="4"/>
      <c r="QXB88" s="4"/>
      <c r="QXC88" s="4"/>
      <c r="QXD88" s="4"/>
      <c r="QXE88" s="4"/>
      <c r="QXF88" s="4"/>
      <c r="QXG88" s="4"/>
      <c r="QXH88" s="4"/>
      <c r="QXI88" s="4"/>
      <c r="QXJ88" s="4"/>
      <c r="QXK88" s="4"/>
      <c r="QXL88" s="4"/>
      <c r="QXM88" s="4"/>
      <c r="QXN88" s="4"/>
      <c r="QXO88" s="4"/>
      <c r="QXP88" s="4"/>
      <c r="QXQ88" s="4"/>
      <c r="QXR88" s="4"/>
      <c r="QXS88" s="4"/>
      <c r="QXT88" s="4"/>
      <c r="QXU88" s="4"/>
      <c r="QXV88" s="4"/>
      <c r="QXW88" s="4"/>
      <c r="QXX88" s="4"/>
      <c r="QXY88" s="4"/>
      <c r="QXZ88" s="4"/>
      <c r="QYA88" s="4"/>
      <c r="QYB88" s="4"/>
      <c r="QYC88" s="4"/>
      <c r="QYD88" s="4"/>
      <c r="QYE88" s="4"/>
      <c r="QYF88" s="4"/>
      <c r="QYG88" s="4"/>
      <c r="QYH88" s="4"/>
      <c r="QYI88" s="4"/>
      <c r="QYJ88" s="4"/>
      <c r="QYK88" s="4"/>
      <c r="QYL88" s="4"/>
      <c r="QYM88" s="4"/>
      <c r="QYN88" s="4"/>
      <c r="QYO88" s="4"/>
      <c r="QYP88" s="4"/>
      <c r="QYQ88" s="4"/>
      <c r="QYR88" s="4"/>
      <c r="QYS88" s="4"/>
      <c r="QYT88" s="4"/>
      <c r="QYU88" s="4"/>
      <c r="QYV88" s="4"/>
      <c r="QYW88" s="4"/>
      <c r="QYX88" s="4"/>
      <c r="QYY88" s="4"/>
      <c r="QYZ88" s="4"/>
      <c r="QZA88" s="4"/>
      <c r="QZB88" s="4"/>
      <c r="QZC88" s="4"/>
      <c r="QZD88" s="4"/>
      <c r="QZE88" s="4"/>
      <c r="QZF88" s="4"/>
      <c r="QZG88" s="4"/>
      <c r="QZH88" s="4"/>
      <c r="QZI88" s="4"/>
      <c r="QZJ88" s="4"/>
      <c r="QZK88" s="4"/>
      <c r="QZL88" s="4"/>
      <c r="QZM88" s="4"/>
      <c r="QZN88" s="4"/>
      <c r="QZO88" s="4"/>
      <c r="QZP88" s="4"/>
      <c r="QZQ88" s="4"/>
      <c r="QZR88" s="4"/>
      <c r="QZS88" s="4"/>
      <c r="QZT88" s="4"/>
      <c r="QZU88" s="4"/>
      <c r="QZV88" s="4"/>
      <c r="QZW88" s="4"/>
      <c r="QZX88" s="4"/>
      <c r="QZY88" s="4"/>
      <c r="QZZ88" s="4"/>
      <c r="RAA88" s="4"/>
      <c r="RAB88" s="4"/>
      <c r="RAC88" s="4"/>
      <c r="RAD88" s="4"/>
      <c r="RAE88" s="4"/>
      <c r="RAF88" s="4"/>
      <c r="RAG88" s="4"/>
      <c r="RAH88" s="4"/>
      <c r="RAI88" s="4"/>
      <c r="RAJ88" s="4"/>
      <c r="RAK88" s="4"/>
      <c r="RAL88" s="4"/>
      <c r="RAM88" s="4"/>
      <c r="RAN88" s="4"/>
      <c r="RAO88" s="4"/>
      <c r="RAP88" s="4"/>
      <c r="RAQ88" s="4"/>
      <c r="RAR88" s="4"/>
      <c r="RAS88" s="4"/>
      <c r="RAT88" s="4"/>
      <c r="RAU88" s="4"/>
      <c r="RAV88" s="4"/>
      <c r="RAW88" s="4"/>
      <c r="RAX88" s="4"/>
      <c r="RAY88" s="4"/>
      <c r="RAZ88" s="4"/>
      <c r="RBA88" s="4"/>
      <c r="RBB88" s="4"/>
      <c r="RBC88" s="4"/>
      <c r="RBD88" s="4"/>
      <c r="RBE88" s="4"/>
      <c r="RBF88" s="4"/>
      <c r="RBG88" s="4"/>
      <c r="RBH88" s="4"/>
      <c r="RBI88" s="4"/>
      <c r="RBJ88" s="4"/>
      <c r="RBK88" s="4"/>
      <c r="RBL88" s="4"/>
      <c r="RBM88" s="4"/>
      <c r="RBN88" s="4"/>
      <c r="RBO88" s="4"/>
      <c r="RBP88" s="4"/>
      <c r="RBQ88" s="4"/>
      <c r="RBR88" s="4"/>
      <c r="RBS88" s="4"/>
      <c r="RBT88" s="4"/>
      <c r="RBU88" s="4"/>
      <c r="RBV88" s="4"/>
      <c r="RBW88" s="4"/>
      <c r="RBX88" s="4"/>
      <c r="RBY88" s="4"/>
      <c r="RBZ88" s="4"/>
      <c r="RCA88" s="4"/>
      <c r="RCB88" s="4"/>
      <c r="RCC88" s="4"/>
      <c r="RCD88" s="4"/>
      <c r="RCE88" s="4"/>
      <c r="RCF88" s="4"/>
      <c r="RCG88" s="4"/>
      <c r="RCH88" s="4"/>
      <c r="RCI88" s="4"/>
      <c r="RCJ88" s="4"/>
      <c r="RCK88" s="4"/>
      <c r="RCL88" s="4"/>
      <c r="RCM88" s="4"/>
      <c r="RCN88" s="4"/>
      <c r="RCO88" s="4"/>
      <c r="RCP88" s="4"/>
      <c r="RCQ88" s="4"/>
      <c r="RCR88" s="4"/>
      <c r="RCS88" s="4"/>
      <c r="RCT88" s="4"/>
      <c r="RCU88" s="4"/>
      <c r="RCV88" s="4"/>
      <c r="RCW88" s="4"/>
      <c r="RCX88" s="4"/>
      <c r="RCY88" s="4"/>
      <c r="RCZ88" s="4"/>
      <c r="RDA88" s="4"/>
      <c r="RDB88" s="4"/>
      <c r="RDC88" s="4"/>
      <c r="RDD88" s="4"/>
      <c r="RDE88" s="4"/>
      <c r="RDF88" s="4"/>
      <c r="RDG88" s="4"/>
      <c r="RDH88" s="4"/>
      <c r="RDI88" s="4"/>
      <c r="RDJ88" s="4"/>
      <c r="RDK88" s="4"/>
      <c r="RDL88" s="4"/>
      <c r="RDM88" s="4"/>
      <c r="RDN88" s="4"/>
      <c r="RDO88" s="4"/>
      <c r="RDP88" s="4"/>
      <c r="RDQ88" s="4"/>
      <c r="RDR88" s="4"/>
      <c r="RDS88" s="4"/>
      <c r="RDT88" s="4"/>
      <c r="RDU88" s="4"/>
      <c r="RDV88" s="4"/>
      <c r="RDW88" s="4"/>
      <c r="RDX88" s="4"/>
      <c r="RDY88" s="4"/>
      <c r="RDZ88" s="4"/>
      <c r="REA88" s="4"/>
      <c r="REB88" s="4"/>
      <c r="REC88" s="4"/>
      <c r="RED88" s="4"/>
      <c r="REE88" s="4"/>
      <c r="REF88" s="4"/>
      <c r="REG88" s="4"/>
      <c r="REH88" s="4"/>
      <c r="REI88" s="4"/>
      <c r="REJ88" s="4"/>
      <c r="REK88" s="4"/>
      <c r="REL88" s="4"/>
      <c r="REM88" s="4"/>
      <c r="REN88" s="4"/>
      <c r="REO88" s="4"/>
      <c r="REP88" s="4"/>
      <c r="REQ88" s="4"/>
      <c r="RER88" s="4"/>
      <c r="RES88" s="4"/>
      <c r="RET88" s="4"/>
      <c r="REU88" s="4"/>
      <c r="REV88" s="4"/>
      <c r="REW88" s="4"/>
      <c r="REX88" s="4"/>
      <c r="REY88" s="4"/>
      <c r="REZ88" s="4"/>
      <c r="RFA88" s="4"/>
      <c r="RFB88" s="4"/>
      <c r="RFC88" s="4"/>
      <c r="RFD88" s="4"/>
      <c r="RFE88" s="4"/>
      <c r="RFF88" s="4"/>
      <c r="RFG88" s="4"/>
      <c r="RFH88" s="4"/>
      <c r="RFI88" s="4"/>
      <c r="RFJ88" s="4"/>
      <c r="RFK88" s="4"/>
      <c r="RFL88" s="4"/>
      <c r="RFM88" s="4"/>
      <c r="RFN88" s="4"/>
      <c r="RFO88" s="4"/>
      <c r="RFP88" s="4"/>
      <c r="RFQ88" s="4"/>
      <c r="RFR88" s="4"/>
      <c r="RFS88" s="4"/>
      <c r="RFT88" s="4"/>
      <c r="RFU88" s="4"/>
      <c r="RFV88" s="4"/>
      <c r="RFW88" s="4"/>
      <c r="RFX88" s="4"/>
      <c r="RFY88" s="4"/>
      <c r="RFZ88" s="4"/>
      <c r="RGA88" s="4"/>
      <c r="RGB88" s="4"/>
      <c r="RGC88" s="4"/>
      <c r="RGD88" s="4"/>
      <c r="RGE88" s="4"/>
      <c r="RGF88" s="4"/>
      <c r="RGG88" s="4"/>
      <c r="RGH88" s="4"/>
      <c r="RGI88" s="4"/>
      <c r="RGJ88" s="4"/>
      <c r="RGK88" s="4"/>
      <c r="RGL88" s="4"/>
      <c r="RGM88" s="4"/>
      <c r="RGN88" s="4"/>
      <c r="RGO88" s="4"/>
      <c r="RGP88" s="4"/>
      <c r="RGQ88" s="4"/>
      <c r="RGR88" s="4"/>
      <c r="RGS88" s="4"/>
      <c r="RGT88" s="4"/>
      <c r="RGU88" s="4"/>
      <c r="RGV88" s="4"/>
      <c r="RGW88" s="4"/>
      <c r="RGX88" s="4"/>
      <c r="RGY88" s="4"/>
      <c r="RGZ88" s="4"/>
      <c r="RHA88" s="4"/>
      <c r="RHB88" s="4"/>
      <c r="RHC88" s="4"/>
      <c r="RHD88" s="4"/>
      <c r="RHE88" s="4"/>
      <c r="RHF88" s="4"/>
      <c r="RHG88" s="4"/>
      <c r="RHH88" s="4"/>
      <c r="RHI88" s="4"/>
      <c r="RHJ88" s="4"/>
      <c r="RHK88" s="4"/>
      <c r="RHL88" s="4"/>
      <c r="RHM88" s="4"/>
      <c r="RHN88" s="4"/>
      <c r="RHO88" s="4"/>
      <c r="RHP88" s="4"/>
      <c r="RHQ88" s="4"/>
      <c r="RHR88" s="4"/>
      <c r="RHS88" s="4"/>
      <c r="RHT88" s="4"/>
      <c r="RHU88" s="4"/>
      <c r="RHV88" s="4"/>
      <c r="RHW88" s="4"/>
      <c r="RHX88" s="4"/>
      <c r="RHY88" s="4"/>
      <c r="RHZ88" s="4"/>
      <c r="RIA88" s="4"/>
      <c r="RIB88" s="4"/>
      <c r="RIC88" s="4"/>
      <c r="RID88" s="4"/>
      <c r="RIE88" s="4"/>
      <c r="RIF88" s="4"/>
      <c r="RIG88" s="4"/>
      <c r="RIH88" s="4"/>
      <c r="RII88" s="4"/>
      <c r="RIJ88" s="4"/>
      <c r="RIK88" s="4"/>
      <c r="RIL88" s="4"/>
      <c r="RIM88" s="4"/>
      <c r="RIN88" s="4"/>
      <c r="RIO88" s="4"/>
      <c r="RIP88" s="4"/>
      <c r="RIQ88" s="4"/>
      <c r="RIR88" s="4"/>
      <c r="RIS88" s="4"/>
      <c r="RIT88" s="4"/>
      <c r="RIU88" s="4"/>
      <c r="RIV88" s="4"/>
      <c r="RIW88" s="4"/>
      <c r="RIX88" s="4"/>
      <c r="RIY88" s="4"/>
      <c r="RIZ88" s="4"/>
      <c r="RJA88" s="4"/>
      <c r="RJB88" s="4"/>
      <c r="RJC88" s="4"/>
      <c r="RJD88" s="4"/>
      <c r="RJE88" s="4"/>
      <c r="RJF88" s="4"/>
      <c r="RJG88" s="4"/>
      <c r="RJH88" s="4"/>
      <c r="RJI88" s="4"/>
      <c r="RJJ88" s="4"/>
      <c r="RJK88" s="4"/>
      <c r="RJL88" s="4"/>
      <c r="RJM88" s="4"/>
      <c r="RJN88" s="4"/>
      <c r="RJO88" s="4"/>
      <c r="RJP88" s="4"/>
      <c r="RJQ88" s="4"/>
      <c r="RJR88" s="4"/>
      <c r="RJS88" s="4"/>
      <c r="RJT88" s="4"/>
      <c r="RJU88" s="4"/>
      <c r="RJV88" s="4"/>
      <c r="RJW88" s="4"/>
      <c r="RJX88" s="4"/>
      <c r="RJY88" s="4"/>
      <c r="RJZ88" s="4"/>
      <c r="RKA88" s="4"/>
      <c r="RKB88" s="4"/>
      <c r="RKC88" s="4"/>
      <c r="RKD88" s="4"/>
      <c r="RKE88" s="4"/>
      <c r="RKF88" s="4"/>
      <c r="RKG88" s="4"/>
      <c r="RKH88" s="4"/>
      <c r="RKI88" s="4"/>
      <c r="RKJ88" s="4"/>
      <c r="RKK88" s="4"/>
      <c r="RKL88" s="4"/>
      <c r="RKM88" s="4"/>
      <c r="RKN88" s="4"/>
      <c r="RKO88" s="4"/>
      <c r="RKP88" s="4"/>
      <c r="RKQ88" s="4"/>
      <c r="RKR88" s="4"/>
      <c r="RKS88" s="4"/>
      <c r="RKT88" s="4"/>
      <c r="RKU88" s="4"/>
      <c r="RKV88" s="4"/>
      <c r="RKW88" s="4"/>
      <c r="RKX88" s="4"/>
      <c r="RKY88" s="4"/>
      <c r="RKZ88" s="4"/>
      <c r="RLA88" s="4"/>
      <c r="RLB88" s="4"/>
      <c r="RLC88" s="4"/>
      <c r="RLD88" s="4"/>
      <c r="RLE88" s="4"/>
      <c r="RLF88" s="4"/>
      <c r="RLG88" s="4"/>
      <c r="RLH88" s="4"/>
      <c r="RLI88" s="4"/>
      <c r="RLJ88" s="4"/>
      <c r="RLK88" s="4"/>
      <c r="RLL88" s="4"/>
      <c r="RLM88" s="4"/>
      <c r="RLN88" s="4"/>
      <c r="RLO88" s="4"/>
      <c r="RLP88" s="4"/>
      <c r="RLQ88" s="4"/>
      <c r="RLR88" s="4"/>
      <c r="RLS88" s="4"/>
      <c r="RLT88" s="4"/>
      <c r="RLU88" s="4"/>
      <c r="RLV88" s="4"/>
      <c r="RLW88" s="4"/>
      <c r="RLX88" s="4"/>
      <c r="RLY88" s="4"/>
      <c r="RLZ88" s="4"/>
      <c r="RMA88" s="4"/>
      <c r="RMB88" s="4"/>
      <c r="RMC88" s="4"/>
      <c r="RMD88" s="4"/>
      <c r="RME88" s="4"/>
      <c r="RMF88" s="4"/>
      <c r="RMG88" s="4"/>
      <c r="RMH88" s="4"/>
      <c r="RMI88" s="4"/>
      <c r="RMJ88" s="4"/>
      <c r="RMK88" s="4"/>
      <c r="RML88" s="4"/>
      <c r="RMM88" s="4"/>
      <c r="RMN88" s="4"/>
      <c r="RMO88" s="4"/>
      <c r="RMP88" s="4"/>
      <c r="RMQ88" s="4"/>
      <c r="RMR88" s="4"/>
      <c r="RMS88" s="4"/>
      <c r="RMT88" s="4"/>
      <c r="RMU88" s="4"/>
      <c r="RMV88" s="4"/>
      <c r="RMW88" s="4"/>
      <c r="RMX88" s="4"/>
      <c r="RMY88" s="4"/>
      <c r="RMZ88" s="4"/>
      <c r="RNA88" s="4"/>
      <c r="RNB88" s="4"/>
      <c r="RNC88" s="4"/>
      <c r="RND88" s="4"/>
      <c r="RNE88" s="4"/>
      <c r="RNF88" s="4"/>
      <c r="RNG88" s="4"/>
      <c r="RNH88" s="4"/>
      <c r="RNI88" s="4"/>
      <c r="RNJ88" s="4"/>
      <c r="RNK88" s="4"/>
      <c r="RNL88" s="4"/>
      <c r="RNM88" s="4"/>
      <c r="RNN88" s="4"/>
      <c r="RNO88" s="4"/>
      <c r="RNP88" s="4"/>
      <c r="RNQ88" s="4"/>
      <c r="RNR88" s="4"/>
      <c r="RNS88" s="4"/>
      <c r="RNT88" s="4"/>
      <c r="RNU88" s="4"/>
      <c r="RNV88" s="4"/>
      <c r="RNW88" s="4"/>
      <c r="RNX88" s="4"/>
      <c r="RNY88" s="4"/>
      <c r="RNZ88" s="4"/>
      <c r="ROA88" s="4"/>
      <c r="ROB88" s="4"/>
      <c r="ROC88" s="4"/>
      <c r="ROD88" s="4"/>
      <c r="ROE88" s="4"/>
      <c r="ROF88" s="4"/>
      <c r="ROG88" s="4"/>
      <c r="ROH88" s="4"/>
      <c r="ROI88" s="4"/>
      <c r="ROJ88" s="4"/>
      <c r="ROK88" s="4"/>
      <c r="ROL88" s="4"/>
      <c r="ROM88" s="4"/>
      <c r="RON88" s="4"/>
      <c r="ROO88" s="4"/>
      <c r="ROP88" s="4"/>
      <c r="ROQ88" s="4"/>
      <c r="ROR88" s="4"/>
      <c r="ROS88" s="4"/>
      <c r="ROT88" s="4"/>
      <c r="ROU88" s="4"/>
      <c r="ROV88" s="4"/>
      <c r="ROW88" s="4"/>
      <c r="ROX88" s="4"/>
      <c r="ROY88" s="4"/>
      <c r="ROZ88" s="4"/>
      <c r="RPA88" s="4"/>
      <c r="RPB88" s="4"/>
      <c r="RPC88" s="4"/>
      <c r="RPD88" s="4"/>
      <c r="RPE88" s="4"/>
      <c r="RPF88" s="4"/>
      <c r="RPG88" s="4"/>
      <c r="RPH88" s="4"/>
      <c r="RPI88" s="4"/>
      <c r="RPJ88" s="4"/>
      <c r="RPK88" s="4"/>
      <c r="RPL88" s="4"/>
      <c r="RPM88" s="4"/>
      <c r="RPN88" s="4"/>
      <c r="RPO88" s="4"/>
      <c r="RPP88" s="4"/>
      <c r="RPQ88" s="4"/>
      <c r="RPR88" s="4"/>
      <c r="RPS88" s="4"/>
      <c r="RPT88" s="4"/>
      <c r="RPU88" s="4"/>
      <c r="RPV88" s="4"/>
      <c r="RPW88" s="4"/>
      <c r="RPX88" s="4"/>
      <c r="RPY88" s="4"/>
      <c r="RPZ88" s="4"/>
      <c r="RQA88" s="4"/>
      <c r="RQB88" s="4"/>
      <c r="RQC88" s="4"/>
      <c r="RQD88" s="4"/>
      <c r="RQE88" s="4"/>
      <c r="RQF88" s="4"/>
      <c r="RQG88" s="4"/>
      <c r="RQH88" s="4"/>
      <c r="RQI88" s="4"/>
      <c r="RQJ88" s="4"/>
      <c r="RQK88" s="4"/>
      <c r="RQL88" s="4"/>
      <c r="RQM88" s="4"/>
      <c r="RQN88" s="4"/>
      <c r="RQO88" s="4"/>
      <c r="RQP88" s="4"/>
      <c r="RQQ88" s="4"/>
      <c r="RQR88" s="4"/>
      <c r="RQS88" s="4"/>
      <c r="RQT88" s="4"/>
      <c r="RQU88" s="4"/>
      <c r="RQV88" s="4"/>
      <c r="RQW88" s="4"/>
      <c r="RQX88" s="4"/>
      <c r="RQY88" s="4"/>
      <c r="RQZ88" s="4"/>
      <c r="RRA88" s="4"/>
      <c r="RRB88" s="4"/>
      <c r="RRC88" s="4"/>
      <c r="RRD88" s="4"/>
      <c r="RRE88" s="4"/>
      <c r="RRF88" s="4"/>
      <c r="RRG88" s="4"/>
      <c r="RRH88" s="4"/>
      <c r="RRI88" s="4"/>
      <c r="RRJ88" s="4"/>
      <c r="RRK88" s="4"/>
      <c r="RRL88" s="4"/>
      <c r="RRM88" s="4"/>
      <c r="RRN88" s="4"/>
      <c r="RRO88" s="4"/>
      <c r="RRP88" s="4"/>
      <c r="RRQ88" s="4"/>
      <c r="RRR88" s="4"/>
      <c r="RRS88" s="4"/>
      <c r="RRT88" s="4"/>
      <c r="RRU88" s="4"/>
      <c r="RRV88" s="4"/>
      <c r="RRW88" s="4"/>
      <c r="RRX88" s="4"/>
      <c r="RRY88" s="4"/>
      <c r="RRZ88" s="4"/>
      <c r="RSA88" s="4"/>
      <c r="RSB88" s="4"/>
      <c r="RSC88" s="4"/>
      <c r="RSD88" s="4"/>
      <c r="RSE88" s="4"/>
      <c r="RSF88" s="4"/>
      <c r="RSG88" s="4"/>
      <c r="RSH88" s="4"/>
      <c r="RSI88" s="4"/>
      <c r="RSJ88" s="4"/>
      <c r="RSK88" s="4"/>
      <c r="RSL88" s="4"/>
      <c r="RSM88" s="4"/>
      <c r="RSN88" s="4"/>
      <c r="RSO88" s="4"/>
      <c r="RSP88" s="4"/>
      <c r="RSQ88" s="4"/>
      <c r="RSR88" s="4"/>
      <c r="RSS88" s="4"/>
      <c r="RST88" s="4"/>
      <c r="RSU88" s="4"/>
      <c r="RSV88" s="4"/>
      <c r="RSW88" s="4"/>
      <c r="RSX88" s="4"/>
      <c r="RSY88" s="4"/>
      <c r="RSZ88" s="4"/>
      <c r="RTA88" s="4"/>
      <c r="RTB88" s="4"/>
      <c r="RTC88" s="4"/>
      <c r="RTD88" s="4"/>
      <c r="RTE88" s="4"/>
      <c r="RTF88" s="4"/>
      <c r="RTG88" s="4"/>
      <c r="RTH88" s="4"/>
      <c r="RTI88" s="4"/>
      <c r="RTJ88" s="4"/>
      <c r="RTK88" s="4"/>
      <c r="RTL88" s="4"/>
      <c r="RTM88" s="4"/>
      <c r="RTN88" s="4"/>
      <c r="RTO88" s="4"/>
      <c r="RTP88" s="4"/>
      <c r="RTQ88" s="4"/>
      <c r="RTR88" s="4"/>
      <c r="RTS88" s="4"/>
      <c r="RTT88" s="4"/>
      <c r="RTU88" s="4"/>
      <c r="RTV88" s="4"/>
      <c r="RTW88" s="4"/>
      <c r="RTX88" s="4"/>
      <c r="RTY88" s="4"/>
      <c r="RTZ88" s="4"/>
      <c r="RUA88" s="4"/>
      <c r="RUB88" s="4"/>
      <c r="RUC88" s="4"/>
      <c r="RUD88" s="4"/>
      <c r="RUE88" s="4"/>
      <c r="RUF88" s="4"/>
      <c r="RUG88" s="4"/>
      <c r="RUH88" s="4"/>
      <c r="RUI88" s="4"/>
      <c r="RUJ88" s="4"/>
      <c r="RUK88" s="4"/>
      <c r="RUL88" s="4"/>
      <c r="RUM88" s="4"/>
      <c r="RUN88" s="4"/>
      <c r="RUO88" s="4"/>
      <c r="RUP88" s="4"/>
      <c r="RUQ88" s="4"/>
      <c r="RUR88" s="4"/>
      <c r="RUS88" s="4"/>
      <c r="RUT88" s="4"/>
      <c r="RUU88" s="4"/>
      <c r="RUV88" s="4"/>
      <c r="RUW88" s="4"/>
      <c r="RUX88" s="4"/>
      <c r="RUY88" s="4"/>
      <c r="RUZ88" s="4"/>
      <c r="RVA88" s="4"/>
      <c r="RVB88" s="4"/>
      <c r="RVC88" s="4"/>
      <c r="RVD88" s="4"/>
      <c r="RVE88" s="4"/>
      <c r="RVF88" s="4"/>
      <c r="RVG88" s="4"/>
      <c r="RVH88" s="4"/>
      <c r="RVI88" s="4"/>
      <c r="RVJ88" s="4"/>
      <c r="RVK88" s="4"/>
      <c r="RVL88" s="4"/>
      <c r="RVM88" s="4"/>
      <c r="RVN88" s="4"/>
      <c r="RVO88" s="4"/>
      <c r="RVP88" s="4"/>
      <c r="RVQ88" s="4"/>
      <c r="RVR88" s="4"/>
      <c r="RVS88" s="4"/>
      <c r="RVT88" s="4"/>
      <c r="RVU88" s="4"/>
      <c r="RVV88" s="4"/>
      <c r="RVW88" s="4"/>
      <c r="RVX88" s="4"/>
      <c r="RVY88" s="4"/>
      <c r="RVZ88" s="4"/>
      <c r="RWA88" s="4"/>
      <c r="RWB88" s="4"/>
      <c r="RWC88" s="4"/>
      <c r="RWD88" s="4"/>
      <c r="RWE88" s="4"/>
      <c r="RWF88" s="4"/>
      <c r="RWG88" s="4"/>
      <c r="RWH88" s="4"/>
      <c r="RWI88" s="4"/>
      <c r="RWJ88" s="4"/>
      <c r="RWK88" s="4"/>
      <c r="RWL88" s="4"/>
      <c r="RWM88" s="4"/>
      <c r="RWN88" s="4"/>
      <c r="RWO88" s="4"/>
      <c r="RWP88" s="4"/>
      <c r="RWQ88" s="4"/>
      <c r="RWR88" s="4"/>
      <c r="RWS88" s="4"/>
      <c r="RWT88" s="4"/>
      <c r="RWU88" s="4"/>
      <c r="RWV88" s="4"/>
      <c r="RWW88" s="4"/>
      <c r="RWX88" s="4"/>
      <c r="RWY88" s="4"/>
      <c r="RWZ88" s="4"/>
      <c r="RXA88" s="4"/>
      <c r="RXB88" s="4"/>
      <c r="RXC88" s="4"/>
      <c r="RXD88" s="4"/>
      <c r="RXE88" s="4"/>
      <c r="RXF88" s="4"/>
      <c r="RXG88" s="4"/>
      <c r="RXH88" s="4"/>
      <c r="RXI88" s="4"/>
      <c r="RXJ88" s="4"/>
      <c r="RXK88" s="4"/>
      <c r="RXL88" s="4"/>
      <c r="RXM88" s="4"/>
      <c r="RXN88" s="4"/>
      <c r="RXO88" s="4"/>
      <c r="RXP88" s="4"/>
      <c r="RXQ88" s="4"/>
      <c r="RXR88" s="4"/>
      <c r="RXS88" s="4"/>
      <c r="RXT88" s="4"/>
      <c r="RXU88" s="4"/>
      <c r="RXV88" s="4"/>
      <c r="RXW88" s="4"/>
      <c r="RXX88" s="4"/>
      <c r="RXY88" s="4"/>
      <c r="RXZ88" s="4"/>
      <c r="RYA88" s="4"/>
      <c r="RYB88" s="4"/>
      <c r="RYC88" s="4"/>
      <c r="RYD88" s="4"/>
      <c r="RYE88" s="4"/>
      <c r="RYF88" s="4"/>
      <c r="RYG88" s="4"/>
      <c r="RYH88" s="4"/>
      <c r="RYI88" s="4"/>
      <c r="RYJ88" s="4"/>
      <c r="RYK88" s="4"/>
      <c r="RYL88" s="4"/>
      <c r="RYM88" s="4"/>
      <c r="RYN88" s="4"/>
      <c r="RYO88" s="4"/>
      <c r="RYP88" s="4"/>
      <c r="RYQ88" s="4"/>
      <c r="RYR88" s="4"/>
      <c r="RYS88" s="4"/>
      <c r="RYT88" s="4"/>
      <c r="RYU88" s="4"/>
      <c r="RYV88" s="4"/>
      <c r="RYW88" s="4"/>
      <c r="RYX88" s="4"/>
      <c r="RYY88" s="4"/>
      <c r="RYZ88" s="4"/>
      <c r="RZA88" s="4"/>
      <c r="RZB88" s="4"/>
      <c r="RZC88" s="4"/>
      <c r="RZD88" s="4"/>
      <c r="RZE88" s="4"/>
      <c r="RZF88" s="4"/>
      <c r="RZG88" s="4"/>
      <c r="RZH88" s="4"/>
      <c r="RZI88" s="4"/>
      <c r="RZJ88" s="4"/>
      <c r="RZK88" s="4"/>
      <c r="RZL88" s="4"/>
      <c r="RZM88" s="4"/>
      <c r="RZN88" s="4"/>
      <c r="RZO88" s="4"/>
      <c r="RZP88" s="4"/>
      <c r="RZQ88" s="4"/>
      <c r="RZR88" s="4"/>
      <c r="RZS88" s="4"/>
      <c r="RZT88" s="4"/>
      <c r="RZU88" s="4"/>
      <c r="RZV88" s="4"/>
      <c r="RZW88" s="4"/>
      <c r="RZX88" s="4"/>
      <c r="RZY88" s="4"/>
      <c r="RZZ88" s="4"/>
      <c r="SAA88" s="4"/>
      <c r="SAB88" s="4"/>
      <c r="SAC88" s="4"/>
      <c r="SAD88" s="4"/>
      <c r="SAE88" s="4"/>
      <c r="SAF88" s="4"/>
      <c r="SAG88" s="4"/>
      <c r="SAH88" s="4"/>
      <c r="SAI88" s="4"/>
      <c r="SAJ88" s="4"/>
      <c r="SAK88" s="4"/>
      <c r="SAL88" s="4"/>
      <c r="SAM88" s="4"/>
      <c r="SAN88" s="4"/>
      <c r="SAO88" s="4"/>
      <c r="SAP88" s="4"/>
      <c r="SAQ88" s="4"/>
      <c r="SAR88" s="4"/>
      <c r="SAS88" s="4"/>
      <c r="SAT88" s="4"/>
      <c r="SAU88" s="4"/>
      <c r="SAV88" s="4"/>
      <c r="SAW88" s="4"/>
      <c r="SAX88" s="4"/>
      <c r="SAY88" s="4"/>
      <c r="SAZ88" s="4"/>
      <c r="SBA88" s="4"/>
      <c r="SBB88" s="4"/>
      <c r="SBC88" s="4"/>
      <c r="SBD88" s="4"/>
      <c r="SBE88" s="4"/>
      <c r="SBF88" s="4"/>
      <c r="SBG88" s="4"/>
      <c r="SBH88" s="4"/>
      <c r="SBI88" s="4"/>
      <c r="SBJ88" s="4"/>
      <c r="SBK88" s="4"/>
      <c r="SBL88" s="4"/>
      <c r="SBM88" s="4"/>
      <c r="SBN88" s="4"/>
      <c r="SBO88" s="4"/>
      <c r="SBP88" s="4"/>
      <c r="SBQ88" s="4"/>
      <c r="SBR88" s="4"/>
      <c r="SBS88" s="4"/>
      <c r="SBT88" s="4"/>
      <c r="SBU88" s="4"/>
      <c r="SBV88" s="4"/>
      <c r="SBW88" s="4"/>
      <c r="SBX88" s="4"/>
      <c r="SBY88" s="4"/>
      <c r="SBZ88" s="4"/>
      <c r="SCA88" s="4"/>
      <c r="SCB88" s="4"/>
      <c r="SCC88" s="4"/>
      <c r="SCD88" s="4"/>
      <c r="SCE88" s="4"/>
      <c r="SCF88" s="4"/>
      <c r="SCG88" s="4"/>
      <c r="SCH88" s="4"/>
      <c r="SCI88" s="4"/>
      <c r="SCJ88" s="4"/>
      <c r="SCK88" s="4"/>
      <c r="SCL88" s="4"/>
      <c r="SCM88" s="4"/>
      <c r="SCN88" s="4"/>
      <c r="SCO88" s="4"/>
      <c r="SCP88" s="4"/>
      <c r="SCQ88" s="4"/>
      <c r="SCR88" s="4"/>
      <c r="SCS88" s="4"/>
      <c r="SCT88" s="4"/>
      <c r="SCU88" s="4"/>
      <c r="SCV88" s="4"/>
      <c r="SCW88" s="4"/>
      <c r="SCX88" s="4"/>
      <c r="SCY88" s="4"/>
      <c r="SCZ88" s="4"/>
      <c r="SDA88" s="4"/>
      <c r="SDB88" s="4"/>
      <c r="SDC88" s="4"/>
      <c r="SDD88" s="4"/>
      <c r="SDE88" s="4"/>
      <c r="SDF88" s="4"/>
      <c r="SDG88" s="4"/>
      <c r="SDH88" s="4"/>
      <c r="SDI88" s="4"/>
      <c r="SDJ88" s="4"/>
      <c r="SDK88" s="4"/>
      <c r="SDL88" s="4"/>
      <c r="SDM88" s="4"/>
      <c r="SDN88" s="4"/>
      <c r="SDO88" s="4"/>
      <c r="SDP88" s="4"/>
      <c r="SDQ88" s="4"/>
      <c r="SDR88" s="4"/>
      <c r="SDS88" s="4"/>
      <c r="SDT88" s="4"/>
      <c r="SDU88" s="4"/>
      <c r="SDV88" s="4"/>
      <c r="SDW88" s="4"/>
      <c r="SDX88" s="4"/>
      <c r="SDY88" s="4"/>
      <c r="SDZ88" s="4"/>
      <c r="SEA88" s="4"/>
      <c r="SEB88" s="4"/>
      <c r="SEC88" s="4"/>
      <c r="SED88" s="4"/>
      <c r="SEE88" s="4"/>
      <c r="SEF88" s="4"/>
      <c r="SEG88" s="4"/>
      <c r="SEH88" s="4"/>
      <c r="SEI88" s="4"/>
      <c r="SEJ88" s="4"/>
      <c r="SEK88" s="4"/>
      <c r="SEL88" s="4"/>
      <c r="SEM88" s="4"/>
      <c r="SEN88" s="4"/>
      <c r="SEO88" s="4"/>
      <c r="SEP88" s="4"/>
      <c r="SEQ88" s="4"/>
      <c r="SER88" s="4"/>
      <c r="SES88" s="4"/>
      <c r="SET88" s="4"/>
      <c r="SEU88" s="4"/>
      <c r="SEV88" s="4"/>
      <c r="SEW88" s="4"/>
      <c r="SEX88" s="4"/>
      <c r="SEY88" s="4"/>
      <c r="SEZ88" s="4"/>
      <c r="SFA88" s="4"/>
      <c r="SFB88" s="4"/>
      <c r="SFC88" s="4"/>
      <c r="SFD88" s="4"/>
      <c r="SFE88" s="4"/>
      <c r="SFF88" s="4"/>
      <c r="SFG88" s="4"/>
      <c r="SFH88" s="4"/>
      <c r="SFI88" s="4"/>
      <c r="SFJ88" s="4"/>
      <c r="SFK88" s="4"/>
      <c r="SFL88" s="4"/>
      <c r="SFM88" s="4"/>
      <c r="SFN88" s="4"/>
      <c r="SFO88" s="4"/>
      <c r="SFP88" s="4"/>
      <c r="SFQ88" s="4"/>
      <c r="SFR88" s="4"/>
      <c r="SFS88" s="4"/>
      <c r="SFT88" s="4"/>
      <c r="SFU88" s="4"/>
      <c r="SFV88" s="4"/>
      <c r="SFW88" s="4"/>
      <c r="SFX88" s="4"/>
      <c r="SFY88" s="4"/>
      <c r="SFZ88" s="4"/>
      <c r="SGA88" s="4"/>
      <c r="SGB88" s="4"/>
      <c r="SGC88" s="4"/>
      <c r="SGD88" s="4"/>
      <c r="SGE88" s="4"/>
      <c r="SGF88" s="4"/>
      <c r="SGG88" s="4"/>
      <c r="SGH88" s="4"/>
      <c r="SGI88" s="4"/>
      <c r="SGJ88" s="4"/>
      <c r="SGK88" s="4"/>
      <c r="SGL88" s="4"/>
      <c r="SGM88" s="4"/>
      <c r="SGN88" s="4"/>
      <c r="SGO88" s="4"/>
      <c r="SGP88" s="4"/>
      <c r="SGQ88" s="4"/>
      <c r="SGR88" s="4"/>
      <c r="SGS88" s="4"/>
      <c r="SGT88" s="4"/>
      <c r="SGU88" s="4"/>
      <c r="SGV88" s="4"/>
      <c r="SGW88" s="4"/>
      <c r="SGX88" s="4"/>
      <c r="SGY88" s="4"/>
      <c r="SGZ88" s="4"/>
      <c r="SHA88" s="4"/>
      <c r="SHB88" s="4"/>
      <c r="SHC88" s="4"/>
      <c r="SHD88" s="4"/>
      <c r="SHE88" s="4"/>
      <c r="SHF88" s="4"/>
      <c r="SHG88" s="4"/>
      <c r="SHH88" s="4"/>
      <c r="SHI88" s="4"/>
      <c r="SHJ88" s="4"/>
      <c r="SHK88" s="4"/>
      <c r="SHL88" s="4"/>
      <c r="SHM88" s="4"/>
      <c r="SHN88" s="4"/>
      <c r="SHO88" s="4"/>
      <c r="SHP88" s="4"/>
      <c r="SHQ88" s="4"/>
      <c r="SHR88" s="4"/>
      <c r="SHS88" s="4"/>
      <c r="SHT88" s="4"/>
      <c r="SHU88" s="4"/>
      <c r="SHV88" s="4"/>
      <c r="SHW88" s="4"/>
      <c r="SHX88" s="4"/>
      <c r="SHY88" s="4"/>
      <c r="SHZ88" s="4"/>
      <c r="SIA88" s="4"/>
      <c r="SIB88" s="4"/>
      <c r="SIC88" s="4"/>
      <c r="SID88" s="4"/>
      <c r="SIE88" s="4"/>
      <c r="SIF88" s="4"/>
      <c r="SIG88" s="4"/>
      <c r="SIH88" s="4"/>
      <c r="SII88" s="4"/>
      <c r="SIJ88" s="4"/>
      <c r="SIK88" s="4"/>
      <c r="SIL88" s="4"/>
      <c r="SIM88" s="4"/>
      <c r="SIN88" s="4"/>
      <c r="SIO88" s="4"/>
      <c r="SIP88" s="4"/>
      <c r="SIQ88" s="4"/>
      <c r="SIR88" s="4"/>
      <c r="SIS88" s="4"/>
      <c r="SIT88" s="4"/>
      <c r="SIU88" s="4"/>
      <c r="SIV88" s="4"/>
      <c r="SIW88" s="4"/>
      <c r="SIX88" s="4"/>
      <c r="SIY88" s="4"/>
      <c r="SIZ88" s="4"/>
      <c r="SJA88" s="4"/>
      <c r="SJB88" s="4"/>
      <c r="SJC88" s="4"/>
      <c r="SJD88" s="4"/>
      <c r="SJE88" s="4"/>
      <c r="SJF88" s="4"/>
      <c r="SJG88" s="4"/>
      <c r="SJH88" s="4"/>
      <c r="SJI88" s="4"/>
      <c r="SJJ88" s="4"/>
      <c r="SJK88" s="4"/>
      <c r="SJL88" s="4"/>
      <c r="SJM88" s="4"/>
      <c r="SJN88" s="4"/>
      <c r="SJO88" s="4"/>
      <c r="SJP88" s="4"/>
      <c r="SJQ88" s="4"/>
      <c r="SJR88" s="4"/>
      <c r="SJS88" s="4"/>
      <c r="SJT88" s="4"/>
      <c r="SJU88" s="4"/>
      <c r="SJV88" s="4"/>
      <c r="SJW88" s="4"/>
      <c r="SJX88" s="4"/>
      <c r="SJY88" s="4"/>
      <c r="SJZ88" s="4"/>
      <c r="SKA88" s="4"/>
      <c r="SKB88" s="4"/>
      <c r="SKC88" s="4"/>
      <c r="SKD88" s="4"/>
      <c r="SKE88" s="4"/>
      <c r="SKF88" s="4"/>
      <c r="SKG88" s="4"/>
      <c r="SKH88" s="4"/>
      <c r="SKI88" s="4"/>
      <c r="SKJ88" s="4"/>
      <c r="SKK88" s="4"/>
      <c r="SKL88" s="4"/>
      <c r="SKM88" s="4"/>
      <c r="SKN88" s="4"/>
      <c r="SKO88" s="4"/>
      <c r="SKP88" s="4"/>
      <c r="SKQ88" s="4"/>
      <c r="SKR88" s="4"/>
      <c r="SKS88" s="4"/>
      <c r="SKT88" s="4"/>
      <c r="SKU88" s="4"/>
      <c r="SKV88" s="4"/>
      <c r="SKW88" s="4"/>
      <c r="SKX88" s="4"/>
      <c r="SKY88" s="4"/>
      <c r="SKZ88" s="4"/>
      <c r="SLA88" s="4"/>
      <c r="SLB88" s="4"/>
      <c r="SLC88" s="4"/>
      <c r="SLD88" s="4"/>
      <c r="SLE88" s="4"/>
      <c r="SLF88" s="4"/>
      <c r="SLG88" s="4"/>
      <c r="SLH88" s="4"/>
      <c r="SLI88" s="4"/>
      <c r="SLJ88" s="4"/>
      <c r="SLK88" s="4"/>
      <c r="SLL88" s="4"/>
      <c r="SLM88" s="4"/>
      <c r="SLN88" s="4"/>
      <c r="SLO88" s="4"/>
      <c r="SLP88" s="4"/>
      <c r="SLQ88" s="4"/>
      <c r="SLR88" s="4"/>
      <c r="SLS88" s="4"/>
      <c r="SLT88" s="4"/>
      <c r="SLU88" s="4"/>
      <c r="SLV88" s="4"/>
      <c r="SLW88" s="4"/>
      <c r="SLX88" s="4"/>
      <c r="SLY88" s="4"/>
      <c r="SLZ88" s="4"/>
      <c r="SMA88" s="4"/>
      <c r="SMB88" s="4"/>
      <c r="SMC88" s="4"/>
      <c r="SMD88" s="4"/>
      <c r="SME88" s="4"/>
      <c r="SMF88" s="4"/>
      <c r="SMG88" s="4"/>
      <c r="SMH88" s="4"/>
      <c r="SMI88" s="4"/>
      <c r="SMJ88" s="4"/>
      <c r="SMK88" s="4"/>
      <c r="SML88" s="4"/>
      <c r="SMM88" s="4"/>
      <c r="SMN88" s="4"/>
      <c r="SMO88" s="4"/>
      <c r="SMP88" s="4"/>
      <c r="SMQ88" s="4"/>
      <c r="SMR88" s="4"/>
      <c r="SMS88" s="4"/>
      <c r="SMT88" s="4"/>
      <c r="SMU88" s="4"/>
      <c r="SMV88" s="4"/>
      <c r="SMW88" s="4"/>
      <c r="SMX88" s="4"/>
      <c r="SMY88" s="4"/>
      <c r="SMZ88" s="4"/>
      <c r="SNA88" s="4"/>
      <c r="SNB88" s="4"/>
      <c r="SNC88" s="4"/>
      <c r="SND88" s="4"/>
      <c r="SNE88" s="4"/>
      <c r="SNF88" s="4"/>
      <c r="SNG88" s="4"/>
      <c r="SNH88" s="4"/>
      <c r="SNI88" s="4"/>
      <c r="SNJ88" s="4"/>
      <c r="SNK88" s="4"/>
      <c r="SNL88" s="4"/>
      <c r="SNM88" s="4"/>
      <c r="SNN88" s="4"/>
      <c r="SNO88" s="4"/>
      <c r="SNP88" s="4"/>
      <c r="SNQ88" s="4"/>
      <c r="SNR88" s="4"/>
      <c r="SNS88" s="4"/>
      <c r="SNT88" s="4"/>
      <c r="SNU88" s="4"/>
      <c r="SNV88" s="4"/>
      <c r="SNW88" s="4"/>
      <c r="SNX88" s="4"/>
      <c r="SNY88" s="4"/>
      <c r="SNZ88" s="4"/>
      <c r="SOA88" s="4"/>
      <c r="SOB88" s="4"/>
      <c r="SOC88" s="4"/>
      <c r="SOD88" s="4"/>
      <c r="SOE88" s="4"/>
      <c r="SOF88" s="4"/>
      <c r="SOG88" s="4"/>
      <c r="SOH88" s="4"/>
      <c r="SOI88" s="4"/>
      <c r="SOJ88" s="4"/>
      <c r="SOK88" s="4"/>
      <c r="SOL88" s="4"/>
      <c r="SOM88" s="4"/>
      <c r="SON88" s="4"/>
      <c r="SOO88" s="4"/>
      <c r="SOP88" s="4"/>
      <c r="SOQ88" s="4"/>
      <c r="SOR88" s="4"/>
      <c r="SOS88" s="4"/>
      <c r="SOT88" s="4"/>
      <c r="SOU88" s="4"/>
      <c r="SOV88" s="4"/>
      <c r="SOW88" s="4"/>
      <c r="SOX88" s="4"/>
      <c r="SOY88" s="4"/>
      <c r="SOZ88" s="4"/>
      <c r="SPA88" s="4"/>
      <c r="SPB88" s="4"/>
      <c r="SPC88" s="4"/>
      <c r="SPD88" s="4"/>
      <c r="SPE88" s="4"/>
      <c r="SPF88" s="4"/>
      <c r="SPG88" s="4"/>
      <c r="SPH88" s="4"/>
      <c r="SPI88" s="4"/>
      <c r="SPJ88" s="4"/>
      <c r="SPK88" s="4"/>
      <c r="SPL88" s="4"/>
      <c r="SPM88" s="4"/>
      <c r="SPN88" s="4"/>
      <c r="SPO88" s="4"/>
      <c r="SPP88" s="4"/>
      <c r="SPQ88" s="4"/>
      <c r="SPR88" s="4"/>
      <c r="SPS88" s="4"/>
      <c r="SPT88" s="4"/>
      <c r="SPU88" s="4"/>
      <c r="SPV88" s="4"/>
      <c r="SPW88" s="4"/>
      <c r="SPX88" s="4"/>
      <c r="SPY88" s="4"/>
      <c r="SPZ88" s="4"/>
      <c r="SQA88" s="4"/>
      <c r="SQB88" s="4"/>
      <c r="SQC88" s="4"/>
      <c r="SQD88" s="4"/>
      <c r="SQE88" s="4"/>
      <c r="SQF88" s="4"/>
      <c r="SQG88" s="4"/>
      <c r="SQH88" s="4"/>
      <c r="SQI88" s="4"/>
      <c r="SQJ88" s="4"/>
      <c r="SQK88" s="4"/>
      <c r="SQL88" s="4"/>
      <c r="SQM88" s="4"/>
      <c r="SQN88" s="4"/>
      <c r="SQO88" s="4"/>
      <c r="SQP88" s="4"/>
      <c r="SQQ88" s="4"/>
      <c r="SQR88" s="4"/>
      <c r="SQS88" s="4"/>
      <c r="SQT88" s="4"/>
      <c r="SQU88" s="4"/>
      <c r="SQV88" s="4"/>
      <c r="SQW88" s="4"/>
      <c r="SQX88" s="4"/>
      <c r="SQY88" s="4"/>
      <c r="SQZ88" s="4"/>
      <c r="SRA88" s="4"/>
      <c r="SRB88" s="4"/>
      <c r="SRC88" s="4"/>
      <c r="SRD88" s="4"/>
      <c r="SRE88" s="4"/>
      <c r="SRF88" s="4"/>
      <c r="SRG88" s="4"/>
      <c r="SRH88" s="4"/>
      <c r="SRI88" s="4"/>
      <c r="SRJ88" s="4"/>
      <c r="SRK88" s="4"/>
      <c r="SRL88" s="4"/>
      <c r="SRM88" s="4"/>
      <c r="SRN88" s="4"/>
      <c r="SRO88" s="4"/>
      <c r="SRP88" s="4"/>
      <c r="SRQ88" s="4"/>
      <c r="SRR88" s="4"/>
      <c r="SRS88" s="4"/>
      <c r="SRT88" s="4"/>
      <c r="SRU88" s="4"/>
      <c r="SRV88" s="4"/>
      <c r="SRW88" s="4"/>
      <c r="SRX88" s="4"/>
      <c r="SRY88" s="4"/>
      <c r="SRZ88" s="4"/>
      <c r="SSA88" s="4"/>
      <c r="SSB88" s="4"/>
      <c r="SSC88" s="4"/>
      <c r="SSD88" s="4"/>
      <c r="SSE88" s="4"/>
      <c r="SSF88" s="4"/>
      <c r="SSG88" s="4"/>
      <c r="SSH88" s="4"/>
      <c r="SSI88" s="4"/>
      <c r="SSJ88" s="4"/>
      <c r="SSK88" s="4"/>
      <c r="SSL88" s="4"/>
      <c r="SSM88" s="4"/>
      <c r="SSN88" s="4"/>
      <c r="SSO88" s="4"/>
      <c r="SSP88" s="4"/>
      <c r="SSQ88" s="4"/>
      <c r="SSR88" s="4"/>
      <c r="SSS88" s="4"/>
      <c r="SST88" s="4"/>
      <c r="SSU88" s="4"/>
      <c r="SSV88" s="4"/>
      <c r="SSW88" s="4"/>
      <c r="SSX88" s="4"/>
      <c r="SSY88" s="4"/>
      <c r="SSZ88" s="4"/>
      <c r="STA88" s="4"/>
      <c r="STB88" s="4"/>
      <c r="STC88" s="4"/>
      <c r="STD88" s="4"/>
      <c r="STE88" s="4"/>
      <c r="STF88" s="4"/>
      <c r="STG88" s="4"/>
      <c r="STH88" s="4"/>
      <c r="STI88" s="4"/>
      <c r="STJ88" s="4"/>
      <c r="STK88" s="4"/>
      <c r="STL88" s="4"/>
      <c r="STM88" s="4"/>
      <c r="STN88" s="4"/>
      <c r="STO88" s="4"/>
      <c r="STP88" s="4"/>
      <c r="STQ88" s="4"/>
      <c r="STR88" s="4"/>
      <c r="STS88" s="4"/>
      <c r="STT88" s="4"/>
      <c r="STU88" s="4"/>
      <c r="STV88" s="4"/>
      <c r="STW88" s="4"/>
      <c r="STX88" s="4"/>
      <c r="STY88" s="4"/>
      <c r="STZ88" s="4"/>
      <c r="SUA88" s="4"/>
      <c r="SUB88" s="4"/>
      <c r="SUC88" s="4"/>
      <c r="SUD88" s="4"/>
      <c r="SUE88" s="4"/>
      <c r="SUF88" s="4"/>
      <c r="SUG88" s="4"/>
      <c r="SUH88" s="4"/>
      <c r="SUI88" s="4"/>
      <c r="SUJ88" s="4"/>
      <c r="SUK88" s="4"/>
      <c r="SUL88" s="4"/>
      <c r="SUM88" s="4"/>
      <c r="SUN88" s="4"/>
      <c r="SUO88" s="4"/>
      <c r="SUP88" s="4"/>
      <c r="SUQ88" s="4"/>
      <c r="SUR88" s="4"/>
      <c r="SUS88" s="4"/>
      <c r="SUT88" s="4"/>
      <c r="SUU88" s="4"/>
      <c r="SUV88" s="4"/>
      <c r="SUW88" s="4"/>
      <c r="SUX88" s="4"/>
      <c r="SUY88" s="4"/>
      <c r="SUZ88" s="4"/>
      <c r="SVA88" s="4"/>
      <c r="SVB88" s="4"/>
      <c r="SVC88" s="4"/>
      <c r="SVD88" s="4"/>
      <c r="SVE88" s="4"/>
      <c r="SVF88" s="4"/>
      <c r="SVG88" s="4"/>
      <c r="SVH88" s="4"/>
      <c r="SVI88" s="4"/>
      <c r="SVJ88" s="4"/>
      <c r="SVK88" s="4"/>
      <c r="SVL88" s="4"/>
      <c r="SVM88" s="4"/>
      <c r="SVN88" s="4"/>
      <c r="SVO88" s="4"/>
      <c r="SVP88" s="4"/>
      <c r="SVQ88" s="4"/>
      <c r="SVR88" s="4"/>
      <c r="SVS88" s="4"/>
      <c r="SVT88" s="4"/>
      <c r="SVU88" s="4"/>
      <c r="SVV88" s="4"/>
      <c r="SVW88" s="4"/>
      <c r="SVX88" s="4"/>
      <c r="SVY88" s="4"/>
      <c r="SVZ88" s="4"/>
      <c r="SWA88" s="4"/>
      <c r="SWB88" s="4"/>
      <c r="SWC88" s="4"/>
      <c r="SWD88" s="4"/>
      <c r="SWE88" s="4"/>
      <c r="SWF88" s="4"/>
      <c r="SWG88" s="4"/>
      <c r="SWH88" s="4"/>
      <c r="SWI88" s="4"/>
      <c r="SWJ88" s="4"/>
      <c r="SWK88" s="4"/>
      <c r="SWL88" s="4"/>
      <c r="SWM88" s="4"/>
      <c r="SWN88" s="4"/>
      <c r="SWO88" s="4"/>
      <c r="SWP88" s="4"/>
      <c r="SWQ88" s="4"/>
      <c r="SWR88" s="4"/>
      <c r="SWS88" s="4"/>
      <c r="SWT88" s="4"/>
      <c r="SWU88" s="4"/>
      <c r="SWV88" s="4"/>
      <c r="SWW88" s="4"/>
      <c r="SWX88" s="4"/>
      <c r="SWY88" s="4"/>
      <c r="SWZ88" s="4"/>
      <c r="SXA88" s="4"/>
      <c r="SXB88" s="4"/>
      <c r="SXC88" s="4"/>
      <c r="SXD88" s="4"/>
      <c r="SXE88" s="4"/>
      <c r="SXF88" s="4"/>
      <c r="SXG88" s="4"/>
      <c r="SXH88" s="4"/>
      <c r="SXI88" s="4"/>
      <c r="SXJ88" s="4"/>
      <c r="SXK88" s="4"/>
      <c r="SXL88" s="4"/>
      <c r="SXM88" s="4"/>
      <c r="SXN88" s="4"/>
      <c r="SXO88" s="4"/>
      <c r="SXP88" s="4"/>
      <c r="SXQ88" s="4"/>
      <c r="SXR88" s="4"/>
      <c r="SXS88" s="4"/>
      <c r="SXT88" s="4"/>
      <c r="SXU88" s="4"/>
      <c r="SXV88" s="4"/>
      <c r="SXW88" s="4"/>
      <c r="SXX88" s="4"/>
      <c r="SXY88" s="4"/>
      <c r="SXZ88" s="4"/>
      <c r="SYA88" s="4"/>
      <c r="SYB88" s="4"/>
      <c r="SYC88" s="4"/>
      <c r="SYD88" s="4"/>
      <c r="SYE88" s="4"/>
      <c r="SYF88" s="4"/>
      <c r="SYG88" s="4"/>
      <c r="SYH88" s="4"/>
      <c r="SYI88" s="4"/>
      <c r="SYJ88" s="4"/>
      <c r="SYK88" s="4"/>
      <c r="SYL88" s="4"/>
      <c r="SYM88" s="4"/>
      <c r="SYN88" s="4"/>
      <c r="SYO88" s="4"/>
      <c r="SYP88" s="4"/>
      <c r="SYQ88" s="4"/>
      <c r="SYR88" s="4"/>
      <c r="SYS88" s="4"/>
      <c r="SYT88" s="4"/>
      <c r="SYU88" s="4"/>
      <c r="SYV88" s="4"/>
      <c r="SYW88" s="4"/>
      <c r="SYX88" s="4"/>
      <c r="SYY88" s="4"/>
      <c r="SYZ88" s="4"/>
      <c r="SZA88" s="4"/>
      <c r="SZB88" s="4"/>
      <c r="SZC88" s="4"/>
      <c r="SZD88" s="4"/>
      <c r="SZE88" s="4"/>
      <c r="SZF88" s="4"/>
      <c r="SZG88" s="4"/>
      <c r="SZH88" s="4"/>
      <c r="SZI88" s="4"/>
      <c r="SZJ88" s="4"/>
      <c r="SZK88" s="4"/>
      <c r="SZL88" s="4"/>
      <c r="SZM88" s="4"/>
      <c r="SZN88" s="4"/>
      <c r="SZO88" s="4"/>
      <c r="SZP88" s="4"/>
      <c r="SZQ88" s="4"/>
      <c r="SZR88" s="4"/>
      <c r="SZS88" s="4"/>
      <c r="SZT88" s="4"/>
      <c r="SZU88" s="4"/>
      <c r="SZV88" s="4"/>
      <c r="SZW88" s="4"/>
      <c r="SZX88" s="4"/>
      <c r="SZY88" s="4"/>
      <c r="SZZ88" s="4"/>
      <c r="TAA88" s="4"/>
      <c r="TAB88" s="4"/>
      <c r="TAC88" s="4"/>
      <c r="TAD88" s="4"/>
      <c r="TAE88" s="4"/>
      <c r="TAF88" s="4"/>
      <c r="TAG88" s="4"/>
      <c r="TAH88" s="4"/>
      <c r="TAI88" s="4"/>
      <c r="TAJ88" s="4"/>
      <c r="TAK88" s="4"/>
      <c r="TAL88" s="4"/>
      <c r="TAM88" s="4"/>
      <c r="TAN88" s="4"/>
      <c r="TAO88" s="4"/>
      <c r="TAP88" s="4"/>
      <c r="TAQ88" s="4"/>
      <c r="TAR88" s="4"/>
      <c r="TAS88" s="4"/>
      <c r="TAT88" s="4"/>
      <c r="TAU88" s="4"/>
      <c r="TAV88" s="4"/>
      <c r="TAW88" s="4"/>
      <c r="TAX88" s="4"/>
      <c r="TAY88" s="4"/>
      <c r="TAZ88" s="4"/>
      <c r="TBA88" s="4"/>
      <c r="TBB88" s="4"/>
      <c r="TBC88" s="4"/>
      <c r="TBD88" s="4"/>
      <c r="TBE88" s="4"/>
      <c r="TBF88" s="4"/>
      <c r="TBG88" s="4"/>
      <c r="TBH88" s="4"/>
      <c r="TBI88" s="4"/>
      <c r="TBJ88" s="4"/>
      <c r="TBK88" s="4"/>
      <c r="TBL88" s="4"/>
      <c r="TBM88" s="4"/>
      <c r="TBN88" s="4"/>
      <c r="TBO88" s="4"/>
      <c r="TBP88" s="4"/>
      <c r="TBQ88" s="4"/>
      <c r="TBR88" s="4"/>
      <c r="TBS88" s="4"/>
      <c r="TBT88" s="4"/>
      <c r="TBU88" s="4"/>
      <c r="TBV88" s="4"/>
      <c r="TBW88" s="4"/>
      <c r="TBX88" s="4"/>
      <c r="TBY88" s="4"/>
      <c r="TBZ88" s="4"/>
      <c r="TCA88" s="4"/>
      <c r="TCB88" s="4"/>
      <c r="TCC88" s="4"/>
      <c r="TCD88" s="4"/>
      <c r="TCE88" s="4"/>
      <c r="TCF88" s="4"/>
      <c r="TCG88" s="4"/>
      <c r="TCH88" s="4"/>
      <c r="TCI88" s="4"/>
      <c r="TCJ88" s="4"/>
      <c r="TCK88" s="4"/>
      <c r="TCL88" s="4"/>
      <c r="TCM88" s="4"/>
      <c r="TCN88" s="4"/>
      <c r="TCO88" s="4"/>
      <c r="TCP88" s="4"/>
      <c r="TCQ88" s="4"/>
      <c r="TCR88" s="4"/>
      <c r="TCS88" s="4"/>
      <c r="TCT88" s="4"/>
      <c r="TCU88" s="4"/>
      <c r="TCV88" s="4"/>
      <c r="TCW88" s="4"/>
      <c r="TCX88" s="4"/>
      <c r="TCY88" s="4"/>
      <c r="TCZ88" s="4"/>
      <c r="TDA88" s="4"/>
      <c r="TDB88" s="4"/>
      <c r="TDC88" s="4"/>
      <c r="TDD88" s="4"/>
      <c r="TDE88" s="4"/>
      <c r="TDF88" s="4"/>
      <c r="TDG88" s="4"/>
      <c r="TDH88" s="4"/>
      <c r="TDI88" s="4"/>
      <c r="TDJ88" s="4"/>
      <c r="TDK88" s="4"/>
      <c r="TDL88" s="4"/>
      <c r="TDM88" s="4"/>
      <c r="TDN88" s="4"/>
      <c r="TDO88" s="4"/>
      <c r="TDP88" s="4"/>
      <c r="TDQ88" s="4"/>
      <c r="TDR88" s="4"/>
      <c r="TDS88" s="4"/>
      <c r="TDT88" s="4"/>
      <c r="TDU88" s="4"/>
      <c r="TDV88" s="4"/>
      <c r="TDW88" s="4"/>
      <c r="TDX88" s="4"/>
      <c r="TDY88" s="4"/>
      <c r="TDZ88" s="4"/>
      <c r="TEA88" s="4"/>
      <c r="TEB88" s="4"/>
      <c r="TEC88" s="4"/>
      <c r="TED88" s="4"/>
      <c r="TEE88" s="4"/>
      <c r="TEF88" s="4"/>
      <c r="TEG88" s="4"/>
      <c r="TEH88" s="4"/>
      <c r="TEI88" s="4"/>
      <c r="TEJ88" s="4"/>
      <c r="TEK88" s="4"/>
      <c r="TEL88" s="4"/>
      <c r="TEM88" s="4"/>
      <c r="TEN88" s="4"/>
      <c r="TEO88" s="4"/>
      <c r="TEP88" s="4"/>
      <c r="TEQ88" s="4"/>
      <c r="TER88" s="4"/>
      <c r="TES88" s="4"/>
      <c r="TET88" s="4"/>
      <c r="TEU88" s="4"/>
      <c r="TEV88" s="4"/>
      <c r="TEW88" s="4"/>
      <c r="TEX88" s="4"/>
      <c r="TEY88" s="4"/>
      <c r="TEZ88" s="4"/>
      <c r="TFA88" s="4"/>
      <c r="TFB88" s="4"/>
      <c r="TFC88" s="4"/>
      <c r="TFD88" s="4"/>
      <c r="TFE88" s="4"/>
      <c r="TFF88" s="4"/>
      <c r="TFG88" s="4"/>
      <c r="TFH88" s="4"/>
      <c r="TFI88" s="4"/>
      <c r="TFJ88" s="4"/>
      <c r="TFK88" s="4"/>
      <c r="TFL88" s="4"/>
      <c r="TFM88" s="4"/>
      <c r="TFN88" s="4"/>
      <c r="TFO88" s="4"/>
      <c r="TFP88" s="4"/>
      <c r="TFQ88" s="4"/>
      <c r="TFR88" s="4"/>
      <c r="TFS88" s="4"/>
      <c r="TFT88" s="4"/>
      <c r="TFU88" s="4"/>
      <c r="TFV88" s="4"/>
      <c r="TFW88" s="4"/>
      <c r="TFX88" s="4"/>
      <c r="TFY88" s="4"/>
      <c r="TFZ88" s="4"/>
      <c r="TGA88" s="4"/>
      <c r="TGB88" s="4"/>
      <c r="TGC88" s="4"/>
      <c r="TGD88" s="4"/>
      <c r="TGE88" s="4"/>
      <c r="TGF88" s="4"/>
      <c r="TGG88" s="4"/>
      <c r="TGH88" s="4"/>
      <c r="TGI88" s="4"/>
      <c r="TGJ88" s="4"/>
      <c r="TGK88" s="4"/>
      <c r="TGL88" s="4"/>
      <c r="TGM88" s="4"/>
      <c r="TGN88" s="4"/>
      <c r="TGO88" s="4"/>
      <c r="TGP88" s="4"/>
      <c r="TGQ88" s="4"/>
      <c r="TGR88" s="4"/>
      <c r="TGS88" s="4"/>
      <c r="TGT88" s="4"/>
      <c r="TGU88" s="4"/>
      <c r="TGV88" s="4"/>
      <c r="TGW88" s="4"/>
      <c r="TGX88" s="4"/>
      <c r="TGY88" s="4"/>
      <c r="TGZ88" s="4"/>
      <c r="THA88" s="4"/>
      <c r="THB88" s="4"/>
      <c r="THC88" s="4"/>
      <c r="THD88" s="4"/>
      <c r="THE88" s="4"/>
      <c r="THF88" s="4"/>
      <c r="THG88" s="4"/>
      <c r="THH88" s="4"/>
      <c r="THI88" s="4"/>
      <c r="THJ88" s="4"/>
      <c r="THK88" s="4"/>
      <c r="THL88" s="4"/>
      <c r="THM88" s="4"/>
      <c r="THN88" s="4"/>
      <c r="THO88" s="4"/>
      <c r="THP88" s="4"/>
      <c r="THQ88" s="4"/>
      <c r="THR88" s="4"/>
      <c r="THS88" s="4"/>
      <c r="THT88" s="4"/>
      <c r="THU88" s="4"/>
      <c r="THV88" s="4"/>
      <c r="THW88" s="4"/>
      <c r="THX88" s="4"/>
      <c r="THY88" s="4"/>
      <c r="THZ88" s="4"/>
      <c r="TIA88" s="4"/>
      <c r="TIB88" s="4"/>
      <c r="TIC88" s="4"/>
      <c r="TID88" s="4"/>
      <c r="TIE88" s="4"/>
      <c r="TIF88" s="4"/>
      <c r="TIG88" s="4"/>
      <c r="TIH88" s="4"/>
      <c r="TII88" s="4"/>
      <c r="TIJ88" s="4"/>
      <c r="TIK88" s="4"/>
      <c r="TIL88" s="4"/>
      <c r="TIM88" s="4"/>
      <c r="TIN88" s="4"/>
      <c r="TIO88" s="4"/>
      <c r="TIP88" s="4"/>
      <c r="TIQ88" s="4"/>
      <c r="TIR88" s="4"/>
      <c r="TIS88" s="4"/>
      <c r="TIT88" s="4"/>
      <c r="TIU88" s="4"/>
      <c r="TIV88" s="4"/>
      <c r="TIW88" s="4"/>
      <c r="TIX88" s="4"/>
      <c r="TIY88" s="4"/>
      <c r="TIZ88" s="4"/>
      <c r="TJA88" s="4"/>
      <c r="TJB88" s="4"/>
      <c r="TJC88" s="4"/>
      <c r="TJD88" s="4"/>
      <c r="TJE88" s="4"/>
      <c r="TJF88" s="4"/>
      <c r="TJG88" s="4"/>
      <c r="TJH88" s="4"/>
      <c r="TJI88" s="4"/>
      <c r="TJJ88" s="4"/>
      <c r="TJK88" s="4"/>
      <c r="TJL88" s="4"/>
      <c r="TJM88" s="4"/>
      <c r="TJN88" s="4"/>
      <c r="TJO88" s="4"/>
      <c r="TJP88" s="4"/>
      <c r="TJQ88" s="4"/>
      <c r="TJR88" s="4"/>
      <c r="TJS88" s="4"/>
      <c r="TJT88" s="4"/>
      <c r="TJU88" s="4"/>
      <c r="TJV88" s="4"/>
      <c r="TJW88" s="4"/>
      <c r="TJX88" s="4"/>
      <c r="TJY88" s="4"/>
      <c r="TJZ88" s="4"/>
      <c r="TKA88" s="4"/>
      <c r="TKB88" s="4"/>
      <c r="TKC88" s="4"/>
      <c r="TKD88" s="4"/>
      <c r="TKE88" s="4"/>
      <c r="TKF88" s="4"/>
      <c r="TKG88" s="4"/>
      <c r="TKH88" s="4"/>
      <c r="TKI88" s="4"/>
      <c r="TKJ88" s="4"/>
      <c r="TKK88" s="4"/>
      <c r="TKL88" s="4"/>
      <c r="TKM88" s="4"/>
      <c r="TKN88" s="4"/>
      <c r="TKO88" s="4"/>
      <c r="TKP88" s="4"/>
      <c r="TKQ88" s="4"/>
      <c r="TKR88" s="4"/>
      <c r="TKS88" s="4"/>
      <c r="TKT88" s="4"/>
      <c r="TKU88" s="4"/>
      <c r="TKV88" s="4"/>
      <c r="TKW88" s="4"/>
      <c r="TKX88" s="4"/>
      <c r="TKY88" s="4"/>
      <c r="TKZ88" s="4"/>
      <c r="TLA88" s="4"/>
      <c r="TLB88" s="4"/>
      <c r="TLC88" s="4"/>
      <c r="TLD88" s="4"/>
      <c r="TLE88" s="4"/>
      <c r="TLF88" s="4"/>
      <c r="TLG88" s="4"/>
      <c r="TLH88" s="4"/>
      <c r="TLI88" s="4"/>
      <c r="TLJ88" s="4"/>
      <c r="TLK88" s="4"/>
      <c r="TLL88" s="4"/>
      <c r="TLM88" s="4"/>
      <c r="TLN88" s="4"/>
      <c r="TLO88" s="4"/>
      <c r="TLP88" s="4"/>
      <c r="TLQ88" s="4"/>
      <c r="TLR88" s="4"/>
      <c r="TLS88" s="4"/>
      <c r="TLT88" s="4"/>
      <c r="TLU88" s="4"/>
      <c r="TLV88" s="4"/>
      <c r="TLW88" s="4"/>
      <c r="TLX88" s="4"/>
      <c r="TLY88" s="4"/>
      <c r="TLZ88" s="4"/>
      <c r="TMA88" s="4"/>
      <c r="TMB88" s="4"/>
      <c r="TMC88" s="4"/>
      <c r="TMD88" s="4"/>
      <c r="TME88" s="4"/>
      <c r="TMF88" s="4"/>
      <c r="TMG88" s="4"/>
      <c r="TMH88" s="4"/>
      <c r="TMI88" s="4"/>
      <c r="TMJ88" s="4"/>
      <c r="TMK88" s="4"/>
      <c r="TML88" s="4"/>
      <c r="TMM88" s="4"/>
      <c r="TMN88" s="4"/>
      <c r="TMO88" s="4"/>
      <c r="TMP88" s="4"/>
      <c r="TMQ88" s="4"/>
      <c r="TMR88" s="4"/>
      <c r="TMS88" s="4"/>
      <c r="TMT88" s="4"/>
      <c r="TMU88" s="4"/>
      <c r="TMV88" s="4"/>
      <c r="TMW88" s="4"/>
      <c r="TMX88" s="4"/>
      <c r="TMY88" s="4"/>
      <c r="TMZ88" s="4"/>
      <c r="TNA88" s="4"/>
      <c r="TNB88" s="4"/>
      <c r="TNC88" s="4"/>
      <c r="TND88" s="4"/>
      <c r="TNE88" s="4"/>
      <c r="TNF88" s="4"/>
      <c r="TNG88" s="4"/>
      <c r="TNH88" s="4"/>
      <c r="TNI88" s="4"/>
      <c r="TNJ88" s="4"/>
      <c r="TNK88" s="4"/>
      <c r="TNL88" s="4"/>
      <c r="TNM88" s="4"/>
      <c r="TNN88" s="4"/>
      <c r="TNO88" s="4"/>
      <c r="TNP88" s="4"/>
      <c r="TNQ88" s="4"/>
      <c r="TNR88" s="4"/>
      <c r="TNS88" s="4"/>
      <c r="TNT88" s="4"/>
      <c r="TNU88" s="4"/>
      <c r="TNV88" s="4"/>
      <c r="TNW88" s="4"/>
      <c r="TNX88" s="4"/>
      <c r="TNY88" s="4"/>
      <c r="TNZ88" s="4"/>
      <c r="TOA88" s="4"/>
      <c r="TOB88" s="4"/>
      <c r="TOC88" s="4"/>
      <c r="TOD88" s="4"/>
      <c r="TOE88" s="4"/>
      <c r="TOF88" s="4"/>
      <c r="TOG88" s="4"/>
      <c r="TOH88" s="4"/>
      <c r="TOI88" s="4"/>
      <c r="TOJ88" s="4"/>
      <c r="TOK88" s="4"/>
      <c r="TOL88" s="4"/>
      <c r="TOM88" s="4"/>
      <c r="TON88" s="4"/>
      <c r="TOO88" s="4"/>
      <c r="TOP88" s="4"/>
      <c r="TOQ88" s="4"/>
      <c r="TOR88" s="4"/>
      <c r="TOS88" s="4"/>
      <c r="TOT88" s="4"/>
      <c r="TOU88" s="4"/>
      <c r="TOV88" s="4"/>
      <c r="TOW88" s="4"/>
      <c r="TOX88" s="4"/>
      <c r="TOY88" s="4"/>
      <c r="TOZ88" s="4"/>
      <c r="TPA88" s="4"/>
      <c r="TPB88" s="4"/>
      <c r="TPC88" s="4"/>
      <c r="TPD88" s="4"/>
      <c r="TPE88" s="4"/>
      <c r="TPF88" s="4"/>
      <c r="TPG88" s="4"/>
      <c r="TPH88" s="4"/>
      <c r="TPI88" s="4"/>
      <c r="TPJ88" s="4"/>
      <c r="TPK88" s="4"/>
      <c r="TPL88" s="4"/>
      <c r="TPM88" s="4"/>
      <c r="TPN88" s="4"/>
      <c r="TPO88" s="4"/>
      <c r="TPP88" s="4"/>
      <c r="TPQ88" s="4"/>
      <c r="TPR88" s="4"/>
      <c r="TPS88" s="4"/>
      <c r="TPT88" s="4"/>
      <c r="TPU88" s="4"/>
      <c r="TPV88" s="4"/>
      <c r="TPW88" s="4"/>
      <c r="TPX88" s="4"/>
      <c r="TPY88" s="4"/>
      <c r="TPZ88" s="4"/>
      <c r="TQA88" s="4"/>
      <c r="TQB88" s="4"/>
      <c r="TQC88" s="4"/>
      <c r="TQD88" s="4"/>
      <c r="TQE88" s="4"/>
      <c r="TQF88" s="4"/>
      <c r="TQG88" s="4"/>
      <c r="TQH88" s="4"/>
      <c r="TQI88" s="4"/>
      <c r="TQJ88" s="4"/>
      <c r="TQK88" s="4"/>
      <c r="TQL88" s="4"/>
      <c r="TQM88" s="4"/>
      <c r="TQN88" s="4"/>
      <c r="TQO88" s="4"/>
      <c r="TQP88" s="4"/>
      <c r="TQQ88" s="4"/>
      <c r="TQR88" s="4"/>
      <c r="TQS88" s="4"/>
      <c r="TQT88" s="4"/>
      <c r="TQU88" s="4"/>
      <c r="TQV88" s="4"/>
      <c r="TQW88" s="4"/>
      <c r="TQX88" s="4"/>
      <c r="TQY88" s="4"/>
      <c r="TQZ88" s="4"/>
      <c r="TRA88" s="4"/>
      <c r="TRB88" s="4"/>
      <c r="TRC88" s="4"/>
      <c r="TRD88" s="4"/>
      <c r="TRE88" s="4"/>
      <c r="TRF88" s="4"/>
      <c r="TRG88" s="4"/>
      <c r="TRH88" s="4"/>
      <c r="TRI88" s="4"/>
      <c r="TRJ88" s="4"/>
      <c r="TRK88" s="4"/>
      <c r="TRL88" s="4"/>
      <c r="TRM88" s="4"/>
      <c r="TRN88" s="4"/>
      <c r="TRO88" s="4"/>
      <c r="TRP88" s="4"/>
      <c r="TRQ88" s="4"/>
      <c r="TRR88" s="4"/>
      <c r="TRS88" s="4"/>
      <c r="TRT88" s="4"/>
      <c r="TRU88" s="4"/>
      <c r="TRV88" s="4"/>
      <c r="TRW88" s="4"/>
      <c r="TRX88" s="4"/>
      <c r="TRY88" s="4"/>
      <c r="TRZ88" s="4"/>
      <c r="TSA88" s="4"/>
      <c r="TSB88" s="4"/>
      <c r="TSC88" s="4"/>
      <c r="TSD88" s="4"/>
      <c r="TSE88" s="4"/>
      <c r="TSF88" s="4"/>
      <c r="TSG88" s="4"/>
      <c r="TSH88" s="4"/>
      <c r="TSI88" s="4"/>
      <c r="TSJ88" s="4"/>
      <c r="TSK88" s="4"/>
      <c r="TSL88" s="4"/>
      <c r="TSM88" s="4"/>
      <c r="TSN88" s="4"/>
      <c r="TSO88" s="4"/>
      <c r="TSP88" s="4"/>
      <c r="TSQ88" s="4"/>
      <c r="TSR88" s="4"/>
      <c r="TSS88" s="4"/>
      <c r="TST88" s="4"/>
      <c r="TSU88" s="4"/>
      <c r="TSV88" s="4"/>
      <c r="TSW88" s="4"/>
      <c r="TSX88" s="4"/>
      <c r="TSY88" s="4"/>
      <c r="TSZ88" s="4"/>
      <c r="TTA88" s="4"/>
      <c r="TTB88" s="4"/>
      <c r="TTC88" s="4"/>
      <c r="TTD88" s="4"/>
      <c r="TTE88" s="4"/>
      <c r="TTF88" s="4"/>
      <c r="TTG88" s="4"/>
      <c r="TTH88" s="4"/>
      <c r="TTI88" s="4"/>
      <c r="TTJ88" s="4"/>
      <c r="TTK88" s="4"/>
      <c r="TTL88" s="4"/>
      <c r="TTM88" s="4"/>
      <c r="TTN88" s="4"/>
      <c r="TTO88" s="4"/>
      <c r="TTP88" s="4"/>
      <c r="TTQ88" s="4"/>
      <c r="TTR88" s="4"/>
      <c r="TTS88" s="4"/>
      <c r="TTT88" s="4"/>
      <c r="TTU88" s="4"/>
      <c r="TTV88" s="4"/>
      <c r="TTW88" s="4"/>
      <c r="TTX88" s="4"/>
      <c r="TTY88" s="4"/>
      <c r="TTZ88" s="4"/>
      <c r="TUA88" s="4"/>
      <c r="TUB88" s="4"/>
      <c r="TUC88" s="4"/>
      <c r="TUD88" s="4"/>
      <c r="TUE88" s="4"/>
      <c r="TUF88" s="4"/>
      <c r="TUG88" s="4"/>
      <c r="TUH88" s="4"/>
      <c r="TUI88" s="4"/>
      <c r="TUJ88" s="4"/>
      <c r="TUK88" s="4"/>
      <c r="TUL88" s="4"/>
      <c r="TUM88" s="4"/>
      <c r="TUN88" s="4"/>
      <c r="TUO88" s="4"/>
      <c r="TUP88" s="4"/>
      <c r="TUQ88" s="4"/>
      <c r="TUR88" s="4"/>
      <c r="TUS88" s="4"/>
      <c r="TUT88" s="4"/>
      <c r="TUU88" s="4"/>
      <c r="TUV88" s="4"/>
      <c r="TUW88" s="4"/>
      <c r="TUX88" s="4"/>
      <c r="TUY88" s="4"/>
      <c r="TUZ88" s="4"/>
      <c r="TVA88" s="4"/>
      <c r="TVB88" s="4"/>
      <c r="TVC88" s="4"/>
      <c r="TVD88" s="4"/>
      <c r="TVE88" s="4"/>
      <c r="TVF88" s="4"/>
      <c r="TVG88" s="4"/>
      <c r="TVH88" s="4"/>
      <c r="TVI88" s="4"/>
      <c r="TVJ88" s="4"/>
      <c r="TVK88" s="4"/>
      <c r="TVL88" s="4"/>
      <c r="TVM88" s="4"/>
      <c r="TVN88" s="4"/>
      <c r="TVO88" s="4"/>
      <c r="TVP88" s="4"/>
      <c r="TVQ88" s="4"/>
      <c r="TVR88" s="4"/>
      <c r="TVS88" s="4"/>
      <c r="TVT88" s="4"/>
      <c r="TVU88" s="4"/>
      <c r="TVV88" s="4"/>
      <c r="TVW88" s="4"/>
      <c r="TVX88" s="4"/>
      <c r="TVY88" s="4"/>
      <c r="TVZ88" s="4"/>
      <c r="TWA88" s="4"/>
      <c r="TWB88" s="4"/>
      <c r="TWC88" s="4"/>
      <c r="TWD88" s="4"/>
      <c r="TWE88" s="4"/>
      <c r="TWF88" s="4"/>
      <c r="TWG88" s="4"/>
      <c r="TWH88" s="4"/>
      <c r="TWI88" s="4"/>
      <c r="TWJ88" s="4"/>
      <c r="TWK88" s="4"/>
      <c r="TWL88" s="4"/>
      <c r="TWM88" s="4"/>
      <c r="TWN88" s="4"/>
      <c r="TWO88" s="4"/>
      <c r="TWP88" s="4"/>
      <c r="TWQ88" s="4"/>
      <c r="TWR88" s="4"/>
      <c r="TWS88" s="4"/>
      <c r="TWT88" s="4"/>
      <c r="TWU88" s="4"/>
      <c r="TWV88" s="4"/>
      <c r="TWW88" s="4"/>
      <c r="TWX88" s="4"/>
      <c r="TWY88" s="4"/>
      <c r="TWZ88" s="4"/>
      <c r="TXA88" s="4"/>
      <c r="TXB88" s="4"/>
      <c r="TXC88" s="4"/>
      <c r="TXD88" s="4"/>
      <c r="TXE88" s="4"/>
      <c r="TXF88" s="4"/>
      <c r="TXG88" s="4"/>
      <c r="TXH88" s="4"/>
      <c r="TXI88" s="4"/>
      <c r="TXJ88" s="4"/>
      <c r="TXK88" s="4"/>
      <c r="TXL88" s="4"/>
      <c r="TXM88" s="4"/>
      <c r="TXN88" s="4"/>
      <c r="TXO88" s="4"/>
      <c r="TXP88" s="4"/>
      <c r="TXQ88" s="4"/>
      <c r="TXR88" s="4"/>
      <c r="TXS88" s="4"/>
      <c r="TXT88" s="4"/>
      <c r="TXU88" s="4"/>
      <c r="TXV88" s="4"/>
      <c r="TXW88" s="4"/>
      <c r="TXX88" s="4"/>
      <c r="TXY88" s="4"/>
      <c r="TXZ88" s="4"/>
      <c r="TYA88" s="4"/>
      <c r="TYB88" s="4"/>
      <c r="TYC88" s="4"/>
      <c r="TYD88" s="4"/>
      <c r="TYE88" s="4"/>
      <c r="TYF88" s="4"/>
      <c r="TYG88" s="4"/>
      <c r="TYH88" s="4"/>
      <c r="TYI88" s="4"/>
      <c r="TYJ88" s="4"/>
      <c r="TYK88" s="4"/>
      <c r="TYL88" s="4"/>
      <c r="TYM88" s="4"/>
      <c r="TYN88" s="4"/>
      <c r="TYO88" s="4"/>
      <c r="TYP88" s="4"/>
      <c r="TYQ88" s="4"/>
      <c r="TYR88" s="4"/>
      <c r="TYS88" s="4"/>
      <c r="TYT88" s="4"/>
      <c r="TYU88" s="4"/>
      <c r="TYV88" s="4"/>
      <c r="TYW88" s="4"/>
      <c r="TYX88" s="4"/>
      <c r="TYY88" s="4"/>
      <c r="TYZ88" s="4"/>
      <c r="TZA88" s="4"/>
      <c r="TZB88" s="4"/>
      <c r="TZC88" s="4"/>
      <c r="TZD88" s="4"/>
      <c r="TZE88" s="4"/>
      <c r="TZF88" s="4"/>
      <c r="TZG88" s="4"/>
      <c r="TZH88" s="4"/>
      <c r="TZI88" s="4"/>
      <c r="TZJ88" s="4"/>
      <c r="TZK88" s="4"/>
      <c r="TZL88" s="4"/>
      <c r="TZM88" s="4"/>
      <c r="TZN88" s="4"/>
      <c r="TZO88" s="4"/>
      <c r="TZP88" s="4"/>
      <c r="TZQ88" s="4"/>
      <c r="TZR88" s="4"/>
      <c r="TZS88" s="4"/>
      <c r="TZT88" s="4"/>
      <c r="TZU88" s="4"/>
      <c r="TZV88" s="4"/>
      <c r="TZW88" s="4"/>
      <c r="TZX88" s="4"/>
      <c r="TZY88" s="4"/>
      <c r="TZZ88" s="4"/>
      <c r="UAA88" s="4"/>
      <c r="UAB88" s="4"/>
      <c r="UAC88" s="4"/>
      <c r="UAD88" s="4"/>
      <c r="UAE88" s="4"/>
      <c r="UAF88" s="4"/>
      <c r="UAG88" s="4"/>
      <c r="UAH88" s="4"/>
      <c r="UAI88" s="4"/>
      <c r="UAJ88" s="4"/>
      <c r="UAK88" s="4"/>
      <c r="UAL88" s="4"/>
      <c r="UAM88" s="4"/>
      <c r="UAN88" s="4"/>
      <c r="UAO88" s="4"/>
      <c r="UAP88" s="4"/>
      <c r="UAQ88" s="4"/>
      <c r="UAR88" s="4"/>
      <c r="UAS88" s="4"/>
      <c r="UAT88" s="4"/>
      <c r="UAU88" s="4"/>
      <c r="UAV88" s="4"/>
      <c r="UAW88" s="4"/>
      <c r="UAX88" s="4"/>
      <c r="UAY88" s="4"/>
      <c r="UAZ88" s="4"/>
      <c r="UBA88" s="4"/>
      <c r="UBB88" s="4"/>
      <c r="UBC88" s="4"/>
      <c r="UBD88" s="4"/>
      <c r="UBE88" s="4"/>
      <c r="UBF88" s="4"/>
      <c r="UBG88" s="4"/>
      <c r="UBH88" s="4"/>
      <c r="UBI88" s="4"/>
      <c r="UBJ88" s="4"/>
      <c r="UBK88" s="4"/>
      <c r="UBL88" s="4"/>
      <c r="UBM88" s="4"/>
      <c r="UBN88" s="4"/>
      <c r="UBO88" s="4"/>
      <c r="UBP88" s="4"/>
      <c r="UBQ88" s="4"/>
      <c r="UBR88" s="4"/>
      <c r="UBS88" s="4"/>
      <c r="UBT88" s="4"/>
      <c r="UBU88" s="4"/>
      <c r="UBV88" s="4"/>
      <c r="UBW88" s="4"/>
      <c r="UBX88" s="4"/>
      <c r="UBY88" s="4"/>
      <c r="UBZ88" s="4"/>
      <c r="UCA88" s="4"/>
      <c r="UCB88" s="4"/>
      <c r="UCC88" s="4"/>
      <c r="UCD88" s="4"/>
      <c r="UCE88" s="4"/>
      <c r="UCF88" s="4"/>
      <c r="UCG88" s="4"/>
      <c r="UCH88" s="4"/>
      <c r="UCI88" s="4"/>
      <c r="UCJ88" s="4"/>
      <c r="UCK88" s="4"/>
      <c r="UCL88" s="4"/>
      <c r="UCM88" s="4"/>
      <c r="UCN88" s="4"/>
      <c r="UCO88" s="4"/>
      <c r="UCP88" s="4"/>
      <c r="UCQ88" s="4"/>
      <c r="UCR88" s="4"/>
      <c r="UCS88" s="4"/>
      <c r="UCT88" s="4"/>
      <c r="UCU88" s="4"/>
      <c r="UCV88" s="4"/>
      <c r="UCW88" s="4"/>
      <c r="UCX88" s="4"/>
      <c r="UCY88" s="4"/>
      <c r="UCZ88" s="4"/>
      <c r="UDA88" s="4"/>
      <c r="UDB88" s="4"/>
      <c r="UDC88" s="4"/>
      <c r="UDD88" s="4"/>
      <c r="UDE88" s="4"/>
      <c r="UDF88" s="4"/>
      <c r="UDG88" s="4"/>
      <c r="UDH88" s="4"/>
      <c r="UDI88" s="4"/>
      <c r="UDJ88" s="4"/>
      <c r="UDK88" s="4"/>
      <c r="UDL88" s="4"/>
      <c r="UDM88" s="4"/>
      <c r="UDN88" s="4"/>
      <c r="UDO88" s="4"/>
      <c r="UDP88" s="4"/>
      <c r="UDQ88" s="4"/>
      <c r="UDR88" s="4"/>
      <c r="UDS88" s="4"/>
      <c r="UDT88" s="4"/>
      <c r="UDU88" s="4"/>
      <c r="UDV88" s="4"/>
      <c r="UDW88" s="4"/>
      <c r="UDX88" s="4"/>
      <c r="UDY88" s="4"/>
      <c r="UDZ88" s="4"/>
      <c r="UEA88" s="4"/>
      <c r="UEB88" s="4"/>
      <c r="UEC88" s="4"/>
      <c r="UED88" s="4"/>
      <c r="UEE88" s="4"/>
      <c r="UEF88" s="4"/>
      <c r="UEG88" s="4"/>
      <c r="UEH88" s="4"/>
      <c r="UEI88" s="4"/>
      <c r="UEJ88" s="4"/>
      <c r="UEK88" s="4"/>
      <c r="UEL88" s="4"/>
      <c r="UEM88" s="4"/>
      <c r="UEN88" s="4"/>
      <c r="UEO88" s="4"/>
      <c r="UEP88" s="4"/>
      <c r="UEQ88" s="4"/>
      <c r="UER88" s="4"/>
      <c r="UES88" s="4"/>
      <c r="UET88" s="4"/>
      <c r="UEU88" s="4"/>
      <c r="UEV88" s="4"/>
      <c r="UEW88" s="4"/>
      <c r="UEX88" s="4"/>
      <c r="UEY88" s="4"/>
      <c r="UEZ88" s="4"/>
      <c r="UFA88" s="4"/>
      <c r="UFB88" s="4"/>
      <c r="UFC88" s="4"/>
      <c r="UFD88" s="4"/>
      <c r="UFE88" s="4"/>
      <c r="UFF88" s="4"/>
      <c r="UFG88" s="4"/>
      <c r="UFH88" s="4"/>
      <c r="UFI88" s="4"/>
      <c r="UFJ88" s="4"/>
      <c r="UFK88" s="4"/>
      <c r="UFL88" s="4"/>
      <c r="UFM88" s="4"/>
      <c r="UFN88" s="4"/>
      <c r="UFO88" s="4"/>
      <c r="UFP88" s="4"/>
      <c r="UFQ88" s="4"/>
      <c r="UFR88" s="4"/>
      <c r="UFS88" s="4"/>
      <c r="UFT88" s="4"/>
      <c r="UFU88" s="4"/>
      <c r="UFV88" s="4"/>
      <c r="UFW88" s="4"/>
      <c r="UFX88" s="4"/>
      <c r="UFY88" s="4"/>
      <c r="UFZ88" s="4"/>
      <c r="UGA88" s="4"/>
      <c r="UGB88" s="4"/>
      <c r="UGC88" s="4"/>
      <c r="UGD88" s="4"/>
      <c r="UGE88" s="4"/>
      <c r="UGF88" s="4"/>
      <c r="UGG88" s="4"/>
      <c r="UGH88" s="4"/>
      <c r="UGI88" s="4"/>
      <c r="UGJ88" s="4"/>
      <c r="UGK88" s="4"/>
      <c r="UGL88" s="4"/>
      <c r="UGM88" s="4"/>
      <c r="UGN88" s="4"/>
      <c r="UGO88" s="4"/>
      <c r="UGP88" s="4"/>
      <c r="UGQ88" s="4"/>
      <c r="UGR88" s="4"/>
      <c r="UGS88" s="4"/>
      <c r="UGT88" s="4"/>
      <c r="UGU88" s="4"/>
      <c r="UGV88" s="4"/>
      <c r="UGW88" s="4"/>
      <c r="UGX88" s="4"/>
      <c r="UGY88" s="4"/>
      <c r="UGZ88" s="4"/>
      <c r="UHA88" s="4"/>
      <c r="UHB88" s="4"/>
      <c r="UHC88" s="4"/>
      <c r="UHD88" s="4"/>
      <c r="UHE88" s="4"/>
      <c r="UHF88" s="4"/>
      <c r="UHG88" s="4"/>
      <c r="UHH88" s="4"/>
      <c r="UHI88" s="4"/>
      <c r="UHJ88" s="4"/>
      <c r="UHK88" s="4"/>
      <c r="UHL88" s="4"/>
      <c r="UHM88" s="4"/>
      <c r="UHN88" s="4"/>
      <c r="UHO88" s="4"/>
      <c r="UHP88" s="4"/>
      <c r="UHQ88" s="4"/>
      <c r="UHR88" s="4"/>
      <c r="UHS88" s="4"/>
      <c r="UHT88" s="4"/>
      <c r="UHU88" s="4"/>
      <c r="UHV88" s="4"/>
      <c r="UHW88" s="4"/>
      <c r="UHX88" s="4"/>
      <c r="UHY88" s="4"/>
      <c r="UHZ88" s="4"/>
      <c r="UIA88" s="4"/>
      <c r="UIB88" s="4"/>
      <c r="UIC88" s="4"/>
      <c r="UID88" s="4"/>
      <c r="UIE88" s="4"/>
      <c r="UIF88" s="4"/>
      <c r="UIG88" s="4"/>
      <c r="UIH88" s="4"/>
      <c r="UII88" s="4"/>
      <c r="UIJ88" s="4"/>
      <c r="UIK88" s="4"/>
      <c r="UIL88" s="4"/>
      <c r="UIM88" s="4"/>
      <c r="UIN88" s="4"/>
      <c r="UIO88" s="4"/>
      <c r="UIP88" s="4"/>
      <c r="UIQ88" s="4"/>
      <c r="UIR88" s="4"/>
      <c r="UIS88" s="4"/>
      <c r="UIT88" s="4"/>
      <c r="UIU88" s="4"/>
      <c r="UIV88" s="4"/>
      <c r="UIW88" s="4"/>
      <c r="UIX88" s="4"/>
      <c r="UIY88" s="4"/>
      <c r="UIZ88" s="4"/>
      <c r="UJA88" s="4"/>
      <c r="UJB88" s="4"/>
      <c r="UJC88" s="4"/>
      <c r="UJD88" s="4"/>
      <c r="UJE88" s="4"/>
      <c r="UJF88" s="4"/>
      <c r="UJG88" s="4"/>
      <c r="UJH88" s="4"/>
      <c r="UJI88" s="4"/>
      <c r="UJJ88" s="4"/>
      <c r="UJK88" s="4"/>
      <c r="UJL88" s="4"/>
      <c r="UJM88" s="4"/>
      <c r="UJN88" s="4"/>
      <c r="UJO88" s="4"/>
      <c r="UJP88" s="4"/>
      <c r="UJQ88" s="4"/>
      <c r="UJR88" s="4"/>
      <c r="UJS88" s="4"/>
      <c r="UJT88" s="4"/>
      <c r="UJU88" s="4"/>
      <c r="UJV88" s="4"/>
      <c r="UJW88" s="4"/>
      <c r="UJX88" s="4"/>
      <c r="UJY88" s="4"/>
      <c r="UJZ88" s="4"/>
      <c r="UKA88" s="4"/>
      <c r="UKB88" s="4"/>
      <c r="UKC88" s="4"/>
      <c r="UKD88" s="4"/>
      <c r="UKE88" s="4"/>
      <c r="UKF88" s="4"/>
      <c r="UKG88" s="4"/>
      <c r="UKH88" s="4"/>
      <c r="UKI88" s="4"/>
      <c r="UKJ88" s="4"/>
      <c r="UKK88" s="4"/>
      <c r="UKL88" s="4"/>
      <c r="UKM88" s="4"/>
      <c r="UKN88" s="4"/>
      <c r="UKO88" s="4"/>
      <c r="UKP88" s="4"/>
      <c r="UKQ88" s="4"/>
      <c r="UKR88" s="4"/>
      <c r="UKS88" s="4"/>
      <c r="UKT88" s="4"/>
      <c r="UKU88" s="4"/>
      <c r="UKV88" s="4"/>
      <c r="UKW88" s="4"/>
      <c r="UKX88" s="4"/>
      <c r="UKY88" s="4"/>
      <c r="UKZ88" s="4"/>
      <c r="ULA88" s="4"/>
      <c r="ULB88" s="4"/>
      <c r="ULC88" s="4"/>
      <c r="ULD88" s="4"/>
      <c r="ULE88" s="4"/>
      <c r="ULF88" s="4"/>
      <c r="ULG88" s="4"/>
      <c r="ULH88" s="4"/>
      <c r="ULI88" s="4"/>
      <c r="ULJ88" s="4"/>
      <c r="ULK88" s="4"/>
      <c r="ULL88" s="4"/>
      <c r="ULM88" s="4"/>
      <c r="ULN88" s="4"/>
      <c r="ULO88" s="4"/>
      <c r="ULP88" s="4"/>
      <c r="ULQ88" s="4"/>
      <c r="ULR88" s="4"/>
      <c r="ULS88" s="4"/>
      <c r="ULT88" s="4"/>
      <c r="ULU88" s="4"/>
      <c r="ULV88" s="4"/>
      <c r="ULW88" s="4"/>
      <c r="ULX88" s="4"/>
      <c r="ULY88" s="4"/>
      <c r="ULZ88" s="4"/>
      <c r="UMA88" s="4"/>
      <c r="UMB88" s="4"/>
      <c r="UMC88" s="4"/>
      <c r="UMD88" s="4"/>
      <c r="UME88" s="4"/>
      <c r="UMF88" s="4"/>
      <c r="UMG88" s="4"/>
      <c r="UMH88" s="4"/>
      <c r="UMI88" s="4"/>
      <c r="UMJ88" s="4"/>
      <c r="UMK88" s="4"/>
      <c r="UML88" s="4"/>
      <c r="UMM88" s="4"/>
      <c r="UMN88" s="4"/>
      <c r="UMO88" s="4"/>
      <c r="UMP88" s="4"/>
      <c r="UMQ88" s="4"/>
      <c r="UMR88" s="4"/>
      <c r="UMS88" s="4"/>
      <c r="UMT88" s="4"/>
      <c r="UMU88" s="4"/>
      <c r="UMV88" s="4"/>
      <c r="UMW88" s="4"/>
      <c r="UMX88" s="4"/>
      <c r="UMY88" s="4"/>
      <c r="UMZ88" s="4"/>
      <c r="UNA88" s="4"/>
      <c r="UNB88" s="4"/>
      <c r="UNC88" s="4"/>
      <c r="UND88" s="4"/>
      <c r="UNE88" s="4"/>
      <c r="UNF88" s="4"/>
      <c r="UNG88" s="4"/>
      <c r="UNH88" s="4"/>
      <c r="UNI88" s="4"/>
      <c r="UNJ88" s="4"/>
      <c r="UNK88" s="4"/>
      <c r="UNL88" s="4"/>
      <c r="UNM88" s="4"/>
      <c r="UNN88" s="4"/>
      <c r="UNO88" s="4"/>
      <c r="UNP88" s="4"/>
      <c r="UNQ88" s="4"/>
      <c r="UNR88" s="4"/>
      <c r="UNS88" s="4"/>
      <c r="UNT88" s="4"/>
      <c r="UNU88" s="4"/>
      <c r="UNV88" s="4"/>
      <c r="UNW88" s="4"/>
      <c r="UNX88" s="4"/>
      <c r="UNY88" s="4"/>
      <c r="UNZ88" s="4"/>
      <c r="UOA88" s="4"/>
      <c r="UOB88" s="4"/>
      <c r="UOC88" s="4"/>
      <c r="UOD88" s="4"/>
      <c r="UOE88" s="4"/>
      <c r="UOF88" s="4"/>
      <c r="UOG88" s="4"/>
      <c r="UOH88" s="4"/>
      <c r="UOI88" s="4"/>
      <c r="UOJ88" s="4"/>
      <c r="UOK88" s="4"/>
      <c r="UOL88" s="4"/>
      <c r="UOM88" s="4"/>
      <c r="UON88" s="4"/>
      <c r="UOO88" s="4"/>
      <c r="UOP88" s="4"/>
      <c r="UOQ88" s="4"/>
      <c r="UOR88" s="4"/>
      <c r="UOS88" s="4"/>
      <c r="UOT88" s="4"/>
      <c r="UOU88" s="4"/>
      <c r="UOV88" s="4"/>
      <c r="UOW88" s="4"/>
      <c r="UOX88" s="4"/>
      <c r="UOY88" s="4"/>
      <c r="UOZ88" s="4"/>
      <c r="UPA88" s="4"/>
      <c r="UPB88" s="4"/>
      <c r="UPC88" s="4"/>
      <c r="UPD88" s="4"/>
      <c r="UPE88" s="4"/>
      <c r="UPF88" s="4"/>
      <c r="UPG88" s="4"/>
      <c r="UPH88" s="4"/>
      <c r="UPI88" s="4"/>
      <c r="UPJ88" s="4"/>
      <c r="UPK88" s="4"/>
      <c r="UPL88" s="4"/>
      <c r="UPM88" s="4"/>
      <c r="UPN88" s="4"/>
      <c r="UPO88" s="4"/>
      <c r="UPP88" s="4"/>
      <c r="UPQ88" s="4"/>
      <c r="UPR88" s="4"/>
      <c r="UPS88" s="4"/>
      <c r="UPT88" s="4"/>
      <c r="UPU88" s="4"/>
      <c r="UPV88" s="4"/>
      <c r="UPW88" s="4"/>
      <c r="UPX88" s="4"/>
      <c r="UPY88" s="4"/>
      <c r="UPZ88" s="4"/>
      <c r="UQA88" s="4"/>
      <c r="UQB88" s="4"/>
      <c r="UQC88" s="4"/>
      <c r="UQD88" s="4"/>
      <c r="UQE88" s="4"/>
      <c r="UQF88" s="4"/>
      <c r="UQG88" s="4"/>
      <c r="UQH88" s="4"/>
      <c r="UQI88" s="4"/>
      <c r="UQJ88" s="4"/>
      <c r="UQK88" s="4"/>
      <c r="UQL88" s="4"/>
      <c r="UQM88" s="4"/>
      <c r="UQN88" s="4"/>
      <c r="UQO88" s="4"/>
      <c r="UQP88" s="4"/>
      <c r="UQQ88" s="4"/>
      <c r="UQR88" s="4"/>
      <c r="UQS88" s="4"/>
      <c r="UQT88" s="4"/>
      <c r="UQU88" s="4"/>
      <c r="UQV88" s="4"/>
      <c r="UQW88" s="4"/>
      <c r="UQX88" s="4"/>
      <c r="UQY88" s="4"/>
      <c r="UQZ88" s="4"/>
      <c r="URA88" s="4"/>
      <c r="URB88" s="4"/>
      <c r="URC88" s="4"/>
      <c r="URD88" s="4"/>
      <c r="URE88" s="4"/>
      <c r="URF88" s="4"/>
      <c r="URG88" s="4"/>
      <c r="URH88" s="4"/>
      <c r="URI88" s="4"/>
      <c r="URJ88" s="4"/>
      <c r="URK88" s="4"/>
      <c r="URL88" s="4"/>
      <c r="URM88" s="4"/>
      <c r="URN88" s="4"/>
      <c r="URO88" s="4"/>
      <c r="URP88" s="4"/>
      <c r="URQ88" s="4"/>
      <c r="URR88" s="4"/>
      <c r="URS88" s="4"/>
      <c r="URT88" s="4"/>
      <c r="URU88" s="4"/>
      <c r="URV88" s="4"/>
      <c r="URW88" s="4"/>
      <c r="URX88" s="4"/>
      <c r="URY88" s="4"/>
      <c r="URZ88" s="4"/>
      <c r="USA88" s="4"/>
      <c r="USB88" s="4"/>
      <c r="USC88" s="4"/>
      <c r="USD88" s="4"/>
      <c r="USE88" s="4"/>
      <c r="USF88" s="4"/>
      <c r="USG88" s="4"/>
      <c r="USH88" s="4"/>
      <c r="USI88" s="4"/>
      <c r="USJ88" s="4"/>
      <c r="USK88" s="4"/>
      <c r="USL88" s="4"/>
      <c r="USM88" s="4"/>
      <c r="USN88" s="4"/>
      <c r="USO88" s="4"/>
      <c r="USP88" s="4"/>
      <c r="USQ88" s="4"/>
      <c r="USR88" s="4"/>
      <c r="USS88" s="4"/>
      <c r="UST88" s="4"/>
      <c r="USU88" s="4"/>
      <c r="USV88" s="4"/>
      <c r="USW88" s="4"/>
      <c r="USX88" s="4"/>
      <c r="USY88" s="4"/>
      <c r="USZ88" s="4"/>
      <c r="UTA88" s="4"/>
      <c r="UTB88" s="4"/>
      <c r="UTC88" s="4"/>
      <c r="UTD88" s="4"/>
      <c r="UTE88" s="4"/>
      <c r="UTF88" s="4"/>
      <c r="UTG88" s="4"/>
      <c r="UTH88" s="4"/>
      <c r="UTI88" s="4"/>
      <c r="UTJ88" s="4"/>
      <c r="UTK88" s="4"/>
      <c r="UTL88" s="4"/>
      <c r="UTM88" s="4"/>
      <c r="UTN88" s="4"/>
      <c r="UTO88" s="4"/>
      <c r="UTP88" s="4"/>
      <c r="UTQ88" s="4"/>
      <c r="UTR88" s="4"/>
      <c r="UTS88" s="4"/>
      <c r="UTT88" s="4"/>
      <c r="UTU88" s="4"/>
      <c r="UTV88" s="4"/>
      <c r="UTW88" s="4"/>
      <c r="UTX88" s="4"/>
      <c r="UTY88" s="4"/>
      <c r="UTZ88" s="4"/>
      <c r="UUA88" s="4"/>
      <c r="UUB88" s="4"/>
      <c r="UUC88" s="4"/>
      <c r="UUD88" s="4"/>
      <c r="UUE88" s="4"/>
      <c r="UUF88" s="4"/>
      <c r="UUG88" s="4"/>
      <c r="UUH88" s="4"/>
      <c r="UUI88" s="4"/>
      <c r="UUJ88" s="4"/>
      <c r="UUK88" s="4"/>
      <c r="UUL88" s="4"/>
      <c r="UUM88" s="4"/>
      <c r="UUN88" s="4"/>
      <c r="UUO88" s="4"/>
      <c r="UUP88" s="4"/>
      <c r="UUQ88" s="4"/>
      <c r="UUR88" s="4"/>
      <c r="UUS88" s="4"/>
      <c r="UUT88" s="4"/>
      <c r="UUU88" s="4"/>
      <c r="UUV88" s="4"/>
      <c r="UUW88" s="4"/>
      <c r="UUX88" s="4"/>
      <c r="UUY88" s="4"/>
      <c r="UUZ88" s="4"/>
      <c r="UVA88" s="4"/>
      <c r="UVB88" s="4"/>
      <c r="UVC88" s="4"/>
      <c r="UVD88" s="4"/>
      <c r="UVE88" s="4"/>
      <c r="UVF88" s="4"/>
      <c r="UVG88" s="4"/>
      <c r="UVH88" s="4"/>
      <c r="UVI88" s="4"/>
      <c r="UVJ88" s="4"/>
      <c r="UVK88" s="4"/>
      <c r="UVL88" s="4"/>
      <c r="UVM88" s="4"/>
      <c r="UVN88" s="4"/>
      <c r="UVO88" s="4"/>
      <c r="UVP88" s="4"/>
      <c r="UVQ88" s="4"/>
      <c r="UVR88" s="4"/>
      <c r="UVS88" s="4"/>
      <c r="UVT88" s="4"/>
      <c r="UVU88" s="4"/>
      <c r="UVV88" s="4"/>
      <c r="UVW88" s="4"/>
      <c r="UVX88" s="4"/>
      <c r="UVY88" s="4"/>
      <c r="UVZ88" s="4"/>
      <c r="UWA88" s="4"/>
      <c r="UWB88" s="4"/>
      <c r="UWC88" s="4"/>
      <c r="UWD88" s="4"/>
      <c r="UWE88" s="4"/>
      <c r="UWF88" s="4"/>
      <c r="UWG88" s="4"/>
      <c r="UWH88" s="4"/>
      <c r="UWI88" s="4"/>
      <c r="UWJ88" s="4"/>
      <c r="UWK88" s="4"/>
      <c r="UWL88" s="4"/>
      <c r="UWM88" s="4"/>
      <c r="UWN88" s="4"/>
      <c r="UWO88" s="4"/>
      <c r="UWP88" s="4"/>
      <c r="UWQ88" s="4"/>
      <c r="UWR88" s="4"/>
      <c r="UWS88" s="4"/>
      <c r="UWT88" s="4"/>
      <c r="UWU88" s="4"/>
      <c r="UWV88" s="4"/>
      <c r="UWW88" s="4"/>
      <c r="UWX88" s="4"/>
      <c r="UWY88" s="4"/>
      <c r="UWZ88" s="4"/>
      <c r="UXA88" s="4"/>
      <c r="UXB88" s="4"/>
      <c r="UXC88" s="4"/>
      <c r="UXD88" s="4"/>
      <c r="UXE88" s="4"/>
      <c r="UXF88" s="4"/>
      <c r="UXG88" s="4"/>
      <c r="UXH88" s="4"/>
      <c r="UXI88" s="4"/>
      <c r="UXJ88" s="4"/>
      <c r="UXK88" s="4"/>
      <c r="UXL88" s="4"/>
      <c r="UXM88" s="4"/>
      <c r="UXN88" s="4"/>
      <c r="UXO88" s="4"/>
      <c r="UXP88" s="4"/>
      <c r="UXQ88" s="4"/>
      <c r="UXR88" s="4"/>
      <c r="UXS88" s="4"/>
      <c r="UXT88" s="4"/>
      <c r="UXU88" s="4"/>
      <c r="UXV88" s="4"/>
      <c r="UXW88" s="4"/>
      <c r="UXX88" s="4"/>
      <c r="UXY88" s="4"/>
      <c r="UXZ88" s="4"/>
      <c r="UYA88" s="4"/>
      <c r="UYB88" s="4"/>
      <c r="UYC88" s="4"/>
      <c r="UYD88" s="4"/>
      <c r="UYE88" s="4"/>
      <c r="UYF88" s="4"/>
      <c r="UYG88" s="4"/>
      <c r="UYH88" s="4"/>
      <c r="UYI88" s="4"/>
      <c r="UYJ88" s="4"/>
      <c r="UYK88" s="4"/>
      <c r="UYL88" s="4"/>
      <c r="UYM88" s="4"/>
      <c r="UYN88" s="4"/>
      <c r="UYO88" s="4"/>
      <c r="UYP88" s="4"/>
      <c r="UYQ88" s="4"/>
      <c r="UYR88" s="4"/>
      <c r="UYS88" s="4"/>
      <c r="UYT88" s="4"/>
      <c r="UYU88" s="4"/>
      <c r="UYV88" s="4"/>
      <c r="UYW88" s="4"/>
      <c r="UYX88" s="4"/>
      <c r="UYY88" s="4"/>
      <c r="UYZ88" s="4"/>
      <c r="UZA88" s="4"/>
      <c r="UZB88" s="4"/>
      <c r="UZC88" s="4"/>
      <c r="UZD88" s="4"/>
      <c r="UZE88" s="4"/>
      <c r="UZF88" s="4"/>
      <c r="UZG88" s="4"/>
      <c r="UZH88" s="4"/>
      <c r="UZI88" s="4"/>
      <c r="UZJ88" s="4"/>
      <c r="UZK88" s="4"/>
      <c r="UZL88" s="4"/>
      <c r="UZM88" s="4"/>
      <c r="UZN88" s="4"/>
      <c r="UZO88" s="4"/>
      <c r="UZP88" s="4"/>
      <c r="UZQ88" s="4"/>
      <c r="UZR88" s="4"/>
      <c r="UZS88" s="4"/>
      <c r="UZT88" s="4"/>
      <c r="UZU88" s="4"/>
      <c r="UZV88" s="4"/>
      <c r="UZW88" s="4"/>
      <c r="UZX88" s="4"/>
      <c r="UZY88" s="4"/>
      <c r="UZZ88" s="4"/>
      <c r="VAA88" s="4"/>
      <c r="VAB88" s="4"/>
      <c r="VAC88" s="4"/>
      <c r="VAD88" s="4"/>
      <c r="VAE88" s="4"/>
      <c r="VAF88" s="4"/>
      <c r="VAG88" s="4"/>
      <c r="VAH88" s="4"/>
      <c r="VAI88" s="4"/>
      <c r="VAJ88" s="4"/>
      <c r="VAK88" s="4"/>
      <c r="VAL88" s="4"/>
      <c r="VAM88" s="4"/>
      <c r="VAN88" s="4"/>
      <c r="VAO88" s="4"/>
      <c r="VAP88" s="4"/>
      <c r="VAQ88" s="4"/>
      <c r="VAR88" s="4"/>
      <c r="VAS88" s="4"/>
      <c r="VAT88" s="4"/>
      <c r="VAU88" s="4"/>
      <c r="VAV88" s="4"/>
      <c r="VAW88" s="4"/>
      <c r="VAX88" s="4"/>
      <c r="VAY88" s="4"/>
      <c r="VAZ88" s="4"/>
      <c r="VBA88" s="4"/>
      <c r="VBB88" s="4"/>
      <c r="VBC88" s="4"/>
      <c r="VBD88" s="4"/>
      <c r="VBE88" s="4"/>
      <c r="VBF88" s="4"/>
      <c r="VBG88" s="4"/>
      <c r="VBH88" s="4"/>
      <c r="VBI88" s="4"/>
      <c r="VBJ88" s="4"/>
      <c r="VBK88" s="4"/>
      <c r="VBL88" s="4"/>
      <c r="VBM88" s="4"/>
      <c r="VBN88" s="4"/>
      <c r="VBO88" s="4"/>
      <c r="VBP88" s="4"/>
      <c r="VBQ88" s="4"/>
      <c r="VBR88" s="4"/>
      <c r="VBS88" s="4"/>
      <c r="VBT88" s="4"/>
      <c r="VBU88" s="4"/>
      <c r="VBV88" s="4"/>
      <c r="VBW88" s="4"/>
      <c r="VBX88" s="4"/>
      <c r="VBY88" s="4"/>
      <c r="VBZ88" s="4"/>
      <c r="VCA88" s="4"/>
      <c r="VCB88" s="4"/>
      <c r="VCC88" s="4"/>
      <c r="VCD88" s="4"/>
      <c r="VCE88" s="4"/>
      <c r="VCF88" s="4"/>
      <c r="VCG88" s="4"/>
      <c r="VCH88" s="4"/>
      <c r="VCI88" s="4"/>
      <c r="VCJ88" s="4"/>
      <c r="VCK88" s="4"/>
      <c r="VCL88" s="4"/>
      <c r="VCM88" s="4"/>
      <c r="VCN88" s="4"/>
      <c r="VCO88" s="4"/>
      <c r="VCP88" s="4"/>
      <c r="VCQ88" s="4"/>
      <c r="VCR88" s="4"/>
      <c r="VCS88" s="4"/>
      <c r="VCT88" s="4"/>
      <c r="VCU88" s="4"/>
      <c r="VCV88" s="4"/>
      <c r="VCW88" s="4"/>
      <c r="VCX88" s="4"/>
      <c r="VCY88" s="4"/>
      <c r="VCZ88" s="4"/>
      <c r="VDA88" s="4"/>
      <c r="VDB88" s="4"/>
      <c r="VDC88" s="4"/>
      <c r="VDD88" s="4"/>
      <c r="VDE88" s="4"/>
      <c r="VDF88" s="4"/>
      <c r="VDG88" s="4"/>
      <c r="VDH88" s="4"/>
      <c r="VDI88" s="4"/>
      <c r="VDJ88" s="4"/>
      <c r="VDK88" s="4"/>
      <c r="VDL88" s="4"/>
      <c r="VDM88" s="4"/>
      <c r="VDN88" s="4"/>
      <c r="VDO88" s="4"/>
      <c r="VDP88" s="4"/>
      <c r="VDQ88" s="4"/>
      <c r="VDR88" s="4"/>
      <c r="VDS88" s="4"/>
      <c r="VDT88" s="4"/>
      <c r="VDU88" s="4"/>
      <c r="VDV88" s="4"/>
      <c r="VDW88" s="4"/>
      <c r="VDX88" s="4"/>
      <c r="VDY88" s="4"/>
      <c r="VDZ88" s="4"/>
      <c r="VEA88" s="4"/>
      <c r="VEB88" s="4"/>
      <c r="VEC88" s="4"/>
      <c r="VED88" s="4"/>
      <c r="VEE88" s="4"/>
      <c r="VEF88" s="4"/>
      <c r="VEG88" s="4"/>
      <c r="VEH88" s="4"/>
      <c r="VEI88" s="4"/>
      <c r="VEJ88" s="4"/>
      <c r="VEK88" s="4"/>
      <c r="VEL88" s="4"/>
      <c r="VEM88" s="4"/>
      <c r="VEN88" s="4"/>
      <c r="VEO88" s="4"/>
      <c r="VEP88" s="4"/>
      <c r="VEQ88" s="4"/>
      <c r="VER88" s="4"/>
      <c r="VES88" s="4"/>
      <c r="VET88" s="4"/>
      <c r="VEU88" s="4"/>
      <c r="VEV88" s="4"/>
      <c r="VEW88" s="4"/>
      <c r="VEX88" s="4"/>
      <c r="VEY88" s="4"/>
      <c r="VEZ88" s="4"/>
      <c r="VFA88" s="4"/>
      <c r="VFB88" s="4"/>
      <c r="VFC88" s="4"/>
      <c r="VFD88" s="4"/>
      <c r="VFE88" s="4"/>
      <c r="VFF88" s="4"/>
      <c r="VFG88" s="4"/>
      <c r="VFH88" s="4"/>
      <c r="VFI88" s="4"/>
      <c r="VFJ88" s="4"/>
      <c r="VFK88" s="4"/>
      <c r="VFL88" s="4"/>
      <c r="VFM88" s="4"/>
      <c r="VFN88" s="4"/>
      <c r="VFO88" s="4"/>
      <c r="VFP88" s="4"/>
      <c r="VFQ88" s="4"/>
      <c r="VFR88" s="4"/>
      <c r="VFS88" s="4"/>
      <c r="VFT88" s="4"/>
      <c r="VFU88" s="4"/>
      <c r="VFV88" s="4"/>
      <c r="VFW88" s="4"/>
      <c r="VFX88" s="4"/>
      <c r="VFY88" s="4"/>
      <c r="VFZ88" s="4"/>
      <c r="VGA88" s="4"/>
      <c r="VGB88" s="4"/>
      <c r="VGC88" s="4"/>
      <c r="VGD88" s="4"/>
      <c r="VGE88" s="4"/>
      <c r="VGF88" s="4"/>
      <c r="VGG88" s="4"/>
      <c r="VGH88" s="4"/>
      <c r="VGI88" s="4"/>
      <c r="VGJ88" s="4"/>
      <c r="VGK88" s="4"/>
      <c r="VGL88" s="4"/>
      <c r="VGM88" s="4"/>
      <c r="VGN88" s="4"/>
      <c r="VGO88" s="4"/>
      <c r="VGP88" s="4"/>
      <c r="VGQ88" s="4"/>
      <c r="VGR88" s="4"/>
      <c r="VGS88" s="4"/>
      <c r="VGT88" s="4"/>
      <c r="VGU88" s="4"/>
      <c r="VGV88" s="4"/>
      <c r="VGW88" s="4"/>
      <c r="VGX88" s="4"/>
      <c r="VGY88" s="4"/>
      <c r="VGZ88" s="4"/>
      <c r="VHA88" s="4"/>
      <c r="VHB88" s="4"/>
      <c r="VHC88" s="4"/>
      <c r="VHD88" s="4"/>
      <c r="VHE88" s="4"/>
      <c r="VHF88" s="4"/>
      <c r="VHG88" s="4"/>
      <c r="VHH88" s="4"/>
      <c r="VHI88" s="4"/>
      <c r="VHJ88" s="4"/>
      <c r="VHK88" s="4"/>
      <c r="VHL88" s="4"/>
      <c r="VHM88" s="4"/>
      <c r="VHN88" s="4"/>
      <c r="VHO88" s="4"/>
      <c r="VHP88" s="4"/>
      <c r="VHQ88" s="4"/>
      <c r="VHR88" s="4"/>
      <c r="VHS88" s="4"/>
      <c r="VHT88" s="4"/>
      <c r="VHU88" s="4"/>
      <c r="VHV88" s="4"/>
      <c r="VHW88" s="4"/>
      <c r="VHX88" s="4"/>
      <c r="VHY88" s="4"/>
      <c r="VHZ88" s="4"/>
      <c r="VIA88" s="4"/>
      <c r="VIB88" s="4"/>
      <c r="VIC88" s="4"/>
      <c r="VID88" s="4"/>
      <c r="VIE88" s="4"/>
      <c r="VIF88" s="4"/>
      <c r="VIG88" s="4"/>
      <c r="VIH88" s="4"/>
      <c r="VII88" s="4"/>
      <c r="VIJ88" s="4"/>
      <c r="VIK88" s="4"/>
      <c r="VIL88" s="4"/>
      <c r="VIM88" s="4"/>
      <c r="VIN88" s="4"/>
      <c r="VIO88" s="4"/>
      <c r="VIP88" s="4"/>
      <c r="VIQ88" s="4"/>
      <c r="VIR88" s="4"/>
      <c r="VIS88" s="4"/>
      <c r="VIT88" s="4"/>
      <c r="VIU88" s="4"/>
      <c r="VIV88" s="4"/>
      <c r="VIW88" s="4"/>
      <c r="VIX88" s="4"/>
      <c r="VIY88" s="4"/>
      <c r="VIZ88" s="4"/>
      <c r="VJA88" s="4"/>
      <c r="VJB88" s="4"/>
      <c r="VJC88" s="4"/>
      <c r="VJD88" s="4"/>
      <c r="VJE88" s="4"/>
      <c r="VJF88" s="4"/>
      <c r="VJG88" s="4"/>
      <c r="VJH88" s="4"/>
      <c r="VJI88" s="4"/>
      <c r="VJJ88" s="4"/>
      <c r="VJK88" s="4"/>
      <c r="VJL88" s="4"/>
      <c r="VJM88" s="4"/>
      <c r="VJN88" s="4"/>
      <c r="VJO88" s="4"/>
      <c r="VJP88" s="4"/>
      <c r="VJQ88" s="4"/>
      <c r="VJR88" s="4"/>
      <c r="VJS88" s="4"/>
      <c r="VJT88" s="4"/>
      <c r="VJU88" s="4"/>
      <c r="VJV88" s="4"/>
      <c r="VJW88" s="4"/>
      <c r="VJX88" s="4"/>
      <c r="VJY88" s="4"/>
      <c r="VJZ88" s="4"/>
      <c r="VKA88" s="4"/>
      <c r="VKB88" s="4"/>
      <c r="VKC88" s="4"/>
      <c r="VKD88" s="4"/>
      <c r="VKE88" s="4"/>
      <c r="VKF88" s="4"/>
      <c r="VKG88" s="4"/>
      <c r="VKH88" s="4"/>
      <c r="VKI88" s="4"/>
      <c r="VKJ88" s="4"/>
      <c r="VKK88" s="4"/>
      <c r="VKL88" s="4"/>
      <c r="VKM88" s="4"/>
      <c r="VKN88" s="4"/>
      <c r="VKO88" s="4"/>
      <c r="VKP88" s="4"/>
      <c r="VKQ88" s="4"/>
      <c r="VKR88" s="4"/>
      <c r="VKS88" s="4"/>
      <c r="VKT88" s="4"/>
      <c r="VKU88" s="4"/>
      <c r="VKV88" s="4"/>
      <c r="VKW88" s="4"/>
      <c r="VKX88" s="4"/>
      <c r="VKY88" s="4"/>
      <c r="VKZ88" s="4"/>
      <c r="VLA88" s="4"/>
      <c r="VLB88" s="4"/>
      <c r="VLC88" s="4"/>
      <c r="VLD88" s="4"/>
      <c r="VLE88" s="4"/>
      <c r="VLF88" s="4"/>
      <c r="VLG88" s="4"/>
      <c r="VLH88" s="4"/>
      <c r="VLI88" s="4"/>
      <c r="VLJ88" s="4"/>
      <c r="VLK88" s="4"/>
      <c r="VLL88" s="4"/>
      <c r="VLM88" s="4"/>
      <c r="VLN88" s="4"/>
      <c r="VLO88" s="4"/>
      <c r="VLP88" s="4"/>
      <c r="VLQ88" s="4"/>
      <c r="VLR88" s="4"/>
      <c r="VLS88" s="4"/>
      <c r="VLT88" s="4"/>
      <c r="VLU88" s="4"/>
      <c r="VLV88" s="4"/>
      <c r="VLW88" s="4"/>
      <c r="VLX88" s="4"/>
      <c r="VLY88" s="4"/>
      <c r="VLZ88" s="4"/>
      <c r="VMA88" s="4"/>
      <c r="VMB88" s="4"/>
      <c r="VMC88" s="4"/>
      <c r="VMD88" s="4"/>
      <c r="VME88" s="4"/>
      <c r="VMF88" s="4"/>
      <c r="VMG88" s="4"/>
      <c r="VMH88" s="4"/>
      <c r="VMI88" s="4"/>
      <c r="VMJ88" s="4"/>
      <c r="VMK88" s="4"/>
      <c r="VML88" s="4"/>
      <c r="VMM88" s="4"/>
      <c r="VMN88" s="4"/>
      <c r="VMO88" s="4"/>
      <c r="VMP88" s="4"/>
      <c r="VMQ88" s="4"/>
      <c r="VMR88" s="4"/>
      <c r="VMS88" s="4"/>
      <c r="VMT88" s="4"/>
      <c r="VMU88" s="4"/>
      <c r="VMV88" s="4"/>
      <c r="VMW88" s="4"/>
      <c r="VMX88" s="4"/>
      <c r="VMY88" s="4"/>
      <c r="VMZ88" s="4"/>
      <c r="VNA88" s="4"/>
      <c r="VNB88" s="4"/>
      <c r="VNC88" s="4"/>
      <c r="VND88" s="4"/>
      <c r="VNE88" s="4"/>
      <c r="VNF88" s="4"/>
      <c r="VNG88" s="4"/>
      <c r="VNH88" s="4"/>
      <c r="VNI88" s="4"/>
      <c r="VNJ88" s="4"/>
      <c r="VNK88" s="4"/>
      <c r="VNL88" s="4"/>
      <c r="VNM88" s="4"/>
      <c r="VNN88" s="4"/>
      <c r="VNO88" s="4"/>
      <c r="VNP88" s="4"/>
      <c r="VNQ88" s="4"/>
      <c r="VNR88" s="4"/>
      <c r="VNS88" s="4"/>
      <c r="VNT88" s="4"/>
      <c r="VNU88" s="4"/>
      <c r="VNV88" s="4"/>
      <c r="VNW88" s="4"/>
      <c r="VNX88" s="4"/>
      <c r="VNY88" s="4"/>
      <c r="VNZ88" s="4"/>
      <c r="VOA88" s="4"/>
      <c r="VOB88" s="4"/>
      <c r="VOC88" s="4"/>
      <c r="VOD88" s="4"/>
      <c r="VOE88" s="4"/>
      <c r="VOF88" s="4"/>
      <c r="VOG88" s="4"/>
      <c r="VOH88" s="4"/>
      <c r="VOI88" s="4"/>
      <c r="VOJ88" s="4"/>
      <c r="VOK88" s="4"/>
      <c r="VOL88" s="4"/>
      <c r="VOM88" s="4"/>
      <c r="VON88" s="4"/>
      <c r="VOO88" s="4"/>
      <c r="VOP88" s="4"/>
      <c r="VOQ88" s="4"/>
      <c r="VOR88" s="4"/>
      <c r="VOS88" s="4"/>
      <c r="VOT88" s="4"/>
      <c r="VOU88" s="4"/>
      <c r="VOV88" s="4"/>
      <c r="VOW88" s="4"/>
      <c r="VOX88" s="4"/>
      <c r="VOY88" s="4"/>
      <c r="VOZ88" s="4"/>
      <c r="VPA88" s="4"/>
      <c r="VPB88" s="4"/>
      <c r="VPC88" s="4"/>
      <c r="VPD88" s="4"/>
      <c r="VPE88" s="4"/>
      <c r="VPF88" s="4"/>
      <c r="VPG88" s="4"/>
      <c r="VPH88" s="4"/>
      <c r="VPI88" s="4"/>
      <c r="VPJ88" s="4"/>
      <c r="VPK88" s="4"/>
      <c r="VPL88" s="4"/>
      <c r="VPM88" s="4"/>
      <c r="VPN88" s="4"/>
      <c r="VPO88" s="4"/>
      <c r="VPP88" s="4"/>
      <c r="VPQ88" s="4"/>
      <c r="VPR88" s="4"/>
      <c r="VPS88" s="4"/>
      <c r="VPT88" s="4"/>
      <c r="VPU88" s="4"/>
      <c r="VPV88" s="4"/>
      <c r="VPW88" s="4"/>
      <c r="VPX88" s="4"/>
      <c r="VPY88" s="4"/>
      <c r="VPZ88" s="4"/>
      <c r="VQA88" s="4"/>
      <c r="VQB88" s="4"/>
      <c r="VQC88" s="4"/>
      <c r="VQD88" s="4"/>
      <c r="VQE88" s="4"/>
      <c r="VQF88" s="4"/>
      <c r="VQG88" s="4"/>
      <c r="VQH88" s="4"/>
      <c r="VQI88" s="4"/>
      <c r="VQJ88" s="4"/>
      <c r="VQK88" s="4"/>
      <c r="VQL88" s="4"/>
      <c r="VQM88" s="4"/>
      <c r="VQN88" s="4"/>
      <c r="VQO88" s="4"/>
      <c r="VQP88" s="4"/>
      <c r="VQQ88" s="4"/>
      <c r="VQR88" s="4"/>
      <c r="VQS88" s="4"/>
      <c r="VQT88" s="4"/>
      <c r="VQU88" s="4"/>
      <c r="VQV88" s="4"/>
      <c r="VQW88" s="4"/>
      <c r="VQX88" s="4"/>
      <c r="VQY88" s="4"/>
      <c r="VQZ88" s="4"/>
      <c r="VRA88" s="4"/>
      <c r="VRB88" s="4"/>
      <c r="VRC88" s="4"/>
      <c r="VRD88" s="4"/>
      <c r="VRE88" s="4"/>
      <c r="VRF88" s="4"/>
      <c r="VRG88" s="4"/>
      <c r="VRH88" s="4"/>
      <c r="VRI88" s="4"/>
      <c r="VRJ88" s="4"/>
      <c r="VRK88" s="4"/>
      <c r="VRL88" s="4"/>
      <c r="VRM88" s="4"/>
      <c r="VRN88" s="4"/>
      <c r="VRO88" s="4"/>
      <c r="VRP88" s="4"/>
      <c r="VRQ88" s="4"/>
      <c r="VRR88" s="4"/>
      <c r="VRS88" s="4"/>
      <c r="VRT88" s="4"/>
      <c r="VRU88" s="4"/>
      <c r="VRV88" s="4"/>
      <c r="VRW88" s="4"/>
      <c r="VRX88" s="4"/>
      <c r="VRY88" s="4"/>
      <c r="VRZ88" s="4"/>
      <c r="VSA88" s="4"/>
      <c r="VSB88" s="4"/>
      <c r="VSC88" s="4"/>
      <c r="VSD88" s="4"/>
      <c r="VSE88" s="4"/>
      <c r="VSF88" s="4"/>
      <c r="VSG88" s="4"/>
      <c r="VSH88" s="4"/>
      <c r="VSI88" s="4"/>
      <c r="VSJ88" s="4"/>
      <c r="VSK88" s="4"/>
      <c r="VSL88" s="4"/>
      <c r="VSM88" s="4"/>
      <c r="VSN88" s="4"/>
      <c r="VSO88" s="4"/>
      <c r="VSP88" s="4"/>
      <c r="VSQ88" s="4"/>
      <c r="VSR88" s="4"/>
      <c r="VSS88" s="4"/>
      <c r="VST88" s="4"/>
      <c r="VSU88" s="4"/>
      <c r="VSV88" s="4"/>
      <c r="VSW88" s="4"/>
      <c r="VSX88" s="4"/>
      <c r="VSY88" s="4"/>
      <c r="VSZ88" s="4"/>
      <c r="VTA88" s="4"/>
      <c r="VTB88" s="4"/>
      <c r="VTC88" s="4"/>
      <c r="VTD88" s="4"/>
      <c r="VTE88" s="4"/>
      <c r="VTF88" s="4"/>
      <c r="VTG88" s="4"/>
      <c r="VTH88" s="4"/>
      <c r="VTI88" s="4"/>
      <c r="VTJ88" s="4"/>
      <c r="VTK88" s="4"/>
      <c r="VTL88" s="4"/>
      <c r="VTM88" s="4"/>
      <c r="VTN88" s="4"/>
      <c r="VTO88" s="4"/>
      <c r="VTP88" s="4"/>
      <c r="VTQ88" s="4"/>
      <c r="VTR88" s="4"/>
      <c r="VTS88" s="4"/>
      <c r="VTT88" s="4"/>
      <c r="VTU88" s="4"/>
      <c r="VTV88" s="4"/>
      <c r="VTW88" s="4"/>
      <c r="VTX88" s="4"/>
      <c r="VTY88" s="4"/>
      <c r="VTZ88" s="4"/>
      <c r="VUA88" s="4"/>
      <c r="VUB88" s="4"/>
      <c r="VUC88" s="4"/>
      <c r="VUD88" s="4"/>
      <c r="VUE88" s="4"/>
      <c r="VUF88" s="4"/>
      <c r="VUG88" s="4"/>
      <c r="VUH88" s="4"/>
      <c r="VUI88" s="4"/>
      <c r="VUJ88" s="4"/>
      <c r="VUK88" s="4"/>
      <c r="VUL88" s="4"/>
      <c r="VUM88" s="4"/>
      <c r="VUN88" s="4"/>
      <c r="VUO88" s="4"/>
      <c r="VUP88" s="4"/>
      <c r="VUQ88" s="4"/>
      <c r="VUR88" s="4"/>
      <c r="VUS88" s="4"/>
      <c r="VUT88" s="4"/>
      <c r="VUU88" s="4"/>
      <c r="VUV88" s="4"/>
      <c r="VUW88" s="4"/>
      <c r="VUX88" s="4"/>
      <c r="VUY88" s="4"/>
      <c r="VUZ88" s="4"/>
      <c r="VVA88" s="4"/>
      <c r="VVB88" s="4"/>
      <c r="VVC88" s="4"/>
      <c r="VVD88" s="4"/>
      <c r="VVE88" s="4"/>
      <c r="VVF88" s="4"/>
      <c r="VVG88" s="4"/>
      <c r="VVH88" s="4"/>
      <c r="VVI88" s="4"/>
      <c r="VVJ88" s="4"/>
      <c r="VVK88" s="4"/>
      <c r="VVL88" s="4"/>
      <c r="VVM88" s="4"/>
      <c r="VVN88" s="4"/>
      <c r="VVO88" s="4"/>
      <c r="VVP88" s="4"/>
      <c r="VVQ88" s="4"/>
      <c r="VVR88" s="4"/>
      <c r="VVS88" s="4"/>
      <c r="VVT88" s="4"/>
      <c r="VVU88" s="4"/>
      <c r="VVV88" s="4"/>
      <c r="VVW88" s="4"/>
      <c r="VVX88" s="4"/>
      <c r="VVY88" s="4"/>
      <c r="VVZ88" s="4"/>
      <c r="VWA88" s="4"/>
      <c r="VWB88" s="4"/>
      <c r="VWC88" s="4"/>
      <c r="VWD88" s="4"/>
      <c r="VWE88" s="4"/>
      <c r="VWF88" s="4"/>
      <c r="VWG88" s="4"/>
      <c r="VWH88" s="4"/>
      <c r="VWI88" s="4"/>
      <c r="VWJ88" s="4"/>
      <c r="VWK88" s="4"/>
      <c r="VWL88" s="4"/>
      <c r="VWM88" s="4"/>
      <c r="VWN88" s="4"/>
      <c r="VWO88" s="4"/>
      <c r="VWP88" s="4"/>
      <c r="VWQ88" s="4"/>
      <c r="VWR88" s="4"/>
      <c r="VWS88" s="4"/>
      <c r="VWT88" s="4"/>
      <c r="VWU88" s="4"/>
      <c r="VWV88" s="4"/>
      <c r="VWW88" s="4"/>
      <c r="VWX88" s="4"/>
      <c r="VWY88" s="4"/>
      <c r="VWZ88" s="4"/>
      <c r="VXA88" s="4"/>
      <c r="VXB88" s="4"/>
      <c r="VXC88" s="4"/>
      <c r="VXD88" s="4"/>
      <c r="VXE88" s="4"/>
      <c r="VXF88" s="4"/>
      <c r="VXG88" s="4"/>
      <c r="VXH88" s="4"/>
      <c r="VXI88" s="4"/>
      <c r="VXJ88" s="4"/>
      <c r="VXK88" s="4"/>
      <c r="VXL88" s="4"/>
      <c r="VXM88" s="4"/>
      <c r="VXN88" s="4"/>
      <c r="VXO88" s="4"/>
      <c r="VXP88" s="4"/>
      <c r="VXQ88" s="4"/>
      <c r="VXR88" s="4"/>
      <c r="VXS88" s="4"/>
      <c r="VXT88" s="4"/>
      <c r="VXU88" s="4"/>
      <c r="VXV88" s="4"/>
      <c r="VXW88" s="4"/>
      <c r="VXX88" s="4"/>
      <c r="VXY88" s="4"/>
      <c r="VXZ88" s="4"/>
      <c r="VYA88" s="4"/>
      <c r="VYB88" s="4"/>
      <c r="VYC88" s="4"/>
      <c r="VYD88" s="4"/>
      <c r="VYE88" s="4"/>
      <c r="VYF88" s="4"/>
      <c r="VYG88" s="4"/>
      <c r="VYH88" s="4"/>
      <c r="VYI88" s="4"/>
      <c r="VYJ88" s="4"/>
      <c r="VYK88" s="4"/>
      <c r="VYL88" s="4"/>
      <c r="VYM88" s="4"/>
      <c r="VYN88" s="4"/>
      <c r="VYO88" s="4"/>
      <c r="VYP88" s="4"/>
      <c r="VYQ88" s="4"/>
      <c r="VYR88" s="4"/>
      <c r="VYS88" s="4"/>
      <c r="VYT88" s="4"/>
      <c r="VYU88" s="4"/>
      <c r="VYV88" s="4"/>
      <c r="VYW88" s="4"/>
      <c r="VYX88" s="4"/>
      <c r="VYY88" s="4"/>
      <c r="VYZ88" s="4"/>
      <c r="VZA88" s="4"/>
      <c r="VZB88" s="4"/>
      <c r="VZC88" s="4"/>
      <c r="VZD88" s="4"/>
      <c r="VZE88" s="4"/>
      <c r="VZF88" s="4"/>
      <c r="VZG88" s="4"/>
      <c r="VZH88" s="4"/>
      <c r="VZI88" s="4"/>
      <c r="VZJ88" s="4"/>
      <c r="VZK88" s="4"/>
      <c r="VZL88" s="4"/>
      <c r="VZM88" s="4"/>
      <c r="VZN88" s="4"/>
      <c r="VZO88" s="4"/>
      <c r="VZP88" s="4"/>
      <c r="VZQ88" s="4"/>
      <c r="VZR88" s="4"/>
      <c r="VZS88" s="4"/>
      <c r="VZT88" s="4"/>
      <c r="VZU88" s="4"/>
      <c r="VZV88" s="4"/>
      <c r="VZW88" s="4"/>
      <c r="VZX88" s="4"/>
      <c r="VZY88" s="4"/>
      <c r="VZZ88" s="4"/>
      <c r="WAA88" s="4"/>
      <c r="WAB88" s="4"/>
      <c r="WAC88" s="4"/>
      <c r="WAD88" s="4"/>
      <c r="WAE88" s="4"/>
      <c r="WAF88" s="4"/>
      <c r="WAG88" s="4"/>
      <c r="WAH88" s="4"/>
      <c r="WAI88" s="4"/>
      <c r="WAJ88" s="4"/>
      <c r="WAK88" s="4"/>
      <c r="WAL88" s="4"/>
      <c r="WAM88" s="4"/>
      <c r="WAN88" s="4"/>
      <c r="WAO88" s="4"/>
      <c r="WAP88" s="4"/>
      <c r="WAQ88" s="4"/>
      <c r="WAR88" s="4"/>
      <c r="WAS88" s="4"/>
      <c r="WAT88" s="4"/>
      <c r="WAU88" s="4"/>
      <c r="WAV88" s="4"/>
      <c r="WAW88" s="4"/>
      <c r="WAX88" s="4"/>
      <c r="WAY88" s="4"/>
      <c r="WAZ88" s="4"/>
      <c r="WBA88" s="4"/>
      <c r="WBB88" s="4"/>
      <c r="WBC88" s="4"/>
      <c r="WBD88" s="4"/>
      <c r="WBE88" s="4"/>
      <c r="WBF88" s="4"/>
      <c r="WBG88" s="4"/>
      <c r="WBH88" s="4"/>
      <c r="WBI88" s="4"/>
      <c r="WBJ88" s="4"/>
      <c r="WBK88" s="4"/>
      <c r="WBL88" s="4"/>
      <c r="WBM88" s="4"/>
      <c r="WBN88" s="4"/>
      <c r="WBO88" s="4"/>
      <c r="WBP88" s="4"/>
      <c r="WBQ88" s="4"/>
      <c r="WBR88" s="4"/>
      <c r="WBS88" s="4"/>
      <c r="WBT88" s="4"/>
      <c r="WBU88" s="4"/>
      <c r="WBV88" s="4"/>
      <c r="WBW88" s="4"/>
      <c r="WBX88" s="4"/>
      <c r="WBY88" s="4"/>
      <c r="WBZ88" s="4"/>
      <c r="WCA88" s="4"/>
      <c r="WCB88" s="4"/>
      <c r="WCC88" s="4"/>
      <c r="WCD88" s="4"/>
      <c r="WCE88" s="4"/>
      <c r="WCF88" s="4"/>
      <c r="WCG88" s="4"/>
      <c r="WCH88" s="4"/>
      <c r="WCI88" s="4"/>
      <c r="WCJ88" s="4"/>
      <c r="WCK88" s="4"/>
      <c r="WCL88" s="4"/>
      <c r="WCM88" s="4"/>
      <c r="WCN88" s="4"/>
      <c r="WCO88" s="4"/>
      <c r="WCP88" s="4"/>
      <c r="WCQ88" s="4"/>
      <c r="WCR88" s="4"/>
      <c r="WCS88" s="4"/>
      <c r="WCT88" s="4"/>
      <c r="WCU88" s="4"/>
      <c r="WCV88" s="4"/>
      <c r="WCW88" s="4"/>
      <c r="WCX88" s="4"/>
      <c r="WCY88" s="4"/>
      <c r="WCZ88" s="4"/>
      <c r="WDA88" s="4"/>
      <c r="WDB88" s="4"/>
      <c r="WDC88" s="4"/>
      <c r="WDD88" s="4"/>
      <c r="WDE88" s="4"/>
      <c r="WDF88" s="4"/>
      <c r="WDG88" s="4"/>
      <c r="WDH88" s="4"/>
      <c r="WDI88" s="4"/>
      <c r="WDJ88" s="4"/>
      <c r="WDK88" s="4"/>
      <c r="WDL88" s="4"/>
      <c r="WDM88" s="4"/>
      <c r="WDN88" s="4"/>
      <c r="WDO88" s="4"/>
      <c r="WDP88" s="4"/>
      <c r="WDQ88" s="4"/>
      <c r="WDR88" s="4"/>
      <c r="WDS88" s="4"/>
      <c r="WDT88" s="4"/>
      <c r="WDU88" s="4"/>
      <c r="WDV88" s="4"/>
      <c r="WDW88" s="4"/>
      <c r="WDX88" s="4"/>
      <c r="WDY88" s="4"/>
      <c r="WDZ88" s="4"/>
      <c r="WEA88" s="4"/>
      <c r="WEB88" s="4"/>
      <c r="WEC88" s="4"/>
      <c r="WED88" s="4"/>
      <c r="WEE88" s="4"/>
      <c r="WEF88" s="4"/>
      <c r="WEG88" s="4"/>
      <c r="WEH88" s="4"/>
      <c r="WEI88" s="4"/>
      <c r="WEJ88" s="4"/>
      <c r="WEK88" s="4"/>
      <c r="WEL88" s="4"/>
      <c r="WEM88" s="4"/>
      <c r="WEN88" s="4"/>
      <c r="WEO88" s="4"/>
      <c r="WEP88" s="4"/>
      <c r="WEQ88" s="4"/>
      <c r="WER88" s="4"/>
      <c r="WES88" s="4"/>
      <c r="WET88" s="4"/>
      <c r="WEU88" s="4"/>
      <c r="WEV88" s="4"/>
      <c r="WEW88" s="4"/>
      <c r="WEX88" s="4"/>
      <c r="WEY88" s="4"/>
      <c r="WEZ88" s="4"/>
      <c r="WFA88" s="4"/>
      <c r="WFB88" s="4"/>
      <c r="WFC88" s="4"/>
      <c r="WFD88" s="4"/>
      <c r="WFE88" s="4"/>
      <c r="WFF88" s="4"/>
      <c r="WFG88" s="4"/>
      <c r="WFH88" s="4"/>
      <c r="WFI88" s="4"/>
      <c r="WFJ88" s="4"/>
      <c r="WFK88" s="4"/>
      <c r="WFL88" s="4"/>
      <c r="WFM88" s="4"/>
      <c r="WFN88" s="4"/>
      <c r="WFO88" s="4"/>
      <c r="WFP88" s="4"/>
      <c r="WFQ88" s="4"/>
      <c r="WFR88" s="4"/>
      <c r="WFS88" s="4"/>
      <c r="WFT88" s="4"/>
      <c r="WFU88" s="4"/>
      <c r="WFV88" s="4"/>
      <c r="WFW88" s="4"/>
      <c r="WFX88" s="4"/>
      <c r="WFY88" s="4"/>
      <c r="WFZ88" s="4"/>
      <c r="WGA88" s="4"/>
      <c r="WGB88" s="4"/>
      <c r="WGC88" s="4"/>
      <c r="WGD88" s="4"/>
      <c r="WGE88" s="4"/>
      <c r="WGF88" s="4"/>
      <c r="WGG88" s="4"/>
      <c r="WGH88" s="4"/>
      <c r="WGI88" s="4"/>
      <c r="WGJ88" s="4"/>
      <c r="WGK88" s="4"/>
      <c r="WGL88" s="4"/>
      <c r="WGM88" s="4"/>
      <c r="WGN88" s="4"/>
      <c r="WGO88" s="4"/>
      <c r="WGP88" s="4"/>
      <c r="WGQ88" s="4"/>
      <c r="WGR88" s="4"/>
      <c r="WGS88" s="4"/>
      <c r="WGT88" s="4"/>
      <c r="WGU88" s="4"/>
      <c r="WGV88" s="4"/>
      <c r="WGW88" s="4"/>
      <c r="WGX88" s="4"/>
      <c r="WGY88" s="4"/>
      <c r="WGZ88" s="4"/>
      <c r="WHA88" s="4"/>
      <c r="WHB88" s="4"/>
      <c r="WHC88" s="4"/>
      <c r="WHD88" s="4"/>
      <c r="WHE88" s="4"/>
      <c r="WHF88" s="4"/>
      <c r="WHG88" s="4"/>
      <c r="WHH88" s="4"/>
      <c r="WHI88" s="4"/>
      <c r="WHJ88" s="4"/>
      <c r="WHK88" s="4"/>
      <c r="WHL88" s="4"/>
      <c r="WHM88" s="4"/>
      <c r="WHN88" s="4"/>
      <c r="WHO88" s="4"/>
      <c r="WHP88" s="4"/>
      <c r="WHQ88" s="4"/>
      <c r="WHR88" s="4"/>
      <c r="WHS88" s="4"/>
      <c r="WHT88" s="4"/>
      <c r="WHU88" s="4"/>
      <c r="WHV88" s="4"/>
      <c r="WHW88" s="4"/>
      <c r="WHX88" s="4"/>
      <c r="WHY88" s="4"/>
      <c r="WHZ88" s="4"/>
      <c r="WIA88" s="4"/>
      <c r="WIB88" s="4"/>
      <c r="WIC88" s="4"/>
      <c r="WID88" s="4"/>
      <c r="WIE88" s="4"/>
      <c r="WIF88" s="4"/>
      <c r="WIG88" s="4"/>
      <c r="WIH88" s="4"/>
      <c r="WII88" s="4"/>
      <c r="WIJ88" s="4"/>
      <c r="WIK88" s="4"/>
      <c r="WIL88" s="4"/>
      <c r="WIM88" s="4"/>
      <c r="WIN88" s="4"/>
      <c r="WIO88" s="4"/>
      <c r="WIP88" s="4"/>
      <c r="WIQ88" s="4"/>
      <c r="WIR88" s="4"/>
      <c r="WIS88" s="4"/>
      <c r="WIT88" s="4"/>
      <c r="WIU88" s="4"/>
      <c r="WIV88" s="4"/>
      <c r="WIW88" s="4"/>
      <c r="WIX88" s="4"/>
      <c r="WIY88" s="4"/>
      <c r="WIZ88" s="4"/>
      <c r="WJA88" s="4"/>
      <c r="WJB88" s="4"/>
      <c r="WJC88" s="4"/>
      <c r="WJD88" s="4"/>
      <c r="WJE88" s="4"/>
      <c r="WJF88" s="4"/>
      <c r="WJG88" s="4"/>
      <c r="WJH88" s="4"/>
      <c r="WJI88" s="4"/>
      <c r="WJJ88" s="4"/>
      <c r="WJK88" s="4"/>
      <c r="WJL88" s="4"/>
      <c r="WJM88" s="4"/>
      <c r="WJN88" s="4"/>
      <c r="WJO88" s="4"/>
      <c r="WJP88" s="4"/>
      <c r="WJQ88" s="4"/>
      <c r="WJR88" s="4"/>
      <c r="WJS88" s="4"/>
      <c r="WJT88" s="4"/>
      <c r="WJU88" s="4"/>
      <c r="WJV88" s="4"/>
      <c r="WJW88" s="4"/>
      <c r="WJX88" s="4"/>
      <c r="WJY88" s="4"/>
      <c r="WJZ88" s="4"/>
      <c r="WKA88" s="4"/>
      <c r="WKB88" s="4"/>
      <c r="WKC88" s="4"/>
      <c r="WKD88" s="4"/>
      <c r="WKE88" s="4"/>
      <c r="WKF88" s="4"/>
      <c r="WKG88" s="4"/>
      <c r="WKH88" s="4"/>
      <c r="WKI88" s="4"/>
      <c r="WKJ88" s="4"/>
      <c r="WKK88" s="4"/>
      <c r="WKL88" s="4"/>
      <c r="WKM88" s="4"/>
      <c r="WKN88" s="4"/>
      <c r="WKO88" s="4"/>
      <c r="WKP88" s="4"/>
      <c r="WKQ88" s="4"/>
      <c r="WKR88" s="4"/>
      <c r="WKS88" s="4"/>
      <c r="WKT88" s="4"/>
      <c r="WKU88" s="4"/>
      <c r="WKV88" s="4"/>
      <c r="WKW88" s="4"/>
      <c r="WKX88" s="4"/>
      <c r="WKY88" s="4"/>
      <c r="WKZ88" s="4"/>
      <c r="WLA88" s="4"/>
      <c r="WLB88" s="4"/>
      <c r="WLC88" s="4"/>
      <c r="WLD88" s="4"/>
      <c r="WLE88" s="4"/>
      <c r="WLF88" s="4"/>
      <c r="WLG88" s="4"/>
      <c r="WLH88" s="4"/>
      <c r="WLI88" s="4"/>
      <c r="WLJ88" s="4"/>
      <c r="WLK88" s="4"/>
      <c r="WLL88" s="4"/>
      <c r="WLM88" s="4"/>
      <c r="WLN88" s="4"/>
      <c r="WLO88" s="4"/>
      <c r="WLP88" s="4"/>
      <c r="WLQ88" s="4"/>
      <c r="WLR88" s="4"/>
      <c r="WLS88" s="4"/>
      <c r="WLT88" s="4"/>
      <c r="WLU88" s="4"/>
      <c r="WLV88" s="4"/>
      <c r="WLW88" s="4"/>
      <c r="WLX88" s="4"/>
      <c r="WLY88" s="4"/>
      <c r="WLZ88" s="4"/>
      <c r="WMA88" s="4"/>
      <c r="WMB88" s="4"/>
      <c r="WMC88" s="4"/>
      <c r="WMD88" s="4"/>
      <c r="WME88" s="4"/>
      <c r="WMF88" s="4"/>
      <c r="WMG88" s="4"/>
      <c r="WMH88" s="4"/>
      <c r="WMI88" s="4"/>
      <c r="WMJ88" s="4"/>
      <c r="WMK88" s="4"/>
      <c r="WML88" s="4"/>
      <c r="WMM88" s="4"/>
      <c r="WMN88" s="4"/>
      <c r="WMO88" s="4"/>
      <c r="WMP88" s="4"/>
      <c r="WMQ88" s="4"/>
      <c r="WMR88" s="4"/>
      <c r="WMS88" s="4"/>
      <c r="WMT88" s="4"/>
      <c r="WMU88" s="4"/>
      <c r="WMV88" s="4"/>
      <c r="WMW88" s="4"/>
      <c r="WMX88" s="4"/>
      <c r="WMY88" s="4"/>
      <c r="WMZ88" s="4"/>
      <c r="WNA88" s="4"/>
      <c r="WNB88" s="4"/>
      <c r="WNC88" s="4"/>
      <c r="WND88" s="4"/>
      <c r="WNE88" s="4"/>
      <c r="WNF88" s="4"/>
      <c r="WNG88" s="4"/>
      <c r="WNH88" s="4"/>
      <c r="WNI88" s="4"/>
      <c r="WNJ88" s="4"/>
      <c r="WNK88" s="4"/>
      <c r="WNL88" s="4"/>
      <c r="WNM88" s="4"/>
      <c r="WNN88" s="4"/>
      <c r="WNO88" s="4"/>
      <c r="WNP88" s="4"/>
      <c r="WNQ88" s="4"/>
      <c r="WNR88" s="4"/>
      <c r="WNS88" s="4"/>
      <c r="WNT88" s="4"/>
      <c r="WNU88" s="4"/>
      <c r="WNV88" s="4"/>
      <c r="WNW88" s="4"/>
      <c r="WNX88" s="4"/>
      <c r="WNY88" s="4"/>
      <c r="WNZ88" s="4"/>
      <c r="WOA88" s="4"/>
      <c r="WOB88" s="4"/>
      <c r="WOC88" s="4"/>
      <c r="WOD88" s="4"/>
      <c r="WOE88" s="4"/>
      <c r="WOF88" s="4"/>
      <c r="WOG88" s="4"/>
      <c r="WOH88" s="4"/>
      <c r="WOI88" s="4"/>
      <c r="WOJ88" s="4"/>
      <c r="WOK88" s="4"/>
      <c r="WOL88" s="4"/>
      <c r="WOM88" s="4"/>
      <c r="WON88" s="4"/>
      <c r="WOO88" s="4"/>
      <c r="WOP88" s="4"/>
      <c r="WOQ88" s="4"/>
      <c r="WOR88" s="4"/>
      <c r="WOS88" s="4"/>
      <c r="WOT88" s="4"/>
      <c r="WOU88" s="4"/>
      <c r="WOV88" s="4"/>
      <c r="WOW88" s="4"/>
      <c r="WOX88" s="4"/>
      <c r="WOY88" s="4"/>
      <c r="WOZ88" s="4"/>
      <c r="WPA88" s="4"/>
      <c r="WPB88" s="4"/>
      <c r="WPC88" s="4"/>
      <c r="WPD88" s="4"/>
      <c r="WPE88" s="4"/>
      <c r="WPF88" s="4"/>
      <c r="WPG88" s="4"/>
      <c r="WPH88" s="4"/>
      <c r="WPI88" s="4"/>
      <c r="WPJ88" s="4"/>
      <c r="WPK88" s="4"/>
      <c r="WPL88" s="4"/>
      <c r="WPM88" s="4"/>
      <c r="WPN88" s="4"/>
      <c r="WPO88" s="4"/>
      <c r="WPP88" s="4"/>
      <c r="WPQ88" s="4"/>
      <c r="WPR88" s="4"/>
      <c r="WPS88" s="4"/>
      <c r="WPT88" s="4"/>
      <c r="WPU88" s="4"/>
      <c r="WPV88" s="4"/>
      <c r="WPW88" s="4"/>
      <c r="WPX88" s="4"/>
      <c r="WPY88" s="4"/>
      <c r="WPZ88" s="4"/>
      <c r="WQA88" s="4"/>
      <c r="WQB88" s="4"/>
      <c r="WQC88" s="4"/>
      <c r="WQD88" s="4"/>
      <c r="WQE88" s="4"/>
      <c r="WQF88" s="4"/>
      <c r="WQG88" s="4"/>
      <c r="WQH88" s="4"/>
      <c r="WQI88" s="4"/>
      <c r="WQJ88" s="4"/>
      <c r="WQK88" s="4"/>
      <c r="WQL88" s="4"/>
      <c r="WQM88" s="4"/>
      <c r="WQN88" s="4"/>
      <c r="WQO88" s="4"/>
      <c r="WQP88" s="4"/>
      <c r="WQQ88" s="4"/>
      <c r="WQR88" s="4"/>
      <c r="WQS88" s="4"/>
      <c r="WQT88" s="4"/>
      <c r="WQU88" s="4"/>
      <c r="WQV88" s="4"/>
      <c r="WQW88" s="4"/>
      <c r="WQX88" s="4"/>
      <c r="WQY88" s="4"/>
      <c r="WQZ88" s="4"/>
      <c r="WRA88" s="4"/>
      <c r="WRB88" s="4"/>
      <c r="WRC88" s="4"/>
      <c r="WRD88" s="4"/>
      <c r="WRE88" s="4"/>
      <c r="WRF88" s="4"/>
      <c r="WRG88" s="4"/>
      <c r="WRH88" s="4"/>
      <c r="WRI88" s="4"/>
      <c r="WRJ88" s="4"/>
      <c r="WRK88" s="4"/>
      <c r="WRL88" s="4"/>
      <c r="WRM88" s="4"/>
      <c r="WRN88" s="4"/>
      <c r="WRO88" s="4"/>
      <c r="WRP88" s="4"/>
      <c r="WRQ88" s="4"/>
      <c r="WRR88" s="4"/>
      <c r="WRS88" s="4"/>
      <c r="WRT88" s="4"/>
      <c r="WRU88" s="4"/>
      <c r="WRV88" s="4"/>
      <c r="WRW88" s="4"/>
      <c r="WRX88" s="4"/>
      <c r="WRY88" s="4"/>
      <c r="WRZ88" s="4"/>
      <c r="WSA88" s="4"/>
      <c r="WSB88" s="4"/>
      <c r="WSC88" s="4"/>
      <c r="WSD88" s="4"/>
      <c r="WSE88" s="4"/>
      <c r="WSF88" s="4"/>
      <c r="WSG88" s="4"/>
      <c r="WSH88" s="4"/>
      <c r="WSI88" s="4"/>
      <c r="WSJ88" s="4"/>
      <c r="WSK88" s="4"/>
      <c r="WSL88" s="4"/>
      <c r="WSM88" s="4"/>
      <c r="WSN88" s="4"/>
      <c r="WSO88" s="4"/>
      <c r="WSP88" s="4"/>
      <c r="WSQ88" s="4"/>
      <c r="WSR88" s="4"/>
      <c r="WSS88" s="4"/>
      <c r="WST88" s="4"/>
      <c r="WSU88" s="4"/>
      <c r="WSV88" s="4"/>
      <c r="WSW88" s="4"/>
      <c r="WSX88" s="4"/>
      <c r="WSY88" s="4"/>
      <c r="WSZ88" s="4"/>
      <c r="WTA88" s="4"/>
      <c r="WTB88" s="4"/>
      <c r="WTC88" s="4"/>
      <c r="WTD88" s="4"/>
      <c r="WTE88" s="4"/>
      <c r="WTF88" s="4"/>
      <c r="WTG88" s="4"/>
      <c r="WTH88" s="4"/>
      <c r="WTI88" s="4"/>
      <c r="WTJ88" s="4"/>
      <c r="WTK88" s="4"/>
      <c r="WTL88" s="4"/>
      <c r="WTM88" s="4"/>
      <c r="WTN88" s="4"/>
      <c r="WTO88" s="4"/>
      <c r="WTP88" s="4"/>
      <c r="WTQ88" s="4"/>
      <c r="WTR88" s="4"/>
      <c r="WTS88" s="4"/>
      <c r="WTT88" s="4"/>
      <c r="WTU88" s="4"/>
      <c r="WTV88" s="4"/>
      <c r="WTW88" s="4"/>
      <c r="WTX88" s="4"/>
      <c r="WTY88" s="4"/>
      <c r="WTZ88" s="4"/>
      <c r="WUA88" s="4"/>
      <c r="WUB88" s="4"/>
      <c r="WUC88" s="4"/>
      <c r="WUD88" s="4"/>
      <c r="WUE88" s="4"/>
      <c r="WUF88" s="4"/>
      <c r="WUG88" s="4"/>
      <c r="WUH88" s="4"/>
      <c r="WUI88" s="4"/>
      <c r="WUJ88" s="4"/>
      <c r="WUK88" s="4"/>
      <c r="WUL88" s="4"/>
      <c r="WUM88" s="4"/>
      <c r="WUN88" s="4"/>
      <c r="WUO88" s="4"/>
      <c r="WUP88" s="4"/>
      <c r="WUQ88" s="4"/>
      <c r="WUR88" s="4"/>
      <c r="WUS88" s="4"/>
      <c r="WUT88" s="4"/>
      <c r="WUU88" s="4"/>
      <c r="WUV88" s="4"/>
      <c r="WUW88" s="4"/>
      <c r="WUX88" s="4"/>
      <c r="WUY88" s="4"/>
      <c r="WUZ88" s="4"/>
      <c r="WVA88" s="4"/>
      <c r="WVB88" s="4"/>
      <c r="WVC88" s="4"/>
      <c r="WVD88" s="4"/>
      <c r="WVE88" s="4"/>
      <c r="WVF88" s="4"/>
      <c r="WVG88" s="4"/>
      <c r="WVH88" s="4"/>
      <c r="WVI88" s="4"/>
      <c r="WVJ88" s="4"/>
      <c r="WVK88" s="4"/>
      <c r="WVL88" s="4"/>
      <c r="WVM88" s="4"/>
      <c r="WVN88" s="4"/>
      <c r="WVO88" s="4"/>
      <c r="WVP88" s="4"/>
      <c r="WVQ88" s="4"/>
      <c r="WVR88" s="4"/>
      <c r="WVS88" s="4"/>
      <c r="WVT88" s="4"/>
      <c r="WVU88" s="4"/>
      <c r="WVV88" s="4"/>
      <c r="WVW88" s="4"/>
      <c r="WVX88" s="4"/>
      <c r="WVY88" s="4"/>
      <c r="WVZ88" s="4"/>
      <c r="WWA88" s="4"/>
      <c r="WWB88" s="4"/>
      <c r="WWC88" s="4"/>
      <c r="WWD88" s="4"/>
      <c r="WWE88" s="4"/>
      <c r="WWF88" s="4"/>
      <c r="WWG88" s="4"/>
      <c r="WWH88" s="4"/>
      <c r="WWI88" s="4"/>
      <c r="WWJ88" s="4"/>
      <c r="WWK88" s="4"/>
      <c r="WWL88" s="4"/>
      <c r="WWM88" s="4"/>
      <c r="WWN88" s="4"/>
      <c r="WWO88" s="4"/>
      <c r="WWP88" s="4"/>
      <c r="WWQ88" s="4"/>
      <c r="WWR88" s="4"/>
      <c r="WWS88" s="4"/>
      <c r="WWT88" s="4"/>
      <c r="WWU88" s="4"/>
      <c r="WWV88" s="4"/>
      <c r="WWW88" s="4"/>
      <c r="WWX88" s="4"/>
      <c r="WWY88" s="4"/>
      <c r="WWZ88" s="4"/>
      <c r="WXA88" s="4"/>
      <c r="WXB88" s="4"/>
      <c r="WXC88" s="4"/>
      <c r="WXD88" s="4"/>
      <c r="WXE88" s="4"/>
      <c r="WXF88" s="4"/>
      <c r="WXG88" s="4"/>
      <c r="WXH88" s="4"/>
      <c r="WXI88" s="4"/>
      <c r="WXJ88" s="4"/>
      <c r="WXK88" s="4"/>
      <c r="WXL88" s="4"/>
      <c r="WXM88" s="4"/>
      <c r="WXN88" s="4"/>
      <c r="WXO88" s="4"/>
      <c r="WXP88" s="4"/>
      <c r="WXQ88" s="4"/>
      <c r="WXR88" s="4"/>
      <c r="WXS88" s="4"/>
      <c r="WXT88" s="4"/>
      <c r="WXU88" s="4"/>
      <c r="WXV88" s="4"/>
      <c r="WXW88" s="4"/>
      <c r="WXX88" s="4"/>
      <c r="WXY88" s="4"/>
      <c r="WXZ88" s="4"/>
      <c r="WYA88" s="4"/>
      <c r="WYB88" s="4"/>
      <c r="WYC88" s="4"/>
      <c r="WYD88" s="4"/>
      <c r="WYE88" s="4"/>
      <c r="WYF88" s="4"/>
      <c r="WYG88" s="4"/>
      <c r="WYH88" s="4"/>
      <c r="WYI88" s="4"/>
      <c r="WYJ88" s="4"/>
      <c r="WYK88" s="4"/>
      <c r="WYL88" s="4"/>
      <c r="WYM88" s="4"/>
      <c r="WYN88" s="4"/>
      <c r="WYO88" s="4"/>
      <c r="WYP88" s="4"/>
      <c r="WYQ88" s="4"/>
      <c r="WYR88" s="4"/>
      <c r="WYS88" s="4"/>
      <c r="WYT88" s="4"/>
      <c r="WYU88" s="4"/>
      <c r="WYV88" s="4"/>
      <c r="WYW88" s="4"/>
      <c r="WYX88" s="4"/>
      <c r="WYY88" s="4"/>
      <c r="WYZ88" s="4"/>
      <c r="WZA88" s="4"/>
      <c r="WZB88" s="4"/>
      <c r="WZC88" s="4"/>
      <c r="WZD88" s="4"/>
      <c r="WZE88" s="4"/>
      <c r="WZF88" s="4"/>
      <c r="WZG88" s="4"/>
      <c r="WZH88" s="4"/>
      <c r="WZI88" s="4"/>
      <c r="WZJ88" s="4"/>
      <c r="WZK88" s="4"/>
      <c r="WZL88" s="4"/>
      <c r="WZM88" s="4"/>
      <c r="WZN88" s="4"/>
      <c r="WZO88" s="4"/>
      <c r="WZP88" s="4"/>
      <c r="WZQ88" s="4"/>
      <c r="WZR88" s="4"/>
      <c r="WZS88" s="4"/>
      <c r="WZT88" s="4"/>
      <c r="WZU88" s="4"/>
      <c r="WZV88" s="4"/>
      <c r="WZW88" s="4"/>
      <c r="WZX88" s="4"/>
      <c r="WZY88" s="4"/>
      <c r="WZZ88" s="4"/>
      <c r="XAA88" s="4"/>
      <c r="XAB88" s="4"/>
      <c r="XAC88" s="4"/>
      <c r="XAD88" s="4"/>
      <c r="XAE88" s="4"/>
      <c r="XAF88" s="4"/>
      <c r="XAG88" s="4"/>
      <c r="XAH88" s="4"/>
      <c r="XAI88" s="4"/>
      <c r="XAJ88" s="4"/>
      <c r="XAK88" s="4"/>
      <c r="XAL88" s="4"/>
      <c r="XAM88" s="4"/>
      <c r="XAN88" s="4"/>
      <c r="XAO88" s="4"/>
      <c r="XAP88" s="4"/>
      <c r="XAQ88" s="4"/>
      <c r="XAR88" s="4"/>
      <c r="XAS88" s="4"/>
      <c r="XAT88" s="4"/>
      <c r="XAU88" s="4"/>
      <c r="XAV88" s="4"/>
      <c r="XAW88" s="4"/>
      <c r="XAX88" s="4"/>
      <c r="XAY88" s="4"/>
      <c r="XAZ88" s="4"/>
      <c r="XBA88" s="4"/>
      <c r="XBB88" s="4"/>
      <c r="XBC88" s="4"/>
      <c r="XBD88" s="4"/>
      <c r="XBE88" s="4"/>
      <c r="XBF88" s="4"/>
      <c r="XBG88" s="4"/>
      <c r="XBH88" s="4"/>
      <c r="XBI88" s="4"/>
      <c r="XBJ88" s="4"/>
      <c r="XBK88" s="4"/>
      <c r="XBL88" s="4"/>
      <c r="XBM88" s="4"/>
      <c r="XBN88" s="4"/>
      <c r="XBO88" s="4"/>
      <c r="XBP88" s="4"/>
      <c r="XBQ88" s="4"/>
      <c r="XBR88" s="4"/>
      <c r="XBS88" s="4"/>
      <c r="XBT88" s="4"/>
      <c r="XBU88" s="4"/>
      <c r="XBV88" s="4"/>
      <c r="XBW88" s="4"/>
      <c r="XBX88" s="4"/>
      <c r="XBY88" s="4"/>
      <c r="XBZ88" s="4"/>
      <c r="XCA88" s="4"/>
      <c r="XCB88" s="4"/>
      <c r="XCC88" s="4"/>
      <c r="XCD88" s="4"/>
      <c r="XCE88" s="4"/>
      <c r="XCF88" s="4"/>
      <c r="XCG88" s="4"/>
      <c r="XCH88" s="4"/>
      <c r="XCI88" s="4"/>
      <c r="XCJ88" s="4"/>
      <c r="XCK88" s="4"/>
      <c r="XCL88" s="4"/>
      <c r="XCM88" s="4"/>
      <c r="XCN88" s="4"/>
      <c r="XCO88" s="4"/>
      <c r="XCP88" s="4"/>
      <c r="XCQ88" s="4"/>
      <c r="XCR88" s="4"/>
      <c r="XCS88" s="4"/>
      <c r="XCT88" s="4"/>
      <c r="XCU88" s="4"/>
      <c r="XCV88" s="4"/>
      <c r="XCW88" s="4"/>
      <c r="XCX88" s="4"/>
      <c r="XCY88" s="4"/>
      <c r="XCZ88" s="4"/>
      <c r="XDA88" s="4"/>
      <c r="XDB88" s="4"/>
      <c r="XDC88" s="4"/>
      <c r="XDD88" s="4"/>
      <c r="XDE88" s="4"/>
      <c r="XDF88" s="4"/>
      <c r="XDG88" s="4"/>
      <c r="XDH88" s="4"/>
      <c r="XDI88" s="4"/>
      <c r="XDJ88" s="4"/>
      <c r="XDK88" s="4"/>
      <c r="XDL88" s="4"/>
      <c r="XDM88" s="4"/>
      <c r="XDN88" s="4"/>
      <c r="XDO88" s="4"/>
      <c r="XDP88" s="4"/>
      <c r="XDQ88" s="4"/>
      <c r="XDR88" s="4"/>
      <c r="XDS88" s="4"/>
      <c r="XDT88" s="4"/>
      <c r="XDU88" s="4"/>
      <c r="XDV88" s="4"/>
      <c r="XDW88" s="4"/>
      <c r="XDX88" s="4"/>
      <c r="XDY88" s="4"/>
      <c r="XDZ88" s="4"/>
      <c r="XEA88" s="4"/>
      <c r="XEB88" s="4"/>
      <c r="XEC88" s="4"/>
      <c r="XED88" s="4"/>
      <c r="XEE88" s="4"/>
      <c r="XEF88" s="4"/>
      <c r="XEG88" s="4"/>
      <c r="XEH88" s="4"/>
      <c r="XEI88" s="4"/>
      <c r="XEJ88" s="4"/>
      <c r="XEK88" s="4"/>
    </row>
    <row r="89" spans="1:16365" s="29" customFormat="1" ht="13.5" customHeight="1" x14ac:dyDescent="0.25">
      <c r="A89" s="485" t="s">
        <v>172</v>
      </c>
      <c r="B89" s="485" t="s">
        <v>193</v>
      </c>
      <c r="C89" s="485" t="s">
        <v>272</v>
      </c>
      <c r="D89" s="485" t="s">
        <v>281</v>
      </c>
      <c r="E89" s="485" t="s">
        <v>183</v>
      </c>
      <c r="F89" s="485" t="s">
        <v>177</v>
      </c>
      <c r="G89" s="485" t="s">
        <v>178</v>
      </c>
      <c r="H89" s="485" t="s">
        <v>297</v>
      </c>
      <c r="I89" s="486" t="s">
        <v>593</v>
      </c>
      <c r="J89" s="491">
        <v>935572295975.1792</v>
      </c>
      <c r="K89" s="491" t="s">
        <v>298</v>
      </c>
      <c r="L89" s="3" t="s">
        <v>60</v>
      </c>
      <c r="M89" s="205" t="s">
        <v>582</v>
      </c>
      <c r="N89" s="44">
        <f t="shared" si="2"/>
        <v>4.78721204546898E-3</v>
      </c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  <c r="AMO89" s="4"/>
      <c r="AMP89" s="4"/>
      <c r="AMQ89" s="4"/>
      <c r="AMR89" s="4"/>
      <c r="AMS89" s="4"/>
      <c r="AMT89" s="4"/>
      <c r="AMU89" s="4"/>
      <c r="AMV89" s="4"/>
      <c r="AMW89" s="4"/>
      <c r="AMX89" s="4"/>
      <c r="AMY89" s="4"/>
      <c r="AMZ89" s="4"/>
      <c r="ANA89" s="4"/>
      <c r="ANB89" s="4"/>
      <c r="ANC89" s="4"/>
      <c r="AND89" s="4"/>
      <c r="ANE89" s="4"/>
      <c r="ANF89" s="4"/>
      <c r="ANG89" s="4"/>
      <c r="ANH89" s="4"/>
      <c r="ANI89" s="4"/>
      <c r="ANJ89" s="4"/>
      <c r="ANK89" s="4"/>
      <c r="ANL89" s="4"/>
      <c r="ANM89" s="4"/>
      <c r="ANN89" s="4"/>
      <c r="ANO89" s="4"/>
      <c r="ANP89" s="4"/>
      <c r="ANQ89" s="4"/>
      <c r="ANR89" s="4"/>
      <c r="ANS89" s="4"/>
      <c r="ANT89" s="4"/>
      <c r="ANU89" s="4"/>
      <c r="ANV89" s="4"/>
      <c r="ANW89" s="4"/>
      <c r="ANX89" s="4"/>
      <c r="ANY89" s="4"/>
      <c r="ANZ89" s="4"/>
      <c r="AOA89" s="4"/>
      <c r="AOB89" s="4"/>
      <c r="AOC89" s="4"/>
      <c r="AOD89" s="4"/>
      <c r="AOE89" s="4"/>
      <c r="AOF89" s="4"/>
      <c r="AOG89" s="4"/>
      <c r="AOH89" s="4"/>
      <c r="AOI89" s="4"/>
      <c r="AOJ89" s="4"/>
      <c r="AOK89" s="4"/>
      <c r="AOL89" s="4"/>
      <c r="AOM89" s="4"/>
      <c r="AON89" s="4"/>
      <c r="AOO89" s="4"/>
      <c r="AOP89" s="4"/>
      <c r="AOQ89" s="4"/>
      <c r="AOR89" s="4"/>
      <c r="AOS89" s="4"/>
      <c r="AOT89" s="4"/>
      <c r="AOU89" s="4"/>
      <c r="AOV89" s="4"/>
      <c r="AOW89" s="4"/>
      <c r="AOX89" s="4"/>
      <c r="AOY89" s="4"/>
      <c r="AOZ89" s="4"/>
      <c r="APA89" s="4"/>
      <c r="APB89" s="4"/>
      <c r="APC89" s="4"/>
      <c r="APD89" s="4"/>
      <c r="APE89" s="4"/>
      <c r="APF89" s="4"/>
      <c r="APG89" s="4"/>
      <c r="APH89" s="4"/>
      <c r="API89" s="4"/>
      <c r="APJ89" s="4"/>
      <c r="APK89" s="4"/>
      <c r="APL89" s="4"/>
      <c r="APM89" s="4"/>
      <c r="APN89" s="4"/>
      <c r="APO89" s="4"/>
      <c r="APP89" s="4"/>
      <c r="APQ89" s="4"/>
      <c r="APR89" s="4"/>
      <c r="APS89" s="4"/>
      <c r="APT89" s="4"/>
      <c r="APU89" s="4"/>
      <c r="APV89" s="4"/>
      <c r="APW89" s="4"/>
      <c r="APX89" s="4"/>
      <c r="APY89" s="4"/>
      <c r="APZ89" s="4"/>
      <c r="AQA89" s="4"/>
      <c r="AQB89" s="4"/>
      <c r="AQC89" s="4"/>
      <c r="AQD89" s="4"/>
      <c r="AQE89" s="4"/>
      <c r="AQF89" s="4"/>
      <c r="AQG89" s="4"/>
      <c r="AQH89" s="4"/>
      <c r="AQI89" s="4"/>
      <c r="AQJ89" s="4"/>
      <c r="AQK89" s="4"/>
      <c r="AQL89" s="4"/>
      <c r="AQM89" s="4"/>
      <c r="AQN89" s="4"/>
      <c r="AQO89" s="4"/>
      <c r="AQP89" s="4"/>
      <c r="AQQ89" s="4"/>
      <c r="AQR89" s="4"/>
      <c r="AQS89" s="4"/>
      <c r="AQT89" s="4"/>
      <c r="AQU89" s="4"/>
      <c r="AQV89" s="4"/>
      <c r="AQW89" s="4"/>
      <c r="AQX89" s="4"/>
      <c r="AQY89" s="4"/>
      <c r="AQZ89" s="4"/>
      <c r="ARA89" s="4"/>
      <c r="ARB89" s="4"/>
      <c r="ARC89" s="4"/>
      <c r="ARD89" s="4"/>
      <c r="ARE89" s="4"/>
      <c r="ARF89" s="4"/>
      <c r="ARG89" s="4"/>
      <c r="ARH89" s="4"/>
      <c r="ARI89" s="4"/>
      <c r="ARJ89" s="4"/>
      <c r="ARK89" s="4"/>
      <c r="ARL89" s="4"/>
      <c r="ARM89" s="4"/>
      <c r="ARN89" s="4"/>
      <c r="ARO89" s="4"/>
      <c r="ARP89" s="4"/>
      <c r="ARQ89" s="4"/>
      <c r="ARR89" s="4"/>
      <c r="ARS89" s="4"/>
      <c r="ART89" s="4"/>
      <c r="ARU89" s="4"/>
      <c r="ARV89" s="4"/>
      <c r="ARW89" s="4"/>
      <c r="ARX89" s="4"/>
      <c r="ARY89" s="4"/>
      <c r="ARZ89" s="4"/>
      <c r="ASA89" s="4"/>
      <c r="ASB89" s="4"/>
      <c r="ASC89" s="4"/>
      <c r="ASD89" s="4"/>
      <c r="ASE89" s="4"/>
      <c r="ASF89" s="4"/>
      <c r="ASG89" s="4"/>
      <c r="ASH89" s="4"/>
      <c r="ASI89" s="4"/>
      <c r="ASJ89" s="4"/>
      <c r="ASK89" s="4"/>
      <c r="ASL89" s="4"/>
      <c r="ASM89" s="4"/>
      <c r="ASN89" s="4"/>
      <c r="ASO89" s="4"/>
      <c r="ASP89" s="4"/>
      <c r="ASQ89" s="4"/>
      <c r="ASR89" s="4"/>
      <c r="ASS89" s="4"/>
      <c r="AST89" s="4"/>
      <c r="ASU89" s="4"/>
      <c r="ASV89" s="4"/>
      <c r="ASW89" s="4"/>
      <c r="ASX89" s="4"/>
      <c r="ASY89" s="4"/>
      <c r="ASZ89" s="4"/>
      <c r="ATA89" s="4"/>
      <c r="ATB89" s="4"/>
      <c r="ATC89" s="4"/>
      <c r="ATD89" s="4"/>
      <c r="ATE89" s="4"/>
      <c r="ATF89" s="4"/>
      <c r="ATG89" s="4"/>
      <c r="ATH89" s="4"/>
      <c r="ATI89" s="4"/>
      <c r="ATJ89" s="4"/>
      <c r="ATK89" s="4"/>
      <c r="ATL89" s="4"/>
      <c r="ATM89" s="4"/>
      <c r="ATN89" s="4"/>
      <c r="ATO89" s="4"/>
      <c r="ATP89" s="4"/>
      <c r="ATQ89" s="4"/>
      <c r="ATR89" s="4"/>
      <c r="ATS89" s="4"/>
      <c r="ATT89" s="4"/>
      <c r="ATU89" s="4"/>
      <c r="ATV89" s="4"/>
      <c r="ATW89" s="4"/>
      <c r="ATX89" s="4"/>
      <c r="ATY89" s="4"/>
      <c r="ATZ89" s="4"/>
      <c r="AUA89" s="4"/>
      <c r="AUB89" s="4"/>
      <c r="AUC89" s="4"/>
      <c r="AUD89" s="4"/>
      <c r="AUE89" s="4"/>
      <c r="AUF89" s="4"/>
      <c r="AUG89" s="4"/>
      <c r="AUH89" s="4"/>
      <c r="AUI89" s="4"/>
      <c r="AUJ89" s="4"/>
      <c r="AUK89" s="4"/>
      <c r="AUL89" s="4"/>
      <c r="AUM89" s="4"/>
      <c r="AUN89" s="4"/>
      <c r="AUO89" s="4"/>
      <c r="AUP89" s="4"/>
      <c r="AUQ89" s="4"/>
      <c r="AUR89" s="4"/>
      <c r="AUS89" s="4"/>
      <c r="AUT89" s="4"/>
      <c r="AUU89" s="4"/>
      <c r="AUV89" s="4"/>
      <c r="AUW89" s="4"/>
      <c r="AUX89" s="4"/>
      <c r="AUY89" s="4"/>
      <c r="AUZ89" s="4"/>
      <c r="AVA89" s="4"/>
      <c r="AVB89" s="4"/>
      <c r="AVC89" s="4"/>
      <c r="AVD89" s="4"/>
      <c r="AVE89" s="4"/>
      <c r="AVF89" s="4"/>
      <c r="AVG89" s="4"/>
      <c r="AVH89" s="4"/>
      <c r="AVI89" s="4"/>
      <c r="AVJ89" s="4"/>
      <c r="AVK89" s="4"/>
      <c r="AVL89" s="4"/>
      <c r="AVM89" s="4"/>
      <c r="AVN89" s="4"/>
      <c r="AVO89" s="4"/>
      <c r="AVP89" s="4"/>
      <c r="AVQ89" s="4"/>
      <c r="AVR89" s="4"/>
      <c r="AVS89" s="4"/>
      <c r="AVT89" s="4"/>
      <c r="AVU89" s="4"/>
      <c r="AVV89" s="4"/>
      <c r="AVW89" s="4"/>
      <c r="AVX89" s="4"/>
      <c r="AVY89" s="4"/>
      <c r="AVZ89" s="4"/>
      <c r="AWA89" s="4"/>
      <c r="AWB89" s="4"/>
      <c r="AWC89" s="4"/>
      <c r="AWD89" s="4"/>
      <c r="AWE89" s="4"/>
      <c r="AWF89" s="4"/>
      <c r="AWG89" s="4"/>
      <c r="AWH89" s="4"/>
      <c r="AWI89" s="4"/>
      <c r="AWJ89" s="4"/>
      <c r="AWK89" s="4"/>
      <c r="AWL89" s="4"/>
      <c r="AWM89" s="4"/>
      <c r="AWN89" s="4"/>
      <c r="AWO89" s="4"/>
      <c r="AWP89" s="4"/>
      <c r="AWQ89" s="4"/>
      <c r="AWR89" s="4"/>
      <c r="AWS89" s="4"/>
      <c r="AWT89" s="4"/>
      <c r="AWU89" s="4"/>
      <c r="AWV89" s="4"/>
      <c r="AWW89" s="4"/>
      <c r="AWX89" s="4"/>
      <c r="AWY89" s="4"/>
      <c r="AWZ89" s="4"/>
      <c r="AXA89" s="4"/>
      <c r="AXB89" s="4"/>
      <c r="AXC89" s="4"/>
      <c r="AXD89" s="4"/>
      <c r="AXE89" s="4"/>
      <c r="AXF89" s="4"/>
      <c r="AXG89" s="4"/>
      <c r="AXH89" s="4"/>
      <c r="AXI89" s="4"/>
      <c r="AXJ89" s="4"/>
      <c r="AXK89" s="4"/>
      <c r="AXL89" s="4"/>
      <c r="AXM89" s="4"/>
      <c r="AXN89" s="4"/>
      <c r="AXO89" s="4"/>
      <c r="AXP89" s="4"/>
      <c r="AXQ89" s="4"/>
      <c r="AXR89" s="4"/>
      <c r="AXS89" s="4"/>
      <c r="AXT89" s="4"/>
      <c r="AXU89" s="4"/>
      <c r="AXV89" s="4"/>
      <c r="AXW89" s="4"/>
      <c r="AXX89" s="4"/>
      <c r="AXY89" s="4"/>
      <c r="AXZ89" s="4"/>
      <c r="AYA89" s="4"/>
      <c r="AYB89" s="4"/>
      <c r="AYC89" s="4"/>
      <c r="AYD89" s="4"/>
      <c r="AYE89" s="4"/>
      <c r="AYF89" s="4"/>
      <c r="AYG89" s="4"/>
      <c r="AYH89" s="4"/>
      <c r="AYI89" s="4"/>
      <c r="AYJ89" s="4"/>
      <c r="AYK89" s="4"/>
      <c r="AYL89" s="4"/>
      <c r="AYM89" s="4"/>
      <c r="AYN89" s="4"/>
      <c r="AYO89" s="4"/>
      <c r="AYP89" s="4"/>
      <c r="AYQ89" s="4"/>
      <c r="AYR89" s="4"/>
      <c r="AYS89" s="4"/>
      <c r="AYT89" s="4"/>
      <c r="AYU89" s="4"/>
      <c r="AYV89" s="4"/>
      <c r="AYW89" s="4"/>
      <c r="AYX89" s="4"/>
      <c r="AYY89" s="4"/>
      <c r="AYZ89" s="4"/>
      <c r="AZA89" s="4"/>
      <c r="AZB89" s="4"/>
      <c r="AZC89" s="4"/>
      <c r="AZD89" s="4"/>
      <c r="AZE89" s="4"/>
      <c r="AZF89" s="4"/>
      <c r="AZG89" s="4"/>
      <c r="AZH89" s="4"/>
      <c r="AZI89" s="4"/>
      <c r="AZJ89" s="4"/>
      <c r="AZK89" s="4"/>
      <c r="AZL89" s="4"/>
      <c r="AZM89" s="4"/>
      <c r="AZN89" s="4"/>
      <c r="AZO89" s="4"/>
      <c r="AZP89" s="4"/>
      <c r="AZQ89" s="4"/>
      <c r="AZR89" s="4"/>
      <c r="AZS89" s="4"/>
      <c r="AZT89" s="4"/>
      <c r="AZU89" s="4"/>
      <c r="AZV89" s="4"/>
      <c r="AZW89" s="4"/>
      <c r="AZX89" s="4"/>
      <c r="AZY89" s="4"/>
      <c r="AZZ89" s="4"/>
      <c r="BAA89" s="4"/>
      <c r="BAB89" s="4"/>
      <c r="BAC89" s="4"/>
      <c r="BAD89" s="4"/>
      <c r="BAE89" s="4"/>
      <c r="BAF89" s="4"/>
      <c r="BAG89" s="4"/>
      <c r="BAH89" s="4"/>
      <c r="BAI89" s="4"/>
      <c r="BAJ89" s="4"/>
      <c r="BAK89" s="4"/>
      <c r="BAL89" s="4"/>
      <c r="BAM89" s="4"/>
      <c r="BAN89" s="4"/>
      <c r="BAO89" s="4"/>
      <c r="BAP89" s="4"/>
      <c r="BAQ89" s="4"/>
      <c r="BAR89" s="4"/>
      <c r="BAS89" s="4"/>
      <c r="BAT89" s="4"/>
      <c r="BAU89" s="4"/>
      <c r="BAV89" s="4"/>
      <c r="BAW89" s="4"/>
      <c r="BAX89" s="4"/>
      <c r="BAY89" s="4"/>
      <c r="BAZ89" s="4"/>
      <c r="BBA89" s="4"/>
      <c r="BBB89" s="4"/>
      <c r="BBC89" s="4"/>
      <c r="BBD89" s="4"/>
      <c r="BBE89" s="4"/>
      <c r="BBF89" s="4"/>
      <c r="BBG89" s="4"/>
      <c r="BBH89" s="4"/>
      <c r="BBI89" s="4"/>
      <c r="BBJ89" s="4"/>
      <c r="BBK89" s="4"/>
      <c r="BBL89" s="4"/>
      <c r="BBM89" s="4"/>
      <c r="BBN89" s="4"/>
      <c r="BBO89" s="4"/>
      <c r="BBP89" s="4"/>
      <c r="BBQ89" s="4"/>
      <c r="BBR89" s="4"/>
      <c r="BBS89" s="4"/>
      <c r="BBT89" s="4"/>
      <c r="BBU89" s="4"/>
      <c r="BBV89" s="4"/>
      <c r="BBW89" s="4"/>
      <c r="BBX89" s="4"/>
      <c r="BBY89" s="4"/>
      <c r="BBZ89" s="4"/>
      <c r="BCA89" s="4"/>
      <c r="BCB89" s="4"/>
      <c r="BCC89" s="4"/>
      <c r="BCD89" s="4"/>
      <c r="BCE89" s="4"/>
      <c r="BCF89" s="4"/>
      <c r="BCG89" s="4"/>
      <c r="BCH89" s="4"/>
      <c r="BCI89" s="4"/>
      <c r="BCJ89" s="4"/>
      <c r="BCK89" s="4"/>
      <c r="BCL89" s="4"/>
      <c r="BCM89" s="4"/>
      <c r="BCN89" s="4"/>
      <c r="BCO89" s="4"/>
      <c r="BCP89" s="4"/>
      <c r="BCQ89" s="4"/>
      <c r="BCR89" s="4"/>
      <c r="BCS89" s="4"/>
      <c r="BCT89" s="4"/>
      <c r="BCU89" s="4"/>
      <c r="BCV89" s="4"/>
      <c r="BCW89" s="4"/>
      <c r="BCX89" s="4"/>
      <c r="BCY89" s="4"/>
      <c r="BCZ89" s="4"/>
      <c r="BDA89" s="4"/>
      <c r="BDB89" s="4"/>
      <c r="BDC89" s="4"/>
      <c r="BDD89" s="4"/>
      <c r="BDE89" s="4"/>
      <c r="BDF89" s="4"/>
      <c r="BDG89" s="4"/>
      <c r="BDH89" s="4"/>
      <c r="BDI89" s="4"/>
      <c r="BDJ89" s="4"/>
      <c r="BDK89" s="4"/>
      <c r="BDL89" s="4"/>
      <c r="BDM89" s="4"/>
      <c r="BDN89" s="4"/>
      <c r="BDO89" s="4"/>
      <c r="BDP89" s="4"/>
      <c r="BDQ89" s="4"/>
      <c r="BDR89" s="4"/>
      <c r="BDS89" s="4"/>
      <c r="BDT89" s="4"/>
      <c r="BDU89" s="4"/>
      <c r="BDV89" s="4"/>
      <c r="BDW89" s="4"/>
      <c r="BDX89" s="4"/>
      <c r="BDY89" s="4"/>
      <c r="BDZ89" s="4"/>
      <c r="BEA89" s="4"/>
      <c r="BEB89" s="4"/>
      <c r="BEC89" s="4"/>
      <c r="BED89" s="4"/>
      <c r="BEE89" s="4"/>
      <c r="BEF89" s="4"/>
      <c r="BEG89" s="4"/>
      <c r="BEH89" s="4"/>
      <c r="BEI89" s="4"/>
      <c r="BEJ89" s="4"/>
      <c r="BEK89" s="4"/>
      <c r="BEL89" s="4"/>
      <c r="BEM89" s="4"/>
      <c r="BEN89" s="4"/>
      <c r="BEO89" s="4"/>
      <c r="BEP89" s="4"/>
      <c r="BEQ89" s="4"/>
      <c r="BER89" s="4"/>
      <c r="BES89" s="4"/>
      <c r="BET89" s="4"/>
      <c r="BEU89" s="4"/>
      <c r="BEV89" s="4"/>
      <c r="BEW89" s="4"/>
      <c r="BEX89" s="4"/>
      <c r="BEY89" s="4"/>
      <c r="BEZ89" s="4"/>
      <c r="BFA89" s="4"/>
      <c r="BFB89" s="4"/>
      <c r="BFC89" s="4"/>
      <c r="BFD89" s="4"/>
      <c r="BFE89" s="4"/>
      <c r="BFF89" s="4"/>
      <c r="BFG89" s="4"/>
      <c r="BFH89" s="4"/>
      <c r="BFI89" s="4"/>
      <c r="BFJ89" s="4"/>
      <c r="BFK89" s="4"/>
      <c r="BFL89" s="4"/>
      <c r="BFM89" s="4"/>
      <c r="BFN89" s="4"/>
      <c r="BFO89" s="4"/>
      <c r="BFP89" s="4"/>
      <c r="BFQ89" s="4"/>
      <c r="BFR89" s="4"/>
      <c r="BFS89" s="4"/>
      <c r="BFT89" s="4"/>
      <c r="BFU89" s="4"/>
      <c r="BFV89" s="4"/>
      <c r="BFW89" s="4"/>
      <c r="BFX89" s="4"/>
      <c r="BFY89" s="4"/>
      <c r="BFZ89" s="4"/>
      <c r="BGA89" s="4"/>
      <c r="BGB89" s="4"/>
      <c r="BGC89" s="4"/>
      <c r="BGD89" s="4"/>
      <c r="BGE89" s="4"/>
      <c r="BGF89" s="4"/>
      <c r="BGG89" s="4"/>
      <c r="BGH89" s="4"/>
      <c r="BGI89" s="4"/>
      <c r="BGJ89" s="4"/>
      <c r="BGK89" s="4"/>
      <c r="BGL89" s="4"/>
      <c r="BGM89" s="4"/>
      <c r="BGN89" s="4"/>
      <c r="BGO89" s="4"/>
      <c r="BGP89" s="4"/>
      <c r="BGQ89" s="4"/>
      <c r="BGR89" s="4"/>
      <c r="BGS89" s="4"/>
      <c r="BGT89" s="4"/>
      <c r="BGU89" s="4"/>
      <c r="BGV89" s="4"/>
      <c r="BGW89" s="4"/>
      <c r="BGX89" s="4"/>
      <c r="BGY89" s="4"/>
      <c r="BGZ89" s="4"/>
      <c r="BHA89" s="4"/>
      <c r="BHB89" s="4"/>
      <c r="BHC89" s="4"/>
      <c r="BHD89" s="4"/>
      <c r="BHE89" s="4"/>
      <c r="BHF89" s="4"/>
      <c r="BHG89" s="4"/>
      <c r="BHH89" s="4"/>
      <c r="BHI89" s="4"/>
      <c r="BHJ89" s="4"/>
      <c r="BHK89" s="4"/>
      <c r="BHL89" s="4"/>
      <c r="BHM89" s="4"/>
      <c r="BHN89" s="4"/>
      <c r="BHO89" s="4"/>
      <c r="BHP89" s="4"/>
      <c r="BHQ89" s="4"/>
      <c r="BHR89" s="4"/>
      <c r="BHS89" s="4"/>
      <c r="BHT89" s="4"/>
      <c r="BHU89" s="4"/>
      <c r="BHV89" s="4"/>
      <c r="BHW89" s="4"/>
      <c r="BHX89" s="4"/>
      <c r="BHY89" s="4"/>
      <c r="BHZ89" s="4"/>
      <c r="BIA89" s="4"/>
      <c r="BIB89" s="4"/>
      <c r="BIC89" s="4"/>
      <c r="BID89" s="4"/>
      <c r="BIE89" s="4"/>
      <c r="BIF89" s="4"/>
      <c r="BIG89" s="4"/>
      <c r="BIH89" s="4"/>
      <c r="BII89" s="4"/>
      <c r="BIJ89" s="4"/>
      <c r="BIK89" s="4"/>
      <c r="BIL89" s="4"/>
      <c r="BIM89" s="4"/>
      <c r="BIN89" s="4"/>
      <c r="BIO89" s="4"/>
      <c r="BIP89" s="4"/>
      <c r="BIQ89" s="4"/>
      <c r="BIR89" s="4"/>
      <c r="BIS89" s="4"/>
      <c r="BIT89" s="4"/>
      <c r="BIU89" s="4"/>
      <c r="BIV89" s="4"/>
      <c r="BIW89" s="4"/>
      <c r="BIX89" s="4"/>
      <c r="BIY89" s="4"/>
      <c r="BIZ89" s="4"/>
      <c r="BJA89" s="4"/>
      <c r="BJB89" s="4"/>
      <c r="BJC89" s="4"/>
      <c r="BJD89" s="4"/>
      <c r="BJE89" s="4"/>
      <c r="BJF89" s="4"/>
      <c r="BJG89" s="4"/>
      <c r="BJH89" s="4"/>
      <c r="BJI89" s="4"/>
      <c r="BJJ89" s="4"/>
      <c r="BJK89" s="4"/>
      <c r="BJL89" s="4"/>
      <c r="BJM89" s="4"/>
      <c r="BJN89" s="4"/>
      <c r="BJO89" s="4"/>
      <c r="BJP89" s="4"/>
      <c r="BJQ89" s="4"/>
      <c r="BJR89" s="4"/>
      <c r="BJS89" s="4"/>
      <c r="BJT89" s="4"/>
      <c r="BJU89" s="4"/>
      <c r="BJV89" s="4"/>
      <c r="BJW89" s="4"/>
      <c r="BJX89" s="4"/>
      <c r="BJY89" s="4"/>
      <c r="BJZ89" s="4"/>
      <c r="BKA89" s="4"/>
      <c r="BKB89" s="4"/>
      <c r="BKC89" s="4"/>
      <c r="BKD89" s="4"/>
      <c r="BKE89" s="4"/>
      <c r="BKF89" s="4"/>
      <c r="BKG89" s="4"/>
      <c r="BKH89" s="4"/>
      <c r="BKI89" s="4"/>
      <c r="BKJ89" s="4"/>
      <c r="BKK89" s="4"/>
      <c r="BKL89" s="4"/>
      <c r="BKM89" s="4"/>
      <c r="BKN89" s="4"/>
      <c r="BKO89" s="4"/>
      <c r="BKP89" s="4"/>
      <c r="BKQ89" s="4"/>
      <c r="BKR89" s="4"/>
      <c r="BKS89" s="4"/>
      <c r="BKT89" s="4"/>
      <c r="BKU89" s="4"/>
      <c r="BKV89" s="4"/>
      <c r="BKW89" s="4"/>
      <c r="BKX89" s="4"/>
      <c r="BKY89" s="4"/>
      <c r="BKZ89" s="4"/>
      <c r="BLA89" s="4"/>
      <c r="BLB89" s="4"/>
      <c r="BLC89" s="4"/>
      <c r="BLD89" s="4"/>
      <c r="BLE89" s="4"/>
      <c r="BLF89" s="4"/>
      <c r="BLG89" s="4"/>
      <c r="BLH89" s="4"/>
      <c r="BLI89" s="4"/>
      <c r="BLJ89" s="4"/>
      <c r="BLK89" s="4"/>
      <c r="BLL89" s="4"/>
      <c r="BLM89" s="4"/>
      <c r="BLN89" s="4"/>
      <c r="BLO89" s="4"/>
      <c r="BLP89" s="4"/>
      <c r="BLQ89" s="4"/>
      <c r="BLR89" s="4"/>
      <c r="BLS89" s="4"/>
      <c r="BLT89" s="4"/>
      <c r="BLU89" s="4"/>
      <c r="BLV89" s="4"/>
      <c r="BLW89" s="4"/>
      <c r="BLX89" s="4"/>
      <c r="BLY89" s="4"/>
      <c r="BLZ89" s="4"/>
      <c r="BMA89" s="4"/>
      <c r="BMB89" s="4"/>
      <c r="BMC89" s="4"/>
      <c r="BMD89" s="4"/>
      <c r="BME89" s="4"/>
      <c r="BMF89" s="4"/>
      <c r="BMG89" s="4"/>
      <c r="BMH89" s="4"/>
      <c r="BMI89" s="4"/>
      <c r="BMJ89" s="4"/>
      <c r="BMK89" s="4"/>
      <c r="BML89" s="4"/>
      <c r="BMM89" s="4"/>
      <c r="BMN89" s="4"/>
      <c r="BMO89" s="4"/>
      <c r="BMP89" s="4"/>
      <c r="BMQ89" s="4"/>
      <c r="BMR89" s="4"/>
      <c r="BMS89" s="4"/>
      <c r="BMT89" s="4"/>
      <c r="BMU89" s="4"/>
      <c r="BMV89" s="4"/>
      <c r="BMW89" s="4"/>
      <c r="BMX89" s="4"/>
      <c r="BMY89" s="4"/>
      <c r="BMZ89" s="4"/>
      <c r="BNA89" s="4"/>
      <c r="BNB89" s="4"/>
      <c r="BNC89" s="4"/>
      <c r="BND89" s="4"/>
      <c r="BNE89" s="4"/>
      <c r="BNF89" s="4"/>
      <c r="BNG89" s="4"/>
      <c r="BNH89" s="4"/>
      <c r="BNI89" s="4"/>
      <c r="BNJ89" s="4"/>
      <c r="BNK89" s="4"/>
      <c r="BNL89" s="4"/>
      <c r="BNM89" s="4"/>
      <c r="BNN89" s="4"/>
      <c r="BNO89" s="4"/>
      <c r="BNP89" s="4"/>
      <c r="BNQ89" s="4"/>
      <c r="BNR89" s="4"/>
      <c r="BNS89" s="4"/>
      <c r="BNT89" s="4"/>
      <c r="BNU89" s="4"/>
      <c r="BNV89" s="4"/>
      <c r="BNW89" s="4"/>
      <c r="BNX89" s="4"/>
      <c r="BNY89" s="4"/>
      <c r="BNZ89" s="4"/>
      <c r="BOA89" s="4"/>
      <c r="BOB89" s="4"/>
      <c r="BOC89" s="4"/>
      <c r="BOD89" s="4"/>
      <c r="BOE89" s="4"/>
      <c r="BOF89" s="4"/>
      <c r="BOG89" s="4"/>
      <c r="BOH89" s="4"/>
      <c r="BOI89" s="4"/>
      <c r="BOJ89" s="4"/>
      <c r="BOK89" s="4"/>
      <c r="BOL89" s="4"/>
      <c r="BOM89" s="4"/>
      <c r="BON89" s="4"/>
      <c r="BOO89" s="4"/>
      <c r="BOP89" s="4"/>
      <c r="BOQ89" s="4"/>
      <c r="BOR89" s="4"/>
      <c r="BOS89" s="4"/>
      <c r="BOT89" s="4"/>
      <c r="BOU89" s="4"/>
      <c r="BOV89" s="4"/>
      <c r="BOW89" s="4"/>
      <c r="BOX89" s="4"/>
      <c r="BOY89" s="4"/>
      <c r="BOZ89" s="4"/>
      <c r="BPA89" s="4"/>
      <c r="BPB89" s="4"/>
      <c r="BPC89" s="4"/>
      <c r="BPD89" s="4"/>
      <c r="BPE89" s="4"/>
      <c r="BPF89" s="4"/>
      <c r="BPG89" s="4"/>
      <c r="BPH89" s="4"/>
      <c r="BPI89" s="4"/>
      <c r="BPJ89" s="4"/>
      <c r="BPK89" s="4"/>
      <c r="BPL89" s="4"/>
      <c r="BPM89" s="4"/>
      <c r="BPN89" s="4"/>
      <c r="BPO89" s="4"/>
      <c r="BPP89" s="4"/>
      <c r="BPQ89" s="4"/>
      <c r="BPR89" s="4"/>
      <c r="BPS89" s="4"/>
      <c r="BPT89" s="4"/>
      <c r="BPU89" s="4"/>
      <c r="BPV89" s="4"/>
      <c r="BPW89" s="4"/>
      <c r="BPX89" s="4"/>
      <c r="BPY89" s="4"/>
      <c r="BPZ89" s="4"/>
      <c r="BQA89" s="4"/>
      <c r="BQB89" s="4"/>
      <c r="BQC89" s="4"/>
      <c r="BQD89" s="4"/>
      <c r="BQE89" s="4"/>
      <c r="BQF89" s="4"/>
      <c r="BQG89" s="4"/>
      <c r="BQH89" s="4"/>
      <c r="BQI89" s="4"/>
      <c r="BQJ89" s="4"/>
      <c r="BQK89" s="4"/>
      <c r="BQL89" s="4"/>
      <c r="BQM89" s="4"/>
      <c r="BQN89" s="4"/>
      <c r="BQO89" s="4"/>
      <c r="BQP89" s="4"/>
      <c r="BQQ89" s="4"/>
      <c r="BQR89" s="4"/>
      <c r="BQS89" s="4"/>
      <c r="BQT89" s="4"/>
      <c r="BQU89" s="4"/>
      <c r="BQV89" s="4"/>
      <c r="BQW89" s="4"/>
      <c r="BQX89" s="4"/>
      <c r="BQY89" s="4"/>
      <c r="BQZ89" s="4"/>
      <c r="BRA89" s="4"/>
      <c r="BRB89" s="4"/>
      <c r="BRC89" s="4"/>
      <c r="BRD89" s="4"/>
      <c r="BRE89" s="4"/>
      <c r="BRF89" s="4"/>
      <c r="BRG89" s="4"/>
      <c r="BRH89" s="4"/>
      <c r="BRI89" s="4"/>
      <c r="BRJ89" s="4"/>
      <c r="BRK89" s="4"/>
      <c r="BRL89" s="4"/>
      <c r="BRM89" s="4"/>
      <c r="BRN89" s="4"/>
      <c r="BRO89" s="4"/>
      <c r="BRP89" s="4"/>
      <c r="BRQ89" s="4"/>
      <c r="BRR89" s="4"/>
      <c r="BRS89" s="4"/>
      <c r="BRT89" s="4"/>
      <c r="BRU89" s="4"/>
      <c r="BRV89" s="4"/>
      <c r="BRW89" s="4"/>
      <c r="BRX89" s="4"/>
      <c r="BRY89" s="4"/>
      <c r="BRZ89" s="4"/>
      <c r="BSA89" s="4"/>
      <c r="BSB89" s="4"/>
      <c r="BSC89" s="4"/>
      <c r="BSD89" s="4"/>
      <c r="BSE89" s="4"/>
      <c r="BSF89" s="4"/>
      <c r="BSG89" s="4"/>
      <c r="BSH89" s="4"/>
      <c r="BSI89" s="4"/>
      <c r="BSJ89" s="4"/>
      <c r="BSK89" s="4"/>
      <c r="BSL89" s="4"/>
      <c r="BSM89" s="4"/>
      <c r="BSN89" s="4"/>
      <c r="BSO89" s="4"/>
      <c r="BSP89" s="4"/>
      <c r="BSQ89" s="4"/>
      <c r="BSR89" s="4"/>
      <c r="BSS89" s="4"/>
      <c r="BST89" s="4"/>
      <c r="BSU89" s="4"/>
      <c r="BSV89" s="4"/>
      <c r="BSW89" s="4"/>
      <c r="BSX89" s="4"/>
      <c r="BSY89" s="4"/>
      <c r="BSZ89" s="4"/>
      <c r="BTA89" s="4"/>
      <c r="BTB89" s="4"/>
      <c r="BTC89" s="4"/>
      <c r="BTD89" s="4"/>
      <c r="BTE89" s="4"/>
      <c r="BTF89" s="4"/>
      <c r="BTG89" s="4"/>
      <c r="BTH89" s="4"/>
      <c r="BTI89" s="4"/>
      <c r="BTJ89" s="4"/>
      <c r="BTK89" s="4"/>
      <c r="BTL89" s="4"/>
      <c r="BTM89" s="4"/>
      <c r="BTN89" s="4"/>
      <c r="BTO89" s="4"/>
      <c r="BTP89" s="4"/>
      <c r="BTQ89" s="4"/>
      <c r="BTR89" s="4"/>
      <c r="BTS89" s="4"/>
      <c r="BTT89" s="4"/>
      <c r="BTU89" s="4"/>
      <c r="BTV89" s="4"/>
      <c r="BTW89" s="4"/>
      <c r="BTX89" s="4"/>
      <c r="BTY89" s="4"/>
      <c r="BTZ89" s="4"/>
      <c r="BUA89" s="4"/>
      <c r="BUB89" s="4"/>
      <c r="BUC89" s="4"/>
      <c r="BUD89" s="4"/>
      <c r="BUE89" s="4"/>
      <c r="BUF89" s="4"/>
      <c r="BUG89" s="4"/>
      <c r="BUH89" s="4"/>
      <c r="BUI89" s="4"/>
      <c r="BUJ89" s="4"/>
      <c r="BUK89" s="4"/>
      <c r="BUL89" s="4"/>
      <c r="BUM89" s="4"/>
      <c r="BUN89" s="4"/>
      <c r="BUO89" s="4"/>
      <c r="BUP89" s="4"/>
      <c r="BUQ89" s="4"/>
      <c r="BUR89" s="4"/>
      <c r="BUS89" s="4"/>
      <c r="BUT89" s="4"/>
      <c r="BUU89" s="4"/>
      <c r="BUV89" s="4"/>
      <c r="BUW89" s="4"/>
      <c r="BUX89" s="4"/>
      <c r="BUY89" s="4"/>
      <c r="BUZ89" s="4"/>
      <c r="BVA89" s="4"/>
      <c r="BVB89" s="4"/>
      <c r="BVC89" s="4"/>
      <c r="BVD89" s="4"/>
      <c r="BVE89" s="4"/>
      <c r="BVF89" s="4"/>
      <c r="BVG89" s="4"/>
      <c r="BVH89" s="4"/>
      <c r="BVI89" s="4"/>
      <c r="BVJ89" s="4"/>
      <c r="BVK89" s="4"/>
      <c r="BVL89" s="4"/>
      <c r="BVM89" s="4"/>
      <c r="BVN89" s="4"/>
      <c r="BVO89" s="4"/>
      <c r="BVP89" s="4"/>
      <c r="BVQ89" s="4"/>
      <c r="BVR89" s="4"/>
      <c r="BVS89" s="4"/>
      <c r="BVT89" s="4"/>
      <c r="BVU89" s="4"/>
      <c r="BVV89" s="4"/>
      <c r="BVW89" s="4"/>
      <c r="BVX89" s="4"/>
      <c r="BVY89" s="4"/>
      <c r="BVZ89" s="4"/>
      <c r="BWA89" s="4"/>
      <c r="BWB89" s="4"/>
      <c r="BWC89" s="4"/>
      <c r="BWD89" s="4"/>
      <c r="BWE89" s="4"/>
      <c r="BWF89" s="4"/>
      <c r="BWG89" s="4"/>
      <c r="BWH89" s="4"/>
      <c r="BWI89" s="4"/>
      <c r="BWJ89" s="4"/>
      <c r="BWK89" s="4"/>
      <c r="BWL89" s="4"/>
      <c r="BWM89" s="4"/>
      <c r="BWN89" s="4"/>
      <c r="BWO89" s="4"/>
      <c r="BWP89" s="4"/>
      <c r="BWQ89" s="4"/>
      <c r="BWR89" s="4"/>
      <c r="BWS89" s="4"/>
      <c r="BWT89" s="4"/>
      <c r="BWU89" s="4"/>
      <c r="BWV89" s="4"/>
      <c r="BWW89" s="4"/>
      <c r="BWX89" s="4"/>
      <c r="BWY89" s="4"/>
      <c r="BWZ89" s="4"/>
      <c r="BXA89" s="4"/>
      <c r="BXB89" s="4"/>
      <c r="BXC89" s="4"/>
      <c r="BXD89" s="4"/>
      <c r="BXE89" s="4"/>
      <c r="BXF89" s="4"/>
      <c r="BXG89" s="4"/>
      <c r="BXH89" s="4"/>
      <c r="BXI89" s="4"/>
      <c r="BXJ89" s="4"/>
      <c r="BXK89" s="4"/>
      <c r="BXL89" s="4"/>
      <c r="BXM89" s="4"/>
      <c r="BXN89" s="4"/>
      <c r="BXO89" s="4"/>
      <c r="BXP89" s="4"/>
      <c r="BXQ89" s="4"/>
      <c r="BXR89" s="4"/>
      <c r="BXS89" s="4"/>
      <c r="BXT89" s="4"/>
      <c r="BXU89" s="4"/>
      <c r="BXV89" s="4"/>
      <c r="BXW89" s="4"/>
      <c r="BXX89" s="4"/>
      <c r="BXY89" s="4"/>
      <c r="BXZ89" s="4"/>
      <c r="BYA89" s="4"/>
      <c r="BYB89" s="4"/>
      <c r="BYC89" s="4"/>
      <c r="BYD89" s="4"/>
      <c r="BYE89" s="4"/>
      <c r="BYF89" s="4"/>
      <c r="BYG89" s="4"/>
      <c r="BYH89" s="4"/>
      <c r="BYI89" s="4"/>
      <c r="BYJ89" s="4"/>
      <c r="BYK89" s="4"/>
      <c r="BYL89" s="4"/>
      <c r="BYM89" s="4"/>
      <c r="BYN89" s="4"/>
      <c r="BYO89" s="4"/>
      <c r="BYP89" s="4"/>
      <c r="BYQ89" s="4"/>
      <c r="BYR89" s="4"/>
      <c r="BYS89" s="4"/>
      <c r="BYT89" s="4"/>
      <c r="BYU89" s="4"/>
      <c r="BYV89" s="4"/>
      <c r="BYW89" s="4"/>
      <c r="BYX89" s="4"/>
      <c r="BYY89" s="4"/>
      <c r="BYZ89" s="4"/>
      <c r="BZA89" s="4"/>
      <c r="BZB89" s="4"/>
      <c r="BZC89" s="4"/>
      <c r="BZD89" s="4"/>
      <c r="BZE89" s="4"/>
      <c r="BZF89" s="4"/>
      <c r="BZG89" s="4"/>
      <c r="BZH89" s="4"/>
      <c r="BZI89" s="4"/>
      <c r="BZJ89" s="4"/>
      <c r="BZK89" s="4"/>
      <c r="BZL89" s="4"/>
      <c r="BZM89" s="4"/>
      <c r="BZN89" s="4"/>
      <c r="BZO89" s="4"/>
      <c r="BZP89" s="4"/>
      <c r="BZQ89" s="4"/>
      <c r="BZR89" s="4"/>
      <c r="BZS89" s="4"/>
      <c r="BZT89" s="4"/>
      <c r="BZU89" s="4"/>
      <c r="BZV89" s="4"/>
      <c r="BZW89" s="4"/>
      <c r="BZX89" s="4"/>
      <c r="BZY89" s="4"/>
      <c r="BZZ89" s="4"/>
      <c r="CAA89" s="4"/>
      <c r="CAB89" s="4"/>
      <c r="CAC89" s="4"/>
      <c r="CAD89" s="4"/>
      <c r="CAE89" s="4"/>
      <c r="CAF89" s="4"/>
      <c r="CAG89" s="4"/>
      <c r="CAH89" s="4"/>
      <c r="CAI89" s="4"/>
      <c r="CAJ89" s="4"/>
      <c r="CAK89" s="4"/>
      <c r="CAL89" s="4"/>
      <c r="CAM89" s="4"/>
      <c r="CAN89" s="4"/>
      <c r="CAO89" s="4"/>
      <c r="CAP89" s="4"/>
      <c r="CAQ89" s="4"/>
      <c r="CAR89" s="4"/>
      <c r="CAS89" s="4"/>
      <c r="CAT89" s="4"/>
      <c r="CAU89" s="4"/>
      <c r="CAV89" s="4"/>
      <c r="CAW89" s="4"/>
      <c r="CAX89" s="4"/>
      <c r="CAY89" s="4"/>
      <c r="CAZ89" s="4"/>
      <c r="CBA89" s="4"/>
      <c r="CBB89" s="4"/>
      <c r="CBC89" s="4"/>
      <c r="CBD89" s="4"/>
      <c r="CBE89" s="4"/>
      <c r="CBF89" s="4"/>
      <c r="CBG89" s="4"/>
      <c r="CBH89" s="4"/>
      <c r="CBI89" s="4"/>
      <c r="CBJ89" s="4"/>
      <c r="CBK89" s="4"/>
      <c r="CBL89" s="4"/>
      <c r="CBM89" s="4"/>
      <c r="CBN89" s="4"/>
      <c r="CBO89" s="4"/>
      <c r="CBP89" s="4"/>
      <c r="CBQ89" s="4"/>
      <c r="CBR89" s="4"/>
      <c r="CBS89" s="4"/>
      <c r="CBT89" s="4"/>
      <c r="CBU89" s="4"/>
      <c r="CBV89" s="4"/>
      <c r="CBW89" s="4"/>
      <c r="CBX89" s="4"/>
      <c r="CBY89" s="4"/>
      <c r="CBZ89" s="4"/>
      <c r="CCA89" s="4"/>
      <c r="CCB89" s="4"/>
      <c r="CCC89" s="4"/>
      <c r="CCD89" s="4"/>
      <c r="CCE89" s="4"/>
      <c r="CCF89" s="4"/>
      <c r="CCG89" s="4"/>
      <c r="CCH89" s="4"/>
      <c r="CCI89" s="4"/>
      <c r="CCJ89" s="4"/>
      <c r="CCK89" s="4"/>
      <c r="CCL89" s="4"/>
      <c r="CCM89" s="4"/>
      <c r="CCN89" s="4"/>
      <c r="CCO89" s="4"/>
      <c r="CCP89" s="4"/>
      <c r="CCQ89" s="4"/>
      <c r="CCR89" s="4"/>
      <c r="CCS89" s="4"/>
      <c r="CCT89" s="4"/>
      <c r="CCU89" s="4"/>
      <c r="CCV89" s="4"/>
      <c r="CCW89" s="4"/>
      <c r="CCX89" s="4"/>
      <c r="CCY89" s="4"/>
      <c r="CCZ89" s="4"/>
      <c r="CDA89" s="4"/>
      <c r="CDB89" s="4"/>
      <c r="CDC89" s="4"/>
      <c r="CDD89" s="4"/>
      <c r="CDE89" s="4"/>
      <c r="CDF89" s="4"/>
      <c r="CDG89" s="4"/>
      <c r="CDH89" s="4"/>
      <c r="CDI89" s="4"/>
      <c r="CDJ89" s="4"/>
      <c r="CDK89" s="4"/>
      <c r="CDL89" s="4"/>
      <c r="CDM89" s="4"/>
      <c r="CDN89" s="4"/>
      <c r="CDO89" s="4"/>
      <c r="CDP89" s="4"/>
      <c r="CDQ89" s="4"/>
      <c r="CDR89" s="4"/>
      <c r="CDS89" s="4"/>
      <c r="CDT89" s="4"/>
      <c r="CDU89" s="4"/>
      <c r="CDV89" s="4"/>
      <c r="CDW89" s="4"/>
      <c r="CDX89" s="4"/>
      <c r="CDY89" s="4"/>
      <c r="CDZ89" s="4"/>
      <c r="CEA89" s="4"/>
      <c r="CEB89" s="4"/>
      <c r="CEC89" s="4"/>
      <c r="CED89" s="4"/>
      <c r="CEE89" s="4"/>
      <c r="CEF89" s="4"/>
      <c r="CEG89" s="4"/>
      <c r="CEH89" s="4"/>
      <c r="CEI89" s="4"/>
      <c r="CEJ89" s="4"/>
      <c r="CEK89" s="4"/>
      <c r="CEL89" s="4"/>
      <c r="CEM89" s="4"/>
      <c r="CEN89" s="4"/>
      <c r="CEO89" s="4"/>
      <c r="CEP89" s="4"/>
      <c r="CEQ89" s="4"/>
      <c r="CER89" s="4"/>
      <c r="CES89" s="4"/>
      <c r="CET89" s="4"/>
      <c r="CEU89" s="4"/>
      <c r="CEV89" s="4"/>
      <c r="CEW89" s="4"/>
      <c r="CEX89" s="4"/>
      <c r="CEY89" s="4"/>
      <c r="CEZ89" s="4"/>
      <c r="CFA89" s="4"/>
      <c r="CFB89" s="4"/>
      <c r="CFC89" s="4"/>
      <c r="CFD89" s="4"/>
      <c r="CFE89" s="4"/>
      <c r="CFF89" s="4"/>
      <c r="CFG89" s="4"/>
      <c r="CFH89" s="4"/>
      <c r="CFI89" s="4"/>
      <c r="CFJ89" s="4"/>
      <c r="CFK89" s="4"/>
      <c r="CFL89" s="4"/>
      <c r="CFM89" s="4"/>
      <c r="CFN89" s="4"/>
      <c r="CFO89" s="4"/>
      <c r="CFP89" s="4"/>
      <c r="CFQ89" s="4"/>
      <c r="CFR89" s="4"/>
      <c r="CFS89" s="4"/>
      <c r="CFT89" s="4"/>
      <c r="CFU89" s="4"/>
      <c r="CFV89" s="4"/>
      <c r="CFW89" s="4"/>
      <c r="CFX89" s="4"/>
      <c r="CFY89" s="4"/>
      <c r="CFZ89" s="4"/>
      <c r="CGA89" s="4"/>
      <c r="CGB89" s="4"/>
      <c r="CGC89" s="4"/>
      <c r="CGD89" s="4"/>
      <c r="CGE89" s="4"/>
      <c r="CGF89" s="4"/>
      <c r="CGG89" s="4"/>
      <c r="CGH89" s="4"/>
      <c r="CGI89" s="4"/>
      <c r="CGJ89" s="4"/>
      <c r="CGK89" s="4"/>
      <c r="CGL89" s="4"/>
      <c r="CGM89" s="4"/>
      <c r="CGN89" s="4"/>
      <c r="CGO89" s="4"/>
      <c r="CGP89" s="4"/>
      <c r="CGQ89" s="4"/>
      <c r="CGR89" s="4"/>
      <c r="CGS89" s="4"/>
      <c r="CGT89" s="4"/>
      <c r="CGU89" s="4"/>
      <c r="CGV89" s="4"/>
      <c r="CGW89" s="4"/>
      <c r="CGX89" s="4"/>
      <c r="CGY89" s="4"/>
      <c r="CGZ89" s="4"/>
      <c r="CHA89" s="4"/>
      <c r="CHB89" s="4"/>
      <c r="CHC89" s="4"/>
      <c r="CHD89" s="4"/>
      <c r="CHE89" s="4"/>
      <c r="CHF89" s="4"/>
      <c r="CHG89" s="4"/>
      <c r="CHH89" s="4"/>
      <c r="CHI89" s="4"/>
      <c r="CHJ89" s="4"/>
      <c r="CHK89" s="4"/>
      <c r="CHL89" s="4"/>
      <c r="CHM89" s="4"/>
      <c r="CHN89" s="4"/>
      <c r="CHO89" s="4"/>
      <c r="CHP89" s="4"/>
      <c r="CHQ89" s="4"/>
      <c r="CHR89" s="4"/>
      <c r="CHS89" s="4"/>
      <c r="CHT89" s="4"/>
      <c r="CHU89" s="4"/>
      <c r="CHV89" s="4"/>
      <c r="CHW89" s="4"/>
      <c r="CHX89" s="4"/>
      <c r="CHY89" s="4"/>
      <c r="CHZ89" s="4"/>
      <c r="CIA89" s="4"/>
      <c r="CIB89" s="4"/>
      <c r="CIC89" s="4"/>
      <c r="CID89" s="4"/>
      <c r="CIE89" s="4"/>
      <c r="CIF89" s="4"/>
      <c r="CIG89" s="4"/>
      <c r="CIH89" s="4"/>
      <c r="CII89" s="4"/>
      <c r="CIJ89" s="4"/>
      <c r="CIK89" s="4"/>
      <c r="CIL89" s="4"/>
      <c r="CIM89" s="4"/>
      <c r="CIN89" s="4"/>
      <c r="CIO89" s="4"/>
      <c r="CIP89" s="4"/>
      <c r="CIQ89" s="4"/>
      <c r="CIR89" s="4"/>
      <c r="CIS89" s="4"/>
      <c r="CIT89" s="4"/>
      <c r="CIU89" s="4"/>
      <c r="CIV89" s="4"/>
      <c r="CIW89" s="4"/>
      <c r="CIX89" s="4"/>
      <c r="CIY89" s="4"/>
      <c r="CIZ89" s="4"/>
      <c r="CJA89" s="4"/>
      <c r="CJB89" s="4"/>
      <c r="CJC89" s="4"/>
      <c r="CJD89" s="4"/>
      <c r="CJE89" s="4"/>
      <c r="CJF89" s="4"/>
      <c r="CJG89" s="4"/>
      <c r="CJH89" s="4"/>
      <c r="CJI89" s="4"/>
      <c r="CJJ89" s="4"/>
      <c r="CJK89" s="4"/>
      <c r="CJL89" s="4"/>
      <c r="CJM89" s="4"/>
      <c r="CJN89" s="4"/>
      <c r="CJO89" s="4"/>
      <c r="CJP89" s="4"/>
      <c r="CJQ89" s="4"/>
      <c r="CJR89" s="4"/>
      <c r="CJS89" s="4"/>
      <c r="CJT89" s="4"/>
      <c r="CJU89" s="4"/>
      <c r="CJV89" s="4"/>
      <c r="CJW89" s="4"/>
      <c r="CJX89" s="4"/>
      <c r="CJY89" s="4"/>
      <c r="CJZ89" s="4"/>
      <c r="CKA89" s="4"/>
      <c r="CKB89" s="4"/>
      <c r="CKC89" s="4"/>
      <c r="CKD89" s="4"/>
      <c r="CKE89" s="4"/>
      <c r="CKF89" s="4"/>
      <c r="CKG89" s="4"/>
      <c r="CKH89" s="4"/>
      <c r="CKI89" s="4"/>
      <c r="CKJ89" s="4"/>
      <c r="CKK89" s="4"/>
      <c r="CKL89" s="4"/>
      <c r="CKM89" s="4"/>
      <c r="CKN89" s="4"/>
      <c r="CKO89" s="4"/>
      <c r="CKP89" s="4"/>
      <c r="CKQ89" s="4"/>
      <c r="CKR89" s="4"/>
      <c r="CKS89" s="4"/>
      <c r="CKT89" s="4"/>
      <c r="CKU89" s="4"/>
      <c r="CKV89" s="4"/>
      <c r="CKW89" s="4"/>
      <c r="CKX89" s="4"/>
      <c r="CKY89" s="4"/>
      <c r="CKZ89" s="4"/>
      <c r="CLA89" s="4"/>
      <c r="CLB89" s="4"/>
      <c r="CLC89" s="4"/>
      <c r="CLD89" s="4"/>
      <c r="CLE89" s="4"/>
      <c r="CLF89" s="4"/>
      <c r="CLG89" s="4"/>
      <c r="CLH89" s="4"/>
      <c r="CLI89" s="4"/>
      <c r="CLJ89" s="4"/>
      <c r="CLK89" s="4"/>
      <c r="CLL89" s="4"/>
      <c r="CLM89" s="4"/>
      <c r="CLN89" s="4"/>
      <c r="CLO89" s="4"/>
      <c r="CLP89" s="4"/>
      <c r="CLQ89" s="4"/>
      <c r="CLR89" s="4"/>
      <c r="CLS89" s="4"/>
      <c r="CLT89" s="4"/>
      <c r="CLU89" s="4"/>
      <c r="CLV89" s="4"/>
      <c r="CLW89" s="4"/>
      <c r="CLX89" s="4"/>
      <c r="CLY89" s="4"/>
      <c r="CLZ89" s="4"/>
      <c r="CMA89" s="4"/>
      <c r="CMB89" s="4"/>
      <c r="CMC89" s="4"/>
      <c r="CMD89" s="4"/>
      <c r="CME89" s="4"/>
      <c r="CMF89" s="4"/>
      <c r="CMG89" s="4"/>
      <c r="CMH89" s="4"/>
      <c r="CMI89" s="4"/>
      <c r="CMJ89" s="4"/>
      <c r="CMK89" s="4"/>
      <c r="CML89" s="4"/>
      <c r="CMM89" s="4"/>
      <c r="CMN89" s="4"/>
      <c r="CMO89" s="4"/>
      <c r="CMP89" s="4"/>
      <c r="CMQ89" s="4"/>
      <c r="CMR89" s="4"/>
      <c r="CMS89" s="4"/>
      <c r="CMT89" s="4"/>
      <c r="CMU89" s="4"/>
      <c r="CMV89" s="4"/>
      <c r="CMW89" s="4"/>
      <c r="CMX89" s="4"/>
      <c r="CMY89" s="4"/>
      <c r="CMZ89" s="4"/>
      <c r="CNA89" s="4"/>
      <c r="CNB89" s="4"/>
      <c r="CNC89" s="4"/>
      <c r="CND89" s="4"/>
      <c r="CNE89" s="4"/>
      <c r="CNF89" s="4"/>
      <c r="CNG89" s="4"/>
      <c r="CNH89" s="4"/>
      <c r="CNI89" s="4"/>
      <c r="CNJ89" s="4"/>
      <c r="CNK89" s="4"/>
      <c r="CNL89" s="4"/>
      <c r="CNM89" s="4"/>
      <c r="CNN89" s="4"/>
      <c r="CNO89" s="4"/>
      <c r="CNP89" s="4"/>
      <c r="CNQ89" s="4"/>
      <c r="CNR89" s="4"/>
      <c r="CNS89" s="4"/>
      <c r="CNT89" s="4"/>
      <c r="CNU89" s="4"/>
      <c r="CNV89" s="4"/>
      <c r="CNW89" s="4"/>
      <c r="CNX89" s="4"/>
      <c r="CNY89" s="4"/>
      <c r="CNZ89" s="4"/>
      <c r="COA89" s="4"/>
      <c r="COB89" s="4"/>
      <c r="COC89" s="4"/>
      <c r="COD89" s="4"/>
      <c r="COE89" s="4"/>
      <c r="COF89" s="4"/>
      <c r="COG89" s="4"/>
      <c r="COH89" s="4"/>
      <c r="COI89" s="4"/>
      <c r="COJ89" s="4"/>
      <c r="COK89" s="4"/>
      <c r="COL89" s="4"/>
      <c r="COM89" s="4"/>
      <c r="CON89" s="4"/>
      <c r="COO89" s="4"/>
      <c r="COP89" s="4"/>
      <c r="COQ89" s="4"/>
      <c r="COR89" s="4"/>
      <c r="COS89" s="4"/>
      <c r="COT89" s="4"/>
      <c r="COU89" s="4"/>
      <c r="COV89" s="4"/>
      <c r="COW89" s="4"/>
      <c r="COX89" s="4"/>
      <c r="COY89" s="4"/>
      <c r="COZ89" s="4"/>
      <c r="CPA89" s="4"/>
      <c r="CPB89" s="4"/>
      <c r="CPC89" s="4"/>
      <c r="CPD89" s="4"/>
      <c r="CPE89" s="4"/>
      <c r="CPF89" s="4"/>
      <c r="CPG89" s="4"/>
      <c r="CPH89" s="4"/>
      <c r="CPI89" s="4"/>
      <c r="CPJ89" s="4"/>
      <c r="CPK89" s="4"/>
      <c r="CPL89" s="4"/>
      <c r="CPM89" s="4"/>
      <c r="CPN89" s="4"/>
      <c r="CPO89" s="4"/>
      <c r="CPP89" s="4"/>
      <c r="CPQ89" s="4"/>
      <c r="CPR89" s="4"/>
      <c r="CPS89" s="4"/>
      <c r="CPT89" s="4"/>
      <c r="CPU89" s="4"/>
      <c r="CPV89" s="4"/>
      <c r="CPW89" s="4"/>
      <c r="CPX89" s="4"/>
      <c r="CPY89" s="4"/>
      <c r="CPZ89" s="4"/>
      <c r="CQA89" s="4"/>
      <c r="CQB89" s="4"/>
      <c r="CQC89" s="4"/>
      <c r="CQD89" s="4"/>
      <c r="CQE89" s="4"/>
      <c r="CQF89" s="4"/>
      <c r="CQG89" s="4"/>
      <c r="CQH89" s="4"/>
      <c r="CQI89" s="4"/>
      <c r="CQJ89" s="4"/>
      <c r="CQK89" s="4"/>
      <c r="CQL89" s="4"/>
      <c r="CQM89" s="4"/>
      <c r="CQN89" s="4"/>
      <c r="CQO89" s="4"/>
      <c r="CQP89" s="4"/>
      <c r="CQQ89" s="4"/>
      <c r="CQR89" s="4"/>
      <c r="CQS89" s="4"/>
      <c r="CQT89" s="4"/>
      <c r="CQU89" s="4"/>
      <c r="CQV89" s="4"/>
      <c r="CQW89" s="4"/>
      <c r="CQX89" s="4"/>
      <c r="CQY89" s="4"/>
      <c r="CQZ89" s="4"/>
      <c r="CRA89" s="4"/>
      <c r="CRB89" s="4"/>
      <c r="CRC89" s="4"/>
      <c r="CRD89" s="4"/>
      <c r="CRE89" s="4"/>
      <c r="CRF89" s="4"/>
      <c r="CRG89" s="4"/>
      <c r="CRH89" s="4"/>
      <c r="CRI89" s="4"/>
      <c r="CRJ89" s="4"/>
      <c r="CRK89" s="4"/>
      <c r="CRL89" s="4"/>
      <c r="CRM89" s="4"/>
      <c r="CRN89" s="4"/>
      <c r="CRO89" s="4"/>
      <c r="CRP89" s="4"/>
      <c r="CRQ89" s="4"/>
      <c r="CRR89" s="4"/>
      <c r="CRS89" s="4"/>
      <c r="CRT89" s="4"/>
      <c r="CRU89" s="4"/>
      <c r="CRV89" s="4"/>
      <c r="CRW89" s="4"/>
      <c r="CRX89" s="4"/>
      <c r="CRY89" s="4"/>
      <c r="CRZ89" s="4"/>
      <c r="CSA89" s="4"/>
      <c r="CSB89" s="4"/>
      <c r="CSC89" s="4"/>
      <c r="CSD89" s="4"/>
      <c r="CSE89" s="4"/>
      <c r="CSF89" s="4"/>
      <c r="CSG89" s="4"/>
      <c r="CSH89" s="4"/>
      <c r="CSI89" s="4"/>
      <c r="CSJ89" s="4"/>
      <c r="CSK89" s="4"/>
      <c r="CSL89" s="4"/>
      <c r="CSM89" s="4"/>
      <c r="CSN89" s="4"/>
      <c r="CSO89" s="4"/>
      <c r="CSP89" s="4"/>
      <c r="CSQ89" s="4"/>
      <c r="CSR89" s="4"/>
      <c r="CSS89" s="4"/>
      <c r="CST89" s="4"/>
      <c r="CSU89" s="4"/>
      <c r="CSV89" s="4"/>
      <c r="CSW89" s="4"/>
      <c r="CSX89" s="4"/>
      <c r="CSY89" s="4"/>
      <c r="CSZ89" s="4"/>
      <c r="CTA89" s="4"/>
      <c r="CTB89" s="4"/>
      <c r="CTC89" s="4"/>
      <c r="CTD89" s="4"/>
      <c r="CTE89" s="4"/>
      <c r="CTF89" s="4"/>
      <c r="CTG89" s="4"/>
      <c r="CTH89" s="4"/>
      <c r="CTI89" s="4"/>
      <c r="CTJ89" s="4"/>
      <c r="CTK89" s="4"/>
      <c r="CTL89" s="4"/>
      <c r="CTM89" s="4"/>
      <c r="CTN89" s="4"/>
      <c r="CTO89" s="4"/>
      <c r="CTP89" s="4"/>
      <c r="CTQ89" s="4"/>
      <c r="CTR89" s="4"/>
      <c r="CTS89" s="4"/>
      <c r="CTT89" s="4"/>
      <c r="CTU89" s="4"/>
      <c r="CTV89" s="4"/>
      <c r="CTW89" s="4"/>
      <c r="CTX89" s="4"/>
      <c r="CTY89" s="4"/>
      <c r="CTZ89" s="4"/>
      <c r="CUA89" s="4"/>
      <c r="CUB89" s="4"/>
      <c r="CUC89" s="4"/>
      <c r="CUD89" s="4"/>
      <c r="CUE89" s="4"/>
      <c r="CUF89" s="4"/>
      <c r="CUG89" s="4"/>
      <c r="CUH89" s="4"/>
      <c r="CUI89" s="4"/>
      <c r="CUJ89" s="4"/>
      <c r="CUK89" s="4"/>
      <c r="CUL89" s="4"/>
      <c r="CUM89" s="4"/>
      <c r="CUN89" s="4"/>
      <c r="CUO89" s="4"/>
      <c r="CUP89" s="4"/>
      <c r="CUQ89" s="4"/>
      <c r="CUR89" s="4"/>
      <c r="CUS89" s="4"/>
      <c r="CUT89" s="4"/>
      <c r="CUU89" s="4"/>
      <c r="CUV89" s="4"/>
      <c r="CUW89" s="4"/>
      <c r="CUX89" s="4"/>
      <c r="CUY89" s="4"/>
      <c r="CUZ89" s="4"/>
      <c r="CVA89" s="4"/>
      <c r="CVB89" s="4"/>
      <c r="CVC89" s="4"/>
      <c r="CVD89" s="4"/>
      <c r="CVE89" s="4"/>
      <c r="CVF89" s="4"/>
      <c r="CVG89" s="4"/>
      <c r="CVH89" s="4"/>
      <c r="CVI89" s="4"/>
      <c r="CVJ89" s="4"/>
      <c r="CVK89" s="4"/>
      <c r="CVL89" s="4"/>
      <c r="CVM89" s="4"/>
      <c r="CVN89" s="4"/>
      <c r="CVO89" s="4"/>
      <c r="CVP89" s="4"/>
      <c r="CVQ89" s="4"/>
      <c r="CVR89" s="4"/>
      <c r="CVS89" s="4"/>
      <c r="CVT89" s="4"/>
      <c r="CVU89" s="4"/>
      <c r="CVV89" s="4"/>
      <c r="CVW89" s="4"/>
      <c r="CVX89" s="4"/>
      <c r="CVY89" s="4"/>
      <c r="CVZ89" s="4"/>
      <c r="CWA89" s="4"/>
      <c r="CWB89" s="4"/>
      <c r="CWC89" s="4"/>
      <c r="CWD89" s="4"/>
      <c r="CWE89" s="4"/>
      <c r="CWF89" s="4"/>
      <c r="CWG89" s="4"/>
      <c r="CWH89" s="4"/>
      <c r="CWI89" s="4"/>
      <c r="CWJ89" s="4"/>
      <c r="CWK89" s="4"/>
      <c r="CWL89" s="4"/>
      <c r="CWM89" s="4"/>
      <c r="CWN89" s="4"/>
      <c r="CWO89" s="4"/>
      <c r="CWP89" s="4"/>
      <c r="CWQ89" s="4"/>
      <c r="CWR89" s="4"/>
      <c r="CWS89" s="4"/>
      <c r="CWT89" s="4"/>
      <c r="CWU89" s="4"/>
      <c r="CWV89" s="4"/>
      <c r="CWW89" s="4"/>
      <c r="CWX89" s="4"/>
      <c r="CWY89" s="4"/>
      <c r="CWZ89" s="4"/>
      <c r="CXA89" s="4"/>
      <c r="CXB89" s="4"/>
      <c r="CXC89" s="4"/>
      <c r="CXD89" s="4"/>
      <c r="CXE89" s="4"/>
      <c r="CXF89" s="4"/>
      <c r="CXG89" s="4"/>
      <c r="CXH89" s="4"/>
      <c r="CXI89" s="4"/>
      <c r="CXJ89" s="4"/>
      <c r="CXK89" s="4"/>
      <c r="CXL89" s="4"/>
      <c r="CXM89" s="4"/>
      <c r="CXN89" s="4"/>
      <c r="CXO89" s="4"/>
      <c r="CXP89" s="4"/>
      <c r="CXQ89" s="4"/>
      <c r="CXR89" s="4"/>
      <c r="CXS89" s="4"/>
      <c r="CXT89" s="4"/>
      <c r="CXU89" s="4"/>
      <c r="CXV89" s="4"/>
      <c r="CXW89" s="4"/>
      <c r="CXX89" s="4"/>
      <c r="CXY89" s="4"/>
      <c r="CXZ89" s="4"/>
      <c r="CYA89" s="4"/>
      <c r="CYB89" s="4"/>
      <c r="CYC89" s="4"/>
      <c r="CYD89" s="4"/>
      <c r="CYE89" s="4"/>
      <c r="CYF89" s="4"/>
      <c r="CYG89" s="4"/>
      <c r="CYH89" s="4"/>
      <c r="CYI89" s="4"/>
      <c r="CYJ89" s="4"/>
      <c r="CYK89" s="4"/>
      <c r="CYL89" s="4"/>
      <c r="CYM89" s="4"/>
      <c r="CYN89" s="4"/>
      <c r="CYO89" s="4"/>
      <c r="CYP89" s="4"/>
      <c r="CYQ89" s="4"/>
      <c r="CYR89" s="4"/>
      <c r="CYS89" s="4"/>
      <c r="CYT89" s="4"/>
      <c r="CYU89" s="4"/>
      <c r="CYV89" s="4"/>
      <c r="CYW89" s="4"/>
      <c r="CYX89" s="4"/>
      <c r="CYY89" s="4"/>
      <c r="CYZ89" s="4"/>
      <c r="CZA89" s="4"/>
      <c r="CZB89" s="4"/>
      <c r="CZC89" s="4"/>
      <c r="CZD89" s="4"/>
      <c r="CZE89" s="4"/>
      <c r="CZF89" s="4"/>
      <c r="CZG89" s="4"/>
      <c r="CZH89" s="4"/>
      <c r="CZI89" s="4"/>
      <c r="CZJ89" s="4"/>
      <c r="CZK89" s="4"/>
      <c r="CZL89" s="4"/>
      <c r="CZM89" s="4"/>
      <c r="CZN89" s="4"/>
      <c r="CZO89" s="4"/>
      <c r="CZP89" s="4"/>
      <c r="CZQ89" s="4"/>
      <c r="CZR89" s="4"/>
      <c r="CZS89" s="4"/>
      <c r="CZT89" s="4"/>
      <c r="CZU89" s="4"/>
      <c r="CZV89" s="4"/>
      <c r="CZW89" s="4"/>
      <c r="CZX89" s="4"/>
      <c r="CZY89" s="4"/>
      <c r="CZZ89" s="4"/>
      <c r="DAA89" s="4"/>
      <c r="DAB89" s="4"/>
      <c r="DAC89" s="4"/>
      <c r="DAD89" s="4"/>
      <c r="DAE89" s="4"/>
      <c r="DAF89" s="4"/>
      <c r="DAG89" s="4"/>
      <c r="DAH89" s="4"/>
      <c r="DAI89" s="4"/>
      <c r="DAJ89" s="4"/>
      <c r="DAK89" s="4"/>
      <c r="DAL89" s="4"/>
      <c r="DAM89" s="4"/>
      <c r="DAN89" s="4"/>
      <c r="DAO89" s="4"/>
      <c r="DAP89" s="4"/>
      <c r="DAQ89" s="4"/>
      <c r="DAR89" s="4"/>
      <c r="DAS89" s="4"/>
      <c r="DAT89" s="4"/>
      <c r="DAU89" s="4"/>
      <c r="DAV89" s="4"/>
      <c r="DAW89" s="4"/>
      <c r="DAX89" s="4"/>
      <c r="DAY89" s="4"/>
      <c r="DAZ89" s="4"/>
      <c r="DBA89" s="4"/>
      <c r="DBB89" s="4"/>
      <c r="DBC89" s="4"/>
      <c r="DBD89" s="4"/>
      <c r="DBE89" s="4"/>
      <c r="DBF89" s="4"/>
      <c r="DBG89" s="4"/>
      <c r="DBH89" s="4"/>
      <c r="DBI89" s="4"/>
      <c r="DBJ89" s="4"/>
      <c r="DBK89" s="4"/>
      <c r="DBL89" s="4"/>
      <c r="DBM89" s="4"/>
      <c r="DBN89" s="4"/>
      <c r="DBO89" s="4"/>
      <c r="DBP89" s="4"/>
      <c r="DBQ89" s="4"/>
      <c r="DBR89" s="4"/>
      <c r="DBS89" s="4"/>
      <c r="DBT89" s="4"/>
      <c r="DBU89" s="4"/>
      <c r="DBV89" s="4"/>
      <c r="DBW89" s="4"/>
      <c r="DBX89" s="4"/>
      <c r="DBY89" s="4"/>
      <c r="DBZ89" s="4"/>
      <c r="DCA89" s="4"/>
      <c r="DCB89" s="4"/>
      <c r="DCC89" s="4"/>
      <c r="DCD89" s="4"/>
      <c r="DCE89" s="4"/>
      <c r="DCF89" s="4"/>
      <c r="DCG89" s="4"/>
      <c r="DCH89" s="4"/>
      <c r="DCI89" s="4"/>
      <c r="DCJ89" s="4"/>
      <c r="DCK89" s="4"/>
      <c r="DCL89" s="4"/>
      <c r="DCM89" s="4"/>
      <c r="DCN89" s="4"/>
      <c r="DCO89" s="4"/>
      <c r="DCP89" s="4"/>
      <c r="DCQ89" s="4"/>
      <c r="DCR89" s="4"/>
      <c r="DCS89" s="4"/>
      <c r="DCT89" s="4"/>
      <c r="DCU89" s="4"/>
      <c r="DCV89" s="4"/>
      <c r="DCW89" s="4"/>
      <c r="DCX89" s="4"/>
      <c r="DCY89" s="4"/>
      <c r="DCZ89" s="4"/>
      <c r="DDA89" s="4"/>
      <c r="DDB89" s="4"/>
      <c r="DDC89" s="4"/>
      <c r="DDD89" s="4"/>
      <c r="DDE89" s="4"/>
      <c r="DDF89" s="4"/>
      <c r="DDG89" s="4"/>
      <c r="DDH89" s="4"/>
      <c r="DDI89" s="4"/>
      <c r="DDJ89" s="4"/>
      <c r="DDK89" s="4"/>
      <c r="DDL89" s="4"/>
      <c r="DDM89" s="4"/>
      <c r="DDN89" s="4"/>
      <c r="DDO89" s="4"/>
      <c r="DDP89" s="4"/>
      <c r="DDQ89" s="4"/>
      <c r="DDR89" s="4"/>
      <c r="DDS89" s="4"/>
      <c r="DDT89" s="4"/>
      <c r="DDU89" s="4"/>
      <c r="DDV89" s="4"/>
      <c r="DDW89" s="4"/>
      <c r="DDX89" s="4"/>
      <c r="DDY89" s="4"/>
      <c r="DDZ89" s="4"/>
      <c r="DEA89" s="4"/>
      <c r="DEB89" s="4"/>
      <c r="DEC89" s="4"/>
      <c r="DED89" s="4"/>
      <c r="DEE89" s="4"/>
      <c r="DEF89" s="4"/>
      <c r="DEG89" s="4"/>
      <c r="DEH89" s="4"/>
      <c r="DEI89" s="4"/>
      <c r="DEJ89" s="4"/>
      <c r="DEK89" s="4"/>
      <c r="DEL89" s="4"/>
      <c r="DEM89" s="4"/>
      <c r="DEN89" s="4"/>
      <c r="DEO89" s="4"/>
      <c r="DEP89" s="4"/>
      <c r="DEQ89" s="4"/>
      <c r="DER89" s="4"/>
      <c r="DES89" s="4"/>
      <c r="DET89" s="4"/>
      <c r="DEU89" s="4"/>
      <c r="DEV89" s="4"/>
      <c r="DEW89" s="4"/>
      <c r="DEX89" s="4"/>
      <c r="DEY89" s="4"/>
      <c r="DEZ89" s="4"/>
      <c r="DFA89" s="4"/>
      <c r="DFB89" s="4"/>
      <c r="DFC89" s="4"/>
      <c r="DFD89" s="4"/>
      <c r="DFE89" s="4"/>
      <c r="DFF89" s="4"/>
      <c r="DFG89" s="4"/>
      <c r="DFH89" s="4"/>
      <c r="DFI89" s="4"/>
      <c r="DFJ89" s="4"/>
      <c r="DFK89" s="4"/>
      <c r="DFL89" s="4"/>
      <c r="DFM89" s="4"/>
      <c r="DFN89" s="4"/>
      <c r="DFO89" s="4"/>
      <c r="DFP89" s="4"/>
      <c r="DFQ89" s="4"/>
      <c r="DFR89" s="4"/>
      <c r="DFS89" s="4"/>
      <c r="DFT89" s="4"/>
      <c r="DFU89" s="4"/>
      <c r="DFV89" s="4"/>
      <c r="DFW89" s="4"/>
      <c r="DFX89" s="4"/>
      <c r="DFY89" s="4"/>
      <c r="DFZ89" s="4"/>
      <c r="DGA89" s="4"/>
      <c r="DGB89" s="4"/>
      <c r="DGC89" s="4"/>
      <c r="DGD89" s="4"/>
      <c r="DGE89" s="4"/>
      <c r="DGF89" s="4"/>
      <c r="DGG89" s="4"/>
      <c r="DGH89" s="4"/>
      <c r="DGI89" s="4"/>
      <c r="DGJ89" s="4"/>
      <c r="DGK89" s="4"/>
      <c r="DGL89" s="4"/>
      <c r="DGM89" s="4"/>
      <c r="DGN89" s="4"/>
      <c r="DGO89" s="4"/>
      <c r="DGP89" s="4"/>
      <c r="DGQ89" s="4"/>
      <c r="DGR89" s="4"/>
      <c r="DGS89" s="4"/>
      <c r="DGT89" s="4"/>
      <c r="DGU89" s="4"/>
      <c r="DGV89" s="4"/>
      <c r="DGW89" s="4"/>
      <c r="DGX89" s="4"/>
      <c r="DGY89" s="4"/>
      <c r="DGZ89" s="4"/>
      <c r="DHA89" s="4"/>
      <c r="DHB89" s="4"/>
      <c r="DHC89" s="4"/>
      <c r="DHD89" s="4"/>
      <c r="DHE89" s="4"/>
      <c r="DHF89" s="4"/>
      <c r="DHG89" s="4"/>
      <c r="DHH89" s="4"/>
      <c r="DHI89" s="4"/>
      <c r="DHJ89" s="4"/>
      <c r="DHK89" s="4"/>
      <c r="DHL89" s="4"/>
      <c r="DHM89" s="4"/>
      <c r="DHN89" s="4"/>
      <c r="DHO89" s="4"/>
      <c r="DHP89" s="4"/>
      <c r="DHQ89" s="4"/>
      <c r="DHR89" s="4"/>
      <c r="DHS89" s="4"/>
      <c r="DHT89" s="4"/>
      <c r="DHU89" s="4"/>
      <c r="DHV89" s="4"/>
      <c r="DHW89" s="4"/>
      <c r="DHX89" s="4"/>
      <c r="DHY89" s="4"/>
      <c r="DHZ89" s="4"/>
      <c r="DIA89" s="4"/>
      <c r="DIB89" s="4"/>
      <c r="DIC89" s="4"/>
      <c r="DID89" s="4"/>
      <c r="DIE89" s="4"/>
      <c r="DIF89" s="4"/>
      <c r="DIG89" s="4"/>
      <c r="DIH89" s="4"/>
      <c r="DII89" s="4"/>
      <c r="DIJ89" s="4"/>
      <c r="DIK89" s="4"/>
      <c r="DIL89" s="4"/>
      <c r="DIM89" s="4"/>
      <c r="DIN89" s="4"/>
      <c r="DIO89" s="4"/>
      <c r="DIP89" s="4"/>
      <c r="DIQ89" s="4"/>
      <c r="DIR89" s="4"/>
      <c r="DIS89" s="4"/>
      <c r="DIT89" s="4"/>
      <c r="DIU89" s="4"/>
      <c r="DIV89" s="4"/>
      <c r="DIW89" s="4"/>
      <c r="DIX89" s="4"/>
      <c r="DIY89" s="4"/>
      <c r="DIZ89" s="4"/>
      <c r="DJA89" s="4"/>
      <c r="DJB89" s="4"/>
      <c r="DJC89" s="4"/>
      <c r="DJD89" s="4"/>
      <c r="DJE89" s="4"/>
      <c r="DJF89" s="4"/>
      <c r="DJG89" s="4"/>
      <c r="DJH89" s="4"/>
      <c r="DJI89" s="4"/>
      <c r="DJJ89" s="4"/>
      <c r="DJK89" s="4"/>
      <c r="DJL89" s="4"/>
      <c r="DJM89" s="4"/>
      <c r="DJN89" s="4"/>
      <c r="DJO89" s="4"/>
      <c r="DJP89" s="4"/>
      <c r="DJQ89" s="4"/>
      <c r="DJR89" s="4"/>
      <c r="DJS89" s="4"/>
      <c r="DJT89" s="4"/>
      <c r="DJU89" s="4"/>
      <c r="DJV89" s="4"/>
      <c r="DJW89" s="4"/>
      <c r="DJX89" s="4"/>
      <c r="DJY89" s="4"/>
      <c r="DJZ89" s="4"/>
      <c r="DKA89" s="4"/>
      <c r="DKB89" s="4"/>
      <c r="DKC89" s="4"/>
      <c r="DKD89" s="4"/>
      <c r="DKE89" s="4"/>
      <c r="DKF89" s="4"/>
      <c r="DKG89" s="4"/>
      <c r="DKH89" s="4"/>
      <c r="DKI89" s="4"/>
      <c r="DKJ89" s="4"/>
      <c r="DKK89" s="4"/>
      <c r="DKL89" s="4"/>
      <c r="DKM89" s="4"/>
      <c r="DKN89" s="4"/>
      <c r="DKO89" s="4"/>
      <c r="DKP89" s="4"/>
      <c r="DKQ89" s="4"/>
      <c r="DKR89" s="4"/>
      <c r="DKS89" s="4"/>
      <c r="DKT89" s="4"/>
      <c r="DKU89" s="4"/>
      <c r="DKV89" s="4"/>
      <c r="DKW89" s="4"/>
      <c r="DKX89" s="4"/>
      <c r="DKY89" s="4"/>
      <c r="DKZ89" s="4"/>
      <c r="DLA89" s="4"/>
      <c r="DLB89" s="4"/>
      <c r="DLC89" s="4"/>
      <c r="DLD89" s="4"/>
      <c r="DLE89" s="4"/>
      <c r="DLF89" s="4"/>
      <c r="DLG89" s="4"/>
      <c r="DLH89" s="4"/>
      <c r="DLI89" s="4"/>
      <c r="DLJ89" s="4"/>
      <c r="DLK89" s="4"/>
      <c r="DLL89" s="4"/>
      <c r="DLM89" s="4"/>
      <c r="DLN89" s="4"/>
      <c r="DLO89" s="4"/>
      <c r="DLP89" s="4"/>
      <c r="DLQ89" s="4"/>
      <c r="DLR89" s="4"/>
      <c r="DLS89" s="4"/>
      <c r="DLT89" s="4"/>
      <c r="DLU89" s="4"/>
      <c r="DLV89" s="4"/>
      <c r="DLW89" s="4"/>
      <c r="DLX89" s="4"/>
      <c r="DLY89" s="4"/>
      <c r="DLZ89" s="4"/>
      <c r="DMA89" s="4"/>
      <c r="DMB89" s="4"/>
      <c r="DMC89" s="4"/>
      <c r="DMD89" s="4"/>
      <c r="DME89" s="4"/>
      <c r="DMF89" s="4"/>
      <c r="DMG89" s="4"/>
      <c r="DMH89" s="4"/>
      <c r="DMI89" s="4"/>
      <c r="DMJ89" s="4"/>
      <c r="DMK89" s="4"/>
      <c r="DML89" s="4"/>
      <c r="DMM89" s="4"/>
      <c r="DMN89" s="4"/>
      <c r="DMO89" s="4"/>
      <c r="DMP89" s="4"/>
      <c r="DMQ89" s="4"/>
      <c r="DMR89" s="4"/>
      <c r="DMS89" s="4"/>
      <c r="DMT89" s="4"/>
      <c r="DMU89" s="4"/>
      <c r="DMV89" s="4"/>
      <c r="DMW89" s="4"/>
      <c r="DMX89" s="4"/>
      <c r="DMY89" s="4"/>
      <c r="DMZ89" s="4"/>
      <c r="DNA89" s="4"/>
      <c r="DNB89" s="4"/>
      <c r="DNC89" s="4"/>
      <c r="DND89" s="4"/>
      <c r="DNE89" s="4"/>
      <c r="DNF89" s="4"/>
      <c r="DNG89" s="4"/>
      <c r="DNH89" s="4"/>
      <c r="DNI89" s="4"/>
      <c r="DNJ89" s="4"/>
      <c r="DNK89" s="4"/>
      <c r="DNL89" s="4"/>
      <c r="DNM89" s="4"/>
      <c r="DNN89" s="4"/>
      <c r="DNO89" s="4"/>
      <c r="DNP89" s="4"/>
      <c r="DNQ89" s="4"/>
      <c r="DNR89" s="4"/>
      <c r="DNS89" s="4"/>
      <c r="DNT89" s="4"/>
      <c r="DNU89" s="4"/>
      <c r="DNV89" s="4"/>
      <c r="DNW89" s="4"/>
      <c r="DNX89" s="4"/>
      <c r="DNY89" s="4"/>
      <c r="DNZ89" s="4"/>
      <c r="DOA89" s="4"/>
      <c r="DOB89" s="4"/>
      <c r="DOC89" s="4"/>
      <c r="DOD89" s="4"/>
      <c r="DOE89" s="4"/>
      <c r="DOF89" s="4"/>
      <c r="DOG89" s="4"/>
      <c r="DOH89" s="4"/>
      <c r="DOI89" s="4"/>
      <c r="DOJ89" s="4"/>
      <c r="DOK89" s="4"/>
      <c r="DOL89" s="4"/>
      <c r="DOM89" s="4"/>
      <c r="DON89" s="4"/>
      <c r="DOO89" s="4"/>
      <c r="DOP89" s="4"/>
      <c r="DOQ89" s="4"/>
      <c r="DOR89" s="4"/>
      <c r="DOS89" s="4"/>
      <c r="DOT89" s="4"/>
      <c r="DOU89" s="4"/>
      <c r="DOV89" s="4"/>
      <c r="DOW89" s="4"/>
      <c r="DOX89" s="4"/>
      <c r="DOY89" s="4"/>
      <c r="DOZ89" s="4"/>
      <c r="DPA89" s="4"/>
      <c r="DPB89" s="4"/>
      <c r="DPC89" s="4"/>
      <c r="DPD89" s="4"/>
      <c r="DPE89" s="4"/>
      <c r="DPF89" s="4"/>
      <c r="DPG89" s="4"/>
      <c r="DPH89" s="4"/>
      <c r="DPI89" s="4"/>
      <c r="DPJ89" s="4"/>
      <c r="DPK89" s="4"/>
      <c r="DPL89" s="4"/>
      <c r="DPM89" s="4"/>
      <c r="DPN89" s="4"/>
      <c r="DPO89" s="4"/>
      <c r="DPP89" s="4"/>
      <c r="DPQ89" s="4"/>
      <c r="DPR89" s="4"/>
      <c r="DPS89" s="4"/>
      <c r="DPT89" s="4"/>
      <c r="DPU89" s="4"/>
      <c r="DPV89" s="4"/>
      <c r="DPW89" s="4"/>
      <c r="DPX89" s="4"/>
      <c r="DPY89" s="4"/>
      <c r="DPZ89" s="4"/>
      <c r="DQA89" s="4"/>
      <c r="DQB89" s="4"/>
      <c r="DQC89" s="4"/>
      <c r="DQD89" s="4"/>
      <c r="DQE89" s="4"/>
      <c r="DQF89" s="4"/>
      <c r="DQG89" s="4"/>
      <c r="DQH89" s="4"/>
      <c r="DQI89" s="4"/>
      <c r="DQJ89" s="4"/>
      <c r="DQK89" s="4"/>
      <c r="DQL89" s="4"/>
      <c r="DQM89" s="4"/>
      <c r="DQN89" s="4"/>
      <c r="DQO89" s="4"/>
      <c r="DQP89" s="4"/>
      <c r="DQQ89" s="4"/>
      <c r="DQR89" s="4"/>
      <c r="DQS89" s="4"/>
      <c r="DQT89" s="4"/>
      <c r="DQU89" s="4"/>
      <c r="DQV89" s="4"/>
      <c r="DQW89" s="4"/>
      <c r="DQX89" s="4"/>
      <c r="DQY89" s="4"/>
      <c r="DQZ89" s="4"/>
      <c r="DRA89" s="4"/>
      <c r="DRB89" s="4"/>
      <c r="DRC89" s="4"/>
      <c r="DRD89" s="4"/>
      <c r="DRE89" s="4"/>
      <c r="DRF89" s="4"/>
      <c r="DRG89" s="4"/>
      <c r="DRH89" s="4"/>
      <c r="DRI89" s="4"/>
      <c r="DRJ89" s="4"/>
      <c r="DRK89" s="4"/>
      <c r="DRL89" s="4"/>
      <c r="DRM89" s="4"/>
      <c r="DRN89" s="4"/>
      <c r="DRO89" s="4"/>
      <c r="DRP89" s="4"/>
      <c r="DRQ89" s="4"/>
      <c r="DRR89" s="4"/>
      <c r="DRS89" s="4"/>
      <c r="DRT89" s="4"/>
      <c r="DRU89" s="4"/>
      <c r="DRV89" s="4"/>
      <c r="DRW89" s="4"/>
      <c r="DRX89" s="4"/>
      <c r="DRY89" s="4"/>
      <c r="DRZ89" s="4"/>
      <c r="DSA89" s="4"/>
      <c r="DSB89" s="4"/>
      <c r="DSC89" s="4"/>
      <c r="DSD89" s="4"/>
      <c r="DSE89" s="4"/>
      <c r="DSF89" s="4"/>
      <c r="DSG89" s="4"/>
      <c r="DSH89" s="4"/>
      <c r="DSI89" s="4"/>
      <c r="DSJ89" s="4"/>
      <c r="DSK89" s="4"/>
      <c r="DSL89" s="4"/>
      <c r="DSM89" s="4"/>
      <c r="DSN89" s="4"/>
      <c r="DSO89" s="4"/>
      <c r="DSP89" s="4"/>
      <c r="DSQ89" s="4"/>
      <c r="DSR89" s="4"/>
      <c r="DSS89" s="4"/>
      <c r="DST89" s="4"/>
      <c r="DSU89" s="4"/>
      <c r="DSV89" s="4"/>
      <c r="DSW89" s="4"/>
      <c r="DSX89" s="4"/>
      <c r="DSY89" s="4"/>
      <c r="DSZ89" s="4"/>
      <c r="DTA89" s="4"/>
      <c r="DTB89" s="4"/>
      <c r="DTC89" s="4"/>
      <c r="DTD89" s="4"/>
      <c r="DTE89" s="4"/>
      <c r="DTF89" s="4"/>
      <c r="DTG89" s="4"/>
      <c r="DTH89" s="4"/>
      <c r="DTI89" s="4"/>
      <c r="DTJ89" s="4"/>
      <c r="DTK89" s="4"/>
      <c r="DTL89" s="4"/>
      <c r="DTM89" s="4"/>
      <c r="DTN89" s="4"/>
      <c r="DTO89" s="4"/>
      <c r="DTP89" s="4"/>
      <c r="DTQ89" s="4"/>
      <c r="DTR89" s="4"/>
      <c r="DTS89" s="4"/>
      <c r="DTT89" s="4"/>
      <c r="DTU89" s="4"/>
      <c r="DTV89" s="4"/>
      <c r="DTW89" s="4"/>
      <c r="DTX89" s="4"/>
      <c r="DTY89" s="4"/>
      <c r="DTZ89" s="4"/>
      <c r="DUA89" s="4"/>
      <c r="DUB89" s="4"/>
      <c r="DUC89" s="4"/>
      <c r="DUD89" s="4"/>
      <c r="DUE89" s="4"/>
      <c r="DUF89" s="4"/>
      <c r="DUG89" s="4"/>
      <c r="DUH89" s="4"/>
      <c r="DUI89" s="4"/>
      <c r="DUJ89" s="4"/>
      <c r="DUK89" s="4"/>
      <c r="DUL89" s="4"/>
      <c r="DUM89" s="4"/>
      <c r="DUN89" s="4"/>
      <c r="DUO89" s="4"/>
      <c r="DUP89" s="4"/>
      <c r="DUQ89" s="4"/>
      <c r="DUR89" s="4"/>
      <c r="DUS89" s="4"/>
      <c r="DUT89" s="4"/>
      <c r="DUU89" s="4"/>
      <c r="DUV89" s="4"/>
      <c r="DUW89" s="4"/>
      <c r="DUX89" s="4"/>
      <c r="DUY89" s="4"/>
      <c r="DUZ89" s="4"/>
      <c r="DVA89" s="4"/>
      <c r="DVB89" s="4"/>
      <c r="DVC89" s="4"/>
      <c r="DVD89" s="4"/>
      <c r="DVE89" s="4"/>
      <c r="DVF89" s="4"/>
      <c r="DVG89" s="4"/>
      <c r="DVH89" s="4"/>
      <c r="DVI89" s="4"/>
      <c r="DVJ89" s="4"/>
      <c r="DVK89" s="4"/>
      <c r="DVL89" s="4"/>
      <c r="DVM89" s="4"/>
      <c r="DVN89" s="4"/>
      <c r="DVO89" s="4"/>
      <c r="DVP89" s="4"/>
      <c r="DVQ89" s="4"/>
      <c r="DVR89" s="4"/>
      <c r="DVS89" s="4"/>
      <c r="DVT89" s="4"/>
      <c r="DVU89" s="4"/>
      <c r="DVV89" s="4"/>
      <c r="DVW89" s="4"/>
      <c r="DVX89" s="4"/>
      <c r="DVY89" s="4"/>
      <c r="DVZ89" s="4"/>
      <c r="DWA89" s="4"/>
      <c r="DWB89" s="4"/>
      <c r="DWC89" s="4"/>
      <c r="DWD89" s="4"/>
      <c r="DWE89" s="4"/>
      <c r="DWF89" s="4"/>
      <c r="DWG89" s="4"/>
      <c r="DWH89" s="4"/>
      <c r="DWI89" s="4"/>
      <c r="DWJ89" s="4"/>
      <c r="DWK89" s="4"/>
      <c r="DWL89" s="4"/>
      <c r="DWM89" s="4"/>
      <c r="DWN89" s="4"/>
      <c r="DWO89" s="4"/>
      <c r="DWP89" s="4"/>
      <c r="DWQ89" s="4"/>
      <c r="DWR89" s="4"/>
      <c r="DWS89" s="4"/>
      <c r="DWT89" s="4"/>
      <c r="DWU89" s="4"/>
      <c r="DWV89" s="4"/>
      <c r="DWW89" s="4"/>
      <c r="DWX89" s="4"/>
      <c r="DWY89" s="4"/>
      <c r="DWZ89" s="4"/>
      <c r="DXA89" s="4"/>
      <c r="DXB89" s="4"/>
      <c r="DXC89" s="4"/>
      <c r="DXD89" s="4"/>
      <c r="DXE89" s="4"/>
      <c r="DXF89" s="4"/>
      <c r="DXG89" s="4"/>
      <c r="DXH89" s="4"/>
      <c r="DXI89" s="4"/>
      <c r="DXJ89" s="4"/>
      <c r="DXK89" s="4"/>
      <c r="DXL89" s="4"/>
      <c r="DXM89" s="4"/>
      <c r="DXN89" s="4"/>
      <c r="DXO89" s="4"/>
      <c r="DXP89" s="4"/>
      <c r="DXQ89" s="4"/>
      <c r="DXR89" s="4"/>
      <c r="DXS89" s="4"/>
      <c r="DXT89" s="4"/>
      <c r="DXU89" s="4"/>
      <c r="DXV89" s="4"/>
      <c r="DXW89" s="4"/>
      <c r="DXX89" s="4"/>
      <c r="DXY89" s="4"/>
      <c r="DXZ89" s="4"/>
      <c r="DYA89" s="4"/>
      <c r="DYB89" s="4"/>
      <c r="DYC89" s="4"/>
      <c r="DYD89" s="4"/>
      <c r="DYE89" s="4"/>
      <c r="DYF89" s="4"/>
      <c r="DYG89" s="4"/>
      <c r="DYH89" s="4"/>
      <c r="DYI89" s="4"/>
      <c r="DYJ89" s="4"/>
      <c r="DYK89" s="4"/>
      <c r="DYL89" s="4"/>
      <c r="DYM89" s="4"/>
      <c r="DYN89" s="4"/>
      <c r="DYO89" s="4"/>
      <c r="DYP89" s="4"/>
      <c r="DYQ89" s="4"/>
      <c r="DYR89" s="4"/>
      <c r="DYS89" s="4"/>
      <c r="DYT89" s="4"/>
      <c r="DYU89" s="4"/>
      <c r="DYV89" s="4"/>
      <c r="DYW89" s="4"/>
      <c r="DYX89" s="4"/>
      <c r="DYY89" s="4"/>
      <c r="DYZ89" s="4"/>
      <c r="DZA89" s="4"/>
      <c r="DZB89" s="4"/>
      <c r="DZC89" s="4"/>
      <c r="DZD89" s="4"/>
      <c r="DZE89" s="4"/>
      <c r="DZF89" s="4"/>
      <c r="DZG89" s="4"/>
      <c r="DZH89" s="4"/>
      <c r="DZI89" s="4"/>
      <c r="DZJ89" s="4"/>
      <c r="DZK89" s="4"/>
      <c r="DZL89" s="4"/>
      <c r="DZM89" s="4"/>
      <c r="DZN89" s="4"/>
      <c r="DZO89" s="4"/>
      <c r="DZP89" s="4"/>
      <c r="DZQ89" s="4"/>
      <c r="DZR89" s="4"/>
      <c r="DZS89" s="4"/>
      <c r="DZT89" s="4"/>
      <c r="DZU89" s="4"/>
      <c r="DZV89" s="4"/>
      <c r="DZW89" s="4"/>
      <c r="DZX89" s="4"/>
      <c r="DZY89" s="4"/>
      <c r="DZZ89" s="4"/>
      <c r="EAA89" s="4"/>
      <c r="EAB89" s="4"/>
      <c r="EAC89" s="4"/>
      <c r="EAD89" s="4"/>
      <c r="EAE89" s="4"/>
      <c r="EAF89" s="4"/>
      <c r="EAG89" s="4"/>
      <c r="EAH89" s="4"/>
      <c r="EAI89" s="4"/>
      <c r="EAJ89" s="4"/>
      <c r="EAK89" s="4"/>
      <c r="EAL89" s="4"/>
      <c r="EAM89" s="4"/>
      <c r="EAN89" s="4"/>
      <c r="EAO89" s="4"/>
      <c r="EAP89" s="4"/>
      <c r="EAQ89" s="4"/>
      <c r="EAR89" s="4"/>
      <c r="EAS89" s="4"/>
      <c r="EAT89" s="4"/>
      <c r="EAU89" s="4"/>
      <c r="EAV89" s="4"/>
      <c r="EAW89" s="4"/>
      <c r="EAX89" s="4"/>
      <c r="EAY89" s="4"/>
      <c r="EAZ89" s="4"/>
      <c r="EBA89" s="4"/>
      <c r="EBB89" s="4"/>
      <c r="EBC89" s="4"/>
      <c r="EBD89" s="4"/>
      <c r="EBE89" s="4"/>
      <c r="EBF89" s="4"/>
      <c r="EBG89" s="4"/>
      <c r="EBH89" s="4"/>
      <c r="EBI89" s="4"/>
      <c r="EBJ89" s="4"/>
      <c r="EBK89" s="4"/>
      <c r="EBL89" s="4"/>
      <c r="EBM89" s="4"/>
      <c r="EBN89" s="4"/>
      <c r="EBO89" s="4"/>
      <c r="EBP89" s="4"/>
      <c r="EBQ89" s="4"/>
      <c r="EBR89" s="4"/>
      <c r="EBS89" s="4"/>
      <c r="EBT89" s="4"/>
      <c r="EBU89" s="4"/>
      <c r="EBV89" s="4"/>
      <c r="EBW89" s="4"/>
      <c r="EBX89" s="4"/>
      <c r="EBY89" s="4"/>
      <c r="EBZ89" s="4"/>
      <c r="ECA89" s="4"/>
      <c r="ECB89" s="4"/>
      <c r="ECC89" s="4"/>
      <c r="ECD89" s="4"/>
      <c r="ECE89" s="4"/>
      <c r="ECF89" s="4"/>
      <c r="ECG89" s="4"/>
      <c r="ECH89" s="4"/>
      <c r="ECI89" s="4"/>
      <c r="ECJ89" s="4"/>
      <c r="ECK89" s="4"/>
      <c r="ECL89" s="4"/>
      <c r="ECM89" s="4"/>
      <c r="ECN89" s="4"/>
      <c r="ECO89" s="4"/>
      <c r="ECP89" s="4"/>
      <c r="ECQ89" s="4"/>
      <c r="ECR89" s="4"/>
      <c r="ECS89" s="4"/>
      <c r="ECT89" s="4"/>
      <c r="ECU89" s="4"/>
      <c r="ECV89" s="4"/>
      <c r="ECW89" s="4"/>
      <c r="ECX89" s="4"/>
      <c r="ECY89" s="4"/>
      <c r="ECZ89" s="4"/>
      <c r="EDA89" s="4"/>
      <c r="EDB89" s="4"/>
      <c r="EDC89" s="4"/>
      <c r="EDD89" s="4"/>
      <c r="EDE89" s="4"/>
      <c r="EDF89" s="4"/>
      <c r="EDG89" s="4"/>
      <c r="EDH89" s="4"/>
      <c r="EDI89" s="4"/>
      <c r="EDJ89" s="4"/>
      <c r="EDK89" s="4"/>
      <c r="EDL89" s="4"/>
      <c r="EDM89" s="4"/>
      <c r="EDN89" s="4"/>
      <c r="EDO89" s="4"/>
      <c r="EDP89" s="4"/>
      <c r="EDQ89" s="4"/>
      <c r="EDR89" s="4"/>
      <c r="EDS89" s="4"/>
      <c r="EDT89" s="4"/>
      <c r="EDU89" s="4"/>
      <c r="EDV89" s="4"/>
      <c r="EDW89" s="4"/>
      <c r="EDX89" s="4"/>
      <c r="EDY89" s="4"/>
      <c r="EDZ89" s="4"/>
      <c r="EEA89" s="4"/>
      <c r="EEB89" s="4"/>
      <c r="EEC89" s="4"/>
      <c r="EED89" s="4"/>
      <c r="EEE89" s="4"/>
      <c r="EEF89" s="4"/>
      <c r="EEG89" s="4"/>
      <c r="EEH89" s="4"/>
      <c r="EEI89" s="4"/>
      <c r="EEJ89" s="4"/>
      <c r="EEK89" s="4"/>
      <c r="EEL89" s="4"/>
      <c r="EEM89" s="4"/>
      <c r="EEN89" s="4"/>
      <c r="EEO89" s="4"/>
      <c r="EEP89" s="4"/>
      <c r="EEQ89" s="4"/>
      <c r="EER89" s="4"/>
      <c r="EES89" s="4"/>
      <c r="EET89" s="4"/>
      <c r="EEU89" s="4"/>
      <c r="EEV89" s="4"/>
      <c r="EEW89" s="4"/>
      <c r="EEX89" s="4"/>
      <c r="EEY89" s="4"/>
      <c r="EEZ89" s="4"/>
      <c r="EFA89" s="4"/>
      <c r="EFB89" s="4"/>
      <c r="EFC89" s="4"/>
      <c r="EFD89" s="4"/>
      <c r="EFE89" s="4"/>
      <c r="EFF89" s="4"/>
      <c r="EFG89" s="4"/>
      <c r="EFH89" s="4"/>
      <c r="EFI89" s="4"/>
      <c r="EFJ89" s="4"/>
      <c r="EFK89" s="4"/>
      <c r="EFL89" s="4"/>
      <c r="EFM89" s="4"/>
      <c r="EFN89" s="4"/>
      <c r="EFO89" s="4"/>
      <c r="EFP89" s="4"/>
      <c r="EFQ89" s="4"/>
      <c r="EFR89" s="4"/>
      <c r="EFS89" s="4"/>
      <c r="EFT89" s="4"/>
      <c r="EFU89" s="4"/>
      <c r="EFV89" s="4"/>
      <c r="EFW89" s="4"/>
      <c r="EFX89" s="4"/>
      <c r="EFY89" s="4"/>
      <c r="EFZ89" s="4"/>
      <c r="EGA89" s="4"/>
      <c r="EGB89" s="4"/>
      <c r="EGC89" s="4"/>
      <c r="EGD89" s="4"/>
      <c r="EGE89" s="4"/>
      <c r="EGF89" s="4"/>
      <c r="EGG89" s="4"/>
      <c r="EGH89" s="4"/>
      <c r="EGI89" s="4"/>
      <c r="EGJ89" s="4"/>
      <c r="EGK89" s="4"/>
      <c r="EGL89" s="4"/>
      <c r="EGM89" s="4"/>
      <c r="EGN89" s="4"/>
      <c r="EGO89" s="4"/>
      <c r="EGP89" s="4"/>
      <c r="EGQ89" s="4"/>
      <c r="EGR89" s="4"/>
      <c r="EGS89" s="4"/>
      <c r="EGT89" s="4"/>
      <c r="EGU89" s="4"/>
      <c r="EGV89" s="4"/>
      <c r="EGW89" s="4"/>
      <c r="EGX89" s="4"/>
      <c r="EGY89" s="4"/>
      <c r="EGZ89" s="4"/>
      <c r="EHA89" s="4"/>
      <c r="EHB89" s="4"/>
      <c r="EHC89" s="4"/>
      <c r="EHD89" s="4"/>
      <c r="EHE89" s="4"/>
      <c r="EHF89" s="4"/>
      <c r="EHG89" s="4"/>
      <c r="EHH89" s="4"/>
      <c r="EHI89" s="4"/>
      <c r="EHJ89" s="4"/>
      <c r="EHK89" s="4"/>
      <c r="EHL89" s="4"/>
      <c r="EHM89" s="4"/>
      <c r="EHN89" s="4"/>
      <c r="EHO89" s="4"/>
      <c r="EHP89" s="4"/>
      <c r="EHQ89" s="4"/>
      <c r="EHR89" s="4"/>
      <c r="EHS89" s="4"/>
      <c r="EHT89" s="4"/>
      <c r="EHU89" s="4"/>
      <c r="EHV89" s="4"/>
      <c r="EHW89" s="4"/>
      <c r="EHX89" s="4"/>
      <c r="EHY89" s="4"/>
      <c r="EHZ89" s="4"/>
      <c r="EIA89" s="4"/>
      <c r="EIB89" s="4"/>
      <c r="EIC89" s="4"/>
      <c r="EID89" s="4"/>
      <c r="EIE89" s="4"/>
      <c r="EIF89" s="4"/>
      <c r="EIG89" s="4"/>
      <c r="EIH89" s="4"/>
      <c r="EII89" s="4"/>
      <c r="EIJ89" s="4"/>
      <c r="EIK89" s="4"/>
      <c r="EIL89" s="4"/>
      <c r="EIM89" s="4"/>
      <c r="EIN89" s="4"/>
      <c r="EIO89" s="4"/>
      <c r="EIP89" s="4"/>
      <c r="EIQ89" s="4"/>
      <c r="EIR89" s="4"/>
      <c r="EIS89" s="4"/>
      <c r="EIT89" s="4"/>
      <c r="EIU89" s="4"/>
      <c r="EIV89" s="4"/>
      <c r="EIW89" s="4"/>
      <c r="EIX89" s="4"/>
      <c r="EIY89" s="4"/>
      <c r="EIZ89" s="4"/>
      <c r="EJA89" s="4"/>
      <c r="EJB89" s="4"/>
      <c r="EJC89" s="4"/>
      <c r="EJD89" s="4"/>
      <c r="EJE89" s="4"/>
      <c r="EJF89" s="4"/>
      <c r="EJG89" s="4"/>
      <c r="EJH89" s="4"/>
      <c r="EJI89" s="4"/>
      <c r="EJJ89" s="4"/>
      <c r="EJK89" s="4"/>
      <c r="EJL89" s="4"/>
      <c r="EJM89" s="4"/>
      <c r="EJN89" s="4"/>
      <c r="EJO89" s="4"/>
      <c r="EJP89" s="4"/>
      <c r="EJQ89" s="4"/>
      <c r="EJR89" s="4"/>
      <c r="EJS89" s="4"/>
      <c r="EJT89" s="4"/>
      <c r="EJU89" s="4"/>
      <c r="EJV89" s="4"/>
      <c r="EJW89" s="4"/>
      <c r="EJX89" s="4"/>
      <c r="EJY89" s="4"/>
      <c r="EJZ89" s="4"/>
      <c r="EKA89" s="4"/>
      <c r="EKB89" s="4"/>
      <c r="EKC89" s="4"/>
      <c r="EKD89" s="4"/>
      <c r="EKE89" s="4"/>
      <c r="EKF89" s="4"/>
      <c r="EKG89" s="4"/>
      <c r="EKH89" s="4"/>
      <c r="EKI89" s="4"/>
      <c r="EKJ89" s="4"/>
      <c r="EKK89" s="4"/>
      <c r="EKL89" s="4"/>
      <c r="EKM89" s="4"/>
      <c r="EKN89" s="4"/>
      <c r="EKO89" s="4"/>
      <c r="EKP89" s="4"/>
      <c r="EKQ89" s="4"/>
      <c r="EKR89" s="4"/>
      <c r="EKS89" s="4"/>
      <c r="EKT89" s="4"/>
      <c r="EKU89" s="4"/>
      <c r="EKV89" s="4"/>
      <c r="EKW89" s="4"/>
      <c r="EKX89" s="4"/>
      <c r="EKY89" s="4"/>
      <c r="EKZ89" s="4"/>
      <c r="ELA89" s="4"/>
      <c r="ELB89" s="4"/>
      <c r="ELC89" s="4"/>
      <c r="ELD89" s="4"/>
      <c r="ELE89" s="4"/>
      <c r="ELF89" s="4"/>
      <c r="ELG89" s="4"/>
      <c r="ELH89" s="4"/>
      <c r="ELI89" s="4"/>
      <c r="ELJ89" s="4"/>
      <c r="ELK89" s="4"/>
      <c r="ELL89" s="4"/>
      <c r="ELM89" s="4"/>
      <c r="ELN89" s="4"/>
      <c r="ELO89" s="4"/>
      <c r="ELP89" s="4"/>
      <c r="ELQ89" s="4"/>
      <c r="ELR89" s="4"/>
      <c r="ELS89" s="4"/>
      <c r="ELT89" s="4"/>
      <c r="ELU89" s="4"/>
      <c r="ELV89" s="4"/>
      <c r="ELW89" s="4"/>
      <c r="ELX89" s="4"/>
      <c r="ELY89" s="4"/>
      <c r="ELZ89" s="4"/>
      <c r="EMA89" s="4"/>
      <c r="EMB89" s="4"/>
      <c r="EMC89" s="4"/>
      <c r="EMD89" s="4"/>
      <c r="EME89" s="4"/>
      <c r="EMF89" s="4"/>
      <c r="EMG89" s="4"/>
      <c r="EMH89" s="4"/>
      <c r="EMI89" s="4"/>
      <c r="EMJ89" s="4"/>
      <c r="EMK89" s="4"/>
      <c r="EML89" s="4"/>
      <c r="EMM89" s="4"/>
      <c r="EMN89" s="4"/>
      <c r="EMO89" s="4"/>
      <c r="EMP89" s="4"/>
      <c r="EMQ89" s="4"/>
      <c r="EMR89" s="4"/>
      <c r="EMS89" s="4"/>
      <c r="EMT89" s="4"/>
      <c r="EMU89" s="4"/>
      <c r="EMV89" s="4"/>
      <c r="EMW89" s="4"/>
      <c r="EMX89" s="4"/>
      <c r="EMY89" s="4"/>
      <c r="EMZ89" s="4"/>
      <c r="ENA89" s="4"/>
      <c r="ENB89" s="4"/>
      <c r="ENC89" s="4"/>
      <c r="END89" s="4"/>
      <c r="ENE89" s="4"/>
      <c r="ENF89" s="4"/>
      <c r="ENG89" s="4"/>
      <c r="ENH89" s="4"/>
      <c r="ENI89" s="4"/>
      <c r="ENJ89" s="4"/>
      <c r="ENK89" s="4"/>
      <c r="ENL89" s="4"/>
      <c r="ENM89" s="4"/>
      <c r="ENN89" s="4"/>
      <c r="ENO89" s="4"/>
      <c r="ENP89" s="4"/>
      <c r="ENQ89" s="4"/>
      <c r="ENR89" s="4"/>
      <c r="ENS89" s="4"/>
      <c r="ENT89" s="4"/>
      <c r="ENU89" s="4"/>
      <c r="ENV89" s="4"/>
      <c r="ENW89" s="4"/>
      <c r="ENX89" s="4"/>
      <c r="ENY89" s="4"/>
      <c r="ENZ89" s="4"/>
      <c r="EOA89" s="4"/>
      <c r="EOB89" s="4"/>
      <c r="EOC89" s="4"/>
      <c r="EOD89" s="4"/>
      <c r="EOE89" s="4"/>
      <c r="EOF89" s="4"/>
      <c r="EOG89" s="4"/>
      <c r="EOH89" s="4"/>
      <c r="EOI89" s="4"/>
      <c r="EOJ89" s="4"/>
      <c r="EOK89" s="4"/>
      <c r="EOL89" s="4"/>
      <c r="EOM89" s="4"/>
      <c r="EON89" s="4"/>
      <c r="EOO89" s="4"/>
      <c r="EOP89" s="4"/>
      <c r="EOQ89" s="4"/>
      <c r="EOR89" s="4"/>
      <c r="EOS89" s="4"/>
      <c r="EOT89" s="4"/>
      <c r="EOU89" s="4"/>
      <c r="EOV89" s="4"/>
      <c r="EOW89" s="4"/>
      <c r="EOX89" s="4"/>
      <c r="EOY89" s="4"/>
      <c r="EOZ89" s="4"/>
      <c r="EPA89" s="4"/>
      <c r="EPB89" s="4"/>
      <c r="EPC89" s="4"/>
      <c r="EPD89" s="4"/>
      <c r="EPE89" s="4"/>
      <c r="EPF89" s="4"/>
      <c r="EPG89" s="4"/>
      <c r="EPH89" s="4"/>
      <c r="EPI89" s="4"/>
      <c r="EPJ89" s="4"/>
      <c r="EPK89" s="4"/>
      <c r="EPL89" s="4"/>
      <c r="EPM89" s="4"/>
      <c r="EPN89" s="4"/>
      <c r="EPO89" s="4"/>
      <c r="EPP89" s="4"/>
      <c r="EPQ89" s="4"/>
      <c r="EPR89" s="4"/>
      <c r="EPS89" s="4"/>
      <c r="EPT89" s="4"/>
      <c r="EPU89" s="4"/>
      <c r="EPV89" s="4"/>
      <c r="EPW89" s="4"/>
      <c r="EPX89" s="4"/>
      <c r="EPY89" s="4"/>
      <c r="EPZ89" s="4"/>
      <c r="EQA89" s="4"/>
      <c r="EQB89" s="4"/>
      <c r="EQC89" s="4"/>
      <c r="EQD89" s="4"/>
      <c r="EQE89" s="4"/>
      <c r="EQF89" s="4"/>
      <c r="EQG89" s="4"/>
      <c r="EQH89" s="4"/>
      <c r="EQI89" s="4"/>
      <c r="EQJ89" s="4"/>
      <c r="EQK89" s="4"/>
      <c r="EQL89" s="4"/>
      <c r="EQM89" s="4"/>
      <c r="EQN89" s="4"/>
      <c r="EQO89" s="4"/>
      <c r="EQP89" s="4"/>
      <c r="EQQ89" s="4"/>
      <c r="EQR89" s="4"/>
      <c r="EQS89" s="4"/>
      <c r="EQT89" s="4"/>
      <c r="EQU89" s="4"/>
      <c r="EQV89" s="4"/>
      <c r="EQW89" s="4"/>
      <c r="EQX89" s="4"/>
      <c r="EQY89" s="4"/>
      <c r="EQZ89" s="4"/>
      <c r="ERA89" s="4"/>
      <c r="ERB89" s="4"/>
      <c r="ERC89" s="4"/>
      <c r="ERD89" s="4"/>
      <c r="ERE89" s="4"/>
      <c r="ERF89" s="4"/>
      <c r="ERG89" s="4"/>
      <c r="ERH89" s="4"/>
      <c r="ERI89" s="4"/>
      <c r="ERJ89" s="4"/>
      <c r="ERK89" s="4"/>
      <c r="ERL89" s="4"/>
      <c r="ERM89" s="4"/>
      <c r="ERN89" s="4"/>
      <c r="ERO89" s="4"/>
      <c r="ERP89" s="4"/>
      <c r="ERQ89" s="4"/>
      <c r="ERR89" s="4"/>
      <c r="ERS89" s="4"/>
      <c r="ERT89" s="4"/>
      <c r="ERU89" s="4"/>
      <c r="ERV89" s="4"/>
      <c r="ERW89" s="4"/>
      <c r="ERX89" s="4"/>
      <c r="ERY89" s="4"/>
      <c r="ERZ89" s="4"/>
      <c r="ESA89" s="4"/>
      <c r="ESB89" s="4"/>
      <c r="ESC89" s="4"/>
      <c r="ESD89" s="4"/>
      <c r="ESE89" s="4"/>
      <c r="ESF89" s="4"/>
      <c r="ESG89" s="4"/>
      <c r="ESH89" s="4"/>
      <c r="ESI89" s="4"/>
      <c r="ESJ89" s="4"/>
      <c r="ESK89" s="4"/>
      <c r="ESL89" s="4"/>
      <c r="ESM89" s="4"/>
      <c r="ESN89" s="4"/>
      <c r="ESO89" s="4"/>
      <c r="ESP89" s="4"/>
      <c r="ESQ89" s="4"/>
      <c r="ESR89" s="4"/>
      <c r="ESS89" s="4"/>
      <c r="EST89" s="4"/>
      <c r="ESU89" s="4"/>
      <c r="ESV89" s="4"/>
      <c r="ESW89" s="4"/>
      <c r="ESX89" s="4"/>
      <c r="ESY89" s="4"/>
      <c r="ESZ89" s="4"/>
      <c r="ETA89" s="4"/>
      <c r="ETB89" s="4"/>
      <c r="ETC89" s="4"/>
      <c r="ETD89" s="4"/>
      <c r="ETE89" s="4"/>
      <c r="ETF89" s="4"/>
      <c r="ETG89" s="4"/>
      <c r="ETH89" s="4"/>
      <c r="ETI89" s="4"/>
      <c r="ETJ89" s="4"/>
      <c r="ETK89" s="4"/>
      <c r="ETL89" s="4"/>
      <c r="ETM89" s="4"/>
      <c r="ETN89" s="4"/>
      <c r="ETO89" s="4"/>
      <c r="ETP89" s="4"/>
      <c r="ETQ89" s="4"/>
      <c r="ETR89" s="4"/>
      <c r="ETS89" s="4"/>
      <c r="ETT89" s="4"/>
      <c r="ETU89" s="4"/>
      <c r="ETV89" s="4"/>
      <c r="ETW89" s="4"/>
      <c r="ETX89" s="4"/>
      <c r="ETY89" s="4"/>
      <c r="ETZ89" s="4"/>
      <c r="EUA89" s="4"/>
      <c r="EUB89" s="4"/>
      <c r="EUC89" s="4"/>
      <c r="EUD89" s="4"/>
      <c r="EUE89" s="4"/>
      <c r="EUF89" s="4"/>
      <c r="EUG89" s="4"/>
      <c r="EUH89" s="4"/>
      <c r="EUI89" s="4"/>
      <c r="EUJ89" s="4"/>
      <c r="EUK89" s="4"/>
      <c r="EUL89" s="4"/>
      <c r="EUM89" s="4"/>
      <c r="EUN89" s="4"/>
      <c r="EUO89" s="4"/>
      <c r="EUP89" s="4"/>
      <c r="EUQ89" s="4"/>
      <c r="EUR89" s="4"/>
      <c r="EUS89" s="4"/>
      <c r="EUT89" s="4"/>
      <c r="EUU89" s="4"/>
      <c r="EUV89" s="4"/>
      <c r="EUW89" s="4"/>
      <c r="EUX89" s="4"/>
      <c r="EUY89" s="4"/>
      <c r="EUZ89" s="4"/>
      <c r="EVA89" s="4"/>
      <c r="EVB89" s="4"/>
      <c r="EVC89" s="4"/>
      <c r="EVD89" s="4"/>
      <c r="EVE89" s="4"/>
      <c r="EVF89" s="4"/>
      <c r="EVG89" s="4"/>
      <c r="EVH89" s="4"/>
      <c r="EVI89" s="4"/>
      <c r="EVJ89" s="4"/>
      <c r="EVK89" s="4"/>
      <c r="EVL89" s="4"/>
      <c r="EVM89" s="4"/>
      <c r="EVN89" s="4"/>
      <c r="EVO89" s="4"/>
      <c r="EVP89" s="4"/>
      <c r="EVQ89" s="4"/>
      <c r="EVR89" s="4"/>
      <c r="EVS89" s="4"/>
      <c r="EVT89" s="4"/>
      <c r="EVU89" s="4"/>
      <c r="EVV89" s="4"/>
      <c r="EVW89" s="4"/>
      <c r="EVX89" s="4"/>
      <c r="EVY89" s="4"/>
      <c r="EVZ89" s="4"/>
      <c r="EWA89" s="4"/>
      <c r="EWB89" s="4"/>
      <c r="EWC89" s="4"/>
      <c r="EWD89" s="4"/>
      <c r="EWE89" s="4"/>
      <c r="EWF89" s="4"/>
      <c r="EWG89" s="4"/>
      <c r="EWH89" s="4"/>
      <c r="EWI89" s="4"/>
      <c r="EWJ89" s="4"/>
      <c r="EWK89" s="4"/>
      <c r="EWL89" s="4"/>
      <c r="EWM89" s="4"/>
      <c r="EWN89" s="4"/>
      <c r="EWO89" s="4"/>
      <c r="EWP89" s="4"/>
      <c r="EWQ89" s="4"/>
      <c r="EWR89" s="4"/>
      <c r="EWS89" s="4"/>
      <c r="EWT89" s="4"/>
      <c r="EWU89" s="4"/>
      <c r="EWV89" s="4"/>
      <c r="EWW89" s="4"/>
      <c r="EWX89" s="4"/>
      <c r="EWY89" s="4"/>
      <c r="EWZ89" s="4"/>
      <c r="EXA89" s="4"/>
      <c r="EXB89" s="4"/>
      <c r="EXC89" s="4"/>
      <c r="EXD89" s="4"/>
      <c r="EXE89" s="4"/>
      <c r="EXF89" s="4"/>
      <c r="EXG89" s="4"/>
      <c r="EXH89" s="4"/>
      <c r="EXI89" s="4"/>
      <c r="EXJ89" s="4"/>
      <c r="EXK89" s="4"/>
      <c r="EXL89" s="4"/>
      <c r="EXM89" s="4"/>
      <c r="EXN89" s="4"/>
      <c r="EXO89" s="4"/>
      <c r="EXP89" s="4"/>
      <c r="EXQ89" s="4"/>
      <c r="EXR89" s="4"/>
      <c r="EXS89" s="4"/>
      <c r="EXT89" s="4"/>
      <c r="EXU89" s="4"/>
      <c r="EXV89" s="4"/>
      <c r="EXW89" s="4"/>
      <c r="EXX89" s="4"/>
      <c r="EXY89" s="4"/>
      <c r="EXZ89" s="4"/>
      <c r="EYA89" s="4"/>
      <c r="EYB89" s="4"/>
      <c r="EYC89" s="4"/>
      <c r="EYD89" s="4"/>
      <c r="EYE89" s="4"/>
      <c r="EYF89" s="4"/>
      <c r="EYG89" s="4"/>
      <c r="EYH89" s="4"/>
      <c r="EYI89" s="4"/>
      <c r="EYJ89" s="4"/>
      <c r="EYK89" s="4"/>
      <c r="EYL89" s="4"/>
      <c r="EYM89" s="4"/>
      <c r="EYN89" s="4"/>
      <c r="EYO89" s="4"/>
      <c r="EYP89" s="4"/>
      <c r="EYQ89" s="4"/>
      <c r="EYR89" s="4"/>
      <c r="EYS89" s="4"/>
      <c r="EYT89" s="4"/>
      <c r="EYU89" s="4"/>
      <c r="EYV89" s="4"/>
      <c r="EYW89" s="4"/>
      <c r="EYX89" s="4"/>
      <c r="EYY89" s="4"/>
      <c r="EYZ89" s="4"/>
      <c r="EZA89" s="4"/>
      <c r="EZB89" s="4"/>
      <c r="EZC89" s="4"/>
      <c r="EZD89" s="4"/>
      <c r="EZE89" s="4"/>
      <c r="EZF89" s="4"/>
      <c r="EZG89" s="4"/>
      <c r="EZH89" s="4"/>
      <c r="EZI89" s="4"/>
      <c r="EZJ89" s="4"/>
      <c r="EZK89" s="4"/>
      <c r="EZL89" s="4"/>
      <c r="EZM89" s="4"/>
      <c r="EZN89" s="4"/>
      <c r="EZO89" s="4"/>
      <c r="EZP89" s="4"/>
      <c r="EZQ89" s="4"/>
      <c r="EZR89" s="4"/>
      <c r="EZS89" s="4"/>
      <c r="EZT89" s="4"/>
      <c r="EZU89" s="4"/>
      <c r="EZV89" s="4"/>
      <c r="EZW89" s="4"/>
      <c r="EZX89" s="4"/>
      <c r="EZY89" s="4"/>
      <c r="EZZ89" s="4"/>
      <c r="FAA89" s="4"/>
      <c r="FAB89" s="4"/>
      <c r="FAC89" s="4"/>
      <c r="FAD89" s="4"/>
      <c r="FAE89" s="4"/>
      <c r="FAF89" s="4"/>
      <c r="FAG89" s="4"/>
      <c r="FAH89" s="4"/>
      <c r="FAI89" s="4"/>
      <c r="FAJ89" s="4"/>
      <c r="FAK89" s="4"/>
      <c r="FAL89" s="4"/>
      <c r="FAM89" s="4"/>
      <c r="FAN89" s="4"/>
      <c r="FAO89" s="4"/>
      <c r="FAP89" s="4"/>
      <c r="FAQ89" s="4"/>
      <c r="FAR89" s="4"/>
      <c r="FAS89" s="4"/>
      <c r="FAT89" s="4"/>
      <c r="FAU89" s="4"/>
      <c r="FAV89" s="4"/>
      <c r="FAW89" s="4"/>
      <c r="FAX89" s="4"/>
      <c r="FAY89" s="4"/>
      <c r="FAZ89" s="4"/>
      <c r="FBA89" s="4"/>
      <c r="FBB89" s="4"/>
      <c r="FBC89" s="4"/>
      <c r="FBD89" s="4"/>
      <c r="FBE89" s="4"/>
      <c r="FBF89" s="4"/>
      <c r="FBG89" s="4"/>
      <c r="FBH89" s="4"/>
      <c r="FBI89" s="4"/>
      <c r="FBJ89" s="4"/>
      <c r="FBK89" s="4"/>
      <c r="FBL89" s="4"/>
      <c r="FBM89" s="4"/>
      <c r="FBN89" s="4"/>
      <c r="FBO89" s="4"/>
      <c r="FBP89" s="4"/>
      <c r="FBQ89" s="4"/>
      <c r="FBR89" s="4"/>
      <c r="FBS89" s="4"/>
      <c r="FBT89" s="4"/>
      <c r="FBU89" s="4"/>
      <c r="FBV89" s="4"/>
      <c r="FBW89" s="4"/>
      <c r="FBX89" s="4"/>
      <c r="FBY89" s="4"/>
      <c r="FBZ89" s="4"/>
      <c r="FCA89" s="4"/>
      <c r="FCB89" s="4"/>
      <c r="FCC89" s="4"/>
      <c r="FCD89" s="4"/>
      <c r="FCE89" s="4"/>
      <c r="FCF89" s="4"/>
      <c r="FCG89" s="4"/>
      <c r="FCH89" s="4"/>
      <c r="FCI89" s="4"/>
      <c r="FCJ89" s="4"/>
      <c r="FCK89" s="4"/>
      <c r="FCL89" s="4"/>
      <c r="FCM89" s="4"/>
      <c r="FCN89" s="4"/>
      <c r="FCO89" s="4"/>
      <c r="FCP89" s="4"/>
      <c r="FCQ89" s="4"/>
      <c r="FCR89" s="4"/>
      <c r="FCS89" s="4"/>
      <c r="FCT89" s="4"/>
      <c r="FCU89" s="4"/>
      <c r="FCV89" s="4"/>
      <c r="FCW89" s="4"/>
      <c r="FCX89" s="4"/>
      <c r="FCY89" s="4"/>
      <c r="FCZ89" s="4"/>
      <c r="FDA89" s="4"/>
      <c r="FDB89" s="4"/>
      <c r="FDC89" s="4"/>
      <c r="FDD89" s="4"/>
      <c r="FDE89" s="4"/>
      <c r="FDF89" s="4"/>
      <c r="FDG89" s="4"/>
      <c r="FDH89" s="4"/>
      <c r="FDI89" s="4"/>
      <c r="FDJ89" s="4"/>
      <c r="FDK89" s="4"/>
      <c r="FDL89" s="4"/>
      <c r="FDM89" s="4"/>
      <c r="FDN89" s="4"/>
      <c r="FDO89" s="4"/>
      <c r="FDP89" s="4"/>
      <c r="FDQ89" s="4"/>
      <c r="FDR89" s="4"/>
      <c r="FDS89" s="4"/>
      <c r="FDT89" s="4"/>
      <c r="FDU89" s="4"/>
      <c r="FDV89" s="4"/>
      <c r="FDW89" s="4"/>
      <c r="FDX89" s="4"/>
      <c r="FDY89" s="4"/>
      <c r="FDZ89" s="4"/>
      <c r="FEA89" s="4"/>
      <c r="FEB89" s="4"/>
      <c r="FEC89" s="4"/>
      <c r="FED89" s="4"/>
      <c r="FEE89" s="4"/>
      <c r="FEF89" s="4"/>
      <c r="FEG89" s="4"/>
      <c r="FEH89" s="4"/>
      <c r="FEI89" s="4"/>
      <c r="FEJ89" s="4"/>
      <c r="FEK89" s="4"/>
      <c r="FEL89" s="4"/>
      <c r="FEM89" s="4"/>
      <c r="FEN89" s="4"/>
      <c r="FEO89" s="4"/>
      <c r="FEP89" s="4"/>
      <c r="FEQ89" s="4"/>
      <c r="FER89" s="4"/>
      <c r="FES89" s="4"/>
      <c r="FET89" s="4"/>
      <c r="FEU89" s="4"/>
      <c r="FEV89" s="4"/>
      <c r="FEW89" s="4"/>
      <c r="FEX89" s="4"/>
      <c r="FEY89" s="4"/>
      <c r="FEZ89" s="4"/>
      <c r="FFA89" s="4"/>
      <c r="FFB89" s="4"/>
      <c r="FFC89" s="4"/>
      <c r="FFD89" s="4"/>
      <c r="FFE89" s="4"/>
      <c r="FFF89" s="4"/>
      <c r="FFG89" s="4"/>
      <c r="FFH89" s="4"/>
      <c r="FFI89" s="4"/>
      <c r="FFJ89" s="4"/>
      <c r="FFK89" s="4"/>
      <c r="FFL89" s="4"/>
      <c r="FFM89" s="4"/>
      <c r="FFN89" s="4"/>
      <c r="FFO89" s="4"/>
      <c r="FFP89" s="4"/>
      <c r="FFQ89" s="4"/>
      <c r="FFR89" s="4"/>
      <c r="FFS89" s="4"/>
      <c r="FFT89" s="4"/>
      <c r="FFU89" s="4"/>
      <c r="FFV89" s="4"/>
      <c r="FFW89" s="4"/>
      <c r="FFX89" s="4"/>
      <c r="FFY89" s="4"/>
      <c r="FFZ89" s="4"/>
      <c r="FGA89" s="4"/>
      <c r="FGB89" s="4"/>
      <c r="FGC89" s="4"/>
      <c r="FGD89" s="4"/>
      <c r="FGE89" s="4"/>
      <c r="FGF89" s="4"/>
      <c r="FGG89" s="4"/>
      <c r="FGH89" s="4"/>
      <c r="FGI89" s="4"/>
      <c r="FGJ89" s="4"/>
      <c r="FGK89" s="4"/>
      <c r="FGL89" s="4"/>
      <c r="FGM89" s="4"/>
      <c r="FGN89" s="4"/>
      <c r="FGO89" s="4"/>
      <c r="FGP89" s="4"/>
      <c r="FGQ89" s="4"/>
      <c r="FGR89" s="4"/>
      <c r="FGS89" s="4"/>
      <c r="FGT89" s="4"/>
      <c r="FGU89" s="4"/>
      <c r="FGV89" s="4"/>
      <c r="FGW89" s="4"/>
      <c r="FGX89" s="4"/>
      <c r="FGY89" s="4"/>
      <c r="FGZ89" s="4"/>
      <c r="FHA89" s="4"/>
      <c r="FHB89" s="4"/>
      <c r="FHC89" s="4"/>
      <c r="FHD89" s="4"/>
      <c r="FHE89" s="4"/>
      <c r="FHF89" s="4"/>
      <c r="FHG89" s="4"/>
      <c r="FHH89" s="4"/>
      <c r="FHI89" s="4"/>
      <c r="FHJ89" s="4"/>
      <c r="FHK89" s="4"/>
      <c r="FHL89" s="4"/>
      <c r="FHM89" s="4"/>
      <c r="FHN89" s="4"/>
      <c r="FHO89" s="4"/>
      <c r="FHP89" s="4"/>
      <c r="FHQ89" s="4"/>
      <c r="FHR89" s="4"/>
      <c r="FHS89" s="4"/>
      <c r="FHT89" s="4"/>
      <c r="FHU89" s="4"/>
      <c r="FHV89" s="4"/>
      <c r="FHW89" s="4"/>
      <c r="FHX89" s="4"/>
      <c r="FHY89" s="4"/>
      <c r="FHZ89" s="4"/>
      <c r="FIA89" s="4"/>
      <c r="FIB89" s="4"/>
      <c r="FIC89" s="4"/>
      <c r="FID89" s="4"/>
      <c r="FIE89" s="4"/>
      <c r="FIF89" s="4"/>
      <c r="FIG89" s="4"/>
      <c r="FIH89" s="4"/>
      <c r="FII89" s="4"/>
      <c r="FIJ89" s="4"/>
      <c r="FIK89" s="4"/>
      <c r="FIL89" s="4"/>
      <c r="FIM89" s="4"/>
      <c r="FIN89" s="4"/>
      <c r="FIO89" s="4"/>
      <c r="FIP89" s="4"/>
      <c r="FIQ89" s="4"/>
      <c r="FIR89" s="4"/>
      <c r="FIS89" s="4"/>
      <c r="FIT89" s="4"/>
      <c r="FIU89" s="4"/>
      <c r="FIV89" s="4"/>
      <c r="FIW89" s="4"/>
      <c r="FIX89" s="4"/>
      <c r="FIY89" s="4"/>
      <c r="FIZ89" s="4"/>
      <c r="FJA89" s="4"/>
      <c r="FJB89" s="4"/>
      <c r="FJC89" s="4"/>
      <c r="FJD89" s="4"/>
      <c r="FJE89" s="4"/>
      <c r="FJF89" s="4"/>
      <c r="FJG89" s="4"/>
      <c r="FJH89" s="4"/>
      <c r="FJI89" s="4"/>
      <c r="FJJ89" s="4"/>
      <c r="FJK89" s="4"/>
      <c r="FJL89" s="4"/>
      <c r="FJM89" s="4"/>
      <c r="FJN89" s="4"/>
      <c r="FJO89" s="4"/>
      <c r="FJP89" s="4"/>
      <c r="FJQ89" s="4"/>
      <c r="FJR89" s="4"/>
      <c r="FJS89" s="4"/>
      <c r="FJT89" s="4"/>
      <c r="FJU89" s="4"/>
      <c r="FJV89" s="4"/>
      <c r="FJW89" s="4"/>
      <c r="FJX89" s="4"/>
      <c r="FJY89" s="4"/>
      <c r="FJZ89" s="4"/>
      <c r="FKA89" s="4"/>
      <c r="FKB89" s="4"/>
      <c r="FKC89" s="4"/>
      <c r="FKD89" s="4"/>
      <c r="FKE89" s="4"/>
      <c r="FKF89" s="4"/>
      <c r="FKG89" s="4"/>
      <c r="FKH89" s="4"/>
      <c r="FKI89" s="4"/>
      <c r="FKJ89" s="4"/>
      <c r="FKK89" s="4"/>
      <c r="FKL89" s="4"/>
      <c r="FKM89" s="4"/>
      <c r="FKN89" s="4"/>
      <c r="FKO89" s="4"/>
      <c r="FKP89" s="4"/>
      <c r="FKQ89" s="4"/>
      <c r="FKR89" s="4"/>
      <c r="FKS89" s="4"/>
      <c r="FKT89" s="4"/>
      <c r="FKU89" s="4"/>
      <c r="FKV89" s="4"/>
      <c r="FKW89" s="4"/>
      <c r="FKX89" s="4"/>
      <c r="FKY89" s="4"/>
      <c r="FKZ89" s="4"/>
      <c r="FLA89" s="4"/>
      <c r="FLB89" s="4"/>
      <c r="FLC89" s="4"/>
      <c r="FLD89" s="4"/>
      <c r="FLE89" s="4"/>
      <c r="FLF89" s="4"/>
      <c r="FLG89" s="4"/>
      <c r="FLH89" s="4"/>
      <c r="FLI89" s="4"/>
      <c r="FLJ89" s="4"/>
      <c r="FLK89" s="4"/>
      <c r="FLL89" s="4"/>
      <c r="FLM89" s="4"/>
      <c r="FLN89" s="4"/>
      <c r="FLO89" s="4"/>
      <c r="FLP89" s="4"/>
      <c r="FLQ89" s="4"/>
      <c r="FLR89" s="4"/>
      <c r="FLS89" s="4"/>
      <c r="FLT89" s="4"/>
      <c r="FLU89" s="4"/>
      <c r="FLV89" s="4"/>
      <c r="FLW89" s="4"/>
      <c r="FLX89" s="4"/>
      <c r="FLY89" s="4"/>
      <c r="FLZ89" s="4"/>
      <c r="FMA89" s="4"/>
      <c r="FMB89" s="4"/>
      <c r="FMC89" s="4"/>
      <c r="FMD89" s="4"/>
      <c r="FME89" s="4"/>
      <c r="FMF89" s="4"/>
      <c r="FMG89" s="4"/>
      <c r="FMH89" s="4"/>
      <c r="FMI89" s="4"/>
      <c r="FMJ89" s="4"/>
      <c r="FMK89" s="4"/>
      <c r="FML89" s="4"/>
      <c r="FMM89" s="4"/>
      <c r="FMN89" s="4"/>
      <c r="FMO89" s="4"/>
      <c r="FMP89" s="4"/>
      <c r="FMQ89" s="4"/>
      <c r="FMR89" s="4"/>
      <c r="FMS89" s="4"/>
      <c r="FMT89" s="4"/>
      <c r="FMU89" s="4"/>
      <c r="FMV89" s="4"/>
      <c r="FMW89" s="4"/>
      <c r="FMX89" s="4"/>
      <c r="FMY89" s="4"/>
      <c r="FMZ89" s="4"/>
      <c r="FNA89" s="4"/>
      <c r="FNB89" s="4"/>
      <c r="FNC89" s="4"/>
      <c r="FND89" s="4"/>
      <c r="FNE89" s="4"/>
      <c r="FNF89" s="4"/>
      <c r="FNG89" s="4"/>
      <c r="FNH89" s="4"/>
      <c r="FNI89" s="4"/>
      <c r="FNJ89" s="4"/>
      <c r="FNK89" s="4"/>
      <c r="FNL89" s="4"/>
      <c r="FNM89" s="4"/>
      <c r="FNN89" s="4"/>
      <c r="FNO89" s="4"/>
      <c r="FNP89" s="4"/>
      <c r="FNQ89" s="4"/>
      <c r="FNR89" s="4"/>
      <c r="FNS89" s="4"/>
      <c r="FNT89" s="4"/>
      <c r="FNU89" s="4"/>
      <c r="FNV89" s="4"/>
      <c r="FNW89" s="4"/>
      <c r="FNX89" s="4"/>
      <c r="FNY89" s="4"/>
      <c r="FNZ89" s="4"/>
      <c r="FOA89" s="4"/>
      <c r="FOB89" s="4"/>
      <c r="FOC89" s="4"/>
      <c r="FOD89" s="4"/>
      <c r="FOE89" s="4"/>
      <c r="FOF89" s="4"/>
      <c r="FOG89" s="4"/>
      <c r="FOH89" s="4"/>
      <c r="FOI89" s="4"/>
      <c r="FOJ89" s="4"/>
      <c r="FOK89" s="4"/>
      <c r="FOL89" s="4"/>
      <c r="FOM89" s="4"/>
      <c r="FON89" s="4"/>
      <c r="FOO89" s="4"/>
      <c r="FOP89" s="4"/>
      <c r="FOQ89" s="4"/>
      <c r="FOR89" s="4"/>
      <c r="FOS89" s="4"/>
      <c r="FOT89" s="4"/>
      <c r="FOU89" s="4"/>
      <c r="FOV89" s="4"/>
      <c r="FOW89" s="4"/>
      <c r="FOX89" s="4"/>
      <c r="FOY89" s="4"/>
      <c r="FOZ89" s="4"/>
      <c r="FPA89" s="4"/>
      <c r="FPB89" s="4"/>
      <c r="FPC89" s="4"/>
      <c r="FPD89" s="4"/>
      <c r="FPE89" s="4"/>
      <c r="FPF89" s="4"/>
      <c r="FPG89" s="4"/>
      <c r="FPH89" s="4"/>
      <c r="FPI89" s="4"/>
      <c r="FPJ89" s="4"/>
      <c r="FPK89" s="4"/>
      <c r="FPL89" s="4"/>
      <c r="FPM89" s="4"/>
      <c r="FPN89" s="4"/>
      <c r="FPO89" s="4"/>
      <c r="FPP89" s="4"/>
      <c r="FPQ89" s="4"/>
      <c r="FPR89" s="4"/>
      <c r="FPS89" s="4"/>
      <c r="FPT89" s="4"/>
      <c r="FPU89" s="4"/>
      <c r="FPV89" s="4"/>
      <c r="FPW89" s="4"/>
      <c r="FPX89" s="4"/>
      <c r="FPY89" s="4"/>
      <c r="FPZ89" s="4"/>
      <c r="FQA89" s="4"/>
      <c r="FQB89" s="4"/>
      <c r="FQC89" s="4"/>
      <c r="FQD89" s="4"/>
      <c r="FQE89" s="4"/>
      <c r="FQF89" s="4"/>
      <c r="FQG89" s="4"/>
      <c r="FQH89" s="4"/>
      <c r="FQI89" s="4"/>
      <c r="FQJ89" s="4"/>
      <c r="FQK89" s="4"/>
      <c r="FQL89" s="4"/>
      <c r="FQM89" s="4"/>
      <c r="FQN89" s="4"/>
      <c r="FQO89" s="4"/>
      <c r="FQP89" s="4"/>
      <c r="FQQ89" s="4"/>
      <c r="FQR89" s="4"/>
      <c r="FQS89" s="4"/>
      <c r="FQT89" s="4"/>
      <c r="FQU89" s="4"/>
      <c r="FQV89" s="4"/>
      <c r="FQW89" s="4"/>
      <c r="FQX89" s="4"/>
      <c r="FQY89" s="4"/>
      <c r="FQZ89" s="4"/>
      <c r="FRA89" s="4"/>
      <c r="FRB89" s="4"/>
      <c r="FRC89" s="4"/>
      <c r="FRD89" s="4"/>
      <c r="FRE89" s="4"/>
      <c r="FRF89" s="4"/>
      <c r="FRG89" s="4"/>
      <c r="FRH89" s="4"/>
      <c r="FRI89" s="4"/>
      <c r="FRJ89" s="4"/>
      <c r="FRK89" s="4"/>
      <c r="FRL89" s="4"/>
      <c r="FRM89" s="4"/>
      <c r="FRN89" s="4"/>
      <c r="FRO89" s="4"/>
      <c r="FRP89" s="4"/>
      <c r="FRQ89" s="4"/>
      <c r="FRR89" s="4"/>
      <c r="FRS89" s="4"/>
      <c r="FRT89" s="4"/>
      <c r="FRU89" s="4"/>
      <c r="FRV89" s="4"/>
      <c r="FRW89" s="4"/>
      <c r="FRX89" s="4"/>
      <c r="FRY89" s="4"/>
      <c r="FRZ89" s="4"/>
      <c r="FSA89" s="4"/>
      <c r="FSB89" s="4"/>
      <c r="FSC89" s="4"/>
      <c r="FSD89" s="4"/>
      <c r="FSE89" s="4"/>
      <c r="FSF89" s="4"/>
      <c r="FSG89" s="4"/>
      <c r="FSH89" s="4"/>
      <c r="FSI89" s="4"/>
      <c r="FSJ89" s="4"/>
      <c r="FSK89" s="4"/>
      <c r="FSL89" s="4"/>
      <c r="FSM89" s="4"/>
      <c r="FSN89" s="4"/>
      <c r="FSO89" s="4"/>
      <c r="FSP89" s="4"/>
      <c r="FSQ89" s="4"/>
      <c r="FSR89" s="4"/>
      <c r="FSS89" s="4"/>
      <c r="FST89" s="4"/>
      <c r="FSU89" s="4"/>
      <c r="FSV89" s="4"/>
      <c r="FSW89" s="4"/>
      <c r="FSX89" s="4"/>
      <c r="FSY89" s="4"/>
      <c r="FSZ89" s="4"/>
      <c r="FTA89" s="4"/>
      <c r="FTB89" s="4"/>
      <c r="FTC89" s="4"/>
      <c r="FTD89" s="4"/>
      <c r="FTE89" s="4"/>
      <c r="FTF89" s="4"/>
      <c r="FTG89" s="4"/>
      <c r="FTH89" s="4"/>
      <c r="FTI89" s="4"/>
      <c r="FTJ89" s="4"/>
      <c r="FTK89" s="4"/>
      <c r="FTL89" s="4"/>
      <c r="FTM89" s="4"/>
      <c r="FTN89" s="4"/>
      <c r="FTO89" s="4"/>
      <c r="FTP89" s="4"/>
      <c r="FTQ89" s="4"/>
      <c r="FTR89" s="4"/>
      <c r="FTS89" s="4"/>
      <c r="FTT89" s="4"/>
      <c r="FTU89" s="4"/>
      <c r="FTV89" s="4"/>
      <c r="FTW89" s="4"/>
      <c r="FTX89" s="4"/>
      <c r="FTY89" s="4"/>
      <c r="FTZ89" s="4"/>
      <c r="FUA89" s="4"/>
      <c r="FUB89" s="4"/>
      <c r="FUC89" s="4"/>
      <c r="FUD89" s="4"/>
      <c r="FUE89" s="4"/>
      <c r="FUF89" s="4"/>
      <c r="FUG89" s="4"/>
      <c r="FUH89" s="4"/>
      <c r="FUI89" s="4"/>
      <c r="FUJ89" s="4"/>
      <c r="FUK89" s="4"/>
      <c r="FUL89" s="4"/>
      <c r="FUM89" s="4"/>
      <c r="FUN89" s="4"/>
      <c r="FUO89" s="4"/>
      <c r="FUP89" s="4"/>
      <c r="FUQ89" s="4"/>
      <c r="FUR89" s="4"/>
      <c r="FUS89" s="4"/>
      <c r="FUT89" s="4"/>
      <c r="FUU89" s="4"/>
      <c r="FUV89" s="4"/>
      <c r="FUW89" s="4"/>
      <c r="FUX89" s="4"/>
      <c r="FUY89" s="4"/>
      <c r="FUZ89" s="4"/>
      <c r="FVA89" s="4"/>
      <c r="FVB89" s="4"/>
      <c r="FVC89" s="4"/>
      <c r="FVD89" s="4"/>
      <c r="FVE89" s="4"/>
      <c r="FVF89" s="4"/>
      <c r="FVG89" s="4"/>
      <c r="FVH89" s="4"/>
      <c r="FVI89" s="4"/>
      <c r="FVJ89" s="4"/>
      <c r="FVK89" s="4"/>
      <c r="FVL89" s="4"/>
      <c r="FVM89" s="4"/>
      <c r="FVN89" s="4"/>
      <c r="FVO89" s="4"/>
      <c r="FVP89" s="4"/>
      <c r="FVQ89" s="4"/>
      <c r="FVR89" s="4"/>
      <c r="FVS89" s="4"/>
      <c r="FVT89" s="4"/>
      <c r="FVU89" s="4"/>
      <c r="FVV89" s="4"/>
      <c r="FVW89" s="4"/>
      <c r="FVX89" s="4"/>
      <c r="FVY89" s="4"/>
      <c r="FVZ89" s="4"/>
      <c r="FWA89" s="4"/>
      <c r="FWB89" s="4"/>
      <c r="FWC89" s="4"/>
      <c r="FWD89" s="4"/>
      <c r="FWE89" s="4"/>
      <c r="FWF89" s="4"/>
      <c r="FWG89" s="4"/>
      <c r="FWH89" s="4"/>
      <c r="FWI89" s="4"/>
      <c r="FWJ89" s="4"/>
      <c r="FWK89" s="4"/>
      <c r="FWL89" s="4"/>
      <c r="FWM89" s="4"/>
      <c r="FWN89" s="4"/>
      <c r="FWO89" s="4"/>
      <c r="FWP89" s="4"/>
      <c r="FWQ89" s="4"/>
      <c r="FWR89" s="4"/>
      <c r="FWS89" s="4"/>
      <c r="FWT89" s="4"/>
      <c r="FWU89" s="4"/>
      <c r="FWV89" s="4"/>
      <c r="FWW89" s="4"/>
      <c r="FWX89" s="4"/>
      <c r="FWY89" s="4"/>
      <c r="FWZ89" s="4"/>
      <c r="FXA89" s="4"/>
      <c r="FXB89" s="4"/>
      <c r="FXC89" s="4"/>
      <c r="FXD89" s="4"/>
      <c r="FXE89" s="4"/>
      <c r="FXF89" s="4"/>
      <c r="FXG89" s="4"/>
      <c r="FXH89" s="4"/>
      <c r="FXI89" s="4"/>
      <c r="FXJ89" s="4"/>
      <c r="FXK89" s="4"/>
      <c r="FXL89" s="4"/>
      <c r="FXM89" s="4"/>
      <c r="FXN89" s="4"/>
      <c r="FXO89" s="4"/>
      <c r="FXP89" s="4"/>
      <c r="FXQ89" s="4"/>
      <c r="FXR89" s="4"/>
      <c r="FXS89" s="4"/>
      <c r="FXT89" s="4"/>
      <c r="FXU89" s="4"/>
      <c r="FXV89" s="4"/>
      <c r="FXW89" s="4"/>
      <c r="FXX89" s="4"/>
      <c r="FXY89" s="4"/>
      <c r="FXZ89" s="4"/>
      <c r="FYA89" s="4"/>
      <c r="FYB89" s="4"/>
      <c r="FYC89" s="4"/>
      <c r="FYD89" s="4"/>
      <c r="FYE89" s="4"/>
      <c r="FYF89" s="4"/>
      <c r="FYG89" s="4"/>
      <c r="FYH89" s="4"/>
      <c r="FYI89" s="4"/>
      <c r="FYJ89" s="4"/>
      <c r="FYK89" s="4"/>
      <c r="FYL89" s="4"/>
      <c r="FYM89" s="4"/>
      <c r="FYN89" s="4"/>
      <c r="FYO89" s="4"/>
      <c r="FYP89" s="4"/>
      <c r="FYQ89" s="4"/>
      <c r="FYR89" s="4"/>
      <c r="FYS89" s="4"/>
      <c r="FYT89" s="4"/>
      <c r="FYU89" s="4"/>
      <c r="FYV89" s="4"/>
      <c r="FYW89" s="4"/>
      <c r="FYX89" s="4"/>
      <c r="FYY89" s="4"/>
      <c r="FYZ89" s="4"/>
      <c r="FZA89" s="4"/>
      <c r="FZB89" s="4"/>
      <c r="FZC89" s="4"/>
      <c r="FZD89" s="4"/>
      <c r="FZE89" s="4"/>
      <c r="FZF89" s="4"/>
      <c r="FZG89" s="4"/>
      <c r="FZH89" s="4"/>
      <c r="FZI89" s="4"/>
      <c r="FZJ89" s="4"/>
      <c r="FZK89" s="4"/>
      <c r="FZL89" s="4"/>
      <c r="FZM89" s="4"/>
      <c r="FZN89" s="4"/>
      <c r="FZO89" s="4"/>
      <c r="FZP89" s="4"/>
      <c r="FZQ89" s="4"/>
      <c r="FZR89" s="4"/>
      <c r="FZS89" s="4"/>
      <c r="FZT89" s="4"/>
      <c r="FZU89" s="4"/>
      <c r="FZV89" s="4"/>
      <c r="FZW89" s="4"/>
      <c r="FZX89" s="4"/>
      <c r="FZY89" s="4"/>
      <c r="FZZ89" s="4"/>
      <c r="GAA89" s="4"/>
      <c r="GAB89" s="4"/>
      <c r="GAC89" s="4"/>
      <c r="GAD89" s="4"/>
      <c r="GAE89" s="4"/>
      <c r="GAF89" s="4"/>
      <c r="GAG89" s="4"/>
      <c r="GAH89" s="4"/>
      <c r="GAI89" s="4"/>
      <c r="GAJ89" s="4"/>
      <c r="GAK89" s="4"/>
      <c r="GAL89" s="4"/>
      <c r="GAM89" s="4"/>
      <c r="GAN89" s="4"/>
      <c r="GAO89" s="4"/>
      <c r="GAP89" s="4"/>
      <c r="GAQ89" s="4"/>
      <c r="GAR89" s="4"/>
      <c r="GAS89" s="4"/>
      <c r="GAT89" s="4"/>
      <c r="GAU89" s="4"/>
      <c r="GAV89" s="4"/>
      <c r="GAW89" s="4"/>
      <c r="GAX89" s="4"/>
      <c r="GAY89" s="4"/>
      <c r="GAZ89" s="4"/>
      <c r="GBA89" s="4"/>
      <c r="GBB89" s="4"/>
      <c r="GBC89" s="4"/>
      <c r="GBD89" s="4"/>
      <c r="GBE89" s="4"/>
      <c r="GBF89" s="4"/>
      <c r="GBG89" s="4"/>
      <c r="GBH89" s="4"/>
      <c r="GBI89" s="4"/>
      <c r="GBJ89" s="4"/>
      <c r="GBK89" s="4"/>
      <c r="GBL89" s="4"/>
      <c r="GBM89" s="4"/>
      <c r="GBN89" s="4"/>
      <c r="GBO89" s="4"/>
      <c r="GBP89" s="4"/>
      <c r="GBQ89" s="4"/>
      <c r="GBR89" s="4"/>
      <c r="GBS89" s="4"/>
      <c r="GBT89" s="4"/>
      <c r="GBU89" s="4"/>
      <c r="GBV89" s="4"/>
      <c r="GBW89" s="4"/>
      <c r="GBX89" s="4"/>
      <c r="GBY89" s="4"/>
      <c r="GBZ89" s="4"/>
      <c r="GCA89" s="4"/>
      <c r="GCB89" s="4"/>
      <c r="GCC89" s="4"/>
      <c r="GCD89" s="4"/>
      <c r="GCE89" s="4"/>
      <c r="GCF89" s="4"/>
      <c r="GCG89" s="4"/>
      <c r="GCH89" s="4"/>
      <c r="GCI89" s="4"/>
      <c r="GCJ89" s="4"/>
      <c r="GCK89" s="4"/>
      <c r="GCL89" s="4"/>
      <c r="GCM89" s="4"/>
      <c r="GCN89" s="4"/>
      <c r="GCO89" s="4"/>
      <c r="GCP89" s="4"/>
      <c r="GCQ89" s="4"/>
      <c r="GCR89" s="4"/>
      <c r="GCS89" s="4"/>
      <c r="GCT89" s="4"/>
      <c r="GCU89" s="4"/>
      <c r="GCV89" s="4"/>
      <c r="GCW89" s="4"/>
      <c r="GCX89" s="4"/>
      <c r="GCY89" s="4"/>
      <c r="GCZ89" s="4"/>
      <c r="GDA89" s="4"/>
      <c r="GDB89" s="4"/>
      <c r="GDC89" s="4"/>
      <c r="GDD89" s="4"/>
      <c r="GDE89" s="4"/>
      <c r="GDF89" s="4"/>
      <c r="GDG89" s="4"/>
      <c r="GDH89" s="4"/>
      <c r="GDI89" s="4"/>
      <c r="GDJ89" s="4"/>
      <c r="GDK89" s="4"/>
      <c r="GDL89" s="4"/>
      <c r="GDM89" s="4"/>
      <c r="GDN89" s="4"/>
      <c r="GDO89" s="4"/>
      <c r="GDP89" s="4"/>
      <c r="GDQ89" s="4"/>
      <c r="GDR89" s="4"/>
      <c r="GDS89" s="4"/>
      <c r="GDT89" s="4"/>
      <c r="GDU89" s="4"/>
      <c r="GDV89" s="4"/>
      <c r="GDW89" s="4"/>
      <c r="GDX89" s="4"/>
      <c r="GDY89" s="4"/>
      <c r="GDZ89" s="4"/>
      <c r="GEA89" s="4"/>
      <c r="GEB89" s="4"/>
      <c r="GEC89" s="4"/>
      <c r="GED89" s="4"/>
      <c r="GEE89" s="4"/>
      <c r="GEF89" s="4"/>
      <c r="GEG89" s="4"/>
      <c r="GEH89" s="4"/>
      <c r="GEI89" s="4"/>
      <c r="GEJ89" s="4"/>
      <c r="GEK89" s="4"/>
      <c r="GEL89" s="4"/>
      <c r="GEM89" s="4"/>
      <c r="GEN89" s="4"/>
      <c r="GEO89" s="4"/>
      <c r="GEP89" s="4"/>
      <c r="GEQ89" s="4"/>
      <c r="GER89" s="4"/>
      <c r="GES89" s="4"/>
      <c r="GET89" s="4"/>
      <c r="GEU89" s="4"/>
      <c r="GEV89" s="4"/>
      <c r="GEW89" s="4"/>
      <c r="GEX89" s="4"/>
      <c r="GEY89" s="4"/>
      <c r="GEZ89" s="4"/>
      <c r="GFA89" s="4"/>
      <c r="GFB89" s="4"/>
      <c r="GFC89" s="4"/>
      <c r="GFD89" s="4"/>
      <c r="GFE89" s="4"/>
      <c r="GFF89" s="4"/>
      <c r="GFG89" s="4"/>
      <c r="GFH89" s="4"/>
      <c r="GFI89" s="4"/>
      <c r="GFJ89" s="4"/>
      <c r="GFK89" s="4"/>
      <c r="GFL89" s="4"/>
      <c r="GFM89" s="4"/>
      <c r="GFN89" s="4"/>
      <c r="GFO89" s="4"/>
      <c r="GFP89" s="4"/>
      <c r="GFQ89" s="4"/>
      <c r="GFR89" s="4"/>
      <c r="GFS89" s="4"/>
      <c r="GFT89" s="4"/>
      <c r="GFU89" s="4"/>
      <c r="GFV89" s="4"/>
      <c r="GFW89" s="4"/>
      <c r="GFX89" s="4"/>
      <c r="GFY89" s="4"/>
      <c r="GFZ89" s="4"/>
      <c r="GGA89" s="4"/>
      <c r="GGB89" s="4"/>
      <c r="GGC89" s="4"/>
      <c r="GGD89" s="4"/>
      <c r="GGE89" s="4"/>
      <c r="GGF89" s="4"/>
      <c r="GGG89" s="4"/>
      <c r="GGH89" s="4"/>
      <c r="GGI89" s="4"/>
      <c r="GGJ89" s="4"/>
      <c r="GGK89" s="4"/>
      <c r="GGL89" s="4"/>
      <c r="GGM89" s="4"/>
      <c r="GGN89" s="4"/>
      <c r="GGO89" s="4"/>
      <c r="GGP89" s="4"/>
      <c r="GGQ89" s="4"/>
      <c r="GGR89" s="4"/>
      <c r="GGS89" s="4"/>
      <c r="GGT89" s="4"/>
      <c r="GGU89" s="4"/>
      <c r="GGV89" s="4"/>
      <c r="GGW89" s="4"/>
      <c r="GGX89" s="4"/>
      <c r="GGY89" s="4"/>
      <c r="GGZ89" s="4"/>
      <c r="GHA89" s="4"/>
      <c r="GHB89" s="4"/>
      <c r="GHC89" s="4"/>
      <c r="GHD89" s="4"/>
      <c r="GHE89" s="4"/>
      <c r="GHF89" s="4"/>
      <c r="GHG89" s="4"/>
      <c r="GHH89" s="4"/>
      <c r="GHI89" s="4"/>
      <c r="GHJ89" s="4"/>
      <c r="GHK89" s="4"/>
      <c r="GHL89" s="4"/>
      <c r="GHM89" s="4"/>
      <c r="GHN89" s="4"/>
      <c r="GHO89" s="4"/>
      <c r="GHP89" s="4"/>
      <c r="GHQ89" s="4"/>
      <c r="GHR89" s="4"/>
      <c r="GHS89" s="4"/>
      <c r="GHT89" s="4"/>
      <c r="GHU89" s="4"/>
      <c r="GHV89" s="4"/>
      <c r="GHW89" s="4"/>
      <c r="GHX89" s="4"/>
      <c r="GHY89" s="4"/>
      <c r="GHZ89" s="4"/>
      <c r="GIA89" s="4"/>
      <c r="GIB89" s="4"/>
      <c r="GIC89" s="4"/>
      <c r="GID89" s="4"/>
      <c r="GIE89" s="4"/>
      <c r="GIF89" s="4"/>
      <c r="GIG89" s="4"/>
      <c r="GIH89" s="4"/>
      <c r="GII89" s="4"/>
      <c r="GIJ89" s="4"/>
      <c r="GIK89" s="4"/>
      <c r="GIL89" s="4"/>
      <c r="GIM89" s="4"/>
      <c r="GIN89" s="4"/>
      <c r="GIO89" s="4"/>
      <c r="GIP89" s="4"/>
      <c r="GIQ89" s="4"/>
      <c r="GIR89" s="4"/>
      <c r="GIS89" s="4"/>
      <c r="GIT89" s="4"/>
      <c r="GIU89" s="4"/>
      <c r="GIV89" s="4"/>
      <c r="GIW89" s="4"/>
      <c r="GIX89" s="4"/>
      <c r="GIY89" s="4"/>
      <c r="GIZ89" s="4"/>
      <c r="GJA89" s="4"/>
      <c r="GJB89" s="4"/>
      <c r="GJC89" s="4"/>
      <c r="GJD89" s="4"/>
      <c r="GJE89" s="4"/>
      <c r="GJF89" s="4"/>
      <c r="GJG89" s="4"/>
      <c r="GJH89" s="4"/>
      <c r="GJI89" s="4"/>
      <c r="GJJ89" s="4"/>
      <c r="GJK89" s="4"/>
      <c r="GJL89" s="4"/>
      <c r="GJM89" s="4"/>
      <c r="GJN89" s="4"/>
      <c r="GJO89" s="4"/>
      <c r="GJP89" s="4"/>
      <c r="GJQ89" s="4"/>
      <c r="GJR89" s="4"/>
      <c r="GJS89" s="4"/>
      <c r="GJT89" s="4"/>
      <c r="GJU89" s="4"/>
      <c r="GJV89" s="4"/>
      <c r="GJW89" s="4"/>
      <c r="GJX89" s="4"/>
      <c r="GJY89" s="4"/>
      <c r="GJZ89" s="4"/>
      <c r="GKA89" s="4"/>
      <c r="GKB89" s="4"/>
      <c r="GKC89" s="4"/>
      <c r="GKD89" s="4"/>
      <c r="GKE89" s="4"/>
      <c r="GKF89" s="4"/>
      <c r="GKG89" s="4"/>
      <c r="GKH89" s="4"/>
      <c r="GKI89" s="4"/>
      <c r="GKJ89" s="4"/>
      <c r="GKK89" s="4"/>
      <c r="GKL89" s="4"/>
      <c r="GKM89" s="4"/>
      <c r="GKN89" s="4"/>
      <c r="GKO89" s="4"/>
      <c r="GKP89" s="4"/>
      <c r="GKQ89" s="4"/>
      <c r="GKR89" s="4"/>
      <c r="GKS89" s="4"/>
      <c r="GKT89" s="4"/>
      <c r="GKU89" s="4"/>
      <c r="GKV89" s="4"/>
      <c r="GKW89" s="4"/>
      <c r="GKX89" s="4"/>
      <c r="GKY89" s="4"/>
      <c r="GKZ89" s="4"/>
      <c r="GLA89" s="4"/>
      <c r="GLB89" s="4"/>
      <c r="GLC89" s="4"/>
      <c r="GLD89" s="4"/>
      <c r="GLE89" s="4"/>
      <c r="GLF89" s="4"/>
      <c r="GLG89" s="4"/>
      <c r="GLH89" s="4"/>
      <c r="GLI89" s="4"/>
      <c r="GLJ89" s="4"/>
      <c r="GLK89" s="4"/>
      <c r="GLL89" s="4"/>
      <c r="GLM89" s="4"/>
      <c r="GLN89" s="4"/>
      <c r="GLO89" s="4"/>
      <c r="GLP89" s="4"/>
      <c r="GLQ89" s="4"/>
      <c r="GLR89" s="4"/>
      <c r="GLS89" s="4"/>
      <c r="GLT89" s="4"/>
      <c r="GLU89" s="4"/>
      <c r="GLV89" s="4"/>
      <c r="GLW89" s="4"/>
      <c r="GLX89" s="4"/>
      <c r="GLY89" s="4"/>
      <c r="GLZ89" s="4"/>
      <c r="GMA89" s="4"/>
      <c r="GMB89" s="4"/>
      <c r="GMC89" s="4"/>
      <c r="GMD89" s="4"/>
      <c r="GME89" s="4"/>
      <c r="GMF89" s="4"/>
      <c r="GMG89" s="4"/>
      <c r="GMH89" s="4"/>
      <c r="GMI89" s="4"/>
      <c r="GMJ89" s="4"/>
      <c r="GMK89" s="4"/>
      <c r="GML89" s="4"/>
      <c r="GMM89" s="4"/>
      <c r="GMN89" s="4"/>
      <c r="GMO89" s="4"/>
      <c r="GMP89" s="4"/>
      <c r="GMQ89" s="4"/>
      <c r="GMR89" s="4"/>
      <c r="GMS89" s="4"/>
      <c r="GMT89" s="4"/>
      <c r="GMU89" s="4"/>
      <c r="GMV89" s="4"/>
      <c r="GMW89" s="4"/>
      <c r="GMX89" s="4"/>
      <c r="GMY89" s="4"/>
      <c r="GMZ89" s="4"/>
      <c r="GNA89" s="4"/>
      <c r="GNB89" s="4"/>
      <c r="GNC89" s="4"/>
      <c r="GND89" s="4"/>
      <c r="GNE89" s="4"/>
      <c r="GNF89" s="4"/>
      <c r="GNG89" s="4"/>
      <c r="GNH89" s="4"/>
      <c r="GNI89" s="4"/>
      <c r="GNJ89" s="4"/>
      <c r="GNK89" s="4"/>
      <c r="GNL89" s="4"/>
      <c r="GNM89" s="4"/>
      <c r="GNN89" s="4"/>
      <c r="GNO89" s="4"/>
      <c r="GNP89" s="4"/>
      <c r="GNQ89" s="4"/>
      <c r="GNR89" s="4"/>
      <c r="GNS89" s="4"/>
      <c r="GNT89" s="4"/>
      <c r="GNU89" s="4"/>
      <c r="GNV89" s="4"/>
      <c r="GNW89" s="4"/>
      <c r="GNX89" s="4"/>
      <c r="GNY89" s="4"/>
      <c r="GNZ89" s="4"/>
      <c r="GOA89" s="4"/>
      <c r="GOB89" s="4"/>
      <c r="GOC89" s="4"/>
      <c r="GOD89" s="4"/>
      <c r="GOE89" s="4"/>
      <c r="GOF89" s="4"/>
      <c r="GOG89" s="4"/>
      <c r="GOH89" s="4"/>
      <c r="GOI89" s="4"/>
      <c r="GOJ89" s="4"/>
      <c r="GOK89" s="4"/>
      <c r="GOL89" s="4"/>
      <c r="GOM89" s="4"/>
      <c r="GON89" s="4"/>
      <c r="GOO89" s="4"/>
      <c r="GOP89" s="4"/>
      <c r="GOQ89" s="4"/>
      <c r="GOR89" s="4"/>
      <c r="GOS89" s="4"/>
      <c r="GOT89" s="4"/>
      <c r="GOU89" s="4"/>
      <c r="GOV89" s="4"/>
      <c r="GOW89" s="4"/>
      <c r="GOX89" s="4"/>
      <c r="GOY89" s="4"/>
      <c r="GOZ89" s="4"/>
      <c r="GPA89" s="4"/>
      <c r="GPB89" s="4"/>
      <c r="GPC89" s="4"/>
      <c r="GPD89" s="4"/>
      <c r="GPE89" s="4"/>
      <c r="GPF89" s="4"/>
      <c r="GPG89" s="4"/>
      <c r="GPH89" s="4"/>
      <c r="GPI89" s="4"/>
      <c r="GPJ89" s="4"/>
      <c r="GPK89" s="4"/>
      <c r="GPL89" s="4"/>
      <c r="GPM89" s="4"/>
      <c r="GPN89" s="4"/>
      <c r="GPO89" s="4"/>
      <c r="GPP89" s="4"/>
      <c r="GPQ89" s="4"/>
      <c r="GPR89" s="4"/>
      <c r="GPS89" s="4"/>
      <c r="GPT89" s="4"/>
      <c r="GPU89" s="4"/>
      <c r="GPV89" s="4"/>
      <c r="GPW89" s="4"/>
      <c r="GPX89" s="4"/>
      <c r="GPY89" s="4"/>
      <c r="GPZ89" s="4"/>
      <c r="GQA89" s="4"/>
      <c r="GQB89" s="4"/>
      <c r="GQC89" s="4"/>
      <c r="GQD89" s="4"/>
      <c r="GQE89" s="4"/>
      <c r="GQF89" s="4"/>
      <c r="GQG89" s="4"/>
      <c r="GQH89" s="4"/>
      <c r="GQI89" s="4"/>
      <c r="GQJ89" s="4"/>
      <c r="GQK89" s="4"/>
      <c r="GQL89" s="4"/>
      <c r="GQM89" s="4"/>
      <c r="GQN89" s="4"/>
      <c r="GQO89" s="4"/>
      <c r="GQP89" s="4"/>
      <c r="GQQ89" s="4"/>
      <c r="GQR89" s="4"/>
      <c r="GQS89" s="4"/>
      <c r="GQT89" s="4"/>
      <c r="GQU89" s="4"/>
      <c r="GQV89" s="4"/>
      <c r="GQW89" s="4"/>
      <c r="GQX89" s="4"/>
      <c r="GQY89" s="4"/>
      <c r="GQZ89" s="4"/>
      <c r="GRA89" s="4"/>
      <c r="GRB89" s="4"/>
      <c r="GRC89" s="4"/>
      <c r="GRD89" s="4"/>
      <c r="GRE89" s="4"/>
      <c r="GRF89" s="4"/>
      <c r="GRG89" s="4"/>
      <c r="GRH89" s="4"/>
      <c r="GRI89" s="4"/>
      <c r="GRJ89" s="4"/>
      <c r="GRK89" s="4"/>
      <c r="GRL89" s="4"/>
      <c r="GRM89" s="4"/>
      <c r="GRN89" s="4"/>
      <c r="GRO89" s="4"/>
      <c r="GRP89" s="4"/>
      <c r="GRQ89" s="4"/>
      <c r="GRR89" s="4"/>
      <c r="GRS89" s="4"/>
      <c r="GRT89" s="4"/>
      <c r="GRU89" s="4"/>
      <c r="GRV89" s="4"/>
      <c r="GRW89" s="4"/>
      <c r="GRX89" s="4"/>
      <c r="GRY89" s="4"/>
      <c r="GRZ89" s="4"/>
      <c r="GSA89" s="4"/>
      <c r="GSB89" s="4"/>
      <c r="GSC89" s="4"/>
      <c r="GSD89" s="4"/>
      <c r="GSE89" s="4"/>
      <c r="GSF89" s="4"/>
      <c r="GSG89" s="4"/>
      <c r="GSH89" s="4"/>
      <c r="GSI89" s="4"/>
      <c r="GSJ89" s="4"/>
      <c r="GSK89" s="4"/>
      <c r="GSL89" s="4"/>
      <c r="GSM89" s="4"/>
      <c r="GSN89" s="4"/>
      <c r="GSO89" s="4"/>
      <c r="GSP89" s="4"/>
      <c r="GSQ89" s="4"/>
      <c r="GSR89" s="4"/>
      <c r="GSS89" s="4"/>
      <c r="GST89" s="4"/>
      <c r="GSU89" s="4"/>
      <c r="GSV89" s="4"/>
      <c r="GSW89" s="4"/>
      <c r="GSX89" s="4"/>
      <c r="GSY89" s="4"/>
      <c r="GSZ89" s="4"/>
      <c r="GTA89" s="4"/>
      <c r="GTB89" s="4"/>
      <c r="GTC89" s="4"/>
      <c r="GTD89" s="4"/>
      <c r="GTE89" s="4"/>
      <c r="GTF89" s="4"/>
      <c r="GTG89" s="4"/>
      <c r="GTH89" s="4"/>
      <c r="GTI89" s="4"/>
      <c r="GTJ89" s="4"/>
      <c r="GTK89" s="4"/>
      <c r="GTL89" s="4"/>
      <c r="GTM89" s="4"/>
      <c r="GTN89" s="4"/>
      <c r="GTO89" s="4"/>
      <c r="GTP89" s="4"/>
      <c r="GTQ89" s="4"/>
      <c r="GTR89" s="4"/>
      <c r="GTS89" s="4"/>
      <c r="GTT89" s="4"/>
      <c r="GTU89" s="4"/>
      <c r="GTV89" s="4"/>
      <c r="GTW89" s="4"/>
      <c r="GTX89" s="4"/>
      <c r="GTY89" s="4"/>
      <c r="GTZ89" s="4"/>
      <c r="GUA89" s="4"/>
      <c r="GUB89" s="4"/>
      <c r="GUC89" s="4"/>
      <c r="GUD89" s="4"/>
      <c r="GUE89" s="4"/>
      <c r="GUF89" s="4"/>
      <c r="GUG89" s="4"/>
      <c r="GUH89" s="4"/>
      <c r="GUI89" s="4"/>
      <c r="GUJ89" s="4"/>
      <c r="GUK89" s="4"/>
      <c r="GUL89" s="4"/>
      <c r="GUM89" s="4"/>
      <c r="GUN89" s="4"/>
      <c r="GUO89" s="4"/>
      <c r="GUP89" s="4"/>
      <c r="GUQ89" s="4"/>
      <c r="GUR89" s="4"/>
      <c r="GUS89" s="4"/>
      <c r="GUT89" s="4"/>
      <c r="GUU89" s="4"/>
      <c r="GUV89" s="4"/>
      <c r="GUW89" s="4"/>
      <c r="GUX89" s="4"/>
      <c r="GUY89" s="4"/>
      <c r="GUZ89" s="4"/>
      <c r="GVA89" s="4"/>
      <c r="GVB89" s="4"/>
      <c r="GVC89" s="4"/>
      <c r="GVD89" s="4"/>
      <c r="GVE89" s="4"/>
      <c r="GVF89" s="4"/>
      <c r="GVG89" s="4"/>
      <c r="GVH89" s="4"/>
      <c r="GVI89" s="4"/>
      <c r="GVJ89" s="4"/>
      <c r="GVK89" s="4"/>
      <c r="GVL89" s="4"/>
      <c r="GVM89" s="4"/>
      <c r="GVN89" s="4"/>
      <c r="GVO89" s="4"/>
      <c r="GVP89" s="4"/>
      <c r="GVQ89" s="4"/>
      <c r="GVR89" s="4"/>
      <c r="GVS89" s="4"/>
      <c r="GVT89" s="4"/>
      <c r="GVU89" s="4"/>
      <c r="GVV89" s="4"/>
      <c r="GVW89" s="4"/>
      <c r="GVX89" s="4"/>
      <c r="GVY89" s="4"/>
      <c r="GVZ89" s="4"/>
      <c r="GWA89" s="4"/>
      <c r="GWB89" s="4"/>
      <c r="GWC89" s="4"/>
      <c r="GWD89" s="4"/>
      <c r="GWE89" s="4"/>
      <c r="GWF89" s="4"/>
      <c r="GWG89" s="4"/>
      <c r="GWH89" s="4"/>
      <c r="GWI89" s="4"/>
      <c r="GWJ89" s="4"/>
      <c r="GWK89" s="4"/>
      <c r="GWL89" s="4"/>
      <c r="GWM89" s="4"/>
      <c r="GWN89" s="4"/>
      <c r="GWO89" s="4"/>
      <c r="GWP89" s="4"/>
      <c r="GWQ89" s="4"/>
      <c r="GWR89" s="4"/>
      <c r="GWS89" s="4"/>
      <c r="GWT89" s="4"/>
      <c r="GWU89" s="4"/>
      <c r="GWV89" s="4"/>
      <c r="GWW89" s="4"/>
      <c r="GWX89" s="4"/>
      <c r="GWY89" s="4"/>
      <c r="GWZ89" s="4"/>
      <c r="GXA89" s="4"/>
      <c r="GXB89" s="4"/>
      <c r="GXC89" s="4"/>
      <c r="GXD89" s="4"/>
      <c r="GXE89" s="4"/>
      <c r="GXF89" s="4"/>
      <c r="GXG89" s="4"/>
      <c r="GXH89" s="4"/>
      <c r="GXI89" s="4"/>
      <c r="GXJ89" s="4"/>
      <c r="GXK89" s="4"/>
      <c r="GXL89" s="4"/>
      <c r="GXM89" s="4"/>
      <c r="GXN89" s="4"/>
      <c r="GXO89" s="4"/>
      <c r="GXP89" s="4"/>
      <c r="GXQ89" s="4"/>
      <c r="GXR89" s="4"/>
      <c r="GXS89" s="4"/>
      <c r="GXT89" s="4"/>
      <c r="GXU89" s="4"/>
      <c r="GXV89" s="4"/>
      <c r="GXW89" s="4"/>
      <c r="GXX89" s="4"/>
      <c r="GXY89" s="4"/>
      <c r="GXZ89" s="4"/>
      <c r="GYA89" s="4"/>
      <c r="GYB89" s="4"/>
      <c r="GYC89" s="4"/>
      <c r="GYD89" s="4"/>
      <c r="GYE89" s="4"/>
      <c r="GYF89" s="4"/>
      <c r="GYG89" s="4"/>
      <c r="GYH89" s="4"/>
      <c r="GYI89" s="4"/>
      <c r="GYJ89" s="4"/>
      <c r="GYK89" s="4"/>
      <c r="GYL89" s="4"/>
      <c r="GYM89" s="4"/>
      <c r="GYN89" s="4"/>
      <c r="GYO89" s="4"/>
      <c r="GYP89" s="4"/>
      <c r="GYQ89" s="4"/>
      <c r="GYR89" s="4"/>
      <c r="GYS89" s="4"/>
      <c r="GYT89" s="4"/>
      <c r="GYU89" s="4"/>
      <c r="GYV89" s="4"/>
      <c r="GYW89" s="4"/>
      <c r="GYX89" s="4"/>
      <c r="GYY89" s="4"/>
      <c r="GYZ89" s="4"/>
      <c r="GZA89" s="4"/>
      <c r="GZB89" s="4"/>
      <c r="GZC89" s="4"/>
      <c r="GZD89" s="4"/>
      <c r="GZE89" s="4"/>
      <c r="GZF89" s="4"/>
      <c r="GZG89" s="4"/>
      <c r="GZH89" s="4"/>
      <c r="GZI89" s="4"/>
      <c r="GZJ89" s="4"/>
      <c r="GZK89" s="4"/>
      <c r="GZL89" s="4"/>
      <c r="GZM89" s="4"/>
      <c r="GZN89" s="4"/>
      <c r="GZO89" s="4"/>
      <c r="GZP89" s="4"/>
      <c r="GZQ89" s="4"/>
      <c r="GZR89" s="4"/>
      <c r="GZS89" s="4"/>
      <c r="GZT89" s="4"/>
      <c r="GZU89" s="4"/>
      <c r="GZV89" s="4"/>
      <c r="GZW89" s="4"/>
      <c r="GZX89" s="4"/>
      <c r="GZY89" s="4"/>
      <c r="GZZ89" s="4"/>
      <c r="HAA89" s="4"/>
      <c r="HAB89" s="4"/>
      <c r="HAC89" s="4"/>
      <c r="HAD89" s="4"/>
      <c r="HAE89" s="4"/>
      <c r="HAF89" s="4"/>
      <c r="HAG89" s="4"/>
      <c r="HAH89" s="4"/>
      <c r="HAI89" s="4"/>
      <c r="HAJ89" s="4"/>
      <c r="HAK89" s="4"/>
      <c r="HAL89" s="4"/>
      <c r="HAM89" s="4"/>
      <c r="HAN89" s="4"/>
      <c r="HAO89" s="4"/>
      <c r="HAP89" s="4"/>
      <c r="HAQ89" s="4"/>
      <c r="HAR89" s="4"/>
      <c r="HAS89" s="4"/>
      <c r="HAT89" s="4"/>
      <c r="HAU89" s="4"/>
      <c r="HAV89" s="4"/>
      <c r="HAW89" s="4"/>
      <c r="HAX89" s="4"/>
      <c r="HAY89" s="4"/>
      <c r="HAZ89" s="4"/>
      <c r="HBA89" s="4"/>
      <c r="HBB89" s="4"/>
      <c r="HBC89" s="4"/>
      <c r="HBD89" s="4"/>
      <c r="HBE89" s="4"/>
      <c r="HBF89" s="4"/>
      <c r="HBG89" s="4"/>
      <c r="HBH89" s="4"/>
      <c r="HBI89" s="4"/>
      <c r="HBJ89" s="4"/>
      <c r="HBK89" s="4"/>
      <c r="HBL89" s="4"/>
      <c r="HBM89" s="4"/>
      <c r="HBN89" s="4"/>
      <c r="HBO89" s="4"/>
      <c r="HBP89" s="4"/>
      <c r="HBQ89" s="4"/>
      <c r="HBR89" s="4"/>
      <c r="HBS89" s="4"/>
      <c r="HBT89" s="4"/>
      <c r="HBU89" s="4"/>
      <c r="HBV89" s="4"/>
      <c r="HBW89" s="4"/>
      <c r="HBX89" s="4"/>
      <c r="HBY89" s="4"/>
      <c r="HBZ89" s="4"/>
      <c r="HCA89" s="4"/>
      <c r="HCB89" s="4"/>
      <c r="HCC89" s="4"/>
      <c r="HCD89" s="4"/>
      <c r="HCE89" s="4"/>
      <c r="HCF89" s="4"/>
      <c r="HCG89" s="4"/>
      <c r="HCH89" s="4"/>
      <c r="HCI89" s="4"/>
      <c r="HCJ89" s="4"/>
      <c r="HCK89" s="4"/>
      <c r="HCL89" s="4"/>
      <c r="HCM89" s="4"/>
      <c r="HCN89" s="4"/>
      <c r="HCO89" s="4"/>
      <c r="HCP89" s="4"/>
      <c r="HCQ89" s="4"/>
      <c r="HCR89" s="4"/>
      <c r="HCS89" s="4"/>
      <c r="HCT89" s="4"/>
      <c r="HCU89" s="4"/>
      <c r="HCV89" s="4"/>
      <c r="HCW89" s="4"/>
      <c r="HCX89" s="4"/>
      <c r="HCY89" s="4"/>
      <c r="HCZ89" s="4"/>
      <c r="HDA89" s="4"/>
      <c r="HDB89" s="4"/>
      <c r="HDC89" s="4"/>
      <c r="HDD89" s="4"/>
      <c r="HDE89" s="4"/>
      <c r="HDF89" s="4"/>
      <c r="HDG89" s="4"/>
      <c r="HDH89" s="4"/>
      <c r="HDI89" s="4"/>
      <c r="HDJ89" s="4"/>
      <c r="HDK89" s="4"/>
      <c r="HDL89" s="4"/>
      <c r="HDM89" s="4"/>
      <c r="HDN89" s="4"/>
      <c r="HDO89" s="4"/>
      <c r="HDP89" s="4"/>
      <c r="HDQ89" s="4"/>
      <c r="HDR89" s="4"/>
      <c r="HDS89" s="4"/>
      <c r="HDT89" s="4"/>
      <c r="HDU89" s="4"/>
      <c r="HDV89" s="4"/>
      <c r="HDW89" s="4"/>
      <c r="HDX89" s="4"/>
      <c r="HDY89" s="4"/>
      <c r="HDZ89" s="4"/>
      <c r="HEA89" s="4"/>
      <c r="HEB89" s="4"/>
      <c r="HEC89" s="4"/>
      <c r="HED89" s="4"/>
      <c r="HEE89" s="4"/>
      <c r="HEF89" s="4"/>
      <c r="HEG89" s="4"/>
      <c r="HEH89" s="4"/>
      <c r="HEI89" s="4"/>
      <c r="HEJ89" s="4"/>
      <c r="HEK89" s="4"/>
      <c r="HEL89" s="4"/>
      <c r="HEM89" s="4"/>
      <c r="HEN89" s="4"/>
      <c r="HEO89" s="4"/>
      <c r="HEP89" s="4"/>
      <c r="HEQ89" s="4"/>
      <c r="HER89" s="4"/>
      <c r="HES89" s="4"/>
      <c r="HET89" s="4"/>
      <c r="HEU89" s="4"/>
      <c r="HEV89" s="4"/>
      <c r="HEW89" s="4"/>
      <c r="HEX89" s="4"/>
      <c r="HEY89" s="4"/>
      <c r="HEZ89" s="4"/>
      <c r="HFA89" s="4"/>
      <c r="HFB89" s="4"/>
      <c r="HFC89" s="4"/>
      <c r="HFD89" s="4"/>
      <c r="HFE89" s="4"/>
      <c r="HFF89" s="4"/>
      <c r="HFG89" s="4"/>
      <c r="HFH89" s="4"/>
      <c r="HFI89" s="4"/>
      <c r="HFJ89" s="4"/>
      <c r="HFK89" s="4"/>
      <c r="HFL89" s="4"/>
      <c r="HFM89" s="4"/>
      <c r="HFN89" s="4"/>
      <c r="HFO89" s="4"/>
      <c r="HFP89" s="4"/>
      <c r="HFQ89" s="4"/>
      <c r="HFR89" s="4"/>
      <c r="HFS89" s="4"/>
      <c r="HFT89" s="4"/>
      <c r="HFU89" s="4"/>
      <c r="HFV89" s="4"/>
      <c r="HFW89" s="4"/>
      <c r="HFX89" s="4"/>
      <c r="HFY89" s="4"/>
      <c r="HFZ89" s="4"/>
      <c r="HGA89" s="4"/>
      <c r="HGB89" s="4"/>
      <c r="HGC89" s="4"/>
      <c r="HGD89" s="4"/>
      <c r="HGE89" s="4"/>
      <c r="HGF89" s="4"/>
      <c r="HGG89" s="4"/>
      <c r="HGH89" s="4"/>
      <c r="HGI89" s="4"/>
      <c r="HGJ89" s="4"/>
      <c r="HGK89" s="4"/>
      <c r="HGL89" s="4"/>
      <c r="HGM89" s="4"/>
      <c r="HGN89" s="4"/>
      <c r="HGO89" s="4"/>
      <c r="HGP89" s="4"/>
      <c r="HGQ89" s="4"/>
      <c r="HGR89" s="4"/>
      <c r="HGS89" s="4"/>
      <c r="HGT89" s="4"/>
      <c r="HGU89" s="4"/>
      <c r="HGV89" s="4"/>
      <c r="HGW89" s="4"/>
      <c r="HGX89" s="4"/>
      <c r="HGY89" s="4"/>
      <c r="HGZ89" s="4"/>
      <c r="HHA89" s="4"/>
      <c r="HHB89" s="4"/>
      <c r="HHC89" s="4"/>
      <c r="HHD89" s="4"/>
      <c r="HHE89" s="4"/>
      <c r="HHF89" s="4"/>
      <c r="HHG89" s="4"/>
      <c r="HHH89" s="4"/>
      <c r="HHI89" s="4"/>
      <c r="HHJ89" s="4"/>
      <c r="HHK89" s="4"/>
      <c r="HHL89" s="4"/>
      <c r="HHM89" s="4"/>
      <c r="HHN89" s="4"/>
      <c r="HHO89" s="4"/>
      <c r="HHP89" s="4"/>
      <c r="HHQ89" s="4"/>
      <c r="HHR89" s="4"/>
      <c r="HHS89" s="4"/>
      <c r="HHT89" s="4"/>
      <c r="HHU89" s="4"/>
      <c r="HHV89" s="4"/>
      <c r="HHW89" s="4"/>
      <c r="HHX89" s="4"/>
      <c r="HHY89" s="4"/>
      <c r="HHZ89" s="4"/>
      <c r="HIA89" s="4"/>
      <c r="HIB89" s="4"/>
      <c r="HIC89" s="4"/>
      <c r="HID89" s="4"/>
      <c r="HIE89" s="4"/>
      <c r="HIF89" s="4"/>
      <c r="HIG89" s="4"/>
      <c r="HIH89" s="4"/>
      <c r="HII89" s="4"/>
      <c r="HIJ89" s="4"/>
      <c r="HIK89" s="4"/>
      <c r="HIL89" s="4"/>
      <c r="HIM89" s="4"/>
      <c r="HIN89" s="4"/>
      <c r="HIO89" s="4"/>
      <c r="HIP89" s="4"/>
      <c r="HIQ89" s="4"/>
      <c r="HIR89" s="4"/>
      <c r="HIS89" s="4"/>
      <c r="HIT89" s="4"/>
      <c r="HIU89" s="4"/>
      <c r="HIV89" s="4"/>
      <c r="HIW89" s="4"/>
      <c r="HIX89" s="4"/>
      <c r="HIY89" s="4"/>
      <c r="HIZ89" s="4"/>
      <c r="HJA89" s="4"/>
      <c r="HJB89" s="4"/>
      <c r="HJC89" s="4"/>
      <c r="HJD89" s="4"/>
      <c r="HJE89" s="4"/>
      <c r="HJF89" s="4"/>
      <c r="HJG89" s="4"/>
      <c r="HJH89" s="4"/>
      <c r="HJI89" s="4"/>
      <c r="HJJ89" s="4"/>
      <c r="HJK89" s="4"/>
      <c r="HJL89" s="4"/>
      <c r="HJM89" s="4"/>
      <c r="HJN89" s="4"/>
      <c r="HJO89" s="4"/>
      <c r="HJP89" s="4"/>
      <c r="HJQ89" s="4"/>
      <c r="HJR89" s="4"/>
      <c r="HJS89" s="4"/>
      <c r="HJT89" s="4"/>
      <c r="HJU89" s="4"/>
      <c r="HJV89" s="4"/>
      <c r="HJW89" s="4"/>
      <c r="HJX89" s="4"/>
      <c r="HJY89" s="4"/>
      <c r="HJZ89" s="4"/>
      <c r="HKA89" s="4"/>
      <c r="HKB89" s="4"/>
      <c r="HKC89" s="4"/>
      <c r="HKD89" s="4"/>
      <c r="HKE89" s="4"/>
      <c r="HKF89" s="4"/>
      <c r="HKG89" s="4"/>
      <c r="HKH89" s="4"/>
      <c r="HKI89" s="4"/>
      <c r="HKJ89" s="4"/>
      <c r="HKK89" s="4"/>
      <c r="HKL89" s="4"/>
      <c r="HKM89" s="4"/>
      <c r="HKN89" s="4"/>
      <c r="HKO89" s="4"/>
      <c r="HKP89" s="4"/>
      <c r="HKQ89" s="4"/>
      <c r="HKR89" s="4"/>
      <c r="HKS89" s="4"/>
      <c r="HKT89" s="4"/>
      <c r="HKU89" s="4"/>
      <c r="HKV89" s="4"/>
      <c r="HKW89" s="4"/>
      <c r="HKX89" s="4"/>
      <c r="HKY89" s="4"/>
      <c r="HKZ89" s="4"/>
      <c r="HLA89" s="4"/>
      <c r="HLB89" s="4"/>
      <c r="HLC89" s="4"/>
      <c r="HLD89" s="4"/>
      <c r="HLE89" s="4"/>
      <c r="HLF89" s="4"/>
      <c r="HLG89" s="4"/>
      <c r="HLH89" s="4"/>
      <c r="HLI89" s="4"/>
      <c r="HLJ89" s="4"/>
      <c r="HLK89" s="4"/>
      <c r="HLL89" s="4"/>
      <c r="HLM89" s="4"/>
      <c r="HLN89" s="4"/>
      <c r="HLO89" s="4"/>
      <c r="HLP89" s="4"/>
      <c r="HLQ89" s="4"/>
      <c r="HLR89" s="4"/>
      <c r="HLS89" s="4"/>
      <c r="HLT89" s="4"/>
      <c r="HLU89" s="4"/>
      <c r="HLV89" s="4"/>
      <c r="HLW89" s="4"/>
      <c r="HLX89" s="4"/>
      <c r="HLY89" s="4"/>
      <c r="HLZ89" s="4"/>
      <c r="HMA89" s="4"/>
      <c r="HMB89" s="4"/>
      <c r="HMC89" s="4"/>
      <c r="HMD89" s="4"/>
      <c r="HME89" s="4"/>
      <c r="HMF89" s="4"/>
      <c r="HMG89" s="4"/>
      <c r="HMH89" s="4"/>
      <c r="HMI89" s="4"/>
      <c r="HMJ89" s="4"/>
      <c r="HMK89" s="4"/>
      <c r="HML89" s="4"/>
      <c r="HMM89" s="4"/>
      <c r="HMN89" s="4"/>
      <c r="HMO89" s="4"/>
      <c r="HMP89" s="4"/>
      <c r="HMQ89" s="4"/>
      <c r="HMR89" s="4"/>
      <c r="HMS89" s="4"/>
      <c r="HMT89" s="4"/>
      <c r="HMU89" s="4"/>
      <c r="HMV89" s="4"/>
      <c r="HMW89" s="4"/>
      <c r="HMX89" s="4"/>
      <c r="HMY89" s="4"/>
      <c r="HMZ89" s="4"/>
      <c r="HNA89" s="4"/>
      <c r="HNB89" s="4"/>
      <c r="HNC89" s="4"/>
      <c r="HND89" s="4"/>
      <c r="HNE89" s="4"/>
      <c r="HNF89" s="4"/>
      <c r="HNG89" s="4"/>
      <c r="HNH89" s="4"/>
      <c r="HNI89" s="4"/>
      <c r="HNJ89" s="4"/>
      <c r="HNK89" s="4"/>
      <c r="HNL89" s="4"/>
      <c r="HNM89" s="4"/>
      <c r="HNN89" s="4"/>
      <c r="HNO89" s="4"/>
      <c r="HNP89" s="4"/>
      <c r="HNQ89" s="4"/>
      <c r="HNR89" s="4"/>
      <c r="HNS89" s="4"/>
      <c r="HNT89" s="4"/>
      <c r="HNU89" s="4"/>
      <c r="HNV89" s="4"/>
      <c r="HNW89" s="4"/>
      <c r="HNX89" s="4"/>
      <c r="HNY89" s="4"/>
      <c r="HNZ89" s="4"/>
      <c r="HOA89" s="4"/>
      <c r="HOB89" s="4"/>
      <c r="HOC89" s="4"/>
      <c r="HOD89" s="4"/>
      <c r="HOE89" s="4"/>
      <c r="HOF89" s="4"/>
      <c r="HOG89" s="4"/>
      <c r="HOH89" s="4"/>
      <c r="HOI89" s="4"/>
      <c r="HOJ89" s="4"/>
      <c r="HOK89" s="4"/>
      <c r="HOL89" s="4"/>
      <c r="HOM89" s="4"/>
      <c r="HON89" s="4"/>
      <c r="HOO89" s="4"/>
      <c r="HOP89" s="4"/>
      <c r="HOQ89" s="4"/>
      <c r="HOR89" s="4"/>
      <c r="HOS89" s="4"/>
      <c r="HOT89" s="4"/>
      <c r="HOU89" s="4"/>
      <c r="HOV89" s="4"/>
      <c r="HOW89" s="4"/>
      <c r="HOX89" s="4"/>
      <c r="HOY89" s="4"/>
      <c r="HOZ89" s="4"/>
      <c r="HPA89" s="4"/>
      <c r="HPB89" s="4"/>
      <c r="HPC89" s="4"/>
      <c r="HPD89" s="4"/>
      <c r="HPE89" s="4"/>
      <c r="HPF89" s="4"/>
      <c r="HPG89" s="4"/>
      <c r="HPH89" s="4"/>
      <c r="HPI89" s="4"/>
      <c r="HPJ89" s="4"/>
      <c r="HPK89" s="4"/>
      <c r="HPL89" s="4"/>
      <c r="HPM89" s="4"/>
      <c r="HPN89" s="4"/>
      <c r="HPO89" s="4"/>
      <c r="HPP89" s="4"/>
      <c r="HPQ89" s="4"/>
      <c r="HPR89" s="4"/>
      <c r="HPS89" s="4"/>
      <c r="HPT89" s="4"/>
      <c r="HPU89" s="4"/>
      <c r="HPV89" s="4"/>
      <c r="HPW89" s="4"/>
      <c r="HPX89" s="4"/>
      <c r="HPY89" s="4"/>
      <c r="HPZ89" s="4"/>
      <c r="HQA89" s="4"/>
      <c r="HQB89" s="4"/>
      <c r="HQC89" s="4"/>
      <c r="HQD89" s="4"/>
      <c r="HQE89" s="4"/>
      <c r="HQF89" s="4"/>
      <c r="HQG89" s="4"/>
      <c r="HQH89" s="4"/>
      <c r="HQI89" s="4"/>
      <c r="HQJ89" s="4"/>
      <c r="HQK89" s="4"/>
      <c r="HQL89" s="4"/>
      <c r="HQM89" s="4"/>
      <c r="HQN89" s="4"/>
      <c r="HQO89" s="4"/>
      <c r="HQP89" s="4"/>
      <c r="HQQ89" s="4"/>
      <c r="HQR89" s="4"/>
      <c r="HQS89" s="4"/>
      <c r="HQT89" s="4"/>
      <c r="HQU89" s="4"/>
      <c r="HQV89" s="4"/>
      <c r="HQW89" s="4"/>
      <c r="HQX89" s="4"/>
      <c r="HQY89" s="4"/>
      <c r="HQZ89" s="4"/>
      <c r="HRA89" s="4"/>
      <c r="HRB89" s="4"/>
      <c r="HRC89" s="4"/>
      <c r="HRD89" s="4"/>
      <c r="HRE89" s="4"/>
      <c r="HRF89" s="4"/>
      <c r="HRG89" s="4"/>
      <c r="HRH89" s="4"/>
      <c r="HRI89" s="4"/>
      <c r="HRJ89" s="4"/>
      <c r="HRK89" s="4"/>
      <c r="HRL89" s="4"/>
      <c r="HRM89" s="4"/>
      <c r="HRN89" s="4"/>
      <c r="HRO89" s="4"/>
      <c r="HRP89" s="4"/>
      <c r="HRQ89" s="4"/>
      <c r="HRR89" s="4"/>
      <c r="HRS89" s="4"/>
      <c r="HRT89" s="4"/>
      <c r="HRU89" s="4"/>
      <c r="HRV89" s="4"/>
      <c r="HRW89" s="4"/>
      <c r="HRX89" s="4"/>
      <c r="HRY89" s="4"/>
      <c r="HRZ89" s="4"/>
      <c r="HSA89" s="4"/>
      <c r="HSB89" s="4"/>
      <c r="HSC89" s="4"/>
      <c r="HSD89" s="4"/>
      <c r="HSE89" s="4"/>
      <c r="HSF89" s="4"/>
      <c r="HSG89" s="4"/>
      <c r="HSH89" s="4"/>
      <c r="HSI89" s="4"/>
      <c r="HSJ89" s="4"/>
      <c r="HSK89" s="4"/>
      <c r="HSL89" s="4"/>
      <c r="HSM89" s="4"/>
      <c r="HSN89" s="4"/>
      <c r="HSO89" s="4"/>
      <c r="HSP89" s="4"/>
      <c r="HSQ89" s="4"/>
      <c r="HSR89" s="4"/>
      <c r="HSS89" s="4"/>
      <c r="HST89" s="4"/>
      <c r="HSU89" s="4"/>
      <c r="HSV89" s="4"/>
      <c r="HSW89" s="4"/>
      <c r="HSX89" s="4"/>
      <c r="HSY89" s="4"/>
      <c r="HSZ89" s="4"/>
      <c r="HTA89" s="4"/>
      <c r="HTB89" s="4"/>
      <c r="HTC89" s="4"/>
      <c r="HTD89" s="4"/>
      <c r="HTE89" s="4"/>
      <c r="HTF89" s="4"/>
      <c r="HTG89" s="4"/>
      <c r="HTH89" s="4"/>
      <c r="HTI89" s="4"/>
      <c r="HTJ89" s="4"/>
      <c r="HTK89" s="4"/>
      <c r="HTL89" s="4"/>
      <c r="HTM89" s="4"/>
      <c r="HTN89" s="4"/>
      <c r="HTO89" s="4"/>
      <c r="HTP89" s="4"/>
      <c r="HTQ89" s="4"/>
      <c r="HTR89" s="4"/>
      <c r="HTS89" s="4"/>
      <c r="HTT89" s="4"/>
      <c r="HTU89" s="4"/>
      <c r="HTV89" s="4"/>
      <c r="HTW89" s="4"/>
      <c r="HTX89" s="4"/>
      <c r="HTY89" s="4"/>
      <c r="HTZ89" s="4"/>
      <c r="HUA89" s="4"/>
      <c r="HUB89" s="4"/>
      <c r="HUC89" s="4"/>
      <c r="HUD89" s="4"/>
      <c r="HUE89" s="4"/>
      <c r="HUF89" s="4"/>
      <c r="HUG89" s="4"/>
      <c r="HUH89" s="4"/>
      <c r="HUI89" s="4"/>
      <c r="HUJ89" s="4"/>
      <c r="HUK89" s="4"/>
      <c r="HUL89" s="4"/>
      <c r="HUM89" s="4"/>
      <c r="HUN89" s="4"/>
      <c r="HUO89" s="4"/>
      <c r="HUP89" s="4"/>
      <c r="HUQ89" s="4"/>
      <c r="HUR89" s="4"/>
      <c r="HUS89" s="4"/>
      <c r="HUT89" s="4"/>
      <c r="HUU89" s="4"/>
      <c r="HUV89" s="4"/>
      <c r="HUW89" s="4"/>
      <c r="HUX89" s="4"/>
      <c r="HUY89" s="4"/>
      <c r="HUZ89" s="4"/>
      <c r="HVA89" s="4"/>
      <c r="HVB89" s="4"/>
      <c r="HVC89" s="4"/>
      <c r="HVD89" s="4"/>
      <c r="HVE89" s="4"/>
      <c r="HVF89" s="4"/>
      <c r="HVG89" s="4"/>
      <c r="HVH89" s="4"/>
      <c r="HVI89" s="4"/>
      <c r="HVJ89" s="4"/>
      <c r="HVK89" s="4"/>
      <c r="HVL89" s="4"/>
      <c r="HVM89" s="4"/>
      <c r="HVN89" s="4"/>
      <c r="HVO89" s="4"/>
      <c r="HVP89" s="4"/>
      <c r="HVQ89" s="4"/>
      <c r="HVR89" s="4"/>
      <c r="HVS89" s="4"/>
      <c r="HVT89" s="4"/>
      <c r="HVU89" s="4"/>
      <c r="HVV89" s="4"/>
      <c r="HVW89" s="4"/>
      <c r="HVX89" s="4"/>
      <c r="HVY89" s="4"/>
      <c r="HVZ89" s="4"/>
      <c r="HWA89" s="4"/>
      <c r="HWB89" s="4"/>
      <c r="HWC89" s="4"/>
      <c r="HWD89" s="4"/>
      <c r="HWE89" s="4"/>
      <c r="HWF89" s="4"/>
      <c r="HWG89" s="4"/>
      <c r="HWH89" s="4"/>
      <c r="HWI89" s="4"/>
      <c r="HWJ89" s="4"/>
      <c r="HWK89" s="4"/>
      <c r="HWL89" s="4"/>
      <c r="HWM89" s="4"/>
      <c r="HWN89" s="4"/>
      <c r="HWO89" s="4"/>
      <c r="HWP89" s="4"/>
      <c r="HWQ89" s="4"/>
      <c r="HWR89" s="4"/>
      <c r="HWS89" s="4"/>
      <c r="HWT89" s="4"/>
      <c r="HWU89" s="4"/>
      <c r="HWV89" s="4"/>
      <c r="HWW89" s="4"/>
      <c r="HWX89" s="4"/>
      <c r="HWY89" s="4"/>
      <c r="HWZ89" s="4"/>
      <c r="HXA89" s="4"/>
      <c r="HXB89" s="4"/>
      <c r="HXC89" s="4"/>
      <c r="HXD89" s="4"/>
      <c r="HXE89" s="4"/>
      <c r="HXF89" s="4"/>
      <c r="HXG89" s="4"/>
      <c r="HXH89" s="4"/>
      <c r="HXI89" s="4"/>
      <c r="HXJ89" s="4"/>
      <c r="HXK89" s="4"/>
      <c r="HXL89" s="4"/>
      <c r="HXM89" s="4"/>
      <c r="HXN89" s="4"/>
      <c r="HXO89" s="4"/>
      <c r="HXP89" s="4"/>
      <c r="HXQ89" s="4"/>
      <c r="HXR89" s="4"/>
      <c r="HXS89" s="4"/>
      <c r="HXT89" s="4"/>
      <c r="HXU89" s="4"/>
      <c r="HXV89" s="4"/>
      <c r="HXW89" s="4"/>
      <c r="HXX89" s="4"/>
      <c r="HXY89" s="4"/>
      <c r="HXZ89" s="4"/>
      <c r="HYA89" s="4"/>
      <c r="HYB89" s="4"/>
      <c r="HYC89" s="4"/>
      <c r="HYD89" s="4"/>
      <c r="HYE89" s="4"/>
      <c r="HYF89" s="4"/>
      <c r="HYG89" s="4"/>
      <c r="HYH89" s="4"/>
      <c r="HYI89" s="4"/>
      <c r="HYJ89" s="4"/>
      <c r="HYK89" s="4"/>
      <c r="HYL89" s="4"/>
      <c r="HYM89" s="4"/>
      <c r="HYN89" s="4"/>
      <c r="HYO89" s="4"/>
      <c r="HYP89" s="4"/>
      <c r="HYQ89" s="4"/>
      <c r="HYR89" s="4"/>
      <c r="HYS89" s="4"/>
      <c r="HYT89" s="4"/>
      <c r="HYU89" s="4"/>
      <c r="HYV89" s="4"/>
      <c r="HYW89" s="4"/>
      <c r="HYX89" s="4"/>
      <c r="HYY89" s="4"/>
      <c r="HYZ89" s="4"/>
      <c r="HZA89" s="4"/>
      <c r="HZB89" s="4"/>
      <c r="HZC89" s="4"/>
      <c r="HZD89" s="4"/>
      <c r="HZE89" s="4"/>
      <c r="HZF89" s="4"/>
      <c r="HZG89" s="4"/>
      <c r="HZH89" s="4"/>
      <c r="HZI89" s="4"/>
      <c r="HZJ89" s="4"/>
      <c r="HZK89" s="4"/>
      <c r="HZL89" s="4"/>
      <c r="HZM89" s="4"/>
      <c r="HZN89" s="4"/>
      <c r="HZO89" s="4"/>
      <c r="HZP89" s="4"/>
      <c r="HZQ89" s="4"/>
      <c r="HZR89" s="4"/>
      <c r="HZS89" s="4"/>
      <c r="HZT89" s="4"/>
      <c r="HZU89" s="4"/>
      <c r="HZV89" s="4"/>
      <c r="HZW89" s="4"/>
      <c r="HZX89" s="4"/>
      <c r="HZY89" s="4"/>
      <c r="HZZ89" s="4"/>
      <c r="IAA89" s="4"/>
      <c r="IAB89" s="4"/>
      <c r="IAC89" s="4"/>
      <c r="IAD89" s="4"/>
      <c r="IAE89" s="4"/>
      <c r="IAF89" s="4"/>
      <c r="IAG89" s="4"/>
      <c r="IAH89" s="4"/>
      <c r="IAI89" s="4"/>
      <c r="IAJ89" s="4"/>
      <c r="IAK89" s="4"/>
      <c r="IAL89" s="4"/>
      <c r="IAM89" s="4"/>
      <c r="IAN89" s="4"/>
      <c r="IAO89" s="4"/>
      <c r="IAP89" s="4"/>
      <c r="IAQ89" s="4"/>
      <c r="IAR89" s="4"/>
      <c r="IAS89" s="4"/>
      <c r="IAT89" s="4"/>
      <c r="IAU89" s="4"/>
      <c r="IAV89" s="4"/>
      <c r="IAW89" s="4"/>
      <c r="IAX89" s="4"/>
      <c r="IAY89" s="4"/>
      <c r="IAZ89" s="4"/>
      <c r="IBA89" s="4"/>
      <c r="IBB89" s="4"/>
      <c r="IBC89" s="4"/>
      <c r="IBD89" s="4"/>
      <c r="IBE89" s="4"/>
      <c r="IBF89" s="4"/>
      <c r="IBG89" s="4"/>
      <c r="IBH89" s="4"/>
      <c r="IBI89" s="4"/>
      <c r="IBJ89" s="4"/>
      <c r="IBK89" s="4"/>
      <c r="IBL89" s="4"/>
      <c r="IBM89" s="4"/>
      <c r="IBN89" s="4"/>
      <c r="IBO89" s="4"/>
      <c r="IBP89" s="4"/>
      <c r="IBQ89" s="4"/>
      <c r="IBR89" s="4"/>
      <c r="IBS89" s="4"/>
      <c r="IBT89" s="4"/>
      <c r="IBU89" s="4"/>
      <c r="IBV89" s="4"/>
      <c r="IBW89" s="4"/>
      <c r="IBX89" s="4"/>
      <c r="IBY89" s="4"/>
      <c r="IBZ89" s="4"/>
      <c r="ICA89" s="4"/>
      <c r="ICB89" s="4"/>
      <c r="ICC89" s="4"/>
      <c r="ICD89" s="4"/>
      <c r="ICE89" s="4"/>
      <c r="ICF89" s="4"/>
      <c r="ICG89" s="4"/>
      <c r="ICH89" s="4"/>
      <c r="ICI89" s="4"/>
      <c r="ICJ89" s="4"/>
      <c r="ICK89" s="4"/>
      <c r="ICL89" s="4"/>
      <c r="ICM89" s="4"/>
      <c r="ICN89" s="4"/>
      <c r="ICO89" s="4"/>
      <c r="ICP89" s="4"/>
      <c r="ICQ89" s="4"/>
      <c r="ICR89" s="4"/>
      <c r="ICS89" s="4"/>
      <c r="ICT89" s="4"/>
      <c r="ICU89" s="4"/>
      <c r="ICV89" s="4"/>
      <c r="ICW89" s="4"/>
      <c r="ICX89" s="4"/>
      <c r="ICY89" s="4"/>
      <c r="ICZ89" s="4"/>
      <c r="IDA89" s="4"/>
      <c r="IDB89" s="4"/>
      <c r="IDC89" s="4"/>
      <c r="IDD89" s="4"/>
      <c r="IDE89" s="4"/>
      <c r="IDF89" s="4"/>
      <c r="IDG89" s="4"/>
      <c r="IDH89" s="4"/>
      <c r="IDI89" s="4"/>
      <c r="IDJ89" s="4"/>
      <c r="IDK89" s="4"/>
      <c r="IDL89" s="4"/>
      <c r="IDM89" s="4"/>
      <c r="IDN89" s="4"/>
      <c r="IDO89" s="4"/>
      <c r="IDP89" s="4"/>
      <c r="IDQ89" s="4"/>
      <c r="IDR89" s="4"/>
      <c r="IDS89" s="4"/>
      <c r="IDT89" s="4"/>
      <c r="IDU89" s="4"/>
      <c r="IDV89" s="4"/>
      <c r="IDW89" s="4"/>
      <c r="IDX89" s="4"/>
      <c r="IDY89" s="4"/>
      <c r="IDZ89" s="4"/>
      <c r="IEA89" s="4"/>
      <c r="IEB89" s="4"/>
      <c r="IEC89" s="4"/>
      <c r="IED89" s="4"/>
      <c r="IEE89" s="4"/>
      <c r="IEF89" s="4"/>
      <c r="IEG89" s="4"/>
      <c r="IEH89" s="4"/>
      <c r="IEI89" s="4"/>
      <c r="IEJ89" s="4"/>
      <c r="IEK89" s="4"/>
      <c r="IEL89" s="4"/>
      <c r="IEM89" s="4"/>
      <c r="IEN89" s="4"/>
      <c r="IEO89" s="4"/>
      <c r="IEP89" s="4"/>
      <c r="IEQ89" s="4"/>
      <c r="IER89" s="4"/>
      <c r="IES89" s="4"/>
      <c r="IET89" s="4"/>
      <c r="IEU89" s="4"/>
      <c r="IEV89" s="4"/>
      <c r="IEW89" s="4"/>
      <c r="IEX89" s="4"/>
      <c r="IEY89" s="4"/>
      <c r="IEZ89" s="4"/>
      <c r="IFA89" s="4"/>
      <c r="IFB89" s="4"/>
      <c r="IFC89" s="4"/>
      <c r="IFD89" s="4"/>
      <c r="IFE89" s="4"/>
      <c r="IFF89" s="4"/>
      <c r="IFG89" s="4"/>
      <c r="IFH89" s="4"/>
      <c r="IFI89" s="4"/>
      <c r="IFJ89" s="4"/>
      <c r="IFK89" s="4"/>
      <c r="IFL89" s="4"/>
      <c r="IFM89" s="4"/>
      <c r="IFN89" s="4"/>
      <c r="IFO89" s="4"/>
      <c r="IFP89" s="4"/>
      <c r="IFQ89" s="4"/>
      <c r="IFR89" s="4"/>
      <c r="IFS89" s="4"/>
      <c r="IFT89" s="4"/>
      <c r="IFU89" s="4"/>
      <c r="IFV89" s="4"/>
      <c r="IFW89" s="4"/>
      <c r="IFX89" s="4"/>
      <c r="IFY89" s="4"/>
      <c r="IFZ89" s="4"/>
      <c r="IGA89" s="4"/>
      <c r="IGB89" s="4"/>
      <c r="IGC89" s="4"/>
      <c r="IGD89" s="4"/>
      <c r="IGE89" s="4"/>
      <c r="IGF89" s="4"/>
      <c r="IGG89" s="4"/>
      <c r="IGH89" s="4"/>
      <c r="IGI89" s="4"/>
      <c r="IGJ89" s="4"/>
      <c r="IGK89" s="4"/>
      <c r="IGL89" s="4"/>
      <c r="IGM89" s="4"/>
      <c r="IGN89" s="4"/>
      <c r="IGO89" s="4"/>
      <c r="IGP89" s="4"/>
      <c r="IGQ89" s="4"/>
      <c r="IGR89" s="4"/>
      <c r="IGS89" s="4"/>
      <c r="IGT89" s="4"/>
      <c r="IGU89" s="4"/>
      <c r="IGV89" s="4"/>
      <c r="IGW89" s="4"/>
      <c r="IGX89" s="4"/>
      <c r="IGY89" s="4"/>
      <c r="IGZ89" s="4"/>
      <c r="IHA89" s="4"/>
      <c r="IHB89" s="4"/>
      <c r="IHC89" s="4"/>
      <c r="IHD89" s="4"/>
      <c r="IHE89" s="4"/>
      <c r="IHF89" s="4"/>
      <c r="IHG89" s="4"/>
      <c r="IHH89" s="4"/>
      <c r="IHI89" s="4"/>
      <c r="IHJ89" s="4"/>
      <c r="IHK89" s="4"/>
      <c r="IHL89" s="4"/>
      <c r="IHM89" s="4"/>
      <c r="IHN89" s="4"/>
      <c r="IHO89" s="4"/>
      <c r="IHP89" s="4"/>
      <c r="IHQ89" s="4"/>
      <c r="IHR89" s="4"/>
      <c r="IHS89" s="4"/>
      <c r="IHT89" s="4"/>
      <c r="IHU89" s="4"/>
      <c r="IHV89" s="4"/>
      <c r="IHW89" s="4"/>
      <c r="IHX89" s="4"/>
      <c r="IHY89" s="4"/>
      <c r="IHZ89" s="4"/>
      <c r="IIA89" s="4"/>
      <c r="IIB89" s="4"/>
      <c r="IIC89" s="4"/>
      <c r="IID89" s="4"/>
      <c r="IIE89" s="4"/>
      <c r="IIF89" s="4"/>
      <c r="IIG89" s="4"/>
      <c r="IIH89" s="4"/>
      <c r="III89" s="4"/>
      <c r="IIJ89" s="4"/>
      <c r="IIK89" s="4"/>
      <c r="IIL89" s="4"/>
      <c r="IIM89" s="4"/>
      <c r="IIN89" s="4"/>
      <c r="IIO89" s="4"/>
      <c r="IIP89" s="4"/>
      <c r="IIQ89" s="4"/>
      <c r="IIR89" s="4"/>
      <c r="IIS89" s="4"/>
      <c r="IIT89" s="4"/>
      <c r="IIU89" s="4"/>
      <c r="IIV89" s="4"/>
      <c r="IIW89" s="4"/>
      <c r="IIX89" s="4"/>
      <c r="IIY89" s="4"/>
      <c r="IIZ89" s="4"/>
      <c r="IJA89" s="4"/>
      <c r="IJB89" s="4"/>
      <c r="IJC89" s="4"/>
      <c r="IJD89" s="4"/>
      <c r="IJE89" s="4"/>
      <c r="IJF89" s="4"/>
      <c r="IJG89" s="4"/>
      <c r="IJH89" s="4"/>
      <c r="IJI89" s="4"/>
      <c r="IJJ89" s="4"/>
      <c r="IJK89" s="4"/>
      <c r="IJL89" s="4"/>
      <c r="IJM89" s="4"/>
      <c r="IJN89" s="4"/>
      <c r="IJO89" s="4"/>
      <c r="IJP89" s="4"/>
      <c r="IJQ89" s="4"/>
      <c r="IJR89" s="4"/>
      <c r="IJS89" s="4"/>
      <c r="IJT89" s="4"/>
      <c r="IJU89" s="4"/>
      <c r="IJV89" s="4"/>
      <c r="IJW89" s="4"/>
      <c r="IJX89" s="4"/>
      <c r="IJY89" s="4"/>
      <c r="IJZ89" s="4"/>
      <c r="IKA89" s="4"/>
      <c r="IKB89" s="4"/>
      <c r="IKC89" s="4"/>
      <c r="IKD89" s="4"/>
      <c r="IKE89" s="4"/>
      <c r="IKF89" s="4"/>
      <c r="IKG89" s="4"/>
      <c r="IKH89" s="4"/>
      <c r="IKI89" s="4"/>
      <c r="IKJ89" s="4"/>
      <c r="IKK89" s="4"/>
      <c r="IKL89" s="4"/>
      <c r="IKM89" s="4"/>
      <c r="IKN89" s="4"/>
      <c r="IKO89" s="4"/>
      <c r="IKP89" s="4"/>
      <c r="IKQ89" s="4"/>
      <c r="IKR89" s="4"/>
      <c r="IKS89" s="4"/>
      <c r="IKT89" s="4"/>
      <c r="IKU89" s="4"/>
      <c r="IKV89" s="4"/>
      <c r="IKW89" s="4"/>
      <c r="IKX89" s="4"/>
      <c r="IKY89" s="4"/>
      <c r="IKZ89" s="4"/>
      <c r="ILA89" s="4"/>
      <c r="ILB89" s="4"/>
      <c r="ILC89" s="4"/>
      <c r="ILD89" s="4"/>
      <c r="ILE89" s="4"/>
      <c r="ILF89" s="4"/>
      <c r="ILG89" s="4"/>
      <c r="ILH89" s="4"/>
      <c r="ILI89" s="4"/>
      <c r="ILJ89" s="4"/>
      <c r="ILK89" s="4"/>
      <c r="ILL89" s="4"/>
      <c r="ILM89" s="4"/>
      <c r="ILN89" s="4"/>
      <c r="ILO89" s="4"/>
      <c r="ILP89" s="4"/>
      <c r="ILQ89" s="4"/>
      <c r="ILR89" s="4"/>
      <c r="ILS89" s="4"/>
      <c r="ILT89" s="4"/>
      <c r="ILU89" s="4"/>
      <c r="ILV89" s="4"/>
      <c r="ILW89" s="4"/>
      <c r="ILX89" s="4"/>
      <c r="ILY89" s="4"/>
      <c r="ILZ89" s="4"/>
      <c r="IMA89" s="4"/>
      <c r="IMB89" s="4"/>
      <c r="IMC89" s="4"/>
      <c r="IMD89" s="4"/>
      <c r="IME89" s="4"/>
      <c r="IMF89" s="4"/>
      <c r="IMG89" s="4"/>
      <c r="IMH89" s="4"/>
      <c r="IMI89" s="4"/>
      <c r="IMJ89" s="4"/>
      <c r="IMK89" s="4"/>
      <c r="IML89" s="4"/>
      <c r="IMM89" s="4"/>
      <c r="IMN89" s="4"/>
      <c r="IMO89" s="4"/>
      <c r="IMP89" s="4"/>
      <c r="IMQ89" s="4"/>
      <c r="IMR89" s="4"/>
      <c r="IMS89" s="4"/>
      <c r="IMT89" s="4"/>
      <c r="IMU89" s="4"/>
      <c r="IMV89" s="4"/>
      <c r="IMW89" s="4"/>
      <c r="IMX89" s="4"/>
      <c r="IMY89" s="4"/>
      <c r="IMZ89" s="4"/>
      <c r="INA89" s="4"/>
      <c r="INB89" s="4"/>
      <c r="INC89" s="4"/>
      <c r="IND89" s="4"/>
      <c r="INE89" s="4"/>
      <c r="INF89" s="4"/>
      <c r="ING89" s="4"/>
      <c r="INH89" s="4"/>
      <c r="INI89" s="4"/>
      <c r="INJ89" s="4"/>
      <c r="INK89" s="4"/>
      <c r="INL89" s="4"/>
      <c r="INM89" s="4"/>
      <c r="INN89" s="4"/>
      <c r="INO89" s="4"/>
      <c r="INP89" s="4"/>
      <c r="INQ89" s="4"/>
      <c r="INR89" s="4"/>
      <c r="INS89" s="4"/>
      <c r="INT89" s="4"/>
      <c r="INU89" s="4"/>
      <c r="INV89" s="4"/>
      <c r="INW89" s="4"/>
      <c r="INX89" s="4"/>
      <c r="INY89" s="4"/>
      <c r="INZ89" s="4"/>
      <c r="IOA89" s="4"/>
      <c r="IOB89" s="4"/>
      <c r="IOC89" s="4"/>
      <c r="IOD89" s="4"/>
      <c r="IOE89" s="4"/>
      <c r="IOF89" s="4"/>
      <c r="IOG89" s="4"/>
      <c r="IOH89" s="4"/>
      <c r="IOI89" s="4"/>
      <c r="IOJ89" s="4"/>
      <c r="IOK89" s="4"/>
      <c r="IOL89" s="4"/>
      <c r="IOM89" s="4"/>
      <c r="ION89" s="4"/>
      <c r="IOO89" s="4"/>
      <c r="IOP89" s="4"/>
      <c r="IOQ89" s="4"/>
      <c r="IOR89" s="4"/>
      <c r="IOS89" s="4"/>
      <c r="IOT89" s="4"/>
      <c r="IOU89" s="4"/>
      <c r="IOV89" s="4"/>
      <c r="IOW89" s="4"/>
      <c r="IOX89" s="4"/>
      <c r="IOY89" s="4"/>
      <c r="IOZ89" s="4"/>
      <c r="IPA89" s="4"/>
      <c r="IPB89" s="4"/>
      <c r="IPC89" s="4"/>
      <c r="IPD89" s="4"/>
      <c r="IPE89" s="4"/>
      <c r="IPF89" s="4"/>
      <c r="IPG89" s="4"/>
      <c r="IPH89" s="4"/>
      <c r="IPI89" s="4"/>
      <c r="IPJ89" s="4"/>
      <c r="IPK89" s="4"/>
      <c r="IPL89" s="4"/>
      <c r="IPM89" s="4"/>
      <c r="IPN89" s="4"/>
      <c r="IPO89" s="4"/>
      <c r="IPP89" s="4"/>
      <c r="IPQ89" s="4"/>
      <c r="IPR89" s="4"/>
      <c r="IPS89" s="4"/>
      <c r="IPT89" s="4"/>
      <c r="IPU89" s="4"/>
      <c r="IPV89" s="4"/>
      <c r="IPW89" s="4"/>
      <c r="IPX89" s="4"/>
      <c r="IPY89" s="4"/>
      <c r="IPZ89" s="4"/>
      <c r="IQA89" s="4"/>
      <c r="IQB89" s="4"/>
      <c r="IQC89" s="4"/>
      <c r="IQD89" s="4"/>
      <c r="IQE89" s="4"/>
      <c r="IQF89" s="4"/>
      <c r="IQG89" s="4"/>
      <c r="IQH89" s="4"/>
      <c r="IQI89" s="4"/>
      <c r="IQJ89" s="4"/>
      <c r="IQK89" s="4"/>
      <c r="IQL89" s="4"/>
      <c r="IQM89" s="4"/>
      <c r="IQN89" s="4"/>
      <c r="IQO89" s="4"/>
      <c r="IQP89" s="4"/>
      <c r="IQQ89" s="4"/>
      <c r="IQR89" s="4"/>
      <c r="IQS89" s="4"/>
      <c r="IQT89" s="4"/>
      <c r="IQU89" s="4"/>
      <c r="IQV89" s="4"/>
      <c r="IQW89" s="4"/>
      <c r="IQX89" s="4"/>
      <c r="IQY89" s="4"/>
      <c r="IQZ89" s="4"/>
      <c r="IRA89" s="4"/>
      <c r="IRB89" s="4"/>
      <c r="IRC89" s="4"/>
      <c r="IRD89" s="4"/>
      <c r="IRE89" s="4"/>
      <c r="IRF89" s="4"/>
      <c r="IRG89" s="4"/>
      <c r="IRH89" s="4"/>
      <c r="IRI89" s="4"/>
      <c r="IRJ89" s="4"/>
      <c r="IRK89" s="4"/>
      <c r="IRL89" s="4"/>
      <c r="IRM89" s="4"/>
      <c r="IRN89" s="4"/>
      <c r="IRO89" s="4"/>
      <c r="IRP89" s="4"/>
      <c r="IRQ89" s="4"/>
      <c r="IRR89" s="4"/>
      <c r="IRS89" s="4"/>
      <c r="IRT89" s="4"/>
      <c r="IRU89" s="4"/>
      <c r="IRV89" s="4"/>
      <c r="IRW89" s="4"/>
      <c r="IRX89" s="4"/>
      <c r="IRY89" s="4"/>
      <c r="IRZ89" s="4"/>
      <c r="ISA89" s="4"/>
      <c r="ISB89" s="4"/>
      <c r="ISC89" s="4"/>
      <c r="ISD89" s="4"/>
      <c r="ISE89" s="4"/>
      <c r="ISF89" s="4"/>
      <c r="ISG89" s="4"/>
      <c r="ISH89" s="4"/>
      <c r="ISI89" s="4"/>
      <c r="ISJ89" s="4"/>
      <c r="ISK89" s="4"/>
      <c r="ISL89" s="4"/>
      <c r="ISM89" s="4"/>
      <c r="ISN89" s="4"/>
      <c r="ISO89" s="4"/>
      <c r="ISP89" s="4"/>
      <c r="ISQ89" s="4"/>
      <c r="ISR89" s="4"/>
      <c r="ISS89" s="4"/>
      <c r="IST89" s="4"/>
      <c r="ISU89" s="4"/>
      <c r="ISV89" s="4"/>
      <c r="ISW89" s="4"/>
      <c r="ISX89" s="4"/>
      <c r="ISY89" s="4"/>
      <c r="ISZ89" s="4"/>
      <c r="ITA89" s="4"/>
      <c r="ITB89" s="4"/>
      <c r="ITC89" s="4"/>
      <c r="ITD89" s="4"/>
      <c r="ITE89" s="4"/>
      <c r="ITF89" s="4"/>
      <c r="ITG89" s="4"/>
      <c r="ITH89" s="4"/>
      <c r="ITI89" s="4"/>
      <c r="ITJ89" s="4"/>
      <c r="ITK89" s="4"/>
      <c r="ITL89" s="4"/>
      <c r="ITM89" s="4"/>
      <c r="ITN89" s="4"/>
      <c r="ITO89" s="4"/>
      <c r="ITP89" s="4"/>
      <c r="ITQ89" s="4"/>
      <c r="ITR89" s="4"/>
      <c r="ITS89" s="4"/>
      <c r="ITT89" s="4"/>
      <c r="ITU89" s="4"/>
      <c r="ITV89" s="4"/>
      <c r="ITW89" s="4"/>
      <c r="ITX89" s="4"/>
      <c r="ITY89" s="4"/>
      <c r="ITZ89" s="4"/>
      <c r="IUA89" s="4"/>
      <c r="IUB89" s="4"/>
      <c r="IUC89" s="4"/>
      <c r="IUD89" s="4"/>
      <c r="IUE89" s="4"/>
      <c r="IUF89" s="4"/>
      <c r="IUG89" s="4"/>
      <c r="IUH89" s="4"/>
      <c r="IUI89" s="4"/>
      <c r="IUJ89" s="4"/>
      <c r="IUK89" s="4"/>
      <c r="IUL89" s="4"/>
      <c r="IUM89" s="4"/>
      <c r="IUN89" s="4"/>
      <c r="IUO89" s="4"/>
      <c r="IUP89" s="4"/>
      <c r="IUQ89" s="4"/>
      <c r="IUR89" s="4"/>
      <c r="IUS89" s="4"/>
      <c r="IUT89" s="4"/>
      <c r="IUU89" s="4"/>
      <c r="IUV89" s="4"/>
      <c r="IUW89" s="4"/>
      <c r="IUX89" s="4"/>
      <c r="IUY89" s="4"/>
      <c r="IUZ89" s="4"/>
      <c r="IVA89" s="4"/>
      <c r="IVB89" s="4"/>
      <c r="IVC89" s="4"/>
      <c r="IVD89" s="4"/>
      <c r="IVE89" s="4"/>
      <c r="IVF89" s="4"/>
      <c r="IVG89" s="4"/>
      <c r="IVH89" s="4"/>
      <c r="IVI89" s="4"/>
      <c r="IVJ89" s="4"/>
      <c r="IVK89" s="4"/>
      <c r="IVL89" s="4"/>
      <c r="IVM89" s="4"/>
      <c r="IVN89" s="4"/>
      <c r="IVO89" s="4"/>
      <c r="IVP89" s="4"/>
      <c r="IVQ89" s="4"/>
      <c r="IVR89" s="4"/>
      <c r="IVS89" s="4"/>
      <c r="IVT89" s="4"/>
      <c r="IVU89" s="4"/>
      <c r="IVV89" s="4"/>
      <c r="IVW89" s="4"/>
      <c r="IVX89" s="4"/>
      <c r="IVY89" s="4"/>
      <c r="IVZ89" s="4"/>
      <c r="IWA89" s="4"/>
      <c r="IWB89" s="4"/>
      <c r="IWC89" s="4"/>
      <c r="IWD89" s="4"/>
      <c r="IWE89" s="4"/>
      <c r="IWF89" s="4"/>
      <c r="IWG89" s="4"/>
      <c r="IWH89" s="4"/>
      <c r="IWI89" s="4"/>
      <c r="IWJ89" s="4"/>
      <c r="IWK89" s="4"/>
      <c r="IWL89" s="4"/>
      <c r="IWM89" s="4"/>
      <c r="IWN89" s="4"/>
      <c r="IWO89" s="4"/>
      <c r="IWP89" s="4"/>
      <c r="IWQ89" s="4"/>
      <c r="IWR89" s="4"/>
      <c r="IWS89" s="4"/>
      <c r="IWT89" s="4"/>
      <c r="IWU89" s="4"/>
      <c r="IWV89" s="4"/>
      <c r="IWW89" s="4"/>
      <c r="IWX89" s="4"/>
      <c r="IWY89" s="4"/>
      <c r="IWZ89" s="4"/>
      <c r="IXA89" s="4"/>
      <c r="IXB89" s="4"/>
      <c r="IXC89" s="4"/>
      <c r="IXD89" s="4"/>
      <c r="IXE89" s="4"/>
      <c r="IXF89" s="4"/>
      <c r="IXG89" s="4"/>
      <c r="IXH89" s="4"/>
      <c r="IXI89" s="4"/>
      <c r="IXJ89" s="4"/>
      <c r="IXK89" s="4"/>
      <c r="IXL89" s="4"/>
      <c r="IXM89" s="4"/>
      <c r="IXN89" s="4"/>
      <c r="IXO89" s="4"/>
      <c r="IXP89" s="4"/>
      <c r="IXQ89" s="4"/>
      <c r="IXR89" s="4"/>
      <c r="IXS89" s="4"/>
      <c r="IXT89" s="4"/>
      <c r="IXU89" s="4"/>
      <c r="IXV89" s="4"/>
      <c r="IXW89" s="4"/>
      <c r="IXX89" s="4"/>
      <c r="IXY89" s="4"/>
      <c r="IXZ89" s="4"/>
      <c r="IYA89" s="4"/>
      <c r="IYB89" s="4"/>
      <c r="IYC89" s="4"/>
      <c r="IYD89" s="4"/>
      <c r="IYE89" s="4"/>
      <c r="IYF89" s="4"/>
      <c r="IYG89" s="4"/>
      <c r="IYH89" s="4"/>
      <c r="IYI89" s="4"/>
      <c r="IYJ89" s="4"/>
      <c r="IYK89" s="4"/>
      <c r="IYL89" s="4"/>
      <c r="IYM89" s="4"/>
      <c r="IYN89" s="4"/>
      <c r="IYO89" s="4"/>
      <c r="IYP89" s="4"/>
      <c r="IYQ89" s="4"/>
      <c r="IYR89" s="4"/>
      <c r="IYS89" s="4"/>
      <c r="IYT89" s="4"/>
      <c r="IYU89" s="4"/>
      <c r="IYV89" s="4"/>
      <c r="IYW89" s="4"/>
      <c r="IYX89" s="4"/>
      <c r="IYY89" s="4"/>
      <c r="IYZ89" s="4"/>
      <c r="IZA89" s="4"/>
      <c r="IZB89" s="4"/>
      <c r="IZC89" s="4"/>
      <c r="IZD89" s="4"/>
      <c r="IZE89" s="4"/>
      <c r="IZF89" s="4"/>
      <c r="IZG89" s="4"/>
      <c r="IZH89" s="4"/>
      <c r="IZI89" s="4"/>
      <c r="IZJ89" s="4"/>
      <c r="IZK89" s="4"/>
      <c r="IZL89" s="4"/>
      <c r="IZM89" s="4"/>
      <c r="IZN89" s="4"/>
      <c r="IZO89" s="4"/>
      <c r="IZP89" s="4"/>
      <c r="IZQ89" s="4"/>
      <c r="IZR89" s="4"/>
      <c r="IZS89" s="4"/>
      <c r="IZT89" s="4"/>
      <c r="IZU89" s="4"/>
      <c r="IZV89" s="4"/>
      <c r="IZW89" s="4"/>
      <c r="IZX89" s="4"/>
      <c r="IZY89" s="4"/>
      <c r="IZZ89" s="4"/>
      <c r="JAA89" s="4"/>
      <c r="JAB89" s="4"/>
      <c r="JAC89" s="4"/>
      <c r="JAD89" s="4"/>
      <c r="JAE89" s="4"/>
      <c r="JAF89" s="4"/>
      <c r="JAG89" s="4"/>
      <c r="JAH89" s="4"/>
      <c r="JAI89" s="4"/>
      <c r="JAJ89" s="4"/>
      <c r="JAK89" s="4"/>
      <c r="JAL89" s="4"/>
      <c r="JAM89" s="4"/>
      <c r="JAN89" s="4"/>
      <c r="JAO89" s="4"/>
      <c r="JAP89" s="4"/>
      <c r="JAQ89" s="4"/>
      <c r="JAR89" s="4"/>
      <c r="JAS89" s="4"/>
      <c r="JAT89" s="4"/>
      <c r="JAU89" s="4"/>
      <c r="JAV89" s="4"/>
      <c r="JAW89" s="4"/>
      <c r="JAX89" s="4"/>
      <c r="JAY89" s="4"/>
      <c r="JAZ89" s="4"/>
      <c r="JBA89" s="4"/>
      <c r="JBB89" s="4"/>
      <c r="JBC89" s="4"/>
      <c r="JBD89" s="4"/>
      <c r="JBE89" s="4"/>
      <c r="JBF89" s="4"/>
      <c r="JBG89" s="4"/>
      <c r="JBH89" s="4"/>
      <c r="JBI89" s="4"/>
      <c r="JBJ89" s="4"/>
      <c r="JBK89" s="4"/>
      <c r="JBL89" s="4"/>
      <c r="JBM89" s="4"/>
      <c r="JBN89" s="4"/>
      <c r="JBO89" s="4"/>
      <c r="JBP89" s="4"/>
      <c r="JBQ89" s="4"/>
      <c r="JBR89" s="4"/>
      <c r="JBS89" s="4"/>
      <c r="JBT89" s="4"/>
      <c r="JBU89" s="4"/>
      <c r="JBV89" s="4"/>
      <c r="JBW89" s="4"/>
      <c r="JBX89" s="4"/>
      <c r="JBY89" s="4"/>
      <c r="JBZ89" s="4"/>
      <c r="JCA89" s="4"/>
      <c r="JCB89" s="4"/>
      <c r="JCC89" s="4"/>
      <c r="JCD89" s="4"/>
      <c r="JCE89" s="4"/>
      <c r="JCF89" s="4"/>
      <c r="JCG89" s="4"/>
      <c r="JCH89" s="4"/>
      <c r="JCI89" s="4"/>
      <c r="JCJ89" s="4"/>
      <c r="JCK89" s="4"/>
      <c r="JCL89" s="4"/>
      <c r="JCM89" s="4"/>
      <c r="JCN89" s="4"/>
      <c r="JCO89" s="4"/>
      <c r="JCP89" s="4"/>
      <c r="JCQ89" s="4"/>
      <c r="JCR89" s="4"/>
      <c r="JCS89" s="4"/>
      <c r="JCT89" s="4"/>
      <c r="JCU89" s="4"/>
      <c r="JCV89" s="4"/>
      <c r="JCW89" s="4"/>
      <c r="JCX89" s="4"/>
      <c r="JCY89" s="4"/>
      <c r="JCZ89" s="4"/>
      <c r="JDA89" s="4"/>
      <c r="JDB89" s="4"/>
      <c r="JDC89" s="4"/>
      <c r="JDD89" s="4"/>
      <c r="JDE89" s="4"/>
      <c r="JDF89" s="4"/>
      <c r="JDG89" s="4"/>
      <c r="JDH89" s="4"/>
      <c r="JDI89" s="4"/>
      <c r="JDJ89" s="4"/>
      <c r="JDK89" s="4"/>
      <c r="JDL89" s="4"/>
      <c r="JDM89" s="4"/>
      <c r="JDN89" s="4"/>
      <c r="JDO89" s="4"/>
      <c r="JDP89" s="4"/>
      <c r="JDQ89" s="4"/>
      <c r="JDR89" s="4"/>
      <c r="JDS89" s="4"/>
      <c r="JDT89" s="4"/>
      <c r="JDU89" s="4"/>
      <c r="JDV89" s="4"/>
      <c r="JDW89" s="4"/>
      <c r="JDX89" s="4"/>
      <c r="JDY89" s="4"/>
      <c r="JDZ89" s="4"/>
      <c r="JEA89" s="4"/>
      <c r="JEB89" s="4"/>
      <c r="JEC89" s="4"/>
      <c r="JED89" s="4"/>
      <c r="JEE89" s="4"/>
      <c r="JEF89" s="4"/>
      <c r="JEG89" s="4"/>
      <c r="JEH89" s="4"/>
      <c r="JEI89" s="4"/>
      <c r="JEJ89" s="4"/>
      <c r="JEK89" s="4"/>
      <c r="JEL89" s="4"/>
      <c r="JEM89" s="4"/>
      <c r="JEN89" s="4"/>
      <c r="JEO89" s="4"/>
      <c r="JEP89" s="4"/>
      <c r="JEQ89" s="4"/>
      <c r="JER89" s="4"/>
      <c r="JES89" s="4"/>
      <c r="JET89" s="4"/>
      <c r="JEU89" s="4"/>
      <c r="JEV89" s="4"/>
      <c r="JEW89" s="4"/>
      <c r="JEX89" s="4"/>
      <c r="JEY89" s="4"/>
      <c r="JEZ89" s="4"/>
      <c r="JFA89" s="4"/>
      <c r="JFB89" s="4"/>
      <c r="JFC89" s="4"/>
      <c r="JFD89" s="4"/>
      <c r="JFE89" s="4"/>
      <c r="JFF89" s="4"/>
      <c r="JFG89" s="4"/>
      <c r="JFH89" s="4"/>
      <c r="JFI89" s="4"/>
      <c r="JFJ89" s="4"/>
      <c r="JFK89" s="4"/>
      <c r="JFL89" s="4"/>
      <c r="JFM89" s="4"/>
      <c r="JFN89" s="4"/>
      <c r="JFO89" s="4"/>
      <c r="JFP89" s="4"/>
      <c r="JFQ89" s="4"/>
      <c r="JFR89" s="4"/>
      <c r="JFS89" s="4"/>
      <c r="JFT89" s="4"/>
      <c r="JFU89" s="4"/>
      <c r="JFV89" s="4"/>
      <c r="JFW89" s="4"/>
      <c r="JFX89" s="4"/>
      <c r="JFY89" s="4"/>
      <c r="JFZ89" s="4"/>
      <c r="JGA89" s="4"/>
      <c r="JGB89" s="4"/>
      <c r="JGC89" s="4"/>
      <c r="JGD89" s="4"/>
      <c r="JGE89" s="4"/>
      <c r="JGF89" s="4"/>
      <c r="JGG89" s="4"/>
      <c r="JGH89" s="4"/>
      <c r="JGI89" s="4"/>
      <c r="JGJ89" s="4"/>
      <c r="JGK89" s="4"/>
      <c r="JGL89" s="4"/>
      <c r="JGM89" s="4"/>
      <c r="JGN89" s="4"/>
      <c r="JGO89" s="4"/>
      <c r="JGP89" s="4"/>
      <c r="JGQ89" s="4"/>
      <c r="JGR89" s="4"/>
      <c r="JGS89" s="4"/>
      <c r="JGT89" s="4"/>
      <c r="JGU89" s="4"/>
      <c r="JGV89" s="4"/>
      <c r="JGW89" s="4"/>
      <c r="JGX89" s="4"/>
      <c r="JGY89" s="4"/>
      <c r="JGZ89" s="4"/>
      <c r="JHA89" s="4"/>
      <c r="JHB89" s="4"/>
      <c r="JHC89" s="4"/>
      <c r="JHD89" s="4"/>
      <c r="JHE89" s="4"/>
      <c r="JHF89" s="4"/>
      <c r="JHG89" s="4"/>
      <c r="JHH89" s="4"/>
      <c r="JHI89" s="4"/>
      <c r="JHJ89" s="4"/>
      <c r="JHK89" s="4"/>
      <c r="JHL89" s="4"/>
      <c r="JHM89" s="4"/>
      <c r="JHN89" s="4"/>
      <c r="JHO89" s="4"/>
      <c r="JHP89" s="4"/>
      <c r="JHQ89" s="4"/>
      <c r="JHR89" s="4"/>
      <c r="JHS89" s="4"/>
      <c r="JHT89" s="4"/>
      <c r="JHU89" s="4"/>
      <c r="JHV89" s="4"/>
      <c r="JHW89" s="4"/>
      <c r="JHX89" s="4"/>
      <c r="JHY89" s="4"/>
      <c r="JHZ89" s="4"/>
      <c r="JIA89" s="4"/>
      <c r="JIB89" s="4"/>
      <c r="JIC89" s="4"/>
      <c r="JID89" s="4"/>
      <c r="JIE89" s="4"/>
      <c r="JIF89" s="4"/>
      <c r="JIG89" s="4"/>
      <c r="JIH89" s="4"/>
      <c r="JII89" s="4"/>
      <c r="JIJ89" s="4"/>
      <c r="JIK89" s="4"/>
      <c r="JIL89" s="4"/>
      <c r="JIM89" s="4"/>
      <c r="JIN89" s="4"/>
      <c r="JIO89" s="4"/>
      <c r="JIP89" s="4"/>
      <c r="JIQ89" s="4"/>
      <c r="JIR89" s="4"/>
      <c r="JIS89" s="4"/>
      <c r="JIT89" s="4"/>
      <c r="JIU89" s="4"/>
      <c r="JIV89" s="4"/>
      <c r="JIW89" s="4"/>
      <c r="JIX89" s="4"/>
      <c r="JIY89" s="4"/>
      <c r="JIZ89" s="4"/>
      <c r="JJA89" s="4"/>
      <c r="JJB89" s="4"/>
      <c r="JJC89" s="4"/>
      <c r="JJD89" s="4"/>
      <c r="JJE89" s="4"/>
      <c r="JJF89" s="4"/>
      <c r="JJG89" s="4"/>
      <c r="JJH89" s="4"/>
      <c r="JJI89" s="4"/>
      <c r="JJJ89" s="4"/>
      <c r="JJK89" s="4"/>
      <c r="JJL89" s="4"/>
      <c r="JJM89" s="4"/>
      <c r="JJN89" s="4"/>
      <c r="JJO89" s="4"/>
      <c r="JJP89" s="4"/>
      <c r="JJQ89" s="4"/>
      <c r="JJR89" s="4"/>
      <c r="JJS89" s="4"/>
      <c r="JJT89" s="4"/>
      <c r="JJU89" s="4"/>
      <c r="JJV89" s="4"/>
      <c r="JJW89" s="4"/>
      <c r="JJX89" s="4"/>
      <c r="JJY89" s="4"/>
      <c r="JJZ89" s="4"/>
      <c r="JKA89" s="4"/>
      <c r="JKB89" s="4"/>
      <c r="JKC89" s="4"/>
      <c r="JKD89" s="4"/>
      <c r="JKE89" s="4"/>
      <c r="JKF89" s="4"/>
      <c r="JKG89" s="4"/>
      <c r="JKH89" s="4"/>
      <c r="JKI89" s="4"/>
      <c r="JKJ89" s="4"/>
      <c r="JKK89" s="4"/>
      <c r="JKL89" s="4"/>
      <c r="JKM89" s="4"/>
      <c r="JKN89" s="4"/>
      <c r="JKO89" s="4"/>
      <c r="JKP89" s="4"/>
      <c r="JKQ89" s="4"/>
      <c r="JKR89" s="4"/>
      <c r="JKS89" s="4"/>
      <c r="JKT89" s="4"/>
      <c r="JKU89" s="4"/>
      <c r="JKV89" s="4"/>
      <c r="JKW89" s="4"/>
      <c r="JKX89" s="4"/>
      <c r="JKY89" s="4"/>
      <c r="JKZ89" s="4"/>
      <c r="JLA89" s="4"/>
      <c r="JLB89" s="4"/>
      <c r="JLC89" s="4"/>
      <c r="JLD89" s="4"/>
      <c r="JLE89" s="4"/>
      <c r="JLF89" s="4"/>
      <c r="JLG89" s="4"/>
      <c r="JLH89" s="4"/>
      <c r="JLI89" s="4"/>
      <c r="JLJ89" s="4"/>
      <c r="JLK89" s="4"/>
      <c r="JLL89" s="4"/>
      <c r="JLM89" s="4"/>
      <c r="JLN89" s="4"/>
      <c r="JLO89" s="4"/>
      <c r="JLP89" s="4"/>
      <c r="JLQ89" s="4"/>
      <c r="JLR89" s="4"/>
      <c r="JLS89" s="4"/>
      <c r="JLT89" s="4"/>
      <c r="JLU89" s="4"/>
      <c r="JLV89" s="4"/>
      <c r="JLW89" s="4"/>
      <c r="JLX89" s="4"/>
      <c r="JLY89" s="4"/>
      <c r="JLZ89" s="4"/>
      <c r="JMA89" s="4"/>
      <c r="JMB89" s="4"/>
      <c r="JMC89" s="4"/>
      <c r="JMD89" s="4"/>
      <c r="JME89" s="4"/>
      <c r="JMF89" s="4"/>
      <c r="JMG89" s="4"/>
      <c r="JMH89" s="4"/>
      <c r="JMI89" s="4"/>
      <c r="JMJ89" s="4"/>
      <c r="JMK89" s="4"/>
      <c r="JML89" s="4"/>
      <c r="JMM89" s="4"/>
      <c r="JMN89" s="4"/>
      <c r="JMO89" s="4"/>
      <c r="JMP89" s="4"/>
      <c r="JMQ89" s="4"/>
      <c r="JMR89" s="4"/>
      <c r="JMS89" s="4"/>
      <c r="JMT89" s="4"/>
      <c r="JMU89" s="4"/>
      <c r="JMV89" s="4"/>
      <c r="JMW89" s="4"/>
      <c r="JMX89" s="4"/>
      <c r="JMY89" s="4"/>
      <c r="JMZ89" s="4"/>
      <c r="JNA89" s="4"/>
      <c r="JNB89" s="4"/>
      <c r="JNC89" s="4"/>
      <c r="JND89" s="4"/>
      <c r="JNE89" s="4"/>
      <c r="JNF89" s="4"/>
      <c r="JNG89" s="4"/>
      <c r="JNH89" s="4"/>
      <c r="JNI89" s="4"/>
      <c r="JNJ89" s="4"/>
      <c r="JNK89" s="4"/>
      <c r="JNL89" s="4"/>
      <c r="JNM89" s="4"/>
      <c r="JNN89" s="4"/>
      <c r="JNO89" s="4"/>
      <c r="JNP89" s="4"/>
      <c r="JNQ89" s="4"/>
      <c r="JNR89" s="4"/>
      <c r="JNS89" s="4"/>
      <c r="JNT89" s="4"/>
      <c r="JNU89" s="4"/>
      <c r="JNV89" s="4"/>
      <c r="JNW89" s="4"/>
      <c r="JNX89" s="4"/>
      <c r="JNY89" s="4"/>
      <c r="JNZ89" s="4"/>
      <c r="JOA89" s="4"/>
      <c r="JOB89" s="4"/>
      <c r="JOC89" s="4"/>
      <c r="JOD89" s="4"/>
      <c r="JOE89" s="4"/>
      <c r="JOF89" s="4"/>
      <c r="JOG89" s="4"/>
      <c r="JOH89" s="4"/>
      <c r="JOI89" s="4"/>
      <c r="JOJ89" s="4"/>
      <c r="JOK89" s="4"/>
      <c r="JOL89" s="4"/>
      <c r="JOM89" s="4"/>
      <c r="JON89" s="4"/>
      <c r="JOO89" s="4"/>
      <c r="JOP89" s="4"/>
      <c r="JOQ89" s="4"/>
      <c r="JOR89" s="4"/>
      <c r="JOS89" s="4"/>
      <c r="JOT89" s="4"/>
      <c r="JOU89" s="4"/>
      <c r="JOV89" s="4"/>
      <c r="JOW89" s="4"/>
      <c r="JOX89" s="4"/>
      <c r="JOY89" s="4"/>
      <c r="JOZ89" s="4"/>
      <c r="JPA89" s="4"/>
      <c r="JPB89" s="4"/>
      <c r="JPC89" s="4"/>
      <c r="JPD89" s="4"/>
      <c r="JPE89" s="4"/>
      <c r="JPF89" s="4"/>
      <c r="JPG89" s="4"/>
      <c r="JPH89" s="4"/>
      <c r="JPI89" s="4"/>
      <c r="JPJ89" s="4"/>
      <c r="JPK89" s="4"/>
      <c r="JPL89" s="4"/>
      <c r="JPM89" s="4"/>
      <c r="JPN89" s="4"/>
      <c r="JPO89" s="4"/>
      <c r="JPP89" s="4"/>
      <c r="JPQ89" s="4"/>
      <c r="JPR89" s="4"/>
      <c r="JPS89" s="4"/>
      <c r="JPT89" s="4"/>
      <c r="JPU89" s="4"/>
      <c r="JPV89" s="4"/>
      <c r="JPW89" s="4"/>
      <c r="JPX89" s="4"/>
      <c r="JPY89" s="4"/>
      <c r="JPZ89" s="4"/>
      <c r="JQA89" s="4"/>
      <c r="JQB89" s="4"/>
      <c r="JQC89" s="4"/>
      <c r="JQD89" s="4"/>
      <c r="JQE89" s="4"/>
      <c r="JQF89" s="4"/>
      <c r="JQG89" s="4"/>
      <c r="JQH89" s="4"/>
      <c r="JQI89" s="4"/>
      <c r="JQJ89" s="4"/>
      <c r="JQK89" s="4"/>
      <c r="JQL89" s="4"/>
      <c r="JQM89" s="4"/>
      <c r="JQN89" s="4"/>
      <c r="JQO89" s="4"/>
      <c r="JQP89" s="4"/>
      <c r="JQQ89" s="4"/>
      <c r="JQR89" s="4"/>
      <c r="JQS89" s="4"/>
      <c r="JQT89" s="4"/>
      <c r="JQU89" s="4"/>
      <c r="JQV89" s="4"/>
      <c r="JQW89" s="4"/>
      <c r="JQX89" s="4"/>
      <c r="JQY89" s="4"/>
      <c r="JQZ89" s="4"/>
      <c r="JRA89" s="4"/>
      <c r="JRB89" s="4"/>
      <c r="JRC89" s="4"/>
      <c r="JRD89" s="4"/>
      <c r="JRE89" s="4"/>
      <c r="JRF89" s="4"/>
      <c r="JRG89" s="4"/>
      <c r="JRH89" s="4"/>
      <c r="JRI89" s="4"/>
      <c r="JRJ89" s="4"/>
      <c r="JRK89" s="4"/>
      <c r="JRL89" s="4"/>
      <c r="JRM89" s="4"/>
      <c r="JRN89" s="4"/>
      <c r="JRO89" s="4"/>
      <c r="JRP89" s="4"/>
      <c r="JRQ89" s="4"/>
      <c r="JRR89" s="4"/>
      <c r="JRS89" s="4"/>
      <c r="JRT89" s="4"/>
      <c r="JRU89" s="4"/>
      <c r="JRV89" s="4"/>
      <c r="JRW89" s="4"/>
      <c r="JRX89" s="4"/>
      <c r="JRY89" s="4"/>
      <c r="JRZ89" s="4"/>
      <c r="JSA89" s="4"/>
      <c r="JSB89" s="4"/>
      <c r="JSC89" s="4"/>
      <c r="JSD89" s="4"/>
      <c r="JSE89" s="4"/>
      <c r="JSF89" s="4"/>
      <c r="JSG89" s="4"/>
      <c r="JSH89" s="4"/>
      <c r="JSI89" s="4"/>
      <c r="JSJ89" s="4"/>
      <c r="JSK89" s="4"/>
      <c r="JSL89" s="4"/>
      <c r="JSM89" s="4"/>
      <c r="JSN89" s="4"/>
      <c r="JSO89" s="4"/>
      <c r="JSP89" s="4"/>
      <c r="JSQ89" s="4"/>
      <c r="JSR89" s="4"/>
      <c r="JSS89" s="4"/>
      <c r="JST89" s="4"/>
      <c r="JSU89" s="4"/>
      <c r="JSV89" s="4"/>
      <c r="JSW89" s="4"/>
      <c r="JSX89" s="4"/>
      <c r="JSY89" s="4"/>
      <c r="JSZ89" s="4"/>
      <c r="JTA89" s="4"/>
      <c r="JTB89" s="4"/>
      <c r="JTC89" s="4"/>
      <c r="JTD89" s="4"/>
      <c r="JTE89" s="4"/>
      <c r="JTF89" s="4"/>
      <c r="JTG89" s="4"/>
      <c r="JTH89" s="4"/>
      <c r="JTI89" s="4"/>
      <c r="JTJ89" s="4"/>
      <c r="JTK89" s="4"/>
      <c r="JTL89" s="4"/>
      <c r="JTM89" s="4"/>
      <c r="JTN89" s="4"/>
      <c r="JTO89" s="4"/>
      <c r="JTP89" s="4"/>
      <c r="JTQ89" s="4"/>
      <c r="JTR89" s="4"/>
      <c r="JTS89" s="4"/>
      <c r="JTT89" s="4"/>
      <c r="JTU89" s="4"/>
      <c r="JTV89" s="4"/>
      <c r="JTW89" s="4"/>
      <c r="JTX89" s="4"/>
      <c r="JTY89" s="4"/>
      <c r="JTZ89" s="4"/>
      <c r="JUA89" s="4"/>
      <c r="JUB89" s="4"/>
      <c r="JUC89" s="4"/>
      <c r="JUD89" s="4"/>
      <c r="JUE89" s="4"/>
      <c r="JUF89" s="4"/>
      <c r="JUG89" s="4"/>
      <c r="JUH89" s="4"/>
      <c r="JUI89" s="4"/>
      <c r="JUJ89" s="4"/>
      <c r="JUK89" s="4"/>
      <c r="JUL89" s="4"/>
      <c r="JUM89" s="4"/>
      <c r="JUN89" s="4"/>
      <c r="JUO89" s="4"/>
      <c r="JUP89" s="4"/>
      <c r="JUQ89" s="4"/>
      <c r="JUR89" s="4"/>
      <c r="JUS89" s="4"/>
      <c r="JUT89" s="4"/>
      <c r="JUU89" s="4"/>
      <c r="JUV89" s="4"/>
      <c r="JUW89" s="4"/>
      <c r="JUX89" s="4"/>
      <c r="JUY89" s="4"/>
      <c r="JUZ89" s="4"/>
      <c r="JVA89" s="4"/>
      <c r="JVB89" s="4"/>
      <c r="JVC89" s="4"/>
      <c r="JVD89" s="4"/>
      <c r="JVE89" s="4"/>
      <c r="JVF89" s="4"/>
      <c r="JVG89" s="4"/>
      <c r="JVH89" s="4"/>
      <c r="JVI89" s="4"/>
      <c r="JVJ89" s="4"/>
      <c r="JVK89" s="4"/>
      <c r="JVL89" s="4"/>
      <c r="JVM89" s="4"/>
      <c r="JVN89" s="4"/>
      <c r="JVO89" s="4"/>
      <c r="JVP89" s="4"/>
      <c r="JVQ89" s="4"/>
      <c r="JVR89" s="4"/>
      <c r="JVS89" s="4"/>
      <c r="JVT89" s="4"/>
      <c r="JVU89" s="4"/>
      <c r="JVV89" s="4"/>
      <c r="JVW89" s="4"/>
      <c r="JVX89" s="4"/>
      <c r="JVY89" s="4"/>
      <c r="JVZ89" s="4"/>
      <c r="JWA89" s="4"/>
      <c r="JWB89" s="4"/>
      <c r="JWC89" s="4"/>
      <c r="JWD89" s="4"/>
      <c r="JWE89" s="4"/>
      <c r="JWF89" s="4"/>
      <c r="JWG89" s="4"/>
      <c r="JWH89" s="4"/>
      <c r="JWI89" s="4"/>
      <c r="JWJ89" s="4"/>
      <c r="JWK89" s="4"/>
      <c r="JWL89" s="4"/>
      <c r="JWM89" s="4"/>
      <c r="JWN89" s="4"/>
      <c r="JWO89" s="4"/>
      <c r="JWP89" s="4"/>
      <c r="JWQ89" s="4"/>
      <c r="JWR89" s="4"/>
      <c r="JWS89" s="4"/>
      <c r="JWT89" s="4"/>
      <c r="JWU89" s="4"/>
      <c r="JWV89" s="4"/>
      <c r="JWW89" s="4"/>
      <c r="JWX89" s="4"/>
      <c r="JWY89" s="4"/>
      <c r="JWZ89" s="4"/>
      <c r="JXA89" s="4"/>
      <c r="JXB89" s="4"/>
      <c r="JXC89" s="4"/>
      <c r="JXD89" s="4"/>
      <c r="JXE89" s="4"/>
      <c r="JXF89" s="4"/>
      <c r="JXG89" s="4"/>
      <c r="JXH89" s="4"/>
      <c r="JXI89" s="4"/>
      <c r="JXJ89" s="4"/>
      <c r="JXK89" s="4"/>
      <c r="JXL89" s="4"/>
      <c r="JXM89" s="4"/>
      <c r="JXN89" s="4"/>
      <c r="JXO89" s="4"/>
      <c r="JXP89" s="4"/>
      <c r="JXQ89" s="4"/>
      <c r="JXR89" s="4"/>
      <c r="JXS89" s="4"/>
      <c r="JXT89" s="4"/>
      <c r="JXU89" s="4"/>
      <c r="JXV89" s="4"/>
      <c r="JXW89" s="4"/>
      <c r="JXX89" s="4"/>
      <c r="JXY89" s="4"/>
      <c r="JXZ89" s="4"/>
      <c r="JYA89" s="4"/>
      <c r="JYB89" s="4"/>
      <c r="JYC89" s="4"/>
      <c r="JYD89" s="4"/>
      <c r="JYE89" s="4"/>
      <c r="JYF89" s="4"/>
      <c r="JYG89" s="4"/>
      <c r="JYH89" s="4"/>
      <c r="JYI89" s="4"/>
      <c r="JYJ89" s="4"/>
      <c r="JYK89" s="4"/>
      <c r="JYL89" s="4"/>
      <c r="JYM89" s="4"/>
      <c r="JYN89" s="4"/>
      <c r="JYO89" s="4"/>
      <c r="JYP89" s="4"/>
      <c r="JYQ89" s="4"/>
      <c r="JYR89" s="4"/>
      <c r="JYS89" s="4"/>
      <c r="JYT89" s="4"/>
      <c r="JYU89" s="4"/>
      <c r="JYV89" s="4"/>
      <c r="JYW89" s="4"/>
      <c r="JYX89" s="4"/>
      <c r="JYY89" s="4"/>
      <c r="JYZ89" s="4"/>
      <c r="JZA89" s="4"/>
      <c r="JZB89" s="4"/>
      <c r="JZC89" s="4"/>
      <c r="JZD89" s="4"/>
      <c r="JZE89" s="4"/>
      <c r="JZF89" s="4"/>
      <c r="JZG89" s="4"/>
      <c r="JZH89" s="4"/>
      <c r="JZI89" s="4"/>
      <c r="JZJ89" s="4"/>
      <c r="JZK89" s="4"/>
      <c r="JZL89" s="4"/>
      <c r="JZM89" s="4"/>
      <c r="JZN89" s="4"/>
      <c r="JZO89" s="4"/>
      <c r="JZP89" s="4"/>
      <c r="JZQ89" s="4"/>
      <c r="JZR89" s="4"/>
      <c r="JZS89" s="4"/>
      <c r="JZT89" s="4"/>
      <c r="JZU89" s="4"/>
      <c r="JZV89" s="4"/>
      <c r="JZW89" s="4"/>
      <c r="JZX89" s="4"/>
      <c r="JZY89" s="4"/>
      <c r="JZZ89" s="4"/>
      <c r="KAA89" s="4"/>
      <c r="KAB89" s="4"/>
      <c r="KAC89" s="4"/>
      <c r="KAD89" s="4"/>
      <c r="KAE89" s="4"/>
      <c r="KAF89" s="4"/>
      <c r="KAG89" s="4"/>
      <c r="KAH89" s="4"/>
      <c r="KAI89" s="4"/>
      <c r="KAJ89" s="4"/>
      <c r="KAK89" s="4"/>
      <c r="KAL89" s="4"/>
      <c r="KAM89" s="4"/>
      <c r="KAN89" s="4"/>
      <c r="KAO89" s="4"/>
      <c r="KAP89" s="4"/>
      <c r="KAQ89" s="4"/>
      <c r="KAR89" s="4"/>
      <c r="KAS89" s="4"/>
      <c r="KAT89" s="4"/>
      <c r="KAU89" s="4"/>
      <c r="KAV89" s="4"/>
      <c r="KAW89" s="4"/>
      <c r="KAX89" s="4"/>
      <c r="KAY89" s="4"/>
      <c r="KAZ89" s="4"/>
      <c r="KBA89" s="4"/>
      <c r="KBB89" s="4"/>
      <c r="KBC89" s="4"/>
      <c r="KBD89" s="4"/>
      <c r="KBE89" s="4"/>
      <c r="KBF89" s="4"/>
      <c r="KBG89" s="4"/>
      <c r="KBH89" s="4"/>
      <c r="KBI89" s="4"/>
      <c r="KBJ89" s="4"/>
      <c r="KBK89" s="4"/>
      <c r="KBL89" s="4"/>
      <c r="KBM89" s="4"/>
      <c r="KBN89" s="4"/>
      <c r="KBO89" s="4"/>
      <c r="KBP89" s="4"/>
      <c r="KBQ89" s="4"/>
      <c r="KBR89" s="4"/>
      <c r="KBS89" s="4"/>
      <c r="KBT89" s="4"/>
      <c r="KBU89" s="4"/>
      <c r="KBV89" s="4"/>
      <c r="KBW89" s="4"/>
      <c r="KBX89" s="4"/>
      <c r="KBY89" s="4"/>
      <c r="KBZ89" s="4"/>
      <c r="KCA89" s="4"/>
      <c r="KCB89" s="4"/>
      <c r="KCC89" s="4"/>
      <c r="KCD89" s="4"/>
      <c r="KCE89" s="4"/>
      <c r="KCF89" s="4"/>
      <c r="KCG89" s="4"/>
      <c r="KCH89" s="4"/>
      <c r="KCI89" s="4"/>
      <c r="KCJ89" s="4"/>
      <c r="KCK89" s="4"/>
      <c r="KCL89" s="4"/>
      <c r="KCM89" s="4"/>
      <c r="KCN89" s="4"/>
      <c r="KCO89" s="4"/>
      <c r="KCP89" s="4"/>
      <c r="KCQ89" s="4"/>
      <c r="KCR89" s="4"/>
      <c r="KCS89" s="4"/>
      <c r="KCT89" s="4"/>
      <c r="KCU89" s="4"/>
      <c r="KCV89" s="4"/>
      <c r="KCW89" s="4"/>
      <c r="KCX89" s="4"/>
      <c r="KCY89" s="4"/>
      <c r="KCZ89" s="4"/>
      <c r="KDA89" s="4"/>
      <c r="KDB89" s="4"/>
      <c r="KDC89" s="4"/>
      <c r="KDD89" s="4"/>
      <c r="KDE89" s="4"/>
      <c r="KDF89" s="4"/>
      <c r="KDG89" s="4"/>
      <c r="KDH89" s="4"/>
      <c r="KDI89" s="4"/>
      <c r="KDJ89" s="4"/>
      <c r="KDK89" s="4"/>
      <c r="KDL89" s="4"/>
      <c r="KDM89" s="4"/>
      <c r="KDN89" s="4"/>
      <c r="KDO89" s="4"/>
      <c r="KDP89" s="4"/>
      <c r="KDQ89" s="4"/>
      <c r="KDR89" s="4"/>
      <c r="KDS89" s="4"/>
      <c r="KDT89" s="4"/>
      <c r="KDU89" s="4"/>
      <c r="KDV89" s="4"/>
      <c r="KDW89" s="4"/>
      <c r="KDX89" s="4"/>
      <c r="KDY89" s="4"/>
      <c r="KDZ89" s="4"/>
      <c r="KEA89" s="4"/>
      <c r="KEB89" s="4"/>
      <c r="KEC89" s="4"/>
      <c r="KED89" s="4"/>
      <c r="KEE89" s="4"/>
      <c r="KEF89" s="4"/>
      <c r="KEG89" s="4"/>
      <c r="KEH89" s="4"/>
      <c r="KEI89" s="4"/>
      <c r="KEJ89" s="4"/>
      <c r="KEK89" s="4"/>
      <c r="KEL89" s="4"/>
      <c r="KEM89" s="4"/>
      <c r="KEN89" s="4"/>
      <c r="KEO89" s="4"/>
      <c r="KEP89" s="4"/>
      <c r="KEQ89" s="4"/>
      <c r="KER89" s="4"/>
      <c r="KES89" s="4"/>
      <c r="KET89" s="4"/>
      <c r="KEU89" s="4"/>
      <c r="KEV89" s="4"/>
      <c r="KEW89" s="4"/>
      <c r="KEX89" s="4"/>
      <c r="KEY89" s="4"/>
      <c r="KEZ89" s="4"/>
      <c r="KFA89" s="4"/>
      <c r="KFB89" s="4"/>
      <c r="KFC89" s="4"/>
      <c r="KFD89" s="4"/>
      <c r="KFE89" s="4"/>
      <c r="KFF89" s="4"/>
      <c r="KFG89" s="4"/>
      <c r="KFH89" s="4"/>
      <c r="KFI89" s="4"/>
      <c r="KFJ89" s="4"/>
      <c r="KFK89" s="4"/>
      <c r="KFL89" s="4"/>
      <c r="KFM89" s="4"/>
      <c r="KFN89" s="4"/>
      <c r="KFO89" s="4"/>
      <c r="KFP89" s="4"/>
      <c r="KFQ89" s="4"/>
      <c r="KFR89" s="4"/>
      <c r="KFS89" s="4"/>
      <c r="KFT89" s="4"/>
      <c r="KFU89" s="4"/>
      <c r="KFV89" s="4"/>
      <c r="KFW89" s="4"/>
      <c r="KFX89" s="4"/>
      <c r="KFY89" s="4"/>
      <c r="KFZ89" s="4"/>
      <c r="KGA89" s="4"/>
      <c r="KGB89" s="4"/>
      <c r="KGC89" s="4"/>
      <c r="KGD89" s="4"/>
      <c r="KGE89" s="4"/>
      <c r="KGF89" s="4"/>
      <c r="KGG89" s="4"/>
      <c r="KGH89" s="4"/>
      <c r="KGI89" s="4"/>
      <c r="KGJ89" s="4"/>
      <c r="KGK89" s="4"/>
      <c r="KGL89" s="4"/>
      <c r="KGM89" s="4"/>
      <c r="KGN89" s="4"/>
      <c r="KGO89" s="4"/>
      <c r="KGP89" s="4"/>
      <c r="KGQ89" s="4"/>
      <c r="KGR89" s="4"/>
      <c r="KGS89" s="4"/>
      <c r="KGT89" s="4"/>
      <c r="KGU89" s="4"/>
      <c r="KGV89" s="4"/>
      <c r="KGW89" s="4"/>
      <c r="KGX89" s="4"/>
      <c r="KGY89" s="4"/>
      <c r="KGZ89" s="4"/>
      <c r="KHA89" s="4"/>
      <c r="KHB89" s="4"/>
      <c r="KHC89" s="4"/>
      <c r="KHD89" s="4"/>
      <c r="KHE89" s="4"/>
      <c r="KHF89" s="4"/>
      <c r="KHG89" s="4"/>
      <c r="KHH89" s="4"/>
      <c r="KHI89" s="4"/>
      <c r="KHJ89" s="4"/>
      <c r="KHK89" s="4"/>
      <c r="KHL89" s="4"/>
      <c r="KHM89" s="4"/>
      <c r="KHN89" s="4"/>
      <c r="KHO89" s="4"/>
      <c r="KHP89" s="4"/>
      <c r="KHQ89" s="4"/>
      <c r="KHR89" s="4"/>
      <c r="KHS89" s="4"/>
      <c r="KHT89" s="4"/>
      <c r="KHU89" s="4"/>
      <c r="KHV89" s="4"/>
      <c r="KHW89" s="4"/>
      <c r="KHX89" s="4"/>
      <c r="KHY89" s="4"/>
      <c r="KHZ89" s="4"/>
      <c r="KIA89" s="4"/>
      <c r="KIB89" s="4"/>
      <c r="KIC89" s="4"/>
      <c r="KID89" s="4"/>
      <c r="KIE89" s="4"/>
      <c r="KIF89" s="4"/>
      <c r="KIG89" s="4"/>
      <c r="KIH89" s="4"/>
      <c r="KII89" s="4"/>
      <c r="KIJ89" s="4"/>
      <c r="KIK89" s="4"/>
      <c r="KIL89" s="4"/>
      <c r="KIM89" s="4"/>
      <c r="KIN89" s="4"/>
      <c r="KIO89" s="4"/>
      <c r="KIP89" s="4"/>
      <c r="KIQ89" s="4"/>
      <c r="KIR89" s="4"/>
      <c r="KIS89" s="4"/>
      <c r="KIT89" s="4"/>
      <c r="KIU89" s="4"/>
      <c r="KIV89" s="4"/>
      <c r="KIW89" s="4"/>
      <c r="KIX89" s="4"/>
      <c r="KIY89" s="4"/>
      <c r="KIZ89" s="4"/>
      <c r="KJA89" s="4"/>
      <c r="KJB89" s="4"/>
      <c r="KJC89" s="4"/>
      <c r="KJD89" s="4"/>
      <c r="KJE89" s="4"/>
      <c r="KJF89" s="4"/>
      <c r="KJG89" s="4"/>
      <c r="KJH89" s="4"/>
      <c r="KJI89" s="4"/>
      <c r="KJJ89" s="4"/>
      <c r="KJK89" s="4"/>
      <c r="KJL89" s="4"/>
      <c r="KJM89" s="4"/>
      <c r="KJN89" s="4"/>
      <c r="KJO89" s="4"/>
      <c r="KJP89" s="4"/>
      <c r="KJQ89" s="4"/>
      <c r="KJR89" s="4"/>
      <c r="KJS89" s="4"/>
      <c r="KJT89" s="4"/>
      <c r="KJU89" s="4"/>
      <c r="KJV89" s="4"/>
      <c r="KJW89" s="4"/>
      <c r="KJX89" s="4"/>
      <c r="KJY89" s="4"/>
      <c r="KJZ89" s="4"/>
      <c r="KKA89" s="4"/>
      <c r="KKB89" s="4"/>
      <c r="KKC89" s="4"/>
      <c r="KKD89" s="4"/>
      <c r="KKE89" s="4"/>
      <c r="KKF89" s="4"/>
      <c r="KKG89" s="4"/>
      <c r="KKH89" s="4"/>
      <c r="KKI89" s="4"/>
      <c r="KKJ89" s="4"/>
      <c r="KKK89" s="4"/>
      <c r="KKL89" s="4"/>
      <c r="KKM89" s="4"/>
      <c r="KKN89" s="4"/>
      <c r="KKO89" s="4"/>
      <c r="KKP89" s="4"/>
      <c r="KKQ89" s="4"/>
      <c r="KKR89" s="4"/>
      <c r="KKS89" s="4"/>
      <c r="KKT89" s="4"/>
      <c r="KKU89" s="4"/>
      <c r="KKV89" s="4"/>
      <c r="KKW89" s="4"/>
      <c r="KKX89" s="4"/>
      <c r="KKY89" s="4"/>
      <c r="KKZ89" s="4"/>
      <c r="KLA89" s="4"/>
      <c r="KLB89" s="4"/>
      <c r="KLC89" s="4"/>
      <c r="KLD89" s="4"/>
      <c r="KLE89" s="4"/>
      <c r="KLF89" s="4"/>
      <c r="KLG89" s="4"/>
      <c r="KLH89" s="4"/>
      <c r="KLI89" s="4"/>
      <c r="KLJ89" s="4"/>
      <c r="KLK89" s="4"/>
      <c r="KLL89" s="4"/>
      <c r="KLM89" s="4"/>
      <c r="KLN89" s="4"/>
      <c r="KLO89" s="4"/>
      <c r="KLP89" s="4"/>
      <c r="KLQ89" s="4"/>
      <c r="KLR89" s="4"/>
      <c r="KLS89" s="4"/>
      <c r="KLT89" s="4"/>
      <c r="KLU89" s="4"/>
      <c r="KLV89" s="4"/>
      <c r="KLW89" s="4"/>
      <c r="KLX89" s="4"/>
      <c r="KLY89" s="4"/>
      <c r="KLZ89" s="4"/>
      <c r="KMA89" s="4"/>
      <c r="KMB89" s="4"/>
      <c r="KMC89" s="4"/>
      <c r="KMD89" s="4"/>
      <c r="KME89" s="4"/>
      <c r="KMF89" s="4"/>
      <c r="KMG89" s="4"/>
      <c r="KMH89" s="4"/>
      <c r="KMI89" s="4"/>
      <c r="KMJ89" s="4"/>
      <c r="KMK89" s="4"/>
      <c r="KML89" s="4"/>
      <c r="KMM89" s="4"/>
      <c r="KMN89" s="4"/>
      <c r="KMO89" s="4"/>
      <c r="KMP89" s="4"/>
      <c r="KMQ89" s="4"/>
      <c r="KMR89" s="4"/>
      <c r="KMS89" s="4"/>
      <c r="KMT89" s="4"/>
      <c r="KMU89" s="4"/>
      <c r="KMV89" s="4"/>
      <c r="KMW89" s="4"/>
      <c r="KMX89" s="4"/>
      <c r="KMY89" s="4"/>
      <c r="KMZ89" s="4"/>
      <c r="KNA89" s="4"/>
      <c r="KNB89" s="4"/>
      <c r="KNC89" s="4"/>
      <c r="KND89" s="4"/>
      <c r="KNE89" s="4"/>
      <c r="KNF89" s="4"/>
      <c r="KNG89" s="4"/>
      <c r="KNH89" s="4"/>
      <c r="KNI89" s="4"/>
      <c r="KNJ89" s="4"/>
      <c r="KNK89" s="4"/>
      <c r="KNL89" s="4"/>
      <c r="KNM89" s="4"/>
      <c r="KNN89" s="4"/>
      <c r="KNO89" s="4"/>
      <c r="KNP89" s="4"/>
      <c r="KNQ89" s="4"/>
      <c r="KNR89" s="4"/>
      <c r="KNS89" s="4"/>
      <c r="KNT89" s="4"/>
      <c r="KNU89" s="4"/>
      <c r="KNV89" s="4"/>
      <c r="KNW89" s="4"/>
      <c r="KNX89" s="4"/>
      <c r="KNY89" s="4"/>
      <c r="KNZ89" s="4"/>
      <c r="KOA89" s="4"/>
      <c r="KOB89" s="4"/>
      <c r="KOC89" s="4"/>
      <c r="KOD89" s="4"/>
      <c r="KOE89" s="4"/>
      <c r="KOF89" s="4"/>
      <c r="KOG89" s="4"/>
      <c r="KOH89" s="4"/>
      <c r="KOI89" s="4"/>
      <c r="KOJ89" s="4"/>
      <c r="KOK89" s="4"/>
      <c r="KOL89" s="4"/>
      <c r="KOM89" s="4"/>
      <c r="KON89" s="4"/>
      <c r="KOO89" s="4"/>
      <c r="KOP89" s="4"/>
      <c r="KOQ89" s="4"/>
      <c r="KOR89" s="4"/>
      <c r="KOS89" s="4"/>
      <c r="KOT89" s="4"/>
      <c r="KOU89" s="4"/>
      <c r="KOV89" s="4"/>
      <c r="KOW89" s="4"/>
      <c r="KOX89" s="4"/>
      <c r="KOY89" s="4"/>
      <c r="KOZ89" s="4"/>
      <c r="KPA89" s="4"/>
      <c r="KPB89" s="4"/>
      <c r="KPC89" s="4"/>
      <c r="KPD89" s="4"/>
      <c r="KPE89" s="4"/>
      <c r="KPF89" s="4"/>
      <c r="KPG89" s="4"/>
      <c r="KPH89" s="4"/>
      <c r="KPI89" s="4"/>
      <c r="KPJ89" s="4"/>
      <c r="KPK89" s="4"/>
      <c r="KPL89" s="4"/>
      <c r="KPM89" s="4"/>
      <c r="KPN89" s="4"/>
      <c r="KPO89" s="4"/>
      <c r="KPP89" s="4"/>
      <c r="KPQ89" s="4"/>
      <c r="KPR89" s="4"/>
      <c r="KPS89" s="4"/>
      <c r="KPT89" s="4"/>
      <c r="KPU89" s="4"/>
      <c r="KPV89" s="4"/>
      <c r="KPW89" s="4"/>
      <c r="KPX89" s="4"/>
      <c r="KPY89" s="4"/>
      <c r="KPZ89" s="4"/>
      <c r="KQA89" s="4"/>
      <c r="KQB89" s="4"/>
      <c r="KQC89" s="4"/>
      <c r="KQD89" s="4"/>
      <c r="KQE89" s="4"/>
      <c r="KQF89" s="4"/>
      <c r="KQG89" s="4"/>
      <c r="KQH89" s="4"/>
      <c r="KQI89" s="4"/>
      <c r="KQJ89" s="4"/>
      <c r="KQK89" s="4"/>
      <c r="KQL89" s="4"/>
      <c r="KQM89" s="4"/>
      <c r="KQN89" s="4"/>
      <c r="KQO89" s="4"/>
      <c r="KQP89" s="4"/>
      <c r="KQQ89" s="4"/>
      <c r="KQR89" s="4"/>
      <c r="KQS89" s="4"/>
      <c r="KQT89" s="4"/>
      <c r="KQU89" s="4"/>
      <c r="KQV89" s="4"/>
      <c r="KQW89" s="4"/>
      <c r="KQX89" s="4"/>
      <c r="KQY89" s="4"/>
      <c r="KQZ89" s="4"/>
      <c r="KRA89" s="4"/>
      <c r="KRB89" s="4"/>
      <c r="KRC89" s="4"/>
      <c r="KRD89" s="4"/>
      <c r="KRE89" s="4"/>
      <c r="KRF89" s="4"/>
      <c r="KRG89" s="4"/>
      <c r="KRH89" s="4"/>
      <c r="KRI89" s="4"/>
      <c r="KRJ89" s="4"/>
      <c r="KRK89" s="4"/>
      <c r="KRL89" s="4"/>
      <c r="KRM89" s="4"/>
      <c r="KRN89" s="4"/>
      <c r="KRO89" s="4"/>
      <c r="KRP89" s="4"/>
      <c r="KRQ89" s="4"/>
      <c r="KRR89" s="4"/>
      <c r="KRS89" s="4"/>
      <c r="KRT89" s="4"/>
      <c r="KRU89" s="4"/>
      <c r="KRV89" s="4"/>
      <c r="KRW89" s="4"/>
      <c r="KRX89" s="4"/>
      <c r="KRY89" s="4"/>
      <c r="KRZ89" s="4"/>
      <c r="KSA89" s="4"/>
      <c r="KSB89" s="4"/>
      <c r="KSC89" s="4"/>
      <c r="KSD89" s="4"/>
      <c r="KSE89" s="4"/>
      <c r="KSF89" s="4"/>
      <c r="KSG89" s="4"/>
      <c r="KSH89" s="4"/>
      <c r="KSI89" s="4"/>
      <c r="KSJ89" s="4"/>
      <c r="KSK89" s="4"/>
      <c r="KSL89" s="4"/>
      <c r="KSM89" s="4"/>
      <c r="KSN89" s="4"/>
      <c r="KSO89" s="4"/>
      <c r="KSP89" s="4"/>
      <c r="KSQ89" s="4"/>
      <c r="KSR89" s="4"/>
      <c r="KSS89" s="4"/>
      <c r="KST89" s="4"/>
      <c r="KSU89" s="4"/>
      <c r="KSV89" s="4"/>
      <c r="KSW89" s="4"/>
      <c r="KSX89" s="4"/>
      <c r="KSY89" s="4"/>
      <c r="KSZ89" s="4"/>
      <c r="KTA89" s="4"/>
      <c r="KTB89" s="4"/>
      <c r="KTC89" s="4"/>
      <c r="KTD89" s="4"/>
      <c r="KTE89" s="4"/>
      <c r="KTF89" s="4"/>
      <c r="KTG89" s="4"/>
      <c r="KTH89" s="4"/>
      <c r="KTI89" s="4"/>
      <c r="KTJ89" s="4"/>
      <c r="KTK89" s="4"/>
      <c r="KTL89" s="4"/>
      <c r="KTM89" s="4"/>
      <c r="KTN89" s="4"/>
      <c r="KTO89" s="4"/>
      <c r="KTP89" s="4"/>
      <c r="KTQ89" s="4"/>
      <c r="KTR89" s="4"/>
      <c r="KTS89" s="4"/>
      <c r="KTT89" s="4"/>
      <c r="KTU89" s="4"/>
      <c r="KTV89" s="4"/>
      <c r="KTW89" s="4"/>
      <c r="KTX89" s="4"/>
      <c r="KTY89" s="4"/>
      <c r="KTZ89" s="4"/>
      <c r="KUA89" s="4"/>
      <c r="KUB89" s="4"/>
      <c r="KUC89" s="4"/>
      <c r="KUD89" s="4"/>
      <c r="KUE89" s="4"/>
      <c r="KUF89" s="4"/>
      <c r="KUG89" s="4"/>
      <c r="KUH89" s="4"/>
      <c r="KUI89" s="4"/>
      <c r="KUJ89" s="4"/>
      <c r="KUK89" s="4"/>
      <c r="KUL89" s="4"/>
      <c r="KUM89" s="4"/>
      <c r="KUN89" s="4"/>
      <c r="KUO89" s="4"/>
      <c r="KUP89" s="4"/>
      <c r="KUQ89" s="4"/>
      <c r="KUR89" s="4"/>
      <c r="KUS89" s="4"/>
      <c r="KUT89" s="4"/>
      <c r="KUU89" s="4"/>
      <c r="KUV89" s="4"/>
      <c r="KUW89" s="4"/>
      <c r="KUX89" s="4"/>
      <c r="KUY89" s="4"/>
      <c r="KUZ89" s="4"/>
      <c r="KVA89" s="4"/>
      <c r="KVB89" s="4"/>
      <c r="KVC89" s="4"/>
      <c r="KVD89" s="4"/>
      <c r="KVE89" s="4"/>
      <c r="KVF89" s="4"/>
      <c r="KVG89" s="4"/>
      <c r="KVH89" s="4"/>
      <c r="KVI89" s="4"/>
      <c r="KVJ89" s="4"/>
      <c r="KVK89" s="4"/>
      <c r="KVL89" s="4"/>
      <c r="KVM89" s="4"/>
      <c r="KVN89" s="4"/>
      <c r="KVO89" s="4"/>
      <c r="KVP89" s="4"/>
      <c r="KVQ89" s="4"/>
      <c r="KVR89" s="4"/>
      <c r="KVS89" s="4"/>
      <c r="KVT89" s="4"/>
      <c r="KVU89" s="4"/>
      <c r="KVV89" s="4"/>
      <c r="KVW89" s="4"/>
      <c r="KVX89" s="4"/>
      <c r="KVY89" s="4"/>
      <c r="KVZ89" s="4"/>
      <c r="KWA89" s="4"/>
      <c r="KWB89" s="4"/>
      <c r="KWC89" s="4"/>
      <c r="KWD89" s="4"/>
      <c r="KWE89" s="4"/>
      <c r="KWF89" s="4"/>
      <c r="KWG89" s="4"/>
      <c r="KWH89" s="4"/>
      <c r="KWI89" s="4"/>
      <c r="KWJ89" s="4"/>
      <c r="KWK89" s="4"/>
      <c r="KWL89" s="4"/>
      <c r="KWM89" s="4"/>
      <c r="KWN89" s="4"/>
      <c r="KWO89" s="4"/>
      <c r="KWP89" s="4"/>
      <c r="KWQ89" s="4"/>
      <c r="KWR89" s="4"/>
      <c r="KWS89" s="4"/>
      <c r="KWT89" s="4"/>
      <c r="KWU89" s="4"/>
      <c r="KWV89" s="4"/>
      <c r="KWW89" s="4"/>
      <c r="KWX89" s="4"/>
      <c r="KWY89" s="4"/>
      <c r="KWZ89" s="4"/>
      <c r="KXA89" s="4"/>
      <c r="KXB89" s="4"/>
      <c r="KXC89" s="4"/>
      <c r="KXD89" s="4"/>
      <c r="KXE89" s="4"/>
      <c r="KXF89" s="4"/>
      <c r="KXG89" s="4"/>
      <c r="KXH89" s="4"/>
      <c r="KXI89" s="4"/>
      <c r="KXJ89" s="4"/>
      <c r="KXK89" s="4"/>
      <c r="KXL89" s="4"/>
      <c r="KXM89" s="4"/>
      <c r="KXN89" s="4"/>
      <c r="KXO89" s="4"/>
      <c r="KXP89" s="4"/>
      <c r="KXQ89" s="4"/>
      <c r="KXR89" s="4"/>
      <c r="KXS89" s="4"/>
      <c r="KXT89" s="4"/>
      <c r="KXU89" s="4"/>
      <c r="KXV89" s="4"/>
      <c r="KXW89" s="4"/>
      <c r="KXX89" s="4"/>
      <c r="KXY89" s="4"/>
      <c r="KXZ89" s="4"/>
      <c r="KYA89" s="4"/>
      <c r="KYB89" s="4"/>
      <c r="KYC89" s="4"/>
      <c r="KYD89" s="4"/>
      <c r="KYE89" s="4"/>
      <c r="KYF89" s="4"/>
      <c r="KYG89" s="4"/>
      <c r="KYH89" s="4"/>
      <c r="KYI89" s="4"/>
      <c r="KYJ89" s="4"/>
      <c r="KYK89" s="4"/>
      <c r="KYL89" s="4"/>
      <c r="KYM89" s="4"/>
      <c r="KYN89" s="4"/>
      <c r="KYO89" s="4"/>
      <c r="KYP89" s="4"/>
      <c r="KYQ89" s="4"/>
      <c r="KYR89" s="4"/>
      <c r="KYS89" s="4"/>
      <c r="KYT89" s="4"/>
      <c r="KYU89" s="4"/>
      <c r="KYV89" s="4"/>
      <c r="KYW89" s="4"/>
      <c r="KYX89" s="4"/>
      <c r="KYY89" s="4"/>
      <c r="KYZ89" s="4"/>
      <c r="KZA89" s="4"/>
      <c r="KZB89" s="4"/>
      <c r="KZC89" s="4"/>
      <c r="KZD89" s="4"/>
      <c r="KZE89" s="4"/>
      <c r="KZF89" s="4"/>
      <c r="KZG89" s="4"/>
      <c r="KZH89" s="4"/>
      <c r="KZI89" s="4"/>
      <c r="KZJ89" s="4"/>
      <c r="KZK89" s="4"/>
      <c r="KZL89" s="4"/>
      <c r="KZM89" s="4"/>
      <c r="KZN89" s="4"/>
      <c r="KZO89" s="4"/>
      <c r="KZP89" s="4"/>
      <c r="KZQ89" s="4"/>
      <c r="KZR89" s="4"/>
      <c r="KZS89" s="4"/>
      <c r="KZT89" s="4"/>
      <c r="KZU89" s="4"/>
      <c r="KZV89" s="4"/>
      <c r="KZW89" s="4"/>
      <c r="KZX89" s="4"/>
      <c r="KZY89" s="4"/>
      <c r="KZZ89" s="4"/>
      <c r="LAA89" s="4"/>
      <c r="LAB89" s="4"/>
      <c r="LAC89" s="4"/>
      <c r="LAD89" s="4"/>
      <c r="LAE89" s="4"/>
      <c r="LAF89" s="4"/>
      <c r="LAG89" s="4"/>
      <c r="LAH89" s="4"/>
      <c r="LAI89" s="4"/>
      <c r="LAJ89" s="4"/>
      <c r="LAK89" s="4"/>
      <c r="LAL89" s="4"/>
      <c r="LAM89" s="4"/>
      <c r="LAN89" s="4"/>
      <c r="LAO89" s="4"/>
      <c r="LAP89" s="4"/>
      <c r="LAQ89" s="4"/>
      <c r="LAR89" s="4"/>
      <c r="LAS89" s="4"/>
      <c r="LAT89" s="4"/>
      <c r="LAU89" s="4"/>
      <c r="LAV89" s="4"/>
      <c r="LAW89" s="4"/>
      <c r="LAX89" s="4"/>
      <c r="LAY89" s="4"/>
      <c r="LAZ89" s="4"/>
      <c r="LBA89" s="4"/>
      <c r="LBB89" s="4"/>
      <c r="LBC89" s="4"/>
      <c r="LBD89" s="4"/>
      <c r="LBE89" s="4"/>
      <c r="LBF89" s="4"/>
      <c r="LBG89" s="4"/>
      <c r="LBH89" s="4"/>
      <c r="LBI89" s="4"/>
      <c r="LBJ89" s="4"/>
      <c r="LBK89" s="4"/>
      <c r="LBL89" s="4"/>
      <c r="LBM89" s="4"/>
      <c r="LBN89" s="4"/>
      <c r="LBO89" s="4"/>
      <c r="LBP89" s="4"/>
      <c r="LBQ89" s="4"/>
      <c r="LBR89" s="4"/>
      <c r="LBS89" s="4"/>
      <c r="LBT89" s="4"/>
      <c r="LBU89" s="4"/>
      <c r="LBV89" s="4"/>
      <c r="LBW89" s="4"/>
      <c r="LBX89" s="4"/>
      <c r="LBY89" s="4"/>
      <c r="LBZ89" s="4"/>
      <c r="LCA89" s="4"/>
      <c r="LCB89" s="4"/>
      <c r="LCC89" s="4"/>
      <c r="LCD89" s="4"/>
      <c r="LCE89" s="4"/>
      <c r="LCF89" s="4"/>
      <c r="LCG89" s="4"/>
      <c r="LCH89" s="4"/>
      <c r="LCI89" s="4"/>
      <c r="LCJ89" s="4"/>
      <c r="LCK89" s="4"/>
      <c r="LCL89" s="4"/>
      <c r="LCM89" s="4"/>
      <c r="LCN89" s="4"/>
      <c r="LCO89" s="4"/>
      <c r="LCP89" s="4"/>
      <c r="LCQ89" s="4"/>
      <c r="LCR89" s="4"/>
      <c r="LCS89" s="4"/>
      <c r="LCT89" s="4"/>
      <c r="LCU89" s="4"/>
      <c r="LCV89" s="4"/>
      <c r="LCW89" s="4"/>
      <c r="LCX89" s="4"/>
      <c r="LCY89" s="4"/>
      <c r="LCZ89" s="4"/>
      <c r="LDA89" s="4"/>
      <c r="LDB89" s="4"/>
      <c r="LDC89" s="4"/>
      <c r="LDD89" s="4"/>
      <c r="LDE89" s="4"/>
      <c r="LDF89" s="4"/>
      <c r="LDG89" s="4"/>
      <c r="LDH89" s="4"/>
      <c r="LDI89" s="4"/>
      <c r="LDJ89" s="4"/>
      <c r="LDK89" s="4"/>
      <c r="LDL89" s="4"/>
      <c r="LDM89" s="4"/>
      <c r="LDN89" s="4"/>
      <c r="LDO89" s="4"/>
      <c r="LDP89" s="4"/>
      <c r="LDQ89" s="4"/>
      <c r="LDR89" s="4"/>
      <c r="LDS89" s="4"/>
      <c r="LDT89" s="4"/>
      <c r="LDU89" s="4"/>
      <c r="LDV89" s="4"/>
      <c r="LDW89" s="4"/>
      <c r="LDX89" s="4"/>
      <c r="LDY89" s="4"/>
      <c r="LDZ89" s="4"/>
      <c r="LEA89" s="4"/>
      <c r="LEB89" s="4"/>
      <c r="LEC89" s="4"/>
      <c r="LED89" s="4"/>
      <c r="LEE89" s="4"/>
      <c r="LEF89" s="4"/>
      <c r="LEG89" s="4"/>
      <c r="LEH89" s="4"/>
      <c r="LEI89" s="4"/>
      <c r="LEJ89" s="4"/>
      <c r="LEK89" s="4"/>
      <c r="LEL89" s="4"/>
      <c r="LEM89" s="4"/>
      <c r="LEN89" s="4"/>
      <c r="LEO89" s="4"/>
      <c r="LEP89" s="4"/>
      <c r="LEQ89" s="4"/>
      <c r="LER89" s="4"/>
      <c r="LES89" s="4"/>
      <c r="LET89" s="4"/>
      <c r="LEU89" s="4"/>
      <c r="LEV89" s="4"/>
      <c r="LEW89" s="4"/>
      <c r="LEX89" s="4"/>
      <c r="LEY89" s="4"/>
      <c r="LEZ89" s="4"/>
      <c r="LFA89" s="4"/>
      <c r="LFB89" s="4"/>
      <c r="LFC89" s="4"/>
      <c r="LFD89" s="4"/>
      <c r="LFE89" s="4"/>
      <c r="LFF89" s="4"/>
      <c r="LFG89" s="4"/>
      <c r="LFH89" s="4"/>
      <c r="LFI89" s="4"/>
      <c r="LFJ89" s="4"/>
      <c r="LFK89" s="4"/>
      <c r="LFL89" s="4"/>
      <c r="LFM89" s="4"/>
      <c r="LFN89" s="4"/>
      <c r="LFO89" s="4"/>
      <c r="LFP89" s="4"/>
      <c r="LFQ89" s="4"/>
      <c r="LFR89" s="4"/>
      <c r="LFS89" s="4"/>
      <c r="LFT89" s="4"/>
      <c r="LFU89" s="4"/>
      <c r="LFV89" s="4"/>
      <c r="LFW89" s="4"/>
      <c r="LFX89" s="4"/>
      <c r="LFY89" s="4"/>
      <c r="LFZ89" s="4"/>
      <c r="LGA89" s="4"/>
      <c r="LGB89" s="4"/>
      <c r="LGC89" s="4"/>
      <c r="LGD89" s="4"/>
      <c r="LGE89" s="4"/>
      <c r="LGF89" s="4"/>
      <c r="LGG89" s="4"/>
      <c r="LGH89" s="4"/>
      <c r="LGI89" s="4"/>
      <c r="LGJ89" s="4"/>
      <c r="LGK89" s="4"/>
      <c r="LGL89" s="4"/>
      <c r="LGM89" s="4"/>
      <c r="LGN89" s="4"/>
      <c r="LGO89" s="4"/>
      <c r="LGP89" s="4"/>
      <c r="LGQ89" s="4"/>
      <c r="LGR89" s="4"/>
      <c r="LGS89" s="4"/>
      <c r="LGT89" s="4"/>
      <c r="LGU89" s="4"/>
      <c r="LGV89" s="4"/>
      <c r="LGW89" s="4"/>
      <c r="LGX89" s="4"/>
      <c r="LGY89" s="4"/>
      <c r="LGZ89" s="4"/>
      <c r="LHA89" s="4"/>
      <c r="LHB89" s="4"/>
      <c r="LHC89" s="4"/>
      <c r="LHD89" s="4"/>
      <c r="LHE89" s="4"/>
      <c r="LHF89" s="4"/>
      <c r="LHG89" s="4"/>
      <c r="LHH89" s="4"/>
      <c r="LHI89" s="4"/>
      <c r="LHJ89" s="4"/>
      <c r="LHK89" s="4"/>
      <c r="LHL89" s="4"/>
      <c r="LHM89" s="4"/>
      <c r="LHN89" s="4"/>
      <c r="LHO89" s="4"/>
      <c r="LHP89" s="4"/>
      <c r="LHQ89" s="4"/>
      <c r="LHR89" s="4"/>
      <c r="LHS89" s="4"/>
      <c r="LHT89" s="4"/>
      <c r="LHU89" s="4"/>
      <c r="LHV89" s="4"/>
      <c r="LHW89" s="4"/>
      <c r="LHX89" s="4"/>
      <c r="LHY89" s="4"/>
      <c r="LHZ89" s="4"/>
      <c r="LIA89" s="4"/>
      <c r="LIB89" s="4"/>
      <c r="LIC89" s="4"/>
      <c r="LID89" s="4"/>
      <c r="LIE89" s="4"/>
      <c r="LIF89" s="4"/>
      <c r="LIG89" s="4"/>
      <c r="LIH89" s="4"/>
      <c r="LII89" s="4"/>
      <c r="LIJ89" s="4"/>
      <c r="LIK89" s="4"/>
      <c r="LIL89" s="4"/>
      <c r="LIM89" s="4"/>
      <c r="LIN89" s="4"/>
      <c r="LIO89" s="4"/>
      <c r="LIP89" s="4"/>
      <c r="LIQ89" s="4"/>
      <c r="LIR89" s="4"/>
      <c r="LIS89" s="4"/>
      <c r="LIT89" s="4"/>
      <c r="LIU89" s="4"/>
      <c r="LIV89" s="4"/>
      <c r="LIW89" s="4"/>
      <c r="LIX89" s="4"/>
      <c r="LIY89" s="4"/>
      <c r="LIZ89" s="4"/>
      <c r="LJA89" s="4"/>
      <c r="LJB89" s="4"/>
      <c r="LJC89" s="4"/>
      <c r="LJD89" s="4"/>
      <c r="LJE89" s="4"/>
      <c r="LJF89" s="4"/>
      <c r="LJG89" s="4"/>
      <c r="LJH89" s="4"/>
      <c r="LJI89" s="4"/>
      <c r="LJJ89" s="4"/>
      <c r="LJK89" s="4"/>
      <c r="LJL89" s="4"/>
      <c r="LJM89" s="4"/>
      <c r="LJN89" s="4"/>
      <c r="LJO89" s="4"/>
      <c r="LJP89" s="4"/>
      <c r="LJQ89" s="4"/>
      <c r="LJR89" s="4"/>
      <c r="LJS89" s="4"/>
      <c r="LJT89" s="4"/>
      <c r="LJU89" s="4"/>
      <c r="LJV89" s="4"/>
      <c r="LJW89" s="4"/>
      <c r="LJX89" s="4"/>
      <c r="LJY89" s="4"/>
      <c r="LJZ89" s="4"/>
      <c r="LKA89" s="4"/>
      <c r="LKB89" s="4"/>
      <c r="LKC89" s="4"/>
      <c r="LKD89" s="4"/>
      <c r="LKE89" s="4"/>
      <c r="LKF89" s="4"/>
      <c r="LKG89" s="4"/>
      <c r="LKH89" s="4"/>
      <c r="LKI89" s="4"/>
      <c r="LKJ89" s="4"/>
      <c r="LKK89" s="4"/>
      <c r="LKL89" s="4"/>
      <c r="LKM89" s="4"/>
      <c r="LKN89" s="4"/>
      <c r="LKO89" s="4"/>
      <c r="LKP89" s="4"/>
      <c r="LKQ89" s="4"/>
      <c r="LKR89" s="4"/>
      <c r="LKS89" s="4"/>
      <c r="LKT89" s="4"/>
      <c r="LKU89" s="4"/>
      <c r="LKV89" s="4"/>
      <c r="LKW89" s="4"/>
      <c r="LKX89" s="4"/>
      <c r="LKY89" s="4"/>
      <c r="LKZ89" s="4"/>
      <c r="LLA89" s="4"/>
      <c r="LLB89" s="4"/>
      <c r="LLC89" s="4"/>
      <c r="LLD89" s="4"/>
      <c r="LLE89" s="4"/>
      <c r="LLF89" s="4"/>
      <c r="LLG89" s="4"/>
      <c r="LLH89" s="4"/>
      <c r="LLI89" s="4"/>
      <c r="LLJ89" s="4"/>
      <c r="LLK89" s="4"/>
      <c r="LLL89" s="4"/>
      <c r="LLM89" s="4"/>
      <c r="LLN89" s="4"/>
      <c r="LLO89" s="4"/>
      <c r="LLP89" s="4"/>
      <c r="LLQ89" s="4"/>
      <c r="LLR89" s="4"/>
      <c r="LLS89" s="4"/>
      <c r="LLT89" s="4"/>
      <c r="LLU89" s="4"/>
      <c r="LLV89" s="4"/>
      <c r="LLW89" s="4"/>
      <c r="LLX89" s="4"/>
      <c r="LLY89" s="4"/>
      <c r="LLZ89" s="4"/>
      <c r="LMA89" s="4"/>
      <c r="LMB89" s="4"/>
      <c r="LMC89" s="4"/>
      <c r="LMD89" s="4"/>
      <c r="LME89" s="4"/>
      <c r="LMF89" s="4"/>
      <c r="LMG89" s="4"/>
      <c r="LMH89" s="4"/>
      <c r="LMI89" s="4"/>
      <c r="LMJ89" s="4"/>
      <c r="LMK89" s="4"/>
      <c r="LML89" s="4"/>
      <c r="LMM89" s="4"/>
      <c r="LMN89" s="4"/>
      <c r="LMO89" s="4"/>
      <c r="LMP89" s="4"/>
      <c r="LMQ89" s="4"/>
      <c r="LMR89" s="4"/>
      <c r="LMS89" s="4"/>
      <c r="LMT89" s="4"/>
      <c r="LMU89" s="4"/>
      <c r="LMV89" s="4"/>
      <c r="LMW89" s="4"/>
      <c r="LMX89" s="4"/>
      <c r="LMY89" s="4"/>
      <c r="LMZ89" s="4"/>
      <c r="LNA89" s="4"/>
      <c r="LNB89" s="4"/>
      <c r="LNC89" s="4"/>
      <c r="LND89" s="4"/>
      <c r="LNE89" s="4"/>
      <c r="LNF89" s="4"/>
      <c r="LNG89" s="4"/>
      <c r="LNH89" s="4"/>
      <c r="LNI89" s="4"/>
      <c r="LNJ89" s="4"/>
      <c r="LNK89" s="4"/>
      <c r="LNL89" s="4"/>
      <c r="LNM89" s="4"/>
      <c r="LNN89" s="4"/>
      <c r="LNO89" s="4"/>
      <c r="LNP89" s="4"/>
      <c r="LNQ89" s="4"/>
      <c r="LNR89" s="4"/>
      <c r="LNS89" s="4"/>
      <c r="LNT89" s="4"/>
      <c r="LNU89" s="4"/>
      <c r="LNV89" s="4"/>
      <c r="LNW89" s="4"/>
      <c r="LNX89" s="4"/>
      <c r="LNY89" s="4"/>
      <c r="LNZ89" s="4"/>
      <c r="LOA89" s="4"/>
      <c r="LOB89" s="4"/>
      <c r="LOC89" s="4"/>
      <c r="LOD89" s="4"/>
      <c r="LOE89" s="4"/>
      <c r="LOF89" s="4"/>
      <c r="LOG89" s="4"/>
      <c r="LOH89" s="4"/>
      <c r="LOI89" s="4"/>
      <c r="LOJ89" s="4"/>
      <c r="LOK89" s="4"/>
      <c r="LOL89" s="4"/>
      <c r="LOM89" s="4"/>
      <c r="LON89" s="4"/>
      <c r="LOO89" s="4"/>
      <c r="LOP89" s="4"/>
      <c r="LOQ89" s="4"/>
      <c r="LOR89" s="4"/>
      <c r="LOS89" s="4"/>
      <c r="LOT89" s="4"/>
      <c r="LOU89" s="4"/>
      <c r="LOV89" s="4"/>
      <c r="LOW89" s="4"/>
      <c r="LOX89" s="4"/>
      <c r="LOY89" s="4"/>
      <c r="LOZ89" s="4"/>
      <c r="LPA89" s="4"/>
      <c r="LPB89" s="4"/>
      <c r="LPC89" s="4"/>
      <c r="LPD89" s="4"/>
      <c r="LPE89" s="4"/>
      <c r="LPF89" s="4"/>
      <c r="LPG89" s="4"/>
      <c r="LPH89" s="4"/>
      <c r="LPI89" s="4"/>
      <c r="LPJ89" s="4"/>
      <c r="LPK89" s="4"/>
      <c r="LPL89" s="4"/>
      <c r="LPM89" s="4"/>
      <c r="LPN89" s="4"/>
      <c r="LPO89" s="4"/>
      <c r="LPP89" s="4"/>
      <c r="LPQ89" s="4"/>
      <c r="LPR89" s="4"/>
      <c r="LPS89" s="4"/>
      <c r="LPT89" s="4"/>
      <c r="LPU89" s="4"/>
      <c r="LPV89" s="4"/>
      <c r="LPW89" s="4"/>
      <c r="LPX89" s="4"/>
      <c r="LPY89" s="4"/>
      <c r="LPZ89" s="4"/>
      <c r="LQA89" s="4"/>
      <c r="LQB89" s="4"/>
      <c r="LQC89" s="4"/>
      <c r="LQD89" s="4"/>
      <c r="LQE89" s="4"/>
      <c r="LQF89" s="4"/>
      <c r="LQG89" s="4"/>
      <c r="LQH89" s="4"/>
      <c r="LQI89" s="4"/>
      <c r="LQJ89" s="4"/>
      <c r="LQK89" s="4"/>
      <c r="LQL89" s="4"/>
      <c r="LQM89" s="4"/>
      <c r="LQN89" s="4"/>
      <c r="LQO89" s="4"/>
      <c r="LQP89" s="4"/>
      <c r="LQQ89" s="4"/>
      <c r="LQR89" s="4"/>
      <c r="LQS89" s="4"/>
      <c r="LQT89" s="4"/>
      <c r="LQU89" s="4"/>
      <c r="LQV89" s="4"/>
      <c r="LQW89" s="4"/>
      <c r="LQX89" s="4"/>
      <c r="LQY89" s="4"/>
      <c r="LQZ89" s="4"/>
      <c r="LRA89" s="4"/>
      <c r="LRB89" s="4"/>
      <c r="LRC89" s="4"/>
      <c r="LRD89" s="4"/>
      <c r="LRE89" s="4"/>
      <c r="LRF89" s="4"/>
      <c r="LRG89" s="4"/>
      <c r="LRH89" s="4"/>
      <c r="LRI89" s="4"/>
      <c r="LRJ89" s="4"/>
      <c r="LRK89" s="4"/>
      <c r="LRL89" s="4"/>
      <c r="LRM89" s="4"/>
      <c r="LRN89" s="4"/>
      <c r="LRO89" s="4"/>
      <c r="LRP89" s="4"/>
      <c r="LRQ89" s="4"/>
      <c r="LRR89" s="4"/>
      <c r="LRS89" s="4"/>
      <c r="LRT89" s="4"/>
      <c r="LRU89" s="4"/>
      <c r="LRV89" s="4"/>
      <c r="LRW89" s="4"/>
      <c r="LRX89" s="4"/>
      <c r="LRY89" s="4"/>
      <c r="LRZ89" s="4"/>
      <c r="LSA89" s="4"/>
      <c r="LSB89" s="4"/>
      <c r="LSC89" s="4"/>
      <c r="LSD89" s="4"/>
      <c r="LSE89" s="4"/>
      <c r="LSF89" s="4"/>
      <c r="LSG89" s="4"/>
      <c r="LSH89" s="4"/>
      <c r="LSI89" s="4"/>
      <c r="LSJ89" s="4"/>
      <c r="LSK89" s="4"/>
      <c r="LSL89" s="4"/>
      <c r="LSM89" s="4"/>
      <c r="LSN89" s="4"/>
      <c r="LSO89" s="4"/>
      <c r="LSP89" s="4"/>
      <c r="LSQ89" s="4"/>
      <c r="LSR89" s="4"/>
      <c r="LSS89" s="4"/>
      <c r="LST89" s="4"/>
      <c r="LSU89" s="4"/>
      <c r="LSV89" s="4"/>
      <c r="LSW89" s="4"/>
      <c r="LSX89" s="4"/>
      <c r="LSY89" s="4"/>
      <c r="LSZ89" s="4"/>
      <c r="LTA89" s="4"/>
      <c r="LTB89" s="4"/>
      <c r="LTC89" s="4"/>
      <c r="LTD89" s="4"/>
      <c r="LTE89" s="4"/>
      <c r="LTF89" s="4"/>
      <c r="LTG89" s="4"/>
      <c r="LTH89" s="4"/>
      <c r="LTI89" s="4"/>
      <c r="LTJ89" s="4"/>
      <c r="LTK89" s="4"/>
      <c r="LTL89" s="4"/>
      <c r="LTM89" s="4"/>
      <c r="LTN89" s="4"/>
      <c r="LTO89" s="4"/>
      <c r="LTP89" s="4"/>
      <c r="LTQ89" s="4"/>
      <c r="LTR89" s="4"/>
      <c r="LTS89" s="4"/>
      <c r="LTT89" s="4"/>
      <c r="LTU89" s="4"/>
      <c r="LTV89" s="4"/>
      <c r="LTW89" s="4"/>
      <c r="LTX89" s="4"/>
      <c r="LTY89" s="4"/>
      <c r="LTZ89" s="4"/>
      <c r="LUA89" s="4"/>
      <c r="LUB89" s="4"/>
      <c r="LUC89" s="4"/>
      <c r="LUD89" s="4"/>
      <c r="LUE89" s="4"/>
      <c r="LUF89" s="4"/>
      <c r="LUG89" s="4"/>
      <c r="LUH89" s="4"/>
      <c r="LUI89" s="4"/>
      <c r="LUJ89" s="4"/>
      <c r="LUK89" s="4"/>
      <c r="LUL89" s="4"/>
      <c r="LUM89" s="4"/>
      <c r="LUN89" s="4"/>
      <c r="LUO89" s="4"/>
      <c r="LUP89" s="4"/>
      <c r="LUQ89" s="4"/>
      <c r="LUR89" s="4"/>
      <c r="LUS89" s="4"/>
      <c r="LUT89" s="4"/>
      <c r="LUU89" s="4"/>
      <c r="LUV89" s="4"/>
      <c r="LUW89" s="4"/>
      <c r="LUX89" s="4"/>
      <c r="LUY89" s="4"/>
      <c r="LUZ89" s="4"/>
      <c r="LVA89" s="4"/>
      <c r="LVB89" s="4"/>
      <c r="LVC89" s="4"/>
      <c r="LVD89" s="4"/>
      <c r="LVE89" s="4"/>
      <c r="LVF89" s="4"/>
      <c r="LVG89" s="4"/>
      <c r="LVH89" s="4"/>
      <c r="LVI89" s="4"/>
      <c r="LVJ89" s="4"/>
      <c r="LVK89" s="4"/>
      <c r="LVL89" s="4"/>
      <c r="LVM89" s="4"/>
      <c r="LVN89" s="4"/>
      <c r="LVO89" s="4"/>
      <c r="LVP89" s="4"/>
      <c r="LVQ89" s="4"/>
      <c r="LVR89" s="4"/>
      <c r="LVS89" s="4"/>
      <c r="LVT89" s="4"/>
      <c r="LVU89" s="4"/>
      <c r="LVV89" s="4"/>
      <c r="LVW89" s="4"/>
      <c r="LVX89" s="4"/>
      <c r="LVY89" s="4"/>
      <c r="LVZ89" s="4"/>
      <c r="LWA89" s="4"/>
      <c r="LWB89" s="4"/>
      <c r="LWC89" s="4"/>
      <c r="LWD89" s="4"/>
      <c r="LWE89" s="4"/>
      <c r="LWF89" s="4"/>
      <c r="LWG89" s="4"/>
      <c r="LWH89" s="4"/>
      <c r="LWI89" s="4"/>
      <c r="LWJ89" s="4"/>
      <c r="LWK89" s="4"/>
      <c r="LWL89" s="4"/>
      <c r="LWM89" s="4"/>
      <c r="LWN89" s="4"/>
      <c r="LWO89" s="4"/>
      <c r="LWP89" s="4"/>
      <c r="LWQ89" s="4"/>
      <c r="LWR89" s="4"/>
      <c r="LWS89" s="4"/>
      <c r="LWT89" s="4"/>
      <c r="LWU89" s="4"/>
      <c r="LWV89" s="4"/>
      <c r="LWW89" s="4"/>
      <c r="LWX89" s="4"/>
      <c r="LWY89" s="4"/>
      <c r="LWZ89" s="4"/>
      <c r="LXA89" s="4"/>
      <c r="LXB89" s="4"/>
      <c r="LXC89" s="4"/>
      <c r="LXD89" s="4"/>
      <c r="LXE89" s="4"/>
      <c r="LXF89" s="4"/>
      <c r="LXG89" s="4"/>
      <c r="LXH89" s="4"/>
      <c r="LXI89" s="4"/>
      <c r="LXJ89" s="4"/>
      <c r="LXK89" s="4"/>
      <c r="LXL89" s="4"/>
      <c r="LXM89" s="4"/>
      <c r="LXN89" s="4"/>
      <c r="LXO89" s="4"/>
      <c r="LXP89" s="4"/>
      <c r="LXQ89" s="4"/>
      <c r="LXR89" s="4"/>
      <c r="LXS89" s="4"/>
      <c r="LXT89" s="4"/>
      <c r="LXU89" s="4"/>
      <c r="LXV89" s="4"/>
      <c r="LXW89" s="4"/>
      <c r="LXX89" s="4"/>
      <c r="LXY89" s="4"/>
      <c r="LXZ89" s="4"/>
      <c r="LYA89" s="4"/>
      <c r="LYB89" s="4"/>
      <c r="LYC89" s="4"/>
      <c r="LYD89" s="4"/>
      <c r="LYE89" s="4"/>
      <c r="LYF89" s="4"/>
      <c r="LYG89" s="4"/>
      <c r="LYH89" s="4"/>
      <c r="LYI89" s="4"/>
      <c r="LYJ89" s="4"/>
      <c r="LYK89" s="4"/>
      <c r="LYL89" s="4"/>
      <c r="LYM89" s="4"/>
      <c r="LYN89" s="4"/>
      <c r="LYO89" s="4"/>
      <c r="LYP89" s="4"/>
      <c r="LYQ89" s="4"/>
      <c r="LYR89" s="4"/>
      <c r="LYS89" s="4"/>
      <c r="LYT89" s="4"/>
      <c r="LYU89" s="4"/>
      <c r="LYV89" s="4"/>
      <c r="LYW89" s="4"/>
      <c r="LYX89" s="4"/>
      <c r="LYY89" s="4"/>
      <c r="LYZ89" s="4"/>
      <c r="LZA89" s="4"/>
      <c r="LZB89" s="4"/>
      <c r="LZC89" s="4"/>
      <c r="LZD89" s="4"/>
      <c r="LZE89" s="4"/>
      <c r="LZF89" s="4"/>
      <c r="LZG89" s="4"/>
      <c r="LZH89" s="4"/>
      <c r="LZI89" s="4"/>
      <c r="LZJ89" s="4"/>
      <c r="LZK89" s="4"/>
      <c r="LZL89" s="4"/>
      <c r="LZM89" s="4"/>
      <c r="LZN89" s="4"/>
      <c r="LZO89" s="4"/>
      <c r="LZP89" s="4"/>
      <c r="LZQ89" s="4"/>
      <c r="LZR89" s="4"/>
      <c r="LZS89" s="4"/>
      <c r="LZT89" s="4"/>
      <c r="LZU89" s="4"/>
      <c r="LZV89" s="4"/>
      <c r="LZW89" s="4"/>
      <c r="LZX89" s="4"/>
      <c r="LZY89" s="4"/>
      <c r="LZZ89" s="4"/>
      <c r="MAA89" s="4"/>
      <c r="MAB89" s="4"/>
      <c r="MAC89" s="4"/>
      <c r="MAD89" s="4"/>
      <c r="MAE89" s="4"/>
      <c r="MAF89" s="4"/>
      <c r="MAG89" s="4"/>
      <c r="MAH89" s="4"/>
      <c r="MAI89" s="4"/>
      <c r="MAJ89" s="4"/>
      <c r="MAK89" s="4"/>
      <c r="MAL89" s="4"/>
      <c r="MAM89" s="4"/>
      <c r="MAN89" s="4"/>
      <c r="MAO89" s="4"/>
      <c r="MAP89" s="4"/>
      <c r="MAQ89" s="4"/>
      <c r="MAR89" s="4"/>
      <c r="MAS89" s="4"/>
      <c r="MAT89" s="4"/>
      <c r="MAU89" s="4"/>
      <c r="MAV89" s="4"/>
      <c r="MAW89" s="4"/>
      <c r="MAX89" s="4"/>
      <c r="MAY89" s="4"/>
      <c r="MAZ89" s="4"/>
      <c r="MBA89" s="4"/>
      <c r="MBB89" s="4"/>
      <c r="MBC89" s="4"/>
      <c r="MBD89" s="4"/>
      <c r="MBE89" s="4"/>
      <c r="MBF89" s="4"/>
      <c r="MBG89" s="4"/>
      <c r="MBH89" s="4"/>
      <c r="MBI89" s="4"/>
      <c r="MBJ89" s="4"/>
      <c r="MBK89" s="4"/>
      <c r="MBL89" s="4"/>
      <c r="MBM89" s="4"/>
      <c r="MBN89" s="4"/>
      <c r="MBO89" s="4"/>
      <c r="MBP89" s="4"/>
      <c r="MBQ89" s="4"/>
      <c r="MBR89" s="4"/>
      <c r="MBS89" s="4"/>
      <c r="MBT89" s="4"/>
      <c r="MBU89" s="4"/>
      <c r="MBV89" s="4"/>
      <c r="MBW89" s="4"/>
      <c r="MBX89" s="4"/>
      <c r="MBY89" s="4"/>
      <c r="MBZ89" s="4"/>
      <c r="MCA89" s="4"/>
      <c r="MCB89" s="4"/>
      <c r="MCC89" s="4"/>
      <c r="MCD89" s="4"/>
      <c r="MCE89" s="4"/>
      <c r="MCF89" s="4"/>
      <c r="MCG89" s="4"/>
      <c r="MCH89" s="4"/>
      <c r="MCI89" s="4"/>
      <c r="MCJ89" s="4"/>
      <c r="MCK89" s="4"/>
      <c r="MCL89" s="4"/>
      <c r="MCM89" s="4"/>
      <c r="MCN89" s="4"/>
      <c r="MCO89" s="4"/>
      <c r="MCP89" s="4"/>
      <c r="MCQ89" s="4"/>
      <c r="MCR89" s="4"/>
      <c r="MCS89" s="4"/>
      <c r="MCT89" s="4"/>
      <c r="MCU89" s="4"/>
      <c r="MCV89" s="4"/>
      <c r="MCW89" s="4"/>
      <c r="MCX89" s="4"/>
      <c r="MCY89" s="4"/>
      <c r="MCZ89" s="4"/>
      <c r="MDA89" s="4"/>
      <c r="MDB89" s="4"/>
      <c r="MDC89" s="4"/>
      <c r="MDD89" s="4"/>
      <c r="MDE89" s="4"/>
      <c r="MDF89" s="4"/>
      <c r="MDG89" s="4"/>
      <c r="MDH89" s="4"/>
      <c r="MDI89" s="4"/>
      <c r="MDJ89" s="4"/>
      <c r="MDK89" s="4"/>
      <c r="MDL89" s="4"/>
      <c r="MDM89" s="4"/>
      <c r="MDN89" s="4"/>
      <c r="MDO89" s="4"/>
      <c r="MDP89" s="4"/>
      <c r="MDQ89" s="4"/>
      <c r="MDR89" s="4"/>
      <c r="MDS89" s="4"/>
      <c r="MDT89" s="4"/>
      <c r="MDU89" s="4"/>
      <c r="MDV89" s="4"/>
      <c r="MDW89" s="4"/>
      <c r="MDX89" s="4"/>
      <c r="MDY89" s="4"/>
      <c r="MDZ89" s="4"/>
      <c r="MEA89" s="4"/>
      <c r="MEB89" s="4"/>
      <c r="MEC89" s="4"/>
      <c r="MED89" s="4"/>
      <c r="MEE89" s="4"/>
      <c r="MEF89" s="4"/>
      <c r="MEG89" s="4"/>
      <c r="MEH89" s="4"/>
      <c r="MEI89" s="4"/>
      <c r="MEJ89" s="4"/>
      <c r="MEK89" s="4"/>
      <c r="MEL89" s="4"/>
      <c r="MEM89" s="4"/>
      <c r="MEN89" s="4"/>
      <c r="MEO89" s="4"/>
      <c r="MEP89" s="4"/>
      <c r="MEQ89" s="4"/>
      <c r="MER89" s="4"/>
      <c r="MES89" s="4"/>
      <c r="MET89" s="4"/>
      <c r="MEU89" s="4"/>
      <c r="MEV89" s="4"/>
      <c r="MEW89" s="4"/>
      <c r="MEX89" s="4"/>
      <c r="MEY89" s="4"/>
      <c r="MEZ89" s="4"/>
      <c r="MFA89" s="4"/>
      <c r="MFB89" s="4"/>
      <c r="MFC89" s="4"/>
      <c r="MFD89" s="4"/>
      <c r="MFE89" s="4"/>
      <c r="MFF89" s="4"/>
      <c r="MFG89" s="4"/>
      <c r="MFH89" s="4"/>
      <c r="MFI89" s="4"/>
      <c r="MFJ89" s="4"/>
      <c r="MFK89" s="4"/>
      <c r="MFL89" s="4"/>
      <c r="MFM89" s="4"/>
      <c r="MFN89" s="4"/>
      <c r="MFO89" s="4"/>
      <c r="MFP89" s="4"/>
      <c r="MFQ89" s="4"/>
      <c r="MFR89" s="4"/>
      <c r="MFS89" s="4"/>
      <c r="MFT89" s="4"/>
      <c r="MFU89" s="4"/>
      <c r="MFV89" s="4"/>
      <c r="MFW89" s="4"/>
      <c r="MFX89" s="4"/>
      <c r="MFY89" s="4"/>
      <c r="MFZ89" s="4"/>
      <c r="MGA89" s="4"/>
      <c r="MGB89" s="4"/>
      <c r="MGC89" s="4"/>
      <c r="MGD89" s="4"/>
      <c r="MGE89" s="4"/>
      <c r="MGF89" s="4"/>
      <c r="MGG89" s="4"/>
      <c r="MGH89" s="4"/>
      <c r="MGI89" s="4"/>
      <c r="MGJ89" s="4"/>
      <c r="MGK89" s="4"/>
      <c r="MGL89" s="4"/>
      <c r="MGM89" s="4"/>
      <c r="MGN89" s="4"/>
      <c r="MGO89" s="4"/>
      <c r="MGP89" s="4"/>
      <c r="MGQ89" s="4"/>
      <c r="MGR89" s="4"/>
      <c r="MGS89" s="4"/>
      <c r="MGT89" s="4"/>
      <c r="MGU89" s="4"/>
      <c r="MGV89" s="4"/>
      <c r="MGW89" s="4"/>
      <c r="MGX89" s="4"/>
      <c r="MGY89" s="4"/>
      <c r="MGZ89" s="4"/>
      <c r="MHA89" s="4"/>
      <c r="MHB89" s="4"/>
      <c r="MHC89" s="4"/>
      <c r="MHD89" s="4"/>
      <c r="MHE89" s="4"/>
      <c r="MHF89" s="4"/>
      <c r="MHG89" s="4"/>
      <c r="MHH89" s="4"/>
      <c r="MHI89" s="4"/>
      <c r="MHJ89" s="4"/>
      <c r="MHK89" s="4"/>
      <c r="MHL89" s="4"/>
      <c r="MHM89" s="4"/>
      <c r="MHN89" s="4"/>
      <c r="MHO89" s="4"/>
      <c r="MHP89" s="4"/>
      <c r="MHQ89" s="4"/>
      <c r="MHR89" s="4"/>
      <c r="MHS89" s="4"/>
      <c r="MHT89" s="4"/>
      <c r="MHU89" s="4"/>
      <c r="MHV89" s="4"/>
      <c r="MHW89" s="4"/>
      <c r="MHX89" s="4"/>
      <c r="MHY89" s="4"/>
      <c r="MHZ89" s="4"/>
      <c r="MIA89" s="4"/>
      <c r="MIB89" s="4"/>
      <c r="MIC89" s="4"/>
      <c r="MID89" s="4"/>
      <c r="MIE89" s="4"/>
      <c r="MIF89" s="4"/>
      <c r="MIG89" s="4"/>
      <c r="MIH89" s="4"/>
      <c r="MII89" s="4"/>
      <c r="MIJ89" s="4"/>
      <c r="MIK89" s="4"/>
      <c r="MIL89" s="4"/>
      <c r="MIM89" s="4"/>
      <c r="MIN89" s="4"/>
      <c r="MIO89" s="4"/>
      <c r="MIP89" s="4"/>
      <c r="MIQ89" s="4"/>
      <c r="MIR89" s="4"/>
      <c r="MIS89" s="4"/>
      <c r="MIT89" s="4"/>
      <c r="MIU89" s="4"/>
      <c r="MIV89" s="4"/>
      <c r="MIW89" s="4"/>
      <c r="MIX89" s="4"/>
      <c r="MIY89" s="4"/>
      <c r="MIZ89" s="4"/>
      <c r="MJA89" s="4"/>
      <c r="MJB89" s="4"/>
      <c r="MJC89" s="4"/>
      <c r="MJD89" s="4"/>
      <c r="MJE89" s="4"/>
      <c r="MJF89" s="4"/>
      <c r="MJG89" s="4"/>
      <c r="MJH89" s="4"/>
      <c r="MJI89" s="4"/>
      <c r="MJJ89" s="4"/>
      <c r="MJK89" s="4"/>
      <c r="MJL89" s="4"/>
      <c r="MJM89" s="4"/>
      <c r="MJN89" s="4"/>
      <c r="MJO89" s="4"/>
      <c r="MJP89" s="4"/>
      <c r="MJQ89" s="4"/>
      <c r="MJR89" s="4"/>
      <c r="MJS89" s="4"/>
      <c r="MJT89" s="4"/>
      <c r="MJU89" s="4"/>
      <c r="MJV89" s="4"/>
      <c r="MJW89" s="4"/>
      <c r="MJX89" s="4"/>
      <c r="MJY89" s="4"/>
      <c r="MJZ89" s="4"/>
      <c r="MKA89" s="4"/>
      <c r="MKB89" s="4"/>
      <c r="MKC89" s="4"/>
      <c r="MKD89" s="4"/>
      <c r="MKE89" s="4"/>
      <c r="MKF89" s="4"/>
      <c r="MKG89" s="4"/>
      <c r="MKH89" s="4"/>
      <c r="MKI89" s="4"/>
      <c r="MKJ89" s="4"/>
      <c r="MKK89" s="4"/>
      <c r="MKL89" s="4"/>
      <c r="MKM89" s="4"/>
      <c r="MKN89" s="4"/>
      <c r="MKO89" s="4"/>
      <c r="MKP89" s="4"/>
      <c r="MKQ89" s="4"/>
      <c r="MKR89" s="4"/>
      <c r="MKS89" s="4"/>
      <c r="MKT89" s="4"/>
      <c r="MKU89" s="4"/>
      <c r="MKV89" s="4"/>
      <c r="MKW89" s="4"/>
      <c r="MKX89" s="4"/>
      <c r="MKY89" s="4"/>
      <c r="MKZ89" s="4"/>
      <c r="MLA89" s="4"/>
      <c r="MLB89" s="4"/>
      <c r="MLC89" s="4"/>
      <c r="MLD89" s="4"/>
      <c r="MLE89" s="4"/>
      <c r="MLF89" s="4"/>
      <c r="MLG89" s="4"/>
      <c r="MLH89" s="4"/>
      <c r="MLI89" s="4"/>
      <c r="MLJ89" s="4"/>
      <c r="MLK89" s="4"/>
      <c r="MLL89" s="4"/>
      <c r="MLM89" s="4"/>
      <c r="MLN89" s="4"/>
      <c r="MLO89" s="4"/>
      <c r="MLP89" s="4"/>
      <c r="MLQ89" s="4"/>
      <c r="MLR89" s="4"/>
      <c r="MLS89" s="4"/>
      <c r="MLT89" s="4"/>
      <c r="MLU89" s="4"/>
      <c r="MLV89" s="4"/>
      <c r="MLW89" s="4"/>
      <c r="MLX89" s="4"/>
      <c r="MLY89" s="4"/>
      <c r="MLZ89" s="4"/>
      <c r="MMA89" s="4"/>
      <c r="MMB89" s="4"/>
      <c r="MMC89" s="4"/>
      <c r="MMD89" s="4"/>
      <c r="MME89" s="4"/>
      <c r="MMF89" s="4"/>
      <c r="MMG89" s="4"/>
      <c r="MMH89" s="4"/>
      <c r="MMI89" s="4"/>
      <c r="MMJ89" s="4"/>
      <c r="MMK89" s="4"/>
      <c r="MML89" s="4"/>
      <c r="MMM89" s="4"/>
      <c r="MMN89" s="4"/>
      <c r="MMO89" s="4"/>
      <c r="MMP89" s="4"/>
      <c r="MMQ89" s="4"/>
      <c r="MMR89" s="4"/>
      <c r="MMS89" s="4"/>
      <c r="MMT89" s="4"/>
      <c r="MMU89" s="4"/>
      <c r="MMV89" s="4"/>
      <c r="MMW89" s="4"/>
      <c r="MMX89" s="4"/>
      <c r="MMY89" s="4"/>
      <c r="MMZ89" s="4"/>
      <c r="MNA89" s="4"/>
      <c r="MNB89" s="4"/>
      <c r="MNC89" s="4"/>
      <c r="MND89" s="4"/>
      <c r="MNE89" s="4"/>
      <c r="MNF89" s="4"/>
      <c r="MNG89" s="4"/>
      <c r="MNH89" s="4"/>
      <c r="MNI89" s="4"/>
      <c r="MNJ89" s="4"/>
      <c r="MNK89" s="4"/>
      <c r="MNL89" s="4"/>
      <c r="MNM89" s="4"/>
      <c r="MNN89" s="4"/>
      <c r="MNO89" s="4"/>
      <c r="MNP89" s="4"/>
      <c r="MNQ89" s="4"/>
      <c r="MNR89" s="4"/>
      <c r="MNS89" s="4"/>
      <c r="MNT89" s="4"/>
      <c r="MNU89" s="4"/>
      <c r="MNV89" s="4"/>
      <c r="MNW89" s="4"/>
      <c r="MNX89" s="4"/>
      <c r="MNY89" s="4"/>
      <c r="MNZ89" s="4"/>
      <c r="MOA89" s="4"/>
      <c r="MOB89" s="4"/>
      <c r="MOC89" s="4"/>
      <c r="MOD89" s="4"/>
      <c r="MOE89" s="4"/>
      <c r="MOF89" s="4"/>
      <c r="MOG89" s="4"/>
      <c r="MOH89" s="4"/>
      <c r="MOI89" s="4"/>
      <c r="MOJ89" s="4"/>
      <c r="MOK89" s="4"/>
      <c r="MOL89" s="4"/>
      <c r="MOM89" s="4"/>
      <c r="MON89" s="4"/>
      <c r="MOO89" s="4"/>
      <c r="MOP89" s="4"/>
      <c r="MOQ89" s="4"/>
      <c r="MOR89" s="4"/>
      <c r="MOS89" s="4"/>
      <c r="MOT89" s="4"/>
      <c r="MOU89" s="4"/>
      <c r="MOV89" s="4"/>
      <c r="MOW89" s="4"/>
      <c r="MOX89" s="4"/>
      <c r="MOY89" s="4"/>
      <c r="MOZ89" s="4"/>
      <c r="MPA89" s="4"/>
      <c r="MPB89" s="4"/>
      <c r="MPC89" s="4"/>
      <c r="MPD89" s="4"/>
      <c r="MPE89" s="4"/>
      <c r="MPF89" s="4"/>
      <c r="MPG89" s="4"/>
      <c r="MPH89" s="4"/>
      <c r="MPI89" s="4"/>
      <c r="MPJ89" s="4"/>
      <c r="MPK89" s="4"/>
      <c r="MPL89" s="4"/>
      <c r="MPM89" s="4"/>
      <c r="MPN89" s="4"/>
      <c r="MPO89" s="4"/>
      <c r="MPP89" s="4"/>
      <c r="MPQ89" s="4"/>
      <c r="MPR89" s="4"/>
      <c r="MPS89" s="4"/>
      <c r="MPT89" s="4"/>
      <c r="MPU89" s="4"/>
      <c r="MPV89" s="4"/>
      <c r="MPW89" s="4"/>
      <c r="MPX89" s="4"/>
      <c r="MPY89" s="4"/>
      <c r="MPZ89" s="4"/>
      <c r="MQA89" s="4"/>
      <c r="MQB89" s="4"/>
      <c r="MQC89" s="4"/>
      <c r="MQD89" s="4"/>
      <c r="MQE89" s="4"/>
      <c r="MQF89" s="4"/>
      <c r="MQG89" s="4"/>
      <c r="MQH89" s="4"/>
      <c r="MQI89" s="4"/>
      <c r="MQJ89" s="4"/>
      <c r="MQK89" s="4"/>
      <c r="MQL89" s="4"/>
      <c r="MQM89" s="4"/>
      <c r="MQN89" s="4"/>
      <c r="MQO89" s="4"/>
      <c r="MQP89" s="4"/>
      <c r="MQQ89" s="4"/>
      <c r="MQR89" s="4"/>
      <c r="MQS89" s="4"/>
      <c r="MQT89" s="4"/>
      <c r="MQU89" s="4"/>
      <c r="MQV89" s="4"/>
      <c r="MQW89" s="4"/>
      <c r="MQX89" s="4"/>
      <c r="MQY89" s="4"/>
      <c r="MQZ89" s="4"/>
      <c r="MRA89" s="4"/>
      <c r="MRB89" s="4"/>
      <c r="MRC89" s="4"/>
      <c r="MRD89" s="4"/>
      <c r="MRE89" s="4"/>
      <c r="MRF89" s="4"/>
      <c r="MRG89" s="4"/>
      <c r="MRH89" s="4"/>
      <c r="MRI89" s="4"/>
      <c r="MRJ89" s="4"/>
      <c r="MRK89" s="4"/>
      <c r="MRL89" s="4"/>
      <c r="MRM89" s="4"/>
      <c r="MRN89" s="4"/>
      <c r="MRO89" s="4"/>
      <c r="MRP89" s="4"/>
      <c r="MRQ89" s="4"/>
      <c r="MRR89" s="4"/>
      <c r="MRS89" s="4"/>
      <c r="MRT89" s="4"/>
      <c r="MRU89" s="4"/>
      <c r="MRV89" s="4"/>
      <c r="MRW89" s="4"/>
      <c r="MRX89" s="4"/>
      <c r="MRY89" s="4"/>
      <c r="MRZ89" s="4"/>
      <c r="MSA89" s="4"/>
      <c r="MSB89" s="4"/>
      <c r="MSC89" s="4"/>
      <c r="MSD89" s="4"/>
      <c r="MSE89" s="4"/>
      <c r="MSF89" s="4"/>
      <c r="MSG89" s="4"/>
      <c r="MSH89" s="4"/>
      <c r="MSI89" s="4"/>
      <c r="MSJ89" s="4"/>
      <c r="MSK89" s="4"/>
      <c r="MSL89" s="4"/>
      <c r="MSM89" s="4"/>
      <c r="MSN89" s="4"/>
      <c r="MSO89" s="4"/>
      <c r="MSP89" s="4"/>
      <c r="MSQ89" s="4"/>
      <c r="MSR89" s="4"/>
      <c r="MSS89" s="4"/>
      <c r="MST89" s="4"/>
      <c r="MSU89" s="4"/>
      <c r="MSV89" s="4"/>
      <c r="MSW89" s="4"/>
      <c r="MSX89" s="4"/>
      <c r="MSY89" s="4"/>
      <c r="MSZ89" s="4"/>
      <c r="MTA89" s="4"/>
      <c r="MTB89" s="4"/>
      <c r="MTC89" s="4"/>
      <c r="MTD89" s="4"/>
      <c r="MTE89" s="4"/>
      <c r="MTF89" s="4"/>
      <c r="MTG89" s="4"/>
      <c r="MTH89" s="4"/>
      <c r="MTI89" s="4"/>
      <c r="MTJ89" s="4"/>
      <c r="MTK89" s="4"/>
      <c r="MTL89" s="4"/>
      <c r="MTM89" s="4"/>
      <c r="MTN89" s="4"/>
      <c r="MTO89" s="4"/>
      <c r="MTP89" s="4"/>
      <c r="MTQ89" s="4"/>
      <c r="MTR89" s="4"/>
      <c r="MTS89" s="4"/>
      <c r="MTT89" s="4"/>
      <c r="MTU89" s="4"/>
      <c r="MTV89" s="4"/>
      <c r="MTW89" s="4"/>
      <c r="MTX89" s="4"/>
      <c r="MTY89" s="4"/>
      <c r="MTZ89" s="4"/>
      <c r="MUA89" s="4"/>
      <c r="MUB89" s="4"/>
      <c r="MUC89" s="4"/>
      <c r="MUD89" s="4"/>
      <c r="MUE89" s="4"/>
      <c r="MUF89" s="4"/>
      <c r="MUG89" s="4"/>
      <c r="MUH89" s="4"/>
      <c r="MUI89" s="4"/>
      <c r="MUJ89" s="4"/>
      <c r="MUK89" s="4"/>
      <c r="MUL89" s="4"/>
      <c r="MUM89" s="4"/>
      <c r="MUN89" s="4"/>
      <c r="MUO89" s="4"/>
      <c r="MUP89" s="4"/>
      <c r="MUQ89" s="4"/>
      <c r="MUR89" s="4"/>
      <c r="MUS89" s="4"/>
      <c r="MUT89" s="4"/>
      <c r="MUU89" s="4"/>
      <c r="MUV89" s="4"/>
      <c r="MUW89" s="4"/>
      <c r="MUX89" s="4"/>
      <c r="MUY89" s="4"/>
      <c r="MUZ89" s="4"/>
      <c r="MVA89" s="4"/>
      <c r="MVB89" s="4"/>
      <c r="MVC89" s="4"/>
      <c r="MVD89" s="4"/>
      <c r="MVE89" s="4"/>
      <c r="MVF89" s="4"/>
      <c r="MVG89" s="4"/>
      <c r="MVH89" s="4"/>
      <c r="MVI89" s="4"/>
      <c r="MVJ89" s="4"/>
      <c r="MVK89" s="4"/>
      <c r="MVL89" s="4"/>
      <c r="MVM89" s="4"/>
      <c r="MVN89" s="4"/>
      <c r="MVO89" s="4"/>
      <c r="MVP89" s="4"/>
      <c r="MVQ89" s="4"/>
      <c r="MVR89" s="4"/>
      <c r="MVS89" s="4"/>
      <c r="MVT89" s="4"/>
      <c r="MVU89" s="4"/>
      <c r="MVV89" s="4"/>
      <c r="MVW89" s="4"/>
      <c r="MVX89" s="4"/>
      <c r="MVY89" s="4"/>
      <c r="MVZ89" s="4"/>
      <c r="MWA89" s="4"/>
      <c r="MWB89" s="4"/>
      <c r="MWC89" s="4"/>
      <c r="MWD89" s="4"/>
      <c r="MWE89" s="4"/>
      <c r="MWF89" s="4"/>
      <c r="MWG89" s="4"/>
      <c r="MWH89" s="4"/>
      <c r="MWI89" s="4"/>
      <c r="MWJ89" s="4"/>
      <c r="MWK89" s="4"/>
      <c r="MWL89" s="4"/>
      <c r="MWM89" s="4"/>
      <c r="MWN89" s="4"/>
      <c r="MWO89" s="4"/>
      <c r="MWP89" s="4"/>
      <c r="MWQ89" s="4"/>
      <c r="MWR89" s="4"/>
      <c r="MWS89" s="4"/>
      <c r="MWT89" s="4"/>
      <c r="MWU89" s="4"/>
      <c r="MWV89" s="4"/>
      <c r="MWW89" s="4"/>
      <c r="MWX89" s="4"/>
      <c r="MWY89" s="4"/>
      <c r="MWZ89" s="4"/>
      <c r="MXA89" s="4"/>
      <c r="MXB89" s="4"/>
      <c r="MXC89" s="4"/>
      <c r="MXD89" s="4"/>
      <c r="MXE89" s="4"/>
      <c r="MXF89" s="4"/>
      <c r="MXG89" s="4"/>
      <c r="MXH89" s="4"/>
      <c r="MXI89" s="4"/>
      <c r="MXJ89" s="4"/>
      <c r="MXK89" s="4"/>
      <c r="MXL89" s="4"/>
      <c r="MXM89" s="4"/>
      <c r="MXN89" s="4"/>
      <c r="MXO89" s="4"/>
      <c r="MXP89" s="4"/>
      <c r="MXQ89" s="4"/>
      <c r="MXR89" s="4"/>
      <c r="MXS89" s="4"/>
      <c r="MXT89" s="4"/>
      <c r="MXU89" s="4"/>
      <c r="MXV89" s="4"/>
      <c r="MXW89" s="4"/>
      <c r="MXX89" s="4"/>
      <c r="MXY89" s="4"/>
      <c r="MXZ89" s="4"/>
      <c r="MYA89" s="4"/>
      <c r="MYB89" s="4"/>
      <c r="MYC89" s="4"/>
      <c r="MYD89" s="4"/>
      <c r="MYE89" s="4"/>
      <c r="MYF89" s="4"/>
      <c r="MYG89" s="4"/>
      <c r="MYH89" s="4"/>
      <c r="MYI89" s="4"/>
      <c r="MYJ89" s="4"/>
      <c r="MYK89" s="4"/>
      <c r="MYL89" s="4"/>
      <c r="MYM89" s="4"/>
      <c r="MYN89" s="4"/>
      <c r="MYO89" s="4"/>
      <c r="MYP89" s="4"/>
      <c r="MYQ89" s="4"/>
      <c r="MYR89" s="4"/>
      <c r="MYS89" s="4"/>
      <c r="MYT89" s="4"/>
      <c r="MYU89" s="4"/>
      <c r="MYV89" s="4"/>
      <c r="MYW89" s="4"/>
      <c r="MYX89" s="4"/>
      <c r="MYY89" s="4"/>
      <c r="MYZ89" s="4"/>
      <c r="MZA89" s="4"/>
      <c r="MZB89" s="4"/>
      <c r="MZC89" s="4"/>
      <c r="MZD89" s="4"/>
      <c r="MZE89" s="4"/>
      <c r="MZF89" s="4"/>
      <c r="MZG89" s="4"/>
      <c r="MZH89" s="4"/>
      <c r="MZI89" s="4"/>
      <c r="MZJ89" s="4"/>
      <c r="MZK89" s="4"/>
      <c r="MZL89" s="4"/>
      <c r="MZM89" s="4"/>
      <c r="MZN89" s="4"/>
      <c r="MZO89" s="4"/>
      <c r="MZP89" s="4"/>
      <c r="MZQ89" s="4"/>
      <c r="MZR89" s="4"/>
      <c r="MZS89" s="4"/>
      <c r="MZT89" s="4"/>
      <c r="MZU89" s="4"/>
      <c r="MZV89" s="4"/>
      <c r="MZW89" s="4"/>
      <c r="MZX89" s="4"/>
      <c r="MZY89" s="4"/>
      <c r="MZZ89" s="4"/>
      <c r="NAA89" s="4"/>
      <c r="NAB89" s="4"/>
      <c r="NAC89" s="4"/>
      <c r="NAD89" s="4"/>
      <c r="NAE89" s="4"/>
      <c r="NAF89" s="4"/>
      <c r="NAG89" s="4"/>
      <c r="NAH89" s="4"/>
      <c r="NAI89" s="4"/>
      <c r="NAJ89" s="4"/>
      <c r="NAK89" s="4"/>
      <c r="NAL89" s="4"/>
      <c r="NAM89" s="4"/>
      <c r="NAN89" s="4"/>
      <c r="NAO89" s="4"/>
      <c r="NAP89" s="4"/>
      <c r="NAQ89" s="4"/>
      <c r="NAR89" s="4"/>
      <c r="NAS89" s="4"/>
      <c r="NAT89" s="4"/>
      <c r="NAU89" s="4"/>
      <c r="NAV89" s="4"/>
      <c r="NAW89" s="4"/>
      <c r="NAX89" s="4"/>
      <c r="NAY89" s="4"/>
      <c r="NAZ89" s="4"/>
      <c r="NBA89" s="4"/>
      <c r="NBB89" s="4"/>
      <c r="NBC89" s="4"/>
      <c r="NBD89" s="4"/>
      <c r="NBE89" s="4"/>
      <c r="NBF89" s="4"/>
      <c r="NBG89" s="4"/>
      <c r="NBH89" s="4"/>
      <c r="NBI89" s="4"/>
      <c r="NBJ89" s="4"/>
      <c r="NBK89" s="4"/>
      <c r="NBL89" s="4"/>
      <c r="NBM89" s="4"/>
      <c r="NBN89" s="4"/>
      <c r="NBO89" s="4"/>
      <c r="NBP89" s="4"/>
      <c r="NBQ89" s="4"/>
      <c r="NBR89" s="4"/>
      <c r="NBS89" s="4"/>
      <c r="NBT89" s="4"/>
      <c r="NBU89" s="4"/>
      <c r="NBV89" s="4"/>
      <c r="NBW89" s="4"/>
      <c r="NBX89" s="4"/>
      <c r="NBY89" s="4"/>
      <c r="NBZ89" s="4"/>
      <c r="NCA89" s="4"/>
      <c r="NCB89" s="4"/>
      <c r="NCC89" s="4"/>
      <c r="NCD89" s="4"/>
      <c r="NCE89" s="4"/>
      <c r="NCF89" s="4"/>
      <c r="NCG89" s="4"/>
      <c r="NCH89" s="4"/>
      <c r="NCI89" s="4"/>
      <c r="NCJ89" s="4"/>
      <c r="NCK89" s="4"/>
      <c r="NCL89" s="4"/>
      <c r="NCM89" s="4"/>
      <c r="NCN89" s="4"/>
      <c r="NCO89" s="4"/>
      <c r="NCP89" s="4"/>
      <c r="NCQ89" s="4"/>
      <c r="NCR89" s="4"/>
      <c r="NCS89" s="4"/>
      <c r="NCT89" s="4"/>
      <c r="NCU89" s="4"/>
      <c r="NCV89" s="4"/>
      <c r="NCW89" s="4"/>
      <c r="NCX89" s="4"/>
      <c r="NCY89" s="4"/>
      <c r="NCZ89" s="4"/>
      <c r="NDA89" s="4"/>
      <c r="NDB89" s="4"/>
      <c r="NDC89" s="4"/>
      <c r="NDD89" s="4"/>
      <c r="NDE89" s="4"/>
      <c r="NDF89" s="4"/>
      <c r="NDG89" s="4"/>
      <c r="NDH89" s="4"/>
      <c r="NDI89" s="4"/>
      <c r="NDJ89" s="4"/>
      <c r="NDK89" s="4"/>
      <c r="NDL89" s="4"/>
      <c r="NDM89" s="4"/>
      <c r="NDN89" s="4"/>
      <c r="NDO89" s="4"/>
      <c r="NDP89" s="4"/>
      <c r="NDQ89" s="4"/>
      <c r="NDR89" s="4"/>
      <c r="NDS89" s="4"/>
      <c r="NDT89" s="4"/>
      <c r="NDU89" s="4"/>
      <c r="NDV89" s="4"/>
      <c r="NDW89" s="4"/>
      <c r="NDX89" s="4"/>
      <c r="NDY89" s="4"/>
      <c r="NDZ89" s="4"/>
      <c r="NEA89" s="4"/>
      <c r="NEB89" s="4"/>
      <c r="NEC89" s="4"/>
      <c r="NED89" s="4"/>
      <c r="NEE89" s="4"/>
      <c r="NEF89" s="4"/>
      <c r="NEG89" s="4"/>
      <c r="NEH89" s="4"/>
      <c r="NEI89" s="4"/>
      <c r="NEJ89" s="4"/>
      <c r="NEK89" s="4"/>
      <c r="NEL89" s="4"/>
      <c r="NEM89" s="4"/>
      <c r="NEN89" s="4"/>
      <c r="NEO89" s="4"/>
      <c r="NEP89" s="4"/>
      <c r="NEQ89" s="4"/>
      <c r="NER89" s="4"/>
      <c r="NES89" s="4"/>
      <c r="NET89" s="4"/>
      <c r="NEU89" s="4"/>
      <c r="NEV89" s="4"/>
      <c r="NEW89" s="4"/>
      <c r="NEX89" s="4"/>
      <c r="NEY89" s="4"/>
      <c r="NEZ89" s="4"/>
      <c r="NFA89" s="4"/>
      <c r="NFB89" s="4"/>
      <c r="NFC89" s="4"/>
      <c r="NFD89" s="4"/>
      <c r="NFE89" s="4"/>
      <c r="NFF89" s="4"/>
      <c r="NFG89" s="4"/>
      <c r="NFH89" s="4"/>
      <c r="NFI89" s="4"/>
      <c r="NFJ89" s="4"/>
      <c r="NFK89" s="4"/>
      <c r="NFL89" s="4"/>
      <c r="NFM89" s="4"/>
      <c r="NFN89" s="4"/>
      <c r="NFO89" s="4"/>
      <c r="NFP89" s="4"/>
      <c r="NFQ89" s="4"/>
      <c r="NFR89" s="4"/>
      <c r="NFS89" s="4"/>
      <c r="NFT89" s="4"/>
      <c r="NFU89" s="4"/>
      <c r="NFV89" s="4"/>
      <c r="NFW89" s="4"/>
      <c r="NFX89" s="4"/>
      <c r="NFY89" s="4"/>
      <c r="NFZ89" s="4"/>
      <c r="NGA89" s="4"/>
      <c r="NGB89" s="4"/>
      <c r="NGC89" s="4"/>
      <c r="NGD89" s="4"/>
      <c r="NGE89" s="4"/>
      <c r="NGF89" s="4"/>
      <c r="NGG89" s="4"/>
      <c r="NGH89" s="4"/>
      <c r="NGI89" s="4"/>
      <c r="NGJ89" s="4"/>
      <c r="NGK89" s="4"/>
      <c r="NGL89" s="4"/>
      <c r="NGM89" s="4"/>
      <c r="NGN89" s="4"/>
      <c r="NGO89" s="4"/>
      <c r="NGP89" s="4"/>
      <c r="NGQ89" s="4"/>
      <c r="NGR89" s="4"/>
      <c r="NGS89" s="4"/>
      <c r="NGT89" s="4"/>
      <c r="NGU89" s="4"/>
      <c r="NGV89" s="4"/>
      <c r="NGW89" s="4"/>
      <c r="NGX89" s="4"/>
      <c r="NGY89" s="4"/>
      <c r="NGZ89" s="4"/>
      <c r="NHA89" s="4"/>
      <c r="NHB89" s="4"/>
      <c r="NHC89" s="4"/>
      <c r="NHD89" s="4"/>
      <c r="NHE89" s="4"/>
      <c r="NHF89" s="4"/>
      <c r="NHG89" s="4"/>
      <c r="NHH89" s="4"/>
      <c r="NHI89" s="4"/>
      <c r="NHJ89" s="4"/>
      <c r="NHK89" s="4"/>
      <c r="NHL89" s="4"/>
      <c r="NHM89" s="4"/>
      <c r="NHN89" s="4"/>
      <c r="NHO89" s="4"/>
      <c r="NHP89" s="4"/>
      <c r="NHQ89" s="4"/>
      <c r="NHR89" s="4"/>
      <c r="NHS89" s="4"/>
      <c r="NHT89" s="4"/>
      <c r="NHU89" s="4"/>
      <c r="NHV89" s="4"/>
      <c r="NHW89" s="4"/>
      <c r="NHX89" s="4"/>
      <c r="NHY89" s="4"/>
      <c r="NHZ89" s="4"/>
      <c r="NIA89" s="4"/>
      <c r="NIB89" s="4"/>
      <c r="NIC89" s="4"/>
      <c r="NID89" s="4"/>
      <c r="NIE89" s="4"/>
      <c r="NIF89" s="4"/>
      <c r="NIG89" s="4"/>
      <c r="NIH89" s="4"/>
      <c r="NII89" s="4"/>
      <c r="NIJ89" s="4"/>
      <c r="NIK89" s="4"/>
      <c r="NIL89" s="4"/>
      <c r="NIM89" s="4"/>
      <c r="NIN89" s="4"/>
      <c r="NIO89" s="4"/>
      <c r="NIP89" s="4"/>
      <c r="NIQ89" s="4"/>
      <c r="NIR89" s="4"/>
      <c r="NIS89" s="4"/>
      <c r="NIT89" s="4"/>
      <c r="NIU89" s="4"/>
      <c r="NIV89" s="4"/>
      <c r="NIW89" s="4"/>
      <c r="NIX89" s="4"/>
      <c r="NIY89" s="4"/>
      <c r="NIZ89" s="4"/>
      <c r="NJA89" s="4"/>
      <c r="NJB89" s="4"/>
      <c r="NJC89" s="4"/>
      <c r="NJD89" s="4"/>
      <c r="NJE89" s="4"/>
      <c r="NJF89" s="4"/>
      <c r="NJG89" s="4"/>
      <c r="NJH89" s="4"/>
      <c r="NJI89" s="4"/>
      <c r="NJJ89" s="4"/>
      <c r="NJK89" s="4"/>
      <c r="NJL89" s="4"/>
      <c r="NJM89" s="4"/>
      <c r="NJN89" s="4"/>
      <c r="NJO89" s="4"/>
      <c r="NJP89" s="4"/>
      <c r="NJQ89" s="4"/>
      <c r="NJR89" s="4"/>
      <c r="NJS89" s="4"/>
      <c r="NJT89" s="4"/>
      <c r="NJU89" s="4"/>
      <c r="NJV89" s="4"/>
      <c r="NJW89" s="4"/>
      <c r="NJX89" s="4"/>
      <c r="NJY89" s="4"/>
      <c r="NJZ89" s="4"/>
      <c r="NKA89" s="4"/>
      <c r="NKB89" s="4"/>
      <c r="NKC89" s="4"/>
      <c r="NKD89" s="4"/>
      <c r="NKE89" s="4"/>
      <c r="NKF89" s="4"/>
      <c r="NKG89" s="4"/>
      <c r="NKH89" s="4"/>
      <c r="NKI89" s="4"/>
      <c r="NKJ89" s="4"/>
      <c r="NKK89" s="4"/>
      <c r="NKL89" s="4"/>
      <c r="NKM89" s="4"/>
      <c r="NKN89" s="4"/>
      <c r="NKO89" s="4"/>
      <c r="NKP89" s="4"/>
      <c r="NKQ89" s="4"/>
      <c r="NKR89" s="4"/>
      <c r="NKS89" s="4"/>
      <c r="NKT89" s="4"/>
      <c r="NKU89" s="4"/>
      <c r="NKV89" s="4"/>
      <c r="NKW89" s="4"/>
      <c r="NKX89" s="4"/>
      <c r="NKY89" s="4"/>
      <c r="NKZ89" s="4"/>
      <c r="NLA89" s="4"/>
      <c r="NLB89" s="4"/>
      <c r="NLC89" s="4"/>
      <c r="NLD89" s="4"/>
      <c r="NLE89" s="4"/>
      <c r="NLF89" s="4"/>
      <c r="NLG89" s="4"/>
      <c r="NLH89" s="4"/>
      <c r="NLI89" s="4"/>
      <c r="NLJ89" s="4"/>
      <c r="NLK89" s="4"/>
      <c r="NLL89" s="4"/>
      <c r="NLM89" s="4"/>
      <c r="NLN89" s="4"/>
      <c r="NLO89" s="4"/>
      <c r="NLP89" s="4"/>
      <c r="NLQ89" s="4"/>
      <c r="NLR89" s="4"/>
      <c r="NLS89" s="4"/>
      <c r="NLT89" s="4"/>
      <c r="NLU89" s="4"/>
      <c r="NLV89" s="4"/>
      <c r="NLW89" s="4"/>
      <c r="NLX89" s="4"/>
      <c r="NLY89" s="4"/>
      <c r="NLZ89" s="4"/>
      <c r="NMA89" s="4"/>
      <c r="NMB89" s="4"/>
      <c r="NMC89" s="4"/>
      <c r="NMD89" s="4"/>
      <c r="NME89" s="4"/>
      <c r="NMF89" s="4"/>
      <c r="NMG89" s="4"/>
      <c r="NMH89" s="4"/>
      <c r="NMI89" s="4"/>
      <c r="NMJ89" s="4"/>
      <c r="NMK89" s="4"/>
      <c r="NML89" s="4"/>
      <c r="NMM89" s="4"/>
      <c r="NMN89" s="4"/>
      <c r="NMO89" s="4"/>
      <c r="NMP89" s="4"/>
      <c r="NMQ89" s="4"/>
      <c r="NMR89" s="4"/>
      <c r="NMS89" s="4"/>
      <c r="NMT89" s="4"/>
      <c r="NMU89" s="4"/>
      <c r="NMV89" s="4"/>
      <c r="NMW89" s="4"/>
      <c r="NMX89" s="4"/>
      <c r="NMY89" s="4"/>
      <c r="NMZ89" s="4"/>
      <c r="NNA89" s="4"/>
      <c r="NNB89" s="4"/>
      <c r="NNC89" s="4"/>
      <c r="NND89" s="4"/>
      <c r="NNE89" s="4"/>
      <c r="NNF89" s="4"/>
      <c r="NNG89" s="4"/>
      <c r="NNH89" s="4"/>
      <c r="NNI89" s="4"/>
      <c r="NNJ89" s="4"/>
      <c r="NNK89" s="4"/>
      <c r="NNL89" s="4"/>
      <c r="NNM89" s="4"/>
      <c r="NNN89" s="4"/>
      <c r="NNO89" s="4"/>
      <c r="NNP89" s="4"/>
      <c r="NNQ89" s="4"/>
      <c r="NNR89" s="4"/>
      <c r="NNS89" s="4"/>
      <c r="NNT89" s="4"/>
      <c r="NNU89" s="4"/>
      <c r="NNV89" s="4"/>
      <c r="NNW89" s="4"/>
      <c r="NNX89" s="4"/>
      <c r="NNY89" s="4"/>
      <c r="NNZ89" s="4"/>
      <c r="NOA89" s="4"/>
      <c r="NOB89" s="4"/>
      <c r="NOC89" s="4"/>
      <c r="NOD89" s="4"/>
      <c r="NOE89" s="4"/>
      <c r="NOF89" s="4"/>
      <c r="NOG89" s="4"/>
      <c r="NOH89" s="4"/>
      <c r="NOI89" s="4"/>
      <c r="NOJ89" s="4"/>
      <c r="NOK89" s="4"/>
      <c r="NOL89" s="4"/>
      <c r="NOM89" s="4"/>
      <c r="NON89" s="4"/>
      <c r="NOO89" s="4"/>
      <c r="NOP89" s="4"/>
      <c r="NOQ89" s="4"/>
      <c r="NOR89" s="4"/>
      <c r="NOS89" s="4"/>
      <c r="NOT89" s="4"/>
      <c r="NOU89" s="4"/>
      <c r="NOV89" s="4"/>
      <c r="NOW89" s="4"/>
      <c r="NOX89" s="4"/>
      <c r="NOY89" s="4"/>
      <c r="NOZ89" s="4"/>
      <c r="NPA89" s="4"/>
      <c r="NPB89" s="4"/>
      <c r="NPC89" s="4"/>
      <c r="NPD89" s="4"/>
      <c r="NPE89" s="4"/>
      <c r="NPF89" s="4"/>
      <c r="NPG89" s="4"/>
      <c r="NPH89" s="4"/>
      <c r="NPI89" s="4"/>
      <c r="NPJ89" s="4"/>
      <c r="NPK89" s="4"/>
      <c r="NPL89" s="4"/>
      <c r="NPM89" s="4"/>
      <c r="NPN89" s="4"/>
      <c r="NPO89" s="4"/>
      <c r="NPP89" s="4"/>
      <c r="NPQ89" s="4"/>
      <c r="NPR89" s="4"/>
      <c r="NPS89" s="4"/>
      <c r="NPT89" s="4"/>
      <c r="NPU89" s="4"/>
      <c r="NPV89" s="4"/>
      <c r="NPW89" s="4"/>
      <c r="NPX89" s="4"/>
      <c r="NPY89" s="4"/>
      <c r="NPZ89" s="4"/>
      <c r="NQA89" s="4"/>
      <c r="NQB89" s="4"/>
      <c r="NQC89" s="4"/>
      <c r="NQD89" s="4"/>
      <c r="NQE89" s="4"/>
      <c r="NQF89" s="4"/>
      <c r="NQG89" s="4"/>
      <c r="NQH89" s="4"/>
      <c r="NQI89" s="4"/>
      <c r="NQJ89" s="4"/>
      <c r="NQK89" s="4"/>
      <c r="NQL89" s="4"/>
      <c r="NQM89" s="4"/>
      <c r="NQN89" s="4"/>
      <c r="NQO89" s="4"/>
      <c r="NQP89" s="4"/>
      <c r="NQQ89" s="4"/>
      <c r="NQR89" s="4"/>
      <c r="NQS89" s="4"/>
      <c r="NQT89" s="4"/>
      <c r="NQU89" s="4"/>
      <c r="NQV89" s="4"/>
      <c r="NQW89" s="4"/>
      <c r="NQX89" s="4"/>
      <c r="NQY89" s="4"/>
      <c r="NQZ89" s="4"/>
      <c r="NRA89" s="4"/>
      <c r="NRB89" s="4"/>
      <c r="NRC89" s="4"/>
      <c r="NRD89" s="4"/>
      <c r="NRE89" s="4"/>
      <c r="NRF89" s="4"/>
      <c r="NRG89" s="4"/>
      <c r="NRH89" s="4"/>
      <c r="NRI89" s="4"/>
      <c r="NRJ89" s="4"/>
      <c r="NRK89" s="4"/>
      <c r="NRL89" s="4"/>
      <c r="NRM89" s="4"/>
      <c r="NRN89" s="4"/>
      <c r="NRO89" s="4"/>
      <c r="NRP89" s="4"/>
      <c r="NRQ89" s="4"/>
      <c r="NRR89" s="4"/>
      <c r="NRS89" s="4"/>
      <c r="NRT89" s="4"/>
      <c r="NRU89" s="4"/>
      <c r="NRV89" s="4"/>
      <c r="NRW89" s="4"/>
      <c r="NRX89" s="4"/>
      <c r="NRY89" s="4"/>
      <c r="NRZ89" s="4"/>
      <c r="NSA89" s="4"/>
      <c r="NSB89" s="4"/>
      <c r="NSC89" s="4"/>
      <c r="NSD89" s="4"/>
      <c r="NSE89" s="4"/>
      <c r="NSF89" s="4"/>
      <c r="NSG89" s="4"/>
      <c r="NSH89" s="4"/>
      <c r="NSI89" s="4"/>
      <c r="NSJ89" s="4"/>
      <c r="NSK89" s="4"/>
      <c r="NSL89" s="4"/>
      <c r="NSM89" s="4"/>
      <c r="NSN89" s="4"/>
      <c r="NSO89" s="4"/>
      <c r="NSP89" s="4"/>
      <c r="NSQ89" s="4"/>
      <c r="NSR89" s="4"/>
      <c r="NSS89" s="4"/>
      <c r="NST89" s="4"/>
      <c r="NSU89" s="4"/>
      <c r="NSV89" s="4"/>
      <c r="NSW89" s="4"/>
      <c r="NSX89" s="4"/>
      <c r="NSY89" s="4"/>
      <c r="NSZ89" s="4"/>
      <c r="NTA89" s="4"/>
      <c r="NTB89" s="4"/>
      <c r="NTC89" s="4"/>
      <c r="NTD89" s="4"/>
      <c r="NTE89" s="4"/>
      <c r="NTF89" s="4"/>
      <c r="NTG89" s="4"/>
      <c r="NTH89" s="4"/>
      <c r="NTI89" s="4"/>
      <c r="NTJ89" s="4"/>
      <c r="NTK89" s="4"/>
      <c r="NTL89" s="4"/>
      <c r="NTM89" s="4"/>
      <c r="NTN89" s="4"/>
      <c r="NTO89" s="4"/>
      <c r="NTP89" s="4"/>
      <c r="NTQ89" s="4"/>
      <c r="NTR89" s="4"/>
      <c r="NTS89" s="4"/>
      <c r="NTT89" s="4"/>
      <c r="NTU89" s="4"/>
      <c r="NTV89" s="4"/>
      <c r="NTW89" s="4"/>
      <c r="NTX89" s="4"/>
      <c r="NTY89" s="4"/>
      <c r="NTZ89" s="4"/>
      <c r="NUA89" s="4"/>
      <c r="NUB89" s="4"/>
      <c r="NUC89" s="4"/>
      <c r="NUD89" s="4"/>
      <c r="NUE89" s="4"/>
      <c r="NUF89" s="4"/>
      <c r="NUG89" s="4"/>
      <c r="NUH89" s="4"/>
      <c r="NUI89" s="4"/>
      <c r="NUJ89" s="4"/>
      <c r="NUK89" s="4"/>
      <c r="NUL89" s="4"/>
      <c r="NUM89" s="4"/>
      <c r="NUN89" s="4"/>
      <c r="NUO89" s="4"/>
      <c r="NUP89" s="4"/>
      <c r="NUQ89" s="4"/>
      <c r="NUR89" s="4"/>
      <c r="NUS89" s="4"/>
      <c r="NUT89" s="4"/>
      <c r="NUU89" s="4"/>
      <c r="NUV89" s="4"/>
      <c r="NUW89" s="4"/>
      <c r="NUX89" s="4"/>
      <c r="NUY89" s="4"/>
      <c r="NUZ89" s="4"/>
      <c r="NVA89" s="4"/>
      <c r="NVB89" s="4"/>
      <c r="NVC89" s="4"/>
      <c r="NVD89" s="4"/>
      <c r="NVE89" s="4"/>
      <c r="NVF89" s="4"/>
      <c r="NVG89" s="4"/>
      <c r="NVH89" s="4"/>
      <c r="NVI89" s="4"/>
      <c r="NVJ89" s="4"/>
      <c r="NVK89" s="4"/>
      <c r="NVL89" s="4"/>
      <c r="NVM89" s="4"/>
      <c r="NVN89" s="4"/>
      <c r="NVO89" s="4"/>
      <c r="NVP89" s="4"/>
      <c r="NVQ89" s="4"/>
      <c r="NVR89" s="4"/>
      <c r="NVS89" s="4"/>
      <c r="NVT89" s="4"/>
      <c r="NVU89" s="4"/>
      <c r="NVV89" s="4"/>
      <c r="NVW89" s="4"/>
      <c r="NVX89" s="4"/>
      <c r="NVY89" s="4"/>
      <c r="NVZ89" s="4"/>
      <c r="NWA89" s="4"/>
      <c r="NWB89" s="4"/>
      <c r="NWC89" s="4"/>
      <c r="NWD89" s="4"/>
      <c r="NWE89" s="4"/>
      <c r="NWF89" s="4"/>
      <c r="NWG89" s="4"/>
      <c r="NWH89" s="4"/>
      <c r="NWI89" s="4"/>
      <c r="NWJ89" s="4"/>
      <c r="NWK89" s="4"/>
      <c r="NWL89" s="4"/>
      <c r="NWM89" s="4"/>
      <c r="NWN89" s="4"/>
      <c r="NWO89" s="4"/>
      <c r="NWP89" s="4"/>
      <c r="NWQ89" s="4"/>
      <c r="NWR89" s="4"/>
      <c r="NWS89" s="4"/>
      <c r="NWT89" s="4"/>
      <c r="NWU89" s="4"/>
      <c r="NWV89" s="4"/>
      <c r="NWW89" s="4"/>
      <c r="NWX89" s="4"/>
      <c r="NWY89" s="4"/>
      <c r="NWZ89" s="4"/>
      <c r="NXA89" s="4"/>
      <c r="NXB89" s="4"/>
      <c r="NXC89" s="4"/>
      <c r="NXD89" s="4"/>
      <c r="NXE89" s="4"/>
      <c r="NXF89" s="4"/>
      <c r="NXG89" s="4"/>
      <c r="NXH89" s="4"/>
      <c r="NXI89" s="4"/>
      <c r="NXJ89" s="4"/>
      <c r="NXK89" s="4"/>
      <c r="NXL89" s="4"/>
      <c r="NXM89" s="4"/>
      <c r="NXN89" s="4"/>
      <c r="NXO89" s="4"/>
      <c r="NXP89" s="4"/>
      <c r="NXQ89" s="4"/>
      <c r="NXR89" s="4"/>
      <c r="NXS89" s="4"/>
      <c r="NXT89" s="4"/>
      <c r="NXU89" s="4"/>
      <c r="NXV89" s="4"/>
      <c r="NXW89" s="4"/>
      <c r="NXX89" s="4"/>
      <c r="NXY89" s="4"/>
      <c r="NXZ89" s="4"/>
      <c r="NYA89" s="4"/>
      <c r="NYB89" s="4"/>
      <c r="NYC89" s="4"/>
      <c r="NYD89" s="4"/>
      <c r="NYE89" s="4"/>
      <c r="NYF89" s="4"/>
      <c r="NYG89" s="4"/>
      <c r="NYH89" s="4"/>
      <c r="NYI89" s="4"/>
      <c r="NYJ89" s="4"/>
      <c r="NYK89" s="4"/>
      <c r="NYL89" s="4"/>
      <c r="NYM89" s="4"/>
      <c r="NYN89" s="4"/>
      <c r="NYO89" s="4"/>
      <c r="NYP89" s="4"/>
      <c r="NYQ89" s="4"/>
      <c r="NYR89" s="4"/>
      <c r="NYS89" s="4"/>
      <c r="NYT89" s="4"/>
      <c r="NYU89" s="4"/>
      <c r="NYV89" s="4"/>
      <c r="NYW89" s="4"/>
      <c r="NYX89" s="4"/>
      <c r="NYY89" s="4"/>
      <c r="NYZ89" s="4"/>
      <c r="NZA89" s="4"/>
      <c r="NZB89" s="4"/>
      <c r="NZC89" s="4"/>
      <c r="NZD89" s="4"/>
      <c r="NZE89" s="4"/>
      <c r="NZF89" s="4"/>
      <c r="NZG89" s="4"/>
      <c r="NZH89" s="4"/>
      <c r="NZI89" s="4"/>
      <c r="NZJ89" s="4"/>
      <c r="NZK89" s="4"/>
      <c r="NZL89" s="4"/>
      <c r="NZM89" s="4"/>
      <c r="NZN89" s="4"/>
      <c r="NZO89" s="4"/>
      <c r="NZP89" s="4"/>
      <c r="NZQ89" s="4"/>
      <c r="NZR89" s="4"/>
      <c r="NZS89" s="4"/>
      <c r="NZT89" s="4"/>
      <c r="NZU89" s="4"/>
      <c r="NZV89" s="4"/>
      <c r="NZW89" s="4"/>
      <c r="NZX89" s="4"/>
      <c r="NZY89" s="4"/>
      <c r="NZZ89" s="4"/>
      <c r="OAA89" s="4"/>
      <c r="OAB89" s="4"/>
      <c r="OAC89" s="4"/>
      <c r="OAD89" s="4"/>
      <c r="OAE89" s="4"/>
      <c r="OAF89" s="4"/>
      <c r="OAG89" s="4"/>
      <c r="OAH89" s="4"/>
      <c r="OAI89" s="4"/>
      <c r="OAJ89" s="4"/>
      <c r="OAK89" s="4"/>
      <c r="OAL89" s="4"/>
      <c r="OAM89" s="4"/>
      <c r="OAN89" s="4"/>
      <c r="OAO89" s="4"/>
      <c r="OAP89" s="4"/>
      <c r="OAQ89" s="4"/>
      <c r="OAR89" s="4"/>
      <c r="OAS89" s="4"/>
      <c r="OAT89" s="4"/>
      <c r="OAU89" s="4"/>
      <c r="OAV89" s="4"/>
      <c r="OAW89" s="4"/>
      <c r="OAX89" s="4"/>
      <c r="OAY89" s="4"/>
      <c r="OAZ89" s="4"/>
      <c r="OBA89" s="4"/>
      <c r="OBB89" s="4"/>
      <c r="OBC89" s="4"/>
      <c r="OBD89" s="4"/>
      <c r="OBE89" s="4"/>
      <c r="OBF89" s="4"/>
      <c r="OBG89" s="4"/>
      <c r="OBH89" s="4"/>
      <c r="OBI89" s="4"/>
      <c r="OBJ89" s="4"/>
      <c r="OBK89" s="4"/>
      <c r="OBL89" s="4"/>
      <c r="OBM89" s="4"/>
      <c r="OBN89" s="4"/>
      <c r="OBO89" s="4"/>
      <c r="OBP89" s="4"/>
      <c r="OBQ89" s="4"/>
      <c r="OBR89" s="4"/>
      <c r="OBS89" s="4"/>
      <c r="OBT89" s="4"/>
      <c r="OBU89" s="4"/>
      <c r="OBV89" s="4"/>
      <c r="OBW89" s="4"/>
      <c r="OBX89" s="4"/>
      <c r="OBY89" s="4"/>
      <c r="OBZ89" s="4"/>
      <c r="OCA89" s="4"/>
      <c r="OCB89" s="4"/>
      <c r="OCC89" s="4"/>
      <c r="OCD89" s="4"/>
      <c r="OCE89" s="4"/>
      <c r="OCF89" s="4"/>
      <c r="OCG89" s="4"/>
      <c r="OCH89" s="4"/>
      <c r="OCI89" s="4"/>
      <c r="OCJ89" s="4"/>
      <c r="OCK89" s="4"/>
      <c r="OCL89" s="4"/>
      <c r="OCM89" s="4"/>
      <c r="OCN89" s="4"/>
      <c r="OCO89" s="4"/>
      <c r="OCP89" s="4"/>
      <c r="OCQ89" s="4"/>
      <c r="OCR89" s="4"/>
      <c r="OCS89" s="4"/>
      <c r="OCT89" s="4"/>
      <c r="OCU89" s="4"/>
      <c r="OCV89" s="4"/>
      <c r="OCW89" s="4"/>
      <c r="OCX89" s="4"/>
      <c r="OCY89" s="4"/>
      <c r="OCZ89" s="4"/>
      <c r="ODA89" s="4"/>
      <c r="ODB89" s="4"/>
      <c r="ODC89" s="4"/>
      <c r="ODD89" s="4"/>
      <c r="ODE89" s="4"/>
      <c r="ODF89" s="4"/>
      <c r="ODG89" s="4"/>
      <c r="ODH89" s="4"/>
      <c r="ODI89" s="4"/>
      <c r="ODJ89" s="4"/>
      <c r="ODK89" s="4"/>
      <c r="ODL89" s="4"/>
      <c r="ODM89" s="4"/>
      <c r="ODN89" s="4"/>
      <c r="ODO89" s="4"/>
      <c r="ODP89" s="4"/>
      <c r="ODQ89" s="4"/>
      <c r="ODR89" s="4"/>
      <c r="ODS89" s="4"/>
      <c r="ODT89" s="4"/>
      <c r="ODU89" s="4"/>
      <c r="ODV89" s="4"/>
      <c r="ODW89" s="4"/>
      <c r="ODX89" s="4"/>
      <c r="ODY89" s="4"/>
      <c r="ODZ89" s="4"/>
      <c r="OEA89" s="4"/>
      <c r="OEB89" s="4"/>
      <c r="OEC89" s="4"/>
      <c r="OED89" s="4"/>
      <c r="OEE89" s="4"/>
      <c r="OEF89" s="4"/>
      <c r="OEG89" s="4"/>
      <c r="OEH89" s="4"/>
      <c r="OEI89" s="4"/>
      <c r="OEJ89" s="4"/>
      <c r="OEK89" s="4"/>
      <c r="OEL89" s="4"/>
      <c r="OEM89" s="4"/>
      <c r="OEN89" s="4"/>
      <c r="OEO89" s="4"/>
      <c r="OEP89" s="4"/>
      <c r="OEQ89" s="4"/>
      <c r="OER89" s="4"/>
      <c r="OES89" s="4"/>
      <c r="OET89" s="4"/>
      <c r="OEU89" s="4"/>
      <c r="OEV89" s="4"/>
      <c r="OEW89" s="4"/>
      <c r="OEX89" s="4"/>
      <c r="OEY89" s="4"/>
      <c r="OEZ89" s="4"/>
      <c r="OFA89" s="4"/>
      <c r="OFB89" s="4"/>
      <c r="OFC89" s="4"/>
      <c r="OFD89" s="4"/>
      <c r="OFE89" s="4"/>
      <c r="OFF89" s="4"/>
      <c r="OFG89" s="4"/>
      <c r="OFH89" s="4"/>
      <c r="OFI89" s="4"/>
      <c r="OFJ89" s="4"/>
      <c r="OFK89" s="4"/>
      <c r="OFL89" s="4"/>
      <c r="OFM89" s="4"/>
      <c r="OFN89" s="4"/>
      <c r="OFO89" s="4"/>
      <c r="OFP89" s="4"/>
      <c r="OFQ89" s="4"/>
      <c r="OFR89" s="4"/>
      <c r="OFS89" s="4"/>
      <c r="OFT89" s="4"/>
      <c r="OFU89" s="4"/>
      <c r="OFV89" s="4"/>
      <c r="OFW89" s="4"/>
      <c r="OFX89" s="4"/>
      <c r="OFY89" s="4"/>
      <c r="OFZ89" s="4"/>
      <c r="OGA89" s="4"/>
      <c r="OGB89" s="4"/>
      <c r="OGC89" s="4"/>
      <c r="OGD89" s="4"/>
      <c r="OGE89" s="4"/>
      <c r="OGF89" s="4"/>
      <c r="OGG89" s="4"/>
      <c r="OGH89" s="4"/>
      <c r="OGI89" s="4"/>
      <c r="OGJ89" s="4"/>
      <c r="OGK89" s="4"/>
      <c r="OGL89" s="4"/>
      <c r="OGM89" s="4"/>
      <c r="OGN89" s="4"/>
      <c r="OGO89" s="4"/>
      <c r="OGP89" s="4"/>
      <c r="OGQ89" s="4"/>
      <c r="OGR89" s="4"/>
      <c r="OGS89" s="4"/>
      <c r="OGT89" s="4"/>
      <c r="OGU89" s="4"/>
      <c r="OGV89" s="4"/>
      <c r="OGW89" s="4"/>
      <c r="OGX89" s="4"/>
      <c r="OGY89" s="4"/>
      <c r="OGZ89" s="4"/>
      <c r="OHA89" s="4"/>
      <c r="OHB89" s="4"/>
      <c r="OHC89" s="4"/>
      <c r="OHD89" s="4"/>
      <c r="OHE89" s="4"/>
      <c r="OHF89" s="4"/>
      <c r="OHG89" s="4"/>
      <c r="OHH89" s="4"/>
      <c r="OHI89" s="4"/>
      <c r="OHJ89" s="4"/>
      <c r="OHK89" s="4"/>
      <c r="OHL89" s="4"/>
      <c r="OHM89" s="4"/>
      <c r="OHN89" s="4"/>
      <c r="OHO89" s="4"/>
      <c r="OHP89" s="4"/>
      <c r="OHQ89" s="4"/>
      <c r="OHR89" s="4"/>
      <c r="OHS89" s="4"/>
      <c r="OHT89" s="4"/>
      <c r="OHU89" s="4"/>
      <c r="OHV89" s="4"/>
      <c r="OHW89" s="4"/>
      <c r="OHX89" s="4"/>
      <c r="OHY89" s="4"/>
      <c r="OHZ89" s="4"/>
      <c r="OIA89" s="4"/>
      <c r="OIB89" s="4"/>
      <c r="OIC89" s="4"/>
      <c r="OID89" s="4"/>
      <c r="OIE89" s="4"/>
      <c r="OIF89" s="4"/>
      <c r="OIG89" s="4"/>
      <c r="OIH89" s="4"/>
      <c r="OII89" s="4"/>
      <c r="OIJ89" s="4"/>
      <c r="OIK89" s="4"/>
      <c r="OIL89" s="4"/>
      <c r="OIM89" s="4"/>
      <c r="OIN89" s="4"/>
      <c r="OIO89" s="4"/>
      <c r="OIP89" s="4"/>
      <c r="OIQ89" s="4"/>
      <c r="OIR89" s="4"/>
      <c r="OIS89" s="4"/>
      <c r="OIT89" s="4"/>
      <c r="OIU89" s="4"/>
      <c r="OIV89" s="4"/>
      <c r="OIW89" s="4"/>
      <c r="OIX89" s="4"/>
      <c r="OIY89" s="4"/>
      <c r="OIZ89" s="4"/>
      <c r="OJA89" s="4"/>
      <c r="OJB89" s="4"/>
      <c r="OJC89" s="4"/>
      <c r="OJD89" s="4"/>
      <c r="OJE89" s="4"/>
      <c r="OJF89" s="4"/>
      <c r="OJG89" s="4"/>
      <c r="OJH89" s="4"/>
      <c r="OJI89" s="4"/>
      <c r="OJJ89" s="4"/>
      <c r="OJK89" s="4"/>
      <c r="OJL89" s="4"/>
      <c r="OJM89" s="4"/>
      <c r="OJN89" s="4"/>
      <c r="OJO89" s="4"/>
      <c r="OJP89" s="4"/>
      <c r="OJQ89" s="4"/>
      <c r="OJR89" s="4"/>
      <c r="OJS89" s="4"/>
      <c r="OJT89" s="4"/>
      <c r="OJU89" s="4"/>
      <c r="OJV89" s="4"/>
      <c r="OJW89" s="4"/>
      <c r="OJX89" s="4"/>
      <c r="OJY89" s="4"/>
      <c r="OJZ89" s="4"/>
      <c r="OKA89" s="4"/>
      <c r="OKB89" s="4"/>
      <c r="OKC89" s="4"/>
      <c r="OKD89" s="4"/>
      <c r="OKE89" s="4"/>
      <c r="OKF89" s="4"/>
      <c r="OKG89" s="4"/>
      <c r="OKH89" s="4"/>
      <c r="OKI89" s="4"/>
      <c r="OKJ89" s="4"/>
      <c r="OKK89" s="4"/>
      <c r="OKL89" s="4"/>
      <c r="OKM89" s="4"/>
      <c r="OKN89" s="4"/>
      <c r="OKO89" s="4"/>
      <c r="OKP89" s="4"/>
      <c r="OKQ89" s="4"/>
      <c r="OKR89" s="4"/>
      <c r="OKS89" s="4"/>
      <c r="OKT89" s="4"/>
      <c r="OKU89" s="4"/>
      <c r="OKV89" s="4"/>
      <c r="OKW89" s="4"/>
      <c r="OKX89" s="4"/>
      <c r="OKY89" s="4"/>
      <c r="OKZ89" s="4"/>
      <c r="OLA89" s="4"/>
      <c r="OLB89" s="4"/>
      <c r="OLC89" s="4"/>
      <c r="OLD89" s="4"/>
      <c r="OLE89" s="4"/>
      <c r="OLF89" s="4"/>
      <c r="OLG89" s="4"/>
      <c r="OLH89" s="4"/>
      <c r="OLI89" s="4"/>
      <c r="OLJ89" s="4"/>
      <c r="OLK89" s="4"/>
      <c r="OLL89" s="4"/>
      <c r="OLM89" s="4"/>
      <c r="OLN89" s="4"/>
      <c r="OLO89" s="4"/>
      <c r="OLP89" s="4"/>
      <c r="OLQ89" s="4"/>
      <c r="OLR89" s="4"/>
      <c r="OLS89" s="4"/>
      <c r="OLT89" s="4"/>
      <c r="OLU89" s="4"/>
      <c r="OLV89" s="4"/>
      <c r="OLW89" s="4"/>
      <c r="OLX89" s="4"/>
      <c r="OLY89" s="4"/>
      <c r="OLZ89" s="4"/>
      <c r="OMA89" s="4"/>
      <c r="OMB89" s="4"/>
      <c r="OMC89" s="4"/>
      <c r="OMD89" s="4"/>
      <c r="OME89" s="4"/>
      <c r="OMF89" s="4"/>
      <c r="OMG89" s="4"/>
      <c r="OMH89" s="4"/>
      <c r="OMI89" s="4"/>
      <c r="OMJ89" s="4"/>
      <c r="OMK89" s="4"/>
      <c r="OML89" s="4"/>
      <c r="OMM89" s="4"/>
      <c r="OMN89" s="4"/>
      <c r="OMO89" s="4"/>
      <c r="OMP89" s="4"/>
      <c r="OMQ89" s="4"/>
      <c r="OMR89" s="4"/>
      <c r="OMS89" s="4"/>
      <c r="OMT89" s="4"/>
      <c r="OMU89" s="4"/>
      <c r="OMV89" s="4"/>
      <c r="OMW89" s="4"/>
      <c r="OMX89" s="4"/>
      <c r="OMY89" s="4"/>
      <c r="OMZ89" s="4"/>
      <c r="ONA89" s="4"/>
      <c r="ONB89" s="4"/>
      <c r="ONC89" s="4"/>
      <c r="OND89" s="4"/>
      <c r="ONE89" s="4"/>
      <c r="ONF89" s="4"/>
      <c r="ONG89" s="4"/>
      <c r="ONH89" s="4"/>
      <c r="ONI89" s="4"/>
      <c r="ONJ89" s="4"/>
      <c r="ONK89" s="4"/>
      <c r="ONL89" s="4"/>
      <c r="ONM89" s="4"/>
      <c r="ONN89" s="4"/>
      <c r="ONO89" s="4"/>
      <c r="ONP89" s="4"/>
      <c r="ONQ89" s="4"/>
      <c r="ONR89" s="4"/>
      <c r="ONS89" s="4"/>
      <c r="ONT89" s="4"/>
      <c r="ONU89" s="4"/>
      <c r="ONV89" s="4"/>
      <c r="ONW89" s="4"/>
      <c r="ONX89" s="4"/>
      <c r="ONY89" s="4"/>
      <c r="ONZ89" s="4"/>
      <c r="OOA89" s="4"/>
      <c r="OOB89" s="4"/>
      <c r="OOC89" s="4"/>
      <c r="OOD89" s="4"/>
      <c r="OOE89" s="4"/>
      <c r="OOF89" s="4"/>
      <c r="OOG89" s="4"/>
      <c r="OOH89" s="4"/>
      <c r="OOI89" s="4"/>
      <c r="OOJ89" s="4"/>
      <c r="OOK89" s="4"/>
      <c r="OOL89" s="4"/>
      <c r="OOM89" s="4"/>
      <c r="OON89" s="4"/>
      <c r="OOO89" s="4"/>
      <c r="OOP89" s="4"/>
      <c r="OOQ89" s="4"/>
      <c r="OOR89" s="4"/>
      <c r="OOS89" s="4"/>
      <c r="OOT89" s="4"/>
      <c r="OOU89" s="4"/>
      <c r="OOV89" s="4"/>
      <c r="OOW89" s="4"/>
      <c r="OOX89" s="4"/>
      <c r="OOY89" s="4"/>
      <c r="OOZ89" s="4"/>
      <c r="OPA89" s="4"/>
      <c r="OPB89" s="4"/>
      <c r="OPC89" s="4"/>
      <c r="OPD89" s="4"/>
      <c r="OPE89" s="4"/>
      <c r="OPF89" s="4"/>
      <c r="OPG89" s="4"/>
      <c r="OPH89" s="4"/>
      <c r="OPI89" s="4"/>
      <c r="OPJ89" s="4"/>
      <c r="OPK89" s="4"/>
      <c r="OPL89" s="4"/>
      <c r="OPM89" s="4"/>
      <c r="OPN89" s="4"/>
      <c r="OPO89" s="4"/>
      <c r="OPP89" s="4"/>
      <c r="OPQ89" s="4"/>
      <c r="OPR89" s="4"/>
      <c r="OPS89" s="4"/>
      <c r="OPT89" s="4"/>
      <c r="OPU89" s="4"/>
      <c r="OPV89" s="4"/>
      <c r="OPW89" s="4"/>
      <c r="OPX89" s="4"/>
      <c r="OPY89" s="4"/>
      <c r="OPZ89" s="4"/>
      <c r="OQA89" s="4"/>
      <c r="OQB89" s="4"/>
      <c r="OQC89" s="4"/>
      <c r="OQD89" s="4"/>
      <c r="OQE89" s="4"/>
      <c r="OQF89" s="4"/>
      <c r="OQG89" s="4"/>
      <c r="OQH89" s="4"/>
      <c r="OQI89" s="4"/>
      <c r="OQJ89" s="4"/>
      <c r="OQK89" s="4"/>
      <c r="OQL89" s="4"/>
      <c r="OQM89" s="4"/>
      <c r="OQN89" s="4"/>
      <c r="OQO89" s="4"/>
      <c r="OQP89" s="4"/>
      <c r="OQQ89" s="4"/>
      <c r="OQR89" s="4"/>
      <c r="OQS89" s="4"/>
      <c r="OQT89" s="4"/>
      <c r="OQU89" s="4"/>
      <c r="OQV89" s="4"/>
      <c r="OQW89" s="4"/>
      <c r="OQX89" s="4"/>
      <c r="OQY89" s="4"/>
      <c r="OQZ89" s="4"/>
      <c r="ORA89" s="4"/>
      <c r="ORB89" s="4"/>
      <c r="ORC89" s="4"/>
      <c r="ORD89" s="4"/>
      <c r="ORE89" s="4"/>
      <c r="ORF89" s="4"/>
      <c r="ORG89" s="4"/>
      <c r="ORH89" s="4"/>
      <c r="ORI89" s="4"/>
      <c r="ORJ89" s="4"/>
      <c r="ORK89" s="4"/>
      <c r="ORL89" s="4"/>
      <c r="ORM89" s="4"/>
      <c r="ORN89" s="4"/>
      <c r="ORO89" s="4"/>
      <c r="ORP89" s="4"/>
      <c r="ORQ89" s="4"/>
      <c r="ORR89" s="4"/>
      <c r="ORS89" s="4"/>
      <c r="ORT89" s="4"/>
      <c r="ORU89" s="4"/>
      <c r="ORV89" s="4"/>
      <c r="ORW89" s="4"/>
      <c r="ORX89" s="4"/>
      <c r="ORY89" s="4"/>
      <c r="ORZ89" s="4"/>
      <c r="OSA89" s="4"/>
      <c r="OSB89" s="4"/>
      <c r="OSC89" s="4"/>
      <c r="OSD89" s="4"/>
      <c r="OSE89" s="4"/>
      <c r="OSF89" s="4"/>
      <c r="OSG89" s="4"/>
      <c r="OSH89" s="4"/>
      <c r="OSI89" s="4"/>
      <c r="OSJ89" s="4"/>
      <c r="OSK89" s="4"/>
      <c r="OSL89" s="4"/>
      <c r="OSM89" s="4"/>
      <c r="OSN89" s="4"/>
      <c r="OSO89" s="4"/>
      <c r="OSP89" s="4"/>
      <c r="OSQ89" s="4"/>
      <c r="OSR89" s="4"/>
      <c r="OSS89" s="4"/>
      <c r="OST89" s="4"/>
      <c r="OSU89" s="4"/>
      <c r="OSV89" s="4"/>
      <c r="OSW89" s="4"/>
      <c r="OSX89" s="4"/>
      <c r="OSY89" s="4"/>
      <c r="OSZ89" s="4"/>
      <c r="OTA89" s="4"/>
      <c r="OTB89" s="4"/>
      <c r="OTC89" s="4"/>
      <c r="OTD89" s="4"/>
      <c r="OTE89" s="4"/>
      <c r="OTF89" s="4"/>
      <c r="OTG89" s="4"/>
      <c r="OTH89" s="4"/>
      <c r="OTI89" s="4"/>
      <c r="OTJ89" s="4"/>
      <c r="OTK89" s="4"/>
      <c r="OTL89" s="4"/>
      <c r="OTM89" s="4"/>
      <c r="OTN89" s="4"/>
      <c r="OTO89" s="4"/>
      <c r="OTP89" s="4"/>
      <c r="OTQ89" s="4"/>
      <c r="OTR89" s="4"/>
      <c r="OTS89" s="4"/>
      <c r="OTT89" s="4"/>
      <c r="OTU89" s="4"/>
      <c r="OTV89" s="4"/>
      <c r="OTW89" s="4"/>
      <c r="OTX89" s="4"/>
      <c r="OTY89" s="4"/>
      <c r="OTZ89" s="4"/>
      <c r="OUA89" s="4"/>
      <c r="OUB89" s="4"/>
      <c r="OUC89" s="4"/>
      <c r="OUD89" s="4"/>
      <c r="OUE89" s="4"/>
      <c r="OUF89" s="4"/>
      <c r="OUG89" s="4"/>
      <c r="OUH89" s="4"/>
      <c r="OUI89" s="4"/>
      <c r="OUJ89" s="4"/>
      <c r="OUK89" s="4"/>
      <c r="OUL89" s="4"/>
      <c r="OUM89" s="4"/>
      <c r="OUN89" s="4"/>
      <c r="OUO89" s="4"/>
      <c r="OUP89" s="4"/>
      <c r="OUQ89" s="4"/>
      <c r="OUR89" s="4"/>
      <c r="OUS89" s="4"/>
      <c r="OUT89" s="4"/>
      <c r="OUU89" s="4"/>
      <c r="OUV89" s="4"/>
      <c r="OUW89" s="4"/>
      <c r="OUX89" s="4"/>
      <c r="OUY89" s="4"/>
      <c r="OUZ89" s="4"/>
      <c r="OVA89" s="4"/>
      <c r="OVB89" s="4"/>
      <c r="OVC89" s="4"/>
      <c r="OVD89" s="4"/>
      <c r="OVE89" s="4"/>
      <c r="OVF89" s="4"/>
      <c r="OVG89" s="4"/>
      <c r="OVH89" s="4"/>
      <c r="OVI89" s="4"/>
      <c r="OVJ89" s="4"/>
      <c r="OVK89" s="4"/>
      <c r="OVL89" s="4"/>
      <c r="OVM89" s="4"/>
      <c r="OVN89" s="4"/>
      <c r="OVO89" s="4"/>
      <c r="OVP89" s="4"/>
      <c r="OVQ89" s="4"/>
      <c r="OVR89" s="4"/>
      <c r="OVS89" s="4"/>
      <c r="OVT89" s="4"/>
      <c r="OVU89" s="4"/>
      <c r="OVV89" s="4"/>
      <c r="OVW89" s="4"/>
      <c r="OVX89" s="4"/>
      <c r="OVY89" s="4"/>
      <c r="OVZ89" s="4"/>
      <c r="OWA89" s="4"/>
      <c r="OWB89" s="4"/>
      <c r="OWC89" s="4"/>
      <c r="OWD89" s="4"/>
      <c r="OWE89" s="4"/>
      <c r="OWF89" s="4"/>
      <c r="OWG89" s="4"/>
      <c r="OWH89" s="4"/>
      <c r="OWI89" s="4"/>
      <c r="OWJ89" s="4"/>
      <c r="OWK89" s="4"/>
      <c r="OWL89" s="4"/>
      <c r="OWM89" s="4"/>
      <c r="OWN89" s="4"/>
      <c r="OWO89" s="4"/>
      <c r="OWP89" s="4"/>
      <c r="OWQ89" s="4"/>
      <c r="OWR89" s="4"/>
      <c r="OWS89" s="4"/>
      <c r="OWT89" s="4"/>
      <c r="OWU89" s="4"/>
      <c r="OWV89" s="4"/>
      <c r="OWW89" s="4"/>
      <c r="OWX89" s="4"/>
      <c r="OWY89" s="4"/>
      <c r="OWZ89" s="4"/>
      <c r="OXA89" s="4"/>
      <c r="OXB89" s="4"/>
      <c r="OXC89" s="4"/>
      <c r="OXD89" s="4"/>
      <c r="OXE89" s="4"/>
      <c r="OXF89" s="4"/>
      <c r="OXG89" s="4"/>
      <c r="OXH89" s="4"/>
      <c r="OXI89" s="4"/>
      <c r="OXJ89" s="4"/>
      <c r="OXK89" s="4"/>
      <c r="OXL89" s="4"/>
      <c r="OXM89" s="4"/>
      <c r="OXN89" s="4"/>
      <c r="OXO89" s="4"/>
      <c r="OXP89" s="4"/>
      <c r="OXQ89" s="4"/>
      <c r="OXR89" s="4"/>
      <c r="OXS89" s="4"/>
      <c r="OXT89" s="4"/>
      <c r="OXU89" s="4"/>
      <c r="OXV89" s="4"/>
      <c r="OXW89" s="4"/>
      <c r="OXX89" s="4"/>
      <c r="OXY89" s="4"/>
      <c r="OXZ89" s="4"/>
      <c r="OYA89" s="4"/>
      <c r="OYB89" s="4"/>
      <c r="OYC89" s="4"/>
      <c r="OYD89" s="4"/>
      <c r="OYE89" s="4"/>
      <c r="OYF89" s="4"/>
      <c r="OYG89" s="4"/>
      <c r="OYH89" s="4"/>
      <c r="OYI89" s="4"/>
      <c r="OYJ89" s="4"/>
      <c r="OYK89" s="4"/>
      <c r="OYL89" s="4"/>
      <c r="OYM89" s="4"/>
      <c r="OYN89" s="4"/>
      <c r="OYO89" s="4"/>
      <c r="OYP89" s="4"/>
      <c r="OYQ89" s="4"/>
      <c r="OYR89" s="4"/>
      <c r="OYS89" s="4"/>
      <c r="OYT89" s="4"/>
      <c r="OYU89" s="4"/>
      <c r="OYV89" s="4"/>
      <c r="OYW89" s="4"/>
      <c r="OYX89" s="4"/>
      <c r="OYY89" s="4"/>
      <c r="OYZ89" s="4"/>
      <c r="OZA89" s="4"/>
      <c r="OZB89" s="4"/>
      <c r="OZC89" s="4"/>
      <c r="OZD89" s="4"/>
      <c r="OZE89" s="4"/>
      <c r="OZF89" s="4"/>
      <c r="OZG89" s="4"/>
      <c r="OZH89" s="4"/>
      <c r="OZI89" s="4"/>
      <c r="OZJ89" s="4"/>
      <c r="OZK89" s="4"/>
      <c r="OZL89" s="4"/>
      <c r="OZM89" s="4"/>
      <c r="OZN89" s="4"/>
      <c r="OZO89" s="4"/>
      <c r="OZP89" s="4"/>
      <c r="OZQ89" s="4"/>
      <c r="OZR89" s="4"/>
      <c r="OZS89" s="4"/>
      <c r="OZT89" s="4"/>
      <c r="OZU89" s="4"/>
      <c r="OZV89" s="4"/>
      <c r="OZW89" s="4"/>
      <c r="OZX89" s="4"/>
      <c r="OZY89" s="4"/>
      <c r="OZZ89" s="4"/>
      <c r="PAA89" s="4"/>
      <c r="PAB89" s="4"/>
      <c r="PAC89" s="4"/>
      <c r="PAD89" s="4"/>
      <c r="PAE89" s="4"/>
      <c r="PAF89" s="4"/>
      <c r="PAG89" s="4"/>
      <c r="PAH89" s="4"/>
      <c r="PAI89" s="4"/>
      <c r="PAJ89" s="4"/>
      <c r="PAK89" s="4"/>
      <c r="PAL89" s="4"/>
      <c r="PAM89" s="4"/>
      <c r="PAN89" s="4"/>
      <c r="PAO89" s="4"/>
      <c r="PAP89" s="4"/>
      <c r="PAQ89" s="4"/>
      <c r="PAR89" s="4"/>
      <c r="PAS89" s="4"/>
      <c r="PAT89" s="4"/>
      <c r="PAU89" s="4"/>
      <c r="PAV89" s="4"/>
      <c r="PAW89" s="4"/>
      <c r="PAX89" s="4"/>
      <c r="PAY89" s="4"/>
      <c r="PAZ89" s="4"/>
      <c r="PBA89" s="4"/>
      <c r="PBB89" s="4"/>
      <c r="PBC89" s="4"/>
      <c r="PBD89" s="4"/>
      <c r="PBE89" s="4"/>
      <c r="PBF89" s="4"/>
      <c r="PBG89" s="4"/>
      <c r="PBH89" s="4"/>
      <c r="PBI89" s="4"/>
      <c r="PBJ89" s="4"/>
      <c r="PBK89" s="4"/>
      <c r="PBL89" s="4"/>
      <c r="PBM89" s="4"/>
      <c r="PBN89" s="4"/>
      <c r="PBO89" s="4"/>
      <c r="PBP89" s="4"/>
      <c r="PBQ89" s="4"/>
      <c r="PBR89" s="4"/>
      <c r="PBS89" s="4"/>
      <c r="PBT89" s="4"/>
      <c r="PBU89" s="4"/>
      <c r="PBV89" s="4"/>
      <c r="PBW89" s="4"/>
      <c r="PBX89" s="4"/>
      <c r="PBY89" s="4"/>
      <c r="PBZ89" s="4"/>
      <c r="PCA89" s="4"/>
      <c r="PCB89" s="4"/>
      <c r="PCC89" s="4"/>
      <c r="PCD89" s="4"/>
      <c r="PCE89" s="4"/>
      <c r="PCF89" s="4"/>
      <c r="PCG89" s="4"/>
      <c r="PCH89" s="4"/>
      <c r="PCI89" s="4"/>
      <c r="PCJ89" s="4"/>
      <c r="PCK89" s="4"/>
      <c r="PCL89" s="4"/>
      <c r="PCM89" s="4"/>
      <c r="PCN89" s="4"/>
      <c r="PCO89" s="4"/>
      <c r="PCP89" s="4"/>
      <c r="PCQ89" s="4"/>
      <c r="PCR89" s="4"/>
      <c r="PCS89" s="4"/>
      <c r="PCT89" s="4"/>
      <c r="PCU89" s="4"/>
      <c r="PCV89" s="4"/>
      <c r="PCW89" s="4"/>
      <c r="PCX89" s="4"/>
      <c r="PCY89" s="4"/>
      <c r="PCZ89" s="4"/>
      <c r="PDA89" s="4"/>
      <c r="PDB89" s="4"/>
      <c r="PDC89" s="4"/>
      <c r="PDD89" s="4"/>
      <c r="PDE89" s="4"/>
      <c r="PDF89" s="4"/>
      <c r="PDG89" s="4"/>
      <c r="PDH89" s="4"/>
      <c r="PDI89" s="4"/>
      <c r="PDJ89" s="4"/>
      <c r="PDK89" s="4"/>
      <c r="PDL89" s="4"/>
      <c r="PDM89" s="4"/>
      <c r="PDN89" s="4"/>
      <c r="PDO89" s="4"/>
      <c r="PDP89" s="4"/>
      <c r="PDQ89" s="4"/>
      <c r="PDR89" s="4"/>
      <c r="PDS89" s="4"/>
      <c r="PDT89" s="4"/>
      <c r="PDU89" s="4"/>
      <c r="PDV89" s="4"/>
      <c r="PDW89" s="4"/>
      <c r="PDX89" s="4"/>
      <c r="PDY89" s="4"/>
      <c r="PDZ89" s="4"/>
      <c r="PEA89" s="4"/>
      <c r="PEB89" s="4"/>
      <c r="PEC89" s="4"/>
      <c r="PED89" s="4"/>
      <c r="PEE89" s="4"/>
      <c r="PEF89" s="4"/>
      <c r="PEG89" s="4"/>
      <c r="PEH89" s="4"/>
      <c r="PEI89" s="4"/>
      <c r="PEJ89" s="4"/>
      <c r="PEK89" s="4"/>
      <c r="PEL89" s="4"/>
      <c r="PEM89" s="4"/>
      <c r="PEN89" s="4"/>
      <c r="PEO89" s="4"/>
      <c r="PEP89" s="4"/>
      <c r="PEQ89" s="4"/>
      <c r="PER89" s="4"/>
      <c r="PES89" s="4"/>
      <c r="PET89" s="4"/>
      <c r="PEU89" s="4"/>
      <c r="PEV89" s="4"/>
      <c r="PEW89" s="4"/>
      <c r="PEX89" s="4"/>
      <c r="PEY89" s="4"/>
      <c r="PEZ89" s="4"/>
      <c r="PFA89" s="4"/>
      <c r="PFB89" s="4"/>
      <c r="PFC89" s="4"/>
      <c r="PFD89" s="4"/>
      <c r="PFE89" s="4"/>
      <c r="PFF89" s="4"/>
      <c r="PFG89" s="4"/>
      <c r="PFH89" s="4"/>
      <c r="PFI89" s="4"/>
      <c r="PFJ89" s="4"/>
      <c r="PFK89" s="4"/>
      <c r="PFL89" s="4"/>
      <c r="PFM89" s="4"/>
      <c r="PFN89" s="4"/>
      <c r="PFO89" s="4"/>
      <c r="PFP89" s="4"/>
      <c r="PFQ89" s="4"/>
      <c r="PFR89" s="4"/>
      <c r="PFS89" s="4"/>
      <c r="PFT89" s="4"/>
      <c r="PFU89" s="4"/>
      <c r="PFV89" s="4"/>
      <c r="PFW89" s="4"/>
      <c r="PFX89" s="4"/>
      <c r="PFY89" s="4"/>
      <c r="PFZ89" s="4"/>
      <c r="PGA89" s="4"/>
      <c r="PGB89" s="4"/>
      <c r="PGC89" s="4"/>
      <c r="PGD89" s="4"/>
      <c r="PGE89" s="4"/>
      <c r="PGF89" s="4"/>
      <c r="PGG89" s="4"/>
      <c r="PGH89" s="4"/>
      <c r="PGI89" s="4"/>
      <c r="PGJ89" s="4"/>
      <c r="PGK89" s="4"/>
      <c r="PGL89" s="4"/>
      <c r="PGM89" s="4"/>
      <c r="PGN89" s="4"/>
      <c r="PGO89" s="4"/>
      <c r="PGP89" s="4"/>
      <c r="PGQ89" s="4"/>
      <c r="PGR89" s="4"/>
      <c r="PGS89" s="4"/>
      <c r="PGT89" s="4"/>
      <c r="PGU89" s="4"/>
      <c r="PGV89" s="4"/>
      <c r="PGW89" s="4"/>
      <c r="PGX89" s="4"/>
      <c r="PGY89" s="4"/>
      <c r="PGZ89" s="4"/>
      <c r="PHA89" s="4"/>
      <c r="PHB89" s="4"/>
      <c r="PHC89" s="4"/>
      <c r="PHD89" s="4"/>
      <c r="PHE89" s="4"/>
      <c r="PHF89" s="4"/>
      <c r="PHG89" s="4"/>
      <c r="PHH89" s="4"/>
      <c r="PHI89" s="4"/>
      <c r="PHJ89" s="4"/>
      <c r="PHK89" s="4"/>
      <c r="PHL89" s="4"/>
      <c r="PHM89" s="4"/>
      <c r="PHN89" s="4"/>
      <c r="PHO89" s="4"/>
      <c r="PHP89" s="4"/>
      <c r="PHQ89" s="4"/>
      <c r="PHR89" s="4"/>
      <c r="PHS89" s="4"/>
      <c r="PHT89" s="4"/>
      <c r="PHU89" s="4"/>
      <c r="PHV89" s="4"/>
      <c r="PHW89" s="4"/>
      <c r="PHX89" s="4"/>
      <c r="PHY89" s="4"/>
      <c r="PHZ89" s="4"/>
      <c r="PIA89" s="4"/>
      <c r="PIB89" s="4"/>
      <c r="PIC89" s="4"/>
      <c r="PID89" s="4"/>
      <c r="PIE89" s="4"/>
      <c r="PIF89" s="4"/>
      <c r="PIG89" s="4"/>
      <c r="PIH89" s="4"/>
      <c r="PII89" s="4"/>
      <c r="PIJ89" s="4"/>
      <c r="PIK89" s="4"/>
      <c r="PIL89" s="4"/>
      <c r="PIM89" s="4"/>
      <c r="PIN89" s="4"/>
      <c r="PIO89" s="4"/>
      <c r="PIP89" s="4"/>
      <c r="PIQ89" s="4"/>
      <c r="PIR89" s="4"/>
      <c r="PIS89" s="4"/>
      <c r="PIT89" s="4"/>
      <c r="PIU89" s="4"/>
      <c r="PIV89" s="4"/>
      <c r="PIW89" s="4"/>
      <c r="PIX89" s="4"/>
      <c r="PIY89" s="4"/>
      <c r="PIZ89" s="4"/>
      <c r="PJA89" s="4"/>
      <c r="PJB89" s="4"/>
      <c r="PJC89" s="4"/>
      <c r="PJD89" s="4"/>
      <c r="PJE89" s="4"/>
      <c r="PJF89" s="4"/>
      <c r="PJG89" s="4"/>
      <c r="PJH89" s="4"/>
      <c r="PJI89" s="4"/>
      <c r="PJJ89" s="4"/>
      <c r="PJK89" s="4"/>
      <c r="PJL89" s="4"/>
      <c r="PJM89" s="4"/>
      <c r="PJN89" s="4"/>
      <c r="PJO89" s="4"/>
      <c r="PJP89" s="4"/>
      <c r="PJQ89" s="4"/>
      <c r="PJR89" s="4"/>
      <c r="PJS89" s="4"/>
      <c r="PJT89" s="4"/>
      <c r="PJU89" s="4"/>
      <c r="PJV89" s="4"/>
      <c r="PJW89" s="4"/>
      <c r="PJX89" s="4"/>
      <c r="PJY89" s="4"/>
      <c r="PJZ89" s="4"/>
      <c r="PKA89" s="4"/>
      <c r="PKB89" s="4"/>
      <c r="PKC89" s="4"/>
      <c r="PKD89" s="4"/>
      <c r="PKE89" s="4"/>
      <c r="PKF89" s="4"/>
      <c r="PKG89" s="4"/>
      <c r="PKH89" s="4"/>
      <c r="PKI89" s="4"/>
      <c r="PKJ89" s="4"/>
      <c r="PKK89" s="4"/>
      <c r="PKL89" s="4"/>
      <c r="PKM89" s="4"/>
      <c r="PKN89" s="4"/>
      <c r="PKO89" s="4"/>
      <c r="PKP89" s="4"/>
      <c r="PKQ89" s="4"/>
      <c r="PKR89" s="4"/>
      <c r="PKS89" s="4"/>
      <c r="PKT89" s="4"/>
      <c r="PKU89" s="4"/>
      <c r="PKV89" s="4"/>
      <c r="PKW89" s="4"/>
      <c r="PKX89" s="4"/>
      <c r="PKY89" s="4"/>
      <c r="PKZ89" s="4"/>
      <c r="PLA89" s="4"/>
      <c r="PLB89" s="4"/>
      <c r="PLC89" s="4"/>
      <c r="PLD89" s="4"/>
      <c r="PLE89" s="4"/>
      <c r="PLF89" s="4"/>
      <c r="PLG89" s="4"/>
      <c r="PLH89" s="4"/>
      <c r="PLI89" s="4"/>
      <c r="PLJ89" s="4"/>
      <c r="PLK89" s="4"/>
      <c r="PLL89" s="4"/>
      <c r="PLM89" s="4"/>
      <c r="PLN89" s="4"/>
      <c r="PLO89" s="4"/>
      <c r="PLP89" s="4"/>
      <c r="PLQ89" s="4"/>
      <c r="PLR89" s="4"/>
      <c r="PLS89" s="4"/>
      <c r="PLT89" s="4"/>
      <c r="PLU89" s="4"/>
      <c r="PLV89" s="4"/>
      <c r="PLW89" s="4"/>
      <c r="PLX89" s="4"/>
      <c r="PLY89" s="4"/>
      <c r="PLZ89" s="4"/>
      <c r="PMA89" s="4"/>
      <c r="PMB89" s="4"/>
      <c r="PMC89" s="4"/>
      <c r="PMD89" s="4"/>
      <c r="PME89" s="4"/>
      <c r="PMF89" s="4"/>
      <c r="PMG89" s="4"/>
      <c r="PMH89" s="4"/>
      <c r="PMI89" s="4"/>
      <c r="PMJ89" s="4"/>
      <c r="PMK89" s="4"/>
      <c r="PML89" s="4"/>
      <c r="PMM89" s="4"/>
      <c r="PMN89" s="4"/>
      <c r="PMO89" s="4"/>
      <c r="PMP89" s="4"/>
      <c r="PMQ89" s="4"/>
      <c r="PMR89" s="4"/>
      <c r="PMS89" s="4"/>
      <c r="PMT89" s="4"/>
      <c r="PMU89" s="4"/>
      <c r="PMV89" s="4"/>
      <c r="PMW89" s="4"/>
      <c r="PMX89" s="4"/>
      <c r="PMY89" s="4"/>
      <c r="PMZ89" s="4"/>
      <c r="PNA89" s="4"/>
      <c r="PNB89" s="4"/>
      <c r="PNC89" s="4"/>
      <c r="PND89" s="4"/>
      <c r="PNE89" s="4"/>
      <c r="PNF89" s="4"/>
      <c r="PNG89" s="4"/>
      <c r="PNH89" s="4"/>
      <c r="PNI89" s="4"/>
      <c r="PNJ89" s="4"/>
      <c r="PNK89" s="4"/>
      <c r="PNL89" s="4"/>
      <c r="PNM89" s="4"/>
      <c r="PNN89" s="4"/>
      <c r="PNO89" s="4"/>
      <c r="PNP89" s="4"/>
      <c r="PNQ89" s="4"/>
      <c r="PNR89" s="4"/>
      <c r="PNS89" s="4"/>
      <c r="PNT89" s="4"/>
      <c r="PNU89" s="4"/>
      <c r="PNV89" s="4"/>
      <c r="PNW89" s="4"/>
      <c r="PNX89" s="4"/>
      <c r="PNY89" s="4"/>
      <c r="PNZ89" s="4"/>
      <c r="POA89" s="4"/>
      <c r="POB89" s="4"/>
      <c r="POC89" s="4"/>
      <c r="POD89" s="4"/>
      <c r="POE89" s="4"/>
      <c r="POF89" s="4"/>
      <c r="POG89" s="4"/>
      <c r="POH89" s="4"/>
      <c r="POI89" s="4"/>
      <c r="POJ89" s="4"/>
      <c r="POK89" s="4"/>
      <c r="POL89" s="4"/>
      <c r="POM89" s="4"/>
      <c r="PON89" s="4"/>
      <c r="POO89" s="4"/>
      <c r="POP89" s="4"/>
      <c r="POQ89" s="4"/>
      <c r="POR89" s="4"/>
      <c r="POS89" s="4"/>
      <c r="POT89" s="4"/>
      <c r="POU89" s="4"/>
      <c r="POV89" s="4"/>
      <c r="POW89" s="4"/>
      <c r="POX89" s="4"/>
      <c r="POY89" s="4"/>
      <c r="POZ89" s="4"/>
      <c r="PPA89" s="4"/>
      <c r="PPB89" s="4"/>
      <c r="PPC89" s="4"/>
      <c r="PPD89" s="4"/>
      <c r="PPE89" s="4"/>
      <c r="PPF89" s="4"/>
      <c r="PPG89" s="4"/>
      <c r="PPH89" s="4"/>
      <c r="PPI89" s="4"/>
      <c r="PPJ89" s="4"/>
      <c r="PPK89" s="4"/>
      <c r="PPL89" s="4"/>
      <c r="PPM89" s="4"/>
      <c r="PPN89" s="4"/>
      <c r="PPO89" s="4"/>
      <c r="PPP89" s="4"/>
      <c r="PPQ89" s="4"/>
      <c r="PPR89" s="4"/>
      <c r="PPS89" s="4"/>
      <c r="PPT89" s="4"/>
      <c r="PPU89" s="4"/>
      <c r="PPV89" s="4"/>
      <c r="PPW89" s="4"/>
      <c r="PPX89" s="4"/>
      <c r="PPY89" s="4"/>
      <c r="PPZ89" s="4"/>
      <c r="PQA89" s="4"/>
      <c r="PQB89" s="4"/>
      <c r="PQC89" s="4"/>
      <c r="PQD89" s="4"/>
      <c r="PQE89" s="4"/>
      <c r="PQF89" s="4"/>
      <c r="PQG89" s="4"/>
      <c r="PQH89" s="4"/>
      <c r="PQI89" s="4"/>
      <c r="PQJ89" s="4"/>
      <c r="PQK89" s="4"/>
      <c r="PQL89" s="4"/>
      <c r="PQM89" s="4"/>
      <c r="PQN89" s="4"/>
      <c r="PQO89" s="4"/>
      <c r="PQP89" s="4"/>
      <c r="PQQ89" s="4"/>
      <c r="PQR89" s="4"/>
      <c r="PQS89" s="4"/>
      <c r="PQT89" s="4"/>
      <c r="PQU89" s="4"/>
      <c r="PQV89" s="4"/>
      <c r="PQW89" s="4"/>
      <c r="PQX89" s="4"/>
      <c r="PQY89" s="4"/>
      <c r="PQZ89" s="4"/>
      <c r="PRA89" s="4"/>
      <c r="PRB89" s="4"/>
      <c r="PRC89" s="4"/>
      <c r="PRD89" s="4"/>
      <c r="PRE89" s="4"/>
      <c r="PRF89" s="4"/>
      <c r="PRG89" s="4"/>
      <c r="PRH89" s="4"/>
      <c r="PRI89" s="4"/>
      <c r="PRJ89" s="4"/>
      <c r="PRK89" s="4"/>
      <c r="PRL89" s="4"/>
      <c r="PRM89" s="4"/>
      <c r="PRN89" s="4"/>
      <c r="PRO89" s="4"/>
      <c r="PRP89" s="4"/>
      <c r="PRQ89" s="4"/>
      <c r="PRR89" s="4"/>
      <c r="PRS89" s="4"/>
      <c r="PRT89" s="4"/>
      <c r="PRU89" s="4"/>
      <c r="PRV89" s="4"/>
      <c r="PRW89" s="4"/>
      <c r="PRX89" s="4"/>
      <c r="PRY89" s="4"/>
      <c r="PRZ89" s="4"/>
      <c r="PSA89" s="4"/>
      <c r="PSB89" s="4"/>
      <c r="PSC89" s="4"/>
      <c r="PSD89" s="4"/>
      <c r="PSE89" s="4"/>
      <c r="PSF89" s="4"/>
      <c r="PSG89" s="4"/>
      <c r="PSH89" s="4"/>
      <c r="PSI89" s="4"/>
      <c r="PSJ89" s="4"/>
      <c r="PSK89" s="4"/>
      <c r="PSL89" s="4"/>
      <c r="PSM89" s="4"/>
      <c r="PSN89" s="4"/>
      <c r="PSO89" s="4"/>
      <c r="PSP89" s="4"/>
      <c r="PSQ89" s="4"/>
      <c r="PSR89" s="4"/>
      <c r="PSS89" s="4"/>
      <c r="PST89" s="4"/>
      <c r="PSU89" s="4"/>
      <c r="PSV89" s="4"/>
      <c r="PSW89" s="4"/>
      <c r="PSX89" s="4"/>
      <c r="PSY89" s="4"/>
      <c r="PSZ89" s="4"/>
      <c r="PTA89" s="4"/>
      <c r="PTB89" s="4"/>
      <c r="PTC89" s="4"/>
      <c r="PTD89" s="4"/>
      <c r="PTE89" s="4"/>
      <c r="PTF89" s="4"/>
      <c r="PTG89" s="4"/>
      <c r="PTH89" s="4"/>
      <c r="PTI89" s="4"/>
      <c r="PTJ89" s="4"/>
      <c r="PTK89" s="4"/>
      <c r="PTL89" s="4"/>
      <c r="PTM89" s="4"/>
      <c r="PTN89" s="4"/>
      <c r="PTO89" s="4"/>
      <c r="PTP89" s="4"/>
      <c r="PTQ89" s="4"/>
      <c r="PTR89" s="4"/>
      <c r="PTS89" s="4"/>
      <c r="PTT89" s="4"/>
      <c r="PTU89" s="4"/>
      <c r="PTV89" s="4"/>
      <c r="PTW89" s="4"/>
      <c r="PTX89" s="4"/>
      <c r="PTY89" s="4"/>
      <c r="PTZ89" s="4"/>
      <c r="PUA89" s="4"/>
      <c r="PUB89" s="4"/>
      <c r="PUC89" s="4"/>
      <c r="PUD89" s="4"/>
      <c r="PUE89" s="4"/>
      <c r="PUF89" s="4"/>
      <c r="PUG89" s="4"/>
      <c r="PUH89" s="4"/>
      <c r="PUI89" s="4"/>
      <c r="PUJ89" s="4"/>
      <c r="PUK89" s="4"/>
      <c r="PUL89" s="4"/>
      <c r="PUM89" s="4"/>
      <c r="PUN89" s="4"/>
      <c r="PUO89" s="4"/>
      <c r="PUP89" s="4"/>
      <c r="PUQ89" s="4"/>
      <c r="PUR89" s="4"/>
      <c r="PUS89" s="4"/>
      <c r="PUT89" s="4"/>
      <c r="PUU89" s="4"/>
      <c r="PUV89" s="4"/>
      <c r="PUW89" s="4"/>
      <c r="PUX89" s="4"/>
      <c r="PUY89" s="4"/>
      <c r="PUZ89" s="4"/>
      <c r="PVA89" s="4"/>
      <c r="PVB89" s="4"/>
      <c r="PVC89" s="4"/>
      <c r="PVD89" s="4"/>
      <c r="PVE89" s="4"/>
      <c r="PVF89" s="4"/>
      <c r="PVG89" s="4"/>
      <c r="PVH89" s="4"/>
      <c r="PVI89" s="4"/>
      <c r="PVJ89" s="4"/>
      <c r="PVK89" s="4"/>
      <c r="PVL89" s="4"/>
      <c r="PVM89" s="4"/>
      <c r="PVN89" s="4"/>
      <c r="PVO89" s="4"/>
      <c r="PVP89" s="4"/>
      <c r="PVQ89" s="4"/>
      <c r="PVR89" s="4"/>
      <c r="PVS89" s="4"/>
      <c r="PVT89" s="4"/>
      <c r="PVU89" s="4"/>
      <c r="PVV89" s="4"/>
      <c r="PVW89" s="4"/>
      <c r="PVX89" s="4"/>
      <c r="PVY89" s="4"/>
      <c r="PVZ89" s="4"/>
      <c r="PWA89" s="4"/>
      <c r="PWB89" s="4"/>
      <c r="PWC89" s="4"/>
      <c r="PWD89" s="4"/>
      <c r="PWE89" s="4"/>
      <c r="PWF89" s="4"/>
      <c r="PWG89" s="4"/>
      <c r="PWH89" s="4"/>
      <c r="PWI89" s="4"/>
      <c r="PWJ89" s="4"/>
      <c r="PWK89" s="4"/>
      <c r="PWL89" s="4"/>
      <c r="PWM89" s="4"/>
      <c r="PWN89" s="4"/>
      <c r="PWO89" s="4"/>
      <c r="PWP89" s="4"/>
      <c r="PWQ89" s="4"/>
      <c r="PWR89" s="4"/>
      <c r="PWS89" s="4"/>
      <c r="PWT89" s="4"/>
      <c r="PWU89" s="4"/>
      <c r="PWV89" s="4"/>
      <c r="PWW89" s="4"/>
      <c r="PWX89" s="4"/>
      <c r="PWY89" s="4"/>
      <c r="PWZ89" s="4"/>
      <c r="PXA89" s="4"/>
      <c r="PXB89" s="4"/>
      <c r="PXC89" s="4"/>
      <c r="PXD89" s="4"/>
      <c r="PXE89" s="4"/>
      <c r="PXF89" s="4"/>
      <c r="PXG89" s="4"/>
      <c r="PXH89" s="4"/>
      <c r="PXI89" s="4"/>
      <c r="PXJ89" s="4"/>
      <c r="PXK89" s="4"/>
      <c r="PXL89" s="4"/>
      <c r="PXM89" s="4"/>
      <c r="PXN89" s="4"/>
      <c r="PXO89" s="4"/>
      <c r="PXP89" s="4"/>
      <c r="PXQ89" s="4"/>
      <c r="PXR89" s="4"/>
      <c r="PXS89" s="4"/>
      <c r="PXT89" s="4"/>
      <c r="PXU89" s="4"/>
      <c r="PXV89" s="4"/>
      <c r="PXW89" s="4"/>
      <c r="PXX89" s="4"/>
      <c r="PXY89" s="4"/>
      <c r="PXZ89" s="4"/>
      <c r="PYA89" s="4"/>
      <c r="PYB89" s="4"/>
      <c r="PYC89" s="4"/>
      <c r="PYD89" s="4"/>
      <c r="PYE89" s="4"/>
      <c r="PYF89" s="4"/>
      <c r="PYG89" s="4"/>
      <c r="PYH89" s="4"/>
      <c r="PYI89" s="4"/>
      <c r="PYJ89" s="4"/>
      <c r="PYK89" s="4"/>
      <c r="PYL89" s="4"/>
      <c r="PYM89" s="4"/>
      <c r="PYN89" s="4"/>
      <c r="PYO89" s="4"/>
      <c r="PYP89" s="4"/>
      <c r="PYQ89" s="4"/>
      <c r="PYR89" s="4"/>
      <c r="PYS89" s="4"/>
      <c r="PYT89" s="4"/>
      <c r="PYU89" s="4"/>
      <c r="PYV89" s="4"/>
      <c r="PYW89" s="4"/>
      <c r="PYX89" s="4"/>
      <c r="PYY89" s="4"/>
      <c r="PYZ89" s="4"/>
      <c r="PZA89" s="4"/>
      <c r="PZB89" s="4"/>
      <c r="PZC89" s="4"/>
      <c r="PZD89" s="4"/>
      <c r="PZE89" s="4"/>
      <c r="PZF89" s="4"/>
      <c r="PZG89" s="4"/>
      <c r="PZH89" s="4"/>
      <c r="PZI89" s="4"/>
      <c r="PZJ89" s="4"/>
      <c r="PZK89" s="4"/>
      <c r="PZL89" s="4"/>
      <c r="PZM89" s="4"/>
      <c r="PZN89" s="4"/>
      <c r="PZO89" s="4"/>
      <c r="PZP89" s="4"/>
      <c r="PZQ89" s="4"/>
      <c r="PZR89" s="4"/>
      <c r="PZS89" s="4"/>
      <c r="PZT89" s="4"/>
      <c r="PZU89" s="4"/>
      <c r="PZV89" s="4"/>
      <c r="PZW89" s="4"/>
      <c r="PZX89" s="4"/>
      <c r="PZY89" s="4"/>
      <c r="PZZ89" s="4"/>
      <c r="QAA89" s="4"/>
      <c r="QAB89" s="4"/>
      <c r="QAC89" s="4"/>
      <c r="QAD89" s="4"/>
      <c r="QAE89" s="4"/>
      <c r="QAF89" s="4"/>
      <c r="QAG89" s="4"/>
      <c r="QAH89" s="4"/>
      <c r="QAI89" s="4"/>
      <c r="QAJ89" s="4"/>
      <c r="QAK89" s="4"/>
      <c r="QAL89" s="4"/>
      <c r="QAM89" s="4"/>
      <c r="QAN89" s="4"/>
      <c r="QAO89" s="4"/>
      <c r="QAP89" s="4"/>
      <c r="QAQ89" s="4"/>
      <c r="QAR89" s="4"/>
      <c r="QAS89" s="4"/>
      <c r="QAT89" s="4"/>
      <c r="QAU89" s="4"/>
      <c r="QAV89" s="4"/>
      <c r="QAW89" s="4"/>
      <c r="QAX89" s="4"/>
      <c r="QAY89" s="4"/>
      <c r="QAZ89" s="4"/>
      <c r="QBA89" s="4"/>
      <c r="QBB89" s="4"/>
      <c r="QBC89" s="4"/>
      <c r="QBD89" s="4"/>
      <c r="QBE89" s="4"/>
      <c r="QBF89" s="4"/>
      <c r="QBG89" s="4"/>
      <c r="QBH89" s="4"/>
      <c r="QBI89" s="4"/>
      <c r="QBJ89" s="4"/>
      <c r="QBK89" s="4"/>
      <c r="QBL89" s="4"/>
      <c r="QBM89" s="4"/>
      <c r="QBN89" s="4"/>
      <c r="QBO89" s="4"/>
      <c r="QBP89" s="4"/>
      <c r="QBQ89" s="4"/>
      <c r="QBR89" s="4"/>
      <c r="QBS89" s="4"/>
      <c r="QBT89" s="4"/>
      <c r="QBU89" s="4"/>
      <c r="QBV89" s="4"/>
      <c r="QBW89" s="4"/>
      <c r="QBX89" s="4"/>
      <c r="QBY89" s="4"/>
      <c r="QBZ89" s="4"/>
      <c r="QCA89" s="4"/>
      <c r="QCB89" s="4"/>
      <c r="QCC89" s="4"/>
      <c r="QCD89" s="4"/>
      <c r="QCE89" s="4"/>
      <c r="QCF89" s="4"/>
      <c r="QCG89" s="4"/>
      <c r="QCH89" s="4"/>
      <c r="QCI89" s="4"/>
      <c r="QCJ89" s="4"/>
      <c r="QCK89" s="4"/>
      <c r="QCL89" s="4"/>
      <c r="QCM89" s="4"/>
      <c r="QCN89" s="4"/>
      <c r="QCO89" s="4"/>
      <c r="QCP89" s="4"/>
      <c r="QCQ89" s="4"/>
      <c r="QCR89" s="4"/>
      <c r="QCS89" s="4"/>
      <c r="QCT89" s="4"/>
      <c r="QCU89" s="4"/>
      <c r="QCV89" s="4"/>
      <c r="QCW89" s="4"/>
      <c r="QCX89" s="4"/>
      <c r="QCY89" s="4"/>
      <c r="QCZ89" s="4"/>
      <c r="QDA89" s="4"/>
      <c r="QDB89" s="4"/>
      <c r="QDC89" s="4"/>
      <c r="QDD89" s="4"/>
      <c r="QDE89" s="4"/>
      <c r="QDF89" s="4"/>
      <c r="QDG89" s="4"/>
      <c r="QDH89" s="4"/>
      <c r="QDI89" s="4"/>
      <c r="QDJ89" s="4"/>
      <c r="QDK89" s="4"/>
      <c r="QDL89" s="4"/>
      <c r="QDM89" s="4"/>
      <c r="QDN89" s="4"/>
      <c r="QDO89" s="4"/>
      <c r="QDP89" s="4"/>
      <c r="QDQ89" s="4"/>
      <c r="QDR89" s="4"/>
      <c r="QDS89" s="4"/>
      <c r="QDT89" s="4"/>
      <c r="QDU89" s="4"/>
      <c r="QDV89" s="4"/>
      <c r="QDW89" s="4"/>
      <c r="QDX89" s="4"/>
      <c r="QDY89" s="4"/>
      <c r="QDZ89" s="4"/>
      <c r="QEA89" s="4"/>
      <c r="QEB89" s="4"/>
      <c r="QEC89" s="4"/>
      <c r="QED89" s="4"/>
      <c r="QEE89" s="4"/>
      <c r="QEF89" s="4"/>
      <c r="QEG89" s="4"/>
      <c r="QEH89" s="4"/>
      <c r="QEI89" s="4"/>
      <c r="QEJ89" s="4"/>
      <c r="QEK89" s="4"/>
      <c r="QEL89" s="4"/>
      <c r="QEM89" s="4"/>
      <c r="QEN89" s="4"/>
      <c r="QEO89" s="4"/>
      <c r="QEP89" s="4"/>
      <c r="QEQ89" s="4"/>
      <c r="QER89" s="4"/>
      <c r="QES89" s="4"/>
      <c r="QET89" s="4"/>
      <c r="QEU89" s="4"/>
      <c r="QEV89" s="4"/>
      <c r="QEW89" s="4"/>
      <c r="QEX89" s="4"/>
      <c r="QEY89" s="4"/>
      <c r="QEZ89" s="4"/>
      <c r="QFA89" s="4"/>
      <c r="QFB89" s="4"/>
      <c r="QFC89" s="4"/>
      <c r="QFD89" s="4"/>
      <c r="QFE89" s="4"/>
      <c r="QFF89" s="4"/>
      <c r="QFG89" s="4"/>
      <c r="QFH89" s="4"/>
      <c r="QFI89" s="4"/>
      <c r="QFJ89" s="4"/>
      <c r="QFK89" s="4"/>
      <c r="QFL89" s="4"/>
      <c r="QFM89" s="4"/>
      <c r="QFN89" s="4"/>
      <c r="QFO89" s="4"/>
      <c r="QFP89" s="4"/>
      <c r="QFQ89" s="4"/>
      <c r="QFR89" s="4"/>
      <c r="QFS89" s="4"/>
      <c r="QFT89" s="4"/>
      <c r="QFU89" s="4"/>
      <c r="QFV89" s="4"/>
      <c r="QFW89" s="4"/>
      <c r="QFX89" s="4"/>
      <c r="QFY89" s="4"/>
      <c r="QFZ89" s="4"/>
      <c r="QGA89" s="4"/>
      <c r="QGB89" s="4"/>
      <c r="QGC89" s="4"/>
      <c r="QGD89" s="4"/>
      <c r="QGE89" s="4"/>
      <c r="QGF89" s="4"/>
      <c r="QGG89" s="4"/>
      <c r="QGH89" s="4"/>
      <c r="QGI89" s="4"/>
      <c r="QGJ89" s="4"/>
      <c r="QGK89" s="4"/>
      <c r="QGL89" s="4"/>
      <c r="QGM89" s="4"/>
      <c r="QGN89" s="4"/>
      <c r="QGO89" s="4"/>
      <c r="QGP89" s="4"/>
      <c r="QGQ89" s="4"/>
      <c r="QGR89" s="4"/>
      <c r="QGS89" s="4"/>
      <c r="QGT89" s="4"/>
      <c r="QGU89" s="4"/>
      <c r="QGV89" s="4"/>
      <c r="QGW89" s="4"/>
      <c r="QGX89" s="4"/>
      <c r="QGY89" s="4"/>
      <c r="QGZ89" s="4"/>
      <c r="QHA89" s="4"/>
      <c r="QHB89" s="4"/>
      <c r="QHC89" s="4"/>
      <c r="QHD89" s="4"/>
      <c r="QHE89" s="4"/>
      <c r="QHF89" s="4"/>
      <c r="QHG89" s="4"/>
      <c r="QHH89" s="4"/>
      <c r="QHI89" s="4"/>
      <c r="QHJ89" s="4"/>
      <c r="QHK89" s="4"/>
      <c r="QHL89" s="4"/>
      <c r="QHM89" s="4"/>
      <c r="QHN89" s="4"/>
      <c r="QHO89" s="4"/>
      <c r="QHP89" s="4"/>
      <c r="QHQ89" s="4"/>
      <c r="QHR89" s="4"/>
      <c r="QHS89" s="4"/>
      <c r="QHT89" s="4"/>
      <c r="QHU89" s="4"/>
      <c r="QHV89" s="4"/>
      <c r="QHW89" s="4"/>
      <c r="QHX89" s="4"/>
      <c r="QHY89" s="4"/>
      <c r="QHZ89" s="4"/>
      <c r="QIA89" s="4"/>
      <c r="QIB89" s="4"/>
      <c r="QIC89" s="4"/>
      <c r="QID89" s="4"/>
      <c r="QIE89" s="4"/>
      <c r="QIF89" s="4"/>
      <c r="QIG89" s="4"/>
      <c r="QIH89" s="4"/>
      <c r="QII89" s="4"/>
      <c r="QIJ89" s="4"/>
      <c r="QIK89" s="4"/>
      <c r="QIL89" s="4"/>
      <c r="QIM89" s="4"/>
      <c r="QIN89" s="4"/>
      <c r="QIO89" s="4"/>
      <c r="QIP89" s="4"/>
      <c r="QIQ89" s="4"/>
      <c r="QIR89" s="4"/>
      <c r="QIS89" s="4"/>
      <c r="QIT89" s="4"/>
      <c r="QIU89" s="4"/>
      <c r="QIV89" s="4"/>
      <c r="QIW89" s="4"/>
      <c r="QIX89" s="4"/>
      <c r="QIY89" s="4"/>
      <c r="QIZ89" s="4"/>
      <c r="QJA89" s="4"/>
      <c r="QJB89" s="4"/>
      <c r="QJC89" s="4"/>
      <c r="QJD89" s="4"/>
      <c r="QJE89" s="4"/>
      <c r="QJF89" s="4"/>
      <c r="QJG89" s="4"/>
      <c r="QJH89" s="4"/>
      <c r="QJI89" s="4"/>
      <c r="QJJ89" s="4"/>
      <c r="QJK89" s="4"/>
      <c r="QJL89" s="4"/>
      <c r="QJM89" s="4"/>
      <c r="QJN89" s="4"/>
      <c r="QJO89" s="4"/>
      <c r="QJP89" s="4"/>
      <c r="QJQ89" s="4"/>
      <c r="QJR89" s="4"/>
      <c r="QJS89" s="4"/>
      <c r="QJT89" s="4"/>
      <c r="QJU89" s="4"/>
      <c r="QJV89" s="4"/>
      <c r="QJW89" s="4"/>
      <c r="QJX89" s="4"/>
      <c r="QJY89" s="4"/>
      <c r="QJZ89" s="4"/>
      <c r="QKA89" s="4"/>
      <c r="QKB89" s="4"/>
      <c r="QKC89" s="4"/>
      <c r="QKD89" s="4"/>
      <c r="QKE89" s="4"/>
      <c r="QKF89" s="4"/>
      <c r="QKG89" s="4"/>
      <c r="QKH89" s="4"/>
      <c r="QKI89" s="4"/>
      <c r="QKJ89" s="4"/>
      <c r="QKK89" s="4"/>
      <c r="QKL89" s="4"/>
      <c r="QKM89" s="4"/>
      <c r="QKN89" s="4"/>
      <c r="QKO89" s="4"/>
      <c r="QKP89" s="4"/>
      <c r="QKQ89" s="4"/>
      <c r="QKR89" s="4"/>
      <c r="QKS89" s="4"/>
      <c r="QKT89" s="4"/>
      <c r="QKU89" s="4"/>
      <c r="QKV89" s="4"/>
      <c r="QKW89" s="4"/>
      <c r="QKX89" s="4"/>
      <c r="QKY89" s="4"/>
      <c r="QKZ89" s="4"/>
      <c r="QLA89" s="4"/>
      <c r="QLB89" s="4"/>
      <c r="QLC89" s="4"/>
      <c r="QLD89" s="4"/>
      <c r="QLE89" s="4"/>
      <c r="QLF89" s="4"/>
      <c r="QLG89" s="4"/>
      <c r="QLH89" s="4"/>
      <c r="QLI89" s="4"/>
      <c r="QLJ89" s="4"/>
      <c r="QLK89" s="4"/>
      <c r="QLL89" s="4"/>
      <c r="QLM89" s="4"/>
      <c r="QLN89" s="4"/>
      <c r="QLO89" s="4"/>
      <c r="QLP89" s="4"/>
      <c r="QLQ89" s="4"/>
      <c r="QLR89" s="4"/>
      <c r="QLS89" s="4"/>
      <c r="QLT89" s="4"/>
      <c r="QLU89" s="4"/>
      <c r="QLV89" s="4"/>
      <c r="QLW89" s="4"/>
      <c r="QLX89" s="4"/>
      <c r="QLY89" s="4"/>
      <c r="QLZ89" s="4"/>
      <c r="QMA89" s="4"/>
      <c r="QMB89" s="4"/>
      <c r="QMC89" s="4"/>
      <c r="QMD89" s="4"/>
      <c r="QME89" s="4"/>
      <c r="QMF89" s="4"/>
      <c r="QMG89" s="4"/>
      <c r="QMH89" s="4"/>
      <c r="QMI89" s="4"/>
      <c r="QMJ89" s="4"/>
      <c r="QMK89" s="4"/>
      <c r="QML89" s="4"/>
      <c r="QMM89" s="4"/>
      <c r="QMN89" s="4"/>
      <c r="QMO89" s="4"/>
      <c r="QMP89" s="4"/>
      <c r="QMQ89" s="4"/>
      <c r="QMR89" s="4"/>
      <c r="QMS89" s="4"/>
      <c r="QMT89" s="4"/>
      <c r="QMU89" s="4"/>
      <c r="QMV89" s="4"/>
      <c r="QMW89" s="4"/>
      <c r="QMX89" s="4"/>
      <c r="QMY89" s="4"/>
      <c r="QMZ89" s="4"/>
      <c r="QNA89" s="4"/>
      <c r="QNB89" s="4"/>
      <c r="QNC89" s="4"/>
      <c r="QND89" s="4"/>
      <c r="QNE89" s="4"/>
      <c r="QNF89" s="4"/>
      <c r="QNG89" s="4"/>
      <c r="QNH89" s="4"/>
      <c r="QNI89" s="4"/>
      <c r="QNJ89" s="4"/>
      <c r="QNK89" s="4"/>
      <c r="QNL89" s="4"/>
      <c r="QNM89" s="4"/>
      <c r="QNN89" s="4"/>
      <c r="QNO89" s="4"/>
      <c r="QNP89" s="4"/>
      <c r="QNQ89" s="4"/>
      <c r="QNR89" s="4"/>
      <c r="QNS89" s="4"/>
      <c r="QNT89" s="4"/>
      <c r="QNU89" s="4"/>
      <c r="QNV89" s="4"/>
      <c r="QNW89" s="4"/>
      <c r="QNX89" s="4"/>
      <c r="QNY89" s="4"/>
      <c r="QNZ89" s="4"/>
      <c r="QOA89" s="4"/>
      <c r="QOB89" s="4"/>
      <c r="QOC89" s="4"/>
      <c r="QOD89" s="4"/>
      <c r="QOE89" s="4"/>
      <c r="QOF89" s="4"/>
      <c r="QOG89" s="4"/>
      <c r="QOH89" s="4"/>
      <c r="QOI89" s="4"/>
      <c r="QOJ89" s="4"/>
      <c r="QOK89" s="4"/>
      <c r="QOL89" s="4"/>
      <c r="QOM89" s="4"/>
      <c r="QON89" s="4"/>
      <c r="QOO89" s="4"/>
      <c r="QOP89" s="4"/>
      <c r="QOQ89" s="4"/>
      <c r="QOR89" s="4"/>
      <c r="QOS89" s="4"/>
      <c r="QOT89" s="4"/>
      <c r="QOU89" s="4"/>
      <c r="QOV89" s="4"/>
      <c r="QOW89" s="4"/>
      <c r="QOX89" s="4"/>
      <c r="QOY89" s="4"/>
      <c r="QOZ89" s="4"/>
      <c r="QPA89" s="4"/>
      <c r="QPB89" s="4"/>
      <c r="QPC89" s="4"/>
      <c r="QPD89" s="4"/>
      <c r="QPE89" s="4"/>
      <c r="QPF89" s="4"/>
      <c r="QPG89" s="4"/>
      <c r="QPH89" s="4"/>
      <c r="QPI89" s="4"/>
      <c r="QPJ89" s="4"/>
      <c r="QPK89" s="4"/>
      <c r="QPL89" s="4"/>
      <c r="QPM89" s="4"/>
      <c r="QPN89" s="4"/>
      <c r="QPO89" s="4"/>
      <c r="QPP89" s="4"/>
      <c r="QPQ89" s="4"/>
      <c r="QPR89" s="4"/>
      <c r="QPS89" s="4"/>
      <c r="QPT89" s="4"/>
      <c r="QPU89" s="4"/>
      <c r="QPV89" s="4"/>
      <c r="QPW89" s="4"/>
      <c r="QPX89" s="4"/>
      <c r="QPY89" s="4"/>
      <c r="QPZ89" s="4"/>
      <c r="QQA89" s="4"/>
      <c r="QQB89" s="4"/>
      <c r="QQC89" s="4"/>
      <c r="QQD89" s="4"/>
      <c r="QQE89" s="4"/>
      <c r="QQF89" s="4"/>
      <c r="QQG89" s="4"/>
      <c r="QQH89" s="4"/>
      <c r="QQI89" s="4"/>
      <c r="QQJ89" s="4"/>
      <c r="QQK89" s="4"/>
      <c r="QQL89" s="4"/>
      <c r="QQM89" s="4"/>
      <c r="QQN89" s="4"/>
      <c r="QQO89" s="4"/>
      <c r="QQP89" s="4"/>
      <c r="QQQ89" s="4"/>
      <c r="QQR89" s="4"/>
      <c r="QQS89" s="4"/>
      <c r="QQT89" s="4"/>
      <c r="QQU89" s="4"/>
      <c r="QQV89" s="4"/>
      <c r="QQW89" s="4"/>
      <c r="QQX89" s="4"/>
      <c r="QQY89" s="4"/>
      <c r="QQZ89" s="4"/>
      <c r="QRA89" s="4"/>
      <c r="QRB89" s="4"/>
      <c r="QRC89" s="4"/>
      <c r="QRD89" s="4"/>
      <c r="QRE89" s="4"/>
      <c r="QRF89" s="4"/>
      <c r="QRG89" s="4"/>
      <c r="QRH89" s="4"/>
      <c r="QRI89" s="4"/>
      <c r="QRJ89" s="4"/>
      <c r="QRK89" s="4"/>
      <c r="QRL89" s="4"/>
      <c r="QRM89" s="4"/>
      <c r="QRN89" s="4"/>
      <c r="QRO89" s="4"/>
      <c r="QRP89" s="4"/>
      <c r="QRQ89" s="4"/>
      <c r="QRR89" s="4"/>
      <c r="QRS89" s="4"/>
      <c r="QRT89" s="4"/>
      <c r="QRU89" s="4"/>
      <c r="QRV89" s="4"/>
      <c r="QRW89" s="4"/>
      <c r="QRX89" s="4"/>
      <c r="QRY89" s="4"/>
      <c r="QRZ89" s="4"/>
      <c r="QSA89" s="4"/>
      <c r="QSB89" s="4"/>
      <c r="QSC89" s="4"/>
      <c r="QSD89" s="4"/>
      <c r="QSE89" s="4"/>
      <c r="QSF89" s="4"/>
      <c r="QSG89" s="4"/>
      <c r="QSH89" s="4"/>
      <c r="QSI89" s="4"/>
      <c r="QSJ89" s="4"/>
      <c r="QSK89" s="4"/>
      <c r="QSL89" s="4"/>
      <c r="QSM89" s="4"/>
      <c r="QSN89" s="4"/>
      <c r="QSO89" s="4"/>
      <c r="QSP89" s="4"/>
      <c r="QSQ89" s="4"/>
      <c r="QSR89" s="4"/>
      <c r="QSS89" s="4"/>
      <c r="QST89" s="4"/>
      <c r="QSU89" s="4"/>
      <c r="QSV89" s="4"/>
      <c r="QSW89" s="4"/>
      <c r="QSX89" s="4"/>
      <c r="QSY89" s="4"/>
      <c r="QSZ89" s="4"/>
      <c r="QTA89" s="4"/>
      <c r="QTB89" s="4"/>
      <c r="QTC89" s="4"/>
      <c r="QTD89" s="4"/>
      <c r="QTE89" s="4"/>
      <c r="QTF89" s="4"/>
      <c r="QTG89" s="4"/>
      <c r="QTH89" s="4"/>
      <c r="QTI89" s="4"/>
      <c r="QTJ89" s="4"/>
      <c r="QTK89" s="4"/>
      <c r="QTL89" s="4"/>
      <c r="QTM89" s="4"/>
      <c r="QTN89" s="4"/>
      <c r="QTO89" s="4"/>
      <c r="QTP89" s="4"/>
      <c r="QTQ89" s="4"/>
      <c r="QTR89" s="4"/>
      <c r="QTS89" s="4"/>
      <c r="QTT89" s="4"/>
      <c r="QTU89" s="4"/>
      <c r="QTV89" s="4"/>
      <c r="QTW89" s="4"/>
      <c r="QTX89" s="4"/>
      <c r="QTY89" s="4"/>
      <c r="QTZ89" s="4"/>
      <c r="QUA89" s="4"/>
      <c r="QUB89" s="4"/>
      <c r="QUC89" s="4"/>
      <c r="QUD89" s="4"/>
      <c r="QUE89" s="4"/>
      <c r="QUF89" s="4"/>
      <c r="QUG89" s="4"/>
      <c r="QUH89" s="4"/>
      <c r="QUI89" s="4"/>
      <c r="QUJ89" s="4"/>
      <c r="QUK89" s="4"/>
      <c r="QUL89" s="4"/>
      <c r="QUM89" s="4"/>
      <c r="QUN89" s="4"/>
      <c r="QUO89" s="4"/>
      <c r="QUP89" s="4"/>
      <c r="QUQ89" s="4"/>
      <c r="QUR89" s="4"/>
      <c r="QUS89" s="4"/>
      <c r="QUT89" s="4"/>
      <c r="QUU89" s="4"/>
      <c r="QUV89" s="4"/>
      <c r="QUW89" s="4"/>
      <c r="QUX89" s="4"/>
      <c r="QUY89" s="4"/>
      <c r="QUZ89" s="4"/>
      <c r="QVA89" s="4"/>
      <c r="QVB89" s="4"/>
      <c r="QVC89" s="4"/>
      <c r="QVD89" s="4"/>
      <c r="QVE89" s="4"/>
      <c r="QVF89" s="4"/>
      <c r="QVG89" s="4"/>
      <c r="QVH89" s="4"/>
      <c r="QVI89" s="4"/>
      <c r="QVJ89" s="4"/>
      <c r="QVK89" s="4"/>
      <c r="QVL89" s="4"/>
      <c r="QVM89" s="4"/>
      <c r="QVN89" s="4"/>
      <c r="QVO89" s="4"/>
      <c r="QVP89" s="4"/>
      <c r="QVQ89" s="4"/>
      <c r="QVR89" s="4"/>
      <c r="QVS89" s="4"/>
      <c r="QVT89" s="4"/>
      <c r="QVU89" s="4"/>
      <c r="QVV89" s="4"/>
      <c r="QVW89" s="4"/>
      <c r="QVX89" s="4"/>
      <c r="QVY89" s="4"/>
      <c r="QVZ89" s="4"/>
      <c r="QWA89" s="4"/>
      <c r="QWB89" s="4"/>
      <c r="QWC89" s="4"/>
      <c r="QWD89" s="4"/>
      <c r="QWE89" s="4"/>
      <c r="QWF89" s="4"/>
      <c r="QWG89" s="4"/>
      <c r="QWH89" s="4"/>
      <c r="QWI89" s="4"/>
      <c r="QWJ89" s="4"/>
      <c r="QWK89" s="4"/>
      <c r="QWL89" s="4"/>
      <c r="QWM89" s="4"/>
      <c r="QWN89" s="4"/>
      <c r="QWO89" s="4"/>
      <c r="QWP89" s="4"/>
      <c r="QWQ89" s="4"/>
      <c r="QWR89" s="4"/>
      <c r="QWS89" s="4"/>
      <c r="QWT89" s="4"/>
      <c r="QWU89" s="4"/>
      <c r="QWV89" s="4"/>
      <c r="QWW89" s="4"/>
      <c r="QWX89" s="4"/>
      <c r="QWY89" s="4"/>
      <c r="QWZ89" s="4"/>
      <c r="QXA89" s="4"/>
      <c r="QXB89" s="4"/>
      <c r="QXC89" s="4"/>
      <c r="QXD89" s="4"/>
      <c r="QXE89" s="4"/>
      <c r="QXF89" s="4"/>
      <c r="QXG89" s="4"/>
      <c r="QXH89" s="4"/>
      <c r="QXI89" s="4"/>
      <c r="QXJ89" s="4"/>
      <c r="QXK89" s="4"/>
      <c r="QXL89" s="4"/>
      <c r="QXM89" s="4"/>
      <c r="QXN89" s="4"/>
      <c r="QXO89" s="4"/>
      <c r="QXP89" s="4"/>
      <c r="QXQ89" s="4"/>
      <c r="QXR89" s="4"/>
      <c r="QXS89" s="4"/>
      <c r="QXT89" s="4"/>
      <c r="QXU89" s="4"/>
      <c r="QXV89" s="4"/>
      <c r="QXW89" s="4"/>
      <c r="QXX89" s="4"/>
      <c r="QXY89" s="4"/>
      <c r="QXZ89" s="4"/>
      <c r="QYA89" s="4"/>
      <c r="QYB89" s="4"/>
      <c r="QYC89" s="4"/>
      <c r="QYD89" s="4"/>
      <c r="QYE89" s="4"/>
      <c r="QYF89" s="4"/>
      <c r="QYG89" s="4"/>
      <c r="QYH89" s="4"/>
      <c r="QYI89" s="4"/>
      <c r="QYJ89" s="4"/>
      <c r="QYK89" s="4"/>
      <c r="QYL89" s="4"/>
      <c r="QYM89" s="4"/>
      <c r="QYN89" s="4"/>
      <c r="QYO89" s="4"/>
      <c r="QYP89" s="4"/>
      <c r="QYQ89" s="4"/>
      <c r="QYR89" s="4"/>
      <c r="QYS89" s="4"/>
      <c r="QYT89" s="4"/>
      <c r="QYU89" s="4"/>
      <c r="QYV89" s="4"/>
      <c r="QYW89" s="4"/>
      <c r="QYX89" s="4"/>
      <c r="QYY89" s="4"/>
      <c r="QYZ89" s="4"/>
      <c r="QZA89" s="4"/>
      <c r="QZB89" s="4"/>
      <c r="QZC89" s="4"/>
      <c r="QZD89" s="4"/>
      <c r="QZE89" s="4"/>
      <c r="QZF89" s="4"/>
      <c r="QZG89" s="4"/>
      <c r="QZH89" s="4"/>
      <c r="QZI89" s="4"/>
      <c r="QZJ89" s="4"/>
      <c r="QZK89" s="4"/>
      <c r="QZL89" s="4"/>
      <c r="QZM89" s="4"/>
      <c r="QZN89" s="4"/>
      <c r="QZO89" s="4"/>
      <c r="QZP89" s="4"/>
      <c r="QZQ89" s="4"/>
      <c r="QZR89" s="4"/>
      <c r="QZS89" s="4"/>
      <c r="QZT89" s="4"/>
      <c r="QZU89" s="4"/>
      <c r="QZV89" s="4"/>
      <c r="QZW89" s="4"/>
      <c r="QZX89" s="4"/>
      <c r="QZY89" s="4"/>
      <c r="QZZ89" s="4"/>
      <c r="RAA89" s="4"/>
      <c r="RAB89" s="4"/>
      <c r="RAC89" s="4"/>
      <c r="RAD89" s="4"/>
      <c r="RAE89" s="4"/>
      <c r="RAF89" s="4"/>
      <c r="RAG89" s="4"/>
      <c r="RAH89" s="4"/>
      <c r="RAI89" s="4"/>
      <c r="RAJ89" s="4"/>
      <c r="RAK89" s="4"/>
      <c r="RAL89" s="4"/>
      <c r="RAM89" s="4"/>
      <c r="RAN89" s="4"/>
      <c r="RAO89" s="4"/>
      <c r="RAP89" s="4"/>
      <c r="RAQ89" s="4"/>
      <c r="RAR89" s="4"/>
      <c r="RAS89" s="4"/>
      <c r="RAT89" s="4"/>
      <c r="RAU89" s="4"/>
      <c r="RAV89" s="4"/>
      <c r="RAW89" s="4"/>
      <c r="RAX89" s="4"/>
      <c r="RAY89" s="4"/>
      <c r="RAZ89" s="4"/>
      <c r="RBA89" s="4"/>
      <c r="RBB89" s="4"/>
      <c r="RBC89" s="4"/>
      <c r="RBD89" s="4"/>
      <c r="RBE89" s="4"/>
      <c r="RBF89" s="4"/>
      <c r="RBG89" s="4"/>
      <c r="RBH89" s="4"/>
      <c r="RBI89" s="4"/>
      <c r="RBJ89" s="4"/>
      <c r="RBK89" s="4"/>
      <c r="RBL89" s="4"/>
      <c r="RBM89" s="4"/>
      <c r="RBN89" s="4"/>
      <c r="RBO89" s="4"/>
      <c r="RBP89" s="4"/>
      <c r="RBQ89" s="4"/>
      <c r="RBR89" s="4"/>
      <c r="RBS89" s="4"/>
      <c r="RBT89" s="4"/>
      <c r="RBU89" s="4"/>
      <c r="RBV89" s="4"/>
      <c r="RBW89" s="4"/>
      <c r="RBX89" s="4"/>
      <c r="RBY89" s="4"/>
      <c r="RBZ89" s="4"/>
      <c r="RCA89" s="4"/>
      <c r="RCB89" s="4"/>
      <c r="RCC89" s="4"/>
      <c r="RCD89" s="4"/>
      <c r="RCE89" s="4"/>
      <c r="RCF89" s="4"/>
      <c r="RCG89" s="4"/>
      <c r="RCH89" s="4"/>
      <c r="RCI89" s="4"/>
      <c r="RCJ89" s="4"/>
      <c r="RCK89" s="4"/>
      <c r="RCL89" s="4"/>
      <c r="RCM89" s="4"/>
      <c r="RCN89" s="4"/>
      <c r="RCO89" s="4"/>
      <c r="RCP89" s="4"/>
      <c r="RCQ89" s="4"/>
      <c r="RCR89" s="4"/>
      <c r="RCS89" s="4"/>
      <c r="RCT89" s="4"/>
      <c r="RCU89" s="4"/>
      <c r="RCV89" s="4"/>
      <c r="RCW89" s="4"/>
      <c r="RCX89" s="4"/>
      <c r="RCY89" s="4"/>
      <c r="RCZ89" s="4"/>
      <c r="RDA89" s="4"/>
      <c r="RDB89" s="4"/>
      <c r="RDC89" s="4"/>
      <c r="RDD89" s="4"/>
      <c r="RDE89" s="4"/>
      <c r="RDF89" s="4"/>
      <c r="RDG89" s="4"/>
      <c r="RDH89" s="4"/>
      <c r="RDI89" s="4"/>
      <c r="RDJ89" s="4"/>
      <c r="RDK89" s="4"/>
      <c r="RDL89" s="4"/>
      <c r="RDM89" s="4"/>
      <c r="RDN89" s="4"/>
      <c r="RDO89" s="4"/>
      <c r="RDP89" s="4"/>
      <c r="RDQ89" s="4"/>
      <c r="RDR89" s="4"/>
      <c r="RDS89" s="4"/>
      <c r="RDT89" s="4"/>
      <c r="RDU89" s="4"/>
      <c r="RDV89" s="4"/>
      <c r="RDW89" s="4"/>
      <c r="RDX89" s="4"/>
      <c r="RDY89" s="4"/>
      <c r="RDZ89" s="4"/>
      <c r="REA89" s="4"/>
      <c r="REB89" s="4"/>
      <c r="REC89" s="4"/>
      <c r="RED89" s="4"/>
      <c r="REE89" s="4"/>
      <c r="REF89" s="4"/>
      <c r="REG89" s="4"/>
      <c r="REH89" s="4"/>
      <c r="REI89" s="4"/>
      <c r="REJ89" s="4"/>
      <c r="REK89" s="4"/>
      <c r="REL89" s="4"/>
      <c r="REM89" s="4"/>
      <c r="REN89" s="4"/>
      <c r="REO89" s="4"/>
      <c r="REP89" s="4"/>
      <c r="REQ89" s="4"/>
      <c r="RER89" s="4"/>
      <c r="RES89" s="4"/>
      <c r="RET89" s="4"/>
      <c r="REU89" s="4"/>
      <c r="REV89" s="4"/>
      <c r="REW89" s="4"/>
      <c r="REX89" s="4"/>
      <c r="REY89" s="4"/>
      <c r="REZ89" s="4"/>
      <c r="RFA89" s="4"/>
      <c r="RFB89" s="4"/>
      <c r="RFC89" s="4"/>
      <c r="RFD89" s="4"/>
      <c r="RFE89" s="4"/>
      <c r="RFF89" s="4"/>
      <c r="RFG89" s="4"/>
      <c r="RFH89" s="4"/>
      <c r="RFI89" s="4"/>
      <c r="RFJ89" s="4"/>
      <c r="RFK89" s="4"/>
      <c r="RFL89" s="4"/>
      <c r="RFM89" s="4"/>
      <c r="RFN89" s="4"/>
      <c r="RFO89" s="4"/>
      <c r="RFP89" s="4"/>
      <c r="RFQ89" s="4"/>
      <c r="RFR89" s="4"/>
      <c r="RFS89" s="4"/>
      <c r="RFT89" s="4"/>
      <c r="RFU89" s="4"/>
      <c r="RFV89" s="4"/>
      <c r="RFW89" s="4"/>
      <c r="RFX89" s="4"/>
      <c r="RFY89" s="4"/>
      <c r="RFZ89" s="4"/>
      <c r="RGA89" s="4"/>
      <c r="RGB89" s="4"/>
      <c r="RGC89" s="4"/>
      <c r="RGD89" s="4"/>
      <c r="RGE89" s="4"/>
      <c r="RGF89" s="4"/>
      <c r="RGG89" s="4"/>
      <c r="RGH89" s="4"/>
      <c r="RGI89" s="4"/>
      <c r="RGJ89" s="4"/>
      <c r="RGK89" s="4"/>
      <c r="RGL89" s="4"/>
      <c r="RGM89" s="4"/>
      <c r="RGN89" s="4"/>
      <c r="RGO89" s="4"/>
      <c r="RGP89" s="4"/>
      <c r="RGQ89" s="4"/>
      <c r="RGR89" s="4"/>
      <c r="RGS89" s="4"/>
      <c r="RGT89" s="4"/>
      <c r="RGU89" s="4"/>
      <c r="RGV89" s="4"/>
      <c r="RGW89" s="4"/>
      <c r="RGX89" s="4"/>
      <c r="RGY89" s="4"/>
      <c r="RGZ89" s="4"/>
      <c r="RHA89" s="4"/>
      <c r="RHB89" s="4"/>
      <c r="RHC89" s="4"/>
      <c r="RHD89" s="4"/>
      <c r="RHE89" s="4"/>
      <c r="RHF89" s="4"/>
      <c r="RHG89" s="4"/>
      <c r="RHH89" s="4"/>
      <c r="RHI89" s="4"/>
      <c r="RHJ89" s="4"/>
      <c r="RHK89" s="4"/>
      <c r="RHL89" s="4"/>
      <c r="RHM89" s="4"/>
      <c r="RHN89" s="4"/>
      <c r="RHO89" s="4"/>
      <c r="RHP89" s="4"/>
      <c r="RHQ89" s="4"/>
      <c r="RHR89" s="4"/>
      <c r="RHS89" s="4"/>
      <c r="RHT89" s="4"/>
      <c r="RHU89" s="4"/>
      <c r="RHV89" s="4"/>
      <c r="RHW89" s="4"/>
      <c r="RHX89" s="4"/>
      <c r="RHY89" s="4"/>
      <c r="RHZ89" s="4"/>
      <c r="RIA89" s="4"/>
      <c r="RIB89" s="4"/>
      <c r="RIC89" s="4"/>
      <c r="RID89" s="4"/>
      <c r="RIE89" s="4"/>
      <c r="RIF89" s="4"/>
      <c r="RIG89" s="4"/>
      <c r="RIH89" s="4"/>
      <c r="RII89" s="4"/>
      <c r="RIJ89" s="4"/>
      <c r="RIK89" s="4"/>
      <c r="RIL89" s="4"/>
      <c r="RIM89" s="4"/>
      <c r="RIN89" s="4"/>
      <c r="RIO89" s="4"/>
      <c r="RIP89" s="4"/>
      <c r="RIQ89" s="4"/>
      <c r="RIR89" s="4"/>
      <c r="RIS89" s="4"/>
      <c r="RIT89" s="4"/>
      <c r="RIU89" s="4"/>
      <c r="RIV89" s="4"/>
      <c r="RIW89" s="4"/>
      <c r="RIX89" s="4"/>
      <c r="RIY89" s="4"/>
      <c r="RIZ89" s="4"/>
      <c r="RJA89" s="4"/>
      <c r="RJB89" s="4"/>
      <c r="RJC89" s="4"/>
      <c r="RJD89" s="4"/>
      <c r="RJE89" s="4"/>
      <c r="RJF89" s="4"/>
      <c r="RJG89" s="4"/>
      <c r="RJH89" s="4"/>
      <c r="RJI89" s="4"/>
      <c r="RJJ89" s="4"/>
      <c r="RJK89" s="4"/>
      <c r="RJL89" s="4"/>
      <c r="RJM89" s="4"/>
      <c r="RJN89" s="4"/>
      <c r="RJO89" s="4"/>
      <c r="RJP89" s="4"/>
      <c r="RJQ89" s="4"/>
      <c r="RJR89" s="4"/>
      <c r="RJS89" s="4"/>
      <c r="RJT89" s="4"/>
      <c r="RJU89" s="4"/>
      <c r="RJV89" s="4"/>
      <c r="RJW89" s="4"/>
      <c r="RJX89" s="4"/>
      <c r="RJY89" s="4"/>
      <c r="RJZ89" s="4"/>
      <c r="RKA89" s="4"/>
      <c r="RKB89" s="4"/>
      <c r="RKC89" s="4"/>
      <c r="RKD89" s="4"/>
      <c r="RKE89" s="4"/>
      <c r="RKF89" s="4"/>
      <c r="RKG89" s="4"/>
      <c r="RKH89" s="4"/>
      <c r="RKI89" s="4"/>
      <c r="RKJ89" s="4"/>
      <c r="RKK89" s="4"/>
      <c r="RKL89" s="4"/>
      <c r="RKM89" s="4"/>
      <c r="RKN89" s="4"/>
      <c r="RKO89" s="4"/>
      <c r="RKP89" s="4"/>
      <c r="RKQ89" s="4"/>
      <c r="RKR89" s="4"/>
      <c r="RKS89" s="4"/>
      <c r="RKT89" s="4"/>
      <c r="RKU89" s="4"/>
      <c r="RKV89" s="4"/>
      <c r="RKW89" s="4"/>
      <c r="RKX89" s="4"/>
      <c r="RKY89" s="4"/>
      <c r="RKZ89" s="4"/>
      <c r="RLA89" s="4"/>
      <c r="RLB89" s="4"/>
      <c r="RLC89" s="4"/>
      <c r="RLD89" s="4"/>
      <c r="RLE89" s="4"/>
      <c r="RLF89" s="4"/>
      <c r="RLG89" s="4"/>
      <c r="RLH89" s="4"/>
      <c r="RLI89" s="4"/>
      <c r="RLJ89" s="4"/>
      <c r="RLK89" s="4"/>
      <c r="RLL89" s="4"/>
      <c r="RLM89" s="4"/>
      <c r="RLN89" s="4"/>
      <c r="RLO89" s="4"/>
      <c r="RLP89" s="4"/>
      <c r="RLQ89" s="4"/>
      <c r="RLR89" s="4"/>
      <c r="RLS89" s="4"/>
      <c r="RLT89" s="4"/>
      <c r="RLU89" s="4"/>
      <c r="RLV89" s="4"/>
      <c r="RLW89" s="4"/>
      <c r="RLX89" s="4"/>
      <c r="RLY89" s="4"/>
      <c r="RLZ89" s="4"/>
      <c r="RMA89" s="4"/>
      <c r="RMB89" s="4"/>
      <c r="RMC89" s="4"/>
      <c r="RMD89" s="4"/>
      <c r="RME89" s="4"/>
      <c r="RMF89" s="4"/>
      <c r="RMG89" s="4"/>
      <c r="RMH89" s="4"/>
      <c r="RMI89" s="4"/>
      <c r="RMJ89" s="4"/>
      <c r="RMK89" s="4"/>
      <c r="RML89" s="4"/>
      <c r="RMM89" s="4"/>
      <c r="RMN89" s="4"/>
      <c r="RMO89" s="4"/>
      <c r="RMP89" s="4"/>
      <c r="RMQ89" s="4"/>
      <c r="RMR89" s="4"/>
      <c r="RMS89" s="4"/>
      <c r="RMT89" s="4"/>
      <c r="RMU89" s="4"/>
      <c r="RMV89" s="4"/>
      <c r="RMW89" s="4"/>
      <c r="RMX89" s="4"/>
      <c r="RMY89" s="4"/>
      <c r="RMZ89" s="4"/>
      <c r="RNA89" s="4"/>
      <c r="RNB89" s="4"/>
      <c r="RNC89" s="4"/>
      <c r="RND89" s="4"/>
      <c r="RNE89" s="4"/>
      <c r="RNF89" s="4"/>
      <c r="RNG89" s="4"/>
      <c r="RNH89" s="4"/>
      <c r="RNI89" s="4"/>
      <c r="RNJ89" s="4"/>
      <c r="RNK89" s="4"/>
      <c r="RNL89" s="4"/>
      <c r="RNM89" s="4"/>
      <c r="RNN89" s="4"/>
      <c r="RNO89" s="4"/>
      <c r="RNP89" s="4"/>
      <c r="RNQ89" s="4"/>
      <c r="RNR89" s="4"/>
      <c r="RNS89" s="4"/>
      <c r="RNT89" s="4"/>
      <c r="RNU89" s="4"/>
      <c r="RNV89" s="4"/>
      <c r="RNW89" s="4"/>
      <c r="RNX89" s="4"/>
      <c r="RNY89" s="4"/>
      <c r="RNZ89" s="4"/>
      <c r="ROA89" s="4"/>
      <c r="ROB89" s="4"/>
      <c r="ROC89" s="4"/>
      <c r="ROD89" s="4"/>
      <c r="ROE89" s="4"/>
      <c r="ROF89" s="4"/>
      <c r="ROG89" s="4"/>
      <c r="ROH89" s="4"/>
      <c r="ROI89" s="4"/>
      <c r="ROJ89" s="4"/>
      <c r="ROK89" s="4"/>
      <c r="ROL89" s="4"/>
      <c r="ROM89" s="4"/>
      <c r="RON89" s="4"/>
      <c r="ROO89" s="4"/>
      <c r="ROP89" s="4"/>
      <c r="ROQ89" s="4"/>
      <c r="ROR89" s="4"/>
      <c r="ROS89" s="4"/>
      <c r="ROT89" s="4"/>
      <c r="ROU89" s="4"/>
      <c r="ROV89" s="4"/>
      <c r="ROW89" s="4"/>
      <c r="ROX89" s="4"/>
      <c r="ROY89" s="4"/>
      <c r="ROZ89" s="4"/>
      <c r="RPA89" s="4"/>
      <c r="RPB89" s="4"/>
      <c r="RPC89" s="4"/>
      <c r="RPD89" s="4"/>
      <c r="RPE89" s="4"/>
      <c r="RPF89" s="4"/>
      <c r="RPG89" s="4"/>
      <c r="RPH89" s="4"/>
      <c r="RPI89" s="4"/>
      <c r="RPJ89" s="4"/>
      <c r="RPK89" s="4"/>
      <c r="RPL89" s="4"/>
      <c r="RPM89" s="4"/>
      <c r="RPN89" s="4"/>
      <c r="RPO89" s="4"/>
      <c r="RPP89" s="4"/>
      <c r="RPQ89" s="4"/>
      <c r="RPR89" s="4"/>
      <c r="RPS89" s="4"/>
      <c r="RPT89" s="4"/>
      <c r="RPU89" s="4"/>
      <c r="RPV89" s="4"/>
      <c r="RPW89" s="4"/>
      <c r="RPX89" s="4"/>
      <c r="RPY89" s="4"/>
      <c r="RPZ89" s="4"/>
      <c r="RQA89" s="4"/>
      <c r="RQB89" s="4"/>
      <c r="RQC89" s="4"/>
      <c r="RQD89" s="4"/>
      <c r="RQE89" s="4"/>
      <c r="RQF89" s="4"/>
      <c r="RQG89" s="4"/>
      <c r="RQH89" s="4"/>
      <c r="RQI89" s="4"/>
      <c r="RQJ89" s="4"/>
      <c r="RQK89" s="4"/>
      <c r="RQL89" s="4"/>
      <c r="RQM89" s="4"/>
      <c r="RQN89" s="4"/>
      <c r="RQO89" s="4"/>
      <c r="RQP89" s="4"/>
      <c r="RQQ89" s="4"/>
      <c r="RQR89" s="4"/>
      <c r="RQS89" s="4"/>
      <c r="RQT89" s="4"/>
      <c r="RQU89" s="4"/>
      <c r="RQV89" s="4"/>
      <c r="RQW89" s="4"/>
      <c r="RQX89" s="4"/>
      <c r="RQY89" s="4"/>
      <c r="RQZ89" s="4"/>
      <c r="RRA89" s="4"/>
      <c r="RRB89" s="4"/>
      <c r="RRC89" s="4"/>
      <c r="RRD89" s="4"/>
      <c r="RRE89" s="4"/>
      <c r="RRF89" s="4"/>
      <c r="RRG89" s="4"/>
      <c r="RRH89" s="4"/>
      <c r="RRI89" s="4"/>
      <c r="RRJ89" s="4"/>
      <c r="RRK89" s="4"/>
      <c r="RRL89" s="4"/>
      <c r="RRM89" s="4"/>
      <c r="RRN89" s="4"/>
      <c r="RRO89" s="4"/>
      <c r="RRP89" s="4"/>
      <c r="RRQ89" s="4"/>
      <c r="RRR89" s="4"/>
      <c r="RRS89" s="4"/>
      <c r="RRT89" s="4"/>
      <c r="RRU89" s="4"/>
      <c r="RRV89" s="4"/>
      <c r="RRW89" s="4"/>
      <c r="RRX89" s="4"/>
      <c r="RRY89" s="4"/>
      <c r="RRZ89" s="4"/>
      <c r="RSA89" s="4"/>
      <c r="RSB89" s="4"/>
      <c r="RSC89" s="4"/>
      <c r="RSD89" s="4"/>
      <c r="RSE89" s="4"/>
      <c r="RSF89" s="4"/>
      <c r="RSG89" s="4"/>
      <c r="RSH89" s="4"/>
      <c r="RSI89" s="4"/>
      <c r="RSJ89" s="4"/>
      <c r="RSK89" s="4"/>
      <c r="RSL89" s="4"/>
      <c r="RSM89" s="4"/>
      <c r="RSN89" s="4"/>
      <c r="RSO89" s="4"/>
      <c r="RSP89" s="4"/>
      <c r="RSQ89" s="4"/>
      <c r="RSR89" s="4"/>
      <c r="RSS89" s="4"/>
      <c r="RST89" s="4"/>
      <c r="RSU89" s="4"/>
      <c r="RSV89" s="4"/>
      <c r="RSW89" s="4"/>
      <c r="RSX89" s="4"/>
      <c r="RSY89" s="4"/>
      <c r="RSZ89" s="4"/>
      <c r="RTA89" s="4"/>
      <c r="RTB89" s="4"/>
      <c r="RTC89" s="4"/>
      <c r="RTD89" s="4"/>
      <c r="RTE89" s="4"/>
      <c r="RTF89" s="4"/>
      <c r="RTG89" s="4"/>
      <c r="RTH89" s="4"/>
      <c r="RTI89" s="4"/>
      <c r="RTJ89" s="4"/>
      <c r="RTK89" s="4"/>
      <c r="RTL89" s="4"/>
      <c r="RTM89" s="4"/>
      <c r="RTN89" s="4"/>
      <c r="RTO89" s="4"/>
      <c r="RTP89" s="4"/>
      <c r="RTQ89" s="4"/>
      <c r="RTR89" s="4"/>
      <c r="RTS89" s="4"/>
      <c r="RTT89" s="4"/>
      <c r="RTU89" s="4"/>
      <c r="RTV89" s="4"/>
      <c r="RTW89" s="4"/>
      <c r="RTX89" s="4"/>
      <c r="RTY89" s="4"/>
      <c r="RTZ89" s="4"/>
      <c r="RUA89" s="4"/>
      <c r="RUB89" s="4"/>
      <c r="RUC89" s="4"/>
      <c r="RUD89" s="4"/>
      <c r="RUE89" s="4"/>
      <c r="RUF89" s="4"/>
      <c r="RUG89" s="4"/>
      <c r="RUH89" s="4"/>
      <c r="RUI89" s="4"/>
      <c r="RUJ89" s="4"/>
      <c r="RUK89" s="4"/>
      <c r="RUL89" s="4"/>
      <c r="RUM89" s="4"/>
      <c r="RUN89" s="4"/>
      <c r="RUO89" s="4"/>
      <c r="RUP89" s="4"/>
      <c r="RUQ89" s="4"/>
      <c r="RUR89" s="4"/>
      <c r="RUS89" s="4"/>
      <c r="RUT89" s="4"/>
      <c r="RUU89" s="4"/>
      <c r="RUV89" s="4"/>
      <c r="RUW89" s="4"/>
      <c r="RUX89" s="4"/>
      <c r="RUY89" s="4"/>
      <c r="RUZ89" s="4"/>
      <c r="RVA89" s="4"/>
      <c r="RVB89" s="4"/>
      <c r="RVC89" s="4"/>
      <c r="RVD89" s="4"/>
      <c r="RVE89" s="4"/>
      <c r="RVF89" s="4"/>
      <c r="RVG89" s="4"/>
      <c r="RVH89" s="4"/>
      <c r="RVI89" s="4"/>
      <c r="RVJ89" s="4"/>
      <c r="RVK89" s="4"/>
      <c r="RVL89" s="4"/>
      <c r="RVM89" s="4"/>
      <c r="RVN89" s="4"/>
      <c r="RVO89" s="4"/>
      <c r="RVP89" s="4"/>
      <c r="RVQ89" s="4"/>
      <c r="RVR89" s="4"/>
      <c r="RVS89" s="4"/>
      <c r="RVT89" s="4"/>
      <c r="RVU89" s="4"/>
      <c r="RVV89" s="4"/>
      <c r="RVW89" s="4"/>
      <c r="RVX89" s="4"/>
      <c r="RVY89" s="4"/>
      <c r="RVZ89" s="4"/>
      <c r="RWA89" s="4"/>
      <c r="RWB89" s="4"/>
      <c r="RWC89" s="4"/>
      <c r="RWD89" s="4"/>
      <c r="RWE89" s="4"/>
      <c r="RWF89" s="4"/>
      <c r="RWG89" s="4"/>
      <c r="RWH89" s="4"/>
      <c r="RWI89" s="4"/>
      <c r="RWJ89" s="4"/>
      <c r="RWK89" s="4"/>
      <c r="RWL89" s="4"/>
      <c r="RWM89" s="4"/>
      <c r="RWN89" s="4"/>
      <c r="RWO89" s="4"/>
      <c r="RWP89" s="4"/>
      <c r="RWQ89" s="4"/>
      <c r="RWR89" s="4"/>
      <c r="RWS89" s="4"/>
      <c r="RWT89" s="4"/>
      <c r="RWU89" s="4"/>
      <c r="RWV89" s="4"/>
      <c r="RWW89" s="4"/>
      <c r="RWX89" s="4"/>
      <c r="RWY89" s="4"/>
      <c r="RWZ89" s="4"/>
      <c r="RXA89" s="4"/>
      <c r="RXB89" s="4"/>
      <c r="RXC89" s="4"/>
      <c r="RXD89" s="4"/>
      <c r="RXE89" s="4"/>
      <c r="RXF89" s="4"/>
      <c r="RXG89" s="4"/>
      <c r="RXH89" s="4"/>
      <c r="RXI89" s="4"/>
      <c r="RXJ89" s="4"/>
      <c r="RXK89" s="4"/>
      <c r="RXL89" s="4"/>
      <c r="RXM89" s="4"/>
      <c r="RXN89" s="4"/>
      <c r="RXO89" s="4"/>
      <c r="RXP89" s="4"/>
      <c r="RXQ89" s="4"/>
      <c r="RXR89" s="4"/>
      <c r="RXS89" s="4"/>
      <c r="RXT89" s="4"/>
      <c r="RXU89" s="4"/>
      <c r="RXV89" s="4"/>
      <c r="RXW89" s="4"/>
      <c r="RXX89" s="4"/>
      <c r="RXY89" s="4"/>
      <c r="RXZ89" s="4"/>
      <c r="RYA89" s="4"/>
      <c r="RYB89" s="4"/>
      <c r="RYC89" s="4"/>
      <c r="RYD89" s="4"/>
      <c r="RYE89" s="4"/>
      <c r="RYF89" s="4"/>
      <c r="RYG89" s="4"/>
      <c r="RYH89" s="4"/>
      <c r="RYI89" s="4"/>
      <c r="RYJ89" s="4"/>
      <c r="RYK89" s="4"/>
      <c r="RYL89" s="4"/>
      <c r="RYM89" s="4"/>
      <c r="RYN89" s="4"/>
      <c r="RYO89" s="4"/>
      <c r="RYP89" s="4"/>
      <c r="RYQ89" s="4"/>
      <c r="RYR89" s="4"/>
      <c r="RYS89" s="4"/>
      <c r="RYT89" s="4"/>
      <c r="RYU89" s="4"/>
      <c r="RYV89" s="4"/>
      <c r="RYW89" s="4"/>
      <c r="RYX89" s="4"/>
      <c r="RYY89" s="4"/>
      <c r="RYZ89" s="4"/>
      <c r="RZA89" s="4"/>
      <c r="RZB89" s="4"/>
      <c r="RZC89" s="4"/>
      <c r="RZD89" s="4"/>
      <c r="RZE89" s="4"/>
      <c r="RZF89" s="4"/>
      <c r="RZG89" s="4"/>
      <c r="RZH89" s="4"/>
      <c r="RZI89" s="4"/>
      <c r="RZJ89" s="4"/>
      <c r="RZK89" s="4"/>
      <c r="RZL89" s="4"/>
      <c r="RZM89" s="4"/>
      <c r="RZN89" s="4"/>
      <c r="RZO89" s="4"/>
      <c r="RZP89" s="4"/>
      <c r="RZQ89" s="4"/>
      <c r="RZR89" s="4"/>
      <c r="RZS89" s="4"/>
      <c r="RZT89" s="4"/>
      <c r="RZU89" s="4"/>
      <c r="RZV89" s="4"/>
      <c r="RZW89" s="4"/>
      <c r="RZX89" s="4"/>
      <c r="RZY89" s="4"/>
      <c r="RZZ89" s="4"/>
      <c r="SAA89" s="4"/>
      <c r="SAB89" s="4"/>
      <c r="SAC89" s="4"/>
      <c r="SAD89" s="4"/>
      <c r="SAE89" s="4"/>
      <c r="SAF89" s="4"/>
      <c r="SAG89" s="4"/>
      <c r="SAH89" s="4"/>
      <c r="SAI89" s="4"/>
      <c r="SAJ89" s="4"/>
      <c r="SAK89" s="4"/>
      <c r="SAL89" s="4"/>
      <c r="SAM89" s="4"/>
      <c r="SAN89" s="4"/>
      <c r="SAO89" s="4"/>
      <c r="SAP89" s="4"/>
      <c r="SAQ89" s="4"/>
      <c r="SAR89" s="4"/>
      <c r="SAS89" s="4"/>
      <c r="SAT89" s="4"/>
      <c r="SAU89" s="4"/>
      <c r="SAV89" s="4"/>
      <c r="SAW89" s="4"/>
      <c r="SAX89" s="4"/>
      <c r="SAY89" s="4"/>
      <c r="SAZ89" s="4"/>
      <c r="SBA89" s="4"/>
      <c r="SBB89" s="4"/>
      <c r="SBC89" s="4"/>
      <c r="SBD89" s="4"/>
      <c r="SBE89" s="4"/>
      <c r="SBF89" s="4"/>
      <c r="SBG89" s="4"/>
      <c r="SBH89" s="4"/>
      <c r="SBI89" s="4"/>
      <c r="SBJ89" s="4"/>
      <c r="SBK89" s="4"/>
      <c r="SBL89" s="4"/>
      <c r="SBM89" s="4"/>
      <c r="SBN89" s="4"/>
      <c r="SBO89" s="4"/>
      <c r="SBP89" s="4"/>
      <c r="SBQ89" s="4"/>
      <c r="SBR89" s="4"/>
      <c r="SBS89" s="4"/>
      <c r="SBT89" s="4"/>
      <c r="SBU89" s="4"/>
      <c r="SBV89" s="4"/>
      <c r="SBW89" s="4"/>
      <c r="SBX89" s="4"/>
      <c r="SBY89" s="4"/>
      <c r="SBZ89" s="4"/>
      <c r="SCA89" s="4"/>
      <c r="SCB89" s="4"/>
      <c r="SCC89" s="4"/>
      <c r="SCD89" s="4"/>
      <c r="SCE89" s="4"/>
      <c r="SCF89" s="4"/>
      <c r="SCG89" s="4"/>
      <c r="SCH89" s="4"/>
      <c r="SCI89" s="4"/>
      <c r="SCJ89" s="4"/>
      <c r="SCK89" s="4"/>
      <c r="SCL89" s="4"/>
      <c r="SCM89" s="4"/>
      <c r="SCN89" s="4"/>
      <c r="SCO89" s="4"/>
      <c r="SCP89" s="4"/>
      <c r="SCQ89" s="4"/>
      <c r="SCR89" s="4"/>
      <c r="SCS89" s="4"/>
      <c r="SCT89" s="4"/>
      <c r="SCU89" s="4"/>
      <c r="SCV89" s="4"/>
      <c r="SCW89" s="4"/>
      <c r="SCX89" s="4"/>
      <c r="SCY89" s="4"/>
      <c r="SCZ89" s="4"/>
      <c r="SDA89" s="4"/>
      <c r="SDB89" s="4"/>
      <c r="SDC89" s="4"/>
      <c r="SDD89" s="4"/>
      <c r="SDE89" s="4"/>
      <c r="SDF89" s="4"/>
      <c r="SDG89" s="4"/>
      <c r="SDH89" s="4"/>
      <c r="SDI89" s="4"/>
      <c r="SDJ89" s="4"/>
      <c r="SDK89" s="4"/>
      <c r="SDL89" s="4"/>
      <c r="SDM89" s="4"/>
      <c r="SDN89" s="4"/>
      <c r="SDO89" s="4"/>
      <c r="SDP89" s="4"/>
      <c r="SDQ89" s="4"/>
      <c r="SDR89" s="4"/>
      <c r="SDS89" s="4"/>
      <c r="SDT89" s="4"/>
      <c r="SDU89" s="4"/>
      <c r="SDV89" s="4"/>
      <c r="SDW89" s="4"/>
      <c r="SDX89" s="4"/>
      <c r="SDY89" s="4"/>
      <c r="SDZ89" s="4"/>
      <c r="SEA89" s="4"/>
      <c r="SEB89" s="4"/>
      <c r="SEC89" s="4"/>
      <c r="SED89" s="4"/>
      <c r="SEE89" s="4"/>
      <c r="SEF89" s="4"/>
      <c r="SEG89" s="4"/>
      <c r="SEH89" s="4"/>
      <c r="SEI89" s="4"/>
      <c r="SEJ89" s="4"/>
      <c r="SEK89" s="4"/>
      <c r="SEL89" s="4"/>
      <c r="SEM89" s="4"/>
      <c r="SEN89" s="4"/>
      <c r="SEO89" s="4"/>
      <c r="SEP89" s="4"/>
      <c r="SEQ89" s="4"/>
      <c r="SER89" s="4"/>
      <c r="SES89" s="4"/>
      <c r="SET89" s="4"/>
      <c r="SEU89" s="4"/>
      <c r="SEV89" s="4"/>
      <c r="SEW89" s="4"/>
      <c r="SEX89" s="4"/>
      <c r="SEY89" s="4"/>
      <c r="SEZ89" s="4"/>
      <c r="SFA89" s="4"/>
      <c r="SFB89" s="4"/>
      <c r="SFC89" s="4"/>
      <c r="SFD89" s="4"/>
      <c r="SFE89" s="4"/>
      <c r="SFF89" s="4"/>
      <c r="SFG89" s="4"/>
      <c r="SFH89" s="4"/>
      <c r="SFI89" s="4"/>
      <c r="SFJ89" s="4"/>
      <c r="SFK89" s="4"/>
      <c r="SFL89" s="4"/>
      <c r="SFM89" s="4"/>
      <c r="SFN89" s="4"/>
      <c r="SFO89" s="4"/>
      <c r="SFP89" s="4"/>
      <c r="SFQ89" s="4"/>
      <c r="SFR89" s="4"/>
      <c r="SFS89" s="4"/>
      <c r="SFT89" s="4"/>
      <c r="SFU89" s="4"/>
      <c r="SFV89" s="4"/>
      <c r="SFW89" s="4"/>
      <c r="SFX89" s="4"/>
      <c r="SFY89" s="4"/>
      <c r="SFZ89" s="4"/>
      <c r="SGA89" s="4"/>
      <c r="SGB89" s="4"/>
      <c r="SGC89" s="4"/>
      <c r="SGD89" s="4"/>
      <c r="SGE89" s="4"/>
      <c r="SGF89" s="4"/>
      <c r="SGG89" s="4"/>
      <c r="SGH89" s="4"/>
      <c r="SGI89" s="4"/>
      <c r="SGJ89" s="4"/>
      <c r="SGK89" s="4"/>
      <c r="SGL89" s="4"/>
      <c r="SGM89" s="4"/>
      <c r="SGN89" s="4"/>
      <c r="SGO89" s="4"/>
      <c r="SGP89" s="4"/>
      <c r="SGQ89" s="4"/>
      <c r="SGR89" s="4"/>
      <c r="SGS89" s="4"/>
      <c r="SGT89" s="4"/>
      <c r="SGU89" s="4"/>
      <c r="SGV89" s="4"/>
      <c r="SGW89" s="4"/>
      <c r="SGX89" s="4"/>
      <c r="SGY89" s="4"/>
      <c r="SGZ89" s="4"/>
      <c r="SHA89" s="4"/>
      <c r="SHB89" s="4"/>
      <c r="SHC89" s="4"/>
      <c r="SHD89" s="4"/>
      <c r="SHE89" s="4"/>
      <c r="SHF89" s="4"/>
      <c r="SHG89" s="4"/>
      <c r="SHH89" s="4"/>
      <c r="SHI89" s="4"/>
      <c r="SHJ89" s="4"/>
      <c r="SHK89" s="4"/>
      <c r="SHL89" s="4"/>
      <c r="SHM89" s="4"/>
      <c r="SHN89" s="4"/>
      <c r="SHO89" s="4"/>
      <c r="SHP89" s="4"/>
      <c r="SHQ89" s="4"/>
      <c r="SHR89" s="4"/>
      <c r="SHS89" s="4"/>
      <c r="SHT89" s="4"/>
      <c r="SHU89" s="4"/>
      <c r="SHV89" s="4"/>
      <c r="SHW89" s="4"/>
      <c r="SHX89" s="4"/>
      <c r="SHY89" s="4"/>
      <c r="SHZ89" s="4"/>
      <c r="SIA89" s="4"/>
      <c r="SIB89" s="4"/>
      <c r="SIC89" s="4"/>
      <c r="SID89" s="4"/>
      <c r="SIE89" s="4"/>
      <c r="SIF89" s="4"/>
      <c r="SIG89" s="4"/>
      <c r="SIH89" s="4"/>
      <c r="SII89" s="4"/>
      <c r="SIJ89" s="4"/>
      <c r="SIK89" s="4"/>
      <c r="SIL89" s="4"/>
      <c r="SIM89" s="4"/>
      <c r="SIN89" s="4"/>
      <c r="SIO89" s="4"/>
      <c r="SIP89" s="4"/>
      <c r="SIQ89" s="4"/>
      <c r="SIR89" s="4"/>
      <c r="SIS89" s="4"/>
      <c r="SIT89" s="4"/>
      <c r="SIU89" s="4"/>
      <c r="SIV89" s="4"/>
      <c r="SIW89" s="4"/>
      <c r="SIX89" s="4"/>
      <c r="SIY89" s="4"/>
      <c r="SIZ89" s="4"/>
      <c r="SJA89" s="4"/>
      <c r="SJB89" s="4"/>
      <c r="SJC89" s="4"/>
      <c r="SJD89" s="4"/>
      <c r="SJE89" s="4"/>
      <c r="SJF89" s="4"/>
      <c r="SJG89" s="4"/>
      <c r="SJH89" s="4"/>
      <c r="SJI89" s="4"/>
      <c r="SJJ89" s="4"/>
      <c r="SJK89" s="4"/>
      <c r="SJL89" s="4"/>
      <c r="SJM89" s="4"/>
      <c r="SJN89" s="4"/>
      <c r="SJO89" s="4"/>
      <c r="SJP89" s="4"/>
      <c r="SJQ89" s="4"/>
      <c r="SJR89" s="4"/>
      <c r="SJS89" s="4"/>
      <c r="SJT89" s="4"/>
      <c r="SJU89" s="4"/>
      <c r="SJV89" s="4"/>
      <c r="SJW89" s="4"/>
      <c r="SJX89" s="4"/>
      <c r="SJY89" s="4"/>
      <c r="SJZ89" s="4"/>
      <c r="SKA89" s="4"/>
      <c r="SKB89" s="4"/>
      <c r="SKC89" s="4"/>
      <c r="SKD89" s="4"/>
      <c r="SKE89" s="4"/>
      <c r="SKF89" s="4"/>
      <c r="SKG89" s="4"/>
      <c r="SKH89" s="4"/>
      <c r="SKI89" s="4"/>
      <c r="SKJ89" s="4"/>
      <c r="SKK89" s="4"/>
      <c r="SKL89" s="4"/>
      <c r="SKM89" s="4"/>
      <c r="SKN89" s="4"/>
      <c r="SKO89" s="4"/>
      <c r="SKP89" s="4"/>
      <c r="SKQ89" s="4"/>
      <c r="SKR89" s="4"/>
      <c r="SKS89" s="4"/>
      <c r="SKT89" s="4"/>
      <c r="SKU89" s="4"/>
      <c r="SKV89" s="4"/>
      <c r="SKW89" s="4"/>
      <c r="SKX89" s="4"/>
      <c r="SKY89" s="4"/>
      <c r="SKZ89" s="4"/>
      <c r="SLA89" s="4"/>
      <c r="SLB89" s="4"/>
      <c r="SLC89" s="4"/>
      <c r="SLD89" s="4"/>
      <c r="SLE89" s="4"/>
      <c r="SLF89" s="4"/>
      <c r="SLG89" s="4"/>
      <c r="SLH89" s="4"/>
      <c r="SLI89" s="4"/>
      <c r="SLJ89" s="4"/>
      <c r="SLK89" s="4"/>
      <c r="SLL89" s="4"/>
      <c r="SLM89" s="4"/>
      <c r="SLN89" s="4"/>
      <c r="SLO89" s="4"/>
      <c r="SLP89" s="4"/>
      <c r="SLQ89" s="4"/>
      <c r="SLR89" s="4"/>
      <c r="SLS89" s="4"/>
      <c r="SLT89" s="4"/>
      <c r="SLU89" s="4"/>
      <c r="SLV89" s="4"/>
      <c r="SLW89" s="4"/>
      <c r="SLX89" s="4"/>
      <c r="SLY89" s="4"/>
      <c r="SLZ89" s="4"/>
      <c r="SMA89" s="4"/>
      <c r="SMB89" s="4"/>
      <c r="SMC89" s="4"/>
      <c r="SMD89" s="4"/>
      <c r="SME89" s="4"/>
      <c r="SMF89" s="4"/>
      <c r="SMG89" s="4"/>
      <c r="SMH89" s="4"/>
      <c r="SMI89" s="4"/>
      <c r="SMJ89" s="4"/>
      <c r="SMK89" s="4"/>
      <c r="SML89" s="4"/>
      <c r="SMM89" s="4"/>
      <c r="SMN89" s="4"/>
      <c r="SMO89" s="4"/>
      <c r="SMP89" s="4"/>
      <c r="SMQ89" s="4"/>
      <c r="SMR89" s="4"/>
      <c r="SMS89" s="4"/>
      <c r="SMT89" s="4"/>
      <c r="SMU89" s="4"/>
      <c r="SMV89" s="4"/>
      <c r="SMW89" s="4"/>
      <c r="SMX89" s="4"/>
      <c r="SMY89" s="4"/>
      <c r="SMZ89" s="4"/>
      <c r="SNA89" s="4"/>
      <c r="SNB89" s="4"/>
      <c r="SNC89" s="4"/>
      <c r="SND89" s="4"/>
      <c r="SNE89" s="4"/>
      <c r="SNF89" s="4"/>
      <c r="SNG89" s="4"/>
      <c r="SNH89" s="4"/>
      <c r="SNI89" s="4"/>
      <c r="SNJ89" s="4"/>
      <c r="SNK89" s="4"/>
      <c r="SNL89" s="4"/>
      <c r="SNM89" s="4"/>
      <c r="SNN89" s="4"/>
      <c r="SNO89" s="4"/>
      <c r="SNP89" s="4"/>
      <c r="SNQ89" s="4"/>
      <c r="SNR89" s="4"/>
      <c r="SNS89" s="4"/>
      <c r="SNT89" s="4"/>
      <c r="SNU89" s="4"/>
      <c r="SNV89" s="4"/>
      <c r="SNW89" s="4"/>
      <c r="SNX89" s="4"/>
      <c r="SNY89" s="4"/>
      <c r="SNZ89" s="4"/>
      <c r="SOA89" s="4"/>
      <c r="SOB89" s="4"/>
      <c r="SOC89" s="4"/>
      <c r="SOD89" s="4"/>
      <c r="SOE89" s="4"/>
      <c r="SOF89" s="4"/>
      <c r="SOG89" s="4"/>
      <c r="SOH89" s="4"/>
      <c r="SOI89" s="4"/>
      <c r="SOJ89" s="4"/>
      <c r="SOK89" s="4"/>
      <c r="SOL89" s="4"/>
      <c r="SOM89" s="4"/>
      <c r="SON89" s="4"/>
      <c r="SOO89" s="4"/>
      <c r="SOP89" s="4"/>
      <c r="SOQ89" s="4"/>
      <c r="SOR89" s="4"/>
      <c r="SOS89" s="4"/>
      <c r="SOT89" s="4"/>
      <c r="SOU89" s="4"/>
      <c r="SOV89" s="4"/>
      <c r="SOW89" s="4"/>
      <c r="SOX89" s="4"/>
      <c r="SOY89" s="4"/>
      <c r="SOZ89" s="4"/>
      <c r="SPA89" s="4"/>
      <c r="SPB89" s="4"/>
      <c r="SPC89" s="4"/>
      <c r="SPD89" s="4"/>
      <c r="SPE89" s="4"/>
      <c r="SPF89" s="4"/>
      <c r="SPG89" s="4"/>
      <c r="SPH89" s="4"/>
      <c r="SPI89" s="4"/>
      <c r="SPJ89" s="4"/>
      <c r="SPK89" s="4"/>
      <c r="SPL89" s="4"/>
      <c r="SPM89" s="4"/>
      <c r="SPN89" s="4"/>
      <c r="SPO89" s="4"/>
      <c r="SPP89" s="4"/>
      <c r="SPQ89" s="4"/>
      <c r="SPR89" s="4"/>
      <c r="SPS89" s="4"/>
      <c r="SPT89" s="4"/>
      <c r="SPU89" s="4"/>
      <c r="SPV89" s="4"/>
      <c r="SPW89" s="4"/>
      <c r="SPX89" s="4"/>
      <c r="SPY89" s="4"/>
      <c r="SPZ89" s="4"/>
      <c r="SQA89" s="4"/>
      <c r="SQB89" s="4"/>
      <c r="SQC89" s="4"/>
      <c r="SQD89" s="4"/>
      <c r="SQE89" s="4"/>
      <c r="SQF89" s="4"/>
      <c r="SQG89" s="4"/>
      <c r="SQH89" s="4"/>
      <c r="SQI89" s="4"/>
      <c r="SQJ89" s="4"/>
      <c r="SQK89" s="4"/>
      <c r="SQL89" s="4"/>
      <c r="SQM89" s="4"/>
      <c r="SQN89" s="4"/>
      <c r="SQO89" s="4"/>
      <c r="SQP89" s="4"/>
      <c r="SQQ89" s="4"/>
      <c r="SQR89" s="4"/>
      <c r="SQS89" s="4"/>
      <c r="SQT89" s="4"/>
      <c r="SQU89" s="4"/>
      <c r="SQV89" s="4"/>
      <c r="SQW89" s="4"/>
      <c r="SQX89" s="4"/>
      <c r="SQY89" s="4"/>
      <c r="SQZ89" s="4"/>
      <c r="SRA89" s="4"/>
      <c r="SRB89" s="4"/>
      <c r="SRC89" s="4"/>
      <c r="SRD89" s="4"/>
      <c r="SRE89" s="4"/>
      <c r="SRF89" s="4"/>
      <c r="SRG89" s="4"/>
      <c r="SRH89" s="4"/>
      <c r="SRI89" s="4"/>
      <c r="SRJ89" s="4"/>
      <c r="SRK89" s="4"/>
      <c r="SRL89" s="4"/>
      <c r="SRM89" s="4"/>
      <c r="SRN89" s="4"/>
      <c r="SRO89" s="4"/>
      <c r="SRP89" s="4"/>
      <c r="SRQ89" s="4"/>
      <c r="SRR89" s="4"/>
      <c r="SRS89" s="4"/>
      <c r="SRT89" s="4"/>
      <c r="SRU89" s="4"/>
      <c r="SRV89" s="4"/>
      <c r="SRW89" s="4"/>
      <c r="SRX89" s="4"/>
      <c r="SRY89" s="4"/>
      <c r="SRZ89" s="4"/>
      <c r="SSA89" s="4"/>
      <c r="SSB89" s="4"/>
      <c r="SSC89" s="4"/>
      <c r="SSD89" s="4"/>
      <c r="SSE89" s="4"/>
      <c r="SSF89" s="4"/>
      <c r="SSG89" s="4"/>
      <c r="SSH89" s="4"/>
      <c r="SSI89" s="4"/>
      <c r="SSJ89" s="4"/>
      <c r="SSK89" s="4"/>
      <c r="SSL89" s="4"/>
      <c r="SSM89" s="4"/>
      <c r="SSN89" s="4"/>
      <c r="SSO89" s="4"/>
      <c r="SSP89" s="4"/>
      <c r="SSQ89" s="4"/>
      <c r="SSR89" s="4"/>
      <c r="SSS89" s="4"/>
      <c r="SST89" s="4"/>
      <c r="SSU89" s="4"/>
      <c r="SSV89" s="4"/>
      <c r="SSW89" s="4"/>
      <c r="SSX89" s="4"/>
      <c r="SSY89" s="4"/>
      <c r="SSZ89" s="4"/>
      <c r="STA89" s="4"/>
      <c r="STB89" s="4"/>
      <c r="STC89" s="4"/>
      <c r="STD89" s="4"/>
      <c r="STE89" s="4"/>
      <c r="STF89" s="4"/>
      <c r="STG89" s="4"/>
      <c r="STH89" s="4"/>
      <c r="STI89" s="4"/>
      <c r="STJ89" s="4"/>
      <c r="STK89" s="4"/>
      <c r="STL89" s="4"/>
      <c r="STM89" s="4"/>
      <c r="STN89" s="4"/>
      <c r="STO89" s="4"/>
      <c r="STP89" s="4"/>
      <c r="STQ89" s="4"/>
      <c r="STR89" s="4"/>
      <c r="STS89" s="4"/>
      <c r="STT89" s="4"/>
      <c r="STU89" s="4"/>
      <c r="STV89" s="4"/>
      <c r="STW89" s="4"/>
      <c r="STX89" s="4"/>
      <c r="STY89" s="4"/>
      <c r="STZ89" s="4"/>
      <c r="SUA89" s="4"/>
      <c r="SUB89" s="4"/>
      <c r="SUC89" s="4"/>
      <c r="SUD89" s="4"/>
      <c r="SUE89" s="4"/>
      <c r="SUF89" s="4"/>
      <c r="SUG89" s="4"/>
      <c r="SUH89" s="4"/>
      <c r="SUI89" s="4"/>
      <c r="SUJ89" s="4"/>
      <c r="SUK89" s="4"/>
      <c r="SUL89" s="4"/>
      <c r="SUM89" s="4"/>
      <c r="SUN89" s="4"/>
      <c r="SUO89" s="4"/>
      <c r="SUP89" s="4"/>
      <c r="SUQ89" s="4"/>
      <c r="SUR89" s="4"/>
      <c r="SUS89" s="4"/>
      <c r="SUT89" s="4"/>
      <c r="SUU89" s="4"/>
      <c r="SUV89" s="4"/>
      <c r="SUW89" s="4"/>
      <c r="SUX89" s="4"/>
      <c r="SUY89" s="4"/>
      <c r="SUZ89" s="4"/>
      <c r="SVA89" s="4"/>
      <c r="SVB89" s="4"/>
      <c r="SVC89" s="4"/>
      <c r="SVD89" s="4"/>
      <c r="SVE89" s="4"/>
      <c r="SVF89" s="4"/>
      <c r="SVG89" s="4"/>
      <c r="SVH89" s="4"/>
      <c r="SVI89" s="4"/>
      <c r="SVJ89" s="4"/>
      <c r="SVK89" s="4"/>
      <c r="SVL89" s="4"/>
      <c r="SVM89" s="4"/>
      <c r="SVN89" s="4"/>
      <c r="SVO89" s="4"/>
      <c r="SVP89" s="4"/>
      <c r="SVQ89" s="4"/>
      <c r="SVR89" s="4"/>
      <c r="SVS89" s="4"/>
      <c r="SVT89" s="4"/>
      <c r="SVU89" s="4"/>
      <c r="SVV89" s="4"/>
      <c r="SVW89" s="4"/>
      <c r="SVX89" s="4"/>
      <c r="SVY89" s="4"/>
      <c r="SVZ89" s="4"/>
      <c r="SWA89" s="4"/>
      <c r="SWB89" s="4"/>
      <c r="SWC89" s="4"/>
      <c r="SWD89" s="4"/>
      <c r="SWE89" s="4"/>
      <c r="SWF89" s="4"/>
      <c r="SWG89" s="4"/>
      <c r="SWH89" s="4"/>
      <c r="SWI89" s="4"/>
      <c r="SWJ89" s="4"/>
      <c r="SWK89" s="4"/>
      <c r="SWL89" s="4"/>
      <c r="SWM89" s="4"/>
      <c r="SWN89" s="4"/>
      <c r="SWO89" s="4"/>
      <c r="SWP89" s="4"/>
      <c r="SWQ89" s="4"/>
      <c r="SWR89" s="4"/>
      <c r="SWS89" s="4"/>
      <c r="SWT89" s="4"/>
      <c r="SWU89" s="4"/>
      <c r="SWV89" s="4"/>
      <c r="SWW89" s="4"/>
      <c r="SWX89" s="4"/>
      <c r="SWY89" s="4"/>
      <c r="SWZ89" s="4"/>
      <c r="SXA89" s="4"/>
      <c r="SXB89" s="4"/>
      <c r="SXC89" s="4"/>
      <c r="SXD89" s="4"/>
      <c r="SXE89" s="4"/>
      <c r="SXF89" s="4"/>
      <c r="SXG89" s="4"/>
      <c r="SXH89" s="4"/>
      <c r="SXI89" s="4"/>
      <c r="SXJ89" s="4"/>
      <c r="SXK89" s="4"/>
      <c r="SXL89" s="4"/>
      <c r="SXM89" s="4"/>
      <c r="SXN89" s="4"/>
      <c r="SXO89" s="4"/>
      <c r="SXP89" s="4"/>
      <c r="SXQ89" s="4"/>
      <c r="SXR89" s="4"/>
      <c r="SXS89" s="4"/>
      <c r="SXT89" s="4"/>
      <c r="SXU89" s="4"/>
      <c r="SXV89" s="4"/>
      <c r="SXW89" s="4"/>
      <c r="SXX89" s="4"/>
      <c r="SXY89" s="4"/>
      <c r="SXZ89" s="4"/>
      <c r="SYA89" s="4"/>
      <c r="SYB89" s="4"/>
      <c r="SYC89" s="4"/>
      <c r="SYD89" s="4"/>
      <c r="SYE89" s="4"/>
      <c r="SYF89" s="4"/>
      <c r="SYG89" s="4"/>
      <c r="SYH89" s="4"/>
      <c r="SYI89" s="4"/>
      <c r="SYJ89" s="4"/>
      <c r="SYK89" s="4"/>
      <c r="SYL89" s="4"/>
      <c r="SYM89" s="4"/>
      <c r="SYN89" s="4"/>
      <c r="SYO89" s="4"/>
      <c r="SYP89" s="4"/>
      <c r="SYQ89" s="4"/>
      <c r="SYR89" s="4"/>
      <c r="SYS89" s="4"/>
      <c r="SYT89" s="4"/>
      <c r="SYU89" s="4"/>
      <c r="SYV89" s="4"/>
      <c r="SYW89" s="4"/>
      <c r="SYX89" s="4"/>
      <c r="SYY89" s="4"/>
      <c r="SYZ89" s="4"/>
      <c r="SZA89" s="4"/>
      <c r="SZB89" s="4"/>
      <c r="SZC89" s="4"/>
      <c r="SZD89" s="4"/>
      <c r="SZE89" s="4"/>
      <c r="SZF89" s="4"/>
      <c r="SZG89" s="4"/>
      <c r="SZH89" s="4"/>
      <c r="SZI89" s="4"/>
      <c r="SZJ89" s="4"/>
      <c r="SZK89" s="4"/>
      <c r="SZL89" s="4"/>
      <c r="SZM89" s="4"/>
      <c r="SZN89" s="4"/>
      <c r="SZO89" s="4"/>
      <c r="SZP89" s="4"/>
      <c r="SZQ89" s="4"/>
      <c r="SZR89" s="4"/>
      <c r="SZS89" s="4"/>
      <c r="SZT89" s="4"/>
      <c r="SZU89" s="4"/>
      <c r="SZV89" s="4"/>
      <c r="SZW89" s="4"/>
      <c r="SZX89" s="4"/>
      <c r="SZY89" s="4"/>
      <c r="SZZ89" s="4"/>
      <c r="TAA89" s="4"/>
      <c r="TAB89" s="4"/>
      <c r="TAC89" s="4"/>
      <c r="TAD89" s="4"/>
      <c r="TAE89" s="4"/>
      <c r="TAF89" s="4"/>
      <c r="TAG89" s="4"/>
      <c r="TAH89" s="4"/>
      <c r="TAI89" s="4"/>
      <c r="TAJ89" s="4"/>
      <c r="TAK89" s="4"/>
      <c r="TAL89" s="4"/>
      <c r="TAM89" s="4"/>
      <c r="TAN89" s="4"/>
      <c r="TAO89" s="4"/>
      <c r="TAP89" s="4"/>
      <c r="TAQ89" s="4"/>
      <c r="TAR89" s="4"/>
      <c r="TAS89" s="4"/>
      <c r="TAT89" s="4"/>
      <c r="TAU89" s="4"/>
      <c r="TAV89" s="4"/>
      <c r="TAW89" s="4"/>
      <c r="TAX89" s="4"/>
      <c r="TAY89" s="4"/>
      <c r="TAZ89" s="4"/>
      <c r="TBA89" s="4"/>
      <c r="TBB89" s="4"/>
      <c r="TBC89" s="4"/>
      <c r="TBD89" s="4"/>
      <c r="TBE89" s="4"/>
      <c r="TBF89" s="4"/>
      <c r="TBG89" s="4"/>
      <c r="TBH89" s="4"/>
      <c r="TBI89" s="4"/>
      <c r="TBJ89" s="4"/>
      <c r="TBK89" s="4"/>
      <c r="TBL89" s="4"/>
      <c r="TBM89" s="4"/>
      <c r="TBN89" s="4"/>
      <c r="TBO89" s="4"/>
      <c r="TBP89" s="4"/>
      <c r="TBQ89" s="4"/>
      <c r="TBR89" s="4"/>
      <c r="TBS89" s="4"/>
      <c r="TBT89" s="4"/>
      <c r="TBU89" s="4"/>
      <c r="TBV89" s="4"/>
      <c r="TBW89" s="4"/>
      <c r="TBX89" s="4"/>
      <c r="TBY89" s="4"/>
      <c r="TBZ89" s="4"/>
      <c r="TCA89" s="4"/>
      <c r="TCB89" s="4"/>
      <c r="TCC89" s="4"/>
      <c r="TCD89" s="4"/>
      <c r="TCE89" s="4"/>
      <c r="TCF89" s="4"/>
      <c r="TCG89" s="4"/>
      <c r="TCH89" s="4"/>
      <c r="TCI89" s="4"/>
      <c r="TCJ89" s="4"/>
      <c r="TCK89" s="4"/>
      <c r="TCL89" s="4"/>
      <c r="TCM89" s="4"/>
      <c r="TCN89" s="4"/>
      <c r="TCO89" s="4"/>
      <c r="TCP89" s="4"/>
      <c r="TCQ89" s="4"/>
      <c r="TCR89" s="4"/>
      <c r="TCS89" s="4"/>
      <c r="TCT89" s="4"/>
      <c r="TCU89" s="4"/>
      <c r="TCV89" s="4"/>
      <c r="TCW89" s="4"/>
      <c r="TCX89" s="4"/>
      <c r="TCY89" s="4"/>
      <c r="TCZ89" s="4"/>
      <c r="TDA89" s="4"/>
      <c r="TDB89" s="4"/>
      <c r="TDC89" s="4"/>
      <c r="TDD89" s="4"/>
      <c r="TDE89" s="4"/>
      <c r="TDF89" s="4"/>
      <c r="TDG89" s="4"/>
      <c r="TDH89" s="4"/>
      <c r="TDI89" s="4"/>
      <c r="TDJ89" s="4"/>
      <c r="TDK89" s="4"/>
      <c r="TDL89" s="4"/>
      <c r="TDM89" s="4"/>
      <c r="TDN89" s="4"/>
      <c r="TDO89" s="4"/>
      <c r="TDP89" s="4"/>
      <c r="TDQ89" s="4"/>
      <c r="TDR89" s="4"/>
      <c r="TDS89" s="4"/>
      <c r="TDT89" s="4"/>
      <c r="TDU89" s="4"/>
      <c r="TDV89" s="4"/>
      <c r="TDW89" s="4"/>
      <c r="TDX89" s="4"/>
      <c r="TDY89" s="4"/>
      <c r="TDZ89" s="4"/>
      <c r="TEA89" s="4"/>
      <c r="TEB89" s="4"/>
      <c r="TEC89" s="4"/>
      <c r="TED89" s="4"/>
      <c r="TEE89" s="4"/>
      <c r="TEF89" s="4"/>
      <c r="TEG89" s="4"/>
      <c r="TEH89" s="4"/>
      <c r="TEI89" s="4"/>
      <c r="TEJ89" s="4"/>
      <c r="TEK89" s="4"/>
      <c r="TEL89" s="4"/>
      <c r="TEM89" s="4"/>
      <c r="TEN89" s="4"/>
      <c r="TEO89" s="4"/>
      <c r="TEP89" s="4"/>
      <c r="TEQ89" s="4"/>
      <c r="TER89" s="4"/>
      <c r="TES89" s="4"/>
      <c r="TET89" s="4"/>
      <c r="TEU89" s="4"/>
      <c r="TEV89" s="4"/>
      <c r="TEW89" s="4"/>
      <c r="TEX89" s="4"/>
      <c r="TEY89" s="4"/>
      <c r="TEZ89" s="4"/>
      <c r="TFA89" s="4"/>
      <c r="TFB89" s="4"/>
      <c r="TFC89" s="4"/>
      <c r="TFD89" s="4"/>
      <c r="TFE89" s="4"/>
      <c r="TFF89" s="4"/>
      <c r="TFG89" s="4"/>
      <c r="TFH89" s="4"/>
      <c r="TFI89" s="4"/>
      <c r="TFJ89" s="4"/>
      <c r="TFK89" s="4"/>
      <c r="TFL89" s="4"/>
      <c r="TFM89" s="4"/>
      <c r="TFN89" s="4"/>
      <c r="TFO89" s="4"/>
      <c r="TFP89" s="4"/>
      <c r="TFQ89" s="4"/>
      <c r="TFR89" s="4"/>
      <c r="TFS89" s="4"/>
      <c r="TFT89" s="4"/>
      <c r="TFU89" s="4"/>
      <c r="TFV89" s="4"/>
      <c r="TFW89" s="4"/>
      <c r="TFX89" s="4"/>
      <c r="TFY89" s="4"/>
      <c r="TFZ89" s="4"/>
      <c r="TGA89" s="4"/>
      <c r="TGB89" s="4"/>
      <c r="TGC89" s="4"/>
      <c r="TGD89" s="4"/>
      <c r="TGE89" s="4"/>
      <c r="TGF89" s="4"/>
      <c r="TGG89" s="4"/>
      <c r="TGH89" s="4"/>
      <c r="TGI89" s="4"/>
      <c r="TGJ89" s="4"/>
      <c r="TGK89" s="4"/>
      <c r="TGL89" s="4"/>
      <c r="TGM89" s="4"/>
      <c r="TGN89" s="4"/>
      <c r="TGO89" s="4"/>
      <c r="TGP89" s="4"/>
      <c r="TGQ89" s="4"/>
      <c r="TGR89" s="4"/>
      <c r="TGS89" s="4"/>
      <c r="TGT89" s="4"/>
      <c r="TGU89" s="4"/>
      <c r="TGV89" s="4"/>
      <c r="TGW89" s="4"/>
      <c r="TGX89" s="4"/>
      <c r="TGY89" s="4"/>
      <c r="TGZ89" s="4"/>
      <c r="THA89" s="4"/>
      <c r="THB89" s="4"/>
      <c r="THC89" s="4"/>
      <c r="THD89" s="4"/>
      <c r="THE89" s="4"/>
      <c r="THF89" s="4"/>
      <c r="THG89" s="4"/>
      <c r="THH89" s="4"/>
      <c r="THI89" s="4"/>
      <c r="THJ89" s="4"/>
      <c r="THK89" s="4"/>
      <c r="THL89" s="4"/>
      <c r="THM89" s="4"/>
      <c r="THN89" s="4"/>
      <c r="THO89" s="4"/>
      <c r="THP89" s="4"/>
      <c r="THQ89" s="4"/>
      <c r="THR89" s="4"/>
      <c r="THS89" s="4"/>
      <c r="THT89" s="4"/>
      <c r="THU89" s="4"/>
      <c r="THV89" s="4"/>
      <c r="THW89" s="4"/>
      <c r="THX89" s="4"/>
      <c r="THY89" s="4"/>
      <c r="THZ89" s="4"/>
      <c r="TIA89" s="4"/>
      <c r="TIB89" s="4"/>
      <c r="TIC89" s="4"/>
      <c r="TID89" s="4"/>
      <c r="TIE89" s="4"/>
      <c r="TIF89" s="4"/>
      <c r="TIG89" s="4"/>
      <c r="TIH89" s="4"/>
      <c r="TII89" s="4"/>
      <c r="TIJ89" s="4"/>
      <c r="TIK89" s="4"/>
      <c r="TIL89" s="4"/>
      <c r="TIM89" s="4"/>
      <c r="TIN89" s="4"/>
      <c r="TIO89" s="4"/>
      <c r="TIP89" s="4"/>
      <c r="TIQ89" s="4"/>
      <c r="TIR89" s="4"/>
      <c r="TIS89" s="4"/>
      <c r="TIT89" s="4"/>
      <c r="TIU89" s="4"/>
      <c r="TIV89" s="4"/>
      <c r="TIW89" s="4"/>
      <c r="TIX89" s="4"/>
      <c r="TIY89" s="4"/>
      <c r="TIZ89" s="4"/>
      <c r="TJA89" s="4"/>
      <c r="TJB89" s="4"/>
      <c r="TJC89" s="4"/>
      <c r="TJD89" s="4"/>
      <c r="TJE89" s="4"/>
      <c r="TJF89" s="4"/>
      <c r="TJG89" s="4"/>
      <c r="TJH89" s="4"/>
      <c r="TJI89" s="4"/>
      <c r="TJJ89" s="4"/>
      <c r="TJK89" s="4"/>
      <c r="TJL89" s="4"/>
      <c r="TJM89" s="4"/>
      <c r="TJN89" s="4"/>
      <c r="TJO89" s="4"/>
      <c r="TJP89" s="4"/>
      <c r="TJQ89" s="4"/>
      <c r="TJR89" s="4"/>
      <c r="TJS89" s="4"/>
      <c r="TJT89" s="4"/>
      <c r="TJU89" s="4"/>
      <c r="TJV89" s="4"/>
      <c r="TJW89" s="4"/>
      <c r="TJX89" s="4"/>
      <c r="TJY89" s="4"/>
      <c r="TJZ89" s="4"/>
      <c r="TKA89" s="4"/>
      <c r="TKB89" s="4"/>
      <c r="TKC89" s="4"/>
      <c r="TKD89" s="4"/>
      <c r="TKE89" s="4"/>
      <c r="TKF89" s="4"/>
      <c r="TKG89" s="4"/>
      <c r="TKH89" s="4"/>
      <c r="TKI89" s="4"/>
      <c r="TKJ89" s="4"/>
      <c r="TKK89" s="4"/>
      <c r="TKL89" s="4"/>
      <c r="TKM89" s="4"/>
      <c r="TKN89" s="4"/>
      <c r="TKO89" s="4"/>
      <c r="TKP89" s="4"/>
      <c r="TKQ89" s="4"/>
      <c r="TKR89" s="4"/>
      <c r="TKS89" s="4"/>
      <c r="TKT89" s="4"/>
      <c r="TKU89" s="4"/>
      <c r="TKV89" s="4"/>
      <c r="TKW89" s="4"/>
      <c r="TKX89" s="4"/>
      <c r="TKY89" s="4"/>
      <c r="TKZ89" s="4"/>
      <c r="TLA89" s="4"/>
      <c r="TLB89" s="4"/>
      <c r="TLC89" s="4"/>
      <c r="TLD89" s="4"/>
      <c r="TLE89" s="4"/>
      <c r="TLF89" s="4"/>
      <c r="TLG89" s="4"/>
      <c r="TLH89" s="4"/>
      <c r="TLI89" s="4"/>
      <c r="TLJ89" s="4"/>
      <c r="TLK89" s="4"/>
      <c r="TLL89" s="4"/>
      <c r="TLM89" s="4"/>
      <c r="TLN89" s="4"/>
      <c r="TLO89" s="4"/>
      <c r="TLP89" s="4"/>
      <c r="TLQ89" s="4"/>
      <c r="TLR89" s="4"/>
      <c r="TLS89" s="4"/>
      <c r="TLT89" s="4"/>
      <c r="TLU89" s="4"/>
      <c r="TLV89" s="4"/>
      <c r="TLW89" s="4"/>
      <c r="TLX89" s="4"/>
      <c r="TLY89" s="4"/>
      <c r="TLZ89" s="4"/>
      <c r="TMA89" s="4"/>
      <c r="TMB89" s="4"/>
      <c r="TMC89" s="4"/>
      <c r="TMD89" s="4"/>
      <c r="TME89" s="4"/>
      <c r="TMF89" s="4"/>
      <c r="TMG89" s="4"/>
      <c r="TMH89" s="4"/>
      <c r="TMI89" s="4"/>
      <c r="TMJ89" s="4"/>
      <c r="TMK89" s="4"/>
      <c r="TML89" s="4"/>
      <c r="TMM89" s="4"/>
      <c r="TMN89" s="4"/>
      <c r="TMO89" s="4"/>
      <c r="TMP89" s="4"/>
      <c r="TMQ89" s="4"/>
      <c r="TMR89" s="4"/>
      <c r="TMS89" s="4"/>
      <c r="TMT89" s="4"/>
      <c r="TMU89" s="4"/>
      <c r="TMV89" s="4"/>
      <c r="TMW89" s="4"/>
      <c r="TMX89" s="4"/>
      <c r="TMY89" s="4"/>
      <c r="TMZ89" s="4"/>
      <c r="TNA89" s="4"/>
      <c r="TNB89" s="4"/>
      <c r="TNC89" s="4"/>
      <c r="TND89" s="4"/>
      <c r="TNE89" s="4"/>
      <c r="TNF89" s="4"/>
      <c r="TNG89" s="4"/>
      <c r="TNH89" s="4"/>
      <c r="TNI89" s="4"/>
      <c r="TNJ89" s="4"/>
      <c r="TNK89" s="4"/>
      <c r="TNL89" s="4"/>
      <c r="TNM89" s="4"/>
      <c r="TNN89" s="4"/>
      <c r="TNO89" s="4"/>
      <c r="TNP89" s="4"/>
      <c r="TNQ89" s="4"/>
      <c r="TNR89" s="4"/>
      <c r="TNS89" s="4"/>
      <c r="TNT89" s="4"/>
      <c r="TNU89" s="4"/>
      <c r="TNV89" s="4"/>
      <c r="TNW89" s="4"/>
      <c r="TNX89" s="4"/>
      <c r="TNY89" s="4"/>
      <c r="TNZ89" s="4"/>
      <c r="TOA89" s="4"/>
      <c r="TOB89" s="4"/>
      <c r="TOC89" s="4"/>
      <c r="TOD89" s="4"/>
      <c r="TOE89" s="4"/>
      <c r="TOF89" s="4"/>
      <c r="TOG89" s="4"/>
      <c r="TOH89" s="4"/>
      <c r="TOI89" s="4"/>
      <c r="TOJ89" s="4"/>
      <c r="TOK89" s="4"/>
      <c r="TOL89" s="4"/>
      <c r="TOM89" s="4"/>
      <c r="TON89" s="4"/>
      <c r="TOO89" s="4"/>
      <c r="TOP89" s="4"/>
      <c r="TOQ89" s="4"/>
      <c r="TOR89" s="4"/>
      <c r="TOS89" s="4"/>
      <c r="TOT89" s="4"/>
      <c r="TOU89" s="4"/>
      <c r="TOV89" s="4"/>
      <c r="TOW89" s="4"/>
      <c r="TOX89" s="4"/>
      <c r="TOY89" s="4"/>
      <c r="TOZ89" s="4"/>
      <c r="TPA89" s="4"/>
      <c r="TPB89" s="4"/>
      <c r="TPC89" s="4"/>
      <c r="TPD89" s="4"/>
      <c r="TPE89" s="4"/>
      <c r="TPF89" s="4"/>
      <c r="TPG89" s="4"/>
      <c r="TPH89" s="4"/>
      <c r="TPI89" s="4"/>
      <c r="TPJ89" s="4"/>
      <c r="TPK89" s="4"/>
      <c r="TPL89" s="4"/>
      <c r="TPM89" s="4"/>
      <c r="TPN89" s="4"/>
      <c r="TPO89" s="4"/>
      <c r="TPP89" s="4"/>
      <c r="TPQ89" s="4"/>
      <c r="TPR89" s="4"/>
      <c r="TPS89" s="4"/>
      <c r="TPT89" s="4"/>
      <c r="TPU89" s="4"/>
      <c r="TPV89" s="4"/>
      <c r="TPW89" s="4"/>
      <c r="TPX89" s="4"/>
      <c r="TPY89" s="4"/>
      <c r="TPZ89" s="4"/>
      <c r="TQA89" s="4"/>
      <c r="TQB89" s="4"/>
      <c r="TQC89" s="4"/>
      <c r="TQD89" s="4"/>
      <c r="TQE89" s="4"/>
      <c r="TQF89" s="4"/>
      <c r="TQG89" s="4"/>
      <c r="TQH89" s="4"/>
      <c r="TQI89" s="4"/>
      <c r="TQJ89" s="4"/>
      <c r="TQK89" s="4"/>
      <c r="TQL89" s="4"/>
      <c r="TQM89" s="4"/>
      <c r="TQN89" s="4"/>
      <c r="TQO89" s="4"/>
      <c r="TQP89" s="4"/>
      <c r="TQQ89" s="4"/>
      <c r="TQR89" s="4"/>
      <c r="TQS89" s="4"/>
      <c r="TQT89" s="4"/>
      <c r="TQU89" s="4"/>
      <c r="TQV89" s="4"/>
      <c r="TQW89" s="4"/>
      <c r="TQX89" s="4"/>
      <c r="TQY89" s="4"/>
      <c r="TQZ89" s="4"/>
      <c r="TRA89" s="4"/>
      <c r="TRB89" s="4"/>
      <c r="TRC89" s="4"/>
      <c r="TRD89" s="4"/>
      <c r="TRE89" s="4"/>
      <c r="TRF89" s="4"/>
      <c r="TRG89" s="4"/>
      <c r="TRH89" s="4"/>
      <c r="TRI89" s="4"/>
      <c r="TRJ89" s="4"/>
      <c r="TRK89" s="4"/>
      <c r="TRL89" s="4"/>
      <c r="TRM89" s="4"/>
      <c r="TRN89" s="4"/>
      <c r="TRO89" s="4"/>
      <c r="TRP89" s="4"/>
      <c r="TRQ89" s="4"/>
      <c r="TRR89" s="4"/>
      <c r="TRS89" s="4"/>
      <c r="TRT89" s="4"/>
      <c r="TRU89" s="4"/>
      <c r="TRV89" s="4"/>
      <c r="TRW89" s="4"/>
      <c r="TRX89" s="4"/>
      <c r="TRY89" s="4"/>
      <c r="TRZ89" s="4"/>
      <c r="TSA89" s="4"/>
      <c r="TSB89" s="4"/>
      <c r="TSC89" s="4"/>
      <c r="TSD89" s="4"/>
      <c r="TSE89" s="4"/>
      <c r="TSF89" s="4"/>
      <c r="TSG89" s="4"/>
      <c r="TSH89" s="4"/>
      <c r="TSI89" s="4"/>
      <c r="TSJ89" s="4"/>
      <c r="TSK89" s="4"/>
      <c r="TSL89" s="4"/>
      <c r="TSM89" s="4"/>
      <c r="TSN89" s="4"/>
      <c r="TSO89" s="4"/>
      <c r="TSP89" s="4"/>
      <c r="TSQ89" s="4"/>
      <c r="TSR89" s="4"/>
      <c r="TSS89" s="4"/>
      <c r="TST89" s="4"/>
      <c r="TSU89" s="4"/>
      <c r="TSV89" s="4"/>
      <c r="TSW89" s="4"/>
      <c r="TSX89" s="4"/>
      <c r="TSY89" s="4"/>
      <c r="TSZ89" s="4"/>
      <c r="TTA89" s="4"/>
      <c r="TTB89" s="4"/>
      <c r="TTC89" s="4"/>
      <c r="TTD89" s="4"/>
      <c r="TTE89" s="4"/>
      <c r="TTF89" s="4"/>
      <c r="TTG89" s="4"/>
      <c r="TTH89" s="4"/>
      <c r="TTI89" s="4"/>
      <c r="TTJ89" s="4"/>
      <c r="TTK89" s="4"/>
      <c r="TTL89" s="4"/>
      <c r="TTM89" s="4"/>
      <c r="TTN89" s="4"/>
      <c r="TTO89" s="4"/>
      <c r="TTP89" s="4"/>
      <c r="TTQ89" s="4"/>
      <c r="TTR89" s="4"/>
      <c r="TTS89" s="4"/>
      <c r="TTT89" s="4"/>
      <c r="TTU89" s="4"/>
      <c r="TTV89" s="4"/>
      <c r="TTW89" s="4"/>
      <c r="TTX89" s="4"/>
      <c r="TTY89" s="4"/>
      <c r="TTZ89" s="4"/>
      <c r="TUA89" s="4"/>
      <c r="TUB89" s="4"/>
      <c r="TUC89" s="4"/>
      <c r="TUD89" s="4"/>
      <c r="TUE89" s="4"/>
      <c r="TUF89" s="4"/>
      <c r="TUG89" s="4"/>
      <c r="TUH89" s="4"/>
      <c r="TUI89" s="4"/>
      <c r="TUJ89" s="4"/>
      <c r="TUK89" s="4"/>
      <c r="TUL89" s="4"/>
      <c r="TUM89" s="4"/>
      <c r="TUN89" s="4"/>
      <c r="TUO89" s="4"/>
      <c r="TUP89" s="4"/>
      <c r="TUQ89" s="4"/>
      <c r="TUR89" s="4"/>
      <c r="TUS89" s="4"/>
      <c r="TUT89" s="4"/>
      <c r="TUU89" s="4"/>
      <c r="TUV89" s="4"/>
      <c r="TUW89" s="4"/>
      <c r="TUX89" s="4"/>
      <c r="TUY89" s="4"/>
      <c r="TUZ89" s="4"/>
      <c r="TVA89" s="4"/>
      <c r="TVB89" s="4"/>
      <c r="TVC89" s="4"/>
      <c r="TVD89" s="4"/>
      <c r="TVE89" s="4"/>
      <c r="TVF89" s="4"/>
      <c r="TVG89" s="4"/>
      <c r="TVH89" s="4"/>
      <c r="TVI89" s="4"/>
      <c r="TVJ89" s="4"/>
      <c r="TVK89" s="4"/>
      <c r="TVL89" s="4"/>
      <c r="TVM89" s="4"/>
      <c r="TVN89" s="4"/>
      <c r="TVO89" s="4"/>
      <c r="TVP89" s="4"/>
      <c r="TVQ89" s="4"/>
      <c r="TVR89" s="4"/>
      <c r="TVS89" s="4"/>
      <c r="TVT89" s="4"/>
      <c r="TVU89" s="4"/>
      <c r="TVV89" s="4"/>
      <c r="TVW89" s="4"/>
      <c r="TVX89" s="4"/>
      <c r="TVY89" s="4"/>
      <c r="TVZ89" s="4"/>
      <c r="TWA89" s="4"/>
      <c r="TWB89" s="4"/>
      <c r="TWC89" s="4"/>
      <c r="TWD89" s="4"/>
      <c r="TWE89" s="4"/>
      <c r="TWF89" s="4"/>
      <c r="TWG89" s="4"/>
      <c r="TWH89" s="4"/>
      <c r="TWI89" s="4"/>
      <c r="TWJ89" s="4"/>
      <c r="TWK89" s="4"/>
      <c r="TWL89" s="4"/>
      <c r="TWM89" s="4"/>
      <c r="TWN89" s="4"/>
      <c r="TWO89" s="4"/>
      <c r="TWP89" s="4"/>
      <c r="TWQ89" s="4"/>
      <c r="TWR89" s="4"/>
      <c r="TWS89" s="4"/>
      <c r="TWT89" s="4"/>
      <c r="TWU89" s="4"/>
      <c r="TWV89" s="4"/>
      <c r="TWW89" s="4"/>
      <c r="TWX89" s="4"/>
      <c r="TWY89" s="4"/>
      <c r="TWZ89" s="4"/>
      <c r="TXA89" s="4"/>
      <c r="TXB89" s="4"/>
      <c r="TXC89" s="4"/>
      <c r="TXD89" s="4"/>
      <c r="TXE89" s="4"/>
      <c r="TXF89" s="4"/>
      <c r="TXG89" s="4"/>
      <c r="TXH89" s="4"/>
      <c r="TXI89" s="4"/>
      <c r="TXJ89" s="4"/>
      <c r="TXK89" s="4"/>
      <c r="TXL89" s="4"/>
      <c r="TXM89" s="4"/>
      <c r="TXN89" s="4"/>
      <c r="TXO89" s="4"/>
      <c r="TXP89" s="4"/>
      <c r="TXQ89" s="4"/>
      <c r="TXR89" s="4"/>
      <c r="TXS89" s="4"/>
      <c r="TXT89" s="4"/>
      <c r="TXU89" s="4"/>
      <c r="TXV89" s="4"/>
      <c r="TXW89" s="4"/>
      <c r="TXX89" s="4"/>
      <c r="TXY89" s="4"/>
      <c r="TXZ89" s="4"/>
      <c r="TYA89" s="4"/>
      <c r="TYB89" s="4"/>
      <c r="TYC89" s="4"/>
      <c r="TYD89" s="4"/>
      <c r="TYE89" s="4"/>
      <c r="TYF89" s="4"/>
      <c r="TYG89" s="4"/>
      <c r="TYH89" s="4"/>
      <c r="TYI89" s="4"/>
      <c r="TYJ89" s="4"/>
      <c r="TYK89" s="4"/>
      <c r="TYL89" s="4"/>
      <c r="TYM89" s="4"/>
      <c r="TYN89" s="4"/>
      <c r="TYO89" s="4"/>
      <c r="TYP89" s="4"/>
      <c r="TYQ89" s="4"/>
      <c r="TYR89" s="4"/>
      <c r="TYS89" s="4"/>
      <c r="TYT89" s="4"/>
      <c r="TYU89" s="4"/>
      <c r="TYV89" s="4"/>
      <c r="TYW89" s="4"/>
      <c r="TYX89" s="4"/>
      <c r="TYY89" s="4"/>
      <c r="TYZ89" s="4"/>
      <c r="TZA89" s="4"/>
      <c r="TZB89" s="4"/>
      <c r="TZC89" s="4"/>
      <c r="TZD89" s="4"/>
      <c r="TZE89" s="4"/>
      <c r="TZF89" s="4"/>
      <c r="TZG89" s="4"/>
      <c r="TZH89" s="4"/>
      <c r="TZI89" s="4"/>
      <c r="TZJ89" s="4"/>
      <c r="TZK89" s="4"/>
      <c r="TZL89" s="4"/>
      <c r="TZM89" s="4"/>
      <c r="TZN89" s="4"/>
      <c r="TZO89" s="4"/>
      <c r="TZP89" s="4"/>
      <c r="TZQ89" s="4"/>
      <c r="TZR89" s="4"/>
      <c r="TZS89" s="4"/>
      <c r="TZT89" s="4"/>
      <c r="TZU89" s="4"/>
      <c r="TZV89" s="4"/>
      <c r="TZW89" s="4"/>
      <c r="TZX89" s="4"/>
      <c r="TZY89" s="4"/>
      <c r="TZZ89" s="4"/>
      <c r="UAA89" s="4"/>
      <c r="UAB89" s="4"/>
      <c r="UAC89" s="4"/>
      <c r="UAD89" s="4"/>
      <c r="UAE89" s="4"/>
      <c r="UAF89" s="4"/>
      <c r="UAG89" s="4"/>
      <c r="UAH89" s="4"/>
      <c r="UAI89" s="4"/>
      <c r="UAJ89" s="4"/>
      <c r="UAK89" s="4"/>
      <c r="UAL89" s="4"/>
      <c r="UAM89" s="4"/>
      <c r="UAN89" s="4"/>
      <c r="UAO89" s="4"/>
      <c r="UAP89" s="4"/>
      <c r="UAQ89" s="4"/>
      <c r="UAR89" s="4"/>
      <c r="UAS89" s="4"/>
      <c r="UAT89" s="4"/>
      <c r="UAU89" s="4"/>
      <c r="UAV89" s="4"/>
      <c r="UAW89" s="4"/>
      <c r="UAX89" s="4"/>
      <c r="UAY89" s="4"/>
      <c r="UAZ89" s="4"/>
      <c r="UBA89" s="4"/>
      <c r="UBB89" s="4"/>
      <c r="UBC89" s="4"/>
      <c r="UBD89" s="4"/>
      <c r="UBE89" s="4"/>
      <c r="UBF89" s="4"/>
      <c r="UBG89" s="4"/>
      <c r="UBH89" s="4"/>
      <c r="UBI89" s="4"/>
      <c r="UBJ89" s="4"/>
      <c r="UBK89" s="4"/>
      <c r="UBL89" s="4"/>
      <c r="UBM89" s="4"/>
      <c r="UBN89" s="4"/>
      <c r="UBO89" s="4"/>
      <c r="UBP89" s="4"/>
      <c r="UBQ89" s="4"/>
      <c r="UBR89" s="4"/>
      <c r="UBS89" s="4"/>
      <c r="UBT89" s="4"/>
      <c r="UBU89" s="4"/>
      <c r="UBV89" s="4"/>
      <c r="UBW89" s="4"/>
      <c r="UBX89" s="4"/>
      <c r="UBY89" s="4"/>
      <c r="UBZ89" s="4"/>
      <c r="UCA89" s="4"/>
      <c r="UCB89" s="4"/>
      <c r="UCC89" s="4"/>
      <c r="UCD89" s="4"/>
      <c r="UCE89" s="4"/>
      <c r="UCF89" s="4"/>
      <c r="UCG89" s="4"/>
      <c r="UCH89" s="4"/>
      <c r="UCI89" s="4"/>
      <c r="UCJ89" s="4"/>
      <c r="UCK89" s="4"/>
      <c r="UCL89" s="4"/>
      <c r="UCM89" s="4"/>
      <c r="UCN89" s="4"/>
      <c r="UCO89" s="4"/>
      <c r="UCP89" s="4"/>
      <c r="UCQ89" s="4"/>
      <c r="UCR89" s="4"/>
      <c r="UCS89" s="4"/>
      <c r="UCT89" s="4"/>
      <c r="UCU89" s="4"/>
      <c r="UCV89" s="4"/>
      <c r="UCW89" s="4"/>
      <c r="UCX89" s="4"/>
      <c r="UCY89" s="4"/>
      <c r="UCZ89" s="4"/>
      <c r="UDA89" s="4"/>
      <c r="UDB89" s="4"/>
      <c r="UDC89" s="4"/>
      <c r="UDD89" s="4"/>
      <c r="UDE89" s="4"/>
      <c r="UDF89" s="4"/>
      <c r="UDG89" s="4"/>
      <c r="UDH89" s="4"/>
      <c r="UDI89" s="4"/>
      <c r="UDJ89" s="4"/>
      <c r="UDK89" s="4"/>
      <c r="UDL89" s="4"/>
      <c r="UDM89" s="4"/>
      <c r="UDN89" s="4"/>
      <c r="UDO89" s="4"/>
      <c r="UDP89" s="4"/>
      <c r="UDQ89" s="4"/>
      <c r="UDR89" s="4"/>
      <c r="UDS89" s="4"/>
      <c r="UDT89" s="4"/>
      <c r="UDU89" s="4"/>
      <c r="UDV89" s="4"/>
      <c r="UDW89" s="4"/>
      <c r="UDX89" s="4"/>
      <c r="UDY89" s="4"/>
      <c r="UDZ89" s="4"/>
      <c r="UEA89" s="4"/>
      <c r="UEB89" s="4"/>
      <c r="UEC89" s="4"/>
      <c r="UED89" s="4"/>
      <c r="UEE89" s="4"/>
      <c r="UEF89" s="4"/>
      <c r="UEG89" s="4"/>
      <c r="UEH89" s="4"/>
      <c r="UEI89" s="4"/>
      <c r="UEJ89" s="4"/>
      <c r="UEK89" s="4"/>
      <c r="UEL89" s="4"/>
      <c r="UEM89" s="4"/>
      <c r="UEN89" s="4"/>
      <c r="UEO89" s="4"/>
      <c r="UEP89" s="4"/>
      <c r="UEQ89" s="4"/>
      <c r="UER89" s="4"/>
      <c r="UES89" s="4"/>
      <c r="UET89" s="4"/>
      <c r="UEU89" s="4"/>
      <c r="UEV89" s="4"/>
      <c r="UEW89" s="4"/>
      <c r="UEX89" s="4"/>
      <c r="UEY89" s="4"/>
      <c r="UEZ89" s="4"/>
      <c r="UFA89" s="4"/>
      <c r="UFB89" s="4"/>
      <c r="UFC89" s="4"/>
      <c r="UFD89" s="4"/>
      <c r="UFE89" s="4"/>
      <c r="UFF89" s="4"/>
      <c r="UFG89" s="4"/>
      <c r="UFH89" s="4"/>
      <c r="UFI89" s="4"/>
      <c r="UFJ89" s="4"/>
      <c r="UFK89" s="4"/>
      <c r="UFL89" s="4"/>
      <c r="UFM89" s="4"/>
      <c r="UFN89" s="4"/>
      <c r="UFO89" s="4"/>
      <c r="UFP89" s="4"/>
      <c r="UFQ89" s="4"/>
      <c r="UFR89" s="4"/>
      <c r="UFS89" s="4"/>
      <c r="UFT89" s="4"/>
      <c r="UFU89" s="4"/>
      <c r="UFV89" s="4"/>
      <c r="UFW89" s="4"/>
      <c r="UFX89" s="4"/>
      <c r="UFY89" s="4"/>
      <c r="UFZ89" s="4"/>
      <c r="UGA89" s="4"/>
      <c r="UGB89" s="4"/>
      <c r="UGC89" s="4"/>
      <c r="UGD89" s="4"/>
      <c r="UGE89" s="4"/>
      <c r="UGF89" s="4"/>
      <c r="UGG89" s="4"/>
      <c r="UGH89" s="4"/>
      <c r="UGI89" s="4"/>
      <c r="UGJ89" s="4"/>
      <c r="UGK89" s="4"/>
      <c r="UGL89" s="4"/>
      <c r="UGM89" s="4"/>
      <c r="UGN89" s="4"/>
      <c r="UGO89" s="4"/>
      <c r="UGP89" s="4"/>
      <c r="UGQ89" s="4"/>
      <c r="UGR89" s="4"/>
      <c r="UGS89" s="4"/>
      <c r="UGT89" s="4"/>
      <c r="UGU89" s="4"/>
      <c r="UGV89" s="4"/>
      <c r="UGW89" s="4"/>
      <c r="UGX89" s="4"/>
      <c r="UGY89" s="4"/>
      <c r="UGZ89" s="4"/>
      <c r="UHA89" s="4"/>
      <c r="UHB89" s="4"/>
      <c r="UHC89" s="4"/>
      <c r="UHD89" s="4"/>
      <c r="UHE89" s="4"/>
      <c r="UHF89" s="4"/>
      <c r="UHG89" s="4"/>
      <c r="UHH89" s="4"/>
      <c r="UHI89" s="4"/>
      <c r="UHJ89" s="4"/>
      <c r="UHK89" s="4"/>
      <c r="UHL89" s="4"/>
      <c r="UHM89" s="4"/>
      <c r="UHN89" s="4"/>
      <c r="UHO89" s="4"/>
      <c r="UHP89" s="4"/>
      <c r="UHQ89" s="4"/>
      <c r="UHR89" s="4"/>
      <c r="UHS89" s="4"/>
      <c r="UHT89" s="4"/>
      <c r="UHU89" s="4"/>
      <c r="UHV89" s="4"/>
      <c r="UHW89" s="4"/>
      <c r="UHX89" s="4"/>
      <c r="UHY89" s="4"/>
      <c r="UHZ89" s="4"/>
      <c r="UIA89" s="4"/>
      <c r="UIB89" s="4"/>
      <c r="UIC89" s="4"/>
      <c r="UID89" s="4"/>
      <c r="UIE89" s="4"/>
      <c r="UIF89" s="4"/>
      <c r="UIG89" s="4"/>
      <c r="UIH89" s="4"/>
      <c r="UII89" s="4"/>
      <c r="UIJ89" s="4"/>
      <c r="UIK89" s="4"/>
      <c r="UIL89" s="4"/>
      <c r="UIM89" s="4"/>
      <c r="UIN89" s="4"/>
      <c r="UIO89" s="4"/>
      <c r="UIP89" s="4"/>
      <c r="UIQ89" s="4"/>
      <c r="UIR89" s="4"/>
      <c r="UIS89" s="4"/>
      <c r="UIT89" s="4"/>
      <c r="UIU89" s="4"/>
      <c r="UIV89" s="4"/>
      <c r="UIW89" s="4"/>
      <c r="UIX89" s="4"/>
      <c r="UIY89" s="4"/>
      <c r="UIZ89" s="4"/>
      <c r="UJA89" s="4"/>
      <c r="UJB89" s="4"/>
      <c r="UJC89" s="4"/>
      <c r="UJD89" s="4"/>
      <c r="UJE89" s="4"/>
      <c r="UJF89" s="4"/>
      <c r="UJG89" s="4"/>
      <c r="UJH89" s="4"/>
      <c r="UJI89" s="4"/>
      <c r="UJJ89" s="4"/>
      <c r="UJK89" s="4"/>
      <c r="UJL89" s="4"/>
      <c r="UJM89" s="4"/>
      <c r="UJN89" s="4"/>
      <c r="UJO89" s="4"/>
      <c r="UJP89" s="4"/>
      <c r="UJQ89" s="4"/>
      <c r="UJR89" s="4"/>
      <c r="UJS89" s="4"/>
      <c r="UJT89" s="4"/>
      <c r="UJU89" s="4"/>
      <c r="UJV89" s="4"/>
      <c r="UJW89" s="4"/>
      <c r="UJX89" s="4"/>
      <c r="UJY89" s="4"/>
      <c r="UJZ89" s="4"/>
      <c r="UKA89" s="4"/>
      <c r="UKB89" s="4"/>
      <c r="UKC89" s="4"/>
      <c r="UKD89" s="4"/>
      <c r="UKE89" s="4"/>
      <c r="UKF89" s="4"/>
      <c r="UKG89" s="4"/>
      <c r="UKH89" s="4"/>
      <c r="UKI89" s="4"/>
      <c r="UKJ89" s="4"/>
      <c r="UKK89" s="4"/>
      <c r="UKL89" s="4"/>
      <c r="UKM89" s="4"/>
      <c r="UKN89" s="4"/>
      <c r="UKO89" s="4"/>
      <c r="UKP89" s="4"/>
      <c r="UKQ89" s="4"/>
      <c r="UKR89" s="4"/>
      <c r="UKS89" s="4"/>
      <c r="UKT89" s="4"/>
      <c r="UKU89" s="4"/>
      <c r="UKV89" s="4"/>
      <c r="UKW89" s="4"/>
      <c r="UKX89" s="4"/>
      <c r="UKY89" s="4"/>
      <c r="UKZ89" s="4"/>
      <c r="ULA89" s="4"/>
      <c r="ULB89" s="4"/>
      <c r="ULC89" s="4"/>
      <c r="ULD89" s="4"/>
      <c r="ULE89" s="4"/>
      <c r="ULF89" s="4"/>
      <c r="ULG89" s="4"/>
      <c r="ULH89" s="4"/>
      <c r="ULI89" s="4"/>
      <c r="ULJ89" s="4"/>
      <c r="ULK89" s="4"/>
      <c r="ULL89" s="4"/>
      <c r="ULM89" s="4"/>
      <c r="ULN89" s="4"/>
      <c r="ULO89" s="4"/>
      <c r="ULP89" s="4"/>
      <c r="ULQ89" s="4"/>
      <c r="ULR89" s="4"/>
      <c r="ULS89" s="4"/>
      <c r="ULT89" s="4"/>
      <c r="ULU89" s="4"/>
      <c r="ULV89" s="4"/>
      <c r="ULW89" s="4"/>
      <c r="ULX89" s="4"/>
      <c r="ULY89" s="4"/>
      <c r="ULZ89" s="4"/>
      <c r="UMA89" s="4"/>
      <c r="UMB89" s="4"/>
      <c r="UMC89" s="4"/>
      <c r="UMD89" s="4"/>
      <c r="UME89" s="4"/>
      <c r="UMF89" s="4"/>
      <c r="UMG89" s="4"/>
      <c r="UMH89" s="4"/>
      <c r="UMI89" s="4"/>
      <c r="UMJ89" s="4"/>
      <c r="UMK89" s="4"/>
      <c r="UML89" s="4"/>
      <c r="UMM89" s="4"/>
      <c r="UMN89" s="4"/>
      <c r="UMO89" s="4"/>
      <c r="UMP89" s="4"/>
      <c r="UMQ89" s="4"/>
      <c r="UMR89" s="4"/>
      <c r="UMS89" s="4"/>
      <c r="UMT89" s="4"/>
      <c r="UMU89" s="4"/>
      <c r="UMV89" s="4"/>
      <c r="UMW89" s="4"/>
      <c r="UMX89" s="4"/>
      <c r="UMY89" s="4"/>
      <c r="UMZ89" s="4"/>
      <c r="UNA89" s="4"/>
      <c r="UNB89" s="4"/>
      <c r="UNC89" s="4"/>
      <c r="UND89" s="4"/>
      <c r="UNE89" s="4"/>
      <c r="UNF89" s="4"/>
      <c r="UNG89" s="4"/>
      <c r="UNH89" s="4"/>
      <c r="UNI89" s="4"/>
      <c r="UNJ89" s="4"/>
      <c r="UNK89" s="4"/>
      <c r="UNL89" s="4"/>
      <c r="UNM89" s="4"/>
      <c r="UNN89" s="4"/>
      <c r="UNO89" s="4"/>
      <c r="UNP89" s="4"/>
      <c r="UNQ89" s="4"/>
      <c r="UNR89" s="4"/>
      <c r="UNS89" s="4"/>
      <c r="UNT89" s="4"/>
      <c r="UNU89" s="4"/>
      <c r="UNV89" s="4"/>
      <c r="UNW89" s="4"/>
      <c r="UNX89" s="4"/>
      <c r="UNY89" s="4"/>
      <c r="UNZ89" s="4"/>
      <c r="UOA89" s="4"/>
      <c r="UOB89" s="4"/>
      <c r="UOC89" s="4"/>
      <c r="UOD89" s="4"/>
      <c r="UOE89" s="4"/>
      <c r="UOF89" s="4"/>
      <c r="UOG89" s="4"/>
      <c r="UOH89" s="4"/>
      <c r="UOI89" s="4"/>
      <c r="UOJ89" s="4"/>
      <c r="UOK89" s="4"/>
      <c r="UOL89" s="4"/>
      <c r="UOM89" s="4"/>
      <c r="UON89" s="4"/>
      <c r="UOO89" s="4"/>
      <c r="UOP89" s="4"/>
      <c r="UOQ89" s="4"/>
      <c r="UOR89" s="4"/>
      <c r="UOS89" s="4"/>
      <c r="UOT89" s="4"/>
      <c r="UOU89" s="4"/>
      <c r="UOV89" s="4"/>
      <c r="UOW89" s="4"/>
      <c r="UOX89" s="4"/>
      <c r="UOY89" s="4"/>
      <c r="UOZ89" s="4"/>
      <c r="UPA89" s="4"/>
      <c r="UPB89" s="4"/>
      <c r="UPC89" s="4"/>
      <c r="UPD89" s="4"/>
      <c r="UPE89" s="4"/>
      <c r="UPF89" s="4"/>
      <c r="UPG89" s="4"/>
      <c r="UPH89" s="4"/>
      <c r="UPI89" s="4"/>
      <c r="UPJ89" s="4"/>
      <c r="UPK89" s="4"/>
      <c r="UPL89" s="4"/>
      <c r="UPM89" s="4"/>
      <c r="UPN89" s="4"/>
      <c r="UPO89" s="4"/>
      <c r="UPP89" s="4"/>
      <c r="UPQ89" s="4"/>
      <c r="UPR89" s="4"/>
      <c r="UPS89" s="4"/>
      <c r="UPT89" s="4"/>
      <c r="UPU89" s="4"/>
      <c r="UPV89" s="4"/>
      <c r="UPW89" s="4"/>
      <c r="UPX89" s="4"/>
      <c r="UPY89" s="4"/>
      <c r="UPZ89" s="4"/>
      <c r="UQA89" s="4"/>
      <c r="UQB89" s="4"/>
      <c r="UQC89" s="4"/>
      <c r="UQD89" s="4"/>
      <c r="UQE89" s="4"/>
      <c r="UQF89" s="4"/>
      <c r="UQG89" s="4"/>
      <c r="UQH89" s="4"/>
      <c r="UQI89" s="4"/>
      <c r="UQJ89" s="4"/>
      <c r="UQK89" s="4"/>
      <c r="UQL89" s="4"/>
      <c r="UQM89" s="4"/>
      <c r="UQN89" s="4"/>
      <c r="UQO89" s="4"/>
      <c r="UQP89" s="4"/>
      <c r="UQQ89" s="4"/>
      <c r="UQR89" s="4"/>
      <c r="UQS89" s="4"/>
      <c r="UQT89" s="4"/>
      <c r="UQU89" s="4"/>
      <c r="UQV89" s="4"/>
      <c r="UQW89" s="4"/>
      <c r="UQX89" s="4"/>
      <c r="UQY89" s="4"/>
      <c r="UQZ89" s="4"/>
      <c r="URA89" s="4"/>
      <c r="URB89" s="4"/>
      <c r="URC89" s="4"/>
      <c r="URD89" s="4"/>
      <c r="URE89" s="4"/>
      <c r="URF89" s="4"/>
      <c r="URG89" s="4"/>
      <c r="URH89" s="4"/>
      <c r="URI89" s="4"/>
      <c r="URJ89" s="4"/>
      <c r="URK89" s="4"/>
      <c r="URL89" s="4"/>
      <c r="URM89" s="4"/>
      <c r="URN89" s="4"/>
      <c r="URO89" s="4"/>
      <c r="URP89" s="4"/>
      <c r="URQ89" s="4"/>
      <c r="URR89" s="4"/>
      <c r="URS89" s="4"/>
      <c r="URT89" s="4"/>
      <c r="URU89" s="4"/>
      <c r="URV89" s="4"/>
      <c r="URW89" s="4"/>
      <c r="URX89" s="4"/>
      <c r="URY89" s="4"/>
      <c r="URZ89" s="4"/>
      <c r="USA89" s="4"/>
      <c r="USB89" s="4"/>
      <c r="USC89" s="4"/>
      <c r="USD89" s="4"/>
      <c r="USE89" s="4"/>
      <c r="USF89" s="4"/>
      <c r="USG89" s="4"/>
      <c r="USH89" s="4"/>
      <c r="USI89" s="4"/>
      <c r="USJ89" s="4"/>
      <c r="USK89" s="4"/>
      <c r="USL89" s="4"/>
      <c r="USM89" s="4"/>
      <c r="USN89" s="4"/>
      <c r="USO89" s="4"/>
      <c r="USP89" s="4"/>
      <c r="USQ89" s="4"/>
      <c r="USR89" s="4"/>
      <c r="USS89" s="4"/>
      <c r="UST89" s="4"/>
      <c r="USU89" s="4"/>
      <c r="USV89" s="4"/>
      <c r="USW89" s="4"/>
      <c r="USX89" s="4"/>
      <c r="USY89" s="4"/>
      <c r="USZ89" s="4"/>
      <c r="UTA89" s="4"/>
      <c r="UTB89" s="4"/>
      <c r="UTC89" s="4"/>
      <c r="UTD89" s="4"/>
      <c r="UTE89" s="4"/>
      <c r="UTF89" s="4"/>
      <c r="UTG89" s="4"/>
      <c r="UTH89" s="4"/>
      <c r="UTI89" s="4"/>
      <c r="UTJ89" s="4"/>
      <c r="UTK89" s="4"/>
      <c r="UTL89" s="4"/>
      <c r="UTM89" s="4"/>
      <c r="UTN89" s="4"/>
      <c r="UTO89" s="4"/>
      <c r="UTP89" s="4"/>
      <c r="UTQ89" s="4"/>
      <c r="UTR89" s="4"/>
      <c r="UTS89" s="4"/>
      <c r="UTT89" s="4"/>
      <c r="UTU89" s="4"/>
      <c r="UTV89" s="4"/>
      <c r="UTW89" s="4"/>
      <c r="UTX89" s="4"/>
      <c r="UTY89" s="4"/>
      <c r="UTZ89" s="4"/>
      <c r="UUA89" s="4"/>
      <c r="UUB89" s="4"/>
      <c r="UUC89" s="4"/>
      <c r="UUD89" s="4"/>
      <c r="UUE89" s="4"/>
      <c r="UUF89" s="4"/>
      <c r="UUG89" s="4"/>
      <c r="UUH89" s="4"/>
      <c r="UUI89" s="4"/>
      <c r="UUJ89" s="4"/>
      <c r="UUK89" s="4"/>
      <c r="UUL89" s="4"/>
      <c r="UUM89" s="4"/>
      <c r="UUN89" s="4"/>
      <c r="UUO89" s="4"/>
      <c r="UUP89" s="4"/>
      <c r="UUQ89" s="4"/>
      <c r="UUR89" s="4"/>
      <c r="UUS89" s="4"/>
      <c r="UUT89" s="4"/>
      <c r="UUU89" s="4"/>
      <c r="UUV89" s="4"/>
      <c r="UUW89" s="4"/>
      <c r="UUX89" s="4"/>
      <c r="UUY89" s="4"/>
      <c r="UUZ89" s="4"/>
      <c r="UVA89" s="4"/>
      <c r="UVB89" s="4"/>
      <c r="UVC89" s="4"/>
      <c r="UVD89" s="4"/>
      <c r="UVE89" s="4"/>
      <c r="UVF89" s="4"/>
      <c r="UVG89" s="4"/>
      <c r="UVH89" s="4"/>
      <c r="UVI89" s="4"/>
      <c r="UVJ89" s="4"/>
      <c r="UVK89" s="4"/>
      <c r="UVL89" s="4"/>
      <c r="UVM89" s="4"/>
      <c r="UVN89" s="4"/>
      <c r="UVO89" s="4"/>
      <c r="UVP89" s="4"/>
      <c r="UVQ89" s="4"/>
      <c r="UVR89" s="4"/>
      <c r="UVS89" s="4"/>
      <c r="UVT89" s="4"/>
      <c r="UVU89" s="4"/>
      <c r="UVV89" s="4"/>
      <c r="UVW89" s="4"/>
      <c r="UVX89" s="4"/>
      <c r="UVY89" s="4"/>
      <c r="UVZ89" s="4"/>
      <c r="UWA89" s="4"/>
      <c r="UWB89" s="4"/>
      <c r="UWC89" s="4"/>
      <c r="UWD89" s="4"/>
      <c r="UWE89" s="4"/>
      <c r="UWF89" s="4"/>
      <c r="UWG89" s="4"/>
      <c r="UWH89" s="4"/>
      <c r="UWI89" s="4"/>
      <c r="UWJ89" s="4"/>
      <c r="UWK89" s="4"/>
      <c r="UWL89" s="4"/>
      <c r="UWM89" s="4"/>
      <c r="UWN89" s="4"/>
      <c r="UWO89" s="4"/>
      <c r="UWP89" s="4"/>
      <c r="UWQ89" s="4"/>
      <c r="UWR89" s="4"/>
      <c r="UWS89" s="4"/>
      <c r="UWT89" s="4"/>
      <c r="UWU89" s="4"/>
      <c r="UWV89" s="4"/>
      <c r="UWW89" s="4"/>
      <c r="UWX89" s="4"/>
      <c r="UWY89" s="4"/>
      <c r="UWZ89" s="4"/>
      <c r="UXA89" s="4"/>
      <c r="UXB89" s="4"/>
      <c r="UXC89" s="4"/>
      <c r="UXD89" s="4"/>
      <c r="UXE89" s="4"/>
      <c r="UXF89" s="4"/>
      <c r="UXG89" s="4"/>
      <c r="UXH89" s="4"/>
      <c r="UXI89" s="4"/>
      <c r="UXJ89" s="4"/>
      <c r="UXK89" s="4"/>
      <c r="UXL89" s="4"/>
      <c r="UXM89" s="4"/>
      <c r="UXN89" s="4"/>
      <c r="UXO89" s="4"/>
      <c r="UXP89" s="4"/>
      <c r="UXQ89" s="4"/>
      <c r="UXR89" s="4"/>
      <c r="UXS89" s="4"/>
      <c r="UXT89" s="4"/>
      <c r="UXU89" s="4"/>
      <c r="UXV89" s="4"/>
      <c r="UXW89" s="4"/>
      <c r="UXX89" s="4"/>
      <c r="UXY89" s="4"/>
      <c r="UXZ89" s="4"/>
      <c r="UYA89" s="4"/>
      <c r="UYB89" s="4"/>
      <c r="UYC89" s="4"/>
      <c r="UYD89" s="4"/>
      <c r="UYE89" s="4"/>
      <c r="UYF89" s="4"/>
      <c r="UYG89" s="4"/>
      <c r="UYH89" s="4"/>
      <c r="UYI89" s="4"/>
      <c r="UYJ89" s="4"/>
      <c r="UYK89" s="4"/>
      <c r="UYL89" s="4"/>
      <c r="UYM89" s="4"/>
      <c r="UYN89" s="4"/>
      <c r="UYO89" s="4"/>
      <c r="UYP89" s="4"/>
      <c r="UYQ89" s="4"/>
      <c r="UYR89" s="4"/>
      <c r="UYS89" s="4"/>
      <c r="UYT89" s="4"/>
      <c r="UYU89" s="4"/>
      <c r="UYV89" s="4"/>
      <c r="UYW89" s="4"/>
      <c r="UYX89" s="4"/>
      <c r="UYY89" s="4"/>
      <c r="UYZ89" s="4"/>
      <c r="UZA89" s="4"/>
      <c r="UZB89" s="4"/>
      <c r="UZC89" s="4"/>
      <c r="UZD89" s="4"/>
      <c r="UZE89" s="4"/>
      <c r="UZF89" s="4"/>
      <c r="UZG89" s="4"/>
      <c r="UZH89" s="4"/>
      <c r="UZI89" s="4"/>
      <c r="UZJ89" s="4"/>
      <c r="UZK89" s="4"/>
      <c r="UZL89" s="4"/>
      <c r="UZM89" s="4"/>
      <c r="UZN89" s="4"/>
      <c r="UZO89" s="4"/>
      <c r="UZP89" s="4"/>
      <c r="UZQ89" s="4"/>
      <c r="UZR89" s="4"/>
      <c r="UZS89" s="4"/>
      <c r="UZT89" s="4"/>
      <c r="UZU89" s="4"/>
      <c r="UZV89" s="4"/>
      <c r="UZW89" s="4"/>
      <c r="UZX89" s="4"/>
      <c r="UZY89" s="4"/>
      <c r="UZZ89" s="4"/>
      <c r="VAA89" s="4"/>
      <c r="VAB89" s="4"/>
      <c r="VAC89" s="4"/>
      <c r="VAD89" s="4"/>
      <c r="VAE89" s="4"/>
      <c r="VAF89" s="4"/>
      <c r="VAG89" s="4"/>
      <c r="VAH89" s="4"/>
      <c r="VAI89" s="4"/>
      <c r="VAJ89" s="4"/>
      <c r="VAK89" s="4"/>
      <c r="VAL89" s="4"/>
      <c r="VAM89" s="4"/>
      <c r="VAN89" s="4"/>
      <c r="VAO89" s="4"/>
      <c r="VAP89" s="4"/>
      <c r="VAQ89" s="4"/>
      <c r="VAR89" s="4"/>
      <c r="VAS89" s="4"/>
      <c r="VAT89" s="4"/>
      <c r="VAU89" s="4"/>
      <c r="VAV89" s="4"/>
      <c r="VAW89" s="4"/>
      <c r="VAX89" s="4"/>
      <c r="VAY89" s="4"/>
      <c r="VAZ89" s="4"/>
      <c r="VBA89" s="4"/>
      <c r="VBB89" s="4"/>
      <c r="VBC89" s="4"/>
      <c r="VBD89" s="4"/>
      <c r="VBE89" s="4"/>
      <c r="VBF89" s="4"/>
      <c r="VBG89" s="4"/>
      <c r="VBH89" s="4"/>
      <c r="VBI89" s="4"/>
      <c r="VBJ89" s="4"/>
      <c r="VBK89" s="4"/>
      <c r="VBL89" s="4"/>
      <c r="VBM89" s="4"/>
      <c r="VBN89" s="4"/>
      <c r="VBO89" s="4"/>
      <c r="VBP89" s="4"/>
      <c r="VBQ89" s="4"/>
      <c r="VBR89" s="4"/>
      <c r="VBS89" s="4"/>
      <c r="VBT89" s="4"/>
      <c r="VBU89" s="4"/>
      <c r="VBV89" s="4"/>
      <c r="VBW89" s="4"/>
      <c r="VBX89" s="4"/>
      <c r="VBY89" s="4"/>
      <c r="VBZ89" s="4"/>
      <c r="VCA89" s="4"/>
      <c r="VCB89" s="4"/>
      <c r="VCC89" s="4"/>
      <c r="VCD89" s="4"/>
      <c r="VCE89" s="4"/>
      <c r="VCF89" s="4"/>
      <c r="VCG89" s="4"/>
      <c r="VCH89" s="4"/>
      <c r="VCI89" s="4"/>
      <c r="VCJ89" s="4"/>
      <c r="VCK89" s="4"/>
      <c r="VCL89" s="4"/>
      <c r="VCM89" s="4"/>
      <c r="VCN89" s="4"/>
      <c r="VCO89" s="4"/>
      <c r="VCP89" s="4"/>
      <c r="VCQ89" s="4"/>
      <c r="VCR89" s="4"/>
      <c r="VCS89" s="4"/>
      <c r="VCT89" s="4"/>
      <c r="VCU89" s="4"/>
      <c r="VCV89" s="4"/>
      <c r="VCW89" s="4"/>
      <c r="VCX89" s="4"/>
      <c r="VCY89" s="4"/>
      <c r="VCZ89" s="4"/>
      <c r="VDA89" s="4"/>
      <c r="VDB89" s="4"/>
      <c r="VDC89" s="4"/>
      <c r="VDD89" s="4"/>
      <c r="VDE89" s="4"/>
      <c r="VDF89" s="4"/>
      <c r="VDG89" s="4"/>
      <c r="VDH89" s="4"/>
      <c r="VDI89" s="4"/>
      <c r="VDJ89" s="4"/>
      <c r="VDK89" s="4"/>
      <c r="VDL89" s="4"/>
      <c r="VDM89" s="4"/>
      <c r="VDN89" s="4"/>
      <c r="VDO89" s="4"/>
      <c r="VDP89" s="4"/>
      <c r="VDQ89" s="4"/>
      <c r="VDR89" s="4"/>
      <c r="VDS89" s="4"/>
      <c r="VDT89" s="4"/>
      <c r="VDU89" s="4"/>
      <c r="VDV89" s="4"/>
      <c r="VDW89" s="4"/>
      <c r="VDX89" s="4"/>
      <c r="VDY89" s="4"/>
      <c r="VDZ89" s="4"/>
      <c r="VEA89" s="4"/>
      <c r="VEB89" s="4"/>
      <c r="VEC89" s="4"/>
      <c r="VED89" s="4"/>
      <c r="VEE89" s="4"/>
      <c r="VEF89" s="4"/>
      <c r="VEG89" s="4"/>
      <c r="VEH89" s="4"/>
      <c r="VEI89" s="4"/>
      <c r="VEJ89" s="4"/>
      <c r="VEK89" s="4"/>
      <c r="VEL89" s="4"/>
      <c r="VEM89" s="4"/>
      <c r="VEN89" s="4"/>
      <c r="VEO89" s="4"/>
      <c r="VEP89" s="4"/>
      <c r="VEQ89" s="4"/>
      <c r="VER89" s="4"/>
      <c r="VES89" s="4"/>
      <c r="VET89" s="4"/>
      <c r="VEU89" s="4"/>
      <c r="VEV89" s="4"/>
      <c r="VEW89" s="4"/>
      <c r="VEX89" s="4"/>
      <c r="VEY89" s="4"/>
      <c r="VEZ89" s="4"/>
      <c r="VFA89" s="4"/>
      <c r="VFB89" s="4"/>
      <c r="VFC89" s="4"/>
      <c r="VFD89" s="4"/>
      <c r="VFE89" s="4"/>
      <c r="VFF89" s="4"/>
      <c r="VFG89" s="4"/>
      <c r="VFH89" s="4"/>
      <c r="VFI89" s="4"/>
      <c r="VFJ89" s="4"/>
      <c r="VFK89" s="4"/>
      <c r="VFL89" s="4"/>
      <c r="VFM89" s="4"/>
      <c r="VFN89" s="4"/>
      <c r="VFO89" s="4"/>
      <c r="VFP89" s="4"/>
      <c r="VFQ89" s="4"/>
      <c r="VFR89" s="4"/>
      <c r="VFS89" s="4"/>
      <c r="VFT89" s="4"/>
      <c r="VFU89" s="4"/>
      <c r="VFV89" s="4"/>
      <c r="VFW89" s="4"/>
      <c r="VFX89" s="4"/>
      <c r="VFY89" s="4"/>
      <c r="VFZ89" s="4"/>
      <c r="VGA89" s="4"/>
      <c r="VGB89" s="4"/>
      <c r="VGC89" s="4"/>
      <c r="VGD89" s="4"/>
      <c r="VGE89" s="4"/>
      <c r="VGF89" s="4"/>
      <c r="VGG89" s="4"/>
      <c r="VGH89" s="4"/>
      <c r="VGI89" s="4"/>
      <c r="VGJ89" s="4"/>
      <c r="VGK89" s="4"/>
      <c r="VGL89" s="4"/>
      <c r="VGM89" s="4"/>
      <c r="VGN89" s="4"/>
      <c r="VGO89" s="4"/>
      <c r="VGP89" s="4"/>
      <c r="VGQ89" s="4"/>
      <c r="VGR89" s="4"/>
      <c r="VGS89" s="4"/>
      <c r="VGT89" s="4"/>
      <c r="VGU89" s="4"/>
      <c r="VGV89" s="4"/>
      <c r="VGW89" s="4"/>
      <c r="VGX89" s="4"/>
      <c r="VGY89" s="4"/>
      <c r="VGZ89" s="4"/>
      <c r="VHA89" s="4"/>
      <c r="VHB89" s="4"/>
      <c r="VHC89" s="4"/>
      <c r="VHD89" s="4"/>
      <c r="VHE89" s="4"/>
      <c r="VHF89" s="4"/>
      <c r="VHG89" s="4"/>
      <c r="VHH89" s="4"/>
      <c r="VHI89" s="4"/>
      <c r="VHJ89" s="4"/>
      <c r="VHK89" s="4"/>
      <c r="VHL89" s="4"/>
      <c r="VHM89" s="4"/>
      <c r="VHN89" s="4"/>
      <c r="VHO89" s="4"/>
      <c r="VHP89" s="4"/>
      <c r="VHQ89" s="4"/>
      <c r="VHR89" s="4"/>
      <c r="VHS89" s="4"/>
      <c r="VHT89" s="4"/>
      <c r="VHU89" s="4"/>
      <c r="VHV89" s="4"/>
      <c r="VHW89" s="4"/>
      <c r="VHX89" s="4"/>
      <c r="VHY89" s="4"/>
      <c r="VHZ89" s="4"/>
      <c r="VIA89" s="4"/>
      <c r="VIB89" s="4"/>
      <c r="VIC89" s="4"/>
      <c r="VID89" s="4"/>
      <c r="VIE89" s="4"/>
      <c r="VIF89" s="4"/>
      <c r="VIG89" s="4"/>
      <c r="VIH89" s="4"/>
      <c r="VII89" s="4"/>
      <c r="VIJ89" s="4"/>
      <c r="VIK89" s="4"/>
      <c r="VIL89" s="4"/>
      <c r="VIM89" s="4"/>
      <c r="VIN89" s="4"/>
      <c r="VIO89" s="4"/>
      <c r="VIP89" s="4"/>
      <c r="VIQ89" s="4"/>
      <c r="VIR89" s="4"/>
      <c r="VIS89" s="4"/>
      <c r="VIT89" s="4"/>
      <c r="VIU89" s="4"/>
      <c r="VIV89" s="4"/>
      <c r="VIW89" s="4"/>
      <c r="VIX89" s="4"/>
      <c r="VIY89" s="4"/>
      <c r="VIZ89" s="4"/>
      <c r="VJA89" s="4"/>
      <c r="VJB89" s="4"/>
      <c r="VJC89" s="4"/>
      <c r="VJD89" s="4"/>
      <c r="VJE89" s="4"/>
      <c r="VJF89" s="4"/>
      <c r="VJG89" s="4"/>
      <c r="VJH89" s="4"/>
      <c r="VJI89" s="4"/>
      <c r="VJJ89" s="4"/>
      <c r="VJK89" s="4"/>
      <c r="VJL89" s="4"/>
      <c r="VJM89" s="4"/>
      <c r="VJN89" s="4"/>
      <c r="VJO89" s="4"/>
      <c r="VJP89" s="4"/>
      <c r="VJQ89" s="4"/>
      <c r="VJR89" s="4"/>
      <c r="VJS89" s="4"/>
      <c r="VJT89" s="4"/>
      <c r="VJU89" s="4"/>
      <c r="VJV89" s="4"/>
      <c r="VJW89" s="4"/>
      <c r="VJX89" s="4"/>
      <c r="VJY89" s="4"/>
      <c r="VJZ89" s="4"/>
      <c r="VKA89" s="4"/>
      <c r="VKB89" s="4"/>
      <c r="VKC89" s="4"/>
      <c r="VKD89" s="4"/>
      <c r="VKE89" s="4"/>
      <c r="VKF89" s="4"/>
      <c r="VKG89" s="4"/>
      <c r="VKH89" s="4"/>
      <c r="VKI89" s="4"/>
      <c r="VKJ89" s="4"/>
      <c r="VKK89" s="4"/>
      <c r="VKL89" s="4"/>
      <c r="VKM89" s="4"/>
      <c r="VKN89" s="4"/>
      <c r="VKO89" s="4"/>
      <c r="VKP89" s="4"/>
      <c r="VKQ89" s="4"/>
      <c r="VKR89" s="4"/>
      <c r="VKS89" s="4"/>
      <c r="VKT89" s="4"/>
      <c r="VKU89" s="4"/>
      <c r="VKV89" s="4"/>
      <c r="VKW89" s="4"/>
      <c r="VKX89" s="4"/>
      <c r="VKY89" s="4"/>
      <c r="VKZ89" s="4"/>
      <c r="VLA89" s="4"/>
      <c r="VLB89" s="4"/>
      <c r="VLC89" s="4"/>
      <c r="VLD89" s="4"/>
      <c r="VLE89" s="4"/>
      <c r="VLF89" s="4"/>
      <c r="VLG89" s="4"/>
      <c r="VLH89" s="4"/>
      <c r="VLI89" s="4"/>
      <c r="VLJ89" s="4"/>
      <c r="VLK89" s="4"/>
      <c r="VLL89" s="4"/>
      <c r="VLM89" s="4"/>
      <c r="VLN89" s="4"/>
      <c r="VLO89" s="4"/>
      <c r="VLP89" s="4"/>
      <c r="VLQ89" s="4"/>
      <c r="VLR89" s="4"/>
      <c r="VLS89" s="4"/>
      <c r="VLT89" s="4"/>
      <c r="VLU89" s="4"/>
      <c r="VLV89" s="4"/>
      <c r="VLW89" s="4"/>
      <c r="VLX89" s="4"/>
      <c r="VLY89" s="4"/>
      <c r="VLZ89" s="4"/>
      <c r="VMA89" s="4"/>
      <c r="VMB89" s="4"/>
      <c r="VMC89" s="4"/>
      <c r="VMD89" s="4"/>
      <c r="VME89" s="4"/>
      <c r="VMF89" s="4"/>
      <c r="VMG89" s="4"/>
      <c r="VMH89" s="4"/>
      <c r="VMI89" s="4"/>
      <c r="VMJ89" s="4"/>
      <c r="VMK89" s="4"/>
      <c r="VML89" s="4"/>
      <c r="VMM89" s="4"/>
      <c r="VMN89" s="4"/>
      <c r="VMO89" s="4"/>
      <c r="VMP89" s="4"/>
      <c r="VMQ89" s="4"/>
      <c r="VMR89" s="4"/>
      <c r="VMS89" s="4"/>
      <c r="VMT89" s="4"/>
      <c r="VMU89" s="4"/>
      <c r="VMV89" s="4"/>
      <c r="VMW89" s="4"/>
      <c r="VMX89" s="4"/>
      <c r="VMY89" s="4"/>
      <c r="VMZ89" s="4"/>
      <c r="VNA89" s="4"/>
      <c r="VNB89" s="4"/>
      <c r="VNC89" s="4"/>
      <c r="VND89" s="4"/>
      <c r="VNE89" s="4"/>
      <c r="VNF89" s="4"/>
      <c r="VNG89" s="4"/>
      <c r="VNH89" s="4"/>
      <c r="VNI89" s="4"/>
      <c r="VNJ89" s="4"/>
      <c r="VNK89" s="4"/>
      <c r="VNL89" s="4"/>
      <c r="VNM89" s="4"/>
      <c r="VNN89" s="4"/>
      <c r="VNO89" s="4"/>
      <c r="VNP89" s="4"/>
      <c r="VNQ89" s="4"/>
      <c r="VNR89" s="4"/>
      <c r="VNS89" s="4"/>
      <c r="VNT89" s="4"/>
      <c r="VNU89" s="4"/>
      <c r="VNV89" s="4"/>
      <c r="VNW89" s="4"/>
      <c r="VNX89" s="4"/>
      <c r="VNY89" s="4"/>
      <c r="VNZ89" s="4"/>
      <c r="VOA89" s="4"/>
      <c r="VOB89" s="4"/>
      <c r="VOC89" s="4"/>
      <c r="VOD89" s="4"/>
      <c r="VOE89" s="4"/>
      <c r="VOF89" s="4"/>
      <c r="VOG89" s="4"/>
      <c r="VOH89" s="4"/>
      <c r="VOI89" s="4"/>
      <c r="VOJ89" s="4"/>
      <c r="VOK89" s="4"/>
      <c r="VOL89" s="4"/>
      <c r="VOM89" s="4"/>
      <c r="VON89" s="4"/>
      <c r="VOO89" s="4"/>
      <c r="VOP89" s="4"/>
      <c r="VOQ89" s="4"/>
      <c r="VOR89" s="4"/>
      <c r="VOS89" s="4"/>
      <c r="VOT89" s="4"/>
      <c r="VOU89" s="4"/>
      <c r="VOV89" s="4"/>
      <c r="VOW89" s="4"/>
      <c r="VOX89" s="4"/>
      <c r="VOY89" s="4"/>
      <c r="VOZ89" s="4"/>
      <c r="VPA89" s="4"/>
      <c r="VPB89" s="4"/>
      <c r="VPC89" s="4"/>
      <c r="VPD89" s="4"/>
      <c r="VPE89" s="4"/>
      <c r="VPF89" s="4"/>
      <c r="VPG89" s="4"/>
      <c r="VPH89" s="4"/>
      <c r="VPI89" s="4"/>
      <c r="VPJ89" s="4"/>
      <c r="VPK89" s="4"/>
      <c r="VPL89" s="4"/>
      <c r="VPM89" s="4"/>
      <c r="VPN89" s="4"/>
      <c r="VPO89" s="4"/>
      <c r="VPP89" s="4"/>
      <c r="VPQ89" s="4"/>
      <c r="VPR89" s="4"/>
      <c r="VPS89" s="4"/>
      <c r="VPT89" s="4"/>
      <c r="VPU89" s="4"/>
      <c r="VPV89" s="4"/>
      <c r="VPW89" s="4"/>
      <c r="VPX89" s="4"/>
      <c r="VPY89" s="4"/>
      <c r="VPZ89" s="4"/>
      <c r="VQA89" s="4"/>
      <c r="VQB89" s="4"/>
      <c r="VQC89" s="4"/>
      <c r="VQD89" s="4"/>
      <c r="VQE89" s="4"/>
      <c r="VQF89" s="4"/>
      <c r="VQG89" s="4"/>
      <c r="VQH89" s="4"/>
      <c r="VQI89" s="4"/>
      <c r="VQJ89" s="4"/>
      <c r="VQK89" s="4"/>
      <c r="VQL89" s="4"/>
      <c r="VQM89" s="4"/>
      <c r="VQN89" s="4"/>
      <c r="VQO89" s="4"/>
      <c r="VQP89" s="4"/>
      <c r="VQQ89" s="4"/>
      <c r="VQR89" s="4"/>
      <c r="VQS89" s="4"/>
      <c r="VQT89" s="4"/>
      <c r="VQU89" s="4"/>
      <c r="VQV89" s="4"/>
      <c r="VQW89" s="4"/>
      <c r="VQX89" s="4"/>
      <c r="VQY89" s="4"/>
      <c r="VQZ89" s="4"/>
      <c r="VRA89" s="4"/>
      <c r="VRB89" s="4"/>
      <c r="VRC89" s="4"/>
      <c r="VRD89" s="4"/>
      <c r="VRE89" s="4"/>
      <c r="VRF89" s="4"/>
      <c r="VRG89" s="4"/>
      <c r="VRH89" s="4"/>
      <c r="VRI89" s="4"/>
      <c r="VRJ89" s="4"/>
      <c r="VRK89" s="4"/>
      <c r="VRL89" s="4"/>
      <c r="VRM89" s="4"/>
      <c r="VRN89" s="4"/>
      <c r="VRO89" s="4"/>
      <c r="VRP89" s="4"/>
      <c r="VRQ89" s="4"/>
      <c r="VRR89" s="4"/>
      <c r="VRS89" s="4"/>
      <c r="VRT89" s="4"/>
      <c r="VRU89" s="4"/>
      <c r="VRV89" s="4"/>
      <c r="VRW89" s="4"/>
      <c r="VRX89" s="4"/>
      <c r="VRY89" s="4"/>
      <c r="VRZ89" s="4"/>
      <c r="VSA89" s="4"/>
      <c r="VSB89" s="4"/>
      <c r="VSC89" s="4"/>
      <c r="VSD89" s="4"/>
      <c r="VSE89" s="4"/>
      <c r="VSF89" s="4"/>
      <c r="VSG89" s="4"/>
      <c r="VSH89" s="4"/>
      <c r="VSI89" s="4"/>
      <c r="VSJ89" s="4"/>
      <c r="VSK89" s="4"/>
      <c r="VSL89" s="4"/>
      <c r="VSM89" s="4"/>
      <c r="VSN89" s="4"/>
      <c r="VSO89" s="4"/>
      <c r="VSP89" s="4"/>
      <c r="VSQ89" s="4"/>
      <c r="VSR89" s="4"/>
      <c r="VSS89" s="4"/>
      <c r="VST89" s="4"/>
      <c r="VSU89" s="4"/>
      <c r="VSV89" s="4"/>
      <c r="VSW89" s="4"/>
      <c r="VSX89" s="4"/>
      <c r="VSY89" s="4"/>
      <c r="VSZ89" s="4"/>
      <c r="VTA89" s="4"/>
      <c r="VTB89" s="4"/>
      <c r="VTC89" s="4"/>
      <c r="VTD89" s="4"/>
      <c r="VTE89" s="4"/>
      <c r="VTF89" s="4"/>
      <c r="VTG89" s="4"/>
      <c r="VTH89" s="4"/>
      <c r="VTI89" s="4"/>
      <c r="VTJ89" s="4"/>
      <c r="VTK89" s="4"/>
      <c r="VTL89" s="4"/>
      <c r="VTM89" s="4"/>
      <c r="VTN89" s="4"/>
      <c r="VTO89" s="4"/>
      <c r="VTP89" s="4"/>
      <c r="VTQ89" s="4"/>
      <c r="VTR89" s="4"/>
      <c r="VTS89" s="4"/>
      <c r="VTT89" s="4"/>
      <c r="VTU89" s="4"/>
      <c r="VTV89" s="4"/>
      <c r="VTW89" s="4"/>
      <c r="VTX89" s="4"/>
      <c r="VTY89" s="4"/>
      <c r="VTZ89" s="4"/>
      <c r="VUA89" s="4"/>
      <c r="VUB89" s="4"/>
      <c r="VUC89" s="4"/>
      <c r="VUD89" s="4"/>
      <c r="VUE89" s="4"/>
      <c r="VUF89" s="4"/>
      <c r="VUG89" s="4"/>
      <c r="VUH89" s="4"/>
      <c r="VUI89" s="4"/>
      <c r="VUJ89" s="4"/>
      <c r="VUK89" s="4"/>
      <c r="VUL89" s="4"/>
      <c r="VUM89" s="4"/>
      <c r="VUN89" s="4"/>
      <c r="VUO89" s="4"/>
      <c r="VUP89" s="4"/>
      <c r="VUQ89" s="4"/>
      <c r="VUR89" s="4"/>
      <c r="VUS89" s="4"/>
      <c r="VUT89" s="4"/>
      <c r="VUU89" s="4"/>
      <c r="VUV89" s="4"/>
      <c r="VUW89" s="4"/>
      <c r="VUX89" s="4"/>
      <c r="VUY89" s="4"/>
      <c r="VUZ89" s="4"/>
      <c r="VVA89" s="4"/>
      <c r="VVB89" s="4"/>
      <c r="VVC89" s="4"/>
      <c r="VVD89" s="4"/>
      <c r="VVE89" s="4"/>
      <c r="VVF89" s="4"/>
      <c r="VVG89" s="4"/>
      <c r="VVH89" s="4"/>
      <c r="VVI89" s="4"/>
      <c r="VVJ89" s="4"/>
      <c r="VVK89" s="4"/>
      <c r="VVL89" s="4"/>
      <c r="VVM89" s="4"/>
      <c r="VVN89" s="4"/>
      <c r="VVO89" s="4"/>
      <c r="VVP89" s="4"/>
      <c r="VVQ89" s="4"/>
      <c r="VVR89" s="4"/>
      <c r="VVS89" s="4"/>
      <c r="VVT89" s="4"/>
      <c r="VVU89" s="4"/>
      <c r="VVV89" s="4"/>
      <c r="VVW89" s="4"/>
      <c r="VVX89" s="4"/>
      <c r="VVY89" s="4"/>
      <c r="VVZ89" s="4"/>
      <c r="VWA89" s="4"/>
      <c r="VWB89" s="4"/>
      <c r="VWC89" s="4"/>
      <c r="VWD89" s="4"/>
      <c r="VWE89" s="4"/>
      <c r="VWF89" s="4"/>
      <c r="VWG89" s="4"/>
      <c r="VWH89" s="4"/>
      <c r="VWI89" s="4"/>
      <c r="VWJ89" s="4"/>
      <c r="VWK89" s="4"/>
      <c r="VWL89" s="4"/>
      <c r="VWM89" s="4"/>
      <c r="VWN89" s="4"/>
      <c r="VWO89" s="4"/>
      <c r="VWP89" s="4"/>
      <c r="VWQ89" s="4"/>
      <c r="VWR89" s="4"/>
      <c r="VWS89" s="4"/>
      <c r="VWT89" s="4"/>
      <c r="VWU89" s="4"/>
      <c r="VWV89" s="4"/>
      <c r="VWW89" s="4"/>
      <c r="VWX89" s="4"/>
      <c r="VWY89" s="4"/>
      <c r="VWZ89" s="4"/>
      <c r="VXA89" s="4"/>
      <c r="VXB89" s="4"/>
      <c r="VXC89" s="4"/>
      <c r="VXD89" s="4"/>
      <c r="VXE89" s="4"/>
      <c r="VXF89" s="4"/>
      <c r="VXG89" s="4"/>
      <c r="VXH89" s="4"/>
      <c r="VXI89" s="4"/>
      <c r="VXJ89" s="4"/>
      <c r="VXK89" s="4"/>
      <c r="VXL89" s="4"/>
      <c r="VXM89" s="4"/>
      <c r="VXN89" s="4"/>
      <c r="VXO89" s="4"/>
      <c r="VXP89" s="4"/>
      <c r="VXQ89" s="4"/>
      <c r="VXR89" s="4"/>
      <c r="VXS89" s="4"/>
      <c r="VXT89" s="4"/>
      <c r="VXU89" s="4"/>
      <c r="VXV89" s="4"/>
      <c r="VXW89" s="4"/>
      <c r="VXX89" s="4"/>
      <c r="VXY89" s="4"/>
      <c r="VXZ89" s="4"/>
      <c r="VYA89" s="4"/>
      <c r="VYB89" s="4"/>
      <c r="VYC89" s="4"/>
      <c r="VYD89" s="4"/>
      <c r="VYE89" s="4"/>
      <c r="VYF89" s="4"/>
      <c r="VYG89" s="4"/>
      <c r="VYH89" s="4"/>
      <c r="VYI89" s="4"/>
      <c r="VYJ89" s="4"/>
      <c r="VYK89" s="4"/>
      <c r="VYL89" s="4"/>
      <c r="VYM89" s="4"/>
      <c r="VYN89" s="4"/>
      <c r="VYO89" s="4"/>
      <c r="VYP89" s="4"/>
      <c r="VYQ89" s="4"/>
      <c r="VYR89" s="4"/>
      <c r="VYS89" s="4"/>
      <c r="VYT89" s="4"/>
      <c r="VYU89" s="4"/>
      <c r="VYV89" s="4"/>
      <c r="VYW89" s="4"/>
      <c r="VYX89" s="4"/>
      <c r="VYY89" s="4"/>
      <c r="VYZ89" s="4"/>
      <c r="VZA89" s="4"/>
      <c r="VZB89" s="4"/>
      <c r="VZC89" s="4"/>
      <c r="VZD89" s="4"/>
      <c r="VZE89" s="4"/>
      <c r="VZF89" s="4"/>
      <c r="VZG89" s="4"/>
      <c r="VZH89" s="4"/>
      <c r="VZI89" s="4"/>
      <c r="VZJ89" s="4"/>
      <c r="VZK89" s="4"/>
      <c r="VZL89" s="4"/>
      <c r="VZM89" s="4"/>
      <c r="VZN89" s="4"/>
      <c r="VZO89" s="4"/>
      <c r="VZP89" s="4"/>
      <c r="VZQ89" s="4"/>
      <c r="VZR89" s="4"/>
      <c r="VZS89" s="4"/>
      <c r="VZT89" s="4"/>
      <c r="VZU89" s="4"/>
      <c r="VZV89" s="4"/>
      <c r="VZW89" s="4"/>
      <c r="VZX89" s="4"/>
      <c r="VZY89" s="4"/>
      <c r="VZZ89" s="4"/>
      <c r="WAA89" s="4"/>
      <c r="WAB89" s="4"/>
      <c r="WAC89" s="4"/>
      <c r="WAD89" s="4"/>
      <c r="WAE89" s="4"/>
      <c r="WAF89" s="4"/>
      <c r="WAG89" s="4"/>
      <c r="WAH89" s="4"/>
      <c r="WAI89" s="4"/>
      <c r="WAJ89" s="4"/>
      <c r="WAK89" s="4"/>
      <c r="WAL89" s="4"/>
      <c r="WAM89" s="4"/>
      <c r="WAN89" s="4"/>
      <c r="WAO89" s="4"/>
      <c r="WAP89" s="4"/>
      <c r="WAQ89" s="4"/>
      <c r="WAR89" s="4"/>
      <c r="WAS89" s="4"/>
      <c r="WAT89" s="4"/>
      <c r="WAU89" s="4"/>
      <c r="WAV89" s="4"/>
      <c r="WAW89" s="4"/>
      <c r="WAX89" s="4"/>
      <c r="WAY89" s="4"/>
      <c r="WAZ89" s="4"/>
      <c r="WBA89" s="4"/>
      <c r="WBB89" s="4"/>
      <c r="WBC89" s="4"/>
      <c r="WBD89" s="4"/>
      <c r="WBE89" s="4"/>
      <c r="WBF89" s="4"/>
      <c r="WBG89" s="4"/>
      <c r="WBH89" s="4"/>
      <c r="WBI89" s="4"/>
      <c r="WBJ89" s="4"/>
      <c r="WBK89" s="4"/>
      <c r="WBL89" s="4"/>
      <c r="WBM89" s="4"/>
      <c r="WBN89" s="4"/>
      <c r="WBO89" s="4"/>
      <c r="WBP89" s="4"/>
      <c r="WBQ89" s="4"/>
      <c r="WBR89" s="4"/>
      <c r="WBS89" s="4"/>
      <c r="WBT89" s="4"/>
      <c r="WBU89" s="4"/>
      <c r="WBV89" s="4"/>
      <c r="WBW89" s="4"/>
      <c r="WBX89" s="4"/>
      <c r="WBY89" s="4"/>
      <c r="WBZ89" s="4"/>
      <c r="WCA89" s="4"/>
      <c r="WCB89" s="4"/>
      <c r="WCC89" s="4"/>
      <c r="WCD89" s="4"/>
      <c r="WCE89" s="4"/>
      <c r="WCF89" s="4"/>
      <c r="WCG89" s="4"/>
      <c r="WCH89" s="4"/>
      <c r="WCI89" s="4"/>
      <c r="WCJ89" s="4"/>
      <c r="WCK89" s="4"/>
      <c r="WCL89" s="4"/>
      <c r="WCM89" s="4"/>
      <c r="WCN89" s="4"/>
      <c r="WCO89" s="4"/>
      <c r="WCP89" s="4"/>
      <c r="WCQ89" s="4"/>
      <c r="WCR89" s="4"/>
      <c r="WCS89" s="4"/>
      <c r="WCT89" s="4"/>
      <c r="WCU89" s="4"/>
      <c r="WCV89" s="4"/>
      <c r="WCW89" s="4"/>
      <c r="WCX89" s="4"/>
      <c r="WCY89" s="4"/>
      <c r="WCZ89" s="4"/>
      <c r="WDA89" s="4"/>
      <c r="WDB89" s="4"/>
      <c r="WDC89" s="4"/>
      <c r="WDD89" s="4"/>
      <c r="WDE89" s="4"/>
      <c r="WDF89" s="4"/>
      <c r="WDG89" s="4"/>
      <c r="WDH89" s="4"/>
      <c r="WDI89" s="4"/>
      <c r="WDJ89" s="4"/>
      <c r="WDK89" s="4"/>
      <c r="WDL89" s="4"/>
      <c r="WDM89" s="4"/>
      <c r="WDN89" s="4"/>
      <c r="WDO89" s="4"/>
      <c r="WDP89" s="4"/>
      <c r="WDQ89" s="4"/>
      <c r="WDR89" s="4"/>
      <c r="WDS89" s="4"/>
      <c r="WDT89" s="4"/>
      <c r="WDU89" s="4"/>
      <c r="WDV89" s="4"/>
      <c r="WDW89" s="4"/>
      <c r="WDX89" s="4"/>
      <c r="WDY89" s="4"/>
      <c r="WDZ89" s="4"/>
      <c r="WEA89" s="4"/>
      <c r="WEB89" s="4"/>
      <c r="WEC89" s="4"/>
      <c r="WED89" s="4"/>
      <c r="WEE89" s="4"/>
      <c r="WEF89" s="4"/>
      <c r="WEG89" s="4"/>
      <c r="WEH89" s="4"/>
      <c r="WEI89" s="4"/>
      <c r="WEJ89" s="4"/>
      <c r="WEK89" s="4"/>
      <c r="WEL89" s="4"/>
      <c r="WEM89" s="4"/>
      <c r="WEN89" s="4"/>
      <c r="WEO89" s="4"/>
      <c r="WEP89" s="4"/>
      <c r="WEQ89" s="4"/>
      <c r="WER89" s="4"/>
      <c r="WES89" s="4"/>
      <c r="WET89" s="4"/>
      <c r="WEU89" s="4"/>
      <c r="WEV89" s="4"/>
      <c r="WEW89" s="4"/>
      <c r="WEX89" s="4"/>
      <c r="WEY89" s="4"/>
      <c r="WEZ89" s="4"/>
      <c r="WFA89" s="4"/>
      <c r="WFB89" s="4"/>
      <c r="WFC89" s="4"/>
      <c r="WFD89" s="4"/>
      <c r="WFE89" s="4"/>
      <c r="WFF89" s="4"/>
      <c r="WFG89" s="4"/>
      <c r="WFH89" s="4"/>
      <c r="WFI89" s="4"/>
      <c r="WFJ89" s="4"/>
      <c r="WFK89" s="4"/>
      <c r="WFL89" s="4"/>
      <c r="WFM89" s="4"/>
      <c r="WFN89" s="4"/>
      <c r="WFO89" s="4"/>
      <c r="WFP89" s="4"/>
      <c r="WFQ89" s="4"/>
      <c r="WFR89" s="4"/>
      <c r="WFS89" s="4"/>
      <c r="WFT89" s="4"/>
      <c r="WFU89" s="4"/>
      <c r="WFV89" s="4"/>
      <c r="WFW89" s="4"/>
      <c r="WFX89" s="4"/>
      <c r="WFY89" s="4"/>
      <c r="WFZ89" s="4"/>
      <c r="WGA89" s="4"/>
      <c r="WGB89" s="4"/>
      <c r="WGC89" s="4"/>
      <c r="WGD89" s="4"/>
      <c r="WGE89" s="4"/>
      <c r="WGF89" s="4"/>
      <c r="WGG89" s="4"/>
      <c r="WGH89" s="4"/>
      <c r="WGI89" s="4"/>
      <c r="WGJ89" s="4"/>
      <c r="WGK89" s="4"/>
      <c r="WGL89" s="4"/>
      <c r="WGM89" s="4"/>
      <c r="WGN89" s="4"/>
      <c r="WGO89" s="4"/>
      <c r="WGP89" s="4"/>
      <c r="WGQ89" s="4"/>
      <c r="WGR89" s="4"/>
      <c r="WGS89" s="4"/>
      <c r="WGT89" s="4"/>
      <c r="WGU89" s="4"/>
      <c r="WGV89" s="4"/>
      <c r="WGW89" s="4"/>
      <c r="WGX89" s="4"/>
      <c r="WGY89" s="4"/>
      <c r="WGZ89" s="4"/>
      <c r="WHA89" s="4"/>
      <c r="WHB89" s="4"/>
      <c r="WHC89" s="4"/>
      <c r="WHD89" s="4"/>
      <c r="WHE89" s="4"/>
      <c r="WHF89" s="4"/>
      <c r="WHG89" s="4"/>
      <c r="WHH89" s="4"/>
      <c r="WHI89" s="4"/>
      <c r="WHJ89" s="4"/>
      <c r="WHK89" s="4"/>
      <c r="WHL89" s="4"/>
      <c r="WHM89" s="4"/>
      <c r="WHN89" s="4"/>
      <c r="WHO89" s="4"/>
      <c r="WHP89" s="4"/>
      <c r="WHQ89" s="4"/>
      <c r="WHR89" s="4"/>
      <c r="WHS89" s="4"/>
      <c r="WHT89" s="4"/>
      <c r="WHU89" s="4"/>
      <c r="WHV89" s="4"/>
      <c r="WHW89" s="4"/>
      <c r="WHX89" s="4"/>
      <c r="WHY89" s="4"/>
      <c r="WHZ89" s="4"/>
      <c r="WIA89" s="4"/>
      <c r="WIB89" s="4"/>
      <c r="WIC89" s="4"/>
      <c r="WID89" s="4"/>
      <c r="WIE89" s="4"/>
      <c r="WIF89" s="4"/>
      <c r="WIG89" s="4"/>
      <c r="WIH89" s="4"/>
      <c r="WII89" s="4"/>
      <c r="WIJ89" s="4"/>
      <c r="WIK89" s="4"/>
      <c r="WIL89" s="4"/>
      <c r="WIM89" s="4"/>
      <c r="WIN89" s="4"/>
      <c r="WIO89" s="4"/>
      <c r="WIP89" s="4"/>
      <c r="WIQ89" s="4"/>
      <c r="WIR89" s="4"/>
      <c r="WIS89" s="4"/>
      <c r="WIT89" s="4"/>
      <c r="WIU89" s="4"/>
      <c r="WIV89" s="4"/>
      <c r="WIW89" s="4"/>
      <c r="WIX89" s="4"/>
      <c r="WIY89" s="4"/>
      <c r="WIZ89" s="4"/>
      <c r="WJA89" s="4"/>
      <c r="WJB89" s="4"/>
      <c r="WJC89" s="4"/>
      <c r="WJD89" s="4"/>
      <c r="WJE89" s="4"/>
      <c r="WJF89" s="4"/>
      <c r="WJG89" s="4"/>
      <c r="WJH89" s="4"/>
      <c r="WJI89" s="4"/>
      <c r="WJJ89" s="4"/>
      <c r="WJK89" s="4"/>
      <c r="WJL89" s="4"/>
      <c r="WJM89" s="4"/>
      <c r="WJN89" s="4"/>
      <c r="WJO89" s="4"/>
      <c r="WJP89" s="4"/>
      <c r="WJQ89" s="4"/>
      <c r="WJR89" s="4"/>
      <c r="WJS89" s="4"/>
      <c r="WJT89" s="4"/>
      <c r="WJU89" s="4"/>
      <c r="WJV89" s="4"/>
      <c r="WJW89" s="4"/>
      <c r="WJX89" s="4"/>
      <c r="WJY89" s="4"/>
      <c r="WJZ89" s="4"/>
      <c r="WKA89" s="4"/>
      <c r="WKB89" s="4"/>
      <c r="WKC89" s="4"/>
      <c r="WKD89" s="4"/>
      <c r="WKE89" s="4"/>
      <c r="WKF89" s="4"/>
      <c r="WKG89" s="4"/>
      <c r="WKH89" s="4"/>
      <c r="WKI89" s="4"/>
      <c r="WKJ89" s="4"/>
      <c r="WKK89" s="4"/>
      <c r="WKL89" s="4"/>
      <c r="WKM89" s="4"/>
      <c r="WKN89" s="4"/>
      <c r="WKO89" s="4"/>
      <c r="WKP89" s="4"/>
      <c r="WKQ89" s="4"/>
      <c r="WKR89" s="4"/>
      <c r="WKS89" s="4"/>
      <c r="WKT89" s="4"/>
      <c r="WKU89" s="4"/>
      <c r="WKV89" s="4"/>
      <c r="WKW89" s="4"/>
      <c r="WKX89" s="4"/>
      <c r="WKY89" s="4"/>
      <c r="WKZ89" s="4"/>
      <c r="WLA89" s="4"/>
      <c r="WLB89" s="4"/>
      <c r="WLC89" s="4"/>
      <c r="WLD89" s="4"/>
      <c r="WLE89" s="4"/>
      <c r="WLF89" s="4"/>
      <c r="WLG89" s="4"/>
      <c r="WLH89" s="4"/>
      <c r="WLI89" s="4"/>
      <c r="WLJ89" s="4"/>
      <c r="WLK89" s="4"/>
      <c r="WLL89" s="4"/>
      <c r="WLM89" s="4"/>
      <c r="WLN89" s="4"/>
      <c r="WLO89" s="4"/>
      <c r="WLP89" s="4"/>
      <c r="WLQ89" s="4"/>
      <c r="WLR89" s="4"/>
      <c r="WLS89" s="4"/>
      <c r="WLT89" s="4"/>
      <c r="WLU89" s="4"/>
      <c r="WLV89" s="4"/>
      <c r="WLW89" s="4"/>
      <c r="WLX89" s="4"/>
      <c r="WLY89" s="4"/>
      <c r="WLZ89" s="4"/>
      <c r="WMA89" s="4"/>
      <c r="WMB89" s="4"/>
      <c r="WMC89" s="4"/>
      <c r="WMD89" s="4"/>
      <c r="WME89" s="4"/>
      <c r="WMF89" s="4"/>
      <c r="WMG89" s="4"/>
      <c r="WMH89" s="4"/>
      <c r="WMI89" s="4"/>
      <c r="WMJ89" s="4"/>
      <c r="WMK89" s="4"/>
      <c r="WML89" s="4"/>
      <c r="WMM89" s="4"/>
      <c r="WMN89" s="4"/>
      <c r="WMO89" s="4"/>
      <c r="WMP89" s="4"/>
      <c r="WMQ89" s="4"/>
      <c r="WMR89" s="4"/>
      <c r="WMS89" s="4"/>
      <c r="WMT89" s="4"/>
      <c r="WMU89" s="4"/>
      <c r="WMV89" s="4"/>
      <c r="WMW89" s="4"/>
      <c r="WMX89" s="4"/>
      <c r="WMY89" s="4"/>
      <c r="WMZ89" s="4"/>
      <c r="WNA89" s="4"/>
      <c r="WNB89" s="4"/>
      <c r="WNC89" s="4"/>
      <c r="WND89" s="4"/>
      <c r="WNE89" s="4"/>
      <c r="WNF89" s="4"/>
      <c r="WNG89" s="4"/>
      <c r="WNH89" s="4"/>
      <c r="WNI89" s="4"/>
      <c r="WNJ89" s="4"/>
      <c r="WNK89" s="4"/>
      <c r="WNL89" s="4"/>
      <c r="WNM89" s="4"/>
      <c r="WNN89" s="4"/>
      <c r="WNO89" s="4"/>
      <c r="WNP89" s="4"/>
      <c r="WNQ89" s="4"/>
      <c r="WNR89" s="4"/>
      <c r="WNS89" s="4"/>
      <c r="WNT89" s="4"/>
      <c r="WNU89" s="4"/>
      <c r="WNV89" s="4"/>
      <c r="WNW89" s="4"/>
      <c r="WNX89" s="4"/>
      <c r="WNY89" s="4"/>
      <c r="WNZ89" s="4"/>
      <c r="WOA89" s="4"/>
      <c r="WOB89" s="4"/>
      <c r="WOC89" s="4"/>
      <c r="WOD89" s="4"/>
      <c r="WOE89" s="4"/>
      <c r="WOF89" s="4"/>
      <c r="WOG89" s="4"/>
      <c r="WOH89" s="4"/>
      <c r="WOI89" s="4"/>
      <c r="WOJ89" s="4"/>
      <c r="WOK89" s="4"/>
      <c r="WOL89" s="4"/>
      <c r="WOM89" s="4"/>
      <c r="WON89" s="4"/>
      <c r="WOO89" s="4"/>
      <c r="WOP89" s="4"/>
      <c r="WOQ89" s="4"/>
      <c r="WOR89" s="4"/>
      <c r="WOS89" s="4"/>
      <c r="WOT89" s="4"/>
      <c r="WOU89" s="4"/>
      <c r="WOV89" s="4"/>
      <c r="WOW89" s="4"/>
      <c r="WOX89" s="4"/>
      <c r="WOY89" s="4"/>
      <c r="WOZ89" s="4"/>
      <c r="WPA89" s="4"/>
      <c r="WPB89" s="4"/>
      <c r="WPC89" s="4"/>
      <c r="WPD89" s="4"/>
      <c r="WPE89" s="4"/>
      <c r="WPF89" s="4"/>
      <c r="WPG89" s="4"/>
      <c r="WPH89" s="4"/>
      <c r="WPI89" s="4"/>
      <c r="WPJ89" s="4"/>
      <c r="WPK89" s="4"/>
      <c r="WPL89" s="4"/>
      <c r="WPM89" s="4"/>
      <c r="WPN89" s="4"/>
      <c r="WPO89" s="4"/>
      <c r="WPP89" s="4"/>
      <c r="WPQ89" s="4"/>
      <c r="WPR89" s="4"/>
      <c r="WPS89" s="4"/>
      <c r="WPT89" s="4"/>
      <c r="WPU89" s="4"/>
      <c r="WPV89" s="4"/>
      <c r="WPW89" s="4"/>
      <c r="WPX89" s="4"/>
      <c r="WPY89" s="4"/>
      <c r="WPZ89" s="4"/>
      <c r="WQA89" s="4"/>
      <c r="WQB89" s="4"/>
      <c r="WQC89" s="4"/>
      <c r="WQD89" s="4"/>
      <c r="WQE89" s="4"/>
      <c r="WQF89" s="4"/>
      <c r="WQG89" s="4"/>
      <c r="WQH89" s="4"/>
      <c r="WQI89" s="4"/>
      <c r="WQJ89" s="4"/>
      <c r="WQK89" s="4"/>
      <c r="WQL89" s="4"/>
      <c r="WQM89" s="4"/>
      <c r="WQN89" s="4"/>
      <c r="WQO89" s="4"/>
      <c r="WQP89" s="4"/>
      <c r="WQQ89" s="4"/>
      <c r="WQR89" s="4"/>
      <c r="WQS89" s="4"/>
      <c r="WQT89" s="4"/>
      <c r="WQU89" s="4"/>
      <c r="WQV89" s="4"/>
      <c r="WQW89" s="4"/>
      <c r="WQX89" s="4"/>
      <c r="WQY89" s="4"/>
      <c r="WQZ89" s="4"/>
      <c r="WRA89" s="4"/>
      <c r="WRB89" s="4"/>
      <c r="WRC89" s="4"/>
      <c r="WRD89" s="4"/>
      <c r="WRE89" s="4"/>
      <c r="WRF89" s="4"/>
      <c r="WRG89" s="4"/>
      <c r="WRH89" s="4"/>
      <c r="WRI89" s="4"/>
      <c r="WRJ89" s="4"/>
      <c r="WRK89" s="4"/>
      <c r="WRL89" s="4"/>
      <c r="WRM89" s="4"/>
      <c r="WRN89" s="4"/>
      <c r="WRO89" s="4"/>
      <c r="WRP89" s="4"/>
      <c r="WRQ89" s="4"/>
      <c r="WRR89" s="4"/>
      <c r="WRS89" s="4"/>
      <c r="WRT89" s="4"/>
      <c r="WRU89" s="4"/>
      <c r="WRV89" s="4"/>
      <c r="WRW89" s="4"/>
      <c r="WRX89" s="4"/>
      <c r="WRY89" s="4"/>
      <c r="WRZ89" s="4"/>
      <c r="WSA89" s="4"/>
      <c r="WSB89" s="4"/>
      <c r="WSC89" s="4"/>
      <c r="WSD89" s="4"/>
      <c r="WSE89" s="4"/>
      <c r="WSF89" s="4"/>
      <c r="WSG89" s="4"/>
      <c r="WSH89" s="4"/>
      <c r="WSI89" s="4"/>
      <c r="WSJ89" s="4"/>
      <c r="WSK89" s="4"/>
      <c r="WSL89" s="4"/>
      <c r="WSM89" s="4"/>
      <c r="WSN89" s="4"/>
      <c r="WSO89" s="4"/>
      <c r="WSP89" s="4"/>
      <c r="WSQ89" s="4"/>
      <c r="WSR89" s="4"/>
      <c r="WSS89" s="4"/>
      <c r="WST89" s="4"/>
      <c r="WSU89" s="4"/>
      <c r="WSV89" s="4"/>
      <c r="WSW89" s="4"/>
      <c r="WSX89" s="4"/>
      <c r="WSY89" s="4"/>
      <c r="WSZ89" s="4"/>
      <c r="WTA89" s="4"/>
      <c r="WTB89" s="4"/>
      <c r="WTC89" s="4"/>
      <c r="WTD89" s="4"/>
      <c r="WTE89" s="4"/>
      <c r="WTF89" s="4"/>
      <c r="WTG89" s="4"/>
      <c r="WTH89" s="4"/>
      <c r="WTI89" s="4"/>
      <c r="WTJ89" s="4"/>
      <c r="WTK89" s="4"/>
      <c r="WTL89" s="4"/>
      <c r="WTM89" s="4"/>
      <c r="WTN89" s="4"/>
      <c r="WTO89" s="4"/>
      <c r="WTP89" s="4"/>
      <c r="WTQ89" s="4"/>
      <c r="WTR89" s="4"/>
      <c r="WTS89" s="4"/>
      <c r="WTT89" s="4"/>
      <c r="WTU89" s="4"/>
      <c r="WTV89" s="4"/>
      <c r="WTW89" s="4"/>
      <c r="WTX89" s="4"/>
      <c r="WTY89" s="4"/>
      <c r="WTZ89" s="4"/>
      <c r="WUA89" s="4"/>
      <c r="WUB89" s="4"/>
      <c r="WUC89" s="4"/>
      <c r="WUD89" s="4"/>
      <c r="WUE89" s="4"/>
      <c r="WUF89" s="4"/>
      <c r="WUG89" s="4"/>
      <c r="WUH89" s="4"/>
      <c r="WUI89" s="4"/>
      <c r="WUJ89" s="4"/>
      <c r="WUK89" s="4"/>
      <c r="WUL89" s="4"/>
      <c r="WUM89" s="4"/>
      <c r="WUN89" s="4"/>
      <c r="WUO89" s="4"/>
      <c r="WUP89" s="4"/>
      <c r="WUQ89" s="4"/>
      <c r="WUR89" s="4"/>
      <c r="WUS89" s="4"/>
      <c r="WUT89" s="4"/>
      <c r="WUU89" s="4"/>
      <c r="WUV89" s="4"/>
      <c r="WUW89" s="4"/>
      <c r="WUX89" s="4"/>
      <c r="WUY89" s="4"/>
      <c r="WUZ89" s="4"/>
      <c r="WVA89" s="4"/>
      <c r="WVB89" s="4"/>
      <c r="WVC89" s="4"/>
      <c r="WVD89" s="4"/>
      <c r="WVE89" s="4"/>
      <c r="WVF89" s="4"/>
      <c r="WVG89" s="4"/>
      <c r="WVH89" s="4"/>
      <c r="WVI89" s="4"/>
      <c r="WVJ89" s="4"/>
      <c r="WVK89" s="4"/>
      <c r="WVL89" s="4"/>
      <c r="WVM89" s="4"/>
      <c r="WVN89" s="4"/>
      <c r="WVO89" s="4"/>
      <c r="WVP89" s="4"/>
      <c r="WVQ89" s="4"/>
      <c r="WVR89" s="4"/>
      <c r="WVS89" s="4"/>
      <c r="WVT89" s="4"/>
      <c r="WVU89" s="4"/>
      <c r="WVV89" s="4"/>
      <c r="WVW89" s="4"/>
      <c r="WVX89" s="4"/>
      <c r="WVY89" s="4"/>
      <c r="WVZ89" s="4"/>
      <c r="WWA89" s="4"/>
      <c r="WWB89" s="4"/>
      <c r="WWC89" s="4"/>
      <c r="WWD89" s="4"/>
      <c r="WWE89" s="4"/>
      <c r="WWF89" s="4"/>
      <c r="WWG89" s="4"/>
      <c r="WWH89" s="4"/>
      <c r="WWI89" s="4"/>
      <c r="WWJ89" s="4"/>
      <c r="WWK89" s="4"/>
      <c r="WWL89" s="4"/>
      <c r="WWM89" s="4"/>
      <c r="WWN89" s="4"/>
      <c r="WWO89" s="4"/>
      <c r="WWP89" s="4"/>
      <c r="WWQ89" s="4"/>
      <c r="WWR89" s="4"/>
      <c r="WWS89" s="4"/>
      <c r="WWT89" s="4"/>
      <c r="WWU89" s="4"/>
      <c r="WWV89" s="4"/>
      <c r="WWW89" s="4"/>
      <c r="WWX89" s="4"/>
      <c r="WWY89" s="4"/>
      <c r="WWZ89" s="4"/>
      <c r="WXA89" s="4"/>
      <c r="WXB89" s="4"/>
      <c r="WXC89" s="4"/>
      <c r="WXD89" s="4"/>
      <c r="WXE89" s="4"/>
      <c r="WXF89" s="4"/>
      <c r="WXG89" s="4"/>
      <c r="WXH89" s="4"/>
      <c r="WXI89" s="4"/>
      <c r="WXJ89" s="4"/>
      <c r="WXK89" s="4"/>
      <c r="WXL89" s="4"/>
      <c r="WXM89" s="4"/>
      <c r="WXN89" s="4"/>
      <c r="WXO89" s="4"/>
      <c r="WXP89" s="4"/>
      <c r="WXQ89" s="4"/>
      <c r="WXR89" s="4"/>
      <c r="WXS89" s="4"/>
      <c r="WXT89" s="4"/>
      <c r="WXU89" s="4"/>
      <c r="WXV89" s="4"/>
      <c r="WXW89" s="4"/>
      <c r="WXX89" s="4"/>
      <c r="WXY89" s="4"/>
      <c r="WXZ89" s="4"/>
      <c r="WYA89" s="4"/>
      <c r="WYB89" s="4"/>
      <c r="WYC89" s="4"/>
      <c r="WYD89" s="4"/>
      <c r="WYE89" s="4"/>
      <c r="WYF89" s="4"/>
      <c r="WYG89" s="4"/>
      <c r="WYH89" s="4"/>
      <c r="WYI89" s="4"/>
      <c r="WYJ89" s="4"/>
      <c r="WYK89" s="4"/>
      <c r="WYL89" s="4"/>
      <c r="WYM89" s="4"/>
      <c r="WYN89" s="4"/>
      <c r="WYO89" s="4"/>
      <c r="WYP89" s="4"/>
      <c r="WYQ89" s="4"/>
      <c r="WYR89" s="4"/>
      <c r="WYS89" s="4"/>
      <c r="WYT89" s="4"/>
      <c r="WYU89" s="4"/>
      <c r="WYV89" s="4"/>
      <c r="WYW89" s="4"/>
      <c r="WYX89" s="4"/>
      <c r="WYY89" s="4"/>
      <c r="WYZ89" s="4"/>
      <c r="WZA89" s="4"/>
      <c r="WZB89" s="4"/>
      <c r="WZC89" s="4"/>
      <c r="WZD89" s="4"/>
      <c r="WZE89" s="4"/>
      <c r="WZF89" s="4"/>
      <c r="WZG89" s="4"/>
      <c r="WZH89" s="4"/>
      <c r="WZI89" s="4"/>
      <c r="WZJ89" s="4"/>
      <c r="WZK89" s="4"/>
      <c r="WZL89" s="4"/>
      <c r="WZM89" s="4"/>
      <c r="WZN89" s="4"/>
      <c r="WZO89" s="4"/>
      <c r="WZP89" s="4"/>
      <c r="WZQ89" s="4"/>
      <c r="WZR89" s="4"/>
      <c r="WZS89" s="4"/>
      <c r="WZT89" s="4"/>
      <c r="WZU89" s="4"/>
      <c r="WZV89" s="4"/>
      <c r="WZW89" s="4"/>
      <c r="WZX89" s="4"/>
      <c r="WZY89" s="4"/>
      <c r="WZZ89" s="4"/>
      <c r="XAA89" s="4"/>
      <c r="XAB89" s="4"/>
      <c r="XAC89" s="4"/>
      <c r="XAD89" s="4"/>
      <c r="XAE89" s="4"/>
      <c r="XAF89" s="4"/>
      <c r="XAG89" s="4"/>
      <c r="XAH89" s="4"/>
      <c r="XAI89" s="4"/>
      <c r="XAJ89" s="4"/>
      <c r="XAK89" s="4"/>
      <c r="XAL89" s="4"/>
      <c r="XAM89" s="4"/>
      <c r="XAN89" s="4"/>
      <c r="XAO89" s="4"/>
      <c r="XAP89" s="4"/>
      <c r="XAQ89" s="4"/>
      <c r="XAR89" s="4"/>
      <c r="XAS89" s="4"/>
      <c r="XAT89" s="4"/>
      <c r="XAU89" s="4"/>
      <c r="XAV89" s="4"/>
      <c r="XAW89" s="4"/>
      <c r="XAX89" s="4"/>
      <c r="XAY89" s="4"/>
      <c r="XAZ89" s="4"/>
      <c r="XBA89" s="4"/>
      <c r="XBB89" s="4"/>
      <c r="XBC89" s="4"/>
      <c r="XBD89" s="4"/>
      <c r="XBE89" s="4"/>
      <c r="XBF89" s="4"/>
      <c r="XBG89" s="4"/>
      <c r="XBH89" s="4"/>
      <c r="XBI89" s="4"/>
      <c r="XBJ89" s="4"/>
      <c r="XBK89" s="4"/>
      <c r="XBL89" s="4"/>
      <c r="XBM89" s="4"/>
      <c r="XBN89" s="4"/>
      <c r="XBO89" s="4"/>
      <c r="XBP89" s="4"/>
      <c r="XBQ89" s="4"/>
      <c r="XBR89" s="4"/>
      <c r="XBS89" s="4"/>
      <c r="XBT89" s="4"/>
      <c r="XBU89" s="4"/>
      <c r="XBV89" s="4"/>
      <c r="XBW89" s="4"/>
      <c r="XBX89" s="4"/>
      <c r="XBY89" s="4"/>
      <c r="XBZ89" s="4"/>
      <c r="XCA89" s="4"/>
      <c r="XCB89" s="4"/>
      <c r="XCC89" s="4"/>
      <c r="XCD89" s="4"/>
      <c r="XCE89" s="4"/>
      <c r="XCF89" s="4"/>
      <c r="XCG89" s="4"/>
      <c r="XCH89" s="4"/>
      <c r="XCI89" s="4"/>
      <c r="XCJ89" s="4"/>
      <c r="XCK89" s="4"/>
      <c r="XCL89" s="4"/>
      <c r="XCM89" s="4"/>
      <c r="XCN89" s="4"/>
      <c r="XCO89" s="4"/>
      <c r="XCP89" s="4"/>
      <c r="XCQ89" s="4"/>
      <c r="XCR89" s="4"/>
      <c r="XCS89" s="4"/>
      <c r="XCT89" s="4"/>
      <c r="XCU89" s="4"/>
      <c r="XCV89" s="4"/>
      <c r="XCW89" s="4"/>
      <c r="XCX89" s="4"/>
      <c r="XCY89" s="4"/>
      <c r="XCZ89" s="4"/>
      <c r="XDA89" s="4"/>
      <c r="XDB89" s="4"/>
      <c r="XDC89" s="4"/>
      <c r="XDD89" s="4"/>
      <c r="XDE89" s="4"/>
      <c r="XDF89" s="4"/>
      <c r="XDG89" s="4"/>
      <c r="XDH89" s="4"/>
      <c r="XDI89" s="4"/>
      <c r="XDJ89" s="4"/>
      <c r="XDK89" s="4"/>
      <c r="XDL89" s="4"/>
      <c r="XDM89" s="4"/>
      <c r="XDN89" s="4"/>
      <c r="XDO89" s="4"/>
      <c r="XDP89" s="4"/>
      <c r="XDQ89" s="4"/>
      <c r="XDR89" s="4"/>
      <c r="XDS89" s="4"/>
      <c r="XDT89" s="4"/>
      <c r="XDU89" s="4"/>
      <c r="XDV89" s="4"/>
      <c r="XDW89" s="4"/>
      <c r="XDX89" s="4"/>
      <c r="XDY89" s="4"/>
      <c r="XDZ89" s="4"/>
      <c r="XEA89" s="4"/>
      <c r="XEB89" s="4"/>
      <c r="XEC89" s="4"/>
      <c r="XED89" s="4"/>
      <c r="XEE89" s="4"/>
      <c r="XEF89" s="4"/>
      <c r="XEG89" s="4"/>
      <c r="XEH89" s="4"/>
      <c r="XEI89" s="4"/>
      <c r="XEJ89" s="4"/>
      <c r="XEK89" s="4"/>
    </row>
    <row r="90" spans="1:16365" s="29" customFormat="1" ht="13.5" customHeight="1" x14ac:dyDescent="0.25">
      <c r="A90" s="483" t="s">
        <v>172</v>
      </c>
      <c r="B90" s="483" t="s">
        <v>193</v>
      </c>
      <c r="C90" s="483" t="s">
        <v>272</v>
      </c>
      <c r="D90" s="483" t="s">
        <v>281</v>
      </c>
      <c r="E90" s="483" t="s">
        <v>183</v>
      </c>
      <c r="F90" s="483" t="s">
        <v>177</v>
      </c>
      <c r="G90" s="483" t="s">
        <v>178</v>
      </c>
      <c r="H90" s="483" t="s">
        <v>208</v>
      </c>
      <c r="I90" s="484" t="s">
        <v>593</v>
      </c>
      <c r="J90" s="490">
        <v>218468185371.97961</v>
      </c>
      <c r="K90" s="490" t="s">
        <v>299</v>
      </c>
      <c r="L90" s="3" t="s">
        <v>73</v>
      </c>
      <c r="M90" s="205" t="s">
        <v>1170</v>
      </c>
      <c r="N90" s="44">
        <f t="shared" si="2"/>
        <v>1.1178756928392816E-3</v>
      </c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  <c r="AMK90" s="4"/>
      <c r="AML90" s="4"/>
      <c r="AMM90" s="4"/>
      <c r="AMN90" s="4"/>
      <c r="AMO90" s="4"/>
      <c r="AMP90" s="4"/>
      <c r="AMQ90" s="4"/>
      <c r="AMR90" s="4"/>
      <c r="AMS90" s="4"/>
      <c r="AMT90" s="4"/>
      <c r="AMU90" s="4"/>
      <c r="AMV90" s="4"/>
      <c r="AMW90" s="4"/>
      <c r="AMX90" s="4"/>
      <c r="AMY90" s="4"/>
      <c r="AMZ90" s="4"/>
      <c r="ANA90" s="4"/>
      <c r="ANB90" s="4"/>
      <c r="ANC90" s="4"/>
      <c r="AND90" s="4"/>
      <c r="ANE90" s="4"/>
      <c r="ANF90" s="4"/>
      <c r="ANG90" s="4"/>
      <c r="ANH90" s="4"/>
      <c r="ANI90" s="4"/>
      <c r="ANJ90" s="4"/>
      <c r="ANK90" s="4"/>
      <c r="ANL90" s="4"/>
      <c r="ANM90" s="4"/>
      <c r="ANN90" s="4"/>
      <c r="ANO90" s="4"/>
      <c r="ANP90" s="4"/>
      <c r="ANQ90" s="4"/>
      <c r="ANR90" s="4"/>
      <c r="ANS90" s="4"/>
      <c r="ANT90" s="4"/>
      <c r="ANU90" s="4"/>
      <c r="ANV90" s="4"/>
      <c r="ANW90" s="4"/>
      <c r="ANX90" s="4"/>
      <c r="ANY90" s="4"/>
      <c r="ANZ90" s="4"/>
      <c r="AOA90" s="4"/>
      <c r="AOB90" s="4"/>
      <c r="AOC90" s="4"/>
      <c r="AOD90" s="4"/>
      <c r="AOE90" s="4"/>
      <c r="AOF90" s="4"/>
      <c r="AOG90" s="4"/>
      <c r="AOH90" s="4"/>
      <c r="AOI90" s="4"/>
      <c r="AOJ90" s="4"/>
      <c r="AOK90" s="4"/>
      <c r="AOL90" s="4"/>
      <c r="AOM90" s="4"/>
      <c r="AON90" s="4"/>
      <c r="AOO90" s="4"/>
      <c r="AOP90" s="4"/>
      <c r="AOQ90" s="4"/>
      <c r="AOR90" s="4"/>
      <c r="AOS90" s="4"/>
      <c r="AOT90" s="4"/>
      <c r="AOU90" s="4"/>
      <c r="AOV90" s="4"/>
      <c r="AOW90" s="4"/>
      <c r="AOX90" s="4"/>
      <c r="AOY90" s="4"/>
      <c r="AOZ90" s="4"/>
      <c r="APA90" s="4"/>
      <c r="APB90" s="4"/>
      <c r="APC90" s="4"/>
      <c r="APD90" s="4"/>
      <c r="APE90" s="4"/>
      <c r="APF90" s="4"/>
      <c r="APG90" s="4"/>
      <c r="APH90" s="4"/>
      <c r="API90" s="4"/>
      <c r="APJ90" s="4"/>
      <c r="APK90" s="4"/>
      <c r="APL90" s="4"/>
      <c r="APM90" s="4"/>
      <c r="APN90" s="4"/>
      <c r="APO90" s="4"/>
      <c r="APP90" s="4"/>
      <c r="APQ90" s="4"/>
      <c r="APR90" s="4"/>
      <c r="APS90" s="4"/>
      <c r="APT90" s="4"/>
      <c r="APU90" s="4"/>
      <c r="APV90" s="4"/>
      <c r="APW90" s="4"/>
      <c r="APX90" s="4"/>
      <c r="APY90" s="4"/>
      <c r="APZ90" s="4"/>
      <c r="AQA90" s="4"/>
      <c r="AQB90" s="4"/>
      <c r="AQC90" s="4"/>
      <c r="AQD90" s="4"/>
      <c r="AQE90" s="4"/>
      <c r="AQF90" s="4"/>
      <c r="AQG90" s="4"/>
      <c r="AQH90" s="4"/>
      <c r="AQI90" s="4"/>
      <c r="AQJ90" s="4"/>
      <c r="AQK90" s="4"/>
      <c r="AQL90" s="4"/>
      <c r="AQM90" s="4"/>
      <c r="AQN90" s="4"/>
      <c r="AQO90" s="4"/>
      <c r="AQP90" s="4"/>
      <c r="AQQ90" s="4"/>
      <c r="AQR90" s="4"/>
      <c r="AQS90" s="4"/>
      <c r="AQT90" s="4"/>
      <c r="AQU90" s="4"/>
      <c r="AQV90" s="4"/>
      <c r="AQW90" s="4"/>
      <c r="AQX90" s="4"/>
      <c r="AQY90" s="4"/>
      <c r="AQZ90" s="4"/>
      <c r="ARA90" s="4"/>
      <c r="ARB90" s="4"/>
      <c r="ARC90" s="4"/>
      <c r="ARD90" s="4"/>
      <c r="ARE90" s="4"/>
      <c r="ARF90" s="4"/>
      <c r="ARG90" s="4"/>
      <c r="ARH90" s="4"/>
      <c r="ARI90" s="4"/>
      <c r="ARJ90" s="4"/>
      <c r="ARK90" s="4"/>
      <c r="ARL90" s="4"/>
      <c r="ARM90" s="4"/>
      <c r="ARN90" s="4"/>
      <c r="ARO90" s="4"/>
      <c r="ARP90" s="4"/>
      <c r="ARQ90" s="4"/>
      <c r="ARR90" s="4"/>
      <c r="ARS90" s="4"/>
      <c r="ART90" s="4"/>
      <c r="ARU90" s="4"/>
      <c r="ARV90" s="4"/>
      <c r="ARW90" s="4"/>
      <c r="ARX90" s="4"/>
      <c r="ARY90" s="4"/>
      <c r="ARZ90" s="4"/>
      <c r="ASA90" s="4"/>
      <c r="ASB90" s="4"/>
      <c r="ASC90" s="4"/>
      <c r="ASD90" s="4"/>
      <c r="ASE90" s="4"/>
      <c r="ASF90" s="4"/>
      <c r="ASG90" s="4"/>
      <c r="ASH90" s="4"/>
      <c r="ASI90" s="4"/>
      <c r="ASJ90" s="4"/>
      <c r="ASK90" s="4"/>
      <c r="ASL90" s="4"/>
      <c r="ASM90" s="4"/>
      <c r="ASN90" s="4"/>
      <c r="ASO90" s="4"/>
      <c r="ASP90" s="4"/>
      <c r="ASQ90" s="4"/>
      <c r="ASR90" s="4"/>
      <c r="ASS90" s="4"/>
      <c r="AST90" s="4"/>
      <c r="ASU90" s="4"/>
      <c r="ASV90" s="4"/>
      <c r="ASW90" s="4"/>
      <c r="ASX90" s="4"/>
      <c r="ASY90" s="4"/>
      <c r="ASZ90" s="4"/>
      <c r="ATA90" s="4"/>
      <c r="ATB90" s="4"/>
      <c r="ATC90" s="4"/>
      <c r="ATD90" s="4"/>
      <c r="ATE90" s="4"/>
      <c r="ATF90" s="4"/>
      <c r="ATG90" s="4"/>
      <c r="ATH90" s="4"/>
      <c r="ATI90" s="4"/>
      <c r="ATJ90" s="4"/>
      <c r="ATK90" s="4"/>
      <c r="ATL90" s="4"/>
      <c r="ATM90" s="4"/>
      <c r="ATN90" s="4"/>
      <c r="ATO90" s="4"/>
      <c r="ATP90" s="4"/>
      <c r="ATQ90" s="4"/>
      <c r="ATR90" s="4"/>
      <c r="ATS90" s="4"/>
      <c r="ATT90" s="4"/>
      <c r="ATU90" s="4"/>
      <c r="ATV90" s="4"/>
      <c r="ATW90" s="4"/>
      <c r="ATX90" s="4"/>
      <c r="ATY90" s="4"/>
      <c r="ATZ90" s="4"/>
      <c r="AUA90" s="4"/>
      <c r="AUB90" s="4"/>
      <c r="AUC90" s="4"/>
      <c r="AUD90" s="4"/>
      <c r="AUE90" s="4"/>
      <c r="AUF90" s="4"/>
      <c r="AUG90" s="4"/>
      <c r="AUH90" s="4"/>
      <c r="AUI90" s="4"/>
      <c r="AUJ90" s="4"/>
      <c r="AUK90" s="4"/>
      <c r="AUL90" s="4"/>
      <c r="AUM90" s="4"/>
      <c r="AUN90" s="4"/>
      <c r="AUO90" s="4"/>
      <c r="AUP90" s="4"/>
      <c r="AUQ90" s="4"/>
      <c r="AUR90" s="4"/>
      <c r="AUS90" s="4"/>
      <c r="AUT90" s="4"/>
      <c r="AUU90" s="4"/>
      <c r="AUV90" s="4"/>
      <c r="AUW90" s="4"/>
      <c r="AUX90" s="4"/>
      <c r="AUY90" s="4"/>
      <c r="AUZ90" s="4"/>
      <c r="AVA90" s="4"/>
      <c r="AVB90" s="4"/>
      <c r="AVC90" s="4"/>
      <c r="AVD90" s="4"/>
      <c r="AVE90" s="4"/>
      <c r="AVF90" s="4"/>
      <c r="AVG90" s="4"/>
      <c r="AVH90" s="4"/>
      <c r="AVI90" s="4"/>
      <c r="AVJ90" s="4"/>
      <c r="AVK90" s="4"/>
      <c r="AVL90" s="4"/>
      <c r="AVM90" s="4"/>
      <c r="AVN90" s="4"/>
      <c r="AVO90" s="4"/>
      <c r="AVP90" s="4"/>
      <c r="AVQ90" s="4"/>
      <c r="AVR90" s="4"/>
      <c r="AVS90" s="4"/>
      <c r="AVT90" s="4"/>
      <c r="AVU90" s="4"/>
      <c r="AVV90" s="4"/>
      <c r="AVW90" s="4"/>
      <c r="AVX90" s="4"/>
      <c r="AVY90" s="4"/>
      <c r="AVZ90" s="4"/>
      <c r="AWA90" s="4"/>
      <c r="AWB90" s="4"/>
      <c r="AWC90" s="4"/>
      <c r="AWD90" s="4"/>
      <c r="AWE90" s="4"/>
      <c r="AWF90" s="4"/>
      <c r="AWG90" s="4"/>
      <c r="AWH90" s="4"/>
      <c r="AWI90" s="4"/>
      <c r="AWJ90" s="4"/>
      <c r="AWK90" s="4"/>
      <c r="AWL90" s="4"/>
      <c r="AWM90" s="4"/>
      <c r="AWN90" s="4"/>
      <c r="AWO90" s="4"/>
      <c r="AWP90" s="4"/>
      <c r="AWQ90" s="4"/>
      <c r="AWR90" s="4"/>
      <c r="AWS90" s="4"/>
      <c r="AWT90" s="4"/>
      <c r="AWU90" s="4"/>
      <c r="AWV90" s="4"/>
      <c r="AWW90" s="4"/>
      <c r="AWX90" s="4"/>
      <c r="AWY90" s="4"/>
      <c r="AWZ90" s="4"/>
      <c r="AXA90" s="4"/>
      <c r="AXB90" s="4"/>
      <c r="AXC90" s="4"/>
      <c r="AXD90" s="4"/>
      <c r="AXE90" s="4"/>
      <c r="AXF90" s="4"/>
      <c r="AXG90" s="4"/>
      <c r="AXH90" s="4"/>
      <c r="AXI90" s="4"/>
      <c r="AXJ90" s="4"/>
      <c r="AXK90" s="4"/>
      <c r="AXL90" s="4"/>
      <c r="AXM90" s="4"/>
      <c r="AXN90" s="4"/>
      <c r="AXO90" s="4"/>
      <c r="AXP90" s="4"/>
      <c r="AXQ90" s="4"/>
      <c r="AXR90" s="4"/>
      <c r="AXS90" s="4"/>
      <c r="AXT90" s="4"/>
      <c r="AXU90" s="4"/>
      <c r="AXV90" s="4"/>
      <c r="AXW90" s="4"/>
      <c r="AXX90" s="4"/>
      <c r="AXY90" s="4"/>
      <c r="AXZ90" s="4"/>
      <c r="AYA90" s="4"/>
      <c r="AYB90" s="4"/>
      <c r="AYC90" s="4"/>
      <c r="AYD90" s="4"/>
      <c r="AYE90" s="4"/>
      <c r="AYF90" s="4"/>
      <c r="AYG90" s="4"/>
      <c r="AYH90" s="4"/>
      <c r="AYI90" s="4"/>
      <c r="AYJ90" s="4"/>
      <c r="AYK90" s="4"/>
      <c r="AYL90" s="4"/>
      <c r="AYM90" s="4"/>
      <c r="AYN90" s="4"/>
      <c r="AYO90" s="4"/>
      <c r="AYP90" s="4"/>
      <c r="AYQ90" s="4"/>
      <c r="AYR90" s="4"/>
      <c r="AYS90" s="4"/>
      <c r="AYT90" s="4"/>
      <c r="AYU90" s="4"/>
      <c r="AYV90" s="4"/>
      <c r="AYW90" s="4"/>
      <c r="AYX90" s="4"/>
      <c r="AYY90" s="4"/>
      <c r="AYZ90" s="4"/>
      <c r="AZA90" s="4"/>
      <c r="AZB90" s="4"/>
      <c r="AZC90" s="4"/>
      <c r="AZD90" s="4"/>
      <c r="AZE90" s="4"/>
      <c r="AZF90" s="4"/>
      <c r="AZG90" s="4"/>
      <c r="AZH90" s="4"/>
      <c r="AZI90" s="4"/>
      <c r="AZJ90" s="4"/>
      <c r="AZK90" s="4"/>
      <c r="AZL90" s="4"/>
      <c r="AZM90" s="4"/>
      <c r="AZN90" s="4"/>
      <c r="AZO90" s="4"/>
      <c r="AZP90" s="4"/>
      <c r="AZQ90" s="4"/>
      <c r="AZR90" s="4"/>
      <c r="AZS90" s="4"/>
      <c r="AZT90" s="4"/>
      <c r="AZU90" s="4"/>
      <c r="AZV90" s="4"/>
      <c r="AZW90" s="4"/>
      <c r="AZX90" s="4"/>
      <c r="AZY90" s="4"/>
      <c r="AZZ90" s="4"/>
      <c r="BAA90" s="4"/>
      <c r="BAB90" s="4"/>
      <c r="BAC90" s="4"/>
      <c r="BAD90" s="4"/>
      <c r="BAE90" s="4"/>
      <c r="BAF90" s="4"/>
      <c r="BAG90" s="4"/>
      <c r="BAH90" s="4"/>
      <c r="BAI90" s="4"/>
      <c r="BAJ90" s="4"/>
      <c r="BAK90" s="4"/>
      <c r="BAL90" s="4"/>
      <c r="BAM90" s="4"/>
      <c r="BAN90" s="4"/>
      <c r="BAO90" s="4"/>
      <c r="BAP90" s="4"/>
      <c r="BAQ90" s="4"/>
      <c r="BAR90" s="4"/>
      <c r="BAS90" s="4"/>
      <c r="BAT90" s="4"/>
      <c r="BAU90" s="4"/>
      <c r="BAV90" s="4"/>
      <c r="BAW90" s="4"/>
      <c r="BAX90" s="4"/>
      <c r="BAY90" s="4"/>
      <c r="BAZ90" s="4"/>
      <c r="BBA90" s="4"/>
      <c r="BBB90" s="4"/>
      <c r="BBC90" s="4"/>
      <c r="BBD90" s="4"/>
      <c r="BBE90" s="4"/>
      <c r="BBF90" s="4"/>
      <c r="BBG90" s="4"/>
      <c r="BBH90" s="4"/>
      <c r="BBI90" s="4"/>
      <c r="BBJ90" s="4"/>
      <c r="BBK90" s="4"/>
      <c r="BBL90" s="4"/>
      <c r="BBM90" s="4"/>
      <c r="BBN90" s="4"/>
      <c r="BBO90" s="4"/>
      <c r="BBP90" s="4"/>
      <c r="BBQ90" s="4"/>
      <c r="BBR90" s="4"/>
      <c r="BBS90" s="4"/>
      <c r="BBT90" s="4"/>
      <c r="BBU90" s="4"/>
      <c r="BBV90" s="4"/>
      <c r="BBW90" s="4"/>
      <c r="BBX90" s="4"/>
      <c r="BBY90" s="4"/>
      <c r="BBZ90" s="4"/>
      <c r="BCA90" s="4"/>
      <c r="BCB90" s="4"/>
      <c r="BCC90" s="4"/>
      <c r="BCD90" s="4"/>
      <c r="BCE90" s="4"/>
      <c r="BCF90" s="4"/>
      <c r="BCG90" s="4"/>
      <c r="BCH90" s="4"/>
      <c r="BCI90" s="4"/>
      <c r="BCJ90" s="4"/>
      <c r="BCK90" s="4"/>
      <c r="BCL90" s="4"/>
      <c r="BCM90" s="4"/>
      <c r="BCN90" s="4"/>
      <c r="BCO90" s="4"/>
      <c r="BCP90" s="4"/>
      <c r="BCQ90" s="4"/>
      <c r="BCR90" s="4"/>
      <c r="BCS90" s="4"/>
      <c r="BCT90" s="4"/>
      <c r="BCU90" s="4"/>
      <c r="BCV90" s="4"/>
      <c r="BCW90" s="4"/>
      <c r="BCX90" s="4"/>
      <c r="BCY90" s="4"/>
      <c r="BCZ90" s="4"/>
      <c r="BDA90" s="4"/>
      <c r="BDB90" s="4"/>
      <c r="BDC90" s="4"/>
      <c r="BDD90" s="4"/>
      <c r="BDE90" s="4"/>
      <c r="BDF90" s="4"/>
      <c r="BDG90" s="4"/>
      <c r="BDH90" s="4"/>
      <c r="BDI90" s="4"/>
      <c r="BDJ90" s="4"/>
      <c r="BDK90" s="4"/>
      <c r="BDL90" s="4"/>
      <c r="BDM90" s="4"/>
      <c r="BDN90" s="4"/>
      <c r="BDO90" s="4"/>
      <c r="BDP90" s="4"/>
      <c r="BDQ90" s="4"/>
      <c r="BDR90" s="4"/>
      <c r="BDS90" s="4"/>
      <c r="BDT90" s="4"/>
      <c r="BDU90" s="4"/>
      <c r="BDV90" s="4"/>
      <c r="BDW90" s="4"/>
      <c r="BDX90" s="4"/>
      <c r="BDY90" s="4"/>
      <c r="BDZ90" s="4"/>
      <c r="BEA90" s="4"/>
      <c r="BEB90" s="4"/>
      <c r="BEC90" s="4"/>
      <c r="BED90" s="4"/>
      <c r="BEE90" s="4"/>
      <c r="BEF90" s="4"/>
      <c r="BEG90" s="4"/>
      <c r="BEH90" s="4"/>
      <c r="BEI90" s="4"/>
      <c r="BEJ90" s="4"/>
      <c r="BEK90" s="4"/>
      <c r="BEL90" s="4"/>
      <c r="BEM90" s="4"/>
      <c r="BEN90" s="4"/>
      <c r="BEO90" s="4"/>
      <c r="BEP90" s="4"/>
      <c r="BEQ90" s="4"/>
      <c r="BER90" s="4"/>
      <c r="BES90" s="4"/>
      <c r="BET90" s="4"/>
      <c r="BEU90" s="4"/>
      <c r="BEV90" s="4"/>
      <c r="BEW90" s="4"/>
      <c r="BEX90" s="4"/>
      <c r="BEY90" s="4"/>
      <c r="BEZ90" s="4"/>
      <c r="BFA90" s="4"/>
      <c r="BFB90" s="4"/>
      <c r="BFC90" s="4"/>
      <c r="BFD90" s="4"/>
      <c r="BFE90" s="4"/>
      <c r="BFF90" s="4"/>
      <c r="BFG90" s="4"/>
      <c r="BFH90" s="4"/>
      <c r="BFI90" s="4"/>
      <c r="BFJ90" s="4"/>
      <c r="BFK90" s="4"/>
      <c r="BFL90" s="4"/>
      <c r="BFM90" s="4"/>
      <c r="BFN90" s="4"/>
      <c r="BFO90" s="4"/>
      <c r="BFP90" s="4"/>
      <c r="BFQ90" s="4"/>
      <c r="BFR90" s="4"/>
      <c r="BFS90" s="4"/>
      <c r="BFT90" s="4"/>
      <c r="BFU90" s="4"/>
      <c r="BFV90" s="4"/>
      <c r="BFW90" s="4"/>
      <c r="BFX90" s="4"/>
      <c r="BFY90" s="4"/>
      <c r="BFZ90" s="4"/>
      <c r="BGA90" s="4"/>
      <c r="BGB90" s="4"/>
      <c r="BGC90" s="4"/>
      <c r="BGD90" s="4"/>
      <c r="BGE90" s="4"/>
      <c r="BGF90" s="4"/>
      <c r="BGG90" s="4"/>
      <c r="BGH90" s="4"/>
      <c r="BGI90" s="4"/>
      <c r="BGJ90" s="4"/>
      <c r="BGK90" s="4"/>
      <c r="BGL90" s="4"/>
      <c r="BGM90" s="4"/>
      <c r="BGN90" s="4"/>
      <c r="BGO90" s="4"/>
      <c r="BGP90" s="4"/>
      <c r="BGQ90" s="4"/>
      <c r="BGR90" s="4"/>
      <c r="BGS90" s="4"/>
      <c r="BGT90" s="4"/>
      <c r="BGU90" s="4"/>
      <c r="BGV90" s="4"/>
      <c r="BGW90" s="4"/>
      <c r="BGX90" s="4"/>
      <c r="BGY90" s="4"/>
      <c r="BGZ90" s="4"/>
      <c r="BHA90" s="4"/>
      <c r="BHB90" s="4"/>
      <c r="BHC90" s="4"/>
      <c r="BHD90" s="4"/>
      <c r="BHE90" s="4"/>
      <c r="BHF90" s="4"/>
      <c r="BHG90" s="4"/>
      <c r="BHH90" s="4"/>
      <c r="BHI90" s="4"/>
      <c r="BHJ90" s="4"/>
      <c r="BHK90" s="4"/>
      <c r="BHL90" s="4"/>
      <c r="BHM90" s="4"/>
      <c r="BHN90" s="4"/>
      <c r="BHO90" s="4"/>
      <c r="BHP90" s="4"/>
      <c r="BHQ90" s="4"/>
      <c r="BHR90" s="4"/>
      <c r="BHS90" s="4"/>
      <c r="BHT90" s="4"/>
      <c r="BHU90" s="4"/>
      <c r="BHV90" s="4"/>
      <c r="BHW90" s="4"/>
      <c r="BHX90" s="4"/>
      <c r="BHY90" s="4"/>
      <c r="BHZ90" s="4"/>
      <c r="BIA90" s="4"/>
      <c r="BIB90" s="4"/>
      <c r="BIC90" s="4"/>
      <c r="BID90" s="4"/>
      <c r="BIE90" s="4"/>
      <c r="BIF90" s="4"/>
      <c r="BIG90" s="4"/>
      <c r="BIH90" s="4"/>
      <c r="BII90" s="4"/>
      <c r="BIJ90" s="4"/>
      <c r="BIK90" s="4"/>
      <c r="BIL90" s="4"/>
      <c r="BIM90" s="4"/>
      <c r="BIN90" s="4"/>
      <c r="BIO90" s="4"/>
      <c r="BIP90" s="4"/>
      <c r="BIQ90" s="4"/>
      <c r="BIR90" s="4"/>
      <c r="BIS90" s="4"/>
      <c r="BIT90" s="4"/>
      <c r="BIU90" s="4"/>
      <c r="BIV90" s="4"/>
      <c r="BIW90" s="4"/>
      <c r="BIX90" s="4"/>
      <c r="BIY90" s="4"/>
      <c r="BIZ90" s="4"/>
      <c r="BJA90" s="4"/>
      <c r="BJB90" s="4"/>
      <c r="BJC90" s="4"/>
      <c r="BJD90" s="4"/>
      <c r="BJE90" s="4"/>
      <c r="BJF90" s="4"/>
      <c r="BJG90" s="4"/>
      <c r="BJH90" s="4"/>
      <c r="BJI90" s="4"/>
      <c r="BJJ90" s="4"/>
      <c r="BJK90" s="4"/>
      <c r="BJL90" s="4"/>
      <c r="BJM90" s="4"/>
      <c r="BJN90" s="4"/>
      <c r="BJO90" s="4"/>
      <c r="BJP90" s="4"/>
      <c r="BJQ90" s="4"/>
      <c r="BJR90" s="4"/>
      <c r="BJS90" s="4"/>
      <c r="BJT90" s="4"/>
      <c r="BJU90" s="4"/>
      <c r="BJV90" s="4"/>
      <c r="BJW90" s="4"/>
      <c r="BJX90" s="4"/>
      <c r="BJY90" s="4"/>
      <c r="BJZ90" s="4"/>
      <c r="BKA90" s="4"/>
      <c r="BKB90" s="4"/>
      <c r="BKC90" s="4"/>
      <c r="BKD90" s="4"/>
      <c r="BKE90" s="4"/>
      <c r="BKF90" s="4"/>
      <c r="BKG90" s="4"/>
      <c r="BKH90" s="4"/>
      <c r="BKI90" s="4"/>
      <c r="BKJ90" s="4"/>
      <c r="BKK90" s="4"/>
      <c r="BKL90" s="4"/>
      <c r="BKM90" s="4"/>
      <c r="BKN90" s="4"/>
      <c r="BKO90" s="4"/>
      <c r="BKP90" s="4"/>
      <c r="BKQ90" s="4"/>
      <c r="BKR90" s="4"/>
      <c r="BKS90" s="4"/>
      <c r="BKT90" s="4"/>
      <c r="BKU90" s="4"/>
      <c r="BKV90" s="4"/>
      <c r="BKW90" s="4"/>
      <c r="BKX90" s="4"/>
      <c r="BKY90" s="4"/>
      <c r="BKZ90" s="4"/>
      <c r="BLA90" s="4"/>
      <c r="BLB90" s="4"/>
      <c r="BLC90" s="4"/>
      <c r="BLD90" s="4"/>
      <c r="BLE90" s="4"/>
      <c r="BLF90" s="4"/>
      <c r="BLG90" s="4"/>
      <c r="BLH90" s="4"/>
      <c r="BLI90" s="4"/>
      <c r="BLJ90" s="4"/>
      <c r="BLK90" s="4"/>
      <c r="BLL90" s="4"/>
      <c r="BLM90" s="4"/>
      <c r="BLN90" s="4"/>
      <c r="BLO90" s="4"/>
      <c r="BLP90" s="4"/>
      <c r="BLQ90" s="4"/>
      <c r="BLR90" s="4"/>
      <c r="BLS90" s="4"/>
      <c r="BLT90" s="4"/>
      <c r="BLU90" s="4"/>
      <c r="BLV90" s="4"/>
      <c r="BLW90" s="4"/>
      <c r="BLX90" s="4"/>
      <c r="BLY90" s="4"/>
      <c r="BLZ90" s="4"/>
      <c r="BMA90" s="4"/>
      <c r="BMB90" s="4"/>
      <c r="BMC90" s="4"/>
      <c r="BMD90" s="4"/>
      <c r="BME90" s="4"/>
      <c r="BMF90" s="4"/>
      <c r="BMG90" s="4"/>
      <c r="BMH90" s="4"/>
      <c r="BMI90" s="4"/>
      <c r="BMJ90" s="4"/>
      <c r="BMK90" s="4"/>
      <c r="BML90" s="4"/>
      <c r="BMM90" s="4"/>
      <c r="BMN90" s="4"/>
      <c r="BMO90" s="4"/>
      <c r="BMP90" s="4"/>
      <c r="BMQ90" s="4"/>
      <c r="BMR90" s="4"/>
      <c r="BMS90" s="4"/>
      <c r="BMT90" s="4"/>
      <c r="BMU90" s="4"/>
      <c r="BMV90" s="4"/>
      <c r="BMW90" s="4"/>
      <c r="BMX90" s="4"/>
      <c r="BMY90" s="4"/>
      <c r="BMZ90" s="4"/>
      <c r="BNA90" s="4"/>
      <c r="BNB90" s="4"/>
      <c r="BNC90" s="4"/>
      <c r="BND90" s="4"/>
      <c r="BNE90" s="4"/>
      <c r="BNF90" s="4"/>
      <c r="BNG90" s="4"/>
      <c r="BNH90" s="4"/>
      <c r="BNI90" s="4"/>
      <c r="BNJ90" s="4"/>
      <c r="BNK90" s="4"/>
      <c r="BNL90" s="4"/>
      <c r="BNM90" s="4"/>
      <c r="BNN90" s="4"/>
      <c r="BNO90" s="4"/>
      <c r="BNP90" s="4"/>
      <c r="BNQ90" s="4"/>
      <c r="BNR90" s="4"/>
      <c r="BNS90" s="4"/>
      <c r="BNT90" s="4"/>
      <c r="BNU90" s="4"/>
      <c r="BNV90" s="4"/>
      <c r="BNW90" s="4"/>
      <c r="BNX90" s="4"/>
      <c r="BNY90" s="4"/>
      <c r="BNZ90" s="4"/>
      <c r="BOA90" s="4"/>
      <c r="BOB90" s="4"/>
      <c r="BOC90" s="4"/>
      <c r="BOD90" s="4"/>
      <c r="BOE90" s="4"/>
      <c r="BOF90" s="4"/>
      <c r="BOG90" s="4"/>
      <c r="BOH90" s="4"/>
      <c r="BOI90" s="4"/>
      <c r="BOJ90" s="4"/>
      <c r="BOK90" s="4"/>
      <c r="BOL90" s="4"/>
      <c r="BOM90" s="4"/>
      <c r="BON90" s="4"/>
      <c r="BOO90" s="4"/>
      <c r="BOP90" s="4"/>
      <c r="BOQ90" s="4"/>
      <c r="BOR90" s="4"/>
      <c r="BOS90" s="4"/>
      <c r="BOT90" s="4"/>
      <c r="BOU90" s="4"/>
      <c r="BOV90" s="4"/>
      <c r="BOW90" s="4"/>
      <c r="BOX90" s="4"/>
      <c r="BOY90" s="4"/>
      <c r="BOZ90" s="4"/>
      <c r="BPA90" s="4"/>
      <c r="BPB90" s="4"/>
      <c r="BPC90" s="4"/>
      <c r="BPD90" s="4"/>
      <c r="BPE90" s="4"/>
      <c r="BPF90" s="4"/>
      <c r="BPG90" s="4"/>
      <c r="BPH90" s="4"/>
      <c r="BPI90" s="4"/>
      <c r="BPJ90" s="4"/>
      <c r="BPK90" s="4"/>
      <c r="BPL90" s="4"/>
      <c r="BPM90" s="4"/>
      <c r="BPN90" s="4"/>
      <c r="BPO90" s="4"/>
      <c r="BPP90" s="4"/>
      <c r="BPQ90" s="4"/>
      <c r="BPR90" s="4"/>
      <c r="BPS90" s="4"/>
      <c r="BPT90" s="4"/>
      <c r="BPU90" s="4"/>
      <c r="BPV90" s="4"/>
      <c r="BPW90" s="4"/>
      <c r="BPX90" s="4"/>
      <c r="BPY90" s="4"/>
      <c r="BPZ90" s="4"/>
      <c r="BQA90" s="4"/>
      <c r="BQB90" s="4"/>
      <c r="BQC90" s="4"/>
      <c r="BQD90" s="4"/>
      <c r="BQE90" s="4"/>
      <c r="BQF90" s="4"/>
      <c r="BQG90" s="4"/>
      <c r="BQH90" s="4"/>
      <c r="BQI90" s="4"/>
      <c r="BQJ90" s="4"/>
      <c r="BQK90" s="4"/>
      <c r="BQL90" s="4"/>
      <c r="BQM90" s="4"/>
      <c r="BQN90" s="4"/>
      <c r="BQO90" s="4"/>
      <c r="BQP90" s="4"/>
      <c r="BQQ90" s="4"/>
      <c r="BQR90" s="4"/>
      <c r="BQS90" s="4"/>
      <c r="BQT90" s="4"/>
      <c r="BQU90" s="4"/>
      <c r="BQV90" s="4"/>
      <c r="BQW90" s="4"/>
      <c r="BQX90" s="4"/>
      <c r="BQY90" s="4"/>
      <c r="BQZ90" s="4"/>
      <c r="BRA90" s="4"/>
      <c r="BRB90" s="4"/>
      <c r="BRC90" s="4"/>
      <c r="BRD90" s="4"/>
      <c r="BRE90" s="4"/>
      <c r="BRF90" s="4"/>
      <c r="BRG90" s="4"/>
      <c r="BRH90" s="4"/>
      <c r="BRI90" s="4"/>
      <c r="BRJ90" s="4"/>
      <c r="BRK90" s="4"/>
      <c r="BRL90" s="4"/>
      <c r="BRM90" s="4"/>
      <c r="BRN90" s="4"/>
      <c r="BRO90" s="4"/>
      <c r="BRP90" s="4"/>
      <c r="BRQ90" s="4"/>
      <c r="BRR90" s="4"/>
      <c r="BRS90" s="4"/>
      <c r="BRT90" s="4"/>
      <c r="BRU90" s="4"/>
      <c r="BRV90" s="4"/>
      <c r="BRW90" s="4"/>
      <c r="BRX90" s="4"/>
      <c r="BRY90" s="4"/>
      <c r="BRZ90" s="4"/>
      <c r="BSA90" s="4"/>
      <c r="BSB90" s="4"/>
      <c r="BSC90" s="4"/>
      <c r="BSD90" s="4"/>
      <c r="BSE90" s="4"/>
      <c r="BSF90" s="4"/>
      <c r="BSG90" s="4"/>
      <c r="BSH90" s="4"/>
      <c r="BSI90" s="4"/>
      <c r="BSJ90" s="4"/>
      <c r="BSK90" s="4"/>
      <c r="BSL90" s="4"/>
      <c r="BSM90" s="4"/>
      <c r="BSN90" s="4"/>
      <c r="BSO90" s="4"/>
      <c r="BSP90" s="4"/>
      <c r="BSQ90" s="4"/>
      <c r="BSR90" s="4"/>
      <c r="BSS90" s="4"/>
      <c r="BST90" s="4"/>
      <c r="BSU90" s="4"/>
      <c r="BSV90" s="4"/>
      <c r="BSW90" s="4"/>
      <c r="BSX90" s="4"/>
      <c r="BSY90" s="4"/>
      <c r="BSZ90" s="4"/>
      <c r="BTA90" s="4"/>
      <c r="BTB90" s="4"/>
      <c r="BTC90" s="4"/>
      <c r="BTD90" s="4"/>
      <c r="BTE90" s="4"/>
      <c r="BTF90" s="4"/>
      <c r="BTG90" s="4"/>
      <c r="BTH90" s="4"/>
      <c r="BTI90" s="4"/>
      <c r="BTJ90" s="4"/>
      <c r="BTK90" s="4"/>
      <c r="BTL90" s="4"/>
      <c r="BTM90" s="4"/>
      <c r="BTN90" s="4"/>
      <c r="BTO90" s="4"/>
      <c r="BTP90" s="4"/>
      <c r="BTQ90" s="4"/>
      <c r="BTR90" s="4"/>
      <c r="BTS90" s="4"/>
      <c r="BTT90" s="4"/>
      <c r="BTU90" s="4"/>
      <c r="BTV90" s="4"/>
      <c r="BTW90" s="4"/>
      <c r="BTX90" s="4"/>
      <c r="BTY90" s="4"/>
      <c r="BTZ90" s="4"/>
      <c r="BUA90" s="4"/>
      <c r="BUB90" s="4"/>
      <c r="BUC90" s="4"/>
      <c r="BUD90" s="4"/>
      <c r="BUE90" s="4"/>
      <c r="BUF90" s="4"/>
      <c r="BUG90" s="4"/>
      <c r="BUH90" s="4"/>
      <c r="BUI90" s="4"/>
      <c r="BUJ90" s="4"/>
      <c r="BUK90" s="4"/>
      <c r="BUL90" s="4"/>
      <c r="BUM90" s="4"/>
      <c r="BUN90" s="4"/>
      <c r="BUO90" s="4"/>
      <c r="BUP90" s="4"/>
      <c r="BUQ90" s="4"/>
      <c r="BUR90" s="4"/>
      <c r="BUS90" s="4"/>
      <c r="BUT90" s="4"/>
      <c r="BUU90" s="4"/>
      <c r="BUV90" s="4"/>
      <c r="BUW90" s="4"/>
      <c r="BUX90" s="4"/>
      <c r="BUY90" s="4"/>
      <c r="BUZ90" s="4"/>
      <c r="BVA90" s="4"/>
      <c r="BVB90" s="4"/>
      <c r="BVC90" s="4"/>
      <c r="BVD90" s="4"/>
      <c r="BVE90" s="4"/>
      <c r="BVF90" s="4"/>
      <c r="BVG90" s="4"/>
      <c r="BVH90" s="4"/>
      <c r="BVI90" s="4"/>
      <c r="BVJ90" s="4"/>
      <c r="BVK90" s="4"/>
      <c r="BVL90" s="4"/>
      <c r="BVM90" s="4"/>
      <c r="BVN90" s="4"/>
      <c r="BVO90" s="4"/>
      <c r="BVP90" s="4"/>
      <c r="BVQ90" s="4"/>
      <c r="BVR90" s="4"/>
      <c r="BVS90" s="4"/>
      <c r="BVT90" s="4"/>
      <c r="BVU90" s="4"/>
      <c r="BVV90" s="4"/>
      <c r="BVW90" s="4"/>
      <c r="BVX90" s="4"/>
      <c r="BVY90" s="4"/>
      <c r="BVZ90" s="4"/>
      <c r="BWA90" s="4"/>
      <c r="BWB90" s="4"/>
      <c r="BWC90" s="4"/>
      <c r="BWD90" s="4"/>
      <c r="BWE90" s="4"/>
      <c r="BWF90" s="4"/>
      <c r="BWG90" s="4"/>
      <c r="BWH90" s="4"/>
      <c r="BWI90" s="4"/>
      <c r="BWJ90" s="4"/>
      <c r="BWK90" s="4"/>
      <c r="BWL90" s="4"/>
      <c r="BWM90" s="4"/>
      <c r="BWN90" s="4"/>
      <c r="BWO90" s="4"/>
      <c r="BWP90" s="4"/>
      <c r="BWQ90" s="4"/>
      <c r="BWR90" s="4"/>
      <c r="BWS90" s="4"/>
      <c r="BWT90" s="4"/>
      <c r="BWU90" s="4"/>
      <c r="BWV90" s="4"/>
      <c r="BWW90" s="4"/>
      <c r="BWX90" s="4"/>
      <c r="BWY90" s="4"/>
      <c r="BWZ90" s="4"/>
      <c r="BXA90" s="4"/>
      <c r="BXB90" s="4"/>
      <c r="BXC90" s="4"/>
      <c r="BXD90" s="4"/>
      <c r="BXE90" s="4"/>
      <c r="BXF90" s="4"/>
      <c r="BXG90" s="4"/>
      <c r="BXH90" s="4"/>
      <c r="BXI90" s="4"/>
      <c r="BXJ90" s="4"/>
      <c r="BXK90" s="4"/>
      <c r="BXL90" s="4"/>
      <c r="BXM90" s="4"/>
      <c r="BXN90" s="4"/>
      <c r="BXO90" s="4"/>
      <c r="BXP90" s="4"/>
      <c r="BXQ90" s="4"/>
      <c r="BXR90" s="4"/>
      <c r="BXS90" s="4"/>
      <c r="BXT90" s="4"/>
      <c r="BXU90" s="4"/>
      <c r="BXV90" s="4"/>
      <c r="BXW90" s="4"/>
      <c r="BXX90" s="4"/>
      <c r="BXY90" s="4"/>
      <c r="BXZ90" s="4"/>
      <c r="BYA90" s="4"/>
      <c r="BYB90" s="4"/>
      <c r="BYC90" s="4"/>
      <c r="BYD90" s="4"/>
      <c r="BYE90" s="4"/>
      <c r="BYF90" s="4"/>
      <c r="BYG90" s="4"/>
      <c r="BYH90" s="4"/>
      <c r="BYI90" s="4"/>
      <c r="BYJ90" s="4"/>
      <c r="BYK90" s="4"/>
      <c r="BYL90" s="4"/>
      <c r="BYM90" s="4"/>
      <c r="BYN90" s="4"/>
      <c r="BYO90" s="4"/>
      <c r="BYP90" s="4"/>
      <c r="BYQ90" s="4"/>
      <c r="BYR90" s="4"/>
      <c r="BYS90" s="4"/>
      <c r="BYT90" s="4"/>
      <c r="BYU90" s="4"/>
      <c r="BYV90" s="4"/>
      <c r="BYW90" s="4"/>
      <c r="BYX90" s="4"/>
      <c r="BYY90" s="4"/>
      <c r="BYZ90" s="4"/>
      <c r="BZA90" s="4"/>
      <c r="BZB90" s="4"/>
      <c r="BZC90" s="4"/>
      <c r="BZD90" s="4"/>
      <c r="BZE90" s="4"/>
      <c r="BZF90" s="4"/>
      <c r="BZG90" s="4"/>
      <c r="BZH90" s="4"/>
      <c r="BZI90" s="4"/>
      <c r="BZJ90" s="4"/>
      <c r="BZK90" s="4"/>
      <c r="BZL90" s="4"/>
      <c r="BZM90" s="4"/>
      <c r="BZN90" s="4"/>
      <c r="BZO90" s="4"/>
      <c r="BZP90" s="4"/>
      <c r="BZQ90" s="4"/>
      <c r="BZR90" s="4"/>
      <c r="BZS90" s="4"/>
      <c r="BZT90" s="4"/>
      <c r="BZU90" s="4"/>
      <c r="BZV90" s="4"/>
      <c r="BZW90" s="4"/>
      <c r="BZX90" s="4"/>
      <c r="BZY90" s="4"/>
      <c r="BZZ90" s="4"/>
      <c r="CAA90" s="4"/>
      <c r="CAB90" s="4"/>
      <c r="CAC90" s="4"/>
      <c r="CAD90" s="4"/>
      <c r="CAE90" s="4"/>
      <c r="CAF90" s="4"/>
      <c r="CAG90" s="4"/>
      <c r="CAH90" s="4"/>
      <c r="CAI90" s="4"/>
      <c r="CAJ90" s="4"/>
      <c r="CAK90" s="4"/>
      <c r="CAL90" s="4"/>
      <c r="CAM90" s="4"/>
      <c r="CAN90" s="4"/>
      <c r="CAO90" s="4"/>
      <c r="CAP90" s="4"/>
      <c r="CAQ90" s="4"/>
      <c r="CAR90" s="4"/>
      <c r="CAS90" s="4"/>
      <c r="CAT90" s="4"/>
      <c r="CAU90" s="4"/>
      <c r="CAV90" s="4"/>
      <c r="CAW90" s="4"/>
      <c r="CAX90" s="4"/>
      <c r="CAY90" s="4"/>
      <c r="CAZ90" s="4"/>
      <c r="CBA90" s="4"/>
      <c r="CBB90" s="4"/>
      <c r="CBC90" s="4"/>
      <c r="CBD90" s="4"/>
      <c r="CBE90" s="4"/>
      <c r="CBF90" s="4"/>
      <c r="CBG90" s="4"/>
      <c r="CBH90" s="4"/>
      <c r="CBI90" s="4"/>
      <c r="CBJ90" s="4"/>
      <c r="CBK90" s="4"/>
      <c r="CBL90" s="4"/>
      <c r="CBM90" s="4"/>
      <c r="CBN90" s="4"/>
      <c r="CBO90" s="4"/>
      <c r="CBP90" s="4"/>
      <c r="CBQ90" s="4"/>
      <c r="CBR90" s="4"/>
      <c r="CBS90" s="4"/>
      <c r="CBT90" s="4"/>
      <c r="CBU90" s="4"/>
      <c r="CBV90" s="4"/>
      <c r="CBW90" s="4"/>
      <c r="CBX90" s="4"/>
      <c r="CBY90" s="4"/>
      <c r="CBZ90" s="4"/>
      <c r="CCA90" s="4"/>
      <c r="CCB90" s="4"/>
      <c r="CCC90" s="4"/>
      <c r="CCD90" s="4"/>
      <c r="CCE90" s="4"/>
      <c r="CCF90" s="4"/>
      <c r="CCG90" s="4"/>
      <c r="CCH90" s="4"/>
      <c r="CCI90" s="4"/>
      <c r="CCJ90" s="4"/>
      <c r="CCK90" s="4"/>
      <c r="CCL90" s="4"/>
      <c r="CCM90" s="4"/>
      <c r="CCN90" s="4"/>
      <c r="CCO90" s="4"/>
      <c r="CCP90" s="4"/>
      <c r="CCQ90" s="4"/>
      <c r="CCR90" s="4"/>
      <c r="CCS90" s="4"/>
      <c r="CCT90" s="4"/>
      <c r="CCU90" s="4"/>
      <c r="CCV90" s="4"/>
      <c r="CCW90" s="4"/>
      <c r="CCX90" s="4"/>
      <c r="CCY90" s="4"/>
      <c r="CCZ90" s="4"/>
      <c r="CDA90" s="4"/>
      <c r="CDB90" s="4"/>
      <c r="CDC90" s="4"/>
      <c r="CDD90" s="4"/>
      <c r="CDE90" s="4"/>
      <c r="CDF90" s="4"/>
      <c r="CDG90" s="4"/>
      <c r="CDH90" s="4"/>
      <c r="CDI90" s="4"/>
      <c r="CDJ90" s="4"/>
      <c r="CDK90" s="4"/>
      <c r="CDL90" s="4"/>
      <c r="CDM90" s="4"/>
      <c r="CDN90" s="4"/>
      <c r="CDO90" s="4"/>
      <c r="CDP90" s="4"/>
      <c r="CDQ90" s="4"/>
      <c r="CDR90" s="4"/>
      <c r="CDS90" s="4"/>
      <c r="CDT90" s="4"/>
      <c r="CDU90" s="4"/>
      <c r="CDV90" s="4"/>
      <c r="CDW90" s="4"/>
      <c r="CDX90" s="4"/>
      <c r="CDY90" s="4"/>
      <c r="CDZ90" s="4"/>
      <c r="CEA90" s="4"/>
      <c r="CEB90" s="4"/>
      <c r="CEC90" s="4"/>
      <c r="CED90" s="4"/>
      <c r="CEE90" s="4"/>
      <c r="CEF90" s="4"/>
      <c r="CEG90" s="4"/>
      <c r="CEH90" s="4"/>
      <c r="CEI90" s="4"/>
      <c r="CEJ90" s="4"/>
      <c r="CEK90" s="4"/>
      <c r="CEL90" s="4"/>
      <c r="CEM90" s="4"/>
      <c r="CEN90" s="4"/>
      <c r="CEO90" s="4"/>
      <c r="CEP90" s="4"/>
      <c r="CEQ90" s="4"/>
      <c r="CER90" s="4"/>
      <c r="CES90" s="4"/>
      <c r="CET90" s="4"/>
      <c r="CEU90" s="4"/>
      <c r="CEV90" s="4"/>
      <c r="CEW90" s="4"/>
      <c r="CEX90" s="4"/>
      <c r="CEY90" s="4"/>
      <c r="CEZ90" s="4"/>
      <c r="CFA90" s="4"/>
      <c r="CFB90" s="4"/>
      <c r="CFC90" s="4"/>
      <c r="CFD90" s="4"/>
      <c r="CFE90" s="4"/>
      <c r="CFF90" s="4"/>
      <c r="CFG90" s="4"/>
      <c r="CFH90" s="4"/>
      <c r="CFI90" s="4"/>
      <c r="CFJ90" s="4"/>
      <c r="CFK90" s="4"/>
      <c r="CFL90" s="4"/>
      <c r="CFM90" s="4"/>
      <c r="CFN90" s="4"/>
      <c r="CFO90" s="4"/>
      <c r="CFP90" s="4"/>
      <c r="CFQ90" s="4"/>
      <c r="CFR90" s="4"/>
      <c r="CFS90" s="4"/>
      <c r="CFT90" s="4"/>
      <c r="CFU90" s="4"/>
      <c r="CFV90" s="4"/>
      <c r="CFW90" s="4"/>
      <c r="CFX90" s="4"/>
      <c r="CFY90" s="4"/>
      <c r="CFZ90" s="4"/>
      <c r="CGA90" s="4"/>
      <c r="CGB90" s="4"/>
      <c r="CGC90" s="4"/>
      <c r="CGD90" s="4"/>
      <c r="CGE90" s="4"/>
      <c r="CGF90" s="4"/>
      <c r="CGG90" s="4"/>
      <c r="CGH90" s="4"/>
      <c r="CGI90" s="4"/>
      <c r="CGJ90" s="4"/>
      <c r="CGK90" s="4"/>
      <c r="CGL90" s="4"/>
      <c r="CGM90" s="4"/>
      <c r="CGN90" s="4"/>
      <c r="CGO90" s="4"/>
      <c r="CGP90" s="4"/>
      <c r="CGQ90" s="4"/>
      <c r="CGR90" s="4"/>
      <c r="CGS90" s="4"/>
      <c r="CGT90" s="4"/>
      <c r="CGU90" s="4"/>
      <c r="CGV90" s="4"/>
      <c r="CGW90" s="4"/>
      <c r="CGX90" s="4"/>
      <c r="CGY90" s="4"/>
      <c r="CGZ90" s="4"/>
      <c r="CHA90" s="4"/>
      <c r="CHB90" s="4"/>
      <c r="CHC90" s="4"/>
      <c r="CHD90" s="4"/>
      <c r="CHE90" s="4"/>
      <c r="CHF90" s="4"/>
      <c r="CHG90" s="4"/>
      <c r="CHH90" s="4"/>
      <c r="CHI90" s="4"/>
      <c r="CHJ90" s="4"/>
      <c r="CHK90" s="4"/>
      <c r="CHL90" s="4"/>
      <c r="CHM90" s="4"/>
      <c r="CHN90" s="4"/>
      <c r="CHO90" s="4"/>
      <c r="CHP90" s="4"/>
      <c r="CHQ90" s="4"/>
      <c r="CHR90" s="4"/>
      <c r="CHS90" s="4"/>
      <c r="CHT90" s="4"/>
      <c r="CHU90" s="4"/>
      <c r="CHV90" s="4"/>
      <c r="CHW90" s="4"/>
      <c r="CHX90" s="4"/>
      <c r="CHY90" s="4"/>
      <c r="CHZ90" s="4"/>
      <c r="CIA90" s="4"/>
      <c r="CIB90" s="4"/>
      <c r="CIC90" s="4"/>
      <c r="CID90" s="4"/>
      <c r="CIE90" s="4"/>
      <c r="CIF90" s="4"/>
      <c r="CIG90" s="4"/>
      <c r="CIH90" s="4"/>
      <c r="CII90" s="4"/>
      <c r="CIJ90" s="4"/>
      <c r="CIK90" s="4"/>
      <c r="CIL90" s="4"/>
      <c r="CIM90" s="4"/>
      <c r="CIN90" s="4"/>
      <c r="CIO90" s="4"/>
      <c r="CIP90" s="4"/>
      <c r="CIQ90" s="4"/>
      <c r="CIR90" s="4"/>
      <c r="CIS90" s="4"/>
      <c r="CIT90" s="4"/>
      <c r="CIU90" s="4"/>
      <c r="CIV90" s="4"/>
      <c r="CIW90" s="4"/>
      <c r="CIX90" s="4"/>
      <c r="CIY90" s="4"/>
      <c r="CIZ90" s="4"/>
      <c r="CJA90" s="4"/>
      <c r="CJB90" s="4"/>
      <c r="CJC90" s="4"/>
      <c r="CJD90" s="4"/>
      <c r="CJE90" s="4"/>
      <c r="CJF90" s="4"/>
      <c r="CJG90" s="4"/>
      <c r="CJH90" s="4"/>
      <c r="CJI90" s="4"/>
      <c r="CJJ90" s="4"/>
      <c r="CJK90" s="4"/>
      <c r="CJL90" s="4"/>
      <c r="CJM90" s="4"/>
      <c r="CJN90" s="4"/>
      <c r="CJO90" s="4"/>
      <c r="CJP90" s="4"/>
      <c r="CJQ90" s="4"/>
      <c r="CJR90" s="4"/>
      <c r="CJS90" s="4"/>
      <c r="CJT90" s="4"/>
      <c r="CJU90" s="4"/>
      <c r="CJV90" s="4"/>
      <c r="CJW90" s="4"/>
      <c r="CJX90" s="4"/>
      <c r="CJY90" s="4"/>
      <c r="CJZ90" s="4"/>
      <c r="CKA90" s="4"/>
      <c r="CKB90" s="4"/>
      <c r="CKC90" s="4"/>
      <c r="CKD90" s="4"/>
      <c r="CKE90" s="4"/>
      <c r="CKF90" s="4"/>
      <c r="CKG90" s="4"/>
      <c r="CKH90" s="4"/>
      <c r="CKI90" s="4"/>
      <c r="CKJ90" s="4"/>
      <c r="CKK90" s="4"/>
      <c r="CKL90" s="4"/>
      <c r="CKM90" s="4"/>
      <c r="CKN90" s="4"/>
      <c r="CKO90" s="4"/>
      <c r="CKP90" s="4"/>
      <c r="CKQ90" s="4"/>
      <c r="CKR90" s="4"/>
      <c r="CKS90" s="4"/>
      <c r="CKT90" s="4"/>
      <c r="CKU90" s="4"/>
      <c r="CKV90" s="4"/>
      <c r="CKW90" s="4"/>
      <c r="CKX90" s="4"/>
      <c r="CKY90" s="4"/>
      <c r="CKZ90" s="4"/>
      <c r="CLA90" s="4"/>
      <c r="CLB90" s="4"/>
      <c r="CLC90" s="4"/>
      <c r="CLD90" s="4"/>
      <c r="CLE90" s="4"/>
      <c r="CLF90" s="4"/>
      <c r="CLG90" s="4"/>
      <c r="CLH90" s="4"/>
      <c r="CLI90" s="4"/>
      <c r="CLJ90" s="4"/>
      <c r="CLK90" s="4"/>
      <c r="CLL90" s="4"/>
      <c r="CLM90" s="4"/>
      <c r="CLN90" s="4"/>
      <c r="CLO90" s="4"/>
      <c r="CLP90" s="4"/>
      <c r="CLQ90" s="4"/>
      <c r="CLR90" s="4"/>
      <c r="CLS90" s="4"/>
      <c r="CLT90" s="4"/>
      <c r="CLU90" s="4"/>
      <c r="CLV90" s="4"/>
      <c r="CLW90" s="4"/>
      <c r="CLX90" s="4"/>
      <c r="CLY90" s="4"/>
      <c r="CLZ90" s="4"/>
      <c r="CMA90" s="4"/>
      <c r="CMB90" s="4"/>
      <c r="CMC90" s="4"/>
      <c r="CMD90" s="4"/>
      <c r="CME90" s="4"/>
      <c r="CMF90" s="4"/>
      <c r="CMG90" s="4"/>
      <c r="CMH90" s="4"/>
      <c r="CMI90" s="4"/>
      <c r="CMJ90" s="4"/>
      <c r="CMK90" s="4"/>
      <c r="CML90" s="4"/>
      <c r="CMM90" s="4"/>
      <c r="CMN90" s="4"/>
      <c r="CMO90" s="4"/>
      <c r="CMP90" s="4"/>
      <c r="CMQ90" s="4"/>
      <c r="CMR90" s="4"/>
      <c r="CMS90" s="4"/>
      <c r="CMT90" s="4"/>
      <c r="CMU90" s="4"/>
      <c r="CMV90" s="4"/>
      <c r="CMW90" s="4"/>
      <c r="CMX90" s="4"/>
      <c r="CMY90" s="4"/>
      <c r="CMZ90" s="4"/>
      <c r="CNA90" s="4"/>
      <c r="CNB90" s="4"/>
      <c r="CNC90" s="4"/>
      <c r="CND90" s="4"/>
      <c r="CNE90" s="4"/>
      <c r="CNF90" s="4"/>
      <c r="CNG90" s="4"/>
      <c r="CNH90" s="4"/>
      <c r="CNI90" s="4"/>
      <c r="CNJ90" s="4"/>
      <c r="CNK90" s="4"/>
      <c r="CNL90" s="4"/>
      <c r="CNM90" s="4"/>
      <c r="CNN90" s="4"/>
      <c r="CNO90" s="4"/>
      <c r="CNP90" s="4"/>
      <c r="CNQ90" s="4"/>
      <c r="CNR90" s="4"/>
      <c r="CNS90" s="4"/>
      <c r="CNT90" s="4"/>
      <c r="CNU90" s="4"/>
      <c r="CNV90" s="4"/>
      <c r="CNW90" s="4"/>
      <c r="CNX90" s="4"/>
      <c r="CNY90" s="4"/>
      <c r="CNZ90" s="4"/>
      <c r="COA90" s="4"/>
      <c r="COB90" s="4"/>
      <c r="COC90" s="4"/>
      <c r="COD90" s="4"/>
      <c r="COE90" s="4"/>
      <c r="COF90" s="4"/>
      <c r="COG90" s="4"/>
      <c r="COH90" s="4"/>
      <c r="COI90" s="4"/>
      <c r="COJ90" s="4"/>
      <c r="COK90" s="4"/>
      <c r="COL90" s="4"/>
      <c r="COM90" s="4"/>
      <c r="CON90" s="4"/>
      <c r="COO90" s="4"/>
      <c r="COP90" s="4"/>
      <c r="COQ90" s="4"/>
      <c r="COR90" s="4"/>
      <c r="COS90" s="4"/>
      <c r="COT90" s="4"/>
      <c r="COU90" s="4"/>
      <c r="COV90" s="4"/>
      <c r="COW90" s="4"/>
      <c r="COX90" s="4"/>
      <c r="COY90" s="4"/>
      <c r="COZ90" s="4"/>
      <c r="CPA90" s="4"/>
      <c r="CPB90" s="4"/>
      <c r="CPC90" s="4"/>
      <c r="CPD90" s="4"/>
      <c r="CPE90" s="4"/>
      <c r="CPF90" s="4"/>
      <c r="CPG90" s="4"/>
      <c r="CPH90" s="4"/>
      <c r="CPI90" s="4"/>
      <c r="CPJ90" s="4"/>
      <c r="CPK90" s="4"/>
      <c r="CPL90" s="4"/>
      <c r="CPM90" s="4"/>
      <c r="CPN90" s="4"/>
      <c r="CPO90" s="4"/>
      <c r="CPP90" s="4"/>
      <c r="CPQ90" s="4"/>
      <c r="CPR90" s="4"/>
      <c r="CPS90" s="4"/>
      <c r="CPT90" s="4"/>
      <c r="CPU90" s="4"/>
      <c r="CPV90" s="4"/>
      <c r="CPW90" s="4"/>
      <c r="CPX90" s="4"/>
      <c r="CPY90" s="4"/>
      <c r="CPZ90" s="4"/>
      <c r="CQA90" s="4"/>
      <c r="CQB90" s="4"/>
      <c r="CQC90" s="4"/>
      <c r="CQD90" s="4"/>
      <c r="CQE90" s="4"/>
      <c r="CQF90" s="4"/>
      <c r="CQG90" s="4"/>
      <c r="CQH90" s="4"/>
      <c r="CQI90" s="4"/>
      <c r="CQJ90" s="4"/>
      <c r="CQK90" s="4"/>
      <c r="CQL90" s="4"/>
      <c r="CQM90" s="4"/>
      <c r="CQN90" s="4"/>
      <c r="CQO90" s="4"/>
      <c r="CQP90" s="4"/>
      <c r="CQQ90" s="4"/>
      <c r="CQR90" s="4"/>
      <c r="CQS90" s="4"/>
      <c r="CQT90" s="4"/>
      <c r="CQU90" s="4"/>
      <c r="CQV90" s="4"/>
      <c r="CQW90" s="4"/>
      <c r="CQX90" s="4"/>
      <c r="CQY90" s="4"/>
      <c r="CQZ90" s="4"/>
      <c r="CRA90" s="4"/>
      <c r="CRB90" s="4"/>
      <c r="CRC90" s="4"/>
      <c r="CRD90" s="4"/>
      <c r="CRE90" s="4"/>
      <c r="CRF90" s="4"/>
      <c r="CRG90" s="4"/>
      <c r="CRH90" s="4"/>
      <c r="CRI90" s="4"/>
      <c r="CRJ90" s="4"/>
      <c r="CRK90" s="4"/>
      <c r="CRL90" s="4"/>
      <c r="CRM90" s="4"/>
      <c r="CRN90" s="4"/>
      <c r="CRO90" s="4"/>
      <c r="CRP90" s="4"/>
      <c r="CRQ90" s="4"/>
      <c r="CRR90" s="4"/>
      <c r="CRS90" s="4"/>
      <c r="CRT90" s="4"/>
      <c r="CRU90" s="4"/>
      <c r="CRV90" s="4"/>
      <c r="CRW90" s="4"/>
      <c r="CRX90" s="4"/>
      <c r="CRY90" s="4"/>
      <c r="CRZ90" s="4"/>
      <c r="CSA90" s="4"/>
      <c r="CSB90" s="4"/>
      <c r="CSC90" s="4"/>
      <c r="CSD90" s="4"/>
      <c r="CSE90" s="4"/>
      <c r="CSF90" s="4"/>
      <c r="CSG90" s="4"/>
      <c r="CSH90" s="4"/>
      <c r="CSI90" s="4"/>
      <c r="CSJ90" s="4"/>
      <c r="CSK90" s="4"/>
      <c r="CSL90" s="4"/>
      <c r="CSM90" s="4"/>
      <c r="CSN90" s="4"/>
      <c r="CSO90" s="4"/>
      <c r="CSP90" s="4"/>
      <c r="CSQ90" s="4"/>
      <c r="CSR90" s="4"/>
      <c r="CSS90" s="4"/>
      <c r="CST90" s="4"/>
      <c r="CSU90" s="4"/>
      <c r="CSV90" s="4"/>
      <c r="CSW90" s="4"/>
      <c r="CSX90" s="4"/>
      <c r="CSY90" s="4"/>
      <c r="CSZ90" s="4"/>
      <c r="CTA90" s="4"/>
      <c r="CTB90" s="4"/>
      <c r="CTC90" s="4"/>
      <c r="CTD90" s="4"/>
      <c r="CTE90" s="4"/>
      <c r="CTF90" s="4"/>
      <c r="CTG90" s="4"/>
      <c r="CTH90" s="4"/>
      <c r="CTI90" s="4"/>
      <c r="CTJ90" s="4"/>
      <c r="CTK90" s="4"/>
      <c r="CTL90" s="4"/>
      <c r="CTM90" s="4"/>
      <c r="CTN90" s="4"/>
      <c r="CTO90" s="4"/>
      <c r="CTP90" s="4"/>
      <c r="CTQ90" s="4"/>
      <c r="CTR90" s="4"/>
      <c r="CTS90" s="4"/>
      <c r="CTT90" s="4"/>
      <c r="CTU90" s="4"/>
      <c r="CTV90" s="4"/>
      <c r="CTW90" s="4"/>
      <c r="CTX90" s="4"/>
      <c r="CTY90" s="4"/>
      <c r="CTZ90" s="4"/>
      <c r="CUA90" s="4"/>
      <c r="CUB90" s="4"/>
      <c r="CUC90" s="4"/>
      <c r="CUD90" s="4"/>
      <c r="CUE90" s="4"/>
      <c r="CUF90" s="4"/>
      <c r="CUG90" s="4"/>
      <c r="CUH90" s="4"/>
      <c r="CUI90" s="4"/>
      <c r="CUJ90" s="4"/>
      <c r="CUK90" s="4"/>
      <c r="CUL90" s="4"/>
      <c r="CUM90" s="4"/>
      <c r="CUN90" s="4"/>
      <c r="CUO90" s="4"/>
      <c r="CUP90" s="4"/>
      <c r="CUQ90" s="4"/>
      <c r="CUR90" s="4"/>
      <c r="CUS90" s="4"/>
      <c r="CUT90" s="4"/>
      <c r="CUU90" s="4"/>
      <c r="CUV90" s="4"/>
      <c r="CUW90" s="4"/>
      <c r="CUX90" s="4"/>
      <c r="CUY90" s="4"/>
      <c r="CUZ90" s="4"/>
      <c r="CVA90" s="4"/>
      <c r="CVB90" s="4"/>
      <c r="CVC90" s="4"/>
      <c r="CVD90" s="4"/>
      <c r="CVE90" s="4"/>
      <c r="CVF90" s="4"/>
      <c r="CVG90" s="4"/>
      <c r="CVH90" s="4"/>
      <c r="CVI90" s="4"/>
      <c r="CVJ90" s="4"/>
      <c r="CVK90" s="4"/>
      <c r="CVL90" s="4"/>
      <c r="CVM90" s="4"/>
      <c r="CVN90" s="4"/>
      <c r="CVO90" s="4"/>
      <c r="CVP90" s="4"/>
      <c r="CVQ90" s="4"/>
      <c r="CVR90" s="4"/>
      <c r="CVS90" s="4"/>
      <c r="CVT90" s="4"/>
      <c r="CVU90" s="4"/>
      <c r="CVV90" s="4"/>
      <c r="CVW90" s="4"/>
      <c r="CVX90" s="4"/>
      <c r="CVY90" s="4"/>
      <c r="CVZ90" s="4"/>
      <c r="CWA90" s="4"/>
      <c r="CWB90" s="4"/>
      <c r="CWC90" s="4"/>
      <c r="CWD90" s="4"/>
      <c r="CWE90" s="4"/>
      <c r="CWF90" s="4"/>
      <c r="CWG90" s="4"/>
      <c r="CWH90" s="4"/>
      <c r="CWI90" s="4"/>
      <c r="CWJ90" s="4"/>
      <c r="CWK90" s="4"/>
      <c r="CWL90" s="4"/>
      <c r="CWM90" s="4"/>
      <c r="CWN90" s="4"/>
      <c r="CWO90" s="4"/>
      <c r="CWP90" s="4"/>
      <c r="CWQ90" s="4"/>
      <c r="CWR90" s="4"/>
      <c r="CWS90" s="4"/>
      <c r="CWT90" s="4"/>
      <c r="CWU90" s="4"/>
      <c r="CWV90" s="4"/>
      <c r="CWW90" s="4"/>
      <c r="CWX90" s="4"/>
      <c r="CWY90" s="4"/>
      <c r="CWZ90" s="4"/>
      <c r="CXA90" s="4"/>
      <c r="CXB90" s="4"/>
      <c r="CXC90" s="4"/>
      <c r="CXD90" s="4"/>
      <c r="CXE90" s="4"/>
      <c r="CXF90" s="4"/>
      <c r="CXG90" s="4"/>
      <c r="CXH90" s="4"/>
      <c r="CXI90" s="4"/>
      <c r="CXJ90" s="4"/>
      <c r="CXK90" s="4"/>
      <c r="CXL90" s="4"/>
      <c r="CXM90" s="4"/>
      <c r="CXN90" s="4"/>
      <c r="CXO90" s="4"/>
      <c r="CXP90" s="4"/>
      <c r="CXQ90" s="4"/>
      <c r="CXR90" s="4"/>
      <c r="CXS90" s="4"/>
      <c r="CXT90" s="4"/>
      <c r="CXU90" s="4"/>
      <c r="CXV90" s="4"/>
      <c r="CXW90" s="4"/>
      <c r="CXX90" s="4"/>
      <c r="CXY90" s="4"/>
      <c r="CXZ90" s="4"/>
      <c r="CYA90" s="4"/>
      <c r="CYB90" s="4"/>
      <c r="CYC90" s="4"/>
      <c r="CYD90" s="4"/>
      <c r="CYE90" s="4"/>
      <c r="CYF90" s="4"/>
      <c r="CYG90" s="4"/>
      <c r="CYH90" s="4"/>
      <c r="CYI90" s="4"/>
      <c r="CYJ90" s="4"/>
      <c r="CYK90" s="4"/>
      <c r="CYL90" s="4"/>
      <c r="CYM90" s="4"/>
      <c r="CYN90" s="4"/>
      <c r="CYO90" s="4"/>
      <c r="CYP90" s="4"/>
      <c r="CYQ90" s="4"/>
      <c r="CYR90" s="4"/>
      <c r="CYS90" s="4"/>
      <c r="CYT90" s="4"/>
      <c r="CYU90" s="4"/>
      <c r="CYV90" s="4"/>
      <c r="CYW90" s="4"/>
      <c r="CYX90" s="4"/>
      <c r="CYY90" s="4"/>
      <c r="CYZ90" s="4"/>
      <c r="CZA90" s="4"/>
      <c r="CZB90" s="4"/>
      <c r="CZC90" s="4"/>
      <c r="CZD90" s="4"/>
      <c r="CZE90" s="4"/>
      <c r="CZF90" s="4"/>
      <c r="CZG90" s="4"/>
      <c r="CZH90" s="4"/>
      <c r="CZI90" s="4"/>
      <c r="CZJ90" s="4"/>
      <c r="CZK90" s="4"/>
      <c r="CZL90" s="4"/>
      <c r="CZM90" s="4"/>
      <c r="CZN90" s="4"/>
      <c r="CZO90" s="4"/>
      <c r="CZP90" s="4"/>
      <c r="CZQ90" s="4"/>
      <c r="CZR90" s="4"/>
      <c r="CZS90" s="4"/>
      <c r="CZT90" s="4"/>
      <c r="CZU90" s="4"/>
      <c r="CZV90" s="4"/>
      <c r="CZW90" s="4"/>
      <c r="CZX90" s="4"/>
      <c r="CZY90" s="4"/>
      <c r="CZZ90" s="4"/>
      <c r="DAA90" s="4"/>
      <c r="DAB90" s="4"/>
      <c r="DAC90" s="4"/>
      <c r="DAD90" s="4"/>
      <c r="DAE90" s="4"/>
      <c r="DAF90" s="4"/>
      <c r="DAG90" s="4"/>
      <c r="DAH90" s="4"/>
      <c r="DAI90" s="4"/>
      <c r="DAJ90" s="4"/>
      <c r="DAK90" s="4"/>
      <c r="DAL90" s="4"/>
      <c r="DAM90" s="4"/>
      <c r="DAN90" s="4"/>
      <c r="DAO90" s="4"/>
      <c r="DAP90" s="4"/>
      <c r="DAQ90" s="4"/>
      <c r="DAR90" s="4"/>
      <c r="DAS90" s="4"/>
      <c r="DAT90" s="4"/>
      <c r="DAU90" s="4"/>
      <c r="DAV90" s="4"/>
      <c r="DAW90" s="4"/>
      <c r="DAX90" s="4"/>
      <c r="DAY90" s="4"/>
      <c r="DAZ90" s="4"/>
      <c r="DBA90" s="4"/>
      <c r="DBB90" s="4"/>
      <c r="DBC90" s="4"/>
      <c r="DBD90" s="4"/>
      <c r="DBE90" s="4"/>
      <c r="DBF90" s="4"/>
      <c r="DBG90" s="4"/>
      <c r="DBH90" s="4"/>
      <c r="DBI90" s="4"/>
      <c r="DBJ90" s="4"/>
      <c r="DBK90" s="4"/>
      <c r="DBL90" s="4"/>
      <c r="DBM90" s="4"/>
      <c r="DBN90" s="4"/>
      <c r="DBO90" s="4"/>
      <c r="DBP90" s="4"/>
      <c r="DBQ90" s="4"/>
      <c r="DBR90" s="4"/>
      <c r="DBS90" s="4"/>
      <c r="DBT90" s="4"/>
      <c r="DBU90" s="4"/>
      <c r="DBV90" s="4"/>
      <c r="DBW90" s="4"/>
      <c r="DBX90" s="4"/>
      <c r="DBY90" s="4"/>
      <c r="DBZ90" s="4"/>
      <c r="DCA90" s="4"/>
      <c r="DCB90" s="4"/>
      <c r="DCC90" s="4"/>
      <c r="DCD90" s="4"/>
      <c r="DCE90" s="4"/>
      <c r="DCF90" s="4"/>
      <c r="DCG90" s="4"/>
      <c r="DCH90" s="4"/>
      <c r="DCI90" s="4"/>
      <c r="DCJ90" s="4"/>
      <c r="DCK90" s="4"/>
      <c r="DCL90" s="4"/>
      <c r="DCM90" s="4"/>
      <c r="DCN90" s="4"/>
      <c r="DCO90" s="4"/>
      <c r="DCP90" s="4"/>
      <c r="DCQ90" s="4"/>
      <c r="DCR90" s="4"/>
      <c r="DCS90" s="4"/>
      <c r="DCT90" s="4"/>
      <c r="DCU90" s="4"/>
      <c r="DCV90" s="4"/>
      <c r="DCW90" s="4"/>
      <c r="DCX90" s="4"/>
      <c r="DCY90" s="4"/>
      <c r="DCZ90" s="4"/>
      <c r="DDA90" s="4"/>
      <c r="DDB90" s="4"/>
      <c r="DDC90" s="4"/>
      <c r="DDD90" s="4"/>
      <c r="DDE90" s="4"/>
      <c r="DDF90" s="4"/>
      <c r="DDG90" s="4"/>
      <c r="DDH90" s="4"/>
      <c r="DDI90" s="4"/>
      <c r="DDJ90" s="4"/>
      <c r="DDK90" s="4"/>
      <c r="DDL90" s="4"/>
      <c r="DDM90" s="4"/>
      <c r="DDN90" s="4"/>
      <c r="DDO90" s="4"/>
      <c r="DDP90" s="4"/>
      <c r="DDQ90" s="4"/>
      <c r="DDR90" s="4"/>
      <c r="DDS90" s="4"/>
      <c r="DDT90" s="4"/>
      <c r="DDU90" s="4"/>
      <c r="DDV90" s="4"/>
      <c r="DDW90" s="4"/>
      <c r="DDX90" s="4"/>
      <c r="DDY90" s="4"/>
      <c r="DDZ90" s="4"/>
      <c r="DEA90" s="4"/>
      <c r="DEB90" s="4"/>
      <c r="DEC90" s="4"/>
      <c r="DED90" s="4"/>
      <c r="DEE90" s="4"/>
      <c r="DEF90" s="4"/>
      <c r="DEG90" s="4"/>
      <c r="DEH90" s="4"/>
      <c r="DEI90" s="4"/>
      <c r="DEJ90" s="4"/>
      <c r="DEK90" s="4"/>
      <c r="DEL90" s="4"/>
      <c r="DEM90" s="4"/>
      <c r="DEN90" s="4"/>
      <c r="DEO90" s="4"/>
      <c r="DEP90" s="4"/>
      <c r="DEQ90" s="4"/>
      <c r="DER90" s="4"/>
      <c r="DES90" s="4"/>
      <c r="DET90" s="4"/>
      <c r="DEU90" s="4"/>
      <c r="DEV90" s="4"/>
      <c r="DEW90" s="4"/>
      <c r="DEX90" s="4"/>
      <c r="DEY90" s="4"/>
      <c r="DEZ90" s="4"/>
      <c r="DFA90" s="4"/>
      <c r="DFB90" s="4"/>
      <c r="DFC90" s="4"/>
      <c r="DFD90" s="4"/>
      <c r="DFE90" s="4"/>
      <c r="DFF90" s="4"/>
      <c r="DFG90" s="4"/>
      <c r="DFH90" s="4"/>
      <c r="DFI90" s="4"/>
      <c r="DFJ90" s="4"/>
      <c r="DFK90" s="4"/>
      <c r="DFL90" s="4"/>
      <c r="DFM90" s="4"/>
      <c r="DFN90" s="4"/>
      <c r="DFO90" s="4"/>
      <c r="DFP90" s="4"/>
      <c r="DFQ90" s="4"/>
      <c r="DFR90" s="4"/>
      <c r="DFS90" s="4"/>
      <c r="DFT90" s="4"/>
      <c r="DFU90" s="4"/>
      <c r="DFV90" s="4"/>
      <c r="DFW90" s="4"/>
      <c r="DFX90" s="4"/>
      <c r="DFY90" s="4"/>
      <c r="DFZ90" s="4"/>
      <c r="DGA90" s="4"/>
      <c r="DGB90" s="4"/>
      <c r="DGC90" s="4"/>
      <c r="DGD90" s="4"/>
      <c r="DGE90" s="4"/>
      <c r="DGF90" s="4"/>
      <c r="DGG90" s="4"/>
      <c r="DGH90" s="4"/>
      <c r="DGI90" s="4"/>
      <c r="DGJ90" s="4"/>
      <c r="DGK90" s="4"/>
      <c r="DGL90" s="4"/>
      <c r="DGM90" s="4"/>
      <c r="DGN90" s="4"/>
      <c r="DGO90" s="4"/>
      <c r="DGP90" s="4"/>
      <c r="DGQ90" s="4"/>
      <c r="DGR90" s="4"/>
      <c r="DGS90" s="4"/>
      <c r="DGT90" s="4"/>
      <c r="DGU90" s="4"/>
      <c r="DGV90" s="4"/>
      <c r="DGW90" s="4"/>
      <c r="DGX90" s="4"/>
      <c r="DGY90" s="4"/>
      <c r="DGZ90" s="4"/>
      <c r="DHA90" s="4"/>
      <c r="DHB90" s="4"/>
      <c r="DHC90" s="4"/>
      <c r="DHD90" s="4"/>
      <c r="DHE90" s="4"/>
      <c r="DHF90" s="4"/>
      <c r="DHG90" s="4"/>
      <c r="DHH90" s="4"/>
      <c r="DHI90" s="4"/>
      <c r="DHJ90" s="4"/>
      <c r="DHK90" s="4"/>
      <c r="DHL90" s="4"/>
      <c r="DHM90" s="4"/>
      <c r="DHN90" s="4"/>
      <c r="DHO90" s="4"/>
      <c r="DHP90" s="4"/>
      <c r="DHQ90" s="4"/>
      <c r="DHR90" s="4"/>
      <c r="DHS90" s="4"/>
      <c r="DHT90" s="4"/>
      <c r="DHU90" s="4"/>
      <c r="DHV90" s="4"/>
      <c r="DHW90" s="4"/>
      <c r="DHX90" s="4"/>
      <c r="DHY90" s="4"/>
      <c r="DHZ90" s="4"/>
      <c r="DIA90" s="4"/>
      <c r="DIB90" s="4"/>
      <c r="DIC90" s="4"/>
      <c r="DID90" s="4"/>
      <c r="DIE90" s="4"/>
      <c r="DIF90" s="4"/>
      <c r="DIG90" s="4"/>
      <c r="DIH90" s="4"/>
      <c r="DII90" s="4"/>
      <c r="DIJ90" s="4"/>
      <c r="DIK90" s="4"/>
      <c r="DIL90" s="4"/>
      <c r="DIM90" s="4"/>
      <c r="DIN90" s="4"/>
      <c r="DIO90" s="4"/>
      <c r="DIP90" s="4"/>
      <c r="DIQ90" s="4"/>
      <c r="DIR90" s="4"/>
      <c r="DIS90" s="4"/>
      <c r="DIT90" s="4"/>
      <c r="DIU90" s="4"/>
      <c r="DIV90" s="4"/>
      <c r="DIW90" s="4"/>
      <c r="DIX90" s="4"/>
      <c r="DIY90" s="4"/>
      <c r="DIZ90" s="4"/>
      <c r="DJA90" s="4"/>
      <c r="DJB90" s="4"/>
      <c r="DJC90" s="4"/>
      <c r="DJD90" s="4"/>
      <c r="DJE90" s="4"/>
      <c r="DJF90" s="4"/>
      <c r="DJG90" s="4"/>
      <c r="DJH90" s="4"/>
      <c r="DJI90" s="4"/>
      <c r="DJJ90" s="4"/>
      <c r="DJK90" s="4"/>
      <c r="DJL90" s="4"/>
      <c r="DJM90" s="4"/>
      <c r="DJN90" s="4"/>
      <c r="DJO90" s="4"/>
      <c r="DJP90" s="4"/>
      <c r="DJQ90" s="4"/>
      <c r="DJR90" s="4"/>
      <c r="DJS90" s="4"/>
      <c r="DJT90" s="4"/>
      <c r="DJU90" s="4"/>
      <c r="DJV90" s="4"/>
      <c r="DJW90" s="4"/>
      <c r="DJX90" s="4"/>
      <c r="DJY90" s="4"/>
      <c r="DJZ90" s="4"/>
      <c r="DKA90" s="4"/>
      <c r="DKB90" s="4"/>
      <c r="DKC90" s="4"/>
      <c r="DKD90" s="4"/>
      <c r="DKE90" s="4"/>
      <c r="DKF90" s="4"/>
      <c r="DKG90" s="4"/>
      <c r="DKH90" s="4"/>
      <c r="DKI90" s="4"/>
      <c r="DKJ90" s="4"/>
      <c r="DKK90" s="4"/>
      <c r="DKL90" s="4"/>
      <c r="DKM90" s="4"/>
      <c r="DKN90" s="4"/>
      <c r="DKO90" s="4"/>
      <c r="DKP90" s="4"/>
      <c r="DKQ90" s="4"/>
      <c r="DKR90" s="4"/>
      <c r="DKS90" s="4"/>
      <c r="DKT90" s="4"/>
      <c r="DKU90" s="4"/>
      <c r="DKV90" s="4"/>
      <c r="DKW90" s="4"/>
      <c r="DKX90" s="4"/>
      <c r="DKY90" s="4"/>
      <c r="DKZ90" s="4"/>
      <c r="DLA90" s="4"/>
      <c r="DLB90" s="4"/>
      <c r="DLC90" s="4"/>
      <c r="DLD90" s="4"/>
      <c r="DLE90" s="4"/>
      <c r="DLF90" s="4"/>
      <c r="DLG90" s="4"/>
      <c r="DLH90" s="4"/>
      <c r="DLI90" s="4"/>
      <c r="DLJ90" s="4"/>
      <c r="DLK90" s="4"/>
      <c r="DLL90" s="4"/>
      <c r="DLM90" s="4"/>
      <c r="DLN90" s="4"/>
      <c r="DLO90" s="4"/>
      <c r="DLP90" s="4"/>
      <c r="DLQ90" s="4"/>
      <c r="DLR90" s="4"/>
      <c r="DLS90" s="4"/>
      <c r="DLT90" s="4"/>
      <c r="DLU90" s="4"/>
      <c r="DLV90" s="4"/>
      <c r="DLW90" s="4"/>
      <c r="DLX90" s="4"/>
      <c r="DLY90" s="4"/>
      <c r="DLZ90" s="4"/>
      <c r="DMA90" s="4"/>
      <c r="DMB90" s="4"/>
      <c r="DMC90" s="4"/>
      <c r="DMD90" s="4"/>
      <c r="DME90" s="4"/>
      <c r="DMF90" s="4"/>
      <c r="DMG90" s="4"/>
      <c r="DMH90" s="4"/>
      <c r="DMI90" s="4"/>
      <c r="DMJ90" s="4"/>
      <c r="DMK90" s="4"/>
      <c r="DML90" s="4"/>
      <c r="DMM90" s="4"/>
      <c r="DMN90" s="4"/>
      <c r="DMO90" s="4"/>
      <c r="DMP90" s="4"/>
      <c r="DMQ90" s="4"/>
      <c r="DMR90" s="4"/>
      <c r="DMS90" s="4"/>
      <c r="DMT90" s="4"/>
      <c r="DMU90" s="4"/>
      <c r="DMV90" s="4"/>
      <c r="DMW90" s="4"/>
      <c r="DMX90" s="4"/>
      <c r="DMY90" s="4"/>
      <c r="DMZ90" s="4"/>
      <c r="DNA90" s="4"/>
      <c r="DNB90" s="4"/>
      <c r="DNC90" s="4"/>
      <c r="DND90" s="4"/>
      <c r="DNE90" s="4"/>
      <c r="DNF90" s="4"/>
      <c r="DNG90" s="4"/>
      <c r="DNH90" s="4"/>
      <c r="DNI90" s="4"/>
      <c r="DNJ90" s="4"/>
      <c r="DNK90" s="4"/>
      <c r="DNL90" s="4"/>
      <c r="DNM90" s="4"/>
      <c r="DNN90" s="4"/>
      <c r="DNO90" s="4"/>
      <c r="DNP90" s="4"/>
      <c r="DNQ90" s="4"/>
      <c r="DNR90" s="4"/>
      <c r="DNS90" s="4"/>
      <c r="DNT90" s="4"/>
      <c r="DNU90" s="4"/>
      <c r="DNV90" s="4"/>
      <c r="DNW90" s="4"/>
      <c r="DNX90" s="4"/>
      <c r="DNY90" s="4"/>
      <c r="DNZ90" s="4"/>
      <c r="DOA90" s="4"/>
      <c r="DOB90" s="4"/>
      <c r="DOC90" s="4"/>
      <c r="DOD90" s="4"/>
      <c r="DOE90" s="4"/>
      <c r="DOF90" s="4"/>
      <c r="DOG90" s="4"/>
      <c r="DOH90" s="4"/>
      <c r="DOI90" s="4"/>
      <c r="DOJ90" s="4"/>
      <c r="DOK90" s="4"/>
      <c r="DOL90" s="4"/>
      <c r="DOM90" s="4"/>
      <c r="DON90" s="4"/>
      <c r="DOO90" s="4"/>
      <c r="DOP90" s="4"/>
      <c r="DOQ90" s="4"/>
      <c r="DOR90" s="4"/>
      <c r="DOS90" s="4"/>
      <c r="DOT90" s="4"/>
      <c r="DOU90" s="4"/>
      <c r="DOV90" s="4"/>
      <c r="DOW90" s="4"/>
      <c r="DOX90" s="4"/>
      <c r="DOY90" s="4"/>
      <c r="DOZ90" s="4"/>
      <c r="DPA90" s="4"/>
      <c r="DPB90" s="4"/>
      <c r="DPC90" s="4"/>
      <c r="DPD90" s="4"/>
      <c r="DPE90" s="4"/>
      <c r="DPF90" s="4"/>
      <c r="DPG90" s="4"/>
      <c r="DPH90" s="4"/>
      <c r="DPI90" s="4"/>
      <c r="DPJ90" s="4"/>
      <c r="DPK90" s="4"/>
      <c r="DPL90" s="4"/>
      <c r="DPM90" s="4"/>
      <c r="DPN90" s="4"/>
      <c r="DPO90" s="4"/>
      <c r="DPP90" s="4"/>
      <c r="DPQ90" s="4"/>
      <c r="DPR90" s="4"/>
      <c r="DPS90" s="4"/>
      <c r="DPT90" s="4"/>
      <c r="DPU90" s="4"/>
      <c r="DPV90" s="4"/>
      <c r="DPW90" s="4"/>
      <c r="DPX90" s="4"/>
      <c r="DPY90" s="4"/>
      <c r="DPZ90" s="4"/>
      <c r="DQA90" s="4"/>
      <c r="DQB90" s="4"/>
      <c r="DQC90" s="4"/>
      <c r="DQD90" s="4"/>
      <c r="DQE90" s="4"/>
      <c r="DQF90" s="4"/>
      <c r="DQG90" s="4"/>
      <c r="DQH90" s="4"/>
      <c r="DQI90" s="4"/>
      <c r="DQJ90" s="4"/>
      <c r="DQK90" s="4"/>
      <c r="DQL90" s="4"/>
      <c r="DQM90" s="4"/>
      <c r="DQN90" s="4"/>
      <c r="DQO90" s="4"/>
      <c r="DQP90" s="4"/>
      <c r="DQQ90" s="4"/>
      <c r="DQR90" s="4"/>
      <c r="DQS90" s="4"/>
      <c r="DQT90" s="4"/>
      <c r="DQU90" s="4"/>
      <c r="DQV90" s="4"/>
      <c r="DQW90" s="4"/>
      <c r="DQX90" s="4"/>
      <c r="DQY90" s="4"/>
      <c r="DQZ90" s="4"/>
      <c r="DRA90" s="4"/>
      <c r="DRB90" s="4"/>
      <c r="DRC90" s="4"/>
      <c r="DRD90" s="4"/>
      <c r="DRE90" s="4"/>
      <c r="DRF90" s="4"/>
      <c r="DRG90" s="4"/>
      <c r="DRH90" s="4"/>
      <c r="DRI90" s="4"/>
      <c r="DRJ90" s="4"/>
      <c r="DRK90" s="4"/>
      <c r="DRL90" s="4"/>
      <c r="DRM90" s="4"/>
      <c r="DRN90" s="4"/>
      <c r="DRO90" s="4"/>
      <c r="DRP90" s="4"/>
      <c r="DRQ90" s="4"/>
      <c r="DRR90" s="4"/>
      <c r="DRS90" s="4"/>
      <c r="DRT90" s="4"/>
      <c r="DRU90" s="4"/>
      <c r="DRV90" s="4"/>
      <c r="DRW90" s="4"/>
      <c r="DRX90" s="4"/>
      <c r="DRY90" s="4"/>
      <c r="DRZ90" s="4"/>
      <c r="DSA90" s="4"/>
      <c r="DSB90" s="4"/>
      <c r="DSC90" s="4"/>
      <c r="DSD90" s="4"/>
      <c r="DSE90" s="4"/>
      <c r="DSF90" s="4"/>
      <c r="DSG90" s="4"/>
      <c r="DSH90" s="4"/>
      <c r="DSI90" s="4"/>
      <c r="DSJ90" s="4"/>
      <c r="DSK90" s="4"/>
      <c r="DSL90" s="4"/>
      <c r="DSM90" s="4"/>
      <c r="DSN90" s="4"/>
      <c r="DSO90" s="4"/>
      <c r="DSP90" s="4"/>
      <c r="DSQ90" s="4"/>
      <c r="DSR90" s="4"/>
      <c r="DSS90" s="4"/>
      <c r="DST90" s="4"/>
      <c r="DSU90" s="4"/>
      <c r="DSV90" s="4"/>
      <c r="DSW90" s="4"/>
      <c r="DSX90" s="4"/>
      <c r="DSY90" s="4"/>
      <c r="DSZ90" s="4"/>
      <c r="DTA90" s="4"/>
      <c r="DTB90" s="4"/>
      <c r="DTC90" s="4"/>
      <c r="DTD90" s="4"/>
      <c r="DTE90" s="4"/>
      <c r="DTF90" s="4"/>
      <c r="DTG90" s="4"/>
      <c r="DTH90" s="4"/>
      <c r="DTI90" s="4"/>
      <c r="DTJ90" s="4"/>
      <c r="DTK90" s="4"/>
      <c r="DTL90" s="4"/>
      <c r="DTM90" s="4"/>
      <c r="DTN90" s="4"/>
      <c r="DTO90" s="4"/>
      <c r="DTP90" s="4"/>
      <c r="DTQ90" s="4"/>
      <c r="DTR90" s="4"/>
      <c r="DTS90" s="4"/>
      <c r="DTT90" s="4"/>
      <c r="DTU90" s="4"/>
      <c r="DTV90" s="4"/>
      <c r="DTW90" s="4"/>
      <c r="DTX90" s="4"/>
      <c r="DTY90" s="4"/>
      <c r="DTZ90" s="4"/>
      <c r="DUA90" s="4"/>
      <c r="DUB90" s="4"/>
      <c r="DUC90" s="4"/>
      <c r="DUD90" s="4"/>
      <c r="DUE90" s="4"/>
      <c r="DUF90" s="4"/>
      <c r="DUG90" s="4"/>
      <c r="DUH90" s="4"/>
      <c r="DUI90" s="4"/>
      <c r="DUJ90" s="4"/>
      <c r="DUK90" s="4"/>
      <c r="DUL90" s="4"/>
      <c r="DUM90" s="4"/>
      <c r="DUN90" s="4"/>
      <c r="DUO90" s="4"/>
      <c r="DUP90" s="4"/>
      <c r="DUQ90" s="4"/>
      <c r="DUR90" s="4"/>
      <c r="DUS90" s="4"/>
      <c r="DUT90" s="4"/>
      <c r="DUU90" s="4"/>
      <c r="DUV90" s="4"/>
      <c r="DUW90" s="4"/>
      <c r="DUX90" s="4"/>
      <c r="DUY90" s="4"/>
      <c r="DUZ90" s="4"/>
      <c r="DVA90" s="4"/>
      <c r="DVB90" s="4"/>
      <c r="DVC90" s="4"/>
      <c r="DVD90" s="4"/>
      <c r="DVE90" s="4"/>
      <c r="DVF90" s="4"/>
      <c r="DVG90" s="4"/>
      <c r="DVH90" s="4"/>
      <c r="DVI90" s="4"/>
      <c r="DVJ90" s="4"/>
      <c r="DVK90" s="4"/>
      <c r="DVL90" s="4"/>
      <c r="DVM90" s="4"/>
      <c r="DVN90" s="4"/>
      <c r="DVO90" s="4"/>
      <c r="DVP90" s="4"/>
      <c r="DVQ90" s="4"/>
      <c r="DVR90" s="4"/>
      <c r="DVS90" s="4"/>
      <c r="DVT90" s="4"/>
      <c r="DVU90" s="4"/>
      <c r="DVV90" s="4"/>
      <c r="DVW90" s="4"/>
      <c r="DVX90" s="4"/>
      <c r="DVY90" s="4"/>
      <c r="DVZ90" s="4"/>
      <c r="DWA90" s="4"/>
      <c r="DWB90" s="4"/>
      <c r="DWC90" s="4"/>
      <c r="DWD90" s="4"/>
      <c r="DWE90" s="4"/>
      <c r="DWF90" s="4"/>
      <c r="DWG90" s="4"/>
      <c r="DWH90" s="4"/>
      <c r="DWI90" s="4"/>
      <c r="DWJ90" s="4"/>
      <c r="DWK90" s="4"/>
      <c r="DWL90" s="4"/>
      <c r="DWM90" s="4"/>
      <c r="DWN90" s="4"/>
      <c r="DWO90" s="4"/>
      <c r="DWP90" s="4"/>
      <c r="DWQ90" s="4"/>
      <c r="DWR90" s="4"/>
      <c r="DWS90" s="4"/>
      <c r="DWT90" s="4"/>
      <c r="DWU90" s="4"/>
      <c r="DWV90" s="4"/>
      <c r="DWW90" s="4"/>
      <c r="DWX90" s="4"/>
      <c r="DWY90" s="4"/>
      <c r="DWZ90" s="4"/>
      <c r="DXA90" s="4"/>
      <c r="DXB90" s="4"/>
      <c r="DXC90" s="4"/>
      <c r="DXD90" s="4"/>
      <c r="DXE90" s="4"/>
      <c r="DXF90" s="4"/>
      <c r="DXG90" s="4"/>
      <c r="DXH90" s="4"/>
      <c r="DXI90" s="4"/>
      <c r="DXJ90" s="4"/>
      <c r="DXK90" s="4"/>
      <c r="DXL90" s="4"/>
      <c r="DXM90" s="4"/>
      <c r="DXN90" s="4"/>
      <c r="DXO90" s="4"/>
      <c r="DXP90" s="4"/>
      <c r="DXQ90" s="4"/>
      <c r="DXR90" s="4"/>
      <c r="DXS90" s="4"/>
      <c r="DXT90" s="4"/>
      <c r="DXU90" s="4"/>
      <c r="DXV90" s="4"/>
      <c r="DXW90" s="4"/>
      <c r="DXX90" s="4"/>
      <c r="DXY90" s="4"/>
      <c r="DXZ90" s="4"/>
      <c r="DYA90" s="4"/>
      <c r="DYB90" s="4"/>
      <c r="DYC90" s="4"/>
      <c r="DYD90" s="4"/>
      <c r="DYE90" s="4"/>
      <c r="DYF90" s="4"/>
      <c r="DYG90" s="4"/>
      <c r="DYH90" s="4"/>
      <c r="DYI90" s="4"/>
      <c r="DYJ90" s="4"/>
      <c r="DYK90" s="4"/>
      <c r="DYL90" s="4"/>
      <c r="DYM90" s="4"/>
      <c r="DYN90" s="4"/>
      <c r="DYO90" s="4"/>
      <c r="DYP90" s="4"/>
      <c r="DYQ90" s="4"/>
      <c r="DYR90" s="4"/>
      <c r="DYS90" s="4"/>
      <c r="DYT90" s="4"/>
      <c r="DYU90" s="4"/>
      <c r="DYV90" s="4"/>
      <c r="DYW90" s="4"/>
      <c r="DYX90" s="4"/>
      <c r="DYY90" s="4"/>
      <c r="DYZ90" s="4"/>
      <c r="DZA90" s="4"/>
      <c r="DZB90" s="4"/>
      <c r="DZC90" s="4"/>
      <c r="DZD90" s="4"/>
      <c r="DZE90" s="4"/>
      <c r="DZF90" s="4"/>
      <c r="DZG90" s="4"/>
      <c r="DZH90" s="4"/>
      <c r="DZI90" s="4"/>
      <c r="DZJ90" s="4"/>
      <c r="DZK90" s="4"/>
      <c r="DZL90" s="4"/>
      <c r="DZM90" s="4"/>
      <c r="DZN90" s="4"/>
      <c r="DZO90" s="4"/>
      <c r="DZP90" s="4"/>
      <c r="DZQ90" s="4"/>
      <c r="DZR90" s="4"/>
      <c r="DZS90" s="4"/>
      <c r="DZT90" s="4"/>
      <c r="DZU90" s="4"/>
      <c r="DZV90" s="4"/>
      <c r="DZW90" s="4"/>
      <c r="DZX90" s="4"/>
      <c r="DZY90" s="4"/>
      <c r="DZZ90" s="4"/>
      <c r="EAA90" s="4"/>
      <c r="EAB90" s="4"/>
      <c r="EAC90" s="4"/>
      <c r="EAD90" s="4"/>
      <c r="EAE90" s="4"/>
      <c r="EAF90" s="4"/>
      <c r="EAG90" s="4"/>
      <c r="EAH90" s="4"/>
      <c r="EAI90" s="4"/>
      <c r="EAJ90" s="4"/>
      <c r="EAK90" s="4"/>
      <c r="EAL90" s="4"/>
      <c r="EAM90" s="4"/>
      <c r="EAN90" s="4"/>
      <c r="EAO90" s="4"/>
      <c r="EAP90" s="4"/>
      <c r="EAQ90" s="4"/>
      <c r="EAR90" s="4"/>
      <c r="EAS90" s="4"/>
      <c r="EAT90" s="4"/>
      <c r="EAU90" s="4"/>
      <c r="EAV90" s="4"/>
      <c r="EAW90" s="4"/>
      <c r="EAX90" s="4"/>
      <c r="EAY90" s="4"/>
      <c r="EAZ90" s="4"/>
      <c r="EBA90" s="4"/>
      <c r="EBB90" s="4"/>
      <c r="EBC90" s="4"/>
      <c r="EBD90" s="4"/>
      <c r="EBE90" s="4"/>
      <c r="EBF90" s="4"/>
      <c r="EBG90" s="4"/>
      <c r="EBH90" s="4"/>
      <c r="EBI90" s="4"/>
      <c r="EBJ90" s="4"/>
      <c r="EBK90" s="4"/>
      <c r="EBL90" s="4"/>
      <c r="EBM90" s="4"/>
      <c r="EBN90" s="4"/>
      <c r="EBO90" s="4"/>
      <c r="EBP90" s="4"/>
      <c r="EBQ90" s="4"/>
      <c r="EBR90" s="4"/>
      <c r="EBS90" s="4"/>
      <c r="EBT90" s="4"/>
      <c r="EBU90" s="4"/>
      <c r="EBV90" s="4"/>
      <c r="EBW90" s="4"/>
      <c r="EBX90" s="4"/>
      <c r="EBY90" s="4"/>
      <c r="EBZ90" s="4"/>
      <c r="ECA90" s="4"/>
      <c r="ECB90" s="4"/>
      <c r="ECC90" s="4"/>
      <c r="ECD90" s="4"/>
      <c r="ECE90" s="4"/>
      <c r="ECF90" s="4"/>
      <c r="ECG90" s="4"/>
      <c r="ECH90" s="4"/>
      <c r="ECI90" s="4"/>
      <c r="ECJ90" s="4"/>
      <c r="ECK90" s="4"/>
      <c r="ECL90" s="4"/>
      <c r="ECM90" s="4"/>
      <c r="ECN90" s="4"/>
      <c r="ECO90" s="4"/>
      <c r="ECP90" s="4"/>
      <c r="ECQ90" s="4"/>
      <c r="ECR90" s="4"/>
      <c r="ECS90" s="4"/>
      <c r="ECT90" s="4"/>
      <c r="ECU90" s="4"/>
      <c r="ECV90" s="4"/>
      <c r="ECW90" s="4"/>
      <c r="ECX90" s="4"/>
      <c r="ECY90" s="4"/>
      <c r="ECZ90" s="4"/>
      <c r="EDA90" s="4"/>
      <c r="EDB90" s="4"/>
      <c r="EDC90" s="4"/>
      <c r="EDD90" s="4"/>
      <c r="EDE90" s="4"/>
      <c r="EDF90" s="4"/>
      <c r="EDG90" s="4"/>
      <c r="EDH90" s="4"/>
      <c r="EDI90" s="4"/>
      <c r="EDJ90" s="4"/>
      <c r="EDK90" s="4"/>
      <c r="EDL90" s="4"/>
      <c r="EDM90" s="4"/>
      <c r="EDN90" s="4"/>
      <c r="EDO90" s="4"/>
      <c r="EDP90" s="4"/>
      <c r="EDQ90" s="4"/>
      <c r="EDR90" s="4"/>
      <c r="EDS90" s="4"/>
      <c r="EDT90" s="4"/>
      <c r="EDU90" s="4"/>
      <c r="EDV90" s="4"/>
      <c r="EDW90" s="4"/>
      <c r="EDX90" s="4"/>
      <c r="EDY90" s="4"/>
      <c r="EDZ90" s="4"/>
      <c r="EEA90" s="4"/>
      <c r="EEB90" s="4"/>
      <c r="EEC90" s="4"/>
      <c r="EED90" s="4"/>
      <c r="EEE90" s="4"/>
      <c r="EEF90" s="4"/>
      <c r="EEG90" s="4"/>
      <c r="EEH90" s="4"/>
      <c r="EEI90" s="4"/>
      <c r="EEJ90" s="4"/>
      <c r="EEK90" s="4"/>
      <c r="EEL90" s="4"/>
      <c r="EEM90" s="4"/>
      <c r="EEN90" s="4"/>
      <c r="EEO90" s="4"/>
      <c r="EEP90" s="4"/>
      <c r="EEQ90" s="4"/>
      <c r="EER90" s="4"/>
      <c r="EES90" s="4"/>
      <c r="EET90" s="4"/>
      <c r="EEU90" s="4"/>
      <c r="EEV90" s="4"/>
      <c r="EEW90" s="4"/>
      <c r="EEX90" s="4"/>
      <c r="EEY90" s="4"/>
      <c r="EEZ90" s="4"/>
      <c r="EFA90" s="4"/>
      <c r="EFB90" s="4"/>
      <c r="EFC90" s="4"/>
      <c r="EFD90" s="4"/>
      <c r="EFE90" s="4"/>
      <c r="EFF90" s="4"/>
      <c r="EFG90" s="4"/>
      <c r="EFH90" s="4"/>
      <c r="EFI90" s="4"/>
      <c r="EFJ90" s="4"/>
      <c r="EFK90" s="4"/>
      <c r="EFL90" s="4"/>
      <c r="EFM90" s="4"/>
      <c r="EFN90" s="4"/>
      <c r="EFO90" s="4"/>
      <c r="EFP90" s="4"/>
      <c r="EFQ90" s="4"/>
      <c r="EFR90" s="4"/>
      <c r="EFS90" s="4"/>
      <c r="EFT90" s="4"/>
      <c r="EFU90" s="4"/>
      <c r="EFV90" s="4"/>
      <c r="EFW90" s="4"/>
      <c r="EFX90" s="4"/>
      <c r="EFY90" s="4"/>
      <c r="EFZ90" s="4"/>
      <c r="EGA90" s="4"/>
      <c r="EGB90" s="4"/>
      <c r="EGC90" s="4"/>
      <c r="EGD90" s="4"/>
      <c r="EGE90" s="4"/>
      <c r="EGF90" s="4"/>
      <c r="EGG90" s="4"/>
      <c r="EGH90" s="4"/>
      <c r="EGI90" s="4"/>
      <c r="EGJ90" s="4"/>
      <c r="EGK90" s="4"/>
      <c r="EGL90" s="4"/>
      <c r="EGM90" s="4"/>
      <c r="EGN90" s="4"/>
      <c r="EGO90" s="4"/>
      <c r="EGP90" s="4"/>
      <c r="EGQ90" s="4"/>
      <c r="EGR90" s="4"/>
      <c r="EGS90" s="4"/>
      <c r="EGT90" s="4"/>
      <c r="EGU90" s="4"/>
      <c r="EGV90" s="4"/>
      <c r="EGW90" s="4"/>
      <c r="EGX90" s="4"/>
      <c r="EGY90" s="4"/>
      <c r="EGZ90" s="4"/>
      <c r="EHA90" s="4"/>
      <c r="EHB90" s="4"/>
      <c r="EHC90" s="4"/>
      <c r="EHD90" s="4"/>
      <c r="EHE90" s="4"/>
      <c r="EHF90" s="4"/>
      <c r="EHG90" s="4"/>
      <c r="EHH90" s="4"/>
      <c r="EHI90" s="4"/>
      <c r="EHJ90" s="4"/>
      <c r="EHK90" s="4"/>
      <c r="EHL90" s="4"/>
      <c r="EHM90" s="4"/>
      <c r="EHN90" s="4"/>
      <c r="EHO90" s="4"/>
      <c r="EHP90" s="4"/>
      <c r="EHQ90" s="4"/>
      <c r="EHR90" s="4"/>
      <c r="EHS90" s="4"/>
      <c r="EHT90" s="4"/>
      <c r="EHU90" s="4"/>
      <c r="EHV90" s="4"/>
      <c r="EHW90" s="4"/>
      <c r="EHX90" s="4"/>
      <c r="EHY90" s="4"/>
      <c r="EHZ90" s="4"/>
      <c r="EIA90" s="4"/>
      <c r="EIB90" s="4"/>
      <c r="EIC90" s="4"/>
      <c r="EID90" s="4"/>
      <c r="EIE90" s="4"/>
      <c r="EIF90" s="4"/>
      <c r="EIG90" s="4"/>
      <c r="EIH90" s="4"/>
      <c r="EII90" s="4"/>
      <c r="EIJ90" s="4"/>
      <c r="EIK90" s="4"/>
      <c r="EIL90" s="4"/>
      <c r="EIM90" s="4"/>
      <c r="EIN90" s="4"/>
      <c r="EIO90" s="4"/>
      <c r="EIP90" s="4"/>
      <c r="EIQ90" s="4"/>
      <c r="EIR90" s="4"/>
      <c r="EIS90" s="4"/>
      <c r="EIT90" s="4"/>
      <c r="EIU90" s="4"/>
      <c r="EIV90" s="4"/>
      <c r="EIW90" s="4"/>
      <c r="EIX90" s="4"/>
      <c r="EIY90" s="4"/>
      <c r="EIZ90" s="4"/>
      <c r="EJA90" s="4"/>
      <c r="EJB90" s="4"/>
      <c r="EJC90" s="4"/>
      <c r="EJD90" s="4"/>
      <c r="EJE90" s="4"/>
      <c r="EJF90" s="4"/>
      <c r="EJG90" s="4"/>
      <c r="EJH90" s="4"/>
      <c r="EJI90" s="4"/>
      <c r="EJJ90" s="4"/>
      <c r="EJK90" s="4"/>
      <c r="EJL90" s="4"/>
      <c r="EJM90" s="4"/>
      <c r="EJN90" s="4"/>
      <c r="EJO90" s="4"/>
      <c r="EJP90" s="4"/>
      <c r="EJQ90" s="4"/>
      <c r="EJR90" s="4"/>
      <c r="EJS90" s="4"/>
      <c r="EJT90" s="4"/>
      <c r="EJU90" s="4"/>
      <c r="EJV90" s="4"/>
      <c r="EJW90" s="4"/>
      <c r="EJX90" s="4"/>
      <c r="EJY90" s="4"/>
      <c r="EJZ90" s="4"/>
      <c r="EKA90" s="4"/>
      <c r="EKB90" s="4"/>
      <c r="EKC90" s="4"/>
      <c r="EKD90" s="4"/>
      <c r="EKE90" s="4"/>
      <c r="EKF90" s="4"/>
      <c r="EKG90" s="4"/>
      <c r="EKH90" s="4"/>
      <c r="EKI90" s="4"/>
      <c r="EKJ90" s="4"/>
      <c r="EKK90" s="4"/>
      <c r="EKL90" s="4"/>
      <c r="EKM90" s="4"/>
      <c r="EKN90" s="4"/>
      <c r="EKO90" s="4"/>
      <c r="EKP90" s="4"/>
      <c r="EKQ90" s="4"/>
      <c r="EKR90" s="4"/>
      <c r="EKS90" s="4"/>
      <c r="EKT90" s="4"/>
      <c r="EKU90" s="4"/>
      <c r="EKV90" s="4"/>
      <c r="EKW90" s="4"/>
      <c r="EKX90" s="4"/>
      <c r="EKY90" s="4"/>
      <c r="EKZ90" s="4"/>
      <c r="ELA90" s="4"/>
      <c r="ELB90" s="4"/>
      <c r="ELC90" s="4"/>
      <c r="ELD90" s="4"/>
      <c r="ELE90" s="4"/>
      <c r="ELF90" s="4"/>
      <c r="ELG90" s="4"/>
      <c r="ELH90" s="4"/>
      <c r="ELI90" s="4"/>
      <c r="ELJ90" s="4"/>
      <c r="ELK90" s="4"/>
      <c r="ELL90" s="4"/>
      <c r="ELM90" s="4"/>
      <c r="ELN90" s="4"/>
      <c r="ELO90" s="4"/>
      <c r="ELP90" s="4"/>
      <c r="ELQ90" s="4"/>
      <c r="ELR90" s="4"/>
      <c r="ELS90" s="4"/>
      <c r="ELT90" s="4"/>
      <c r="ELU90" s="4"/>
      <c r="ELV90" s="4"/>
      <c r="ELW90" s="4"/>
      <c r="ELX90" s="4"/>
      <c r="ELY90" s="4"/>
      <c r="ELZ90" s="4"/>
      <c r="EMA90" s="4"/>
      <c r="EMB90" s="4"/>
      <c r="EMC90" s="4"/>
      <c r="EMD90" s="4"/>
      <c r="EME90" s="4"/>
      <c r="EMF90" s="4"/>
      <c r="EMG90" s="4"/>
      <c r="EMH90" s="4"/>
      <c r="EMI90" s="4"/>
      <c r="EMJ90" s="4"/>
      <c r="EMK90" s="4"/>
      <c r="EML90" s="4"/>
      <c r="EMM90" s="4"/>
      <c r="EMN90" s="4"/>
      <c r="EMO90" s="4"/>
      <c r="EMP90" s="4"/>
      <c r="EMQ90" s="4"/>
      <c r="EMR90" s="4"/>
      <c r="EMS90" s="4"/>
      <c r="EMT90" s="4"/>
      <c r="EMU90" s="4"/>
      <c r="EMV90" s="4"/>
      <c r="EMW90" s="4"/>
      <c r="EMX90" s="4"/>
      <c r="EMY90" s="4"/>
      <c r="EMZ90" s="4"/>
      <c r="ENA90" s="4"/>
      <c r="ENB90" s="4"/>
      <c r="ENC90" s="4"/>
      <c r="END90" s="4"/>
      <c r="ENE90" s="4"/>
      <c r="ENF90" s="4"/>
      <c r="ENG90" s="4"/>
      <c r="ENH90" s="4"/>
      <c r="ENI90" s="4"/>
      <c r="ENJ90" s="4"/>
      <c r="ENK90" s="4"/>
      <c r="ENL90" s="4"/>
      <c r="ENM90" s="4"/>
      <c r="ENN90" s="4"/>
      <c r="ENO90" s="4"/>
      <c r="ENP90" s="4"/>
      <c r="ENQ90" s="4"/>
      <c r="ENR90" s="4"/>
      <c r="ENS90" s="4"/>
      <c r="ENT90" s="4"/>
      <c r="ENU90" s="4"/>
      <c r="ENV90" s="4"/>
      <c r="ENW90" s="4"/>
      <c r="ENX90" s="4"/>
      <c r="ENY90" s="4"/>
      <c r="ENZ90" s="4"/>
      <c r="EOA90" s="4"/>
      <c r="EOB90" s="4"/>
      <c r="EOC90" s="4"/>
      <c r="EOD90" s="4"/>
      <c r="EOE90" s="4"/>
      <c r="EOF90" s="4"/>
      <c r="EOG90" s="4"/>
      <c r="EOH90" s="4"/>
      <c r="EOI90" s="4"/>
      <c r="EOJ90" s="4"/>
      <c r="EOK90" s="4"/>
      <c r="EOL90" s="4"/>
      <c r="EOM90" s="4"/>
      <c r="EON90" s="4"/>
      <c r="EOO90" s="4"/>
      <c r="EOP90" s="4"/>
      <c r="EOQ90" s="4"/>
      <c r="EOR90" s="4"/>
      <c r="EOS90" s="4"/>
      <c r="EOT90" s="4"/>
      <c r="EOU90" s="4"/>
      <c r="EOV90" s="4"/>
      <c r="EOW90" s="4"/>
      <c r="EOX90" s="4"/>
      <c r="EOY90" s="4"/>
      <c r="EOZ90" s="4"/>
      <c r="EPA90" s="4"/>
      <c r="EPB90" s="4"/>
      <c r="EPC90" s="4"/>
      <c r="EPD90" s="4"/>
      <c r="EPE90" s="4"/>
      <c r="EPF90" s="4"/>
      <c r="EPG90" s="4"/>
      <c r="EPH90" s="4"/>
      <c r="EPI90" s="4"/>
      <c r="EPJ90" s="4"/>
      <c r="EPK90" s="4"/>
      <c r="EPL90" s="4"/>
      <c r="EPM90" s="4"/>
      <c r="EPN90" s="4"/>
      <c r="EPO90" s="4"/>
      <c r="EPP90" s="4"/>
      <c r="EPQ90" s="4"/>
      <c r="EPR90" s="4"/>
      <c r="EPS90" s="4"/>
      <c r="EPT90" s="4"/>
      <c r="EPU90" s="4"/>
      <c r="EPV90" s="4"/>
      <c r="EPW90" s="4"/>
      <c r="EPX90" s="4"/>
      <c r="EPY90" s="4"/>
      <c r="EPZ90" s="4"/>
      <c r="EQA90" s="4"/>
      <c r="EQB90" s="4"/>
      <c r="EQC90" s="4"/>
      <c r="EQD90" s="4"/>
      <c r="EQE90" s="4"/>
      <c r="EQF90" s="4"/>
      <c r="EQG90" s="4"/>
      <c r="EQH90" s="4"/>
      <c r="EQI90" s="4"/>
      <c r="EQJ90" s="4"/>
      <c r="EQK90" s="4"/>
      <c r="EQL90" s="4"/>
      <c r="EQM90" s="4"/>
      <c r="EQN90" s="4"/>
      <c r="EQO90" s="4"/>
      <c r="EQP90" s="4"/>
      <c r="EQQ90" s="4"/>
      <c r="EQR90" s="4"/>
      <c r="EQS90" s="4"/>
      <c r="EQT90" s="4"/>
      <c r="EQU90" s="4"/>
      <c r="EQV90" s="4"/>
      <c r="EQW90" s="4"/>
      <c r="EQX90" s="4"/>
      <c r="EQY90" s="4"/>
      <c r="EQZ90" s="4"/>
      <c r="ERA90" s="4"/>
      <c r="ERB90" s="4"/>
      <c r="ERC90" s="4"/>
      <c r="ERD90" s="4"/>
      <c r="ERE90" s="4"/>
      <c r="ERF90" s="4"/>
      <c r="ERG90" s="4"/>
      <c r="ERH90" s="4"/>
      <c r="ERI90" s="4"/>
      <c r="ERJ90" s="4"/>
      <c r="ERK90" s="4"/>
      <c r="ERL90" s="4"/>
      <c r="ERM90" s="4"/>
      <c r="ERN90" s="4"/>
      <c r="ERO90" s="4"/>
      <c r="ERP90" s="4"/>
      <c r="ERQ90" s="4"/>
      <c r="ERR90" s="4"/>
      <c r="ERS90" s="4"/>
      <c r="ERT90" s="4"/>
      <c r="ERU90" s="4"/>
      <c r="ERV90" s="4"/>
      <c r="ERW90" s="4"/>
      <c r="ERX90" s="4"/>
      <c r="ERY90" s="4"/>
      <c r="ERZ90" s="4"/>
      <c r="ESA90" s="4"/>
      <c r="ESB90" s="4"/>
      <c r="ESC90" s="4"/>
      <c r="ESD90" s="4"/>
      <c r="ESE90" s="4"/>
      <c r="ESF90" s="4"/>
      <c r="ESG90" s="4"/>
      <c r="ESH90" s="4"/>
      <c r="ESI90" s="4"/>
      <c r="ESJ90" s="4"/>
      <c r="ESK90" s="4"/>
      <c r="ESL90" s="4"/>
      <c r="ESM90" s="4"/>
      <c r="ESN90" s="4"/>
      <c r="ESO90" s="4"/>
      <c r="ESP90" s="4"/>
      <c r="ESQ90" s="4"/>
      <c r="ESR90" s="4"/>
      <c r="ESS90" s="4"/>
      <c r="EST90" s="4"/>
      <c r="ESU90" s="4"/>
      <c r="ESV90" s="4"/>
      <c r="ESW90" s="4"/>
      <c r="ESX90" s="4"/>
      <c r="ESY90" s="4"/>
      <c r="ESZ90" s="4"/>
      <c r="ETA90" s="4"/>
      <c r="ETB90" s="4"/>
      <c r="ETC90" s="4"/>
      <c r="ETD90" s="4"/>
      <c r="ETE90" s="4"/>
      <c r="ETF90" s="4"/>
      <c r="ETG90" s="4"/>
      <c r="ETH90" s="4"/>
      <c r="ETI90" s="4"/>
      <c r="ETJ90" s="4"/>
      <c r="ETK90" s="4"/>
      <c r="ETL90" s="4"/>
      <c r="ETM90" s="4"/>
      <c r="ETN90" s="4"/>
      <c r="ETO90" s="4"/>
      <c r="ETP90" s="4"/>
      <c r="ETQ90" s="4"/>
      <c r="ETR90" s="4"/>
      <c r="ETS90" s="4"/>
      <c r="ETT90" s="4"/>
      <c r="ETU90" s="4"/>
      <c r="ETV90" s="4"/>
      <c r="ETW90" s="4"/>
      <c r="ETX90" s="4"/>
      <c r="ETY90" s="4"/>
      <c r="ETZ90" s="4"/>
      <c r="EUA90" s="4"/>
      <c r="EUB90" s="4"/>
      <c r="EUC90" s="4"/>
      <c r="EUD90" s="4"/>
      <c r="EUE90" s="4"/>
      <c r="EUF90" s="4"/>
      <c r="EUG90" s="4"/>
      <c r="EUH90" s="4"/>
      <c r="EUI90" s="4"/>
      <c r="EUJ90" s="4"/>
      <c r="EUK90" s="4"/>
      <c r="EUL90" s="4"/>
      <c r="EUM90" s="4"/>
      <c r="EUN90" s="4"/>
      <c r="EUO90" s="4"/>
      <c r="EUP90" s="4"/>
      <c r="EUQ90" s="4"/>
      <c r="EUR90" s="4"/>
      <c r="EUS90" s="4"/>
      <c r="EUT90" s="4"/>
      <c r="EUU90" s="4"/>
      <c r="EUV90" s="4"/>
      <c r="EUW90" s="4"/>
      <c r="EUX90" s="4"/>
      <c r="EUY90" s="4"/>
      <c r="EUZ90" s="4"/>
      <c r="EVA90" s="4"/>
      <c r="EVB90" s="4"/>
      <c r="EVC90" s="4"/>
      <c r="EVD90" s="4"/>
      <c r="EVE90" s="4"/>
      <c r="EVF90" s="4"/>
      <c r="EVG90" s="4"/>
      <c r="EVH90" s="4"/>
      <c r="EVI90" s="4"/>
      <c r="EVJ90" s="4"/>
      <c r="EVK90" s="4"/>
      <c r="EVL90" s="4"/>
      <c r="EVM90" s="4"/>
      <c r="EVN90" s="4"/>
      <c r="EVO90" s="4"/>
      <c r="EVP90" s="4"/>
      <c r="EVQ90" s="4"/>
      <c r="EVR90" s="4"/>
      <c r="EVS90" s="4"/>
      <c r="EVT90" s="4"/>
      <c r="EVU90" s="4"/>
      <c r="EVV90" s="4"/>
      <c r="EVW90" s="4"/>
      <c r="EVX90" s="4"/>
      <c r="EVY90" s="4"/>
      <c r="EVZ90" s="4"/>
      <c r="EWA90" s="4"/>
      <c r="EWB90" s="4"/>
      <c r="EWC90" s="4"/>
      <c r="EWD90" s="4"/>
      <c r="EWE90" s="4"/>
      <c r="EWF90" s="4"/>
      <c r="EWG90" s="4"/>
      <c r="EWH90" s="4"/>
      <c r="EWI90" s="4"/>
      <c r="EWJ90" s="4"/>
      <c r="EWK90" s="4"/>
      <c r="EWL90" s="4"/>
      <c r="EWM90" s="4"/>
      <c r="EWN90" s="4"/>
      <c r="EWO90" s="4"/>
      <c r="EWP90" s="4"/>
      <c r="EWQ90" s="4"/>
      <c r="EWR90" s="4"/>
      <c r="EWS90" s="4"/>
      <c r="EWT90" s="4"/>
      <c r="EWU90" s="4"/>
      <c r="EWV90" s="4"/>
      <c r="EWW90" s="4"/>
      <c r="EWX90" s="4"/>
      <c r="EWY90" s="4"/>
      <c r="EWZ90" s="4"/>
      <c r="EXA90" s="4"/>
      <c r="EXB90" s="4"/>
      <c r="EXC90" s="4"/>
      <c r="EXD90" s="4"/>
      <c r="EXE90" s="4"/>
      <c r="EXF90" s="4"/>
      <c r="EXG90" s="4"/>
      <c r="EXH90" s="4"/>
      <c r="EXI90" s="4"/>
      <c r="EXJ90" s="4"/>
      <c r="EXK90" s="4"/>
      <c r="EXL90" s="4"/>
      <c r="EXM90" s="4"/>
      <c r="EXN90" s="4"/>
      <c r="EXO90" s="4"/>
      <c r="EXP90" s="4"/>
      <c r="EXQ90" s="4"/>
      <c r="EXR90" s="4"/>
      <c r="EXS90" s="4"/>
      <c r="EXT90" s="4"/>
      <c r="EXU90" s="4"/>
      <c r="EXV90" s="4"/>
      <c r="EXW90" s="4"/>
      <c r="EXX90" s="4"/>
      <c r="EXY90" s="4"/>
      <c r="EXZ90" s="4"/>
      <c r="EYA90" s="4"/>
      <c r="EYB90" s="4"/>
      <c r="EYC90" s="4"/>
      <c r="EYD90" s="4"/>
      <c r="EYE90" s="4"/>
      <c r="EYF90" s="4"/>
      <c r="EYG90" s="4"/>
      <c r="EYH90" s="4"/>
      <c r="EYI90" s="4"/>
      <c r="EYJ90" s="4"/>
      <c r="EYK90" s="4"/>
      <c r="EYL90" s="4"/>
      <c r="EYM90" s="4"/>
      <c r="EYN90" s="4"/>
      <c r="EYO90" s="4"/>
      <c r="EYP90" s="4"/>
      <c r="EYQ90" s="4"/>
      <c r="EYR90" s="4"/>
      <c r="EYS90" s="4"/>
      <c r="EYT90" s="4"/>
      <c r="EYU90" s="4"/>
      <c r="EYV90" s="4"/>
      <c r="EYW90" s="4"/>
      <c r="EYX90" s="4"/>
      <c r="EYY90" s="4"/>
      <c r="EYZ90" s="4"/>
      <c r="EZA90" s="4"/>
      <c r="EZB90" s="4"/>
      <c r="EZC90" s="4"/>
      <c r="EZD90" s="4"/>
      <c r="EZE90" s="4"/>
      <c r="EZF90" s="4"/>
      <c r="EZG90" s="4"/>
      <c r="EZH90" s="4"/>
      <c r="EZI90" s="4"/>
      <c r="EZJ90" s="4"/>
      <c r="EZK90" s="4"/>
      <c r="EZL90" s="4"/>
      <c r="EZM90" s="4"/>
      <c r="EZN90" s="4"/>
      <c r="EZO90" s="4"/>
      <c r="EZP90" s="4"/>
      <c r="EZQ90" s="4"/>
      <c r="EZR90" s="4"/>
      <c r="EZS90" s="4"/>
      <c r="EZT90" s="4"/>
      <c r="EZU90" s="4"/>
      <c r="EZV90" s="4"/>
      <c r="EZW90" s="4"/>
      <c r="EZX90" s="4"/>
      <c r="EZY90" s="4"/>
      <c r="EZZ90" s="4"/>
      <c r="FAA90" s="4"/>
      <c r="FAB90" s="4"/>
      <c r="FAC90" s="4"/>
      <c r="FAD90" s="4"/>
      <c r="FAE90" s="4"/>
      <c r="FAF90" s="4"/>
      <c r="FAG90" s="4"/>
      <c r="FAH90" s="4"/>
      <c r="FAI90" s="4"/>
      <c r="FAJ90" s="4"/>
      <c r="FAK90" s="4"/>
      <c r="FAL90" s="4"/>
      <c r="FAM90" s="4"/>
      <c r="FAN90" s="4"/>
      <c r="FAO90" s="4"/>
      <c r="FAP90" s="4"/>
      <c r="FAQ90" s="4"/>
      <c r="FAR90" s="4"/>
      <c r="FAS90" s="4"/>
      <c r="FAT90" s="4"/>
      <c r="FAU90" s="4"/>
      <c r="FAV90" s="4"/>
      <c r="FAW90" s="4"/>
      <c r="FAX90" s="4"/>
      <c r="FAY90" s="4"/>
      <c r="FAZ90" s="4"/>
      <c r="FBA90" s="4"/>
      <c r="FBB90" s="4"/>
      <c r="FBC90" s="4"/>
      <c r="FBD90" s="4"/>
      <c r="FBE90" s="4"/>
      <c r="FBF90" s="4"/>
      <c r="FBG90" s="4"/>
      <c r="FBH90" s="4"/>
      <c r="FBI90" s="4"/>
      <c r="FBJ90" s="4"/>
      <c r="FBK90" s="4"/>
      <c r="FBL90" s="4"/>
      <c r="FBM90" s="4"/>
      <c r="FBN90" s="4"/>
      <c r="FBO90" s="4"/>
      <c r="FBP90" s="4"/>
      <c r="FBQ90" s="4"/>
      <c r="FBR90" s="4"/>
      <c r="FBS90" s="4"/>
      <c r="FBT90" s="4"/>
      <c r="FBU90" s="4"/>
      <c r="FBV90" s="4"/>
      <c r="FBW90" s="4"/>
      <c r="FBX90" s="4"/>
      <c r="FBY90" s="4"/>
      <c r="FBZ90" s="4"/>
      <c r="FCA90" s="4"/>
      <c r="FCB90" s="4"/>
      <c r="FCC90" s="4"/>
      <c r="FCD90" s="4"/>
      <c r="FCE90" s="4"/>
      <c r="FCF90" s="4"/>
      <c r="FCG90" s="4"/>
      <c r="FCH90" s="4"/>
      <c r="FCI90" s="4"/>
      <c r="FCJ90" s="4"/>
      <c r="FCK90" s="4"/>
      <c r="FCL90" s="4"/>
      <c r="FCM90" s="4"/>
      <c r="FCN90" s="4"/>
      <c r="FCO90" s="4"/>
      <c r="FCP90" s="4"/>
      <c r="FCQ90" s="4"/>
      <c r="FCR90" s="4"/>
      <c r="FCS90" s="4"/>
      <c r="FCT90" s="4"/>
      <c r="FCU90" s="4"/>
      <c r="FCV90" s="4"/>
      <c r="FCW90" s="4"/>
      <c r="FCX90" s="4"/>
      <c r="FCY90" s="4"/>
      <c r="FCZ90" s="4"/>
      <c r="FDA90" s="4"/>
      <c r="FDB90" s="4"/>
      <c r="FDC90" s="4"/>
      <c r="FDD90" s="4"/>
      <c r="FDE90" s="4"/>
      <c r="FDF90" s="4"/>
      <c r="FDG90" s="4"/>
      <c r="FDH90" s="4"/>
      <c r="FDI90" s="4"/>
      <c r="FDJ90" s="4"/>
      <c r="FDK90" s="4"/>
      <c r="FDL90" s="4"/>
      <c r="FDM90" s="4"/>
      <c r="FDN90" s="4"/>
      <c r="FDO90" s="4"/>
      <c r="FDP90" s="4"/>
      <c r="FDQ90" s="4"/>
      <c r="FDR90" s="4"/>
      <c r="FDS90" s="4"/>
      <c r="FDT90" s="4"/>
      <c r="FDU90" s="4"/>
      <c r="FDV90" s="4"/>
      <c r="FDW90" s="4"/>
      <c r="FDX90" s="4"/>
      <c r="FDY90" s="4"/>
      <c r="FDZ90" s="4"/>
      <c r="FEA90" s="4"/>
      <c r="FEB90" s="4"/>
      <c r="FEC90" s="4"/>
      <c r="FED90" s="4"/>
      <c r="FEE90" s="4"/>
      <c r="FEF90" s="4"/>
      <c r="FEG90" s="4"/>
      <c r="FEH90" s="4"/>
      <c r="FEI90" s="4"/>
      <c r="FEJ90" s="4"/>
      <c r="FEK90" s="4"/>
      <c r="FEL90" s="4"/>
      <c r="FEM90" s="4"/>
      <c r="FEN90" s="4"/>
      <c r="FEO90" s="4"/>
      <c r="FEP90" s="4"/>
      <c r="FEQ90" s="4"/>
      <c r="FER90" s="4"/>
      <c r="FES90" s="4"/>
      <c r="FET90" s="4"/>
      <c r="FEU90" s="4"/>
      <c r="FEV90" s="4"/>
      <c r="FEW90" s="4"/>
      <c r="FEX90" s="4"/>
      <c r="FEY90" s="4"/>
      <c r="FEZ90" s="4"/>
      <c r="FFA90" s="4"/>
      <c r="FFB90" s="4"/>
      <c r="FFC90" s="4"/>
      <c r="FFD90" s="4"/>
      <c r="FFE90" s="4"/>
      <c r="FFF90" s="4"/>
      <c r="FFG90" s="4"/>
      <c r="FFH90" s="4"/>
      <c r="FFI90" s="4"/>
      <c r="FFJ90" s="4"/>
      <c r="FFK90" s="4"/>
      <c r="FFL90" s="4"/>
      <c r="FFM90" s="4"/>
      <c r="FFN90" s="4"/>
      <c r="FFO90" s="4"/>
      <c r="FFP90" s="4"/>
      <c r="FFQ90" s="4"/>
      <c r="FFR90" s="4"/>
      <c r="FFS90" s="4"/>
      <c r="FFT90" s="4"/>
      <c r="FFU90" s="4"/>
      <c r="FFV90" s="4"/>
      <c r="FFW90" s="4"/>
      <c r="FFX90" s="4"/>
      <c r="FFY90" s="4"/>
      <c r="FFZ90" s="4"/>
      <c r="FGA90" s="4"/>
      <c r="FGB90" s="4"/>
      <c r="FGC90" s="4"/>
      <c r="FGD90" s="4"/>
      <c r="FGE90" s="4"/>
      <c r="FGF90" s="4"/>
      <c r="FGG90" s="4"/>
      <c r="FGH90" s="4"/>
      <c r="FGI90" s="4"/>
      <c r="FGJ90" s="4"/>
      <c r="FGK90" s="4"/>
      <c r="FGL90" s="4"/>
      <c r="FGM90" s="4"/>
      <c r="FGN90" s="4"/>
      <c r="FGO90" s="4"/>
      <c r="FGP90" s="4"/>
      <c r="FGQ90" s="4"/>
      <c r="FGR90" s="4"/>
      <c r="FGS90" s="4"/>
      <c r="FGT90" s="4"/>
      <c r="FGU90" s="4"/>
      <c r="FGV90" s="4"/>
      <c r="FGW90" s="4"/>
      <c r="FGX90" s="4"/>
      <c r="FGY90" s="4"/>
      <c r="FGZ90" s="4"/>
      <c r="FHA90" s="4"/>
      <c r="FHB90" s="4"/>
      <c r="FHC90" s="4"/>
      <c r="FHD90" s="4"/>
      <c r="FHE90" s="4"/>
      <c r="FHF90" s="4"/>
      <c r="FHG90" s="4"/>
      <c r="FHH90" s="4"/>
      <c r="FHI90" s="4"/>
      <c r="FHJ90" s="4"/>
      <c r="FHK90" s="4"/>
      <c r="FHL90" s="4"/>
      <c r="FHM90" s="4"/>
      <c r="FHN90" s="4"/>
      <c r="FHO90" s="4"/>
      <c r="FHP90" s="4"/>
      <c r="FHQ90" s="4"/>
      <c r="FHR90" s="4"/>
      <c r="FHS90" s="4"/>
      <c r="FHT90" s="4"/>
      <c r="FHU90" s="4"/>
      <c r="FHV90" s="4"/>
      <c r="FHW90" s="4"/>
      <c r="FHX90" s="4"/>
      <c r="FHY90" s="4"/>
      <c r="FHZ90" s="4"/>
      <c r="FIA90" s="4"/>
      <c r="FIB90" s="4"/>
      <c r="FIC90" s="4"/>
      <c r="FID90" s="4"/>
      <c r="FIE90" s="4"/>
      <c r="FIF90" s="4"/>
      <c r="FIG90" s="4"/>
      <c r="FIH90" s="4"/>
      <c r="FII90" s="4"/>
      <c r="FIJ90" s="4"/>
      <c r="FIK90" s="4"/>
      <c r="FIL90" s="4"/>
      <c r="FIM90" s="4"/>
      <c r="FIN90" s="4"/>
      <c r="FIO90" s="4"/>
      <c r="FIP90" s="4"/>
      <c r="FIQ90" s="4"/>
      <c r="FIR90" s="4"/>
      <c r="FIS90" s="4"/>
      <c r="FIT90" s="4"/>
      <c r="FIU90" s="4"/>
      <c r="FIV90" s="4"/>
      <c r="FIW90" s="4"/>
      <c r="FIX90" s="4"/>
      <c r="FIY90" s="4"/>
      <c r="FIZ90" s="4"/>
      <c r="FJA90" s="4"/>
      <c r="FJB90" s="4"/>
      <c r="FJC90" s="4"/>
      <c r="FJD90" s="4"/>
      <c r="FJE90" s="4"/>
      <c r="FJF90" s="4"/>
      <c r="FJG90" s="4"/>
      <c r="FJH90" s="4"/>
      <c r="FJI90" s="4"/>
      <c r="FJJ90" s="4"/>
      <c r="FJK90" s="4"/>
      <c r="FJL90" s="4"/>
      <c r="FJM90" s="4"/>
      <c r="FJN90" s="4"/>
      <c r="FJO90" s="4"/>
      <c r="FJP90" s="4"/>
      <c r="FJQ90" s="4"/>
      <c r="FJR90" s="4"/>
      <c r="FJS90" s="4"/>
      <c r="FJT90" s="4"/>
      <c r="FJU90" s="4"/>
      <c r="FJV90" s="4"/>
      <c r="FJW90" s="4"/>
      <c r="FJX90" s="4"/>
      <c r="FJY90" s="4"/>
      <c r="FJZ90" s="4"/>
      <c r="FKA90" s="4"/>
      <c r="FKB90" s="4"/>
      <c r="FKC90" s="4"/>
      <c r="FKD90" s="4"/>
      <c r="FKE90" s="4"/>
      <c r="FKF90" s="4"/>
      <c r="FKG90" s="4"/>
      <c r="FKH90" s="4"/>
      <c r="FKI90" s="4"/>
      <c r="FKJ90" s="4"/>
      <c r="FKK90" s="4"/>
      <c r="FKL90" s="4"/>
      <c r="FKM90" s="4"/>
      <c r="FKN90" s="4"/>
      <c r="FKO90" s="4"/>
      <c r="FKP90" s="4"/>
      <c r="FKQ90" s="4"/>
      <c r="FKR90" s="4"/>
      <c r="FKS90" s="4"/>
      <c r="FKT90" s="4"/>
      <c r="FKU90" s="4"/>
      <c r="FKV90" s="4"/>
      <c r="FKW90" s="4"/>
      <c r="FKX90" s="4"/>
      <c r="FKY90" s="4"/>
      <c r="FKZ90" s="4"/>
      <c r="FLA90" s="4"/>
      <c r="FLB90" s="4"/>
      <c r="FLC90" s="4"/>
      <c r="FLD90" s="4"/>
      <c r="FLE90" s="4"/>
      <c r="FLF90" s="4"/>
      <c r="FLG90" s="4"/>
      <c r="FLH90" s="4"/>
      <c r="FLI90" s="4"/>
      <c r="FLJ90" s="4"/>
      <c r="FLK90" s="4"/>
      <c r="FLL90" s="4"/>
      <c r="FLM90" s="4"/>
      <c r="FLN90" s="4"/>
      <c r="FLO90" s="4"/>
      <c r="FLP90" s="4"/>
      <c r="FLQ90" s="4"/>
      <c r="FLR90" s="4"/>
      <c r="FLS90" s="4"/>
      <c r="FLT90" s="4"/>
      <c r="FLU90" s="4"/>
      <c r="FLV90" s="4"/>
      <c r="FLW90" s="4"/>
      <c r="FLX90" s="4"/>
      <c r="FLY90" s="4"/>
      <c r="FLZ90" s="4"/>
      <c r="FMA90" s="4"/>
      <c r="FMB90" s="4"/>
      <c r="FMC90" s="4"/>
      <c r="FMD90" s="4"/>
      <c r="FME90" s="4"/>
      <c r="FMF90" s="4"/>
      <c r="FMG90" s="4"/>
      <c r="FMH90" s="4"/>
      <c r="FMI90" s="4"/>
      <c r="FMJ90" s="4"/>
      <c r="FMK90" s="4"/>
      <c r="FML90" s="4"/>
      <c r="FMM90" s="4"/>
      <c r="FMN90" s="4"/>
      <c r="FMO90" s="4"/>
      <c r="FMP90" s="4"/>
      <c r="FMQ90" s="4"/>
      <c r="FMR90" s="4"/>
      <c r="FMS90" s="4"/>
      <c r="FMT90" s="4"/>
      <c r="FMU90" s="4"/>
      <c r="FMV90" s="4"/>
      <c r="FMW90" s="4"/>
      <c r="FMX90" s="4"/>
      <c r="FMY90" s="4"/>
      <c r="FMZ90" s="4"/>
      <c r="FNA90" s="4"/>
      <c r="FNB90" s="4"/>
      <c r="FNC90" s="4"/>
      <c r="FND90" s="4"/>
      <c r="FNE90" s="4"/>
      <c r="FNF90" s="4"/>
      <c r="FNG90" s="4"/>
      <c r="FNH90" s="4"/>
      <c r="FNI90" s="4"/>
      <c r="FNJ90" s="4"/>
      <c r="FNK90" s="4"/>
      <c r="FNL90" s="4"/>
      <c r="FNM90" s="4"/>
      <c r="FNN90" s="4"/>
      <c r="FNO90" s="4"/>
      <c r="FNP90" s="4"/>
      <c r="FNQ90" s="4"/>
      <c r="FNR90" s="4"/>
      <c r="FNS90" s="4"/>
      <c r="FNT90" s="4"/>
      <c r="FNU90" s="4"/>
      <c r="FNV90" s="4"/>
      <c r="FNW90" s="4"/>
      <c r="FNX90" s="4"/>
      <c r="FNY90" s="4"/>
      <c r="FNZ90" s="4"/>
      <c r="FOA90" s="4"/>
      <c r="FOB90" s="4"/>
      <c r="FOC90" s="4"/>
      <c r="FOD90" s="4"/>
      <c r="FOE90" s="4"/>
      <c r="FOF90" s="4"/>
      <c r="FOG90" s="4"/>
      <c r="FOH90" s="4"/>
      <c r="FOI90" s="4"/>
      <c r="FOJ90" s="4"/>
      <c r="FOK90" s="4"/>
      <c r="FOL90" s="4"/>
      <c r="FOM90" s="4"/>
      <c r="FON90" s="4"/>
      <c r="FOO90" s="4"/>
      <c r="FOP90" s="4"/>
      <c r="FOQ90" s="4"/>
      <c r="FOR90" s="4"/>
      <c r="FOS90" s="4"/>
      <c r="FOT90" s="4"/>
      <c r="FOU90" s="4"/>
      <c r="FOV90" s="4"/>
      <c r="FOW90" s="4"/>
      <c r="FOX90" s="4"/>
      <c r="FOY90" s="4"/>
      <c r="FOZ90" s="4"/>
      <c r="FPA90" s="4"/>
      <c r="FPB90" s="4"/>
      <c r="FPC90" s="4"/>
      <c r="FPD90" s="4"/>
      <c r="FPE90" s="4"/>
      <c r="FPF90" s="4"/>
      <c r="FPG90" s="4"/>
      <c r="FPH90" s="4"/>
      <c r="FPI90" s="4"/>
      <c r="FPJ90" s="4"/>
      <c r="FPK90" s="4"/>
      <c r="FPL90" s="4"/>
      <c r="FPM90" s="4"/>
      <c r="FPN90" s="4"/>
      <c r="FPO90" s="4"/>
      <c r="FPP90" s="4"/>
      <c r="FPQ90" s="4"/>
      <c r="FPR90" s="4"/>
      <c r="FPS90" s="4"/>
      <c r="FPT90" s="4"/>
      <c r="FPU90" s="4"/>
      <c r="FPV90" s="4"/>
      <c r="FPW90" s="4"/>
      <c r="FPX90" s="4"/>
      <c r="FPY90" s="4"/>
      <c r="FPZ90" s="4"/>
      <c r="FQA90" s="4"/>
      <c r="FQB90" s="4"/>
      <c r="FQC90" s="4"/>
      <c r="FQD90" s="4"/>
      <c r="FQE90" s="4"/>
      <c r="FQF90" s="4"/>
      <c r="FQG90" s="4"/>
      <c r="FQH90" s="4"/>
      <c r="FQI90" s="4"/>
      <c r="FQJ90" s="4"/>
      <c r="FQK90" s="4"/>
      <c r="FQL90" s="4"/>
      <c r="FQM90" s="4"/>
      <c r="FQN90" s="4"/>
      <c r="FQO90" s="4"/>
      <c r="FQP90" s="4"/>
      <c r="FQQ90" s="4"/>
      <c r="FQR90" s="4"/>
      <c r="FQS90" s="4"/>
      <c r="FQT90" s="4"/>
      <c r="FQU90" s="4"/>
      <c r="FQV90" s="4"/>
      <c r="FQW90" s="4"/>
      <c r="FQX90" s="4"/>
      <c r="FQY90" s="4"/>
      <c r="FQZ90" s="4"/>
      <c r="FRA90" s="4"/>
      <c r="FRB90" s="4"/>
      <c r="FRC90" s="4"/>
      <c r="FRD90" s="4"/>
      <c r="FRE90" s="4"/>
      <c r="FRF90" s="4"/>
      <c r="FRG90" s="4"/>
      <c r="FRH90" s="4"/>
      <c r="FRI90" s="4"/>
      <c r="FRJ90" s="4"/>
      <c r="FRK90" s="4"/>
      <c r="FRL90" s="4"/>
      <c r="FRM90" s="4"/>
      <c r="FRN90" s="4"/>
      <c r="FRO90" s="4"/>
      <c r="FRP90" s="4"/>
      <c r="FRQ90" s="4"/>
      <c r="FRR90" s="4"/>
      <c r="FRS90" s="4"/>
      <c r="FRT90" s="4"/>
      <c r="FRU90" s="4"/>
      <c r="FRV90" s="4"/>
      <c r="FRW90" s="4"/>
      <c r="FRX90" s="4"/>
      <c r="FRY90" s="4"/>
      <c r="FRZ90" s="4"/>
      <c r="FSA90" s="4"/>
      <c r="FSB90" s="4"/>
      <c r="FSC90" s="4"/>
      <c r="FSD90" s="4"/>
      <c r="FSE90" s="4"/>
      <c r="FSF90" s="4"/>
      <c r="FSG90" s="4"/>
      <c r="FSH90" s="4"/>
      <c r="FSI90" s="4"/>
      <c r="FSJ90" s="4"/>
      <c r="FSK90" s="4"/>
      <c r="FSL90" s="4"/>
      <c r="FSM90" s="4"/>
      <c r="FSN90" s="4"/>
      <c r="FSO90" s="4"/>
      <c r="FSP90" s="4"/>
      <c r="FSQ90" s="4"/>
      <c r="FSR90" s="4"/>
      <c r="FSS90" s="4"/>
      <c r="FST90" s="4"/>
      <c r="FSU90" s="4"/>
      <c r="FSV90" s="4"/>
      <c r="FSW90" s="4"/>
      <c r="FSX90" s="4"/>
      <c r="FSY90" s="4"/>
      <c r="FSZ90" s="4"/>
      <c r="FTA90" s="4"/>
      <c r="FTB90" s="4"/>
      <c r="FTC90" s="4"/>
      <c r="FTD90" s="4"/>
      <c r="FTE90" s="4"/>
      <c r="FTF90" s="4"/>
      <c r="FTG90" s="4"/>
      <c r="FTH90" s="4"/>
      <c r="FTI90" s="4"/>
      <c r="FTJ90" s="4"/>
      <c r="FTK90" s="4"/>
      <c r="FTL90" s="4"/>
      <c r="FTM90" s="4"/>
      <c r="FTN90" s="4"/>
      <c r="FTO90" s="4"/>
      <c r="FTP90" s="4"/>
      <c r="FTQ90" s="4"/>
      <c r="FTR90" s="4"/>
      <c r="FTS90" s="4"/>
      <c r="FTT90" s="4"/>
      <c r="FTU90" s="4"/>
      <c r="FTV90" s="4"/>
      <c r="FTW90" s="4"/>
      <c r="FTX90" s="4"/>
      <c r="FTY90" s="4"/>
      <c r="FTZ90" s="4"/>
      <c r="FUA90" s="4"/>
      <c r="FUB90" s="4"/>
      <c r="FUC90" s="4"/>
      <c r="FUD90" s="4"/>
      <c r="FUE90" s="4"/>
      <c r="FUF90" s="4"/>
      <c r="FUG90" s="4"/>
      <c r="FUH90" s="4"/>
      <c r="FUI90" s="4"/>
      <c r="FUJ90" s="4"/>
      <c r="FUK90" s="4"/>
      <c r="FUL90" s="4"/>
      <c r="FUM90" s="4"/>
      <c r="FUN90" s="4"/>
      <c r="FUO90" s="4"/>
      <c r="FUP90" s="4"/>
      <c r="FUQ90" s="4"/>
      <c r="FUR90" s="4"/>
      <c r="FUS90" s="4"/>
      <c r="FUT90" s="4"/>
      <c r="FUU90" s="4"/>
      <c r="FUV90" s="4"/>
      <c r="FUW90" s="4"/>
      <c r="FUX90" s="4"/>
      <c r="FUY90" s="4"/>
      <c r="FUZ90" s="4"/>
      <c r="FVA90" s="4"/>
      <c r="FVB90" s="4"/>
      <c r="FVC90" s="4"/>
      <c r="FVD90" s="4"/>
      <c r="FVE90" s="4"/>
      <c r="FVF90" s="4"/>
      <c r="FVG90" s="4"/>
      <c r="FVH90" s="4"/>
      <c r="FVI90" s="4"/>
      <c r="FVJ90" s="4"/>
      <c r="FVK90" s="4"/>
      <c r="FVL90" s="4"/>
      <c r="FVM90" s="4"/>
      <c r="FVN90" s="4"/>
      <c r="FVO90" s="4"/>
      <c r="FVP90" s="4"/>
      <c r="FVQ90" s="4"/>
      <c r="FVR90" s="4"/>
      <c r="FVS90" s="4"/>
      <c r="FVT90" s="4"/>
      <c r="FVU90" s="4"/>
      <c r="FVV90" s="4"/>
      <c r="FVW90" s="4"/>
      <c r="FVX90" s="4"/>
      <c r="FVY90" s="4"/>
      <c r="FVZ90" s="4"/>
      <c r="FWA90" s="4"/>
      <c r="FWB90" s="4"/>
      <c r="FWC90" s="4"/>
      <c r="FWD90" s="4"/>
      <c r="FWE90" s="4"/>
      <c r="FWF90" s="4"/>
      <c r="FWG90" s="4"/>
      <c r="FWH90" s="4"/>
      <c r="FWI90" s="4"/>
      <c r="FWJ90" s="4"/>
      <c r="FWK90" s="4"/>
      <c r="FWL90" s="4"/>
      <c r="FWM90" s="4"/>
      <c r="FWN90" s="4"/>
      <c r="FWO90" s="4"/>
      <c r="FWP90" s="4"/>
      <c r="FWQ90" s="4"/>
      <c r="FWR90" s="4"/>
      <c r="FWS90" s="4"/>
      <c r="FWT90" s="4"/>
      <c r="FWU90" s="4"/>
      <c r="FWV90" s="4"/>
      <c r="FWW90" s="4"/>
      <c r="FWX90" s="4"/>
      <c r="FWY90" s="4"/>
      <c r="FWZ90" s="4"/>
      <c r="FXA90" s="4"/>
      <c r="FXB90" s="4"/>
      <c r="FXC90" s="4"/>
      <c r="FXD90" s="4"/>
      <c r="FXE90" s="4"/>
      <c r="FXF90" s="4"/>
      <c r="FXG90" s="4"/>
      <c r="FXH90" s="4"/>
      <c r="FXI90" s="4"/>
      <c r="FXJ90" s="4"/>
      <c r="FXK90" s="4"/>
      <c r="FXL90" s="4"/>
      <c r="FXM90" s="4"/>
      <c r="FXN90" s="4"/>
      <c r="FXO90" s="4"/>
      <c r="FXP90" s="4"/>
      <c r="FXQ90" s="4"/>
      <c r="FXR90" s="4"/>
      <c r="FXS90" s="4"/>
      <c r="FXT90" s="4"/>
      <c r="FXU90" s="4"/>
      <c r="FXV90" s="4"/>
      <c r="FXW90" s="4"/>
      <c r="FXX90" s="4"/>
      <c r="FXY90" s="4"/>
      <c r="FXZ90" s="4"/>
      <c r="FYA90" s="4"/>
      <c r="FYB90" s="4"/>
      <c r="FYC90" s="4"/>
      <c r="FYD90" s="4"/>
      <c r="FYE90" s="4"/>
      <c r="FYF90" s="4"/>
      <c r="FYG90" s="4"/>
      <c r="FYH90" s="4"/>
      <c r="FYI90" s="4"/>
      <c r="FYJ90" s="4"/>
      <c r="FYK90" s="4"/>
      <c r="FYL90" s="4"/>
      <c r="FYM90" s="4"/>
      <c r="FYN90" s="4"/>
      <c r="FYO90" s="4"/>
      <c r="FYP90" s="4"/>
      <c r="FYQ90" s="4"/>
      <c r="FYR90" s="4"/>
      <c r="FYS90" s="4"/>
      <c r="FYT90" s="4"/>
      <c r="FYU90" s="4"/>
      <c r="FYV90" s="4"/>
      <c r="FYW90" s="4"/>
      <c r="FYX90" s="4"/>
      <c r="FYY90" s="4"/>
      <c r="FYZ90" s="4"/>
      <c r="FZA90" s="4"/>
      <c r="FZB90" s="4"/>
      <c r="FZC90" s="4"/>
      <c r="FZD90" s="4"/>
      <c r="FZE90" s="4"/>
      <c r="FZF90" s="4"/>
      <c r="FZG90" s="4"/>
      <c r="FZH90" s="4"/>
      <c r="FZI90" s="4"/>
      <c r="FZJ90" s="4"/>
      <c r="FZK90" s="4"/>
      <c r="FZL90" s="4"/>
      <c r="FZM90" s="4"/>
      <c r="FZN90" s="4"/>
      <c r="FZO90" s="4"/>
      <c r="FZP90" s="4"/>
      <c r="FZQ90" s="4"/>
      <c r="FZR90" s="4"/>
      <c r="FZS90" s="4"/>
      <c r="FZT90" s="4"/>
      <c r="FZU90" s="4"/>
      <c r="FZV90" s="4"/>
      <c r="FZW90" s="4"/>
      <c r="FZX90" s="4"/>
      <c r="FZY90" s="4"/>
      <c r="FZZ90" s="4"/>
      <c r="GAA90" s="4"/>
      <c r="GAB90" s="4"/>
      <c r="GAC90" s="4"/>
      <c r="GAD90" s="4"/>
      <c r="GAE90" s="4"/>
      <c r="GAF90" s="4"/>
      <c r="GAG90" s="4"/>
      <c r="GAH90" s="4"/>
      <c r="GAI90" s="4"/>
      <c r="GAJ90" s="4"/>
      <c r="GAK90" s="4"/>
      <c r="GAL90" s="4"/>
      <c r="GAM90" s="4"/>
      <c r="GAN90" s="4"/>
      <c r="GAO90" s="4"/>
      <c r="GAP90" s="4"/>
      <c r="GAQ90" s="4"/>
      <c r="GAR90" s="4"/>
      <c r="GAS90" s="4"/>
      <c r="GAT90" s="4"/>
      <c r="GAU90" s="4"/>
      <c r="GAV90" s="4"/>
      <c r="GAW90" s="4"/>
      <c r="GAX90" s="4"/>
      <c r="GAY90" s="4"/>
      <c r="GAZ90" s="4"/>
      <c r="GBA90" s="4"/>
      <c r="GBB90" s="4"/>
      <c r="GBC90" s="4"/>
      <c r="GBD90" s="4"/>
      <c r="GBE90" s="4"/>
      <c r="GBF90" s="4"/>
      <c r="GBG90" s="4"/>
      <c r="GBH90" s="4"/>
      <c r="GBI90" s="4"/>
      <c r="GBJ90" s="4"/>
      <c r="GBK90" s="4"/>
      <c r="GBL90" s="4"/>
      <c r="GBM90" s="4"/>
      <c r="GBN90" s="4"/>
      <c r="GBO90" s="4"/>
      <c r="GBP90" s="4"/>
      <c r="GBQ90" s="4"/>
      <c r="GBR90" s="4"/>
      <c r="GBS90" s="4"/>
      <c r="GBT90" s="4"/>
      <c r="GBU90" s="4"/>
      <c r="GBV90" s="4"/>
      <c r="GBW90" s="4"/>
      <c r="GBX90" s="4"/>
      <c r="GBY90" s="4"/>
      <c r="GBZ90" s="4"/>
      <c r="GCA90" s="4"/>
      <c r="GCB90" s="4"/>
      <c r="GCC90" s="4"/>
      <c r="GCD90" s="4"/>
      <c r="GCE90" s="4"/>
      <c r="GCF90" s="4"/>
      <c r="GCG90" s="4"/>
      <c r="GCH90" s="4"/>
      <c r="GCI90" s="4"/>
      <c r="GCJ90" s="4"/>
      <c r="GCK90" s="4"/>
      <c r="GCL90" s="4"/>
      <c r="GCM90" s="4"/>
      <c r="GCN90" s="4"/>
      <c r="GCO90" s="4"/>
      <c r="GCP90" s="4"/>
      <c r="GCQ90" s="4"/>
      <c r="GCR90" s="4"/>
      <c r="GCS90" s="4"/>
      <c r="GCT90" s="4"/>
      <c r="GCU90" s="4"/>
      <c r="GCV90" s="4"/>
      <c r="GCW90" s="4"/>
      <c r="GCX90" s="4"/>
      <c r="GCY90" s="4"/>
      <c r="GCZ90" s="4"/>
      <c r="GDA90" s="4"/>
      <c r="GDB90" s="4"/>
      <c r="GDC90" s="4"/>
      <c r="GDD90" s="4"/>
      <c r="GDE90" s="4"/>
      <c r="GDF90" s="4"/>
      <c r="GDG90" s="4"/>
      <c r="GDH90" s="4"/>
      <c r="GDI90" s="4"/>
      <c r="GDJ90" s="4"/>
      <c r="GDK90" s="4"/>
      <c r="GDL90" s="4"/>
      <c r="GDM90" s="4"/>
      <c r="GDN90" s="4"/>
      <c r="GDO90" s="4"/>
      <c r="GDP90" s="4"/>
      <c r="GDQ90" s="4"/>
      <c r="GDR90" s="4"/>
      <c r="GDS90" s="4"/>
      <c r="GDT90" s="4"/>
      <c r="GDU90" s="4"/>
      <c r="GDV90" s="4"/>
      <c r="GDW90" s="4"/>
      <c r="GDX90" s="4"/>
      <c r="GDY90" s="4"/>
      <c r="GDZ90" s="4"/>
      <c r="GEA90" s="4"/>
      <c r="GEB90" s="4"/>
      <c r="GEC90" s="4"/>
      <c r="GED90" s="4"/>
      <c r="GEE90" s="4"/>
      <c r="GEF90" s="4"/>
      <c r="GEG90" s="4"/>
      <c r="GEH90" s="4"/>
      <c r="GEI90" s="4"/>
      <c r="GEJ90" s="4"/>
      <c r="GEK90" s="4"/>
      <c r="GEL90" s="4"/>
      <c r="GEM90" s="4"/>
      <c r="GEN90" s="4"/>
      <c r="GEO90" s="4"/>
      <c r="GEP90" s="4"/>
      <c r="GEQ90" s="4"/>
      <c r="GER90" s="4"/>
      <c r="GES90" s="4"/>
      <c r="GET90" s="4"/>
      <c r="GEU90" s="4"/>
      <c r="GEV90" s="4"/>
      <c r="GEW90" s="4"/>
      <c r="GEX90" s="4"/>
      <c r="GEY90" s="4"/>
      <c r="GEZ90" s="4"/>
      <c r="GFA90" s="4"/>
      <c r="GFB90" s="4"/>
      <c r="GFC90" s="4"/>
      <c r="GFD90" s="4"/>
      <c r="GFE90" s="4"/>
      <c r="GFF90" s="4"/>
      <c r="GFG90" s="4"/>
      <c r="GFH90" s="4"/>
      <c r="GFI90" s="4"/>
      <c r="GFJ90" s="4"/>
      <c r="GFK90" s="4"/>
      <c r="GFL90" s="4"/>
      <c r="GFM90" s="4"/>
      <c r="GFN90" s="4"/>
      <c r="GFO90" s="4"/>
      <c r="GFP90" s="4"/>
      <c r="GFQ90" s="4"/>
      <c r="GFR90" s="4"/>
      <c r="GFS90" s="4"/>
      <c r="GFT90" s="4"/>
      <c r="GFU90" s="4"/>
      <c r="GFV90" s="4"/>
      <c r="GFW90" s="4"/>
      <c r="GFX90" s="4"/>
      <c r="GFY90" s="4"/>
      <c r="GFZ90" s="4"/>
      <c r="GGA90" s="4"/>
      <c r="GGB90" s="4"/>
      <c r="GGC90" s="4"/>
      <c r="GGD90" s="4"/>
      <c r="GGE90" s="4"/>
      <c r="GGF90" s="4"/>
      <c r="GGG90" s="4"/>
      <c r="GGH90" s="4"/>
      <c r="GGI90" s="4"/>
      <c r="GGJ90" s="4"/>
      <c r="GGK90" s="4"/>
      <c r="GGL90" s="4"/>
      <c r="GGM90" s="4"/>
      <c r="GGN90" s="4"/>
      <c r="GGO90" s="4"/>
      <c r="GGP90" s="4"/>
      <c r="GGQ90" s="4"/>
      <c r="GGR90" s="4"/>
      <c r="GGS90" s="4"/>
      <c r="GGT90" s="4"/>
      <c r="GGU90" s="4"/>
      <c r="GGV90" s="4"/>
      <c r="GGW90" s="4"/>
      <c r="GGX90" s="4"/>
      <c r="GGY90" s="4"/>
      <c r="GGZ90" s="4"/>
      <c r="GHA90" s="4"/>
      <c r="GHB90" s="4"/>
      <c r="GHC90" s="4"/>
      <c r="GHD90" s="4"/>
      <c r="GHE90" s="4"/>
      <c r="GHF90" s="4"/>
      <c r="GHG90" s="4"/>
      <c r="GHH90" s="4"/>
      <c r="GHI90" s="4"/>
      <c r="GHJ90" s="4"/>
      <c r="GHK90" s="4"/>
      <c r="GHL90" s="4"/>
      <c r="GHM90" s="4"/>
      <c r="GHN90" s="4"/>
      <c r="GHO90" s="4"/>
      <c r="GHP90" s="4"/>
      <c r="GHQ90" s="4"/>
      <c r="GHR90" s="4"/>
      <c r="GHS90" s="4"/>
      <c r="GHT90" s="4"/>
      <c r="GHU90" s="4"/>
      <c r="GHV90" s="4"/>
      <c r="GHW90" s="4"/>
      <c r="GHX90" s="4"/>
      <c r="GHY90" s="4"/>
      <c r="GHZ90" s="4"/>
      <c r="GIA90" s="4"/>
      <c r="GIB90" s="4"/>
      <c r="GIC90" s="4"/>
      <c r="GID90" s="4"/>
      <c r="GIE90" s="4"/>
      <c r="GIF90" s="4"/>
      <c r="GIG90" s="4"/>
      <c r="GIH90" s="4"/>
      <c r="GII90" s="4"/>
      <c r="GIJ90" s="4"/>
      <c r="GIK90" s="4"/>
      <c r="GIL90" s="4"/>
      <c r="GIM90" s="4"/>
      <c r="GIN90" s="4"/>
      <c r="GIO90" s="4"/>
      <c r="GIP90" s="4"/>
      <c r="GIQ90" s="4"/>
      <c r="GIR90" s="4"/>
      <c r="GIS90" s="4"/>
      <c r="GIT90" s="4"/>
      <c r="GIU90" s="4"/>
      <c r="GIV90" s="4"/>
      <c r="GIW90" s="4"/>
      <c r="GIX90" s="4"/>
      <c r="GIY90" s="4"/>
      <c r="GIZ90" s="4"/>
      <c r="GJA90" s="4"/>
      <c r="GJB90" s="4"/>
      <c r="GJC90" s="4"/>
      <c r="GJD90" s="4"/>
      <c r="GJE90" s="4"/>
      <c r="GJF90" s="4"/>
      <c r="GJG90" s="4"/>
      <c r="GJH90" s="4"/>
      <c r="GJI90" s="4"/>
      <c r="GJJ90" s="4"/>
      <c r="GJK90" s="4"/>
      <c r="GJL90" s="4"/>
      <c r="GJM90" s="4"/>
      <c r="GJN90" s="4"/>
      <c r="GJO90" s="4"/>
      <c r="GJP90" s="4"/>
      <c r="GJQ90" s="4"/>
      <c r="GJR90" s="4"/>
      <c r="GJS90" s="4"/>
      <c r="GJT90" s="4"/>
      <c r="GJU90" s="4"/>
      <c r="GJV90" s="4"/>
      <c r="GJW90" s="4"/>
      <c r="GJX90" s="4"/>
      <c r="GJY90" s="4"/>
      <c r="GJZ90" s="4"/>
      <c r="GKA90" s="4"/>
      <c r="GKB90" s="4"/>
      <c r="GKC90" s="4"/>
      <c r="GKD90" s="4"/>
      <c r="GKE90" s="4"/>
      <c r="GKF90" s="4"/>
      <c r="GKG90" s="4"/>
      <c r="GKH90" s="4"/>
      <c r="GKI90" s="4"/>
      <c r="GKJ90" s="4"/>
      <c r="GKK90" s="4"/>
      <c r="GKL90" s="4"/>
      <c r="GKM90" s="4"/>
      <c r="GKN90" s="4"/>
      <c r="GKO90" s="4"/>
      <c r="GKP90" s="4"/>
      <c r="GKQ90" s="4"/>
      <c r="GKR90" s="4"/>
      <c r="GKS90" s="4"/>
      <c r="GKT90" s="4"/>
      <c r="GKU90" s="4"/>
      <c r="GKV90" s="4"/>
      <c r="GKW90" s="4"/>
      <c r="GKX90" s="4"/>
      <c r="GKY90" s="4"/>
      <c r="GKZ90" s="4"/>
      <c r="GLA90" s="4"/>
      <c r="GLB90" s="4"/>
      <c r="GLC90" s="4"/>
      <c r="GLD90" s="4"/>
      <c r="GLE90" s="4"/>
      <c r="GLF90" s="4"/>
      <c r="GLG90" s="4"/>
      <c r="GLH90" s="4"/>
      <c r="GLI90" s="4"/>
      <c r="GLJ90" s="4"/>
      <c r="GLK90" s="4"/>
      <c r="GLL90" s="4"/>
      <c r="GLM90" s="4"/>
      <c r="GLN90" s="4"/>
      <c r="GLO90" s="4"/>
      <c r="GLP90" s="4"/>
      <c r="GLQ90" s="4"/>
      <c r="GLR90" s="4"/>
      <c r="GLS90" s="4"/>
      <c r="GLT90" s="4"/>
      <c r="GLU90" s="4"/>
      <c r="GLV90" s="4"/>
      <c r="GLW90" s="4"/>
      <c r="GLX90" s="4"/>
      <c r="GLY90" s="4"/>
      <c r="GLZ90" s="4"/>
      <c r="GMA90" s="4"/>
      <c r="GMB90" s="4"/>
      <c r="GMC90" s="4"/>
      <c r="GMD90" s="4"/>
      <c r="GME90" s="4"/>
      <c r="GMF90" s="4"/>
      <c r="GMG90" s="4"/>
      <c r="GMH90" s="4"/>
      <c r="GMI90" s="4"/>
      <c r="GMJ90" s="4"/>
      <c r="GMK90" s="4"/>
      <c r="GML90" s="4"/>
      <c r="GMM90" s="4"/>
      <c r="GMN90" s="4"/>
      <c r="GMO90" s="4"/>
      <c r="GMP90" s="4"/>
      <c r="GMQ90" s="4"/>
      <c r="GMR90" s="4"/>
      <c r="GMS90" s="4"/>
      <c r="GMT90" s="4"/>
      <c r="GMU90" s="4"/>
      <c r="GMV90" s="4"/>
      <c r="GMW90" s="4"/>
      <c r="GMX90" s="4"/>
      <c r="GMY90" s="4"/>
      <c r="GMZ90" s="4"/>
      <c r="GNA90" s="4"/>
      <c r="GNB90" s="4"/>
      <c r="GNC90" s="4"/>
      <c r="GND90" s="4"/>
      <c r="GNE90" s="4"/>
      <c r="GNF90" s="4"/>
      <c r="GNG90" s="4"/>
      <c r="GNH90" s="4"/>
      <c r="GNI90" s="4"/>
      <c r="GNJ90" s="4"/>
      <c r="GNK90" s="4"/>
      <c r="GNL90" s="4"/>
      <c r="GNM90" s="4"/>
      <c r="GNN90" s="4"/>
      <c r="GNO90" s="4"/>
      <c r="GNP90" s="4"/>
      <c r="GNQ90" s="4"/>
      <c r="GNR90" s="4"/>
      <c r="GNS90" s="4"/>
      <c r="GNT90" s="4"/>
      <c r="GNU90" s="4"/>
      <c r="GNV90" s="4"/>
      <c r="GNW90" s="4"/>
      <c r="GNX90" s="4"/>
      <c r="GNY90" s="4"/>
      <c r="GNZ90" s="4"/>
      <c r="GOA90" s="4"/>
      <c r="GOB90" s="4"/>
      <c r="GOC90" s="4"/>
      <c r="GOD90" s="4"/>
      <c r="GOE90" s="4"/>
      <c r="GOF90" s="4"/>
      <c r="GOG90" s="4"/>
      <c r="GOH90" s="4"/>
      <c r="GOI90" s="4"/>
      <c r="GOJ90" s="4"/>
      <c r="GOK90" s="4"/>
      <c r="GOL90" s="4"/>
      <c r="GOM90" s="4"/>
      <c r="GON90" s="4"/>
      <c r="GOO90" s="4"/>
      <c r="GOP90" s="4"/>
      <c r="GOQ90" s="4"/>
      <c r="GOR90" s="4"/>
      <c r="GOS90" s="4"/>
      <c r="GOT90" s="4"/>
      <c r="GOU90" s="4"/>
      <c r="GOV90" s="4"/>
      <c r="GOW90" s="4"/>
      <c r="GOX90" s="4"/>
      <c r="GOY90" s="4"/>
      <c r="GOZ90" s="4"/>
      <c r="GPA90" s="4"/>
      <c r="GPB90" s="4"/>
      <c r="GPC90" s="4"/>
      <c r="GPD90" s="4"/>
      <c r="GPE90" s="4"/>
      <c r="GPF90" s="4"/>
      <c r="GPG90" s="4"/>
      <c r="GPH90" s="4"/>
      <c r="GPI90" s="4"/>
      <c r="GPJ90" s="4"/>
      <c r="GPK90" s="4"/>
      <c r="GPL90" s="4"/>
      <c r="GPM90" s="4"/>
      <c r="GPN90" s="4"/>
      <c r="GPO90" s="4"/>
      <c r="GPP90" s="4"/>
      <c r="GPQ90" s="4"/>
      <c r="GPR90" s="4"/>
      <c r="GPS90" s="4"/>
      <c r="GPT90" s="4"/>
      <c r="GPU90" s="4"/>
      <c r="GPV90" s="4"/>
      <c r="GPW90" s="4"/>
      <c r="GPX90" s="4"/>
      <c r="GPY90" s="4"/>
      <c r="GPZ90" s="4"/>
      <c r="GQA90" s="4"/>
      <c r="GQB90" s="4"/>
      <c r="GQC90" s="4"/>
      <c r="GQD90" s="4"/>
      <c r="GQE90" s="4"/>
      <c r="GQF90" s="4"/>
      <c r="GQG90" s="4"/>
      <c r="GQH90" s="4"/>
      <c r="GQI90" s="4"/>
      <c r="GQJ90" s="4"/>
      <c r="GQK90" s="4"/>
      <c r="GQL90" s="4"/>
      <c r="GQM90" s="4"/>
      <c r="GQN90" s="4"/>
      <c r="GQO90" s="4"/>
      <c r="GQP90" s="4"/>
      <c r="GQQ90" s="4"/>
      <c r="GQR90" s="4"/>
      <c r="GQS90" s="4"/>
      <c r="GQT90" s="4"/>
      <c r="GQU90" s="4"/>
      <c r="GQV90" s="4"/>
      <c r="GQW90" s="4"/>
      <c r="GQX90" s="4"/>
      <c r="GQY90" s="4"/>
      <c r="GQZ90" s="4"/>
      <c r="GRA90" s="4"/>
      <c r="GRB90" s="4"/>
      <c r="GRC90" s="4"/>
      <c r="GRD90" s="4"/>
      <c r="GRE90" s="4"/>
      <c r="GRF90" s="4"/>
      <c r="GRG90" s="4"/>
      <c r="GRH90" s="4"/>
      <c r="GRI90" s="4"/>
      <c r="GRJ90" s="4"/>
      <c r="GRK90" s="4"/>
      <c r="GRL90" s="4"/>
      <c r="GRM90" s="4"/>
      <c r="GRN90" s="4"/>
      <c r="GRO90" s="4"/>
      <c r="GRP90" s="4"/>
      <c r="GRQ90" s="4"/>
      <c r="GRR90" s="4"/>
      <c r="GRS90" s="4"/>
      <c r="GRT90" s="4"/>
      <c r="GRU90" s="4"/>
      <c r="GRV90" s="4"/>
      <c r="GRW90" s="4"/>
      <c r="GRX90" s="4"/>
      <c r="GRY90" s="4"/>
      <c r="GRZ90" s="4"/>
      <c r="GSA90" s="4"/>
      <c r="GSB90" s="4"/>
      <c r="GSC90" s="4"/>
      <c r="GSD90" s="4"/>
      <c r="GSE90" s="4"/>
      <c r="GSF90" s="4"/>
      <c r="GSG90" s="4"/>
      <c r="GSH90" s="4"/>
      <c r="GSI90" s="4"/>
      <c r="GSJ90" s="4"/>
      <c r="GSK90" s="4"/>
      <c r="GSL90" s="4"/>
      <c r="GSM90" s="4"/>
      <c r="GSN90" s="4"/>
      <c r="GSO90" s="4"/>
      <c r="GSP90" s="4"/>
      <c r="GSQ90" s="4"/>
      <c r="GSR90" s="4"/>
      <c r="GSS90" s="4"/>
      <c r="GST90" s="4"/>
      <c r="GSU90" s="4"/>
      <c r="GSV90" s="4"/>
      <c r="GSW90" s="4"/>
      <c r="GSX90" s="4"/>
      <c r="GSY90" s="4"/>
      <c r="GSZ90" s="4"/>
      <c r="GTA90" s="4"/>
      <c r="GTB90" s="4"/>
      <c r="GTC90" s="4"/>
      <c r="GTD90" s="4"/>
      <c r="GTE90" s="4"/>
      <c r="GTF90" s="4"/>
      <c r="GTG90" s="4"/>
      <c r="GTH90" s="4"/>
      <c r="GTI90" s="4"/>
      <c r="GTJ90" s="4"/>
      <c r="GTK90" s="4"/>
      <c r="GTL90" s="4"/>
      <c r="GTM90" s="4"/>
      <c r="GTN90" s="4"/>
      <c r="GTO90" s="4"/>
      <c r="GTP90" s="4"/>
      <c r="GTQ90" s="4"/>
      <c r="GTR90" s="4"/>
      <c r="GTS90" s="4"/>
      <c r="GTT90" s="4"/>
      <c r="GTU90" s="4"/>
      <c r="GTV90" s="4"/>
      <c r="GTW90" s="4"/>
      <c r="GTX90" s="4"/>
      <c r="GTY90" s="4"/>
      <c r="GTZ90" s="4"/>
      <c r="GUA90" s="4"/>
      <c r="GUB90" s="4"/>
      <c r="GUC90" s="4"/>
      <c r="GUD90" s="4"/>
      <c r="GUE90" s="4"/>
      <c r="GUF90" s="4"/>
      <c r="GUG90" s="4"/>
      <c r="GUH90" s="4"/>
      <c r="GUI90" s="4"/>
      <c r="GUJ90" s="4"/>
      <c r="GUK90" s="4"/>
      <c r="GUL90" s="4"/>
      <c r="GUM90" s="4"/>
      <c r="GUN90" s="4"/>
      <c r="GUO90" s="4"/>
      <c r="GUP90" s="4"/>
      <c r="GUQ90" s="4"/>
      <c r="GUR90" s="4"/>
      <c r="GUS90" s="4"/>
      <c r="GUT90" s="4"/>
      <c r="GUU90" s="4"/>
      <c r="GUV90" s="4"/>
      <c r="GUW90" s="4"/>
      <c r="GUX90" s="4"/>
      <c r="GUY90" s="4"/>
      <c r="GUZ90" s="4"/>
      <c r="GVA90" s="4"/>
      <c r="GVB90" s="4"/>
      <c r="GVC90" s="4"/>
      <c r="GVD90" s="4"/>
      <c r="GVE90" s="4"/>
      <c r="GVF90" s="4"/>
      <c r="GVG90" s="4"/>
      <c r="GVH90" s="4"/>
      <c r="GVI90" s="4"/>
      <c r="GVJ90" s="4"/>
      <c r="GVK90" s="4"/>
      <c r="GVL90" s="4"/>
      <c r="GVM90" s="4"/>
      <c r="GVN90" s="4"/>
      <c r="GVO90" s="4"/>
      <c r="GVP90" s="4"/>
      <c r="GVQ90" s="4"/>
      <c r="GVR90" s="4"/>
      <c r="GVS90" s="4"/>
      <c r="GVT90" s="4"/>
      <c r="GVU90" s="4"/>
      <c r="GVV90" s="4"/>
      <c r="GVW90" s="4"/>
      <c r="GVX90" s="4"/>
      <c r="GVY90" s="4"/>
      <c r="GVZ90" s="4"/>
      <c r="GWA90" s="4"/>
      <c r="GWB90" s="4"/>
      <c r="GWC90" s="4"/>
      <c r="GWD90" s="4"/>
      <c r="GWE90" s="4"/>
      <c r="GWF90" s="4"/>
      <c r="GWG90" s="4"/>
      <c r="GWH90" s="4"/>
      <c r="GWI90" s="4"/>
      <c r="GWJ90" s="4"/>
      <c r="GWK90" s="4"/>
      <c r="GWL90" s="4"/>
      <c r="GWM90" s="4"/>
      <c r="GWN90" s="4"/>
      <c r="GWO90" s="4"/>
      <c r="GWP90" s="4"/>
      <c r="GWQ90" s="4"/>
      <c r="GWR90" s="4"/>
      <c r="GWS90" s="4"/>
      <c r="GWT90" s="4"/>
      <c r="GWU90" s="4"/>
      <c r="GWV90" s="4"/>
      <c r="GWW90" s="4"/>
      <c r="GWX90" s="4"/>
      <c r="GWY90" s="4"/>
      <c r="GWZ90" s="4"/>
      <c r="GXA90" s="4"/>
      <c r="GXB90" s="4"/>
      <c r="GXC90" s="4"/>
      <c r="GXD90" s="4"/>
      <c r="GXE90" s="4"/>
      <c r="GXF90" s="4"/>
      <c r="GXG90" s="4"/>
      <c r="GXH90" s="4"/>
      <c r="GXI90" s="4"/>
      <c r="GXJ90" s="4"/>
      <c r="GXK90" s="4"/>
      <c r="GXL90" s="4"/>
      <c r="GXM90" s="4"/>
      <c r="GXN90" s="4"/>
      <c r="GXO90" s="4"/>
      <c r="GXP90" s="4"/>
      <c r="GXQ90" s="4"/>
      <c r="GXR90" s="4"/>
      <c r="GXS90" s="4"/>
      <c r="GXT90" s="4"/>
      <c r="GXU90" s="4"/>
      <c r="GXV90" s="4"/>
      <c r="GXW90" s="4"/>
      <c r="GXX90" s="4"/>
      <c r="GXY90" s="4"/>
      <c r="GXZ90" s="4"/>
      <c r="GYA90" s="4"/>
      <c r="GYB90" s="4"/>
      <c r="GYC90" s="4"/>
      <c r="GYD90" s="4"/>
      <c r="GYE90" s="4"/>
      <c r="GYF90" s="4"/>
      <c r="GYG90" s="4"/>
      <c r="GYH90" s="4"/>
      <c r="GYI90" s="4"/>
      <c r="GYJ90" s="4"/>
      <c r="GYK90" s="4"/>
      <c r="GYL90" s="4"/>
      <c r="GYM90" s="4"/>
      <c r="GYN90" s="4"/>
      <c r="GYO90" s="4"/>
      <c r="GYP90" s="4"/>
      <c r="GYQ90" s="4"/>
      <c r="GYR90" s="4"/>
      <c r="GYS90" s="4"/>
      <c r="GYT90" s="4"/>
      <c r="GYU90" s="4"/>
      <c r="GYV90" s="4"/>
      <c r="GYW90" s="4"/>
      <c r="GYX90" s="4"/>
      <c r="GYY90" s="4"/>
      <c r="GYZ90" s="4"/>
      <c r="GZA90" s="4"/>
      <c r="GZB90" s="4"/>
      <c r="GZC90" s="4"/>
      <c r="GZD90" s="4"/>
      <c r="GZE90" s="4"/>
      <c r="GZF90" s="4"/>
      <c r="GZG90" s="4"/>
      <c r="GZH90" s="4"/>
      <c r="GZI90" s="4"/>
      <c r="GZJ90" s="4"/>
      <c r="GZK90" s="4"/>
      <c r="GZL90" s="4"/>
      <c r="GZM90" s="4"/>
      <c r="GZN90" s="4"/>
      <c r="GZO90" s="4"/>
      <c r="GZP90" s="4"/>
      <c r="GZQ90" s="4"/>
      <c r="GZR90" s="4"/>
      <c r="GZS90" s="4"/>
      <c r="GZT90" s="4"/>
      <c r="GZU90" s="4"/>
      <c r="GZV90" s="4"/>
      <c r="GZW90" s="4"/>
      <c r="GZX90" s="4"/>
      <c r="GZY90" s="4"/>
      <c r="GZZ90" s="4"/>
      <c r="HAA90" s="4"/>
      <c r="HAB90" s="4"/>
      <c r="HAC90" s="4"/>
      <c r="HAD90" s="4"/>
      <c r="HAE90" s="4"/>
      <c r="HAF90" s="4"/>
      <c r="HAG90" s="4"/>
      <c r="HAH90" s="4"/>
      <c r="HAI90" s="4"/>
      <c r="HAJ90" s="4"/>
      <c r="HAK90" s="4"/>
      <c r="HAL90" s="4"/>
      <c r="HAM90" s="4"/>
      <c r="HAN90" s="4"/>
      <c r="HAO90" s="4"/>
      <c r="HAP90" s="4"/>
      <c r="HAQ90" s="4"/>
      <c r="HAR90" s="4"/>
      <c r="HAS90" s="4"/>
      <c r="HAT90" s="4"/>
      <c r="HAU90" s="4"/>
      <c r="HAV90" s="4"/>
      <c r="HAW90" s="4"/>
      <c r="HAX90" s="4"/>
      <c r="HAY90" s="4"/>
      <c r="HAZ90" s="4"/>
      <c r="HBA90" s="4"/>
      <c r="HBB90" s="4"/>
      <c r="HBC90" s="4"/>
      <c r="HBD90" s="4"/>
      <c r="HBE90" s="4"/>
      <c r="HBF90" s="4"/>
      <c r="HBG90" s="4"/>
      <c r="HBH90" s="4"/>
      <c r="HBI90" s="4"/>
      <c r="HBJ90" s="4"/>
      <c r="HBK90" s="4"/>
      <c r="HBL90" s="4"/>
      <c r="HBM90" s="4"/>
      <c r="HBN90" s="4"/>
      <c r="HBO90" s="4"/>
      <c r="HBP90" s="4"/>
      <c r="HBQ90" s="4"/>
      <c r="HBR90" s="4"/>
      <c r="HBS90" s="4"/>
      <c r="HBT90" s="4"/>
      <c r="HBU90" s="4"/>
      <c r="HBV90" s="4"/>
      <c r="HBW90" s="4"/>
      <c r="HBX90" s="4"/>
      <c r="HBY90" s="4"/>
      <c r="HBZ90" s="4"/>
      <c r="HCA90" s="4"/>
      <c r="HCB90" s="4"/>
      <c r="HCC90" s="4"/>
      <c r="HCD90" s="4"/>
      <c r="HCE90" s="4"/>
      <c r="HCF90" s="4"/>
      <c r="HCG90" s="4"/>
      <c r="HCH90" s="4"/>
      <c r="HCI90" s="4"/>
      <c r="HCJ90" s="4"/>
      <c r="HCK90" s="4"/>
      <c r="HCL90" s="4"/>
      <c r="HCM90" s="4"/>
      <c r="HCN90" s="4"/>
      <c r="HCO90" s="4"/>
      <c r="HCP90" s="4"/>
      <c r="HCQ90" s="4"/>
      <c r="HCR90" s="4"/>
      <c r="HCS90" s="4"/>
      <c r="HCT90" s="4"/>
      <c r="HCU90" s="4"/>
      <c r="HCV90" s="4"/>
      <c r="HCW90" s="4"/>
      <c r="HCX90" s="4"/>
      <c r="HCY90" s="4"/>
      <c r="HCZ90" s="4"/>
      <c r="HDA90" s="4"/>
      <c r="HDB90" s="4"/>
      <c r="HDC90" s="4"/>
      <c r="HDD90" s="4"/>
      <c r="HDE90" s="4"/>
      <c r="HDF90" s="4"/>
      <c r="HDG90" s="4"/>
      <c r="HDH90" s="4"/>
      <c r="HDI90" s="4"/>
      <c r="HDJ90" s="4"/>
      <c r="HDK90" s="4"/>
      <c r="HDL90" s="4"/>
      <c r="HDM90" s="4"/>
      <c r="HDN90" s="4"/>
      <c r="HDO90" s="4"/>
      <c r="HDP90" s="4"/>
      <c r="HDQ90" s="4"/>
      <c r="HDR90" s="4"/>
      <c r="HDS90" s="4"/>
      <c r="HDT90" s="4"/>
      <c r="HDU90" s="4"/>
      <c r="HDV90" s="4"/>
      <c r="HDW90" s="4"/>
      <c r="HDX90" s="4"/>
      <c r="HDY90" s="4"/>
      <c r="HDZ90" s="4"/>
      <c r="HEA90" s="4"/>
      <c r="HEB90" s="4"/>
      <c r="HEC90" s="4"/>
      <c r="HED90" s="4"/>
      <c r="HEE90" s="4"/>
      <c r="HEF90" s="4"/>
      <c r="HEG90" s="4"/>
      <c r="HEH90" s="4"/>
      <c r="HEI90" s="4"/>
      <c r="HEJ90" s="4"/>
      <c r="HEK90" s="4"/>
      <c r="HEL90" s="4"/>
      <c r="HEM90" s="4"/>
      <c r="HEN90" s="4"/>
      <c r="HEO90" s="4"/>
      <c r="HEP90" s="4"/>
      <c r="HEQ90" s="4"/>
      <c r="HER90" s="4"/>
      <c r="HES90" s="4"/>
      <c r="HET90" s="4"/>
      <c r="HEU90" s="4"/>
      <c r="HEV90" s="4"/>
      <c r="HEW90" s="4"/>
      <c r="HEX90" s="4"/>
      <c r="HEY90" s="4"/>
      <c r="HEZ90" s="4"/>
      <c r="HFA90" s="4"/>
      <c r="HFB90" s="4"/>
      <c r="HFC90" s="4"/>
      <c r="HFD90" s="4"/>
      <c r="HFE90" s="4"/>
      <c r="HFF90" s="4"/>
      <c r="HFG90" s="4"/>
      <c r="HFH90" s="4"/>
      <c r="HFI90" s="4"/>
      <c r="HFJ90" s="4"/>
      <c r="HFK90" s="4"/>
      <c r="HFL90" s="4"/>
      <c r="HFM90" s="4"/>
      <c r="HFN90" s="4"/>
      <c r="HFO90" s="4"/>
      <c r="HFP90" s="4"/>
      <c r="HFQ90" s="4"/>
      <c r="HFR90" s="4"/>
      <c r="HFS90" s="4"/>
      <c r="HFT90" s="4"/>
      <c r="HFU90" s="4"/>
      <c r="HFV90" s="4"/>
      <c r="HFW90" s="4"/>
      <c r="HFX90" s="4"/>
      <c r="HFY90" s="4"/>
      <c r="HFZ90" s="4"/>
      <c r="HGA90" s="4"/>
      <c r="HGB90" s="4"/>
      <c r="HGC90" s="4"/>
      <c r="HGD90" s="4"/>
      <c r="HGE90" s="4"/>
      <c r="HGF90" s="4"/>
      <c r="HGG90" s="4"/>
      <c r="HGH90" s="4"/>
      <c r="HGI90" s="4"/>
      <c r="HGJ90" s="4"/>
      <c r="HGK90" s="4"/>
      <c r="HGL90" s="4"/>
      <c r="HGM90" s="4"/>
      <c r="HGN90" s="4"/>
      <c r="HGO90" s="4"/>
      <c r="HGP90" s="4"/>
      <c r="HGQ90" s="4"/>
      <c r="HGR90" s="4"/>
      <c r="HGS90" s="4"/>
      <c r="HGT90" s="4"/>
      <c r="HGU90" s="4"/>
      <c r="HGV90" s="4"/>
      <c r="HGW90" s="4"/>
      <c r="HGX90" s="4"/>
      <c r="HGY90" s="4"/>
      <c r="HGZ90" s="4"/>
      <c r="HHA90" s="4"/>
      <c r="HHB90" s="4"/>
      <c r="HHC90" s="4"/>
      <c r="HHD90" s="4"/>
      <c r="HHE90" s="4"/>
      <c r="HHF90" s="4"/>
      <c r="HHG90" s="4"/>
      <c r="HHH90" s="4"/>
      <c r="HHI90" s="4"/>
      <c r="HHJ90" s="4"/>
      <c r="HHK90" s="4"/>
      <c r="HHL90" s="4"/>
      <c r="HHM90" s="4"/>
      <c r="HHN90" s="4"/>
      <c r="HHO90" s="4"/>
      <c r="HHP90" s="4"/>
      <c r="HHQ90" s="4"/>
      <c r="HHR90" s="4"/>
      <c r="HHS90" s="4"/>
      <c r="HHT90" s="4"/>
      <c r="HHU90" s="4"/>
      <c r="HHV90" s="4"/>
      <c r="HHW90" s="4"/>
      <c r="HHX90" s="4"/>
      <c r="HHY90" s="4"/>
      <c r="HHZ90" s="4"/>
      <c r="HIA90" s="4"/>
      <c r="HIB90" s="4"/>
      <c r="HIC90" s="4"/>
      <c r="HID90" s="4"/>
      <c r="HIE90" s="4"/>
      <c r="HIF90" s="4"/>
      <c r="HIG90" s="4"/>
      <c r="HIH90" s="4"/>
      <c r="HII90" s="4"/>
      <c r="HIJ90" s="4"/>
      <c r="HIK90" s="4"/>
      <c r="HIL90" s="4"/>
      <c r="HIM90" s="4"/>
      <c r="HIN90" s="4"/>
      <c r="HIO90" s="4"/>
      <c r="HIP90" s="4"/>
      <c r="HIQ90" s="4"/>
      <c r="HIR90" s="4"/>
      <c r="HIS90" s="4"/>
      <c r="HIT90" s="4"/>
      <c r="HIU90" s="4"/>
      <c r="HIV90" s="4"/>
      <c r="HIW90" s="4"/>
      <c r="HIX90" s="4"/>
      <c r="HIY90" s="4"/>
      <c r="HIZ90" s="4"/>
      <c r="HJA90" s="4"/>
      <c r="HJB90" s="4"/>
      <c r="HJC90" s="4"/>
      <c r="HJD90" s="4"/>
      <c r="HJE90" s="4"/>
      <c r="HJF90" s="4"/>
      <c r="HJG90" s="4"/>
      <c r="HJH90" s="4"/>
      <c r="HJI90" s="4"/>
      <c r="HJJ90" s="4"/>
      <c r="HJK90" s="4"/>
      <c r="HJL90" s="4"/>
      <c r="HJM90" s="4"/>
      <c r="HJN90" s="4"/>
      <c r="HJO90" s="4"/>
      <c r="HJP90" s="4"/>
      <c r="HJQ90" s="4"/>
      <c r="HJR90" s="4"/>
      <c r="HJS90" s="4"/>
      <c r="HJT90" s="4"/>
      <c r="HJU90" s="4"/>
      <c r="HJV90" s="4"/>
      <c r="HJW90" s="4"/>
      <c r="HJX90" s="4"/>
      <c r="HJY90" s="4"/>
      <c r="HJZ90" s="4"/>
      <c r="HKA90" s="4"/>
      <c r="HKB90" s="4"/>
      <c r="HKC90" s="4"/>
      <c r="HKD90" s="4"/>
      <c r="HKE90" s="4"/>
      <c r="HKF90" s="4"/>
      <c r="HKG90" s="4"/>
      <c r="HKH90" s="4"/>
      <c r="HKI90" s="4"/>
      <c r="HKJ90" s="4"/>
      <c r="HKK90" s="4"/>
      <c r="HKL90" s="4"/>
      <c r="HKM90" s="4"/>
      <c r="HKN90" s="4"/>
      <c r="HKO90" s="4"/>
      <c r="HKP90" s="4"/>
      <c r="HKQ90" s="4"/>
      <c r="HKR90" s="4"/>
      <c r="HKS90" s="4"/>
      <c r="HKT90" s="4"/>
      <c r="HKU90" s="4"/>
      <c r="HKV90" s="4"/>
      <c r="HKW90" s="4"/>
      <c r="HKX90" s="4"/>
      <c r="HKY90" s="4"/>
      <c r="HKZ90" s="4"/>
      <c r="HLA90" s="4"/>
      <c r="HLB90" s="4"/>
      <c r="HLC90" s="4"/>
      <c r="HLD90" s="4"/>
      <c r="HLE90" s="4"/>
      <c r="HLF90" s="4"/>
      <c r="HLG90" s="4"/>
      <c r="HLH90" s="4"/>
      <c r="HLI90" s="4"/>
      <c r="HLJ90" s="4"/>
      <c r="HLK90" s="4"/>
      <c r="HLL90" s="4"/>
      <c r="HLM90" s="4"/>
      <c r="HLN90" s="4"/>
      <c r="HLO90" s="4"/>
      <c r="HLP90" s="4"/>
      <c r="HLQ90" s="4"/>
      <c r="HLR90" s="4"/>
      <c r="HLS90" s="4"/>
      <c r="HLT90" s="4"/>
      <c r="HLU90" s="4"/>
      <c r="HLV90" s="4"/>
      <c r="HLW90" s="4"/>
      <c r="HLX90" s="4"/>
      <c r="HLY90" s="4"/>
      <c r="HLZ90" s="4"/>
      <c r="HMA90" s="4"/>
      <c r="HMB90" s="4"/>
      <c r="HMC90" s="4"/>
      <c r="HMD90" s="4"/>
      <c r="HME90" s="4"/>
      <c r="HMF90" s="4"/>
      <c r="HMG90" s="4"/>
      <c r="HMH90" s="4"/>
      <c r="HMI90" s="4"/>
      <c r="HMJ90" s="4"/>
      <c r="HMK90" s="4"/>
      <c r="HML90" s="4"/>
      <c r="HMM90" s="4"/>
      <c r="HMN90" s="4"/>
      <c r="HMO90" s="4"/>
      <c r="HMP90" s="4"/>
      <c r="HMQ90" s="4"/>
      <c r="HMR90" s="4"/>
      <c r="HMS90" s="4"/>
      <c r="HMT90" s="4"/>
      <c r="HMU90" s="4"/>
      <c r="HMV90" s="4"/>
      <c r="HMW90" s="4"/>
      <c r="HMX90" s="4"/>
      <c r="HMY90" s="4"/>
      <c r="HMZ90" s="4"/>
      <c r="HNA90" s="4"/>
      <c r="HNB90" s="4"/>
      <c r="HNC90" s="4"/>
      <c r="HND90" s="4"/>
      <c r="HNE90" s="4"/>
      <c r="HNF90" s="4"/>
      <c r="HNG90" s="4"/>
      <c r="HNH90" s="4"/>
      <c r="HNI90" s="4"/>
      <c r="HNJ90" s="4"/>
      <c r="HNK90" s="4"/>
      <c r="HNL90" s="4"/>
      <c r="HNM90" s="4"/>
      <c r="HNN90" s="4"/>
      <c r="HNO90" s="4"/>
      <c r="HNP90" s="4"/>
      <c r="HNQ90" s="4"/>
      <c r="HNR90" s="4"/>
      <c r="HNS90" s="4"/>
      <c r="HNT90" s="4"/>
      <c r="HNU90" s="4"/>
      <c r="HNV90" s="4"/>
      <c r="HNW90" s="4"/>
      <c r="HNX90" s="4"/>
      <c r="HNY90" s="4"/>
      <c r="HNZ90" s="4"/>
      <c r="HOA90" s="4"/>
      <c r="HOB90" s="4"/>
      <c r="HOC90" s="4"/>
      <c r="HOD90" s="4"/>
      <c r="HOE90" s="4"/>
      <c r="HOF90" s="4"/>
      <c r="HOG90" s="4"/>
      <c r="HOH90" s="4"/>
      <c r="HOI90" s="4"/>
      <c r="HOJ90" s="4"/>
      <c r="HOK90" s="4"/>
      <c r="HOL90" s="4"/>
      <c r="HOM90" s="4"/>
      <c r="HON90" s="4"/>
      <c r="HOO90" s="4"/>
      <c r="HOP90" s="4"/>
      <c r="HOQ90" s="4"/>
      <c r="HOR90" s="4"/>
      <c r="HOS90" s="4"/>
      <c r="HOT90" s="4"/>
      <c r="HOU90" s="4"/>
      <c r="HOV90" s="4"/>
      <c r="HOW90" s="4"/>
      <c r="HOX90" s="4"/>
      <c r="HOY90" s="4"/>
      <c r="HOZ90" s="4"/>
      <c r="HPA90" s="4"/>
      <c r="HPB90" s="4"/>
      <c r="HPC90" s="4"/>
      <c r="HPD90" s="4"/>
      <c r="HPE90" s="4"/>
      <c r="HPF90" s="4"/>
      <c r="HPG90" s="4"/>
      <c r="HPH90" s="4"/>
      <c r="HPI90" s="4"/>
      <c r="HPJ90" s="4"/>
      <c r="HPK90" s="4"/>
      <c r="HPL90" s="4"/>
      <c r="HPM90" s="4"/>
      <c r="HPN90" s="4"/>
      <c r="HPO90" s="4"/>
      <c r="HPP90" s="4"/>
      <c r="HPQ90" s="4"/>
      <c r="HPR90" s="4"/>
      <c r="HPS90" s="4"/>
      <c r="HPT90" s="4"/>
      <c r="HPU90" s="4"/>
      <c r="HPV90" s="4"/>
      <c r="HPW90" s="4"/>
      <c r="HPX90" s="4"/>
      <c r="HPY90" s="4"/>
      <c r="HPZ90" s="4"/>
      <c r="HQA90" s="4"/>
      <c r="HQB90" s="4"/>
      <c r="HQC90" s="4"/>
      <c r="HQD90" s="4"/>
      <c r="HQE90" s="4"/>
      <c r="HQF90" s="4"/>
      <c r="HQG90" s="4"/>
      <c r="HQH90" s="4"/>
      <c r="HQI90" s="4"/>
      <c r="HQJ90" s="4"/>
      <c r="HQK90" s="4"/>
      <c r="HQL90" s="4"/>
      <c r="HQM90" s="4"/>
      <c r="HQN90" s="4"/>
      <c r="HQO90" s="4"/>
      <c r="HQP90" s="4"/>
      <c r="HQQ90" s="4"/>
      <c r="HQR90" s="4"/>
      <c r="HQS90" s="4"/>
      <c r="HQT90" s="4"/>
      <c r="HQU90" s="4"/>
      <c r="HQV90" s="4"/>
      <c r="HQW90" s="4"/>
      <c r="HQX90" s="4"/>
      <c r="HQY90" s="4"/>
      <c r="HQZ90" s="4"/>
      <c r="HRA90" s="4"/>
      <c r="HRB90" s="4"/>
      <c r="HRC90" s="4"/>
      <c r="HRD90" s="4"/>
      <c r="HRE90" s="4"/>
      <c r="HRF90" s="4"/>
      <c r="HRG90" s="4"/>
      <c r="HRH90" s="4"/>
      <c r="HRI90" s="4"/>
      <c r="HRJ90" s="4"/>
      <c r="HRK90" s="4"/>
      <c r="HRL90" s="4"/>
      <c r="HRM90" s="4"/>
      <c r="HRN90" s="4"/>
      <c r="HRO90" s="4"/>
      <c r="HRP90" s="4"/>
      <c r="HRQ90" s="4"/>
      <c r="HRR90" s="4"/>
      <c r="HRS90" s="4"/>
      <c r="HRT90" s="4"/>
      <c r="HRU90" s="4"/>
      <c r="HRV90" s="4"/>
      <c r="HRW90" s="4"/>
      <c r="HRX90" s="4"/>
      <c r="HRY90" s="4"/>
      <c r="HRZ90" s="4"/>
      <c r="HSA90" s="4"/>
      <c r="HSB90" s="4"/>
      <c r="HSC90" s="4"/>
      <c r="HSD90" s="4"/>
      <c r="HSE90" s="4"/>
      <c r="HSF90" s="4"/>
      <c r="HSG90" s="4"/>
      <c r="HSH90" s="4"/>
      <c r="HSI90" s="4"/>
      <c r="HSJ90" s="4"/>
      <c r="HSK90" s="4"/>
      <c r="HSL90" s="4"/>
      <c r="HSM90" s="4"/>
      <c r="HSN90" s="4"/>
      <c r="HSO90" s="4"/>
      <c r="HSP90" s="4"/>
      <c r="HSQ90" s="4"/>
      <c r="HSR90" s="4"/>
      <c r="HSS90" s="4"/>
      <c r="HST90" s="4"/>
      <c r="HSU90" s="4"/>
      <c r="HSV90" s="4"/>
      <c r="HSW90" s="4"/>
      <c r="HSX90" s="4"/>
      <c r="HSY90" s="4"/>
      <c r="HSZ90" s="4"/>
      <c r="HTA90" s="4"/>
      <c r="HTB90" s="4"/>
      <c r="HTC90" s="4"/>
      <c r="HTD90" s="4"/>
      <c r="HTE90" s="4"/>
      <c r="HTF90" s="4"/>
      <c r="HTG90" s="4"/>
      <c r="HTH90" s="4"/>
      <c r="HTI90" s="4"/>
      <c r="HTJ90" s="4"/>
      <c r="HTK90" s="4"/>
      <c r="HTL90" s="4"/>
      <c r="HTM90" s="4"/>
      <c r="HTN90" s="4"/>
      <c r="HTO90" s="4"/>
      <c r="HTP90" s="4"/>
      <c r="HTQ90" s="4"/>
      <c r="HTR90" s="4"/>
      <c r="HTS90" s="4"/>
      <c r="HTT90" s="4"/>
      <c r="HTU90" s="4"/>
      <c r="HTV90" s="4"/>
      <c r="HTW90" s="4"/>
      <c r="HTX90" s="4"/>
      <c r="HTY90" s="4"/>
      <c r="HTZ90" s="4"/>
      <c r="HUA90" s="4"/>
      <c r="HUB90" s="4"/>
      <c r="HUC90" s="4"/>
      <c r="HUD90" s="4"/>
      <c r="HUE90" s="4"/>
      <c r="HUF90" s="4"/>
      <c r="HUG90" s="4"/>
      <c r="HUH90" s="4"/>
      <c r="HUI90" s="4"/>
      <c r="HUJ90" s="4"/>
      <c r="HUK90" s="4"/>
      <c r="HUL90" s="4"/>
      <c r="HUM90" s="4"/>
      <c r="HUN90" s="4"/>
      <c r="HUO90" s="4"/>
      <c r="HUP90" s="4"/>
      <c r="HUQ90" s="4"/>
      <c r="HUR90" s="4"/>
      <c r="HUS90" s="4"/>
      <c r="HUT90" s="4"/>
      <c r="HUU90" s="4"/>
      <c r="HUV90" s="4"/>
      <c r="HUW90" s="4"/>
      <c r="HUX90" s="4"/>
      <c r="HUY90" s="4"/>
      <c r="HUZ90" s="4"/>
      <c r="HVA90" s="4"/>
      <c r="HVB90" s="4"/>
      <c r="HVC90" s="4"/>
      <c r="HVD90" s="4"/>
      <c r="HVE90" s="4"/>
      <c r="HVF90" s="4"/>
      <c r="HVG90" s="4"/>
      <c r="HVH90" s="4"/>
      <c r="HVI90" s="4"/>
      <c r="HVJ90" s="4"/>
      <c r="HVK90" s="4"/>
      <c r="HVL90" s="4"/>
      <c r="HVM90" s="4"/>
      <c r="HVN90" s="4"/>
      <c r="HVO90" s="4"/>
      <c r="HVP90" s="4"/>
      <c r="HVQ90" s="4"/>
      <c r="HVR90" s="4"/>
      <c r="HVS90" s="4"/>
      <c r="HVT90" s="4"/>
      <c r="HVU90" s="4"/>
      <c r="HVV90" s="4"/>
      <c r="HVW90" s="4"/>
      <c r="HVX90" s="4"/>
      <c r="HVY90" s="4"/>
      <c r="HVZ90" s="4"/>
      <c r="HWA90" s="4"/>
      <c r="HWB90" s="4"/>
      <c r="HWC90" s="4"/>
      <c r="HWD90" s="4"/>
      <c r="HWE90" s="4"/>
      <c r="HWF90" s="4"/>
      <c r="HWG90" s="4"/>
      <c r="HWH90" s="4"/>
      <c r="HWI90" s="4"/>
      <c r="HWJ90" s="4"/>
      <c r="HWK90" s="4"/>
      <c r="HWL90" s="4"/>
      <c r="HWM90" s="4"/>
      <c r="HWN90" s="4"/>
      <c r="HWO90" s="4"/>
      <c r="HWP90" s="4"/>
      <c r="HWQ90" s="4"/>
      <c r="HWR90" s="4"/>
      <c r="HWS90" s="4"/>
      <c r="HWT90" s="4"/>
      <c r="HWU90" s="4"/>
      <c r="HWV90" s="4"/>
      <c r="HWW90" s="4"/>
      <c r="HWX90" s="4"/>
      <c r="HWY90" s="4"/>
      <c r="HWZ90" s="4"/>
      <c r="HXA90" s="4"/>
      <c r="HXB90" s="4"/>
      <c r="HXC90" s="4"/>
      <c r="HXD90" s="4"/>
      <c r="HXE90" s="4"/>
      <c r="HXF90" s="4"/>
      <c r="HXG90" s="4"/>
      <c r="HXH90" s="4"/>
      <c r="HXI90" s="4"/>
      <c r="HXJ90" s="4"/>
      <c r="HXK90" s="4"/>
      <c r="HXL90" s="4"/>
      <c r="HXM90" s="4"/>
      <c r="HXN90" s="4"/>
      <c r="HXO90" s="4"/>
      <c r="HXP90" s="4"/>
      <c r="HXQ90" s="4"/>
      <c r="HXR90" s="4"/>
      <c r="HXS90" s="4"/>
      <c r="HXT90" s="4"/>
      <c r="HXU90" s="4"/>
      <c r="HXV90" s="4"/>
      <c r="HXW90" s="4"/>
      <c r="HXX90" s="4"/>
      <c r="HXY90" s="4"/>
      <c r="HXZ90" s="4"/>
      <c r="HYA90" s="4"/>
      <c r="HYB90" s="4"/>
      <c r="HYC90" s="4"/>
      <c r="HYD90" s="4"/>
      <c r="HYE90" s="4"/>
      <c r="HYF90" s="4"/>
      <c r="HYG90" s="4"/>
      <c r="HYH90" s="4"/>
      <c r="HYI90" s="4"/>
      <c r="HYJ90" s="4"/>
      <c r="HYK90" s="4"/>
      <c r="HYL90" s="4"/>
      <c r="HYM90" s="4"/>
      <c r="HYN90" s="4"/>
      <c r="HYO90" s="4"/>
      <c r="HYP90" s="4"/>
      <c r="HYQ90" s="4"/>
      <c r="HYR90" s="4"/>
      <c r="HYS90" s="4"/>
      <c r="HYT90" s="4"/>
      <c r="HYU90" s="4"/>
      <c r="HYV90" s="4"/>
      <c r="HYW90" s="4"/>
      <c r="HYX90" s="4"/>
      <c r="HYY90" s="4"/>
      <c r="HYZ90" s="4"/>
      <c r="HZA90" s="4"/>
      <c r="HZB90" s="4"/>
      <c r="HZC90" s="4"/>
      <c r="HZD90" s="4"/>
      <c r="HZE90" s="4"/>
      <c r="HZF90" s="4"/>
      <c r="HZG90" s="4"/>
      <c r="HZH90" s="4"/>
      <c r="HZI90" s="4"/>
      <c r="HZJ90" s="4"/>
      <c r="HZK90" s="4"/>
      <c r="HZL90" s="4"/>
      <c r="HZM90" s="4"/>
      <c r="HZN90" s="4"/>
      <c r="HZO90" s="4"/>
      <c r="HZP90" s="4"/>
      <c r="HZQ90" s="4"/>
      <c r="HZR90" s="4"/>
      <c r="HZS90" s="4"/>
      <c r="HZT90" s="4"/>
      <c r="HZU90" s="4"/>
      <c r="HZV90" s="4"/>
      <c r="HZW90" s="4"/>
      <c r="HZX90" s="4"/>
      <c r="HZY90" s="4"/>
      <c r="HZZ90" s="4"/>
      <c r="IAA90" s="4"/>
      <c r="IAB90" s="4"/>
      <c r="IAC90" s="4"/>
      <c r="IAD90" s="4"/>
      <c r="IAE90" s="4"/>
      <c r="IAF90" s="4"/>
      <c r="IAG90" s="4"/>
      <c r="IAH90" s="4"/>
      <c r="IAI90" s="4"/>
      <c r="IAJ90" s="4"/>
      <c r="IAK90" s="4"/>
      <c r="IAL90" s="4"/>
      <c r="IAM90" s="4"/>
      <c r="IAN90" s="4"/>
      <c r="IAO90" s="4"/>
      <c r="IAP90" s="4"/>
      <c r="IAQ90" s="4"/>
      <c r="IAR90" s="4"/>
      <c r="IAS90" s="4"/>
      <c r="IAT90" s="4"/>
      <c r="IAU90" s="4"/>
      <c r="IAV90" s="4"/>
      <c r="IAW90" s="4"/>
      <c r="IAX90" s="4"/>
      <c r="IAY90" s="4"/>
      <c r="IAZ90" s="4"/>
      <c r="IBA90" s="4"/>
      <c r="IBB90" s="4"/>
      <c r="IBC90" s="4"/>
      <c r="IBD90" s="4"/>
      <c r="IBE90" s="4"/>
      <c r="IBF90" s="4"/>
      <c r="IBG90" s="4"/>
      <c r="IBH90" s="4"/>
      <c r="IBI90" s="4"/>
      <c r="IBJ90" s="4"/>
      <c r="IBK90" s="4"/>
      <c r="IBL90" s="4"/>
      <c r="IBM90" s="4"/>
      <c r="IBN90" s="4"/>
      <c r="IBO90" s="4"/>
      <c r="IBP90" s="4"/>
      <c r="IBQ90" s="4"/>
      <c r="IBR90" s="4"/>
      <c r="IBS90" s="4"/>
      <c r="IBT90" s="4"/>
      <c r="IBU90" s="4"/>
      <c r="IBV90" s="4"/>
      <c r="IBW90" s="4"/>
      <c r="IBX90" s="4"/>
      <c r="IBY90" s="4"/>
      <c r="IBZ90" s="4"/>
      <c r="ICA90" s="4"/>
      <c r="ICB90" s="4"/>
      <c r="ICC90" s="4"/>
      <c r="ICD90" s="4"/>
      <c r="ICE90" s="4"/>
      <c r="ICF90" s="4"/>
      <c r="ICG90" s="4"/>
      <c r="ICH90" s="4"/>
      <c r="ICI90" s="4"/>
      <c r="ICJ90" s="4"/>
      <c r="ICK90" s="4"/>
      <c r="ICL90" s="4"/>
      <c r="ICM90" s="4"/>
      <c r="ICN90" s="4"/>
      <c r="ICO90" s="4"/>
      <c r="ICP90" s="4"/>
      <c r="ICQ90" s="4"/>
      <c r="ICR90" s="4"/>
      <c r="ICS90" s="4"/>
      <c r="ICT90" s="4"/>
      <c r="ICU90" s="4"/>
      <c r="ICV90" s="4"/>
      <c r="ICW90" s="4"/>
      <c r="ICX90" s="4"/>
      <c r="ICY90" s="4"/>
      <c r="ICZ90" s="4"/>
      <c r="IDA90" s="4"/>
      <c r="IDB90" s="4"/>
      <c r="IDC90" s="4"/>
      <c r="IDD90" s="4"/>
      <c r="IDE90" s="4"/>
      <c r="IDF90" s="4"/>
      <c r="IDG90" s="4"/>
      <c r="IDH90" s="4"/>
      <c r="IDI90" s="4"/>
      <c r="IDJ90" s="4"/>
      <c r="IDK90" s="4"/>
      <c r="IDL90" s="4"/>
      <c r="IDM90" s="4"/>
      <c r="IDN90" s="4"/>
      <c r="IDO90" s="4"/>
      <c r="IDP90" s="4"/>
      <c r="IDQ90" s="4"/>
      <c r="IDR90" s="4"/>
      <c r="IDS90" s="4"/>
      <c r="IDT90" s="4"/>
      <c r="IDU90" s="4"/>
      <c r="IDV90" s="4"/>
      <c r="IDW90" s="4"/>
      <c r="IDX90" s="4"/>
      <c r="IDY90" s="4"/>
      <c r="IDZ90" s="4"/>
      <c r="IEA90" s="4"/>
      <c r="IEB90" s="4"/>
      <c r="IEC90" s="4"/>
      <c r="IED90" s="4"/>
      <c r="IEE90" s="4"/>
      <c r="IEF90" s="4"/>
      <c r="IEG90" s="4"/>
      <c r="IEH90" s="4"/>
      <c r="IEI90" s="4"/>
      <c r="IEJ90" s="4"/>
      <c r="IEK90" s="4"/>
      <c r="IEL90" s="4"/>
      <c r="IEM90" s="4"/>
      <c r="IEN90" s="4"/>
      <c r="IEO90" s="4"/>
      <c r="IEP90" s="4"/>
      <c r="IEQ90" s="4"/>
      <c r="IER90" s="4"/>
      <c r="IES90" s="4"/>
      <c r="IET90" s="4"/>
      <c r="IEU90" s="4"/>
      <c r="IEV90" s="4"/>
      <c r="IEW90" s="4"/>
      <c r="IEX90" s="4"/>
      <c r="IEY90" s="4"/>
      <c r="IEZ90" s="4"/>
      <c r="IFA90" s="4"/>
      <c r="IFB90" s="4"/>
      <c r="IFC90" s="4"/>
      <c r="IFD90" s="4"/>
      <c r="IFE90" s="4"/>
      <c r="IFF90" s="4"/>
      <c r="IFG90" s="4"/>
      <c r="IFH90" s="4"/>
      <c r="IFI90" s="4"/>
      <c r="IFJ90" s="4"/>
      <c r="IFK90" s="4"/>
      <c r="IFL90" s="4"/>
      <c r="IFM90" s="4"/>
      <c r="IFN90" s="4"/>
      <c r="IFO90" s="4"/>
      <c r="IFP90" s="4"/>
      <c r="IFQ90" s="4"/>
      <c r="IFR90" s="4"/>
      <c r="IFS90" s="4"/>
      <c r="IFT90" s="4"/>
      <c r="IFU90" s="4"/>
      <c r="IFV90" s="4"/>
      <c r="IFW90" s="4"/>
      <c r="IFX90" s="4"/>
      <c r="IFY90" s="4"/>
      <c r="IFZ90" s="4"/>
      <c r="IGA90" s="4"/>
      <c r="IGB90" s="4"/>
      <c r="IGC90" s="4"/>
      <c r="IGD90" s="4"/>
      <c r="IGE90" s="4"/>
      <c r="IGF90" s="4"/>
      <c r="IGG90" s="4"/>
      <c r="IGH90" s="4"/>
      <c r="IGI90" s="4"/>
      <c r="IGJ90" s="4"/>
      <c r="IGK90" s="4"/>
      <c r="IGL90" s="4"/>
      <c r="IGM90" s="4"/>
      <c r="IGN90" s="4"/>
      <c r="IGO90" s="4"/>
      <c r="IGP90" s="4"/>
      <c r="IGQ90" s="4"/>
      <c r="IGR90" s="4"/>
      <c r="IGS90" s="4"/>
      <c r="IGT90" s="4"/>
      <c r="IGU90" s="4"/>
      <c r="IGV90" s="4"/>
      <c r="IGW90" s="4"/>
      <c r="IGX90" s="4"/>
      <c r="IGY90" s="4"/>
      <c r="IGZ90" s="4"/>
      <c r="IHA90" s="4"/>
      <c r="IHB90" s="4"/>
      <c r="IHC90" s="4"/>
      <c r="IHD90" s="4"/>
      <c r="IHE90" s="4"/>
      <c r="IHF90" s="4"/>
      <c r="IHG90" s="4"/>
      <c r="IHH90" s="4"/>
      <c r="IHI90" s="4"/>
      <c r="IHJ90" s="4"/>
      <c r="IHK90" s="4"/>
      <c r="IHL90" s="4"/>
      <c r="IHM90" s="4"/>
      <c r="IHN90" s="4"/>
      <c r="IHO90" s="4"/>
      <c r="IHP90" s="4"/>
      <c r="IHQ90" s="4"/>
      <c r="IHR90" s="4"/>
      <c r="IHS90" s="4"/>
      <c r="IHT90" s="4"/>
      <c r="IHU90" s="4"/>
      <c r="IHV90" s="4"/>
      <c r="IHW90" s="4"/>
      <c r="IHX90" s="4"/>
      <c r="IHY90" s="4"/>
      <c r="IHZ90" s="4"/>
      <c r="IIA90" s="4"/>
      <c r="IIB90" s="4"/>
      <c r="IIC90" s="4"/>
      <c r="IID90" s="4"/>
      <c r="IIE90" s="4"/>
      <c r="IIF90" s="4"/>
      <c r="IIG90" s="4"/>
      <c r="IIH90" s="4"/>
      <c r="III90" s="4"/>
      <c r="IIJ90" s="4"/>
      <c r="IIK90" s="4"/>
      <c r="IIL90" s="4"/>
      <c r="IIM90" s="4"/>
      <c r="IIN90" s="4"/>
      <c r="IIO90" s="4"/>
      <c r="IIP90" s="4"/>
      <c r="IIQ90" s="4"/>
      <c r="IIR90" s="4"/>
      <c r="IIS90" s="4"/>
      <c r="IIT90" s="4"/>
      <c r="IIU90" s="4"/>
      <c r="IIV90" s="4"/>
      <c r="IIW90" s="4"/>
      <c r="IIX90" s="4"/>
      <c r="IIY90" s="4"/>
      <c r="IIZ90" s="4"/>
      <c r="IJA90" s="4"/>
      <c r="IJB90" s="4"/>
      <c r="IJC90" s="4"/>
      <c r="IJD90" s="4"/>
      <c r="IJE90" s="4"/>
      <c r="IJF90" s="4"/>
      <c r="IJG90" s="4"/>
      <c r="IJH90" s="4"/>
      <c r="IJI90" s="4"/>
      <c r="IJJ90" s="4"/>
      <c r="IJK90" s="4"/>
      <c r="IJL90" s="4"/>
      <c r="IJM90" s="4"/>
      <c r="IJN90" s="4"/>
      <c r="IJO90" s="4"/>
      <c r="IJP90" s="4"/>
      <c r="IJQ90" s="4"/>
      <c r="IJR90" s="4"/>
      <c r="IJS90" s="4"/>
      <c r="IJT90" s="4"/>
      <c r="IJU90" s="4"/>
      <c r="IJV90" s="4"/>
      <c r="IJW90" s="4"/>
      <c r="IJX90" s="4"/>
      <c r="IJY90" s="4"/>
      <c r="IJZ90" s="4"/>
      <c r="IKA90" s="4"/>
      <c r="IKB90" s="4"/>
      <c r="IKC90" s="4"/>
      <c r="IKD90" s="4"/>
      <c r="IKE90" s="4"/>
      <c r="IKF90" s="4"/>
      <c r="IKG90" s="4"/>
      <c r="IKH90" s="4"/>
      <c r="IKI90" s="4"/>
      <c r="IKJ90" s="4"/>
      <c r="IKK90" s="4"/>
      <c r="IKL90" s="4"/>
      <c r="IKM90" s="4"/>
      <c r="IKN90" s="4"/>
      <c r="IKO90" s="4"/>
      <c r="IKP90" s="4"/>
      <c r="IKQ90" s="4"/>
      <c r="IKR90" s="4"/>
      <c r="IKS90" s="4"/>
      <c r="IKT90" s="4"/>
      <c r="IKU90" s="4"/>
      <c r="IKV90" s="4"/>
      <c r="IKW90" s="4"/>
      <c r="IKX90" s="4"/>
      <c r="IKY90" s="4"/>
      <c r="IKZ90" s="4"/>
      <c r="ILA90" s="4"/>
      <c r="ILB90" s="4"/>
      <c r="ILC90" s="4"/>
      <c r="ILD90" s="4"/>
      <c r="ILE90" s="4"/>
      <c r="ILF90" s="4"/>
      <c r="ILG90" s="4"/>
      <c r="ILH90" s="4"/>
      <c r="ILI90" s="4"/>
      <c r="ILJ90" s="4"/>
      <c r="ILK90" s="4"/>
      <c r="ILL90" s="4"/>
      <c r="ILM90" s="4"/>
      <c r="ILN90" s="4"/>
      <c r="ILO90" s="4"/>
      <c r="ILP90" s="4"/>
      <c r="ILQ90" s="4"/>
      <c r="ILR90" s="4"/>
      <c r="ILS90" s="4"/>
      <c r="ILT90" s="4"/>
      <c r="ILU90" s="4"/>
      <c r="ILV90" s="4"/>
      <c r="ILW90" s="4"/>
      <c r="ILX90" s="4"/>
      <c r="ILY90" s="4"/>
      <c r="ILZ90" s="4"/>
      <c r="IMA90" s="4"/>
      <c r="IMB90" s="4"/>
      <c r="IMC90" s="4"/>
      <c r="IMD90" s="4"/>
      <c r="IME90" s="4"/>
      <c r="IMF90" s="4"/>
      <c r="IMG90" s="4"/>
      <c r="IMH90" s="4"/>
      <c r="IMI90" s="4"/>
      <c r="IMJ90" s="4"/>
      <c r="IMK90" s="4"/>
      <c r="IML90" s="4"/>
      <c r="IMM90" s="4"/>
      <c r="IMN90" s="4"/>
      <c r="IMO90" s="4"/>
      <c r="IMP90" s="4"/>
      <c r="IMQ90" s="4"/>
      <c r="IMR90" s="4"/>
      <c r="IMS90" s="4"/>
      <c r="IMT90" s="4"/>
      <c r="IMU90" s="4"/>
      <c r="IMV90" s="4"/>
      <c r="IMW90" s="4"/>
      <c r="IMX90" s="4"/>
      <c r="IMY90" s="4"/>
      <c r="IMZ90" s="4"/>
      <c r="INA90" s="4"/>
      <c r="INB90" s="4"/>
      <c r="INC90" s="4"/>
      <c r="IND90" s="4"/>
      <c r="INE90" s="4"/>
      <c r="INF90" s="4"/>
      <c r="ING90" s="4"/>
      <c r="INH90" s="4"/>
      <c r="INI90" s="4"/>
      <c r="INJ90" s="4"/>
      <c r="INK90" s="4"/>
      <c r="INL90" s="4"/>
      <c r="INM90" s="4"/>
      <c r="INN90" s="4"/>
      <c r="INO90" s="4"/>
      <c r="INP90" s="4"/>
      <c r="INQ90" s="4"/>
      <c r="INR90" s="4"/>
      <c r="INS90" s="4"/>
      <c r="INT90" s="4"/>
      <c r="INU90" s="4"/>
      <c r="INV90" s="4"/>
      <c r="INW90" s="4"/>
      <c r="INX90" s="4"/>
      <c r="INY90" s="4"/>
      <c r="INZ90" s="4"/>
      <c r="IOA90" s="4"/>
      <c r="IOB90" s="4"/>
      <c r="IOC90" s="4"/>
      <c r="IOD90" s="4"/>
      <c r="IOE90" s="4"/>
      <c r="IOF90" s="4"/>
      <c r="IOG90" s="4"/>
      <c r="IOH90" s="4"/>
      <c r="IOI90" s="4"/>
      <c r="IOJ90" s="4"/>
      <c r="IOK90" s="4"/>
      <c r="IOL90" s="4"/>
      <c r="IOM90" s="4"/>
      <c r="ION90" s="4"/>
      <c r="IOO90" s="4"/>
      <c r="IOP90" s="4"/>
      <c r="IOQ90" s="4"/>
      <c r="IOR90" s="4"/>
      <c r="IOS90" s="4"/>
      <c r="IOT90" s="4"/>
      <c r="IOU90" s="4"/>
      <c r="IOV90" s="4"/>
      <c r="IOW90" s="4"/>
      <c r="IOX90" s="4"/>
      <c r="IOY90" s="4"/>
      <c r="IOZ90" s="4"/>
      <c r="IPA90" s="4"/>
      <c r="IPB90" s="4"/>
      <c r="IPC90" s="4"/>
      <c r="IPD90" s="4"/>
      <c r="IPE90" s="4"/>
      <c r="IPF90" s="4"/>
      <c r="IPG90" s="4"/>
      <c r="IPH90" s="4"/>
      <c r="IPI90" s="4"/>
      <c r="IPJ90" s="4"/>
      <c r="IPK90" s="4"/>
      <c r="IPL90" s="4"/>
      <c r="IPM90" s="4"/>
      <c r="IPN90" s="4"/>
      <c r="IPO90" s="4"/>
      <c r="IPP90" s="4"/>
      <c r="IPQ90" s="4"/>
      <c r="IPR90" s="4"/>
      <c r="IPS90" s="4"/>
      <c r="IPT90" s="4"/>
      <c r="IPU90" s="4"/>
      <c r="IPV90" s="4"/>
      <c r="IPW90" s="4"/>
      <c r="IPX90" s="4"/>
      <c r="IPY90" s="4"/>
      <c r="IPZ90" s="4"/>
      <c r="IQA90" s="4"/>
      <c r="IQB90" s="4"/>
      <c r="IQC90" s="4"/>
      <c r="IQD90" s="4"/>
      <c r="IQE90" s="4"/>
      <c r="IQF90" s="4"/>
      <c r="IQG90" s="4"/>
      <c r="IQH90" s="4"/>
      <c r="IQI90" s="4"/>
      <c r="IQJ90" s="4"/>
      <c r="IQK90" s="4"/>
      <c r="IQL90" s="4"/>
      <c r="IQM90" s="4"/>
      <c r="IQN90" s="4"/>
      <c r="IQO90" s="4"/>
      <c r="IQP90" s="4"/>
      <c r="IQQ90" s="4"/>
      <c r="IQR90" s="4"/>
      <c r="IQS90" s="4"/>
      <c r="IQT90" s="4"/>
      <c r="IQU90" s="4"/>
      <c r="IQV90" s="4"/>
      <c r="IQW90" s="4"/>
      <c r="IQX90" s="4"/>
      <c r="IQY90" s="4"/>
      <c r="IQZ90" s="4"/>
      <c r="IRA90" s="4"/>
      <c r="IRB90" s="4"/>
      <c r="IRC90" s="4"/>
      <c r="IRD90" s="4"/>
      <c r="IRE90" s="4"/>
      <c r="IRF90" s="4"/>
      <c r="IRG90" s="4"/>
      <c r="IRH90" s="4"/>
      <c r="IRI90" s="4"/>
      <c r="IRJ90" s="4"/>
      <c r="IRK90" s="4"/>
      <c r="IRL90" s="4"/>
      <c r="IRM90" s="4"/>
      <c r="IRN90" s="4"/>
      <c r="IRO90" s="4"/>
      <c r="IRP90" s="4"/>
      <c r="IRQ90" s="4"/>
      <c r="IRR90" s="4"/>
      <c r="IRS90" s="4"/>
      <c r="IRT90" s="4"/>
      <c r="IRU90" s="4"/>
      <c r="IRV90" s="4"/>
      <c r="IRW90" s="4"/>
      <c r="IRX90" s="4"/>
      <c r="IRY90" s="4"/>
      <c r="IRZ90" s="4"/>
      <c r="ISA90" s="4"/>
      <c r="ISB90" s="4"/>
      <c r="ISC90" s="4"/>
      <c r="ISD90" s="4"/>
      <c r="ISE90" s="4"/>
      <c r="ISF90" s="4"/>
      <c r="ISG90" s="4"/>
      <c r="ISH90" s="4"/>
      <c r="ISI90" s="4"/>
      <c r="ISJ90" s="4"/>
      <c r="ISK90" s="4"/>
      <c r="ISL90" s="4"/>
      <c r="ISM90" s="4"/>
      <c r="ISN90" s="4"/>
      <c r="ISO90" s="4"/>
      <c r="ISP90" s="4"/>
      <c r="ISQ90" s="4"/>
      <c r="ISR90" s="4"/>
      <c r="ISS90" s="4"/>
      <c r="IST90" s="4"/>
      <c r="ISU90" s="4"/>
      <c r="ISV90" s="4"/>
      <c r="ISW90" s="4"/>
      <c r="ISX90" s="4"/>
      <c r="ISY90" s="4"/>
      <c r="ISZ90" s="4"/>
      <c r="ITA90" s="4"/>
      <c r="ITB90" s="4"/>
      <c r="ITC90" s="4"/>
      <c r="ITD90" s="4"/>
      <c r="ITE90" s="4"/>
      <c r="ITF90" s="4"/>
      <c r="ITG90" s="4"/>
      <c r="ITH90" s="4"/>
      <c r="ITI90" s="4"/>
      <c r="ITJ90" s="4"/>
      <c r="ITK90" s="4"/>
      <c r="ITL90" s="4"/>
      <c r="ITM90" s="4"/>
      <c r="ITN90" s="4"/>
      <c r="ITO90" s="4"/>
      <c r="ITP90" s="4"/>
      <c r="ITQ90" s="4"/>
      <c r="ITR90" s="4"/>
      <c r="ITS90" s="4"/>
      <c r="ITT90" s="4"/>
      <c r="ITU90" s="4"/>
      <c r="ITV90" s="4"/>
      <c r="ITW90" s="4"/>
      <c r="ITX90" s="4"/>
      <c r="ITY90" s="4"/>
      <c r="ITZ90" s="4"/>
      <c r="IUA90" s="4"/>
      <c r="IUB90" s="4"/>
      <c r="IUC90" s="4"/>
      <c r="IUD90" s="4"/>
      <c r="IUE90" s="4"/>
      <c r="IUF90" s="4"/>
      <c r="IUG90" s="4"/>
      <c r="IUH90" s="4"/>
      <c r="IUI90" s="4"/>
      <c r="IUJ90" s="4"/>
      <c r="IUK90" s="4"/>
      <c r="IUL90" s="4"/>
      <c r="IUM90" s="4"/>
      <c r="IUN90" s="4"/>
      <c r="IUO90" s="4"/>
      <c r="IUP90" s="4"/>
      <c r="IUQ90" s="4"/>
      <c r="IUR90" s="4"/>
      <c r="IUS90" s="4"/>
      <c r="IUT90" s="4"/>
      <c r="IUU90" s="4"/>
      <c r="IUV90" s="4"/>
      <c r="IUW90" s="4"/>
      <c r="IUX90" s="4"/>
      <c r="IUY90" s="4"/>
      <c r="IUZ90" s="4"/>
      <c r="IVA90" s="4"/>
      <c r="IVB90" s="4"/>
      <c r="IVC90" s="4"/>
      <c r="IVD90" s="4"/>
      <c r="IVE90" s="4"/>
      <c r="IVF90" s="4"/>
      <c r="IVG90" s="4"/>
      <c r="IVH90" s="4"/>
      <c r="IVI90" s="4"/>
      <c r="IVJ90" s="4"/>
      <c r="IVK90" s="4"/>
      <c r="IVL90" s="4"/>
      <c r="IVM90" s="4"/>
      <c r="IVN90" s="4"/>
      <c r="IVO90" s="4"/>
      <c r="IVP90" s="4"/>
      <c r="IVQ90" s="4"/>
      <c r="IVR90" s="4"/>
      <c r="IVS90" s="4"/>
      <c r="IVT90" s="4"/>
      <c r="IVU90" s="4"/>
      <c r="IVV90" s="4"/>
      <c r="IVW90" s="4"/>
      <c r="IVX90" s="4"/>
      <c r="IVY90" s="4"/>
      <c r="IVZ90" s="4"/>
      <c r="IWA90" s="4"/>
      <c r="IWB90" s="4"/>
      <c r="IWC90" s="4"/>
      <c r="IWD90" s="4"/>
      <c r="IWE90" s="4"/>
      <c r="IWF90" s="4"/>
      <c r="IWG90" s="4"/>
      <c r="IWH90" s="4"/>
      <c r="IWI90" s="4"/>
      <c r="IWJ90" s="4"/>
      <c r="IWK90" s="4"/>
      <c r="IWL90" s="4"/>
      <c r="IWM90" s="4"/>
      <c r="IWN90" s="4"/>
      <c r="IWO90" s="4"/>
      <c r="IWP90" s="4"/>
      <c r="IWQ90" s="4"/>
      <c r="IWR90" s="4"/>
      <c r="IWS90" s="4"/>
      <c r="IWT90" s="4"/>
      <c r="IWU90" s="4"/>
      <c r="IWV90" s="4"/>
      <c r="IWW90" s="4"/>
      <c r="IWX90" s="4"/>
      <c r="IWY90" s="4"/>
      <c r="IWZ90" s="4"/>
      <c r="IXA90" s="4"/>
      <c r="IXB90" s="4"/>
      <c r="IXC90" s="4"/>
      <c r="IXD90" s="4"/>
      <c r="IXE90" s="4"/>
      <c r="IXF90" s="4"/>
      <c r="IXG90" s="4"/>
      <c r="IXH90" s="4"/>
      <c r="IXI90" s="4"/>
      <c r="IXJ90" s="4"/>
      <c r="IXK90" s="4"/>
      <c r="IXL90" s="4"/>
      <c r="IXM90" s="4"/>
      <c r="IXN90" s="4"/>
      <c r="IXO90" s="4"/>
      <c r="IXP90" s="4"/>
      <c r="IXQ90" s="4"/>
      <c r="IXR90" s="4"/>
      <c r="IXS90" s="4"/>
      <c r="IXT90" s="4"/>
      <c r="IXU90" s="4"/>
      <c r="IXV90" s="4"/>
      <c r="IXW90" s="4"/>
      <c r="IXX90" s="4"/>
      <c r="IXY90" s="4"/>
      <c r="IXZ90" s="4"/>
      <c r="IYA90" s="4"/>
      <c r="IYB90" s="4"/>
      <c r="IYC90" s="4"/>
      <c r="IYD90" s="4"/>
      <c r="IYE90" s="4"/>
      <c r="IYF90" s="4"/>
      <c r="IYG90" s="4"/>
      <c r="IYH90" s="4"/>
      <c r="IYI90" s="4"/>
      <c r="IYJ90" s="4"/>
      <c r="IYK90" s="4"/>
      <c r="IYL90" s="4"/>
      <c r="IYM90" s="4"/>
      <c r="IYN90" s="4"/>
      <c r="IYO90" s="4"/>
      <c r="IYP90" s="4"/>
      <c r="IYQ90" s="4"/>
      <c r="IYR90" s="4"/>
      <c r="IYS90" s="4"/>
      <c r="IYT90" s="4"/>
      <c r="IYU90" s="4"/>
      <c r="IYV90" s="4"/>
      <c r="IYW90" s="4"/>
      <c r="IYX90" s="4"/>
      <c r="IYY90" s="4"/>
      <c r="IYZ90" s="4"/>
      <c r="IZA90" s="4"/>
      <c r="IZB90" s="4"/>
      <c r="IZC90" s="4"/>
      <c r="IZD90" s="4"/>
      <c r="IZE90" s="4"/>
      <c r="IZF90" s="4"/>
      <c r="IZG90" s="4"/>
      <c r="IZH90" s="4"/>
      <c r="IZI90" s="4"/>
      <c r="IZJ90" s="4"/>
      <c r="IZK90" s="4"/>
      <c r="IZL90" s="4"/>
      <c r="IZM90" s="4"/>
      <c r="IZN90" s="4"/>
      <c r="IZO90" s="4"/>
      <c r="IZP90" s="4"/>
      <c r="IZQ90" s="4"/>
      <c r="IZR90" s="4"/>
      <c r="IZS90" s="4"/>
      <c r="IZT90" s="4"/>
      <c r="IZU90" s="4"/>
      <c r="IZV90" s="4"/>
      <c r="IZW90" s="4"/>
      <c r="IZX90" s="4"/>
      <c r="IZY90" s="4"/>
      <c r="IZZ90" s="4"/>
      <c r="JAA90" s="4"/>
      <c r="JAB90" s="4"/>
      <c r="JAC90" s="4"/>
      <c r="JAD90" s="4"/>
      <c r="JAE90" s="4"/>
      <c r="JAF90" s="4"/>
      <c r="JAG90" s="4"/>
      <c r="JAH90" s="4"/>
      <c r="JAI90" s="4"/>
      <c r="JAJ90" s="4"/>
      <c r="JAK90" s="4"/>
      <c r="JAL90" s="4"/>
      <c r="JAM90" s="4"/>
      <c r="JAN90" s="4"/>
      <c r="JAO90" s="4"/>
      <c r="JAP90" s="4"/>
      <c r="JAQ90" s="4"/>
      <c r="JAR90" s="4"/>
      <c r="JAS90" s="4"/>
      <c r="JAT90" s="4"/>
      <c r="JAU90" s="4"/>
      <c r="JAV90" s="4"/>
      <c r="JAW90" s="4"/>
      <c r="JAX90" s="4"/>
      <c r="JAY90" s="4"/>
      <c r="JAZ90" s="4"/>
      <c r="JBA90" s="4"/>
      <c r="JBB90" s="4"/>
      <c r="JBC90" s="4"/>
      <c r="JBD90" s="4"/>
      <c r="JBE90" s="4"/>
      <c r="JBF90" s="4"/>
      <c r="JBG90" s="4"/>
      <c r="JBH90" s="4"/>
      <c r="JBI90" s="4"/>
      <c r="JBJ90" s="4"/>
      <c r="JBK90" s="4"/>
      <c r="JBL90" s="4"/>
      <c r="JBM90" s="4"/>
      <c r="JBN90" s="4"/>
      <c r="JBO90" s="4"/>
      <c r="JBP90" s="4"/>
      <c r="JBQ90" s="4"/>
      <c r="JBR90" s="4"/>
      <c r="JBS90" s="4"/>
      <c r="JBT90" s="4"/>
      <c r="JBU90" s="4"/>
      <c r="JBV90" s="4"/>
      <c r="JBW90" s="4"/>
      <c r="JBX90" s="4"/>
      <c r="JBY90" s="4"/>
      <c r="JBZ90" s="4"/>
      <c r="JCA90" s="4"/>
      <c r="JCB90" s="4"/>
      <c r="JCC90" s="4"/>
      <c r="JCD90" s="4"/>
      <c r="JCE90" s="4"/>
      <c r="JCF90" s="4"/>
      <c r="JCG90" s="4"/>
      <c r="JCH90" s="4"/>
      <c r="JCI90" s="4"/>
      <c r="JCJ90" s="4"/>
      <c r="JCK90" s="4"/>
      <c r="JCL90" s="4"/>
      <c r="JCM90" s="4"/>
      <c r="JCN90" s="4"/>
      <c r="JCO90" s="4"/>
      <c r="JCP90" s="4"/>
      <c r="JCQ90" s="4"/>
      <c r="JCR90" s="4"/>
      <c r="JCS90" s="4"/>
      <c r="JCT90" s="4"/>
      <c r="JCU90" s="4"/>
      <c r="JCV90" s="4"/>
      <c r="JCW90" s="4"/>
      <c r="JCX90" s="4"/>
      <c r="JCY90" s="4"/>
      <c r="JCZ90" s="4"/>
      <c r="JDA90" s="4"/>
      <c r="JDB90" s="4"/>
      <c r="JDC90" s="4"/>
      <c r="JDD90" s="4"/>
      <c r="JDE90" s="4"/>
      <c r="JDF90" s="4"/>
      <c r="JDG90" s="4"/>
      <c r="JDH90" s="4"/>
      <c r="JDI90" s="4"/>
      <c r="JDJ90" s="4"/>
      <c r="JDK90" s="4"/>
      <c r="JDL90" s="4"/>
      <c r="JDM90" s="4"/>
      <c r="JDN90" s="4"/>
      <c r="JDO90" s="4"/>
      <c r="JDP90" s="4"/>
      <c r="JDQ90" s="4"/>
      <c r="JDR90" s="4"/>
      <c r="JDS90" s="4"/>
      <c r="JDT90" s="4"/>
      <c r="JDU90" s="4"/>
      <c r="JDV90" s="4"/>
      <c r="JDW90" s="4"/>
      <c r="JDX90" s="4"/>
      <c r="JDY90" s="4"/>
      <c r="JDZ90" s="4"/>
      <c r="JEA90" s="4"/>
      <c r="JEB90" s="4"/>
      <c r="JEC90" s="4"/>
      <c r="JED90" s="4"/>
      <c r="JEE90" s="4"/>
      <c r="JEF90" s="4"/>
      <c r="JEG90" s="4"/>
      <c r="JEH90" s="4"/>
      <c r="JEI90" s="4"/>
      <c r="JEJ90" s="4"/>
      <c r="JEK90" s="4"/>
      <c r="JEL90" s="4"/>
      <c r="JEM90" s="4"/>
      <c r="JEN90" s="4"/>
      <c r="JEO90" s="4"/>
      <c r="JEP90" s="4"/>
      <c r="JEQ90" s="4"/>
      <c r="JER90" s="4"/>
      <c r="JES90" s="4"/>
      <c r="JET90" s="4"/>
      <c r="JEU90" s="4"/>
      <c r="JEV90" s="4"/>
      <c r="JEW90" s="4"/>
      <c r="JEX90" s="4"/>
      <c r="JEY90" s="4"/>
      <c r="JEZ90" s="4"/>
      <c r="JFA90" s="4"/>
      <c r="JFB90" s="4"/>
      <c r="JFC90" s="4"/>
      <c r="JFD90" s="4"/>
      <c r="JFE90" s="4"/>
      <c r="JFF90" s="4"/>
      <c r="JFG90" s="4"/>
      <c r="JFH90" s="4"/>
      <c r="JFI90" s="4"/>
      <c r="JFJ90" s="4"/>
      <c r="JFK90" s="4"/>
      <c r="JFL90" s="4"/>
      <c r="JFM90" s="4"/>
      <c r="JFN90" s="4"/>
      <c r="JFO90" s="4"/>
      <c r="JFP90" s="4"/>
      <c r="JFQ90" s="4"/>
      <c r="JFR90" s="4"/>
      <c r="JFS90" s="4"/>
      <c r="JFT90" s="4"/>
      <c r="JFU90" s="4"/>
      <c r="JFV90" s="4"/>
      <c r="JFW90" s="4"/>
      <c r="JFX90" s="4"/>
      <c r="JFY90" s="4"/>
      <c r="JFZ90" s="4"/>
      <c r="JGA90" s="4"/>
      <c r="JGB90" s="4"/>
      <c r="JGC90" s="4"/>
      <c r="JGD90" s="4"/>
      <c r="JGE90" s="4"/>
      <c r="JGF90" s="4"/>
      <c r="JGG90" s="4"/>
      <c r="JGH90" s="4"/>
      <c r="JGI90" s="4"/>
      <c r="JGJ90" s="4"/>
      <c r="JGK90" s="4"/>
      <c r="JGL90" s="4"/>
      <c r="JGM90" s="4"/>
      <c r="JGN90" s="4"/>
      <c r="JGO90" s="4"/>
      <c r="JGP90" s="4"/>
      <c r="JGQ90" s="4"/>
      <c r="JGR90" s="4"/>
      <c r="JGS90" s="4"/>
      <c r="JGT90" s="4"/>
      <c r="JGU90" s="4"/>
      <c r="JGV90" s="4"/>
      <c r="JGW90" s="4"/>
      <c r="JGX90" s="4"/>
      <c r="JGY90" s="4"/>
      <c r="JGZ90" s="4"/>
      <c r="JHA90" s="4"/>
      <c r="JHB90" s="4"/>
      <c r="JHC90" s="4"/>
      <c r="JHD90" s="4"/>
      <c r="JHE90" s="4"/>
      <c r="JHF90" s="4"/>
      <c r="JHG90" s="4"/>
      <c r="JHH90" s="4"/>
      <c r="JHI90" s="4"/>
      <c r="JHJ90" s="4"/>
      <c r="JHK90" s="4"/>
      <c r="JHL90" s="4"/>
      <c r="JHM90" s="4"/>
      <c r="JHN90" s="4"/>
      <c r="JHO90" s="4"/>
      <c r="JHP90" s="4"/>
      <c r="JHQ90" s="4"/>
      <c r="JHR90" s="4"/>
      <c r="JHS90" s="4"/>
      <c r="JHT90" s="4"/>
      <c r="JHU90" s="4"/>
      <c r="JHV90" s="4"/>
      <c r="JHW90" s="4"/>
      <c r="JHX90" s="4"/>
      <c r="JHY90" s="4"/>
      <c r="JHZ90" s="4"/>
      <c r="JIA90" s="4"/>
      <c r="JIB90" s="4"/>
      <c r="JIC90" s="4"/>
      <c r="JID90" s="4"/>
      <c r="JIE90" s="4"/>
      <c r="JIF90" s="4"/>
      <c r="JIG90" s="4"/>
      <c r="JIH90" s="4"/>
      <c r="JII90" s="4"/>
      <c r="JIJ90" s="4"/>
      <c r="JIK90" s="4"/>
      <c r="JIL90" s="4"/>
      <c r="JIM90" s="4"/>
      <c r="JIN90" s="4"/>
      <c r="JIO90" s="4"/>
      <c r="JIP90" s="4"/>
      <c r="JIQ90" s="4"/>
      <c r="JIR90" s="4"/>
      <c r="JIS90" s="4"/>
      <c r="JIT90" s="4"/>
      <c r="JIU90" s="4"/>
      <c r="JIV90" s="4"/>
      <c r="JIW90" s="4"/>
      <c r="JIX90" s="4"/>
      <c r="JIY90" s="4"/>
      <c r="JIZ90" s="4"/>
      <c r="JJA90" s="4"/>
      <c r="JJB90" s="4"/>
      <c r="JJC90" s="4"/>
      <c r="JJD90" s="4"/>
      <c r="JJE90" s="4"/>
      <c r="JJF90" s="4"/>
      <c r="JJG90" s="4"/>
      <c r="JJH90" s="4"/>
      <c r="JJI90" s="4"/>
      <c r="JJJ90" s="4"/>
      <c r="JJK90" s="4"/>
      <c r="JJL90" s="4"/>
      <c r="JJM90" s="4"/>
      <c r="JJN90" s="4"/>
      <c r="JJO90" s="4"/>
      <c r="JJP90" s="4"/>
      <c r="JJQ90" s="4"/>
      <c r="JJR90" s="4"/>
      <c r="JJS90" s="4"/>
      <c r="JJT90" s="4"/>
      <c r="JJU90" s="4"/>
      <c r="JJV90" s="4"/>
      <c r="JJW90" s="4"/>
      <c r="JJX90" s="4"/>
      <c r="JJY90" s="4"/>
      <c r="JJZ90" s="4"/>
      <c r="JKA90" s="4"/>
      <c r="JKB90" s="4"/>
      <c r="JKC90" s="4"/>
      <c r="JKD90" s="4"/>
      <c r="JKE90" s="4"/>
      <c r="JKF90" s="4"/>
      <c r="JKG90" s="4"/>
      <c r="JKH90" s="4"/>
      <c r="JKI90" s="4"/>
      <c r="JKJ90" s="4"/>
      <c r="JKK90" s="4"/>
      <c r="JKL90" s="4"/>
      <c r="JKM90" s="4"/>
      <c r="JKN90" s="4"/>
      <c r="JKO90" s="4"/>
      <c r="JKP90" s="4"/>
      <c r="JKQ90" s="4"/>
      <c r="JKR90" s="4"/>
      <c r="JKS90" s="4"/>
      <c r="JKT90" s="4"/>
      <c r="JKU90" s="4"/>
      <c r="JKV90" s="4"/>
      <c r="JKW90" s="4"/>
      <c r="JKX90" s="4"/>
      <c r="JKY90" s="4"/>
      <c r="JKZ90" s="4"/>
      <c r="JLA90" s="4"/>
      <c r="JLB90" s="4"/>
      <c r="JLC90" s="4"/>
      <c r="JLD90" s="4"/>
      <c r="JLE90" s="4"/>
      <c r="JLF90" s="4"/>
      <c r="JLG90" s="4"/>
      <c r="JLH90" s="4"/>
      <c r="JLI90" s="4"/>
      <c r="JLJ90" s="4"/>
      <c r="JLK90" s="4"/>
      <c r="JLL90" s="4"/>
      <c r="JLM90" s="4"/>
      <c r="JLN90" s="4"/>
      <c r="JLO90" s="4"/>
      <c r="JLP90" s="4"/>
      <c r="JLQ90" s="4"/>
      <c r="JLR90" s="4"/>
      <c r="JLS90" s="4"/>
      <c r="JLT90" s="4"/>
      <c r="JLU90" s="4"/>
      <c r="JLV90" s="4"/>
      <c r="JLW90" s="4"/>
      <c r="JLX90" s="4"/>
      <c r="JLY90" s="4"/>
      <c r="JLZ90" s="4"/>
      <c r="JMA90" s="4"/>
      <c r="JMB90" s="4"/>
      <c r="JMC90" s="4"/>
      <c r="JMD90" s="4"/>
      <c r="JME90" s="4"/>
      <c r="JMF90" s="4"/>
      <c r="JMG90" s="4"/>
      <c r="JMH90" s="4"/>
      <c r="JMI90" s="4"/>
      <c r="JMJ90" s="4"/>
      <c r="JMK90" s="4"/>
      <c r="JML90" s="4"/>
      <c r="JMM90" s="4"/>
      <c r="JMN90" s="4"/>
      <c r="JMO90" s="4"/>
      <c r="JMP90" s="4"/>
      <c r="JMQ90" s="4"/>
      <c r="JMR90" s="4"/>
      <c r="JMS90" s="4"/>
      <c r="JMT90" s="4"/>
      <c r="JMU90" s="4"/>
      <c r="JMV90" s="4"/>
      <c r="JMW90" s="4"/>
      <c r="JMX90" s="4"/>
      <c r="JMY90" s="4"/>
      <c r="JMZ90" s="4"/>
      <c r="JNA90" s="4"/>
      <c r="JNB90" s="4"/>
      <c r="JNC90" s="4"/>
      <c r="JND90" s="4"/>
      <c r="JNE90" s="4"/>
      <c r="JNF90" s="4"/>
      <c r="JNG90" s="4"/>
      <c r="JNH90" s="4"/>
      <c r="JNI90" s="4"/>
      <c r="JNJ90" s="4"/>
      <c r="JNK90" s="4"/>
      <c r="JNL90" s="4"/>
      <c r="JNM90" s="4"/>
      <c r="JNN90" s="4"/>
      <c r="JNO90" s="4"/>
      <c r="JNP90" s="4"/>
      <c r="JNQ90" s="4"/>
      <c r="JNR90" s="4"/>
      <c r="JNS90" s="4"/>
      <c r="JNT90" s="4"/>
      <c r="JNU90" s="4"/>
      <c r="JNV90" s="4"/>
      <c r="JNW90" s="4"/>
      <c r="JNX90" s="4"/>
      <c r="JNY90" s="4"/>
      <c r="JNZ90" s="4"/>
      <c r="JOA90" s="4"/>
      <c r="JOB90" s="4"/>
      <c r="JOC90" s="4"/>
      <c r="JOD90" s="4"/>
      <c r="JOE90" s="4"/>
      <c r="JOF90" s="4"/>
      <c r="JOG90" s="4"/>
      <c r="JOH90" s="4"/>
      <c r="JOI90" s="4"/>
      <c r="JOJ90" s="4"/>
      <c r="JOK90" s="4"/>
      <c r="JOL90" s="4"/>
      <c r="JOM90" s="4"/>
      <c r="JON90" s="4"/>
      <c r="JOO90" s="4"/>
      <c r="JOP90" s="4"/>
      <c r="JOQ90" s="4"/>
      <c r="JOR90" s="4"/>
      <c r="JOS90" s="4"/>
      <c r="JOT90" s="4"/>
      <c r="JOU90" s="4"/>
      <c r="JOV90" s="4"/>
      <c r="JOW90" s="4"/>
      <c r="JOX90" s="4"/>
      <c r="JOY90" s="4"/>
      <c r="JOZ90" s="4"/>
      <c r="JPA90" s="4"/>
      <c r="JPB90" s="4"/>
      <c r="JPC90" s="4"/>
      <c r="JPD90" s="4"/>
      <c r="JPE90" s="4"/>
      <c r="JPF90" s="4"/>
      <c r="JPG90" s="4"/>
      <c r="JPH90" s="4"/>
      <c r="JPI90" s="4"/>
      <c r="JPJ90" s="4"/>
      <c r="JPK90" s="4"/>
      <c r="JPL90" s="4"/>
      <c r="JPM90" s="4"/>
      <c r="JPN90" s="4"/>
      <c r="JPO90" s="4"/>
      <c r="JPP90" s="4"/>
      <c r="JPQ90" s="4"/>
      <c r="JPR90" s="4"/>
      <c r="JPS90" s="4"/>
      <c r="JPT90" s="4"/>
      <c r="JPU90" s="4"/>
      <c r="JPV90" s="4"/>
      <c r="JPW90" s="4"/>
      <c r="JPX90" s="4"/>
      <c r="JPY90" s="4"/>
      <c r="JPZ90" s="4"/>
      <c r="JQA90" s="4"/>
      <c r="JQB90" s="4"/>
      <c r="JQC90" s="4"/>
      <c r="JQD90" s="4"/>
      <c r="JQE90" s="4"/>
      <c r="JQF90" s="4"/>
      <c r="JQG90" s="4"/>
      <c r="JQH90" s="4"/>
      <c r="JQI90" s="4"/>
      <c r="JQJ90" s="4"/>
      <c r="JQK90" s="4"/>
      <c r="JQL90" s="4"/>
      <c r="JQM90" s="4"/>
      <c r="JQN90" s="4"/>
      <c r="JQO90" s="4"/>
      <c r="JQP90" s="4"/>
      <c r="JQQ90" s="4"/>
      <c r="JQR90" s="4"/>
      <c r="JQS90" s="4"/>
      <c r="JQT90" s="4"/>
      <c r="JQU90" s="4"/>
      <c r="JQV90" s="4"/>
      <c r="JQW90" s="4"/>
      <c r="JQX90" s="4"/>
      <c r="JQY90" s="4"/>
      <c r="JQZ90" s="4"/>
      <c r="JRA90" s="4"/>
      <c r="JRB90" s="4"/>
      <c r="JRC90" s="4"/>
      <c r="JRD90" s="4"/>
      <c r="JRE90" s="4"/>
      <c r="JRF90" s="4"/>
      <c r="JRG90" s="4"/>
      <c r="JRH90" s="4"/>
      <c r="JRI90" s="4"/>
      <c r="JRJ90" s="4"/>
      <c r="JRK90" s="4"/>
      <c r="JRL90" s="4"/>
      <c r="JRM90" s="4"/>
      <c r="JRN90" s="4"/>
      <c r="JRO90" s="4"/>
      <c r="JRP90" s="4"/>
      <c r="JRQ90" s="4"/>
      <c r="JRR90" s="4"/>
      <c r="JRS90" s="4"/>
      <c r="JRT90" s="4"/>
      <c r="JRU90" s="4"/>
      <c r="JRV90" s="4"/>
      <c r="JRW90" s="4"/>
      <c r="JRX90" s="4"/>
      <c r="JRY90" s="4"/>
      <c r="JRZ90" s="4"/>
      <c r="JSA90" s="4"/>
      <c r="JSB90" s="4"/>
      <c r="JSC90" s="4"/>
      <c r="JSD90" s="4"/>
      <c r="JSE90" s="4"/>
      <c r="JSF90" s="4"/>
      <c r="JSG90" s="4"/>
      <c r="JSH90" s="4"/>
      <c r="JSI90" s="4"/>
      <c r="JSJ90" s="4"/>
      <c r="JSK90" s="4"/>
      <c r="JSL90" s="4"/>
      <c r="JSM90" s="4"/>
      <c r="JSN90" s="4"/>
      <c r="JSO90" s="4"/>
      <c r="JSP90" s="4"/>
      <c r="JSQ90" s="4"/>
      <c r="JSR90" s="4"/>
      <c r="JSS90" s="4"/>
      <c r="JST90" s="4"/>
      <c r="JSU90" s="4"/>
      <c r="JSV90" s="4"/>
      <c r="JSW90" s="4"/>
      <c r="JSX90" s="4"/>
      <c r="JSY90" s="4"/>
      <c r="JSZ90" s="4"/>
      <c r="JTA90" s="4"/>
      <c r="JTB90" s="4"/>
      <c r="JTC90" s="4"/>
      <c r="JTD90" s="4"/>
      <c r="JTE90" s="4"/>
      <c r="JTF90" s="4"/>
      <c r="JTG90" s="4"/>
      <c r="JTH90" s="4"/>
      <c r="JTI90" s="4"/>
      <c r="JTJ90" s="4"/>
      <c r="JTK90" s="4"/>
      <c r="JTL90" s="4"/>
      <c r="JTM90" s="4"/>
      <c r="JTN90" s="4"/>
      <c r="JTO90" s="4"/>
      <c r="JTP90" s="4"/>
      <c r="JTQ90" s="4"/>
      <c r="JTR90" s="4"/>
      <c r="JTS90" s="4"/>
      <c r="JTT90" s="4"/>
      <c r="JTU90" s="4"/>
      <c r="JTV90" s="4"/>
      <c r="JTW90" s="4"/>
      <c r="JTX90" s="4"/>
      <c r="JTY90" s="4"/>
      <c r="JTZ90" s="4"/>
      <c r="JUA90" s="4"/>
      <c r="JUB90" s="4"/>
      <c r="JUC90" s="4"/>
      <c r="JUD90" s="4"/>
      <c r="JUE90" s="4"/>
      <c r="JUF90" s="4"/>
      <c r="JUG90" s="4"/>
      <c r="JUH90" s="4"/>
      <c r="JUI90" s="4"/>
      <c r="JUJ90" s="4"/>
      <c r="JUK90" s="4"/>
      <c r="JUL90" s="4"/>
      <c r="JUM90" s="4"/>
      <c r="JUN90" s="4"/>
      <c r="JUO90" s="4"/>
      <c r="JUP90" s="4"/>
      <c r="JUQ90" s="4"/>
      <c r="JUR90" s="4"/>
      <c r="JUS90" s="4"/>
      <c r="JUT90" s="4"/>
      <c r="JUU90" s="4"/>
      <c r="JUV90" s="4"/>
      <c r="JUW90" s="4"/>
      <c r="JUX90" s="4"/>
      <c r="JUY90" s="4"/>
      <c r="JUZ90" s="4"/>
      <c r="JVA90" s="4"/>
      <c r="JVB90" s="4"/>
      <c r="JVC90" s="4"/>
      <c r="JVD90" s="4"/>
      <c r="JVE90" s="4"/>
      <c r="JVF90" s="4"/>
      <c r="JVG90" s="4"/>
      <c r="JVH90" s="4"/>
      <c r="JVI90" s="4"/>
      <c r="JVJ90" s="4"/>
      <c r="JVK90" s="4"/>
      <c r="JVL90" s="4"/>
      <c r="JVM90" s="4"/>
      <c r="JVN90" s="4"/>
      <c r="JVO90" s="4"/>
      <c r="JVP90" s="4"/>
      <c r="JVQ90" s="4"/>
      <c r="JVR90" s="4"/>
      <c r="JVS90" s="4"/>
      <c r="JVT90" s="4"/>
      <c r="JVU90" s="4"/>
      <c r="JVV90" s="4"/>
      <c r="JVW90" s="4"/>
      <c r="JVX90" s="4"/>
      <c r="JVY90" s="4"/>
      <c r="JVZ90" s="4"/>
      <c r="JWA90" s="4"/>
      <c r="JWB90" s="4"/>
      <c r="JWC90" s="4"/>
      <c r="JWD90" s="4"/>
      <c r="JWE90" s="4"/>
      <c r="JWF90" s="4"/>
      <c r="JWG90" s="4"/>
      <c r="JWH90" s="4"/>
      <c r="JWI90" s="4"/>
      <c r="JWJ90" s="4"/>
      <c r="JWK90" s="4"/>
      <c r="JWL90" s="4"/>
      <c r="JWM90" s="4"/>
      <c r="JWN90" s="4"/>
      <c r="JWO90" s="4"/>
      <c r="JWP90" s="4"/>
      <c r="JWQ90" s="4"/>
      <c r="JWR90" s="4"/>
      <c r="JWS90" s="4"/>
      <c r="JWT90" s="4"/>
      <c r="JWU90" s="4"/>
      <c r="JWV90" s="4"/>
      <c r="JWW90" s="4"/>
      <c r="JWX90" s="4"/>
      <c r="JWY90" s="4"/>
      <c r="JWZ90" s="4"/>
      <c r="JXA90" s="4"/>
      <c r="JXB90" s="4"/>
      <c r="JXC90" s="4"/>
      <c r="JXD90" s="4"/>
      <c r="JXE90" s="4"/>
      <c r="JXF90" s="4"/>
      <c r="JXG90" s="4"/>
      <c r="JXH90" s="4"/>
      <c r="JXI90" s="4"/>
      <c r="JXJ90" s="4"/>
      <c r="JXK90" s="4"/>
      <c r="JXL90" s="4"/>
      <c r="JXM90" s="4"/>
      <c r="JXN90" s="4"/>
      <c r="JXO90" s="4"/>
      <c r="JXP90" s="4"/>
      <c r="JXQ90" s="4"/>
      <c r="JXR90" s="4"/>
      <c r="JXS90" s="4"/>
      <c r="JXT90" s="4"/>
      <c r="JXU90" s="4"/>
      <c r="JXV90" s="4"/>
      <c r="JXW90" s="4"/>
      <c r="JXX90" s="4"/>
      <c r="JXY90" s="4"/>
      <c r="JXZ90" s="4"/>
      <c r="JYA90" s="4"/>
      <c r="JYB90" s="4"/>
      <c r="JYC90" s="4"/>
      <c r="JYD90" s="4"/>
      <c r="JYE90" s="4"/>
      <c r="JYF90" s="4"/>
      <c r="JYG90" s="4"/>
      <c r="JYH90" s="4"/>
      <c r="JYI90" s="4"/>
      <c r="JYJ90" s="4"/>
      <c r="JYK90" s="4"/>
      <c r="JYL90" s="4"/>
      <c r="JYM90" s="4"/>
      <c r="JYN90" s="4"/>
      <c r="JYO90" s="4"/>
      <c r="JYP90" s="4"/>
      <c r="JYQ90" s="4"/>
      <c r="JYR90" s="4"/>
      <c r="JYS90" s="4"/>
      <c r="JYT90" s="4"/>
      <c r="JYU90" s="4"/>
      <c r="JYV90" s="4"/>
      <c r="JYW90" s="4"/>
      <c r="JYX90" s="4"/>
      <c r="JYY90" s="4"/>
      <c r="JYZ90" s="4"/>
      <c r="JZA90" s="4"/>
      <c r="JZB90" s="4"/>
      <c r="JZC90" s="4"/>
      <c r="JZD90" s="4"/>
      <c r="JZE90" s="4"/>
      <c r="JZF90" s="4"/>
      <c r="JZG90" s="4"/>
      <c r="JZH90" s="4"/>
      <c r="JZI90" s="4"/>
      <c r="JZJ90" s="4"/>
      <c r="JZK90" s="4"/>
      <c r="JZL90" s="4"/>
      <c r="JZM90" s="4"/>
      <c r="JZN90" s="4"/>
      <c r="JZO90" s="4"/>
      <c r="JZP90" s="4"/>
      <c r="JZQ90" s="4"/>
      <c r="JZR90" s="4"/>
      <c r="JZS90" s="4"/>
      <c r="JZT90" s="4"/>
      <c r="JZU90" s="4"/>
      <c r="JZV90" s="4"/>
      <c r="JZW90" s="4"/>
      <c r="JZX90" s="4"/>
      <c r="JZY90" s="4"/>
      <c r="JZZ90" s="4"/>
      <c r="KAA90" s="4"/>
      <c r="KAB90" s="4"/>
      <c r="KAC90" s="4"/>
      <c r="KAD90" s="4"/>
      <c r="KAE90" s="4"/>
      <c r="KAF90" s="4"/>
      <c r="KAG90" s="4"/>
      <c r="KAH90" s="4"/>
      <c r="KAI90" s="4"/>
      <c r="KAJ90" s="4"/>
      <c r="KAK90" s="4"/>
      <c r="KAL90" s="4"/>
      <c r="KAM90" s="4"/>
      <c r="KAN90" s="4"/>
      <c r="KAO90" s="4"/>
      <c r="KAP90" s="4"/>
      <c r="KAQ90" s="4"/>
      <c r="KAR90" s="4"/>
      <c r="KAS90" s="4"/>
      <c r="KAT90" s="4"/>
      <c r="KAU90" s="4"/>
      <c r="KAV90" s="4"/>
      <c r="KAW90" s="4"/>
      <c r="KAX90" s="4"/>
      <c r="KAY90" s="4"/>
      <c r="KAZ90" s="4"/>
      <c r="KBA90" s="4"/>
      <c r="KBB90" s="4"/>
      <c r="KBC90" s="4"/>
      <c r="KBD90" s="4"/>
      <c r="KBE90" s="4"/>
      <c r="KBF90" s="4"/>
      <c r="KBG90" s="4"/>
      <c r="KBH90" s="4"/>
      <c r="KBI90" s="4"/>
      <c r="KBJ90" s="4"/>
      <c r="KBK90" s="4"/>
      <c r="KBL90" s="4"/>
      <c r="KBM90" s="4"/>
      <c r="KBN90" s="4"/>
      <c r="KBO90" s="4"/>
      <c r="KBP90" s="4"/>
      <c r="KBQ90" s="4"/>
      <c r="KBR90" s="4"/>
      <c r="KBS90" s="4"/>
      <c r="KBT90" s="4"/>
      <c r="KBU90" s="4"/>
      <c r="KBV90" s="4"/>
      <c r="KBW90" s="4"/>
      <c r="KBX90" s="4"/>
      <c r="KBY90" s="4"/>
      <c r="KBZ90" s="4"/>
      <c r="KCA90" s="4"/>
      <c r="KCB90" s="4"/>
      <c r="KCC90" s="4"/>
      <c r="KCD90" s="4"/>
      <c r="KCE90" s="4"/>
      <c r="KCF90" s="4"/>
      <c r="KCG90" s="4"/>
      <c r="KCH90" s="4"/>
      <c r="KCI90" s="4"/>
      <c r="KCJ90" s="4"/>
      <c r="KCK90" s="4"/>
      <c r="KCL90" s="4"/>
      <c r="KCM90" s="4"/>
      <c r="KCN90" s="4"/>
      <c r="KCO90" s="4"/>
      <c r="KCP90" s="4"/>
      <c r="KCQ90" s="4"/>
      <c r="KCR90" s="4"/>
      <c r="KCS90" s="4"/>
      <c r="KCT90" s="4"/>
      <c r="KCU90" s="4"/>
      <c r="KCV90" s="4"/>
      <c r="KCW90" s="4"/>
      <c r="KCX90" s="4"/>
      <c r="KCY90" s="4"/>
      <c r="KCZ90" s="4"/>
      <c r="KDA90" s="4"/>
      <c r="KDB90" s="4"/>
      <c r="KDC90" s="4"/>
      <c r="KDD90" s="4"/>
      <c r="KDE90" s="4"/>
      <c r="KDF90" s="4"/>
      <c r="KDG90" s="4"/>
      <c r="KDH90" s="4"/>
      <c r="KDI90" s="4"/>
      <c r="KDJ90" s="4"/>
      <c r="KDK90" s="4"/>
      <c r="KDL90" s="4"/>
      <c r="KDM90" s="4"/>
      <c r="KDN90" s="4"/>
      <c r="KDO90" s="4"/>
      <c r="KDP90" s="4"/>
      <c r="KDQ90" s="4"/>
      <c r="KDR90" s="4"/>
      <c r="KDS90" s="4"/>
      <c r="KDT90" s="4"/>
      <c r="KDU90" s="4"/>
      <c r="KDV90" s="4"/>
      <c r="KDW90" s="4"/>
      <c r="KDX90" s="4"/>
      <c r="KDY90" s="4"/>
      <c r="KDZ90" s="4"/>
      <c r="KEA90" s="4"/>
      <c r="KEB90" s="4"/>
      <c r="KEC90" s="4"/>
      <c r="KED90" s="4"/>
      <c r="KEE90" s="4"/>
      <c r="KEF90" s="4"/>
      <c r="KEG90" s="4"/>
      <c r="KEH90" s="4"/>
      <c r="KEI90" s="4"/>
      <c r="KEJ90" s="4"/>
      <c r="KEK90" s="4"/>
      <c r="KEL90" s="4"/>
      <c r="KEM90" s="4"/>
      <c r="KEN90" s="4"/>
      <c r="KEO90" s="4"/>
      <c r="KEP90" s="4"/>
      <c r="KEQ90" s="4"/>
      <c r="KER90" s="4"/>
      <c r="KES90" s="4"/>
      <c r="KET90" s="4"/>
      <c r="KEU90" s="4"/>
      <c r="KEV90" s="4"/>
      <c r="KEW90" s="4"/>
      <c r="KEX90" s="4"/>
      <c r="KEY90" s="4"/>
      <c r="KEZ90" s="4"/>
      <c r="KFA90" s="4"/>
      <c r="KFB90" s="4"/>
      <c r="KFC90" s="4"/>
      <c r="KFD90" s="4"/>
      <c r="KFE90" s="4"/>
      <c r="KFF90" s="4"/>
      <c r="KFG90" s="4"/>
      <c r="KFH90" s="4"/>
      <c r="KFI90" s="4"/>
      <c r="KFJ90" s="4"/>
      <c r="KFK90" s="4"/>
      <c r="KFL90" s="4"/>
      <c r="KFM90" s="4"/>
      <c r="KFN90" s="4"/>
      <c r="KFO90" s="4"/>
      <c r="KFP90" s="4"/>
      <c r="KFQ90" s="4"/>
      <c r="KFR90" s="4"/>
      <c r="KFS90" s="4"/>
      <c r="KFT90" s="4"/>
      <c r="KFU90" s="4"/>
      <c r="KFV90" s="4"/>
      <c r="KFW90" s="4"/>
      <c r="KFX90" s="4"/>
      <c r="KFY90" s="4"/>
      <c r="KFZ90" s="4"/>
      <c r="KGA90" s="4"/>
      <c r="KGB90" s="4"/>
      <c r="KGC90" s="4"/>
      <c r="KGD90" s="4"/>
      <c r="KGE90" s="4"/>
      <c r="KGF90" s="4"/>
      <c r="KGG90" s="4"/>
      <c r="KGH90" s="4"/>
      <c r="KGI90" s="4"/>
      <c r="KGJ90" s="4"/>
      <c r="KGK90" s="4"/>
      <c r="KGL90" s="4"/>
      <c r="KGM90" s="4"/>
      <c r="KGN90" s="4"/>
      <c r="KGO90" s="4"/>
      <c r="KGP90" s="4"/>
      <c r="KGQ90" s="4"/>
      <c r="KGR90" s="4"/>
      <c r="KGS90" s="4"/>
      <c r="KGT90" s="4"/>
      <c r="KGU90" s="4"/>
      <c r="KGV90" s="4"/>
      <c r="KGW90" s="4"/>
      <c r="KGX90" s="4"/>
      <c r="KGY90" s="4"/>
      <c r="KGZ90" s="4"/>
      <c r="KHA90" s="4"/>
      <c r="KHB90" s="4"/>
      <c r="KHC90" s="4"/>
      <c r="KHD90" s="4"/>
      <c r="KHE90" s="4"/>
      <c r="KHF90" s="4"/>
      <c r="KHG90" s="4"/>
      <c r="KHH90" s="4"/>
      <c r="KHI90" s="4"/>
      <c r="KHJ90" s="4"/>
      <c r="KHK90" s="4"/>
      <c r="KHL90" s="4"/>
      <c r="KHM90" s="4"/>
      <c r="KHN90" s="4"/>
      <c r="KHO90" s="4"/>
      <c r="KHP90" s="4"/>
      <c r="KHQ90" s="4"/>
      <c r="KHR90" s="4"/>
      <c r="KHS90" s="4"/>
      <c r="KHT90" s="4"/>
      <c r="KHU90" s="4"/>
      <c r="KHV90" s="4"/>
      <c r="KHW90" s="4"/>
      <c r="KHX90" s="4"/>
      <c r="KHY90" s="4"/>
      <c r="KHZ90" s="4"/>
      <c r="KIA90" s="4"/>
      <c r="KIB90" s="4"/>
      <c r="KIC90" s="4"/>
      <c r="KID90" s="4"/>
      <c r="KIE90" s="4"/>
      <c r="KIF90" s="4"/>
      <c r="KIG90" s="4"/>
      <c r="KIH90" s="4"/>
      <c r="KII90" s="4"/>
      <c r="KIJ90" s="4"/>
      <c r="KIK90" s="4"/>
      <c r="KIL90" s="4"/>
      <c r="KIM90" s="4"/>
      <c r="KIN90" s="4"/>
      <c r="KIO90" s="4"/>
      <c r="KIP90" s="4"/>
      <c r="KIQ90" s="4"/>
      <c r="KIR90" s="4"/>
      <c r="KIS90" s="4"/>
      <c r="KIT90" s="4"/>
      <c r="KIU90" s="4"/>
      <c r="KIV90" s="4"/>
      <c r="KIW90" s="4"/>
      <c r="KIX90" s="4"/>
      <c r="KIY90" s="4"/>
      <c r="KIZ90" s="4"/>
      <c r="KJA90" s="4"/>
      <c r="KJB90" s="4"/>
      <c r="KJC90" s="4"/>
      <c r="KJD90" s="4"/>
      <c r="KJE90" s="4"/>
      <c r="KJF90" s="4"/>
      <c r="KJG90" s="4"/>
      <c r="KJH90" s="4"/>
      <c r="KJI90" s="4"/>
      <c r="KJJ90" s="4"/>
      <c r="KJK90" s="4"/>
      <c r="KJL90" s="4"/>
      <c r="KJM90" s="4"/>
      <c r="KJN90" s="4"/>
      <c r="KJO90" s="4"/>
      <c r="KJP90" s="4"/>
      <c r="KJQ90" s="4"/>
      <c r="KJR90" s="4"/>
      <c r="KJS90" s="4"/>
      <c r="KJT90" s="4"/>
      <c r="KJU90" s="4"/>
      <c r="KJV90" s="4"/>
      <c r="KJW90" s="4"/>
      <c r="KJX90" s="4"/>
      <c r="KJY90" s="4"/>
      <c r="KJZ90" s="4"/>
      <c r="KKA90" s="4"/>
      <c r="KKB90" s="4"/>
      <c r="KKC90" s="4"/>
      <c r="KKD90" s="4"/>
      <c r="KKE90" s="4"/>
      <c r="KKF90" s="4"/>
      <c r="KKG90" s="4"/>
      <c r="KKH90" s="4"/>
      <c r="KKI90" s="4"/>
      <c r="KKJ90" s="4"/>
      <c r="KKK90" s="4"/>
      <c r="KKL90" s="4"/>
      <c r="KKM90" s="4"/>
      <c r="KKN90" s="4"/>
      <c r="KKO90" s="4"/>
      <c r="KKP90" s="4"/>
      <c r="KKQ90" s="4"/>
      <c r="KKR90" s="4"/>
      <c r="KKS90" s="4"/>
      <c r="KKT90" s="4"/>
      <c r="KKU90" s="4"/>
      <c r="KKV90" s="4"/>
      <c r="KKW90" s="4"/>
      <c r="KKX90" s="4"/>
      <c r="KKY90" s="4"/>
      <c r="KKZ90" s="4"/>
      <c r="KLA90" s="4"/>
      <c r="KLB90" s="4"/>
      <c r="KLC90" s="4"/>
      <c r="KLD90" s="4"/>
      <c r="KLE90" s="4"/>
      <c r="KLF90" s="4"/>
      <c r="KLG90" s="4"/>
      <c r="KLH90" s="4"/>
      <c r="KLI90" s="4"/>
      <c r="KLJ90" s="4"/>
      <c r="KLK90" s="4"/>
      <c r="KLL90" s="4"/>
      <c r="KLM90" s="4"/>
      <c r="KLN90" s="4"/>
      <c r="KLO90" s="4"/>
      <c r="KLP90" s="4"/>
      <c r="KLQ90" s="4"/>
      <c r="KLR90" s="4"/>
      <c r="KLS90" s="4"/>
      <c r="KLT90" s="4"/>
      <c r="KLU90" s="4"/>
      <c r="KLV90" s="4"/>
      <c r="KLW90" s="4"/>
      <c r="KLX90" s="4"/>
      <c r="KLY90" s="4"/>
      <c r="KLZ90" s="4"/>
      <c r="KMA90" s="4"/>
      <c r="KMB90" s="4"/>
      <c r="KMC90" s="4"/>
      <c r="KMD90" s="4"/>
      <c r="KME90" s="4"/>
      <c r="KMF90" s="4"/>
      <c r="KMG90" s="4"/>
      <c r="KMH90" s="4"/>
      <c r="KMI90" s="4"/>
      <c r="KMJ90" s="4"/>
      <c r="KMK90" s="4"/>
      <c r="KML90" s="4"/>
      <c r="KMM90" s="4"/>
      <c r="KMN90" s="4"/>
      <c r="KMO90" s="4"/>
      <c r="KMP90" s="4"/>
      <c r="KMQ90" s="4"/>
      <c r="KMR90" s="4"/>
      <c r="KMS90" s="4"/>
      <c r="KMT90" s="4"/>
      <c r="KMU90" s="4"/>
      <c r="KMV90" s="4"/>
      <c r="KMW90" s="4"/>
      <c r="KMX90" s="4"/>
      <c r="KMY90" s="4"/>
      <c r="KMZ90" s="4"/>
      <c r="KNA90" s="4"/>
      <c r="KNB90" s="4"/>
      <c r="KNC90" s="4"/>
      <c r="KND90" s="4"/>
      <c r="KNE90" s="4"/>
      <c r="KNF90" s="4"/>
      <c r="KNG90" s="4"/>
      <c r="KNH90" s="4"/>
      <c r="KNI90" s="4"/>
      <c r="KNJ90" s="4"/>
      <c r="KNK90" s="4"/>
      <c r="KNL90" s="4"/>
      <c r="KNM90" s="4"/>
      <c r="KNN90" s="4"/>
      <c r="KNO90" s="4"/>
      <c r="KNP90" s="4"/>
      <c r="KNQ90" s="4"/>
      <c r="KNR90" s="4"/>
      <c r="KNS90" s="4"/>
      <c r="KNT90" s="4"/>
      <c r="KNU90" s="4"/>
      <c r="KNV90" s="4"/>
      <c r="KNW90" s="4"/>
      <c r="KNX90" s="4"/>
      <c r="KNY90" s="4"/>
      <c r="KNZ90" s="4"/>
      <c r="KOA90" s="4"/>
      <c r="KOB90" s="4"/>
      <c r="KOC90" s="4"/>
      <c r="KOD90" s="4"/>
      <c r="KOE90" s="4"/>
      <c r="KOF90" s="4"/>
      <c r="KOG90" s="4"/>
      <c r="KOH90" s="4"/>
      <c r="KOI90" s="4"/>
      <c r="KOJ90" s="4"/>
      <c r="KOK90" s="4"/>
      <c r="KOL90" s="4"/>
      <c r="KOM90" s="4"/>
      <c r="KON90" s="4"/>
      <c r="KOO90" s="4"/>
      <c r="KOP90" s="4"/>
      <c r="KOQ90" s="4"/>
      <c r="KOR90" s="4"/>
      <c r="KOS90" s="4"/>
      <c r="KOT90" s="4"/>
      <c r="KOU90" s="4"/>
      <c r="KOV90" s="4"/>
      <c r="KOW90" s="4"/>
      <c r="KOX90" s="4"/>
      <c r="KOY90" s="4"/>
      <c r="KOZ90" s="4"/>
      <c r="KPA90" s="4"/>
      <c r="KPB90" s="4"/>
      <c r="KPC90" s="4"/>
      <c r="KPD90" s="4"/>
      <c r="KPE90" s="4"/>
      <c r="KPF90" s="4"/>
      <c r="KPG90" s="4"/>
      <c r="KPH90" s="4"/>
      <c r="KPI90" s="4"/>
      <c r="KPJ90" s="4"/>
      <c r="KPK90" s="4"/>
      <c r="KPL90" s="4"/>
      <c r="KPM90" s="4"/>
      <c r="KPN90" s="4"/>
      <c r="KPO90" s="4"/>
      <c r="KPP90" s="4"/>
      <c r="KPQ90" s="4"/>
      <c r="KPR90" s="4"/>
      <c r="KPS90" s="4"/>
      <c r="KPT90" s="4"/>
      <c r="KPU90" s="4"/>
      <c r="KPV90" s="4"/>
      <c r="KPW90" s="4"/>
      <c r="KPX90" s="4"/>
      <c r="KPY90" s="4"/>
      <c r="KPZ90" s="4"/>
      <c r="KQA90" s="4"/>
      <c r="KQB90" s="4"/>
      <c r="KQC90" s="4"/>
      <c r="KQD90" s="4"/>
      <c r="KQE90" s="4"/>
      <c r="KQF90" s="4"/>
      <c r="KQG90" s="4"/>
      <c r="KQH90" s="4"/>
      <c r="KQI90" s="4"/>
      <c r="KQJ90" s="4"/>
      <c r="KQK90" s="4"/>
      <c r="KQL90" s="4"/>
      <c r="KQM90" s="4"/>
      <c r="KQN90" s="4"/>
      <c r="KQO90" s="4"/>
      <c r="KQP90" s="4"/>
      <c r="KQQ90" s="4"/>
      <c r="KQR90" s="4"/>
      <c r="KQS90" s="4"/>
      <c r="KQT90" s="4"/>
      <c r="KQU90" s="4"/>
      <c r="KQV90" s="4"/>
      <c r="KQW90" s="4"/>
      <c r="KQX90" s="4"/>
      <c r="KQY90" s="4"/>
      <c r="KQZ90" s="4"/>
      <c r="KRA90" s="4"/>
      <c r="KRB90" s="4"/>
      <c r="KRC90" s="4"/>
      <c r="KRD90" s="4"/>
      <c r="KRE90" s="4"/>
      <c r="KRF90" s="4"/>
      <c r="KRG90" s="4"/>
      <c r="KRH90" s="4"/>
      <c r="KRI90" s="4"/>
      <c r="KRJ90" s="4"/>
      <c r="KRK90" s="4"/>
      <c r="KRL90" s="4"/>
      <c r="KRM90" s="4"/>
      <c r="KRN90" s="4"/>
      <c r="KRO90" s="4"/>
      <c r="KRP90" s="4"/>
      <c r="KRQ90" s="4"/>
      <c r="KRR90" s="4"/>
      <c r="KRS90" s="4"/>
      <c r="KRT90" s="4"/>
      <c r="KRU90" s="4"/>
      <c r="KRV90" s="4"/>
      <c r="KRW90" s="4"/>
      <c r="KRX90" s="4"/>
      <c r="KRY90" s="4"/>
      <c r="KRZ90" s="4"/>
      <c r="KSA90" s="4"/>
      <c r="KSB90" s="4"/>
      <c r="KSC90" s="4"/>
      <c r="KSD90" s="4"/>
      <c r="KSE90" s="4"/>
      <c r="KSF90" s="4"/>
      <c r="KSG90" s="4"/>
      <c r="KSH90" s="4"/>
      <c r="KSI90" s="4"/>
      <c r="KSJ90" s="4"/>
      <c r="KSK90" s="4"/>
      <c r="KSL90" s="4"/>
      <c r="KSM90" s="4"/>
      <c r="KSN90" s="4"/>
      <c r="KSO90" s="4"/>
      <c r="KSP90" s="4"/>
      <c r="KSQ90" s="4"/>
      <c r="KSR90" s="4"/>
      <c r="KSS90" s="4"/>
      <c r="KST90" s="4"/>
      <c r="KSU90" s="4"/>
      <c r="KSV90" s="4"/>
      <c r="KSW90" s="4"/>
      <c r="KSX90" s="4"/>
      <c r="KSY90" s="4"/>
      <c r="KSZ90" s="4"/>
      <c r="KTA90" s="4"/>
      <c r="KTB90" s="4"/>
      <c r="KTC90" s="4"/>
      <c r="KTD90" s="4"/>
      <c r="KTE90" s="4"/>
      <c r="KTF90" s="4"/>
      <c r="KTG90" s="4"/>
      <c r="KTH90" s="4"/>
      <c r="KTI90" s="4"/>
      <c r="KTJ90" s="4"/>
      <c r="KTK90" s="4"/>
      <c r="KTL90" s="4"/>
      <c r="KTM90" s="4"/>
      <c r="KTN90" s="4"/>
      <c r="KTO90" s="4"/>
      <c r="KTP90" s="4"/>
      <c r="KTQ90" s="4"/>
      <c r="KTR90" s="4"/>
      <c r="KTS90" s="4"/>
      <c r="KTT90" s="4"/>
      <c r="KTU90" s="4"/>
      <c r="KTV90" s="4"/>
      <c r="KTW90" s="4"/>
      <c r="KTX90" s="4"/>
      <c r="KTY90" s="4"/>
      <c r="KTZ90" s="4"/>
      <c r="KUA90" s="4"/>
      <c r="KUB90" s="4"/>
      <c r="KUC90" s="4"/>
      <c r="KUD90" s="4"/>
      <c r="KUE90" s="4"/>
      <c r="KUF90" s="4"/>
      <c r="KUG90" s="4"/>
      <c r="KUH90" s="4"/>
      <c r="KUI90" s="4"/>
      <c r="KUJ90" s="4"/>
      <c r="KUK90" s="4"/>
      <c r="KUL90" s="4"/>
      <c r="KUM90" s="4"/>
      <c r="KUN90" s="4"/>
      <c r="KUO90" s="4"/>
      <c r="KUP90" s="4"/>
      <c r="KUQ90" s="4"/>
      <c r="KUR90" s="4"/>
      <c r="KUS90" s="4"/>
      <c r="KUT90" s="4"/>
      <c r="KUU90" s="4"/>
      <c r="KUV90" s="4"/>
      <c r="KUW90" s="4"/>
      <c r="KUX90" s="4"/>
      <c r="KUY90" s="4"/>
      <c r="KUZ90" s="4"/>
      <c r="KVA90" s="4"/>
      <c r="KVB90" s="4"/>
      <c r="KVC90" s="4"/>
      <c r="KVD90" s="4"/>
      <c r="KVE90" s="4"/>
      <c r="KVF90" s="4"/>
      <c r="KVG90" s="4"/>
      <c r="KVH90" s="4"/>
      <c r="KVI90" s="4"/>
      <c r="KVJ90" s="4"/>
      <c r="KVK90" s="4"/>
      <c r="KVL90" s="4"/>
      <c r="KVM90" s="4"/>
      <c r="KVN90" s="4"/>
      <c r="KVO90" s="4"/>
      <c r="KVP90" s="4"/>
      <c r="KVQ90" s="4"/>
      <c r="KVR90" s="4"/>
      <c r="KVS90" s="4"/>
      <c r="KVT90" s="4"/>
      <c r="KVU90" s="4"/>
      <c r="KVV90" s="4"/>
      <c r="KVW90" s="4"/>
      <c r="KVX90" s="4"/>
      <c r="KVY90" s="4"/>
      <c r="KVZ90" s="4"/>
      <c r="KWA90" s="4"/>
      <c r="KWB90" s="4"/>
      <c r="KWC90" s="4"/>
      <c r="KWD90" s="4"/>
      <c r="KWE90" s="4"/>
      <c r="KWF90" s="4"/>
      <c r="KWG90" s="4"/>
      <c r="KWH90" s="4"/>
      <c r="KWI90" s="4"/>
      <c r="KWJ90" s="4"/>
      <c r="KWK90" s="4"/>
      <c r="KWL90" s="4"/>
      <c r="KWM90" s="4"/>
      <c r="KWN90" s="4"/>
      <c r="KWO90" s="4"/>
      <c r="KWP90" s="4"/>
      <c r="KWQ90" s="4"/>
      <c r="KWR90" s="4"/>
      <c r="KWS90" s="4"/>
      <c r="KWT90" s="4"/>
      <c r="KWU90" s="4"/>
      <c r="KWV90" s="4"/>
      <c r="KWW90" s="4"/>
      <c r="KWX90" s="4"/>
      <c r="KWY90" s="4"/>
      <c r="KWZ90" s="4"/>
      <c r="KXA90" s="4"/>
      <c r="KXB90" s="4"/>
      <c r="KXC90" s="4"/>
      <c r="KXD90" s="4"/>
      <c r="KXE90" s="4"/>
      <c r="KXF90" s="4"/>
      <c r="KXG90" s="4"/>
      <c r="KXH90" s="4"/>
      <c r="KXI90" s="4"/>
      <c r="KXJ90" s="4"/>
      <c r="KXK90" s="4"/>
      <c r="KXL90" s="4"/>
      <c r="KXM90" s="4"/>
      <c r="KXN90" s="4"/>
      <c r="KXO90" s="4"/>
      <c r="KXP90" s="4"/>
      <c r="KXQ90" s="4"/>
      <c r="KXR90" s="4"/>
      <c r="KXS90" s="4"/>
      <c r="KXT90" s="4"/>
      <c r="KXU90" s="4"/>
      <c r="KXV90" s="4"/>
      <c r="KXW90" s="4"/>
      <c r="KXX90" s="4"/>
      <c r="KXY90" s="4"/>
      <c r="KXZ90" s="4"/>
      <c r="KYA90" s="4"/>
      <c r="KYB90" s="4"/>
      <c r="KYC90" s="4"/>
      <c r="KYD90" s="4"/>
      <c r="KYE90" s="4"/>
      <c r="KYF90" s="4"/>
      <c r="KYG90" s="4"/>
      <c r="KYH90" s="4"/>
      <c r="KYI90" s="4"/>
      <c r="KYJ90" s="4"/>
      <c r="KYK90" s="4"/>
      <c r="KYL90" s="4"/>
      <c r="KYM90" s="4"/>
      <c r="KYN90" s="4"/>
      <c r="KYO90" s="4"/>
      <c r="KYP90" s="4"/>
      <c r="KYQ90" s="4"/>
      <c r="KYR90" s="4"/>
      <c r="KYS90" s="4"/>
      <c r="KYT90" s="4"/>
      <c r="KYU90" s="4"/>
      <c r="KYV90" s="4"/>
      <c r="KYW90" s="4"/>
      <c r="KYX90" s="4"/>
      <c r="KYY90" s="4"/>
      <c r="KYZ90" s="4"/>
      <c r="KZA90" s="4"/>
      <c r="KZB90" s="4"/>
      <c r="KZC90" s="4"/>
      <c r="KZD90" s="4"/>
      <c r="KZE90" s="4"/>
      <c r="KZF90" s="4"/>
      <c r="KZG90" s="4"/>
      <c r="KZH90" s="4"/>
      <c r="KZI90" s="4"/>
      <c r="KZJ90" s="4"/>
      <c r="KZK90" s="4"/>
      <c r="KZL90" s="4"/>
      <c r="KZM90" s="4"/>
      <c r="KZN90" s="4"/>
      <c r="KZO90" s="4"/>
      <c r="KZP90" s="4"/>
      <c r="KZQ90" s="4"/>
      <c r="KZR90" s="4"/>
      <c r="KZS90" s="4"/>
      <c r="KZT90" s="4"/>
      <c r="KZU90" s="4"/>
      <c r="KZV90" s="4"/>
      <c r="KZW90" s="4"/>
      <c r="KZX90" s="4"/>
      <c r="KZY90" s="4"/>
      <c r="KZZ90" s="4"/>
      <c r="LAA90" s="4"/>
      <c r="LAB90" s="4"/>
      <c r="LAC90" s="4"/>
      <c r="LAD90" s="4"/>
      <c r="LAE90" s="4"/>
      <c r="LAF90" s="4"/>
      <c r="LAG90" s="4"/>
      <c r="LAH90" s="4"/>
      <c r="LAI90" s="4"/>
      <c r="LAJ90" s="4"/>
      <c r="LAK90" s="4"/>
      <c r="LAL90" s="4"/>
      <c r="LAM90" s="4"/>
      <c r="LAN90" s="4"/>
      <c r="LAO90" s="4"/>
      <c r="LAP90" s="4"/>
      <c r="LAQ90" s="4"/>
      <c r="LAR90" s="4"/>
      <c r="LAS90" s="4"/>
      <c r="LAT90" s="4"/>
      <c r="LAU90" s="4"/>
      <c r="LAV90" s="4"/>
      <c r="LAW90" s="4"/>
      <c r="LAX90" s="4"/>
      <c r="LAY90" s="4"/>
      <c r="LAZ90" s="4"/>
      <c r="LBA90" s="4"/>
      <c r="LBB90" s="4"/>
      <c r="LBC90" s="4"/>
      <c r="LBD90" s="4"/>
      <c r="LBE90" s="4"/>
      <c r="LBF90" s="4"/>
      <c r="LBG90" s="4"/>
      <c r="LBH90" s="4"/>
      <c r="LBI90" s="4"/>
      <c r="LBJ90" s="4"/>
      <c r="LBK90" s="4"/>
      <c r="LBL90" s="4"/>
      <c r="LBM90" s="4"/>
      <c r="LBN90" s="4"/>
      <c r="LBO90" s="4"/>
      <c r="LBP90" s="4"/>
      <c r="LBQ90" s="4"/>
      <c r="LBR90" s="4"/>
      <c r="LBS90" s="4"/>
      <c r="LBT90" s="4"/>
      <c r="LBU90" s="4"/>
      <c r="LBV90" s="4"/>
      <c r="LBW90" s="4"/>
      <c r="LBX90" s="4"/>
      <c r="LBY90" s="4"/>
      <c r="LBZ90" s="4"/>
      <c r="LCA90" s="4"/>
      <c r="LCB90" s="4"/>
      <c r="LCC90" s="4"/>
      <c r="LCD90" s="4"/>
      <c r="LCE90" s="4"/>
      <c r="LCF90" s="4"/>
      <c r="LCG90" s="4"/>
      <c r="LCH90" s="4"/>
      <c r="LCI90" s="4"/>
      <c r="LCJ90" s="4"/>
      <c r="LCK90" s="4"/>
      <c r="LCL90" s="4"/>
      <c r="LCM90" s="4"/>
      <c r="LCN90" s="4"/>
      <c r="LCO90" s="4"/>
      <c r="LCP90" s="4"/>
      <c r="LCQ90" s="4"/>
      <c r="LCR90" s="4"/>
      <c r="LCS90" s="4"/>
      <c r="LCT90" s="4"/>
      <c r="LCU90" s="4"/>
      <c r="LCV90" s="4"/>
      <c r="LCW90" s="4"/>
      <c r="LCX90" s="4"/>
      <c r="LCY90" s="4"/>
      <c r="LCZ90" s="4"/>
      <c r="LDA90" s="4"/>
      <c r="LDB90" s="4"/>
      <c r="LDC90" s="4"/>
      <c r="LDD90" s="4"/>
      <c r="LDE90" s="4"/>
      <c r="LDF90" s="4"/>
      <c r="LDG90" s="4"/>
      <c r="LDH90" s="4"/>
      <c r="LDI90" s="4"/>
      <c r="LDJ90" s="4"/>
      <c r="LDK90" s="4"/>
      <c r="LDL90" s="4"/>
      <c r="LDM90" s="4"/>
      <c r="LDN90" s="4"/>
      <c r="LDO90" s="4"/>
      <c r="LDP90" s="4"/>
      <c r="LDQ90" s="4"/>
      <c r="LDR90" s="4"/>
      <c r="LDS90" s="4"/>
      <c r="LDT90" s="4"/>
      <c r="LDU90" s="4"/>
      <c r="LDV90" s="4"/>
      <c r="LDW90" s="4"/>
      <c r="LDX90" s="4"/>
      <c r="LDY90" s="4"/>
      <c r="LDZ90" s="4"/>
      <c r="LEA90" s="4"/>
      <c r="LEB90" s="4"/>
      <c r="LEC90" s="4"/>
      <c r="LED90" s="4"/>
      <c r="LEE90" s="4"/>
      <c r="LEF90" s="4"/>
      <c r="LEG90" s="4"/>
      <c r="LEH90" s="4"/>
      <c r="LEI90" s="4"/>
      <c r="LEJ90" s="4"/>
      <c r="LEK90" s="4"/>
      <c r="LEL90" s="4"/>
      <c r="LEM90" s="4"/>
      <c r="LEN90" s="4"/>
      <c r="LEO90" s="4"/>
      <c r="LEP90" s="4"/>
      <c r="LEQ90" s="4"/>
      <c r="LER90" s="4"/>
      <c r="LES90" s="4"/>
      <c r="LET90" s="4"/>
      <c r="LEU90" s="4"/>
      <c r="LEV90" s="4"/>
      <c r="LEW90" s="4"/>
      <c r="LEX90" s="4"/>
      <c r="LEY90" s="4"/>
      <c r="LEZ90" s="4"/>
      <c r="LFA90" s="4"/>
      <c r="LFB90" s="4"/>
      <c r="LFC90" s="4"/>
      <c r="LFD90" s="4"/>
      <c r="LFE90" s="4"/>
      <c r="LFF90" s="4"/>
      <c r="LFG90" s="4"/>
      <c r="LFH90" s="4"/>
      <c r="LFI90" s="4"/>
      <c r="LFJ90" s="4"/>
      <c r="LFK90" s="4"/>
      <c r="LFL90" s="4"/>
      <c r="LFM90" s="4"/>
      <c r="LFN90" s="4"/>
      <c r="LFO90" s="4"/>
      <c r="LFP90" s="4"/>
      <c r="LFQ90" s="4"/>
      <c r="LFR90" s="4"/>
      <c r="LFS90" s="4"/>
      <c r="LFT90" s="4"/>
      <c r="LFU90" s="4"/>
      <c r="LFV90" s="4"/>
      <c r="LFW90" s="4"/>
      <c r="LFX90" s="4"/>
      <c r="LFY90" s="4"/>
      <c r="LFZ90" s="4"/>
      <c r="LGA90" s="4"/>
      <c r="LGB90" s="4"/>
      <c r="LGC90" s="4"/>
      <c r="LGD90" s="4"/>
      <c r="LGE90" s="4"/>
      <c r="LGF90" s="4"/>
      <c r="LGG90" s="4"/>
      <c r="LGH90" s="4"/>
      <c r="LGI90" s="4"/>
      <c r="LGJ90" s="4"/>
      <c r="LGK90" s="4"/>
      <c r="LGL90" s="4"/>
      <c r="LGM90" s="4"/>
      <c r="LGN90" s="4"/>
      <c r="LGO90" s="4"/>
      <c r="LGP90" s="4"/>
      <c r="LGQ90" s="4"/>
      <c r="LGR90" s="4"/>
      <c r="LGS90" s="4"/>
      <c r="LGT90" s="4"/>
      <c r="LGU90" s="4"/>
      <c r="LGV90" s="4"/>
      <c r="LGW90" s="4"/>
      <c r="LGX90" s="4"/>
      <c r="LGY90" s="4"/>
      <c r="LGZ90" s="4"/>
      <c r="LHA90" s="4"/>
      <c r="LHB90" s="4"/>
      <c r="LHC90" s="4"/>
      <c r="LHD90" s="4"/>
      <c r="LHE90" s="4"/>
      <c r="LHF90" s="4"/>
      <c r="LHG90" s="4"/>
      <c r="LHH90" s="4"/>
      <c r="LHI90" s="4"/>
      <c r="LHJ90" s="4"/>
      <c r="LHK90" s="4"/>
      <c r="LHL90" s="4"/>
      <c r="LHM90" s="4"/>
      <c r="LHN90" s="4"/>
      <c r="LHO90" s="4"/>
      <c r="LHP90" s="4"/>
      <c r="LHQ90" s="4"/>
      <c r="LHR90" s="4"/>
      <c r="LHS90" s="4"/>
      <c r="LHT90" s="4"/>
      <c r="LHU90" s="4"/>
      <c r="LHV90" s="4"/>
      <c r="LHW90" s="4"/>
      <c r="LHX90" s="4"/>
      <c r="LHY90" s="4"/>
      <c r="LHZ90" s="4"/>
      <c r="LIA90" s="4"/>
      <c r="LIB90" s="4"/>
      <c r="LIC90" s="4"/>
      <c r="LID90" s="4"/>
      <c r="LIE90" s="4"/>
      <c r="LIF90" s="4"/>
      <c r="LIG90" s="4"/>
      <c r="LIH90" s="4"/>
      <c r="LII90" s="4"/>
      <c r="LIJ90" s="4"/>
      <c r="LIK90" s="4"/>
      <c r="LIL90" s="4"/>
      <c r="LIM90" s="4"/>
      <c r="LIN90" s="4"/>
      <c r="LIO90" s="4"/>
      <c r="LIP90" s="4"/>
      <c r="LIQ90" s="4"/>
      <c r="LIR90" s="4"/>
      <c r="LIS90" s="4"/>
      <c r="LIT90" s="4"/>
      <c r="LIU90" s="4"/>
      <c r="LIV90" s="4"/>
      <c r="LIW90" s="4"/>
      <c r="LIX90" s="4"/>
      <c r="LIY90" s="4"/>
      <c r="LIZ90" s="4"/>
      <c r="LJA90" s="4"/>
      <c r="LJB90" s="4"/>
      <c r="LJC90" s="4"/>
      <c r="LJD90" s="4"/>
      <c r="LJE90" s="4"/>
      <c r="LJF90" s="4"/>
      <c r="LJG90" s="4"/>
      <c r="LJH90" s="4"/>
      <c r="LJI90" s="4"/>
      <c r="LJJ90" s="4"/>
      <c r="LJK90" s="4"/>
      <c r="LJL90" s="4"/>
      <c r="LJM90" s="4"/>
      <c r="LJN90" s="4"/>
      <c r="LJO90" s="4"/>
      <c r="LJP90" s="4"/>
      <c r="LJQ90" s="4"/>
      <c r="LJR90" s="4"/>
      <c r="LJS90" s="4"/>
      <c r="LJT90" s="4"/>
      <c r="LJU90" s="4"/>
      <c r="LJV90" s="4"/>
      <c r="LJW90" s="4"/>
      <c r="LJX90" s="4"/>
      <c r="LJY90" s="4"/>
      <c r="LJZ90" s="4"/>
      <c r="LKA90" s="4"/>
      <c r="LKB90" s="4"/>
      <c r="LKC90" s="4"/>
      <c r="LKD90" s="4"/>
      <c r="LKE90" s="4"/>
      <c r="LKF90" s="4"/>
      <c r="LKG90" s="4"/>
      <c r="LKH90" s="4"/>
      <c r="LKI90" s="4"/>
      <c r="LKJ90" s="4"/>
      <c r="LKK90" s="4"/>
      <c r="LKL90" s="4"/>
      <c r="LKM90" s="4"/>
      <c r="LKN90" s="4"/>
      <c r="LKO90" s="4"/>
      <c r="LKP90" s="4"/>
      <c r="LKQ90" s="4"/>
      <c r="LKR90" s="4"/>
      <c r="LKS90" s="4"/>
      <c r="LKT90" s="4"/>
      <c r="LKU90" s="4"/>
      <c r="LKV90" s="4"/>
      <c r="LKW90" s="4"/>
      <c r="LKX90" s="4"/>
      <c r="LKY90" s="4"/>
      <c r="LKZ90" s="4"/>
      <c r="LLA90" s="4"/>
      <c r="LLB90" s="4"/>
      <c r="LLC90" s="4"/>
      <c r="LLD90" s="4"/>
      <c r="LLE90" s="4"/>
      <c r="LLF90" s="4"/>
      <c r="LLG90" s="4"/>
      <c r="LLH90" s="4"/>
      <c r="LLI90" s="4"/>
      <c r="LLJ90" s="4"/>
      <c r="LLK90" s="4"/>
      <c r="LLL90" s="4"/>
      <c r="LLM90" s="4"/>
      <c r="LLN90" s="4"/>
      <c r="LLO90" s="4"/>
      <c r="LLP90" s="4"/>
      <c r="LLQ90" s="4"/>
      <c r="LLR90" s="4"/>
      <c r="LLS90" s="4"/>
      <c r="LLT90" s="4"/>
      <c r="LLU90" s="4"/>
      <c r="LLV90" s="4"/>
      <c r="LLW90" s="4"/>
      <c r="LLX90" s="4"/>
      <c r="LLY90" s="4"/>
      <c r="LLZ90" s="4"/>
      <c r="LMA90" s="4"/>
      <c r="LMB90" s="4"/>
      <c r="LMC90" s="4"/>
      <c r="LMD90" s="4"/>
      <c r="LME90" s="4"/>
      <c r="LMF90" s="4"/>
      <c r="LMG90" s="4"/>
      <c r="LMH90" s="4"/>
      <c r="LMI90" s="4"/>
      <c r="LMJ90" s="4"/>
      <c r="LMK90" s="4"/>
      <c r="LML90" s="4"/>
      <c r="LMM90" s="4"/>
      <c r="LMN90" s="4"/>
      <c r="LMO90" s="4"/>
      <c r="LMP90" s="4"/>
      <c r="LMQ90" s="4"/>
      <c r="LMR90" s="4"/>
      <c r="LMS90" s="4"/>
      <c r="LMT90" s="4"/>
      <c r="LMU90" s="4"/>
      <c r="LMV90" s="4"/>
      <c r="LMW90" s="4"/>
      <c r="LMX90" s="4"/>
      <c r="LMY90" s="4"/>
      <c r="LMZ90" s="4"/>
      <c r="LNA90" s="4"/>
      <c r="LNB90" s="4"/>
      <c r="LNC90" s="4"/>
      <c r="LND90" s="4"/>
      <c r="LNE90" s="4"/>
      <c r="LNF90" s="4"/>
      <c r="LNG90" s="4"/>
      <c r="LNH90" s="4"/>
      <c r="LNI90" s="4"/>
      <c r="LNJ90" s="4"/>
      <c r="LNK90" s="4"/>
      <c r="LNL90" s="4"/>
      <c r="LNM90" s="4"/>
      <c r="LNN90" s="4"/>
      <c r="LNO90" s="4"/>
      <c r="LNP90" s="4"/>
      <c r="LNQ90" s="4"/>
      <c r="LNR90" s="4"/>
      <c r="LNS90" s="4"/>
      <c r="LNT90" s="4"/>
      <c r="LNU90" s="4"/>
      <c r="LNV90" s="4"/>
      <c r="LNW90" s="4"/>
      <c r="LNX90" s="4"/>
      <c r="LNY90" s="4"/>
      <c r="LNZ90" s="4"/>
      <c r="LOA90" s="4"/>
      <c r="LOB90" s="4"/>
      <c r="LOC90" s="4"/>
      <c r="LOD90" s="4"/>
      <c r="LOE90" s="4"/>
      <c r="LOF90" s="4"/>
      <c r="LOG90" s="4"/>
      <c r="LOH90" s="4"/>
      <c r="LOI90" s="4"/>
      <c r="LOJ90" s="4"/>
      <c r="LOK90" s="4"/>
      <c r="LOL90" s="4"/>
      <c r="LOM90" s="4"/>
      <c r="LON90" s="4"/>
      <c r="LOO90" s="4"/>
      <c r="LOP90" s="4"/>
      <c r="LOQ90" s="4"/>
      <c r="LOR90" s="4"/>
      <c r="LOS90" s="4"/>
      <c r="LOT90" s="4"/>
      <c r="LOU90" s="4"/>
      <c r="LOV90" s="4"/>
      <c r="LOW90" s="4"/>
      <c r="LOX90" s="4"/>
      <c r="LOY90" s="4"/>
      <c r="LOZ90" s="4"/>
      <c r="LPA90" s="4"/>
      <c r="LPB90" s="4"/>
      <c r="LPC90" s="4"/>
      <c r="LPD90" s="4"/>
      <c r="LPE90" s="4"/>
      <c r="LPF90" s="4"/>
      <c r="LPG90" s="4"/>
      <c r="LPH90" s="4"/>
      <c r="LPI90" s="4"/>
      <c r="LPJ90" s="4"/>
      <c r="LPK90" s="4"/>
      <c r="LPL90" s="4"/>
      <c r="LPM90" s="4"/>
      <c r="LPN90" s="4"/>
      <c r="LPO90" s="4"/>
      <c r="LPP90" s="4"/>
      <c r="LPQ90" s="4"/>
      <c r="LPR90" s="4"/>
      <c r="LPS90" s="4"/>
      <c r="LPT90" s="4"/>
      <c r="LPU90" s="4"/>
      <c r="LPV90" s="4"/>
      <c r="LPW90" s="4"/>
      <c r="LPX90" s="4"/>
      <c r="LPY90" s="4"/>
      <c r="LPZ90" s="4"/>
      <c r="LQA90" s="4"/>
      <c r="LQB90" s="4"/>
      <c r="LQC90" s="4"/>
      <c r="LQD90" s="4"/>
      <c r="LQE90" s="4"/>
      <c r="LQF90" s="4"/>
      <c r="LQG90" s="4"/>
      <c r="LQH90" s="4"/>
      <c r="LQI90" s="4"/>
      <c r="LQJ90" s="4"/>
      <c r="LQK90" s="4"/>
      <c r="LQL90" s="4"/>
      <c r="LQM90" s="4"/>
      <c r="LQN90" s="4"/>
      <c r="LQO90" s="4"/>
      <c r="LQP90" s="4"/>
      <c r="LQQ90" s="4"/>
      <c r="LQR90" s="4"/>
      <c r="LQS90" s="4"/>
      <c r="LQT90" s="4"/>
      <c r="LQU90" s="4"/>
      <c r="LQV90" s="4"/>
      <c r="LQW90" s="4"/>
      <c r="LQX90" s="4"/>
      <c r="LQY90" s="4"/>
      <c r="LQZ90" s="4"/>
      <c r="LRA90" s="4"/>
      <c r="LRB90" s="4"/>
      <c r="LRC90" s="4"/>
      <c r="LRD90" s="4"/>
      <c r="LRE90" s="4"/>
      <c r="LRF90" s="4"/>
      <c r="LRG90" s="4"/>
      <c r="LRH90" s="4"/>
      <c r="LRI90" s="4"/>
      <c r="LRJ90" s="4"/>
      <c r="LRK90" s="4"/>
      <c r="LRL90" s="4"/>
      <c r="LRM90" s="4"/>
      <c r="LRN90" s="4"/>
      <c r="LRO90" s="4"/>
      <c r="LRP90" s="4"/>
      <c r="LRQ90" s="4"/>
      <c r="LRR90" s="4"/>
      <c r="LRS90" s="4"/>
      <c r="LRT90" s="4"/>
      <c r="LRU90" s="4"/>
      <c r="LRV90" s="4"/>
      <c r="LRW90" s="4"/>
      <c r="LRX90" s="4"/>
      <c r="LRY90" s="4"/>
      <c r="LRZ90" s="4"/>
      <c r="LSA90" s="4"/>
      <c r="LSB90" s="4"/>
      <c r="LSC90" s="4"/>
      <c r="LSD90" s="4"/>
      <c r="LSE90" s="4"/>
      <c r="LSF90" s="4"/>
      <c r="LSG90" s="4"/>
      <c r="LSH90" s="4"/>
      <c r="LSI90" s="4"/>
      <c r="LSJ90" s="4"/>
      <c r="LSK90" s="4"/>
      <c r="LSL90" s="4"/>
      <c r="LSM90" s="4"/>
      <c r="LSN90" s="4"/>
      <c r="LSO90" s="4"/>
      <c r="LSP90" s="4"/>
      <c r="LSQ90" s="4"/>
      <c r="LSR90" s="4"/>
      <c r="LSS90" s="4"/>
      <c r="LST90" s="4"/>
      <c r="LSU90" s="4"/>
      <c r="LSV90" s="4"/>
      <c r="LSW90" s="4"/>
      <c r="LSX90" s="4"/>
      <c r="LSY90" s="4"/>
      <c r="LSZ90" s="4"/>
      <c r="LTA90" s="4"/>
      <c r="LTB90" s="4"/>
      <c r="LTC90" s="4"/>
      <c r="LTD90" s="4"/>
      <c r="LTE90" s="4"/>
      <c r="LTF90" s="4"/>
      <c r="LTG90" s="4"/>
      <c r="LTH90" s="4"/>
      <c r="LTI90" s="4"/>
      <c r="LTJ90" s="4"/>
      <c r="LTK90" s="4"/>
      <c r="LTL90" s="4"/>
      <c r="LTM90" s="4"/>
      <c r="LTN90" s="4"/>
      <c r="LTO90" s="4"/>
      <c r="LTP90" s="4"/>
      <c r="LTQ90" s="4"/>
      <c r="LTR90" s="4"/>
      <c r="LTS90" s="4"/>
      <c r="LTT90" s="4"/>
      <c r="LTU90" s="4"/>
      <c r="LTV90" s="4"/>
      <c r="LTW90" s="4"/>
      <c r="LTX90" s="4"/>
      <c r="LTY90" s="4"/>
      <c r="LTZ90" s="4"/>
      <c r="LUA90" s="4"/>
      <c r="LUB90" s="4"/>
      <c r="LUC90" s="4"/>
      <c r="LUD90" s="4"/>
      <c r="LUE90" s="4"/>
      <c r="LUF90" s="4"/>
      <c r="LUG90" s="4"/>
      <c r="LUH90" s="4"/>
      <c r="LUI90" s="4"/>
      <c r="LUJ90" s="4"/>
      <c r="LUK90" s="4"/>
      <c r="LUL90" s="4"/>
      <c r="LUM90" s="4"/>
      <c r="LUN90" s="4"/>
      <c r="LUO90" s="4"/>
      <c r="LUP90" s="4"/>
      <c r="LUQ90" s="4"/>
      <c r="LUR90" s="4"/>
      <c r="LUS90" s="4"/>
      <c r="LUT90" s="4"/>
      <c r="LUU90" s="4"/>
      <c r="LUV90" s="4"/>
      <c r="LUW90" s="4"/>
      <c r="LUX90" s="4"/>
      <c r="LUY90" s="4"/>
      <c r="LUZ90" s="4"/>
      <c r="LVA90" s="4"/>
      <c r="LVB90" s="4"/>
      <c r="LVC90" s="4"/>
      <c r="LVD90" s="4"/>
      <c r="LVE90" s="4"/>
      <c r="LVF90" s="4"/>
      <c r="LVG90" s="4"/>
      <c r="LVH90" s="4"/>
      <c r="LVI90" s="4"/>
      <c r="LVJ90" s="4"/>
      <c r="LVK90" s="4"/>
      <c r="LVL90" s="4"/>
      <c r="LVM90" s="4"/>
      <c r="LVN90" s="4"/>
      <c r="LVO90" s="4"/>
      <c r="LVP90" s="4"/>
      <c r="LVQ90" s="4"/>
      <c r="LVR90" s="4"/>
      <c r="LVS90" s="4"/>
      <c r="LVT90" s="4"/>
      <c r="LVU90" s="4"/>
      <c r="LVV90" s="4"/>
      <c r="LVW90" s="4"/>
      <c r="LVX90" s="4"/>
      <c r="LVY90" s="4"/>
      <c r="LVZ90" s="4"/>
      <c r="LWA90" s="4"/>
      <c r="LWB90" s="4"/>
      <c r="LWC90" s="4"/>
      <c r="LWD90" s="4"/>
      <c r="LWE90" s="4"/>
      <c r="LWF90" s="4"/>
      <c r="LWG90" s="4"/>
      <c r="LWH90" s="4"/>
      <c r="LWI90" s="4"/>
      <c r="LWJ90" s="4"/>
      <c r="LWK90" s="4"/>
      <c r="LWL90" s="4"/>
      <c r="LWM90" s="4"/>
      <c r="LWN90" s="4"/>
      <c r="LWO90" s="4"/>
      <c r="LWP90" s="4"/>
      <c r="LWQ90" s="4"/>
      <c r="LWR90" s="4"/>
      <c r="LWS90" s="4"/>
      <c r="LWT90" s="4"/>
      <c r="LWU90" s="4"/>
      <c r="LWV90" s="4"/>
      <c r="LWW90" s="4"/>
      <c r="LWX90" s="4"/>
      <c r="LWY90" s="4"/>
      <c r="LWZ90" s="4"/>
      <c r="LXA90" s="4"/>
      <c r="LXB90" s="4"/>
      <c r="LXC90" s="4"/>
      <c r="LXD90" s="4"/>
      <c r="LXE90" s="4"/>
      <c r="LXF90" s="4"/>
      <c r="LXG90" s="4"/>
      <c r="LXH90" s="4"/>
      <c r="LXI90" s="4"/>
      <c r="LXJ90" s="4"/>
      <c r="LXK90" s="4"/>
      <c r="LXL90" s="4"/>
      <c r="LXM90" s="4"/>
      <c r="LXN90" s="4"/>
      <c r="LXO90" s="4"/>
      <c r="LXP90" s="4"/>
      <c r="LXQ90" s="4"/>
      <c r="LXR90" s="4"/>
      <c r="LXS90" s="4"/>
      <c r="LXT90" s="4"/>
      <c r="LXU90" s="4"/>
      <c r="LXV90" s="4"/>
      <c r="LXW90" s="4"/>
      <c r="LXX90" s="4"/>
      <c r="LXY90" s="4"/>
      <c r="LXZ90" s="4"/>
      <c r="LYA90" s="4"/>
      <c r="LYB90" s="4"/>
      <c r="LYC90" s="4"/>
      <c r="LYD90" s="4"/>
      <c r="LYE90" s="4"/>
      <c r="LYF90" s="4"/>
      <c r="LYG90" s="4"/>
      <c r="LYH90" s="4"/>
      <c r="LYI90" s="4"/>
      <c r="LYJ90" s="4"/>
      <c r="LYK90" s="4"/>
      <c r="LYL90" s="4"/>
      <c r="LYM90" s="4"/>
      <c r="LYN90" s="4"/>
      <c r="LYO90" s="4"/>
      <c r="LYP90" s="4"/>
      <c r="LYQ90" s="4"/>
      <c r="LYR90" s="4"/>
      <c r="LYS90" s="4"/>
      <c r="LYT90" s="4"/>
      <c r="LYU90" s="4"/>
      <c r="LYV90" s="4"/>
      <c r="LYW90" s="4"/>
      <c r="LYX90" s="4"/>
      <c r="LYY90" s="4"/>
      <c r="LYZ90" s="4"/>
      <c r="LZA90" s="4"/>
      <c r="LZB90" s="4"/>
      <c r="LZC90" s="4"/>
      <c r="LZD90" s="4"/>
      <c r="LZE90" s="4"/>
      <c r="LZF90" s="4"/>
      <c r="LZG90" s="4"/>
      <c r="LZH90" s="4"/>
      <c r="LZI90" s="4"/>
      <c r="LZJ90" s="4"/>
      <c r="LZK90" s="4"/>
      <c r="LZL90" s="4"/>
      <c r="LZM90" s="4"/>
      <c r="LZN90" s="4"/>
      <c r="LZO90" s="4"/>
      <c r="LZP90" s="4"/>
      <c r="LZQ90" s="4"/>
      <c r="LZR90" s="4"/>
      <c r="LZS90" s="4"/>
      <c r="LZT90" s="4"/>
      <c r="LZU90" s="4"/>
      <c r="LZV90" s="4"/>
      <c r="LZW90" s="4"/>
      <c r="LZX90" s="4"/>
      <c r="LZY90" s="4"/>
      <c r="LZZ90" s="4"/>
      <c r="MAA90" s="4"/>
      <c r="MAB90" s="4"/>
      <c r="MAC90" s="4"/>
      <c r="MAD90" s="4"/>
      <c r="MAE90" s="4"/>
      <c r="MAF90" s="4"/>
      <c r="MAG90" s="4"/>
      <c r="MAH90" s="4"/>
      <c r="MAI90" s="4"/>
      <c r="MAJ90" s="4"/>
      <c r="MAK90" s="4"/>
      <c r="MAL90" s="4"/>
      <c r="MAM90" s="4"/>
      <c r="MAN90" s="4"/>
      <c r="MAO90" s="4"/>
      <c r="MAP90" s="4"/>
      <c r="MAQ90" s="4"/>
      <c r="MAR90" s="4"/>
      <c r="MAS90" s="4"/>
      <c r="MAT90" s="4"/>
      <c r="MAU90" s="4"/>
      <c r="MAV90" s="4"/>
      <c r="MAW90" s="4"/>
      <c r="MAX90" s="4"/>
      <c r="MAY90" s="4"/>
      <c r="MAZ90" s="4"/>
      <c r="MBA90" s="4"/>
      <c r="MBB90" s="4"/>
      <c r="MBC90" s="4"/>
      <c r="MBD90" s="4"/>
      <c r="MBE90" s="4"/>
      <c r="MBF90" s="4"/>
      <c r="MBG90" s="4"/>
      <c r="MBH90" s="4"/>
      <c r="MBI90" s="4"/>
      <c r="MBJ90" s="4"/>
      <c r="MBK90" s="4"/>
      <c r="MBL90" s="4"/>
      <c r="MBM90" s="4"/>
      <c r="MBN90" s="4"/>
      <c r="MBO90" s="4"/>
      <c r="MBP90" s="4"/>
      <c r="MBQ90" s="4"/>
      <c r="MBR90" s="4"/>
      <c r="MBS90" s="4"/>
      <c r="MBT90" s="4"/>
      <c r="MBU90" s="4"/>
      <c r="MBV90" s="4"/>
      <c r="MBW90" s="4"/>
      <c r="MBX90" s="4"/>
      <c r="MBY90" s="4"/>
      <c r="MBZ90" s="4"/>
      <c r="MCA90" s="4"/>
      <c r="MCB90" s="4"/>
      <c r="MCC90" s="4"/>
      <c r="MCD90" s="4"/>
      <c r="MCE90" s="4"/>
      <c r="MCF90" s="4"/>
      <c r="MCG90" s="4"/>
      <c r="MCH90" s="4"/>
      <c r="MCI90" s="4"/>
      <c r="MCJ90" s="4"/>
      <c r="MCK90" s="4"/>
      <c r="MCL90" s="4"/>
      <c r="MCM90" s="4"/>
      <c r="MCN90" s="4"/>
      <c r="MCO90" s="4"/>
      <c r="MCP90" s="4"/>
      <c r="MCQ90" s="4"/>
      <c r="MCR90" s="4"/>
      <c r="MCS90" s="4"/>
      <c r="MCT90" s="4"/>
      <c r="MCU90" s="4"/>
      <c r="MCV90" s="4"/>
      <c r="MCW90" s="4"/>
      <c r="MCX90" s="4"/>
      <c r="MCY90" s="4"/>
      <c r="MCZ90" s="4"/>
      <c r="MDA90" s="4"/>
      <c r="MDB90" s="4"/>
      <c r="MDC90" s="4"/>
      <c r="MDD90" s="4"/>
      <c r="MDE90" s="4"/>
      <c r="MDF90" s="4"/>
      <c r="MDG90" s="4"/>
      <c r="MDH90" s="4"/>
      <c r="MDI90" s="4"/>
      <c r="MDJ90" s="4"/>
      <c r="MDK90" s="4"/>
      <c r="MDL90" s="4"/>
      <c r="MDM90" s="4"/>
      <c r="MDN90" s="4"/>
      <c r="MDO90" s="4"/>
      <c r="MDP90" s="4"/>
      <c r="MDQ90" s="4"/>
      <c r="MDR90" s="4"/>
      <c r="MDS90" s="4"/>
      <c r="MDT90" s="4"/>
      <c r="MDU90" s="4"/>
      <c r="MDV90" s="4"/>
      <c r="MDW90" s="4"/>
      <c r="MDX90" s="4"/>
      <c r="MDY90" s="4"/>
      <c r="MDZ90" s="4"/>
      <c r="MEA90" s="4"/>
      <c r="MEB90" s="4"/>
      <c r="MEC90" s="4"/>
      <c r="MED90" s="4"/>
      <c r="MEE90" s="4"/>
      <c r="MEF90" s="4"/>
      <c r="MEG90" s="4"/>
      <c r="MEH90" s="4"/>
      <c r="MEI90" s="4"/>
      <c r="MEJ90" s="4"/>
      <c r="MEK90" s="4"/>
      <c r="MEL90" s="4"/>
      <c r="MEM90" s="4"/>
      <c r="MEN90" s="4"/>
      <c r="MEO90" s="4"/>
      <c r="MEP90" s="4"/>
      <c r="MEQ90" s="4"/>
      <c r="MER90" s="4"/>
      <c r="MES90" s="4"/>
      <c r="MET90" s="4"/>
      <c r="MEU90" s="4"/>
      <c r="MEV90" s="4"/>
      <c r="MEW90" s="4"/>
      <c r="MEX90" s="4"/>
      <c r="MEY90" s="4"/>
      <c r="MEZ90" s="4"/>
      <c r="MFA90" s="4"/>
      <c r="MFB90" s="4"/>
      <c r="MFC90" s="4"/>
      <c r="MFD90" s="4"/>
      <c r="MFE90" s="4"/>
      <c r="MFF90" s="4"/>
      <c r="MFG90" s="4"/>
      <c r="MFH90" s="4"/>
      <c r="MFI90" s="4"/>
      <c r="MFJ90" s="4"/>
      <c r="MFK90" s="4"/>
      <c r="MFL90" s="4"/>
      <c r="MFM90" s="4"/>
      <c r="MFN90" s="4"/>
      <c r="MFO90" s="4"/>
      <c r="MFP90" s="4"/>
      <c r="MFQ90" s="4"/>
      <c r="MFR90" s="4"/>
      <c r="MFS90" s="4"/>
      <c r="MFT90" s="4"/>
      <c r="MFU90" s="4"/>
      <c r="MFV90" s="4"/>
      <c r="MFW90" s="4"/>
      <c r="MFX90" s="4"/>
      <c r="MFY90" s="4"/>
      <c r="MFZ90" s="4"/>
      <c r="MGA90" s="4"/>
      <c r="MGB90" s="4"/>
      <c r="MGC90" s="4"/>
      <c r="MGD90" s="4"/>
      <c r="MGE90" s="4"/>
      <c r="MGF90" s="4"/>
      <c r="MGG90" s="4"/>
      <c r="MGH90" s="4"/>
      <c r="MGI90" s="4"/>
      <c r="MGJ90" s="4"/>
      <c r="MGK90" s="4"/>
      <c r="MGL90" s="4"/>
      <c r="MGM90" s="4"/>
      <c r="MGN90" s="4"/>
      <c r="MGO90" s="4"/>
      <c r="MGP90" s="4"/>
      <c r="MGQ90" s="4"/>
      <c r="MGR90" s="4"/>
      <c r="MGS90" s="4"/>
      <c r="MGT90" s="4"/>
      <c r="MGU90" s="4"/>
      <c r="MGV90" s="4"/>
      <c r="MGW90" s="4"/>
      <c r="MGX90" s="4"/>
      <c r="MGY90" s="4"/>
      <c r="MGZ90" s="4"/>
      <c r="MHA90" s="4"/>
      <c r="MHB90" s="4"/>
      <c r="MHC90" s="4"/>
      <c r="MHD90" s="4"/>
      <c r="MHE90" s="4"/>
      <c r="MHF90" s="4"/>
      <c r="MHG90" s="4"/>
      <c r="MHH90" s="4"/>
      <c r="MHI90" s="4"/>
      <c r="MHJ90" s="4"/>
      <c r="MHK90" s="4"/>
      <c r="MHL90" s="4"/>
      <c r="MHM90" s="4"/>
      <c r="MHN90" s="4"/>
      <c r="MHO90" s="4"/>
      <c r="MHP90" s="4"/>
      <c r="MHQ90" s="4"/>
      <c r="MHR90" s="4"/>
      <c r="MHS90" s="4"/>
      <c r="MHT90" s="4"/>
      <c r="MHU90" s="4"/>
      <c r="MHV90" s="4"/>
      <c r="MHW90" s="4"/>
      <c r="MHX90" s="4"/>
      <c r="MHY90" s="4"/>
      <c r="MHZ90" s="4"/>
      <c r="MIA90" s="4"/>
      <c r="MIB90" s="4"/>
      <c r="MIC90" s="4"/>
      <c r="MID90" s="4"/>
      <c r="MIE90" s="4"/>
      <c r="MIF90" s="4"/>
      <c r="MIG90" s="4"/>
      <c r="MIH90" s="4"/>
      <c r="MII90" s="4"/>
      <c r="MIJ90" s="4"/>
      <c r="MIK90" s="4"/>
      <c r="MIL90" s="4"/>
      <c r="MIM90" s="4"/>
      <c r="MIN90" s="4"/>
      <c r="MIO90" s="4"/>
      <c r="MIP90" s="4"/>
      <c r="MIQ90" s="4"/>
      <c r="MIR90" s="4"/>
      <c r="MIS90" s="4"/>
      <c r="MIT90" s="4"/>
      <c r="MIU90" s="4"/>
      <c r="MIV90" s="4"/>
      <c r="MIW90" s="4"/>
      <c r="MIX90" s="4"/>
      <c r="MIY90" s="4"/>
      <c r="MIZ90" s="4"/>
      <c r="MJA90" s="4"/>
      <c r="MJB90" s="4"/>
      <c r="MJC90" s="4"/>
      <c r="MJD90" s="4"/>
      <c r="MJE90" s="4"/>
      <c r="MJF90" s="4"/>
      <c r="MJG90" s="4"/>
      <c r="MJH90" s="4"/>
      <c r="MJI90" s="4"/>
      <c r="MJJ90" s="4"/>
      <c r="MJK90" s="4"/>
      <c r="MJL90" s="4"/>
      <c r="MJM90" s="4"/>
      <c r="MJN90" s="4"/>
      <c r="MJO90" s="4"/>
      <c r="MJP90" s="4"/>
      <c r="MJQ90" s="4"/>
      <c r="MJR90" s="4"/>
      <c r="MJS90" s="4"/>
      <c r="MJT90" s="4"/>
      <c r="MJU90" s="4"/>
      <c r="MJV90" s="4"/>
      <c r="MJW90" s="4"/>
      <c r="MJX90" s="4"/>
      <c r="MJY90" s="4"/>
      <c r="MJZ90" s="4"/>
      <c r="MKA90" s="4"/>
      <c r="MKB90" s="4"/>
      <c r="MKC90" s="4"/>
      <c r="MKD90" s="4"/>
      <c r="MKE90" s="4"/>
      <c r="MKF90" s="4"/>
      <c r="MKG90" s="4"/>
      <c r="MKH90" s="4"/>
      <c r="MKI90" s="4"/>
      <c r="MKJ90" s="4"/>
      <c r="MKK90" s="4"/>
      <c r="MKL90" s="4"/>
      <c r="MKM90" s="4"/>
      <c r="MKN90" s="4"/>
      <c r="MKO90" s="4"/>
      <c r="MKP90" s="4"/>
      <c r="MKQ90" s="4"/>
      <c r="MKR90" s="4"/>
      <c r="MKS90" s="4"/>
      <c r="MKT90" s="4"/>
      <c r="MKU90" s="4"/>
      <c r="MKV90" s="4"/>
      <c r="MKW90" s="4"/>
      <c r="MKX90" s="4"/>
      <c r="MKY90" s="4"/>
      <c r="MKZ90" s="4"/>
      <c r="MLA90" s="4"/>
      <c r="MLB90" s="4"/>
      <c r="MLC90" s="4"/>
      <c r="MLD90" s="4"/>
      <c r="MLE90" s="4"/>
      <c r="MLF90" s="4"/>
      <c r="MLG90" s="4"/>
      <c r="MLH90" s="4"/>
      <c r="MLI90" s="4"/>
      <c r="MLJ90" s="4"/>
      <c r="MLK90" s="4"/>
      <c r="MLL90" s="4"/>
      <c r="MLM90" s="4"/>
      <c r="MLN90" s="4"/>
      <c r="MLO90" s="4"/>
      <c r="MLP90" s="4"/>
      <c r="MLQ90" s="4"/>
      <c r="MLR90" s="4"/>
      <c r="MLS90" s="4"/>
      <c r="MLT90" s="4"/>
      <c r="MLU90" s="4"/>
      <c r="MLV90" s="4"/>
      <c r="MLW90" s="4"/>
      <c r="MLX90" s="4"/>
      <c r="MLY90" s="4"/>
      <c r="MLZ90" s="4"/>
      <c r="MMA90" s="4"/>
      <c r="MMB90" s="4"/>
      <c r="MMC90" s="4"/>
      <c r="MMD90" s="4"/>
      <c r="MME90" s="4"/>
      <c r="MMF90" s="4"/>
      <c r="MMG90" s="4"/>
      <c r="MMH90" s="4"/>
      <c r="MMI90" s="4"/>
      <c r="MMJ90" s="4"/>
      <c r="MMK90" s="4"/>
      <c r="MML90" s="4"/>
      <c r="MMM90" s="4"/>
      <c r="MMN90" s="4"/>
      <c r="MMO90" s="4"/>
      <c r="MMP90" s="4"/>
      <c r="MMQ90" s="4"/>
      <c r="MMR90" s="4"/>
      <c r="MMS90" s="4"/>
      <c r="MMT90" s="4"/>
      <c r="MMU90" s="4"/>
      <c r="MMV90" s="4"/>
      <c r="MMW90" s="4"/>
      <c r="MMX90" s="4"/>
      <c r="MMY90" s="4"/>
      <c r="MMZ90" s="4"/>
      <c r="MNA90" s="4"/>
      <c r="MNB90" s="4"/>
      <c r="MNC90" s="4"/>
      <c r="MND90" s="4"/>
      <c r="MNE90" s="4"/>
      <c r="MNF90" s="4"/>
      <c r="MNG90" s="4"/>
      <c r="MNH90" s="4"/>
      <c r="MNI90" s="4"/>
      <c r="MNJ90" s="4"/>
      <c r="MNK90" s="4"/>
      <c r="MNL90" s="4"/>
      <c r="MNM90" s="4"/>
      <c r="MNN90" s="4"/>
      <c r="MNO90" s="4"/>
      <c r="MNP90" s="4"/>
      <c r="MNQ90" s="4"/>
      <c r="MNR90" s="4"/>
      <c r="MNS90" s="4"/>
      <c r="MNT90" s="4"/>
      <c r="MNU90" s="4"/>
      <c r="MNV90" s="4"/>
      <c r="MNW90" s="4"/>
      <c r="MNX90" s="4"/>
      <c r="MNY90" s="4"/>
      <c r="MNZ90" s="4"/>
      <c r="MOA90" s="4"/>
      <c r="MOB90" s="4"/>
      <c r="MOC90" s="4"/>
      <c r="MOD90" s="4"/>
      <c r="MOE90" s="4"/>
      <c r="MOF90" s="4"/>
      <c r="MOG90" s="4"/>
      <c r="MOH90" s="4"/>
      <c r="MOI90" s="4"/>
      <c r="MOJ90" s="4"/>
      <c r="MOK90" s="4"/>
      <c r="MOL90" s="4"/>
      <c r="MOM90" s="4"/>
      <c r="MON90" s="4"/>
      <c r="MOO90" s="4"/>
      <c r="MOP90" s="4"/>
      <c r="MOQ90" s="4"/>
      <c r="MOR90" s="4"/>
      <c r="MOS90" s="4"/>
      <c r="MOT90" s="4"/>
      <c r="MOU90" s="4"/>
      <c r="MOV90" s="4"/>
      <c r="MOW90" s="4"/>
      <c r="MOX90" s="4"/>
      <c r="MOY90" s="4"/>
      <c r="MOZ90" s="4"/>
      <c r="MPA90" s="4"/>
      <c r="MPB90" s="4"/>
      <c r="MPC90" s="4"/>
      <c r="MPD90" s="4"/>
      <c r="MPE90" s="4"/>
      <c r="MPF90" s="4"/>
      <c r="MPG90" s="4"/>
      <c r="MPH90" s="4"/>
      <c r="MPI90" s="4"/>
      <c r="MPJ90" s="4"/>
      <c r="MPK90" s="4"/>
      <c r="MPL90" s="4"/>
      <c r="MPM90" s="4"/>
      <c r="MPN90" s="4"/>
      <c r="MPO90" s="4"/>
      <c r="MPP90" s="4"/>
      <c r="MPQ90" s="4"/>
      <c r="MPR90" s="4"/>
      <c r="MPS90" s="4"/>
      <c r="MPT90" s="4"/>
      <c r="MPU90" s="4"/>
      <c r="MPV90" s="4"/>
      <c r="MPW90" s="4"/>
      <c r="MPX90" s="4"/>
      <c r="MPY90" s="4"/>
      <c r="MPZ90" s="4"/>
      <c r="MQA90" s="4"/>
      <c r="MQB90" s="4"/>
      <c r="MQC90" s="4"/>
      <c r="MQD90" s="4"/>
      <c r="MQE90" s="4"/>
      <c r="MQF90" s="4"/>
      <c r="MQG90" s="4"/>
      <c r="MQH90" s="4"/>
      <c r="MQI90" s="4"/>
      <c r="MQJ90" s="4"/>
      <c r="MQK90" s="4"/>
      <c r="MQL90" s="4"/>
      <c r="MQM90" s="4"/>
      <c r="MQN90" s="4"/>
      <c r="MQO90" s="4"/>
      <c r="MQP90" s="4"/>
      <c r="MQQ90" s="4"/>
      <c r="MQR90" s="4"/>
      <c r="MQS90" s="4"/>
      <c r="MQT90" s="4"/>
      <c r="MQU90" s="4"/>
      <c r="MQV90" s="4"/>
      <c r="MQW90" s="4"/>
      <c r="MQX90" s="4"/>
      <c r="MQY90" s="4"/>
      <c r="MQZ90" s="4"/>
      <c r="MRA90" s="4"/>
      <c r="MRB90" s="4"/>
      <c r="MRC90" s="4"/>
      <c r="MRD90" s="4"/>
      <c r="MRE90" s="4"/>
      <c r="MRF90" s="4"/>
      <c r="MRG90" s="4"/>
      <c r="MRH90" s="4"/>
      <c r="MRI90" s="4"/>
      <c r="MRJ90" s="4"/>
      <c r="MRK90" s="4"/>
      <c r="MRL90" s="4"/>
      <c r="MRM90" s="4"/>
      <c r="MRN90" s="4"/>
      <c r="MRO90" s="4"/>
      <c r="MRP90" s="4"/>
      <c r="MRQ90" s="4"/>
      <c r="MRR90" s="4"/>
      <c r="MRS90" s="4"/>
      <c r="MRT90" s="4"/>
      <c r="MRU90" s="4"/>
      <c r="MRV90" s="4"/>
      <c r="MRW90" s="4"/>
      <c r="MRX90" s="4"/>
      <c r="MRY90" s="4"/>
      <c r="MRZ90" s="4"/>
      <c r="MSA90" s="4"/>
      <c r="MSB90" s="4"/>
      <c r="MSC90" s="4"/>
      <c r="MSD90" s="4"/>
      <c r="MSE90" s="4"/>
      <c r="MSF90" s="4"/>
      <c r="MSG90" s="4"/>
      <c r="MSH90" s="4"/>
      <c r="MSI90" s="4"/>
      <c r="MSJ90" s="4"/>
      <c r="MSK90" s="4"/>
      <c r="MSL90" s="4"/>
      <c r="MSM90" s="4"/>
      <c r="MSN90" s="4"/>
      <c r="MSO90" s="4"/>
      <c r="MSP90" s="4"/>
      <c r="MSQ90" s="4"/>
      <c r="MSR90" s="4"/>
      <c r="MSS90" s="4"/>
      <c r="MST90" s="4"/>
      <c r="MSU90" s="4"/>
      <c r="MSV90" s="4"/>
      <c r="MSW90" s="4"/>
      <c r="MSX90" s="4"/>
      <c r="MSY90" s="4"/>
      <c r="MSZ90" s="4"/>
      <c r="MTA90" s="4"/>
      <c r="MTB90" s="4"/>
      <c r="MTC90" s="4"/>
      <c r="MTD90" s="4"/>
      <c r="MTE90" s="4"/>
      <c r="MTF90" s="4"/>
      <c r="MTG90" s="4"/>
      <c r="MTH90" s="4"/>
      <c r="MTI90" s="4"/>
      <c r="MTJ90" s="4"/>
      <c r="MTK90" s="4"/>
      <c r="MTL90" s="4"/>
      <c r="MTM90" s="4"/>
      <c r="MTN90" s="4"/>
      <c r="MTO90" s="4"/>
      <c r="MTP90" s="4"/>
      <c r="MTQ90" s="4"/>
      <c r="MTR90" s="4"/>
      <c r="MTS90" s="4"/>
      <c r="MTT90" s="4"/>
      <c r="MTU90" s="4"/>
      <c r="MTV90" s="4"/>
      <c r="MTW90" s="4"/>
      <c r="MTX90" s="4"/>
      <c r="MTY90" s="4"/>
      <c r="MTZ90" s="4"/>
      <c r="MUA90" s="4"/>
      <c r="MUB90" s="4"/>
      <c r="MUC90" s="4"/>
      <c r="MUD90" s="4"/>
      <c r="MUE90" s="4"/>
      <c r="MUF90" s="4"/>
      <c r="MUG90" s="4"/>
      <c r="MUH90" s="4"/>
      <c r="MUI90" s="4"/>
      <c r="MUJ90" s="4"/>
      <c r="MUK90" s="4"/>
      <c r="MUL90" s="4"/>
      <c r="MUM90" s="4"/>
      <c r="MUN90" s="4"/>
      <c r="MUO90" s="4"/>
      <c r="MUP90" s="4"/>
      <c r="MUQ90" s="4"/>
      <c r="MUR90" s="4"/>
      <c r="MUS90" s="4"/>
      <c r="MUT90" s="4"/>
      <c r="MUU90" s="4"/>
      <c r="MUV90" s="4"/>
      <c r="MUW90" s="4"/>
      <c r="MUX90" s="4"/>
      <c r="MUY90" s="4"/>
      <c r="MUZ90" s="4"/>
      <c r="MVA90" s="4"/>
      <c r="MVB90" s="4"/>
      <c r="MVC90" s="4"/>
      <c r="MVD90" s="4"/>
      <c r="MVE90" s="4"/>
      <c r="MVF90" s="4"/>
      <c r="MVG90" s="4"/>
      <c r="MVH90" s="4"/>
      <c r="MVI90" s="4"/>
      <c r="MVJ90" s="4"/>
      <c r="MVK90" s="4"/>
      <c r="MVL90" s="4"/>
      <c r="MVM90" s="4"/>
      <c r="MVN90" s="4"/>
      <c r="MVO90" s="4"/>
      <c r="MVP90" s="4"/>
      <c r="MVQ90" s="4"/>
      <c r="MVR90" s="4"/>
      <c r="MVS90" s="4"/>
      <c r="MVT90" s="4"/>
      <c r="MVU90" s="4"/>
      <c r="MVV90" s="4"/>
      <c r="MVW90" s="4"/>
      <c r="MVX90" s="4"/>
      <c r="MVY90" s="4"/>
      <c r="MVZ90" s="4"/>
      <c r="MWA90" s="4"/>
      <c r="MWB90" s="4"/>
      <c r="MWC90" s="4"/>
      <c r="MWD90" s="4"/>
      <c r="MWE90" s="4"/>
      <c r="MWF90" s="4"/>
      <c r="MWG90" s="4"/>
      <c r="MWH90" s="4"/>
      <c r="MWI90" s="4"/>
      <c r="MWJ90" s="4"/>
      <c r="MWK90" s="4"/>
      <c r="MWL90" s="4"/>
      <c r="MWM90" s="4"/>
      <c r="MWN90" s="4"/>
      <c r="MWO90" s="4"/>
      <c r="MWP90" s="4"/>
      <c r="MWQ90" s="4"/>
      <c r="MWR90" s="4"/>
      <c r="MWS90" s="4"/>
      <c r="MWT90" s="4"/>
      <c r="MWU90" s="4"/>
      <c r="MWV90" s="4"/>
      <c r="MWW90" s="4"/>
      <c r="MWX90" s="4"/>
      <c r="MWY90" s="4"/>
      <c r="MWZ90" s="4"/>
      <c r="MXA90" s="4"/>
      <c r="MXB90" s="4"/>
      <c r="MXC90" s="4"/>
      <c r="MXD90" s="4"/>
      <c r="MXE90" s="4"/>
      <c r="MXF90" s="4"/>
      <c r="MXG90" s="4"/>
      <c r="MXH90" s="4"/>
      <c r="MXI90" s="4"/>
      <c r="MXJ90" s="4"/>
      <c r="MXK90" s="4"/>
      <c r="MXL90" s="4"/>
      <c r="MXM90" s="4"/>
      <c r="MXN90" s="4"/>
      <c r="MXO90" s="4"/>
      <c r="MXP90" s="4"/>
      <c r="MXQ90" s="4"/>
      <c r="MXR90" s="4"/>
      <c r="MXS90" s="4"/>
      <c r="MXT90" s="4"/>
      <c r="MXU90" s="4"/>
      <c r="MXV90" s="4"/>
      <c r="MXW90" s="4"/>
      <c r="MXX90" s="4"/>
      <c r="MXY90" s="4"/>
      <c r="MXZ90" s="4"/>
      <c r="MYA90" s="4"/>
      <c r="MYB90" s="4"/>
      <c r="MYC90" s="4"/>
      <c r="MYD90" s="4"/>
      <c r="MYE90" s="4"/>
      <c r="MYF90" s="4"/>
      <c r="MYG90" s="4"/>
      <c r="MYH90" s="4"/>
      <c r="MYI90" s="4"/>
      <c r="MYJ90" s="4"/>
      <c r="MYK90" s="4"/>
      <c r="MYL90" s="4"/>
      <c r="MYM90" s="4"/>
      <c r="MYN90" s="4"/>
      <c r="MYO90" s="4"/>
      <c r="MYP90" s="4"/>
      <c r="MYQ90" s="4"/>
      <c r="MYR90" s="4"/>
      <c r="MYS90" s="4"/>
      <c r="MYT90" s="4"/>
      <c r="MYU90" s="4"/>
      <c r="MYV90" s="4"/>
      <c r="MYW90" s="4"/>
      <c r="MYX90" s="4"/>
      <c r="MYY90" s="4"/>
      <c r="MYZ90" s="4"/>
      <c r="MZA90" s="4"/>
      <c r="MZB90" s="4"/>
      <c r="MZC90" s="4"/>
      <c r="MZD90" s="4"/>
      <c r="MZE90" s="4"/>
      <c r="MZF90" s="4"/>
      <c r="MZG90" s="4"/>
      <c r="MZH90" s="4"/>
      <c r="MZI90" s="4"/>
      <c r="MZJ90" s="4"/>
      <c r="MZK90" s="4"/>
      <c r="MZL90" s="4"/>
      <c r="MZM90" s="4"/>
      <c r="MZN90" s="4"/>
      <c r="MZO90" s="4"/>
      <c r="MZP90" s="4"/>
      <c r="MZQ90" s="4"/>
      <c r="MZR90" s="4"/>
      <c r="MZS90" s="4"/>
      <c r="MZT90" s="4"/>
      <c r="MZU90" s="4"/>
      <c r="MZV90" s="4"/>
      <c r="MZW90" s="4"/>
      <c r="MZX90" s="4"/>
      <c r="MZY90" s="4"/>
      <c r="MZZ90" s="4"/>
      <c r="NAA90" s="4"/>
      <c r="NAB90" s="4"/>
      <c r="NAC90" s="4"/>
      <c r="NAD90" s="4"/>
      <c r="NAE90" s="4"/>
      <c r="NAF90" s="4"/>
      <c r="NAG90" s="4"/>
      <c r="NAH90" s="4"/>
      <c r="NAI90" s="4"/>
      <c r="NAJ90" s="4"/>
      <c r="NAK90" s="4"/>
      <c r="NAL90" s="4"/>
      <c r="NAM90" s="4"/>
      <c r="NAN90" s="4"/>
      <c r="NAO90" s="4"/>
      <c r="NAP90" s="4"/>
      <c r="NAQ90" s="4"/>
      <c r="NAR90" s="4"/>
      <c r="NAS90" s="4"/>
      <c r="NAT90" s="4"/>
      <c r="NAU90" s="4"/>
      <c r="NAV90" s="4"/>
      <c r="NAW90" s="4"/>
      <c r="NAX90" s="4"/>
      <c r="NAY90" s="4"/>
      <c r="NAZ90" s="4"/>
      <c r="NBA90" s="4"/>
      <c r="NBB90" s="4"/>
      <c r="NBC90" s="4"/>
      <c r="NBD90" s="4"/>
      <c r="NBE90" s="4"/>
      <c r="NBF90" s="4"/>
      <c r="NBG90" s="4"/>
      <c r="NBH90" s="4"/>
      <c r="NBI90" s="4"/>
      <c r="NBJ90" s="4"/>
      <c r="NBK90" s="4"/>
      <c r="NBL90" s="4"/>
      <c r="NBM90" s="4"/>
      <c r="NBN90" s="4"/>
      <c r="NBO90" s="4"/>
      <c r="NBP90" s="4"/>
      <c r="NBQ90" s="4"/>
      <c r="NBR90" s="4"/>
      <c r="NBS90" s="4"/>
      <c r="NBT90" s="4"/>
      <c r="NBU90" s="4"/>
      <c r="NBV90" s="4"/>
      <c r="NBW90" s="4"/>
      <c r="NBX90" s="4"/>
      <c r="NBY90" s="4"/>
      <c r="NBZ90" s="4"/>
      <c r="NCA90" s="4"/>
      <c r="NCB90" s="4"/>
      <c r="NCC90" s="4"/>
      <c r="NCD90" s="4"/>
      <c r="NCE90" s="4"/>
      <c r="NCF90" s="4"/>
      <c r="NCG90" s="4"/>
      <c r="NCH90" s="4"/>
      <c r="NCI90" s="4"/>
      <c r="NCJ90" s="4"/>
      <c r="NCK90" s="4"/>
      <c r="NCL90" s="4"/>
      <c r="NCM90" s="4"/>
      <c r="NCN90" s="4"/>
      <c r="NCO90" s="4"/>
      <c r="NCP90" s="4"/>
      <c r="NCQ90" s="4"/>
      <c r="NCR90" s="4"/>
      <c r="NCS90" s="4"/>
      <c r="NCT90" s="4"/>
      <c r="NCU90" s="4"/>
      <c r="NCV90" s="4"/>
      <c r="NCW90" s="4"/>
      <c r="NCX90" s="4"/>
      <c r="NCY90" s="4"/>
      <c r="NCZ90" s="4"/>
      <c r="NDA90" s="4"/>
      <c r="NDB90" s="4"/>
      <c r="NDC90" s="4"/>
      <c r="NDD90" s="4"/>
      <c r="NDE90" s="4"/>
      <c r="NDF90" s="4"/>
      <c r="NDG90" s="4"/>
      <c r="NDH90" s="4"/>
      <c r="NDI90" s="4"/>
      <c r="NDJ90" s="4"/>
      <c r="NDK90" s="4"/>
      <c r="NDL90" s="4"/>
      <c r="NDM90" s="4"/>
      <c r="NDN90" s="4"/>
      <c r="NDO90" s="4"/>
      <c r="NDP90" s="4"/>
      <c r="NDQ90" s="4"/>
      <c r="NDR90" s="4"/>
      <c r="NDS90" s="4"/>
      <c r="NDT90" s="4"/>
      <c r="NDU90" s="4"/>
      <c r="NDV90" s="4"/>
      <c r="NDW90" s="4"/>
      <c r="NDX90" s="4"/>
      <c r="NDY90" s="4"/>
      <c r="NDZ90" s="4"/>
      <c r="NEA90" s="4"/>
      <c r="NEB90" s="4"/>
      <c r="NEC90" s="4"/>
      <c r="NED90" s="4"/>
      <c r="NEE90" s="4"/>
      <c r="NEF90" s="4"/>
      <c r="NEG90" s="4"/>
      <c r="NEH90" s="4"/>
      <c r="NEI90" s="4"/>
      <c r="NEJ90" s="4"/>
      <c r="NEK90" s="4"/>
      <c r="NEL90" s="4"/>
      <c r="NEM90" s="4"/>
      <c r="NEN90" s="4"/>
      <c r="NEO90" s="4"/>
      <c r="NEP90" s="4"/>
      <c r="NEQ90" s="4"/>
      <c r="NER90" s="4"/>
      <c r="NES90" s="4"/>
      <c r="NET90" s="4"/>
      <c r="NEU90" s="4"/>
      <c r="NEV90" s="4"/>
      <c r="NEW90" s="4"/>
      <c r="NEX90" s="4"/>
      <c r="NEY90" s="4"/>
      <c r="NEZ90" s="4"/>
      <c r="NFA90" s="4"/>
      <c r="NFB90" s="4"/>
      <c r="NFC90" s="4"/>
      <c r="NFD90" s="4"/>
      <c r="NFE90" s="4"/>
      <c r="NFF90" s="4"/>
      <c r="NFG90" s="4"/>
      <c r="NFH90" s="4"/>
      <c r="NFI90" s="4"/>
      <c r="NFJ90" s="4"/>
      <c r="NFK90" s="4"/>
      <c r="NFL90" s="4"/>
      <c r="NFM90" s="4"/>
      <c r="NFN90" s="4"/>
      <c r="NFO90" s="4"/>
      <c r="NFP90" s="4"/>
      <c r="NFQ90" s="4"/>
      <c r="NFR90" s="4"/>
      <c r="NFS90" s="4"/>
      <c r="NFT90" s="4"/>
      <c r="NFU90" s="4"/>
      <c r="NFV90" s="4"/>
      <c r="NFW90" s="4"/>
      <c r="NFX90" s="4"/>
      <c r="NFY90" s="4"/>
      <c r="NFZ90" s="4"/>
      <c r="NGA90" s="4"/>
      <c r="NGB90" s="4"/>
      <c r="NGC90" s="4"/>
      <c r="NGD90" s="4"/>
      <c r="NGE90" s="4"/>
      <c r="NGF90" s="4"/>
      <c r="NGG90" s="4"/>
      <c r="NGH90" s="4"/>
      <c r="NGI90" s="4"/>
      <c r="NGJ90" s="4"/>
      <c r="NGK90" s="4"/>
      <c r="NGL90" s="4"/>
      <c r="NGM90" s="4"/>
      <c r="NGN90" s="4"/>
      <c r="NGO90" s="4"/>
      <c r="NGP90" s="4"/>
      <c r="NGQ90" s="4"/>
      <c r="NGR90" s="4"/>
      <c r="NGS90" s="4"/>
      <c r="NGT90" s="4"/>
      <c r="NGU90" s="4"/>
      <c r="NGV90" s="4"/>
      <c r="NGW90" s="4"/>
      <c r="NGX90" s="4"/>
      <c r="NGY90" s="4"/>
      <c r="NGZ90" s="4"/>
      <c r="NHA90" s="4"/>
      <c r="NHB90" s="4"/>
      <c r="NHC90" s="4"/>
      <c r="NHD90" s="4"/>
      <c r="NHE90" s="4"/>
      <c r="NHF90" s="4"/>
      <c r="NHG90" s="4"/>
      <c r="NHH90" s="4"/>
      <c r="NHI90" s="4"/>
      <c r="NHJ90" s="4"/>
      <c r="NHK90" s="4"/>
      <c r="NHL90" s="4"/>
      <c r="NHM90" s="4"/>
      <c r="NHN90" s="4"/>
      <c r="NHO90" s="4"/>
      <c r="NHP90" s="4"/>
      <c r="NHQ90" s="4"/>
      <c r="NHR90" s="4"/>
      <c r="NHS90" s="4"/>
      <c r="NHT90" s="4"/>
      <c r="NHU90" s="4"/>
      <c r="NHV90" s="4"/>
      <c r="NHW90" s="4"/>
      <c r="NHX90" s="4"/>
      <c r="NHY90" s="4"/>
      <c r="NHZ90" s="4"/>
      <c r="NIA90" s="4"/>
      <c r="NIB90" s="4"/>
      <c r="NIC90" s="4"/>
      <c r="NID90" s="4"/>
      <c r="NIE90" s="4"/>
      <c r="NIF90" s="4"/>
      <c r="NIG90" s="4"/>
      <c r="NIH90" s="4"/>
      <c r="NII90" s="4"/>
      <c r="NIJ90" s="4"/>
      <c r="NIK90" s="4"/>
      <c r="NIL90" s="4"/>
      <c r="NIM90" s="4"/>
      <c r="NIN90" s="4"/>
      <c r="NIO90" s="4"/>
      <c r="NIP90" s="4"/>
      <c r="NIQ90" s="4"/>
      <c r="NIR90" s="4"/>
      <c r="NIS90" s="4"/>
      <c r="NIT90" s="4"/>
      <c r="NIU90" s="4"/>
      <c r="NIV90" s="4"/>
      <c r="NIW90" s="4"/>
      <c r="NIX90" s="4"/>
      <c r="NIY90" s="4"/>
      <c r="NIZ90" s="4"/>
      <c r="NJA90" s="4"/>
      <c r="NJB90" s="4"/>
      <c r="NJC90" s="4"/>
      <c r="NJD90" s="4"/>
      <c r="NJE90" s="4"/>
      <c r="NJF90" s="4"/>
      <c r="NJG90" s="4"/>
      <c r="NJH90" s="4"/>
      <c r="NJI90" s="4"/>
      <c r="NJJ90" s="4"/>
      <c r="NJK90" s="4"/>
      <c r="NJL90" s="4"/>
      <c r="NJM90" s="4"/>
      <c r="NJN90" s="4"/>
      <c r="NJO90" s="4"/>
      <c r="NJP90" s="4"/>
      <c r="NJQ90" s="4"/>
      <c r="NJR90" s="4"/>
      <c r="NJS90" s="4"/>
      <c r="NJT90" s="4"/>
      <c r="NJU90" s="4"/>
      <c r="NJV90" s="4"/>
      <c r="NJW90" s="4"/>
      <c r="NJX90" s="4"/>
      <c r="NJY90" s="4"/>
      <c r="NJZ90" s="4"/>
      <c r="NKA90" s="4"/>
      <c r="NKB90" s="4"/>
      <c r="NKC90" s="4"/>
      <c r="NKD90" s="4"/>
      <c r="NKE90" s="4"/>
      <c r="NKF90" s="4"/>
      <c r="NKG90" s="4"/>
      <c r="NKH90" s="4"/>
      <c r="NKI90" s="4"/>
      <c r="NKJ90" s="4"/>
      <c r="NKK90" s="4"/>
      <c r="NKL90" s="4"/>
      <c r="NKM90" s="4"/>
      <c r="NKN90" s="4"/>
      <c r="NKO90" s="4"/>
      <c r="NKP90" s="4"/>
      <c r="NKQ90" s="4"/>
      <c r="NKR90" s="4"/>
      <c r="NKS90" s="4"/>
      <c r="NKT90" s="4"/>
      <c r="NKU90" s="4"/>
      <c r="NKV90" s="4"/>
      <c r="NKW90" s="4"/>
      <c r="NKX90" s="4"/>
      <c r="NKY90" s="4"/>
      <c r="NKZ90" s="4"/>
      <c r="NLA90" s="4"/>
      <c r="NLB90" s="4"/>
      <c r="NLC90" s="4"/>
      <c r="NLD90" s="4"/>
      <c r="NLE90" s="4"/>
      <c r="NLF90" s="4"/>
      <c r="NLG90" s="4"/>
      <c r="NLH90" s="4"/>
      <c r="NLI90" s="4"/>
      <c r="NLJ90" s="4"/>
      <c r="NLK90" s="4"/>
      <c r="NLL90" s="4"/>
      <c r="NLM90" s="4"/>
      <c r="NLN90" s="4"/>
      <c r="NLO90" s="4"/>
      <c r="NLP90" s="4"/>
      <c r="NLQ90" s="4"/>
      <c r="NLR90" s="4"/>
      <c r="NLS90" s="4"/>
      <c r="NLT90" s="4"/>
      <c r="NLU90" s="4"/>
      <c r="NLV90" s="4"/>
      <c r="NLW90" s="4"/>
      <c r="NLX90" s="4"/>
      <c r="NLY90" s="4"/>
      <c r="NLZ90" s="4"/>
      <c r="NMA90" s="4"/>
      <c r="NMB90" s="4"/>
      <c r="NMC90" s="4"/>
      <c r="NMD90" s="4"/>
      <c r="NME90" s="4"/>
      <c r="NMF90" s="4"/>
      <c r="NMG90" s="4"/>
      <c r="NMH90" s="4"/>
      <c r="NMI90" s="4"/>
      <c r="NMJ90" s="4"/>
      <c r="NMK90" s="4"/>
      <c r="NML90" s="4"/>
      <c r="NMM90" s="4"/>
      <c r="NMN90" s="4"/>
      <c r="NMO90" s="4"/>
      <c r="NMP90" s="4"/>
      <c r="NMQ90" s="4"/>
      <c r="NMR90" s="4"/>
      <c r="NMS90" s="4"/>
      <c r="NMT90" s="4"/>
      <c r="NMU90" s="4"/>
      <c r="NMV90" s="4"/>
      <c r="NMW90" s="4"/>
      <c r="NMX90" s="4"/>
      <c r="NMY90" s="4"/>
      <c r="NMZ90" s="4"/>
      <c r="NNA90" s="4"/>
      <c r="NNB90" s="4"/>
      <c r="NNC90" s="4"/>
      <c r="NND90" s="4"/>
      <c r="NNE90" s="4"/>
      <c r="NNF90" s="4"/>
      <c r="NNG90" s="4"/>
      <c r="NNH90" s="4"/>
      <c r="NNI90" s="4"/>
      <c r="NNJ90" s="4"/>
      <c r="NNK90" s="4"/>
      <c r="NNL90" s="4"/>
      <c r="NNM90" s="4"/>
      <c r="NNN90" s="4"/>
      <c r="NNO90" s="4"/>
      <c r="NNP90" s="4"/>
      <c r="NNQ90" s="4"/>
      <c r="NNR90" s="4"/>
      <c r="NNS90" s="4"/>
      <c r="NNT90" s="4"/>
      <c r="NNU90" s="4"/>
      <c r="NNV90" s="4"/>
      <c r="NNW90" s="4"/>
      <c r="NNX90" s="4"/>
      <c r="NNY90" s="4"/>
      <c r="NNZ90" s="4"/>
      <c r="NOA90" s="4"/>
      <c r="NOB90" s="4"/>
      <c r="NOC90" s="4"/>
      <c r="NOD90" s="4"/>
      <c r="NOE90" s="4"/>
      <c r="NOF90" s="4"/>
      <c r="NOG90" s="4"/>
      <c r="NOH90" s="4"/>
      <c r="NOI90" s="4"/>
      <c r="NOJ90" s="4"/>
      <c r="NOK90" s="4"/>
      <c r="NOL90" s="4"/>
      <c r="NOM90" s="4"/>
      <c r="NON90" s="4"/>
      <c r="NOO90" s="4"/>
      <c r="NOP90" s="4"/>
      <c r="NOQ90" s="4"/>
      <c r="NOR90" s="4"/>
      <c r="NOS90" s="4"/>
      <c r="NOT90" s="4"/>
      <c r="NOU90" s="4"/>
      <c r="NOV90" s="4"/>
      <c r="NOW90" s="4"/>
      <c r="NOX90" s="4"/>
      <c r="NOY90" s="4"/>
      <c r="NOZ90" s="4"/>
      <c r="NPA90" s="4"/>
      <c r="NPB90" s="4"/>
      <c r="NPC90" s="4"/>
      <c r="NPD90" s="4"/>
      <c r="NPE90" s="4"/>
      <c r="NPF90" s="4"/>
      <c r="NPG90" s="4"/>
      <c r="NPH90" s="4"/>
      <c r="NPI90" s="4"/>
      <c r="NPJ90" s="4"/>
      <c r="NPK90" s="4"/>
      <c r="NPL90" s="4"/>
      <c r="NPM90" s="4"/>
      <c r="NPN90" s="4"/>
      <c r="NPO90" s="4"/>
      <c r="NPP90" s="4"/>
      <c r="NPQ90" s="4"/>
      <c r="NPR90" s="4"/>
      <c r="NPS90" s="4"/>
      <c r="NPT90" s="4"/>
      <c r="NPU90" s="4"/>
      <c r="NPV90" s="4"/>
      <c r="NPW90" s="4"/>
      <c r="NPX90" s="4"/>
      <c r="NPY90" s="4"/>
      <c r="NPZ90" s="4"/>
      <c r="NQA90" s="4"/>
      <c r="NQB90" s="4"/>
      <c r="NQC90" s="4"/>
      <c r="NQD90" s="4"/>
      <c r="NQE90" s="4"/>
      <c r="NQF90" s="4"/>
      <c r="NQG90" s="4"/>
      <c r="NQH90" s="4"/>
      <c r="NQI90" s="4"/>
      <c r="NQJ90" s="4"/>
      <c r="NQK90" s="4"/>
      <c r="NQL90" s="4"/>
      <c r="NQM90" s="4"/>
      <c r="NQN90" s="4"/>
      <c r="NQO90" s="4"/>
      <c r="NQP90" s="4"/>
      <c r="NQQ90" s="4"/>
      <c r="NQR90" s="4"/>
      <c r="NQS90" s="4"/>
      <c r="NQT90" s="4"/>
      <c r="NQU90" s="4"/>
      <c r="NQV90" s="4"/>
      <c r="NQW90" s="4"/>
      <c r="NQX90" s="4"/>
      <c r="NQY90" s="4"/>
      <c r="NQZ90" s="4"/>
      <c r="NRA90" s="4"/>
      <c r="NRB90" s="4"/>
      <c r="NRC90" s="4"/>
      <c r="NRD90" s="4"/>
      <c r="NRE90" s="4"/>
      <c r="NRF90" s="4"/>
      <c r="NRG90" s="4"/>
      <c r="NRH90" s="4"/>
      <c r="NRI90" s="4"/>
      <c r="NRJ90" s="4"/>
      <c r="NRK90" s="4"/>
      <c r="NRL90" s="4"/>
      <c r="NRM90" s="4"/>
      <c r="NRN90" s="4"/>
      <c r="NRO90" s="4"/>
      <c r="NRP90" s="4"/>
      <c r="NRQ90" s="4"/>
      <c r="NRR90" s="4"/>
      <c r="NRS90" s="4"/>
      <c r="NRT90" s="4"/>
      <c r="NRU90" s="4"/>
      <c r="NRV90" s="4"/>
      <c r="NRW90" s="4"/>
      <c r="NRX90" s="4"/>
      <c r="NRY90" s="4"/>
      <c r="NRZ90" s="4"/>
      <c r="NSA90" s="4"/>
      <c r="NSB90" s="4"/>
      <c r="NSC90" s="4"/>
      <c r="NSD90" s="4"/>
      <c r="NSE90" s="4"/>
      <c r="NSF90" s="4"/>
      <c r="NSG90" s="4"/>
      <c r="NSH90" s="4"/>
      <c r="NSI90" s="4"/>
      <c r="NSJ90" s="4"/>
      <c r="NSK90" s="4"/>
      <c r="NSL90" s="4"/>
      <c r="NSM90" s="4"/>
      <c r="NSN90" s="4"/>
      <c r="NSO90" s="4"/>
      <c r="NSP90" s="4"/>
      <c r="NSQ90" s="4"/>
      <c r="NSR90" s="4"/>
      <c r="NSS90" s="4"/>
      <c r="NST90" s="4"/>
      <c r="NSU90" s="4"/>
      <c r="NSV90" s="4"/>
      <c r="NSW90" s="4"/>
      <c r="NSX90" s="4"/>
      <c r="NSY90" s="4"/>
      <c r="NSZ90" s="4"/>
      <c r="NTA90" s="4"/>
      <c r="NTB90" s="4"/>
      <c r="NTC90" s="4"/>
      <c r="NTD90" s="4"/>
      <c r="NTE90" s="4"/>
      <c r="NTF90" s="4"/>
      <c r="NTG90" s="4"/>
      <c r="NTH90" s="4"/>
      <c r="NTI90" s="4"/>
      <c r="NTJ90" s="4"/>
      <c r="NTK90" s="4"/>
      <c r="NTL90" s="4"/>
      <c r="NTM90" s="4"/>
      <c r="NTN90" s="4"/>
      <c r="NTO90" s="4"/>
      <c r="NTP90" s="4"/>
      <c r="NTQ90" s="4"/>
      <c r="NTR90" s="4"/>
      <c r="NTS90" s="4"/>
      <c r="NTT90" s="4"/>
      <c r="NTU90" s="4"/>
      <c r="NTV90" s="4"/>
      <c r="NTW90" s="4"/>
      <c r="NTX90" s="4"/>
      <c r="NTY90" s="4"/>
      <c r="NTZ90" s="4"/>
      <c r="NUA90" s="4"/>
      <c r="NUB90" s="4"/>
      <c r="NUC90" s="4"/>
      <c r="NUD90" s="4"/>
      <c r="NUE90" s="4"/>
      <c r="NUF90" s="4"/>
      <c r="NUG90" s="4"/>
      <c r="NUH90" s="4"/>
      <c r="NUI90" s="4"/>
      <c r="NUJ90" s="4"/>
      <c r="NUK90" s="4"/>
      <c r="NUL90" s="4"/>
      <c r="NUM90" s="4"/>
      <c r="NUN90" s="4"/>
      <c r="NUO90" s="4"/>
      <c r="NUP90" s="4"/>
      <c r="NUQ90" s="4"/>
      <c r="NUR90" s="4"/>
      <c r="NUS90" s="4"/>
      <c r="NUT90" s="4"/>
      <c r="NUU90" s="4"/>
      <c r="NUV90" s="4"/>
      <c r="NUW90" s="4"/>
      <c r="NUX90" s="4"/>
      <c r="NUY90" s="4"/>
      <c r="NUZ90" s="4"/>
      <c r="NVA90" s="4"/>
      <c r="NVB90" s="4"/>
      <c r="NVC90" s="4"/>
      <c r="NVD90" s="4"/>
      <c r="NVE90" s="4"/>
      <c r="NVF90" s="4"/>
      <c r="NVG90" s="4"/>
      <c r="NVH90" s="4"/>
      <c r="NVI90" s="4"/>
      <c r="NVJ90" s="4"/>
      <c r="NVK90" s="4"/>
      <c r="NVL90" s="4"/>
      <c r="NVM90" s="4"/>
      <c r="NVN90" s="4"/>
      <c r="NVO90" s="4"/>
      <c r="NVP90" s="4"/>
      <c r="NVQ90" s="4"/>
      <c r="NVR90" s="4"/>
      <c r="NVS90" s="4"/>
      <c r="NVT90" s="4"/>
      <c r="NVU90" s="4"/>
      <c r="NVV90" s="4"/>
      <c r="NVW90" s="4"/>
      <c r="NVX90" s="4"/>
      <c r="NVY90" s="4"/>
      <c r="NVZ90" s="4"/>
      <c r="NWA90" s="4"/>
      <c r="NWB90" s="4"/>
      <c r="NWC90" s="4"/>
      <c r="NWD90" s="4"/>
      <c r="NWE90" s="4"/>
      <c r="NWF90" s="4"/>
      <c r="NWG90" s="4"/>
      <c r="NWH90" s="4"/>
      <c r="NWI90" s="4"/>
      <c r="NWJ90" s="4"/>
      <c r="NWK90" s="4"/>
      <c r="NWL90" s="4"/>
      <c r="NWM90" s="4"/>
      <c r="NWN90" s="4"/>
      <c r="NWO90" s="4"/>
      <c r="NWP90" s="4"/>
      <c r="NWQ90" s="4"/>
      <c r="NWR90" s="4"/>
      <c r="NWS90" s="4"/>
      <c r="NWT90" s="4"/>
      <c r="NWU90" s="4"/>
      <c r="NWV90" s="4"/>
      <c r="NWW90" s="4"/>
      <c r="NWX90" s="4"/>
      <c r="NWY90" s="4"/>
      <c r="NWZ90" s="4"/>
      <c r="NXA90" s="4"/>
      <c r="NXB90" s="4"/>
      <c r="NXC90" s="4"/>
      <c r="NXD90" s="4"/>
      <c r="NXE90" s="4"/>
      <c r="NXF90" s="4"/>
      <c r="NXG90" s="4"/>
      <c r="NXH90" s="4"/>
      <c r="NXI90" s="4"/>
      <c r="NXJ90" s="4"/>
      <c r="NXK90" s="4"/>
      <c r="NXL90" s="4"/>
      <c r="NXM90" s="4"/>
      <c r="NXN90" s="4"/>
      <c r="NXO90" s="4"/>
      <c r="NXP90" s="4"/>
      <c r="NXQ90" s="4"/>
      <c r="NXR90" s="4"/>
      <c r="NXS90" s="4"/>
      <c r="NXT90" s="4"/>
      <c r="NXU90" s="4"/>
      <c r="NXV90" s="4"/>
      <c r="NXW90" s="4"/>
      <c r="NXX90" s="4"/>
      <c r="NXY90" s="4"/>
      <c r="NXZ90" s="4"/>
      <c r="NYA90" s="4"/>
      <c r="NYB90" s="4"/>
      <c r="NYC90" s="4"/>
      <c r="NYD90" s="4"/>
      <c r="NYE90" s="4"/>
      <c r="NYF90" s="4"/>
      <c r="NYG90" s="4"/>
      <c r="NYH90" s="4"/>
      <c r="NYI90" s="4"/>
      <c r="NYJ90" s="4"/>
      <c r="NYK90" s="4"/>
      <c r="NYL90" s="4"/>
      <c r="NYM90" s="4"/>
      <c r="NYN90" s="4"/>
      <c r="NYO90" s="4"/>
      <c r="NYP90" s="4"/>
      <c r="NYQ90" s="4"/>
      <c r="NYR90" s="4"/>
      <c r="NYS90" s="4"/>
      <c r="NYT90" s="4"/>
      <c r="NYU90" s="4"/>
      <c r="NYV90" s="4"/>
      <c r="NYW90" s="4"/>
      <c r="NYX90" s="4"/>
      <c r="NYY90" s="4"/>
      <c r="NYZ90" s="4"/>
      <c r="NZA90" s="4"/>
      <c r="NZB90" s="4"/>
      <c r="NZC90" s="4"/>
      <c r="NZD90" s="4"/>
      <c r="NZE90" s="4"/>
      <c r="NZF90" s="4"/>
      <c r="NZG90" s="4"/>
      <c r="NZH90" s="4"/>
      <c r="NZI90" s="4"/>
      <c r="NZJ90" s="4"/>
      <c r="NZK90" s="4"/>
      <c r="NZL90" s="4"/>
      <c r="NZM90" s="4"/>
      <c r="NZN90" s="4"/>
      <c r="NZO90" s="4"/>
      <c r="NZP90" s="4"/>
      <c r="NZQ90" s="4"/>
      <c r="NZR90" s="4"/>
      <c r="NZS90" s="4"/>
      <c r="NZT90" s="4"/>
      <c r="NZU90" s="4"/>
      <c r="NZV90" s="4"/>
      <c r="NZW90" s="4"/>
      <c r="NZX90" s="4"/>
      <c r="NZY90" s="4"/>
      <c r="NZZ90" s="4"/>
      <c r="OAA90" s="4"/>
      <c r="OAB90" s="4"/>
      <c r="OAC90" s="4"/>
      <c r="OAD90" s="4"/>
      <c r="OAE90" s="4"/>
      <c r="OAF90" s="4"/>
      <c r="OAG90" s="4"/>
      <c r="OAH90" s="4"/>
      <c r="OAI90" s="4"/>
      <c r="OAJ90" s="4"/>
      <c r="OAK90" s="4"/>
      <c r="OAL90" s="4"/>
      <c r="OAM90" s="4"/>
      <c r="OAN90" s="4"/>
      <c r="OAO90" s="4"/>
      <c r="OAP90" s="4"/>
      <c r="OAQ90" s="4"/>
      <c r="OAR90" s="4"/>
      <c r="OAS90" s="4"/>
      <c r="OAT90" s="4"/>
      <c r="OAU90" s="4"/>
      <c r="OAV90" s="4"/>
      <c r="OAW90" s="4"/>
      <c r="OAX90" s="4"/>
      <c r="OAY90" s="4"/>
      <c r="OAZ90" s="4"/>
      <c r="OBA90" s="4"/>
      <c r="OBB90" s="4"/>
      <c r="OBC90" s="4"/>
      <c r="OBD90" s="4"/>
      <c r="OBE90" s="4"/>
      <c r="OBF90" s="4"/>
      <c r="OBG90" s="4"/>
      <c r="OBH90" s="4"/>
      <c r="OBI90" s="4"/>
      <c r="OBJ90" s="4"/>
      <c r="OBK90" s="4"/>
      <c r="OBL90" s="4"/>
      <c r="OBM90" s="4"/>
      <c r="OBN90" s="4"/>
      <c r="OBO90" s="4"/>
      <c r="OBP90" s="4"/>
      <c r="OBQ90" s="4"/>
      <c r="OBR90" s="4"/>
      <c r="OBS90" s="4"/>
      <c r="OBT90" s="4"/>
      <c r="OBU90" s="4"/>
      <c r="OBV90" s="4"/>
      <c r="OBW90" s="4"/>
      <c r="OBX90" s="4"/>
      <c r="OBY90" s="4"/>
      <c r="OBZ90" s="4"/>
      <c r="OCA90" s="4"/>
      <c r="OCB90" s="4"/>
      <c r="OCC90" s="4"/>
      <c r="OCD90" s="4"/>
      <c r="OCE90" s="4"/>
      <c r="OCF90" s="4"/>
      <c r="OCG90" s="4"/>
      <c r="OCH90" s="4"/>
      <c r="OCI90" s="4"/>
      <c r="OCJ90" s="4"/>
      <c r="OCK90" s="4"/>
      <c r="OCL90" s="4"/>
      <c r="OCM90" s="4"/>
      <c r="OCN90" s="4"/>
      <c r="OCO90" s="4"/>
      <c r="OCP90" s="4"/>
      <c r="OCQ90" s="4"/>
      <c r="OCR90" s="4"/>
      <c r="OCS90" s="4"/>
      <c r="OCT90" s="4"/>
      <c r="OCU90" s="4"/>
      <c r="OCV90" s="4"/>
      <c r="OCW90" s="4"/>
      <c r="OCX90" s="4"/>
      <c r="OCY90" s="4"/>
      <c r="OCZ90" s="4"/>
      <c r="ODA90" s="4"/>
      <c r="ODB90" s="4"/>
      <c r="ODC90" s="4"/>
      <c r="ODD90" s="4"/>
      <c r="ODE90" s="4"/>
      <c r="ODF90" s="4"/>
      <c r="ODG90" s="4"/>
      <c r="ODH90" s="4"/>
      <c r="ODI90" s="4"/>
      <c r="ODJ90" s="4"/>
      <c r="ODK90" s="4"/>
      <c r="ODL90" s="4"/>
      <c r="ODM90" s="4"/>
      <c r="ODN90" s="4"/>
      <c r="ODO90" s="4"/>
      <c r="ODP90" s="4"/>
      <c r="ODQ90" s="4"/>
      <c r="ODR90" s="4"/>
      <c r="ODS90" s="4"/>
      <c r="ODT90" s="4"/>
      <c r="ODU90" s="4"/>
      <c r="ODV90" s="4"/>
      <c r="ODW90" s="4"/>
      <c r="ODX90" s="4"/>
      <c r="ODY90" s="4"/>
      <c r="ODZ90" s="4"/>
      <c r="OEA90" s="4"/>
      <c r="OEB90" s="4"/>
      <c r="OEC90" s="4"/>
      <c r="OED90" s="4"/>
      <c r="OEE90" s="4"/>
      <c r="OEF90" s="4"/>
      <c r="OEG90" s="4"/>
      <c r="OEH90" s="4"/>
      <c r="OEI90" s="4"/>
      <c r="OEJ90" s="4"/>
      <c r="OEK90" s="4"/>
      <c r="OEL90" s="4"/>
      <c r="OEM90" s="4"/>
      <c r="OEN90" s="4"/>
      <c r="OEO90" s="4"/>
      <c r="OEP90" s="4"/>
      <c r="OEQ90" s="4"/>
      <c r="OER90" s="4"/>
      <c r="OES90" s="4"/>
      <c r="OET90" s="4"/>
      <c r="OEU90" s="4"/>
      <c r="OEV90" s="4"/>
      <c r="OEW90" s="4"/>
      <c r="OEX90" s="4"/>
      <c r="OEY90" s="4"/>
      <c r="OEZ90" s="4"/>
      <c r="OFA90" s="4"/>
      <c r="OFB90" s="4"/>
      <c r="OFC90" s="4"/>
      <c r="OFD90" s="4"/>
      <c r="OFE90" s="4"/>
      <c r="OFF90" s="4"/>
      <c r="OFG90" s="4"/>
      <c r="OFH90" s="4"/>
      <c r="OFI90" s="4"/>
      <c r="OFJ90" s="4"/>
      <c r="OFK90" s="4"/>
      <c r="OFL90" s="4"/>
      <c r="OFM90" s="4"/>
      <c r="OFN90" s="4"/>
      <c r="OFO90" s="4"/>
      <c r="OFP90" s="4"/>
      <c r="OFQ90" s="4"/>
      <c r="OFR90" s="4"/>
      <c r="OFS90" s="4"/>
      <c r="OFT90" s="4"/>
      <c r="OFU90" s="4"/>
      <c r="OFV90" s="4"/>
      <c r="OFW90" s="4"/>
      <c r="OFX90" s="4"/>
      <c r="OFY90" s="4"/>
      <c r="OFZ90" s="4"/>
      <c r="OGA90" s="4"/>
      <c r="OGB90" s="4"/>
      <c r="OGC90" s="4"/>
      <c r="OGD90" s="4"/>
      <c r="OGE90" s="4"/>
      <c r="OGF90" s="4"/>
      <c r="OGG90" s="4"/>
      <c r="OGH90" s="4"/>
      <c r="OGI90" s="4"/>
      <c r="OGJ90" s="4"/>
      <c r="OGK90" s="4"/>
      <c r="OGL90" s="4"/>
      <c r="OGM90" s="4"/>
      <c r="OGN90" s="4"/>
      <c r="OGO90" s="4"/>
      <c r="OGP90" s="4"/>
      <c r="OGQ90" s="4"/>
      <c r="OGR90" s="4"/>
      <c r="OGS90" s="4"/>
      <c r="OGT90" s="4"/>
      <c r="OGU90" s="4"/>
      <c r="OGV90" s="4"/>
      <c r="OGW90" s="4"/>
      <c r="OGX90" s="4"/>
      <c r="OGY90" s="4"/>
      <c r="OGZ90" s="4"/>
      <c r="OHA90" s="4"/>
      <c r="OHB90" s="4"/>
      <c r="OHC90" s="4"/>
      <c r="OHD90" s="4"/>
      <c r="OHE90" s="4"/>
      <c r="OHF90" s="4"/>
      <c r="OHG90" s="4"/>
      <c r="OHH90" s="4"/>
      <c r="OHI90" s="4"/>
      <c r="OHJ90" s="4"/>
      <c r="OHK90" s="4"/>
      <c r="OHL90" s="4"/>
      <c r="OHM90" s="4"/>
      <c r="OHN90" s="4"/>
      <c r="OHO90" s="4"/>
      <c r="OHP90" s="4"/>
      <c r="OHQ90" s="4"/>
      <c r="OHR90" s="4"/>
      <c r="OHS90" s="4"/>
      <c r="OHT90" s="4"/>
      <c r="OHU90" s="4"/>
      <c r="OHV90" s="4"/>
      <c r="OHW90" s="4"/>
      <c r="OHX90" s="4"/>
      <c r="OHY90" s="4"/>
      <c r="OHZ90" s="4"/>
      <c r="OIA90" s="4"/>
      <c r="OIB90" s="4"/>
      <c r="OIC90" s="4"/>
      <c r="OID90" s="4"/>
      <c r="OIE90" s="4"/>
      <c r="OIF90" s="4"/>
      <c r="OIG90" s="4"/>
      <c r="OIH90" s="4"/>
      <c r="OII90" s="4"/>
      <c r="OIJ90" s="4"/>
      <c r="OIK90" s="4"/>
      <c r="OIL90" s="4"/>
      <c r="OIM90" s="4"/>
      <c r="OIN90" s="4"/>
      <c r="OIO90" s="4"/>
      <c r="OIP90" s="4"/>
      <c r="OIQ90" s="4"/>
      <c r="OIR90" s="4"/>
      <c r="OIS90" s="4"/>
      <c r="OIT90" s="4"/>
      <c r="OIU90" s="4"/>
      <c r="OIV90" s="4"/>
      <c r="OIW90" s="4"/>
      <c r="OIX90" s="4"/>
      <c r="OIY90" s="4"/>
      <c r="OIZ90" s="4"/>
      <c r="OJA90" s="4"/>
      <c r="OJB90" s="4"/>
      <c r="OJC90" s="4"/>
      <c r="OJD90" s="4"/>
      <c r="OJE90" s="4"/>
      <c r="OJF90" s="4"/>
      <c r="OJG90" s="4"/>
      <c r="OJH90" s="4"/>
      <c r="OJI90" s="4"/>
      <c r="OJJ90" s="4"/>
      <c r="OJK90" s="4"/>
      <c r="OJL90" s="4"/>
      <c r="OJM90" s="4"/>
      <c r="OJN90" s="4"/>
      <c r="OJO90" s="4"/>
      <c r="OJP90" s="4"/>
      <c r="OJQ90" s="4"/>
      <c r="OJR90" s="4"/>
      <c r="OJS90" s="4"/>
      <c r="OJT90" s="4"/>
      <c r="OJU90" s="4"/>
      <c r="OJV90" s="4"/>
      <c r="OJW90" s="4"/>
      <c r="OJX90" s="4"/>
      <c r="OJY90" s="4"/>
      <c r="OJZ90" s="4"/>
      <c r="OKA90" s="4"/>
      <c r="OKB90" s="4"/>
      <c r="OKC90" s="4"/>
      <c r="OKD90" s="4"/>
      <c r="OKE90" s="4"/>
      <c r="OKF90" s="4"/>
      <c r="OKG90" s="4"/>
      <c r="OKH90" s="4"/>
      <c r="OKI90" s="4"/>
      <c r="OKJ90" s="4"/>
      <c r="OKK90" s="4"/>
      <c r="OKL90" s="4"/>
      <c r="OKM90" s="4"/>
      <c r="OKN90" s="4"/>
      <c r="OKO90" s="4"/>
      <c r="OKP90" s="4"/>
      <c r="OKQ90" s="4"/>
      <c r="OKR90" s="4"/>
      <c r="OKS90" s="4"/>
      <c r="OKT90" s="4"/>
      <c r="OKU90" s="4"/>
      <c r="OKV90" s="4"/>
      <c r="OKW90" s="4"/>
      <c r="OKX90" s="4"/>
      <c r="OKY90" s="4"/>
      <c r="OKZ90" s="4"/>
      <c r="OLA90" s="4"/>
      <c r="OLB90" s="4"/>
      <c r="OLC90" s="4"/>
      <c r="OLD90" s="4"/>
      <c r="OLE90" s="4"/>
      <c r="OLF90" s="4"/>
      <c r="OLG90" s="4"/>
      <c r="OLH90" s="4"/>
      <c r="OLI90" s="4"/>
      <c r="OLJ90" s="4"/>
      <c r="OLK90" s="4"/>
      <c r="OLL90" s="4"/>
      <c r="OLM90" s="4"/>
      <c r="OLN90" s="4"/>
      <c r="OLO90" s="4"/>
      <c r="OLP90" s="4"/>
      <c r="OLQ90" s="4"/>
      <c r="OLR90" s="4"/>
      <c r="OLS90" s="4"/>
      <c r="OLT90" s="4"/>
      <c r="OLU90" s="4"/>
      <c r="OLV90" s="4"/>
      <c r="OLW90" s="4"/>
      <c r="OLX90" s="4"/>
      <c r="OLY90" s="4"/>
      <c r="OLZ90" s="4"/>
      <c r="OMA90" s="4"/>
      <c r="OMB90" s="4"/>
      <c r="OMC90" s="4"/>
      <c r="OMD90" s="4"/>
      <c r="OME90" s="4"/>
      <c r="OMF90" s="4"/>
      <c r="OMG90" s="4"/>
      <c r="OMH90" s="4"/>
      <c r="OMI90" s="4"/>
      <c r="OMJ90" s="4"/>
      <c r="OMK90" s="4"/>
      <c r="OML90" s="4"/>
      <c r="OMM90" s="4"/>
      <c r="OMN90" s="4"/>
      <c r="OMO90" s="4"/>
      <c r="OMP90" s="4"/>
      <c r="OMQ90" s="4"/>
      <c r="OMR90" s="4"/>
      <c r="OMS90" s="4"/>
      <c r="OMT90" s="4"/>
      <c r="OMU90" s="4"/>
      <c r="OMV90" s="4"/>
      <c r="OMW90" s="4"/>
      <c r="OMX90" s="4"/>
      <c r="OMY90" s="4"/>
      <c r="OMZ90" s="4"/>
      <c r="ONA90" s="4"/>
      <c r="ONB90" s="4"/>
      <c r="ONC90" s="4"/>
      <c r="OND90" s="4"/>
      <c r="ONE90" s="4"/>
      <c r="ONF90" s="4"/>
      <c r="ONG90" s="4"/>
      <c r="ONH90" s="4"/>
      <c r="ONI90" s="4"/>
      <c r="ONJ90" s="4"/>
      <c r="ONK90" s="4"/>
      <c r="ONL90" s="4"/>
      <c r="ONM90" s="4"/>
      <c r="ONN90" s="4"/>
      <c r="ONO90" s="4"/>
      <c r="ONP90" s="4"/>
      <c r="ONQ90" s="4"/>
      <c r="ONR90" s="4"/>
      <c r="ONS90" s="4"/>
      <c r="ONT90" s="4"/>
      <c r="ONU90" s="4"/>
      <c r="ONV90" s="4"/>
      <c r="ONW90" s="4"/>
      <c r="ONX90" s="4"/>
      <c r="ONY90" s="4"/>
      <c r="ONZ90" s="4"/>
      <c r="OOA90" s="4"/>
      <c r="OOB90" s="4"/>
      <c r="OOC90" s="4"/>
      <c r="OOD90" s="4"/>
      <c r="OOE90" s="4"/>
      <c r="OOF90" s="4"/>
      <c r="OOG90" s="4"/>
      <c r="OOH90" s="4"/>
      <c r="OOI90" s="4"/>
      <c r="OOJ90" s="4"/>
      <c r="OOK90" s="4"/>
      <c r="OOL90" s="4"/>
      <c r="OOM90" s="4"/>
      <c r="OON90" s="4"/>
      <c r="OOO90" s="4"/>
      <c r="OOP90" s="4"/>
      <c r="OOQ90" s="4"/>
      <c r="OOR90" s="4"/>
      <c r="OOS90" s="4"/>
      <c r="OOT90" s="4"/>
      <c r="OOU90" s="4"/>
      <c r="OOV90" s="4"/>
      <c r="OOW90" s="4"/>
      <c r="OOX90" s="4"/>
      <c r="OOY90" s="4"/>
      <c r="OOZ90" s="4"/>
      <c r="OPA90" s="4"/>
      <c r="OPB90" s="4"/>
      <c r="OPC90" s="4"/>
      <c r="OPD90" s="4"/>
      <c r="OPE90" s="4"/>
      <c r="OPF90" s="4"/>
      <c r="OPG90" s="4"/>
      <c r="OPH90" s="4"/>
      <c r="OPI90" s="4"/>
      <c r="OPJ90" s="4"/>
      <c r="OPK90" s="4"/>
      <c r="OPL90" s="4"/>
      <c r="OPM90" s="4"/>
      <c r="OPN90" s="4"/>
      <c r="OPO90" s="4"/>
      <c r="OPP90" s="4"/>
      <c r="OPQ90" s="4"/>
      <c r="OPR90" s="4"/>
      <c r="OPS90" s="4"/>
      <c r="OPT90" s="4"/>
      <c r="OPU90" s="4"/>
      <c r="OPV90" s="4"/>
      <c r="OPW90" s="4"/>
      <c r="OPX90" s="4"/>
      <c r="OPY90" s="4"/>
      <c r="OPZ90" s="4"/>
      <c r="OQA90" s="4"/>
      <c r="OQB90" s="4"/>
      <c r="OQC90" s="4"/>
      <c r="OQD90" s="4"/>
      <c r="OQE90" s="4"/>
      <c r="OQF90" s="4"/>
      <c r="OQG90" s="4"/>
      <c r="OQH90" s="4"/>
      <c r="OQI90" s="4"/>
      <c r="OQJ90" s="4"/>
      <c r="OQK90" s="4"/>
      <c r="OQL90" s="4"/>
      <c r="OQM90" s="4"/>
      <c r="OQN90" s="4"/>
      <c r="OQO90" s="4"/>
      <c r="OQP90" s="4"/>
      <c r="OQQ90" s="4"/>
      <c r="OQR90" s="4"/>
      <c r="OQS90" s="4"/>
      <c r="OQT90" s="4"/>
      <c r="OQU90" s="4"/>
      <c r="OQV90" s="4"/>
      <c r="OQW90" s="4"/>
      <c r="OQX90" s="4"/>
      <c r="OQY90" s="4"/>
      <c r="OQZ90" s="4"/>
      <c r="ORA90" s="4"/>
      <c r="ORB90" s="4"/>
      <c r="ORC90" s="4"/>
      <c r="ORD90" s="4"/>
      <c r="ORE90" s="4"/>
      <c r="ORF90" s="4"/>
      <c r="ORG90" s="4"/>
      <c r="ORH90" s="4"/>
      <c r="ORI90" s="4"/>
      <c r="ORJ90" s="4"/>
      <c r="ORK90" s="4"/>
      <c r="ORL90" s="4"/>
      <c r="ORM90" s="4"/>
      <c r="ORN90" s="4"/>
      <c r="ORO90" s="4"/>
      <c r="ORP90" s="4"/>
      <c r="ORQ90" s="4"/>
      <c r="ORR90" s="4"/>
      <c r="ORS90" s="4"/>
      <c r="ORT90" s="4"/>
      <c r="ORU90" s="4"/>
      <c r="ORV90" s="4"/>
      <c r="ORW90" s="4"/>
      <c r="ORX90" s="4"/>
      <c r="ORY90" s="4"/>
      <c r="ORZ90" s="4"/>
      <c r="OSA90" s="4"/>
      <c r="OSB90" s="4"/>
      <c r="OSC90" s="4"/>
      <c r="OSD90" s="4"/>
      <c r="OSE90" s="4"/>
      <c r="OSF90" s="4"/>
      <c r="OSG90" s="4"/>
      <c r="OSH90" s="4"/>
      <c r="OSI90" s="4"/>
      <c r="OSJ90" s="4"/>
      <c r="OSK90" s="4"/>
      <c r="OSL90" s="4"/>
      <c r="OSM90" s="4"/>
      <c r="OSN90" s="4"/>
      <c r="OSO90" s="4"/>
      <c r="OSP90" s="4"/>
      <c r="OSQ90" s="4"/>
      <c r="OSR90" s="4"/>
      <c r="OSS90" s="4"/>
      <c r="OST90" s="4"/>
      <c r="OSU90" s="4"/>
      <c r="OSV90" s="4"/>
      <c r="OSW90" s="4"/>
      <c r="OSX90" s="4"/>
      <c r="OSY90" s="4"/>
      <c r="OSZ90" s="4"/>
      <c r="OTA90" s="4"/>
      <c r="OTB90" s="4"/>
      <c r="OTC90" s="4"/>
      <c r="OTD90" s="4"/>
      <c r="OTE90" s="4"/>
      <c r="OTF90" s="4"/>
      <c r="OTG90" s="4"/>
      <c r="OTH90" s="4"/>
      <c r="OTI90" s="4"/>
      <c r="OTJ90" s="4"/>
      <c r="OTK90" s="4"/>
      <c r="OTL90" s="4"/>
      <c r="OTM90" s="4"/>
      <c r="OTN90" s="4"/>
      <c r="OTO90" s="4"/>
      <c r="OTP90" s="4"/>
      <c r="OTQ90" s="4"/>
      <c r="OTR90" s="4"/>
      <c r="OTS90" s="4"/>
      <c r="OTT90" s="4"/>
      <c r="OTU90" s="4"/>
      <c r="OTV90" s="4"/>
      <c r="OTW90" s="4"/>
      <c r="OTX90" s="4"/>
      <c r="OTY90" s="4"/>
      <c r="OTZ90" s="4"/>
      <c r="OUA90" s="4"/>
      <c r="OUB90" s="4"/>
      <c r="OUC90" s="4"/>
      <c r="OUD90" s="4"/>
      <c r="OUE90" s="4"/>
      <c r="OUF90" s="4"/>
      <c r="OUG90" s="4"/>
      <c r="OUH90" s="4"/>
      <c r="OUI90" s="4"/>
      <c r="OUJ90" s="4"/>
      <c r="OUK90" s="4"/>
      <c r="OUL90" s="4"/>
      <c r="OUM90" s="4"/>
      <c r="OUN90" s="4"/>
      <c r="OUO90" s="4"/>
      <c r="OUP90" s="4"/>
      <c r="OUQ90" s="4"/>
      <c r="OUR90" s="4"/>
      <c r="OUS90" s="4"/>
      <c r="OUT90" s="4"/>
      <c r="OUU90" s="4"/>
      <c r="OUV90" s="4"/>
      <c r="OUW90" s="4"/>
      <c r="OUX90" s="4"/>
      <c r="OUY90" s="4"/>
      <c r="OUZ90" s="4"/>
      <c r="OVA90" s="4"/>
      <c r="OVB90" s="4"/>
      <c r="OVC90" s="4"/>
      <c r="OVD90" s="4"/>
      <c r="OVE90" s="4"/>
      <c r="OVF90" s="4"/>
      <c r="OVG90" s="4"/>
      <c r="OVH90" s="4"/>
      <c r="OVI90" s="4"/>
      <c r="OVJ90" s="4"/>
      <c r="OVK90" s="4"/>
      <c r="OVL90" s="4"/>
      <c r="OVM90" s="4"/>
      <c r="OVN90" s="4"/>
      <c r="OVO90" s="4"/>
      <c r="OVP90" s="4"/>
      <c r="OVQ90" s="4"/>
      <c r="OVR90" s="4"/>
      <c r="OVS90" s="4"/>
      <c r="OVT90" s="4"/>
      <c r="OVU90" s="4"/>
      <c r="OVV90" s="4"/>
      <c r="OVW90" s="4"/>
      <c r="OVX90" s="4"/>
      <c r="OVY90" s="4"/>
      <c r="OVZ90" s="4"/>
      <c r="OWA90" s="4"/>
      <c r="OWB90" s="4"/>
      <c r="OWC90" s="4"/>
      <c r="OWD90" s="4"/>
      <c r="OWE90" s="4"/>
      <c r="OWF90" s="4"/>
      <c r="OWG90" s="4"/>
      <c r="OWH90" s="4"/>
      <c r="OWI90" s="4"/>
      <c r="OWJ90" s="4"/>
      <c r="OWK90" s="4"/>
      <c r="OWL90" s="4"/>
      <c r="OWM90" s="4"/>
      <c r="OWN90" s="4"/>
      <c r="OWO90" s="4"/>
      <c r="OWP90" s="4"/>
      <c r="OWQ90" s="4"/>
      <c r="OWR90" s="4"/>
      <c r="OWS90" s="4"/>
      <c r="OWT90" s="4"/>
      <c r="OWU90" s="4"/>
      <c r="OWV90" s="4"/>
      <c r="OWW90" s="4"/>
      <c r="OWX90" s="4"/>
      <c r="OWY90" s="4"/>
      <c r="OWZ90" s="4"/>
      <c r="OXA90" s="4"/>
      <c r="OXB90" s="4"/>
      <c r="OXC90" s="4"/>
      <c r="OXD90" s="4"/>
      <c r="OXE90" s="4"/>
      <c r="OXF90" s="4"/>
      <c r="OXG90" s="4"/>
      <c r="OXH90" s="4"/>
      <c r="OXI90" s="4"/>
      <c r="OXJ90" s="4"/>
      <c r="OXK90" s="4"/>
      <c r="OXL90" s="4"/>
      <c r="OXM90" s="4"/>
      <c r="OXN90" s="4"/>
      <c r="OXO90" s="4"/>
      <c r="OXP90" s="4"/>
      <c r="OXQ90" s="4"/>
      <c r="OXR90" s="4"/>
      <c r="OXS90" s="4"/>
      <c r="OXT90" s="4"/>
      <c r="OXU90" s="4"/>
      <c r="OXV90" s="4"/>
      <c r="OXW90" s="4"/>
      <c r="OXX90" s="4"/>
      <c r="OXY90" s="4"/>
      <c r="OXZ90" s="4"/>
      <c r="OYA90" s="4"/>
      <c r="OYB90" s="4"/>
      <c r="OYC90" s="4"/>
      <c r="OYD90" s="4"/>
      <c r="OYE90" s="4"/>
      <c r="OYF90" s="4"/>
      <c r="OYG90" s="4"/>
      <c r="OYH90" s="4"/>
      <c r="OYI90" s="4"/>
      <c r="OYJ90" s="4"/>
      <c r="OYK90" s="4"/>
      <c r="OYL90" s="4"/>
      <c r="OYM90" s="4"/>
      <c r="OYN90" s="4"/>
      <c r="OYO90" s="4"/>
      <c r="OYP90" s="4"/>
      <c r="OYQ90" s="4"/>
      <c r="OYR90" s="4"/>
      <c r="OYS90" s="4"/>
      <c r="OYT90" s="4"/>
      <c r="OYU90" s="4"/>
      <c r="OYV90" s="4"/>
      <c r="OYW90" s="4"/>
      <c r="OYX90" s="4"/>
      <c r="OYY90" s="4"/>
      <c r="OYZ90" s="4"/>
      <c r="OZA90" s="4"/>
      <c r="OZB90" s="4"/>
      <c r="OZC90" s="4"/>
      <c r="OZD90" s="4"/>
      <c r="OZE90" s="4"/>
      <c r="OZF90" s="4"/>
      <c r="OZG90" s="4"/>
      <c r="OZH90" s="4"/>
      <c r="OZI90" s="4"/>
      <c r="OZJ90" s="4"/>
      <c r="OZK90" s="4"/>
      <c r="OZL90" s="4"/>
      <c r="OZM90" s="4"/>
      <c r="OZN90" s="4"/>
      <c r="OZO90" s="4"/>
      <c r="OZP90" s="4"/>
      <c r="OZQ90" s="4"/>
      <c r="OZR90" s="4"/>
      <c r="OZS90" s="4"/>
      <c r="OZT90" s="4"/>
      <c r="OZU90" s="4"/>
      <c r="OZV90" s="4"/>
      <c r="OZW90" s="4"/>
      <c r="OZX90" s="4"/>
      <c r="OZY90" s="4"/>
      <c r="OZZ90" s="4"/>
      <c r="PAA90" s="4"/>
      <c r="PAB90" s="4"/>
      <c r="PAC90" s="4"/>
      <c r="PAD90" s="4"/>
      <c r="PAE90" s="4"/>
      <c r="PAF90" s="4"/>
      <c r="PAG90" s="4"/>
      <c r="PAH90" s="4"/>
      <c r="PAI90" s="4"/>
      <c r="PAJ90" s="4"/>
      <c r="PAK90" s="4"/>
      <c r="PAL90" s="4"/>
      <c r="PAM90" s="4"/>
      <c r="PAN90" s="4"/>
      <c r="PAO90" s="4"/>
      <c r="PAP90" s="4"/>
      <c r="PAQ90" s="4"/>
      <c r="PAR90" s="4"/>
      <c r="PAS90" s="4"/>
      <c r="PAT90" s="4"/>
      <c r="PAU90" s="4"/>
      <c r="PAV90" s="4"/>
      <c r="PAW90" s="4"/>
      <c r="PAX90" s="4"/>
      <c r="PAY90" s="4"/>
      <c r="PAZ90" s="4"/>
      <c r="PBA90" s="4"/>
      <c r="PBB90" s="4"/>
      <c r="PBC90" s="4"/>
      <c r="PBD90" s="4"/>
      <c r="PBE90" s="4"/>
      <c r="PBF90" s="4"/>
      <c r="PBG90" s="4"/>
      <c r="PBH90" s="4"/>
      <c r="PBI90" s="4"/>
      <c r="PBJ90" s="4"/>
      <c r="PBK90" s="4"/>
      <c r="PBL90" s="4"/>
      <c r="PBM90" s="4"/>
      <c r="PBN90" s="4"/>
      <c r="PBO90" s="4"/>
      <c r="PBP90" s="4"/>
      <c r="PBQ90" s="4"/>
      <c r="PBR90" s="4"/>
      <c r="PBS90" s="4"/>
      <c r="PBT90" s="4"/>
      <c r="PBU90" s="4"/>
      <c r="PBV90" s="4"/>
      <c r="PBW90" s="4"/>
      <c r="PBX90" s="4"/>
      <c r="PBY90" s="4"/>
      <c r="PBZ90" s="4"/>
      <c r="PCA90" s="4"/>
      <c r="PCB90" s="4"/>
      <c r="PCC90" s="4"/>
      <c r="PCD90" s="4"/>
      <c r="PCE90" s="4"/>
      <c r="PCF90" s="4"/>
      <c r="PCG90" s="4"/>
      <c r="PCH90" s="4"/>
      <c r="PCI90" s="4"/>
      <c r="PCJ90" s="4"/>
      <c r="PCK90" s="4"/>
      <c r="PCL90" s="4"/>
      <c r="PCM90" s="4"/>
      <c r="PCN90" s="4"/>
      <c r="PCO90" s="4"/>
      <c r="PCP90" s="4"/>
      <c r="PCQ90" s="4"/>
      <c r="PCR90" s="4"/>
      <c r="PCS90" s="4"/>
      <c r="PCT90" s="4"/>
      <c r="PCU90" s="4"/>
      <c r="PCV90" s="4"/>
      <c r="PCW90" s="4"/>
      <c r="PCX90" s="4"/>
      <c r="PCY90" s="4"/>
      <c r="PCZ90" s="4"/>
      <c r="PDA90" s="4"/>
      <c r="PDB90" s="4"/>
      <c r="PDC90" s="4"/>
      <c r="PDD90" s="4"/>
      <c r="PDE90" s="4"/>
      <c r="PDF90" s="4"/>
      <c r="PDG90" s="4"/>
      <c r="PDH90" s="4"/>
      <c r="PDI90" s="4"/>
      <c r="PDJ90" s="4"/>
      <c r="PDK90" s="4"/>
      <c r="PDL90" s="4"/>
      <c r="PDM90" s="4"/>
      <c r="PDN90" s="4"/>
      <c r="PDO90" s="4"/>
      <c r="PDP90" s="4"/>
      <c r="PDQ90" s="4"/>
      <c r="PDR90" s="4"/>
      <c r="PDS90" s="4"/>
      <c r="PDT90" s="4"/>
      <c r="PDU90" s="4"/>
      <c r="PDV90" s="4"/>
      <c r="PDW90" s="4"/>
      <c r="PDX90" s="4"/>
      <c r="PDY90" s="4"/>
      <c r="PDZ90" s="4"/>
      <c r="PEA90" s="4"/>
      <c r="PEB90" s="4"/>
      <c r="PEC90" s="4"/>
      <c r="PED90" s="4"/>
      <c r="PEE90" s="4"/>
      <c r="PEF90" s="4"/>
      <c r="PEG90" s="4"/>
      <c r="PEH90" s="4"/>
      <c r="PEI90" s="4"/>
      <c r="PEJ90" s="4"/>
      <c r="PEK90" s="4"/>
      <c r="PEL90" s="4"/>
      <c r="PEM90" s="4"/>
      <c r="PEN90" s="4"/>
      <c r="PEO90" s="4"/>
      <c r="PEP90" s="4"/>
      <c r="PEQ90" s="4"/>
      <c r="PER90" s="4"/>
      <c r="PES90" s="4"/>
      <c r="PET90" s="4"/>
      <c r="PEU90" s="4"/>
      <c r="PEV90" s="4"/>
      <c r="PEW90" s="4"/>
      <c r="PEX90" s="4"/>
      <c r="PEY90" s="4"/>
      <c r="PEZ90" s="4"/>
      <c r="PFA90" s="4"/>
      <c r="PFB90" s="4"/>
      <c r="PFC90" s="4"/>
      <c r="PFD90" s="4"/>
      <c r="PFE90" s="4"/>
      <c r="PFF90" s="4"/>
      <c r="PFG90" s="4"/>
      <c r="PFH90" s="4"/>
      <c r="PFI90" s="4"/>
      <c r="PFJ90" s="4"/>
      <c r="PFK90" s="4"/>
      <c r="PFL90" s="4"/>
      <c r="PFM90" s="4"/>
      <c r="PFN90" s="4"/>
      <c r="PFO90" s="4"/>
      <c r="PFP90" s="4"/>
      <c r="PFQ90" s="4"/>
      <c r="PFR90" s="4"/>
      <c r="PFS90" s="4"/>
      <c r="PFT90" s="4"/>
      <c r="PFU90" s="4"/>
      <c r="PFV90" s="4"/>
      <c r="PFW90" s="4"/>
      <c r="PFX90" s="4"/>
      <c r="PFY90" s="4"/>
      <c r="PFZ90" s="4"/>
      <c r="PGA90" s="4"/>
      <c r="PGB90" s="4"/>
      <c r="PGC90" s="4"/>
      <c r="PGD90" s="4"/>
      <c r="PGE90" s="4"/>
      <c r="PGF90" s="4"/>
      <c r="PGG90" s="4"/>
      <c r="PGH90" s="4"/>
      <c r="PGI90" s="4"/>
      <c r="PGJ90" s="4"/>
      <c r="PGK90" s="4"/>
      <c r="PGL90" s="4"/>
      <c r="PGM90" s="4"/>
      <c r="PGN90" s="4"/>
      <c r="PGO90" s="4"/>
      <c r="PGP90" s="4"/>
      <c r="PGQ90" s="4"/>
      <c r="PGR90" s="4"/>
      <c r="PGS90" s="4"/>
      <c r="PGT90" s="4"/>
      <c r="PGU90" s="4"/>
      <c r="PGV90" s="4"/>
      <c r="PGW90" s="4"/>
      <c r="PGX90" s="4"/>
      <c r="PGY90" s="4"/>
      <c r="PGZ90" s="4"/>
      <c r="PHA90" s="4"/>
      <c r="PHB90" s="4"/>
      <c r="PHC90" s="4"/>
      <c r="PHD90" s="4"/>
      <c r="PHE90" s="4"/>
      <c r="PHF90" s="4"/>
      <c r="PHG90" s="4"/>
      <c r="PHH90" s="4"/>
      <c r="PHI90" s="4"/>
      <c r="PHJ90" s="4"/>
      <c r="PHK90" s="4"/>
      <c r="PHL90" s="4"/>
      <c r="PHM90" s="4"/>
      <c r="PHN90" s="4"/>
      <c r="PHO90" s="4"/>
      <c r="PHP90" s="4"/>
      <c r="PHQ90" s="4"/>
      <c r="PHR90" s="4"/>
      <c r="PHS90" s="4"/>
      <c r="PHT90" s="4"/>
      <c r="PHU90" s="4"/>
      <c r="PHV90" s="4"/>
      <c r="PHW90" s="4"/>
      <c r="PHX90" s="4"/>
      <c r="PHY90" s="4"/>
      <c r="PHZ90" s="4"/>
      <c r="PIA90" s="4"/>
      <c r="PIB90" s="4"/>
      <c r="PIC90" s="4"/>
      <c r="PID90" s="4"/>
      <c r="PIE90" s="4"/>
      <c r="PIF90" s="4"/>
      <c r="PIG90" s="4"/>
      <c r="PIH90" s="4"/>
      <c r="PII90" s="4"/>
      <c r="PIJ90" s="4"/>
      <c r="PIK90" s="4"/>
      <c r="PIL90" s="4"/>
      <c r="PIM90" s="4"/>
      <c r="PIN90" s="4"/>
      <c r="PIO90" s="4"/>
      <c r="PIP90" s="4"/>
      <c r="PIQ90" s="4"/>
      <c r="PIR90" s="4"/>
      <c r="PIS90" s="4"/>
      <c r="PIT90" s="4"/>
      <c r="PIU90" s="4"/>
      <c r="PIV90" s="4"/>
      <c r="PIW90" s="4"/>
      <c r="PIX90" s="4"/>
      <c r="PIY90" s="4"/>
      <c r="PIZ90" s="4"/>
      <c r="PJA90" s="4"/>
      <c r="PJB90" s="4"/>
      <c r="PJC90" s="4"/>
      <c r="PJD90" s="4"/>
      <c r="PJE90" s="4"/>
      <c r="PJF90" s="4"/>
      <c r="PJG90" s="4"/>
      <c r="PJH90" s="4"/>
      <c r="PJI90" s="4"/>
      <c r="PJJ90" s="4"/>
      <c r="PJK90" s="4"/>
      <c r="PJL90" s="4"/>
      <c r="PJM90" s="4"/>
      <c r="PJN90" s="4"/>
      <c r="PJO90" s="4"/>
      <c r="PJP90" s="4"/>
      <c r="PJQ90" s="4"/>
      <c r="PJR90" s="4"/>
      <c r="PJS90" s="4"/>
      <c r="PJT90" s="4"/>
      <c r="PJU90" s="4"/>
      <c r="PJV90" s="4"/>
      <c r="PJW90" s="4"/>
      <c r="PJX90" s="4"/>
      <c r="PJY90" s="4"/>
      <c r="PJZ90" s="4"/>
      <c r="PKA90" s="4"/>
      <c r="PKB90" s="4"/>
      <c r="PKC90" s="4"/>
      <c r="PKD90" s="4"/>
      <c r="PKE90" s="4"/>
      <c r="PKF90" s="4"/>
      <c r="PKG90" s="4"/>
      <c r="PKH90" s="4"/>
      <c r="PKI90" s="4"/>
      <c r="PKJ90" s="4"/>
      <c r="PKK90" s="4"/>
      <c r="PKL90" s="4"/>
      <c r="PKM90" s="4"/>
      <c r="PKN90" s="4"/>
      <c r="PKO90" s="4"/>
      <c r="PKP90" s="4"/>
      <c r="PKQ90" s="4"/>
      <c r="PKR90" s="4"/>
      <c r="PKS90" s="4"/>
      <c r="PKT90" s="4"/>
      <c r="PKU90" s="4"/>
      <c r="PKV90" s="4"/>
      <c r="PKW90" s="4"/>
      <c r="PKX90" s="4"/>
      <c r="PKY90" s="4"/>
      <c r="PKZ90" s="4"/>
      <c r="PLA90" s="4"/>
      <c r="PLB90" s="4"/>
      <c r="PLC90" s="4"/>
      <c r="PLD90" s="4"/>
      <c r="PLE90" s="4"/>
      <c r="PLF90" s="4"/>
      <c r="PLG90" s="4"/>
      <c r="PLH90" s="4"/>
      <c r="PLI90" s="4"/>
      <c r="PLJ90" s="4"/>
      <c r="PLK90" s="4"/>
      <c r="PLL90" s="4"/>
      <c r="PLM90" s="4"/>
      <c r="PLN90" s="4"/>
      <c r="PLO90" s="4"/>
      <c r="PLP90" s="4"/>
      <c r="PLQ90" s="4"/>
      <c r="PLR90" s="4"/>
      <c r="PLS90" s="4"/>
      <c r="PLT90" s="4"/>
      <c r="PLU90" s="4"/>
      <c r="PLV90" s="4"/>
      <c r="PLW90" s="4"/>
      <c r="PLX90" s="4"/>
      <c r="PLY90" s="4"/>
      <c r="PLZ90" s="4"/>
      <c r="PMA90" s="4"/>
      <c r="PMB90" s="4"/>
      <c r="PMC90" s="4"/>
      <c r="PMD90" s="4"/>
      <c r="PME90" s="4"/>
      <c r="PMF90" s="4"/>
      <c r="PMG90" s="4"/>
      <c r="PMH90" s="4"/>
      <c r="PMI90" s="4"/>
      <c r="PMJ90" s="4"/>
      <c r="PMK90" s="4"/>
      <c r="PML90" s="4"/>
      <c r="PMM90" s="4"/>
      <c r="PMN90" s="4"/>
      <c r="PMO90" s="4"/>
      <c r="PMP90" s="4"/>
      <c r="PMQ90" s="4"/>
      <c r="PMR90" s="4"/>
      <c r="PMS90" s="4"/>
      <c r="PMT90" s="4"/>
      <c r="PMU90" s="4"/>
      <c r="PMV90" s="4"/>
      <c r="PMW90" s="4"/>
      <c r="PMX90" s="4"/>
      <c r="PMY90" s="4"/>
      <c r="PMZ90" s="4"/>
      <c r="PNA90" s="4"/>
      <c r="PNB90" s="4"/>
      <c r="PNC90" s="4"/>
      <c r="PND90" s="4"/>
      <c r="PNE90" s="4"/>
      <c r="PNF90" s="4"/>
      <c r="PNG90" s="4"/>
      <c r="PNH90" s="4"/>
      <c r="PNI90" s="4"/>
      <c r="PNJ90" s="4"/>
      <c r="PNK90" s="4"/>
      <c r="PNL90" s="4"/>
      <c r="PNM90" s="4"/>
      <c r="PNN90" s="4"/>
      <c r="PNO90" s="4"/>
      <c r="PNP90" s="4"/>
      <c r="PNQ90" s="4"/>
      <c r="PNR90" s="4"/>
      <c r="PNS90" s="4"/>
      <c r="PNT90" s="4"/>
      <c r="PNU90" s="4"/>
      <c r="PNV90" s="4"/>
      <c r="PNW90" s="4"/>
      <c r="PNX90" s="4"/>
      <c r="PNY90" s="4"/>
      <c r="PNZ90" s="4"/>
      <c r="POA90" s="4"/>
      <c r="POB90" s="4"/>
      <c r="POC90" s="4"/>
      <c r="POD90" s="4"/>
      <c r="POE90" s="4"/>
      <c r="POF90" s="4"/>
      <c r="POG90" s="4"/>
      <c r="POH90" s="4"/>
      <c r="POI90" s="4"/>
      <c r="POJ90" s="4"/>
      <c r="POK90" s="4"/>
      <c r="POL90" s="4"/>
      <c r="POM90" s="4"/>
      <c r="PON90" s="4"/>
      <c r="POO90" s="4"/>
      <c r="POP90" s="4"/>
      <c r="POQ90" s="4"/>
      <c r="POR90" s="4"/>
      <c r="POS90" s="4"/>
      <c r="POT90" s="4"/>
      <c r="POU90" s="4"/>
      <c r="POV90" s="4"/>
      <c r="POW90" s="4"/>
      <c r="POX90" s="4"/>
      <c r="POY90" s="4"/>
      <c r="POZ90" s="4"/>
      <c r="PPA90" s="4"/>
      <c r="PPB90" s="4"/>
      <c r="PPC90" s="4"/>
      <c r="PPD90" s="4"/>
      <c r="PPE90" s="4"/>
      <c r="PPF90" s="4"/>
      <c r="PPG90" s="4"/>
      <c r="PPH90" s="4"/>
      <c r="PPI90" s="4"/>
      <c r="PPJ90" s="4"/>
      <c r="PPK90" s="4"/>
      <c r="PPL90" s="4"/>
      <c r="PPM90" s="4"/>
      <c r="PPN90" s="4"/>
      <c r="PPO90" s="4"/>
      <c r="PPP90" s="4"/>
      <c r="PPQ90" s="4"/>
      <c r="PPR90" s="4"/>
      <c r="PPS90" s="4"/>
      <c r="PPT90" s="4"/>
      <c r="PPU90" s="4"/>
      <c r="PPV90" s="4"/>
      <c r="PPW90" s="4"/>
      <c r="PPX90" s="4"/>
      <c r="PPY90" s="4"/>
      <c r="PPZ90" s="4"/>
      <c r="PQA90" s="4"/>
      <c r="PQB90" s="4"/>
      <c r="PQC90" s="4"/>
      <c r="PQD90" s="4"/>
      <c r="PQE90" s="4"/>
      <c r="PQF90" s="4"/>
      <c r="PQG90" s="4"/>
      <c r="PQH90" s="4"/>
      <c r="PQI90" s="4"/>
      <c r="PQJ90" s="4"/>
      <c r="PQK90" s="4"/>
      <c r="PQL90" s="4"/>
      <c r="PQM90" s="4"/>
      <c r="PQN90" s="4"/>
      <c r="PQO90" s="4"/>
      <c r="PQP90" s="4"/>
      <c r="PQQ90" s="4"/>
      <c r="PQR90" s="4"/>
      <c r="PQS90" s="4"/>
      <c r="PQT90" s="4"/>
      <c r="PQU90" s="4"/>
      <c r="PQV90" s="4"/>
      <c r="PQW90" s="4"/>
      <c r="PQX90" s="4"/>
      <c r="PQY90" s="4"/>
      <c r="PQZ90" s="4"/>
      <c r="PRA90" s="4"/>
      <c r="PRB90" s="4"/>
      <c r="PRC90" s="4"/>
      <c r="PRD90" s="4"/>
      <c r="PRE90" s="4"/>
      <c r="PRF90" s="4"/>
      <c r="PRG90" s="4"/>
      <c r="PRH90" s="4"/>
      <c r="PRI90" s="4"/>
      <c r="PRJ90" s="4"/>
      <c r="PRK90" s="4"/>
      <c r="PRL90" s="4"/>
      <c r="PRM90" s="4"/>
      <c r="PRN90" s="4"/>
      <c r="PRO90" s="4"/>
      <c r="PRP90" s="4"/>
      <c r="PRQ90" s="4"/>
      <c r="PRR90" s="4"/>
      <c r="PRS90" s="4"/>
      <c r="PRT90" s="4"/>
      <c r="PRU90" s="4"/>
      <c r="PRV90" s="4"/>
      <c r="PRW90" s="4"/>
      <c r="PRX90" s="4"/>
      <c r="PRY90" s="4"/>
      <c r="PRZ90" s="4"/>
      <c r="PSA90" s="4"/>
      <c r="PSB90" s="4"/>
      <c r="PSC90" s="4"/>
      <c r="PSD90" s="4"/>
      <c r="PSE90" s="4"/>
      <c r="PSF90" s="4"/>
      <c r="PSG90" s="4"/>
      <c r="PSH90" s="4"/>
      <c r="PSI90" s="4"/>
      <c r="PSJ90" s="4"/>
      <c r="PSK90" s="4"/>
      <c r="PSL90" s="4"/>
      <c r="PSM90" s="4"/>
      <c r="PSN90" s="4"/>
      <c r="PSO90" s="4"/>
      <c r="PSP90" s="4"/>
      <c r="PSQ90" s="4"/>
      <c r="PSR90" s="4"/>
      <c r="PSS90" s="4"/>
      <c r="PST90" s="4"/>
      <c r="PSU90" s="4"/>
      <c r="PSV90" s="4"/>
      <c r="PSW90" s="4"/>
      <c r="PSX90" s="4"/>
      <c r="PSY90" s="4"/>
      <c r="PSZ90" s="4"/>
      <c r="PTA90" s="4"/>
      <c r="PTB90" s="4"/>
      <c r="PTC90" s="4"/>
      <c r="PTD90" s="4"/>
      <c r="PTE90" s="4"/>
      <c r="PTF90" s="4"/>
      <c r="PTG90" s="4"/>
      <c r="PTH90" s="4"/>
      <c r="PTI90" s="4"/>
      <c r="PTJ90" s="4"/>
      <c r="PTK90" s="4"/>
      <c r="PTL90" s="4"/>
      <c r="PTM90" s="4"/>
      <c r="PTN90" s="4"/>
      <c r="PTO90" s="4"/>
      <c r="PTP90" s="4"/>
      <c r="PTQ90" s="4"/>
      <c r="PTR90" s="4"/>
      <c r="PTS90" s="4"/>
      <c r="PTT90" s="4"/>
      <c r="PTU90" s="4"/>
      <c r="PTV90" s="4"/>
      <c r="PTW90" s="4"/>
      <c r="PTX90" s="4"/>
      <c r="PTY90" s="4"/>
      <c r="PTZ90" s="4"/>
      <c r="PUA90" s="4"/>
      <c r="PUB90" s="4"/>
      <c r="PUC90" s="4"/>
      <c r="PUD90" s="4"/>
      <c r="PUE90" s="4"/>
      <c r="PUF90" s="4"/>
      <c r="PUG90" s="4"/>
      <c r="PUH90" s="4"/>
      <c r="PUI90" s="4"/>
      <c r="PUJ90" s="4"/>
      <c r="PUK90" s="4"/>
      <c r="PUL90" s="4"/>
      <c r="PUM90" s="4"/>
      <c r="PUN90" s="4"/>
      <c r="PUO90" s="4"/>
      <c r="PUP90" s="4"/>
      <c r="PUQ90" s="4"/>
      <c r="PUR90" s="4"/>
      <c r="PUS90" s="4"/>
      <c r="PUT90" s="4"/>
      <c r="PUU90" s="4"/>
      <c r="PUV90" s="4"/>
      <c r="PUW90" s="4"/>
      <c r="PUX90" s="4"/>
      <c r="PUY90" s="4"/>
      <c r="PUZ90" s="4"/>
      <c r="PVA90" s="4"/>
      <c r="PVB90" s="4"/>
      <c r="PVC90" s="4"/>
      <c r="PVD90" s="4"/>
      <c r="PVE90" s="4"/>
      <c r="PVF90" s="4"/>
      <c r="PVG90" s="4"/>
      <c r="PVH90" s="4"/>
      <c r="PVI90" s="4"/>
      <c r="PVJ90" s="4"/>
      <c r="PVK90" s="4"/>
      <c r="PVL90" s="4"/>
      <c r="PVM90" s="4"/>
      <c r="PVN90" s="4"/>
      <c r="PVO90" s="4"/>
      <c r="PVP90" s="4"/>
      <c r="PVQ90" s="4"/>
      <c r="PVR90" s="4"/>
      <c r="PVS90" s="4"/>
      <c r="PVT90" s="4"/>
      <c r="PVU90" s="4"/>
      <c r="PVV90" s="4"/>
      <c r="PVW90" s="4"/>
      <c r="PVX90" s="4"/>
      <c r="PVY90" s="4"/>
      <c r="PVZ90" s="4"/>
      <c r="PWA90" s="4"/>
      <c r="PWB90" s="4"/>
      <c r="PWC90" s="4"/>
      <c r="PWD90" s="4"/>
      <c r="PWE90" s="4"/>
      <c r="PWF90" s="4"/>
      <c r="PWG90" s="4"/>
      <c r="PWH90" s="4"/>
      <c r="PWI90" s="4"/>
      <c r="PWJ90" s="4"/>
      <c r="PWK90" s="4"/>
      <c r="PWL90" s="4"/>
      <c r="PWM90" s="4"/>
      <c r="PWN90" s="4"/>
      <c r="PWO90" s="4"/>
      <c r="PWP90" s="4"/>
      <c r="PWQ90" s="4"/>
      <c r="PWR90" s="4"/>
      <c r="PWS90" s="4"/>
      <c r="PWT90" s="4"/>
      <c r="PWU90" s="4"/>
      <c r="PWV90" s="4"/>
      <c r="PWW90" s="4"/>
      <c r="PWX90" s="4"/>
      <c r="PWY90" s="4"/>
      <c r="PWZ90" s="4"/>
      <c r="PXA90" s="4"/>
      <c r="PXB90" s="4"/>
      <c r="PXC90" s="4"/>
      <c r="PXD90" s="4"/>
      <c r="PXE90" s="4"/>
      <c r="PXF90" s="4"/>
      <c r="PXG90" s="4"/>
      <c r="PXH90" s="4"/>
      <c r="PXI90" s="4"/>
      <c r="PXJ90" s="4"/>
      <c r="PXK90" s="4"/>
      <c r="PXL90" s="4"/>
      <c r="PXM90" s="4"/>
      <c r="PXN90" s="4"/>
      <c r="PXO90" s="4"/>
      <c r="PXP90" s="4"/>
      <c r="PXQ90" s="4"/>
      <c r="PXR90" s="4"/>
      <c r="PXS90" s="4"/>
      <c r="PXT90" s="4"/>
      <c r="PXU90" s="4"/>
      <c r="PXV90" s="4"/>
      <c r="PXW90" s="4"/>
      <c r="PXX90" s="4"/>
      <c r="PXY90" s="4"/>
      <c r="PXZ90" s="4"/>
      <c r="PYA90" s="4"/>
      <c r="PYB90" s="4"/>
      <c r="PYC90" s="4"/>
      <c r="PYD90" s="4"/>
      <c r="PYE90" s="4"/>
      <c r="PYF90" s="4"/>
      <c r="PYG90" s="4"/>
      <c r="PYH90" s="4"/>
      <c r="PYI90" s="4"/>
      <c r="PYJ90" s="4"/>
      <c r="PYK90" s="4"/>
      <c r="PYL90" s="4"/>
      <c r="PYM90" s="4"/>
      <c r="PYN90" s="4"/>
      <c r="PYO90" s="4"/>
      <c r="PYP90" s="4"/>
      <c r="PYQ90" s="4"/>
      <c r="PYR90" s="4"/>
      <c r="PYS90" s="4"/>
      <c r="PYT90" s="4"/>
      <c r="PYU90" s="4"/>
      <c r="PYV90" s="4"/>
      <c r="PYW90" s="4"/>
      <c r="PYX90" s="4"/>
      <c r="PYY90" s="4"/>
      <c r="PYZ90" s="4"/>
      <c r="PZA90" s="4"/>
      <c r="PZB90" s="4"/>
      <c r="PZC90" s="4"/>
      <c r="PZD90" s="4"/>
      <c r="PZE90" s="4"/>
      <c r="PZF90" s="4"/>
      <c r="PZG90" s="4"/>
      <c r="PZH90" s="4"/>
      <c r="PZI90" s="4"/>
      <c r="PZJ90" s="4"/>
      <c r="PZK90" s="4"/>
      <c r="PZL90" s="4"/>
      <c r="PZM90" s="4"/>
      <c r="PZN90" s="4"/>
      <c r="PZO90" s="4"/>
      <c r="PZP90" s="4"/>
      <c r="PZQ90" s="4"/>
      <c r="PZR90" s="4"/>
      <c r="PZS90" s="4"/>
      <c r="PZT90" s="4"/>
      <c r="PZU90" s="4"/>
      <c r="PZV90" s="4"/>
      <c r="PZW90" s="4"/>
      <c r="PZX90" s="4"/>
      <c r="PZY90" s="4"/>
      <c r="PZZ90" s="4"/>
      <c r="QAA90" s="4"/>
      <c r="QAB90" s="4"/>
      <c r="QAC90" s="4"/>
      <c r="QAD90" s="4"/>
      <c r="QAE90" s="4"/>
      <c r="QAF90" s="4"/>
      <c r="QAG90" s="4"/>
      <c r="QAH90" s="4"/>
      <c r="QAI90" s="4"/>
      <c r="QAJ90" s="4"/>
      <c r="QAK90" s="4"/>
      <c r="QAL90" s="4"/>
      <c r="QAM90" s="4"/>
      <c r="QAN90" s="4"/>
      <c r="QAO90" s="4"/>
      <c r="QAP90" s="4"/>
      <c r="QAQ90" s="4"/>
      <c r="QAR90" s="4"/>
      <c r="QAS90" s="4"/>
      <c r="QAT90" s="4"/>
      <c r="QAU90" s="4"/>
      <c r="QAV90" s="4"/>
      <c r="QAW90" s="4"/>
      <c r="QAX90" s="4"/>
      <c r="QAY90" s="4"/>
      <c r="QAZ90" s="4"/>
      <c r="QBA90" s="4"/>
      <c r="QBB90" s="4"/>
      <c r="QBC90" s="4"/>
      <c r="QBD90" s="4"/>
      <c r="QBE90" s="4"/>
      <c r="QBF90" s="4"/>
      <c r="QBG90" s="4"/>
      <c r="QBH90" s="4"/>
      <c r="QBI90" s="4"/>
      <c r="QBJ90" s="4"/>
      <c r="QBK90" s="4"/>
      <c r="QBL90" s="4"/>
      <c r="QBM90" s="4"/>
      <c r="QBN90" s="4"/>
      <c r="QBO90" s="4"/>
      <c r="QBP90" s="4"/>
      <c r="QBQ90" s="4"/>
      <c r="QBR90" s="4"/>
      <c r="QBS90" s="4"/>
      <c r="QBT90" s="4"/>
      <c r="QBU90" s="4"/>
      <c r="QBV90" s="4"/>
      <c r="QBW90" s="4"/>
      <c r="QBX90" s="4"/>
      <c r="QBY90" s="4"/>
      <c r="QBZ90" s="4"/>
      <c r="QCA90" s="4"/>
      <c r="QCB90" s="4"/>
      <c r="QCC90" s="4"/>
      <c r="QCD90" s="4"/>
      <c r="QCE90" s="4"/>
      <c r="QCF90" s="4"/>
      <c r="QCG90" s="4"/>
      <c r="QCH90" s="4"/>
      <c r="QCI90" s="4"/>
      <c r="QCJ90" s="4"/>
      <c r="QCK90" s="4"/>
      <c r="QCL90" s="4"/>
      <c r="QCM90" s="4"/>
      <c r="QCN90" s="4"/>
      <c r="QCO90" s="4"/>
      <c r="QCP90" s="4"/>
      <c r="QCQ90" s="4"/>
      <c r="QCR90" s="4"/>
      <c r="QCS90" s="4"/>
      <c r="QCT90" s="4"/>
      <c r="QCU90" s="4"/>
      <c r="QCV90" s="4"/>
      <c r="QCW90" s="4"/>
      <c r="QCX90" s="4"/>
      <c r="QCY90" s="4"/>
      <c r="QCZ90" s="4"/>
      <c r="QDA90" s="4"/>
      <c r="QDB90" s="4"/>
      <c r="QDC90" s="4"/>
      <c r="QDD90" s="4"/>
      <c r="QDE90" s="4"/>
      <c r="QDF90" s="4"/>
      <c r="QDG90" s="4"/>
      <c r="QDH90" s="4"/>
      <c r="QDI90" s="4"/>
      <c r="QDJ90" s="4"/>
      <c r="QDK90" s="4"/>
      <c r="QDL90" s="4"/>
      <c r="QDM90" s="4"/>
      <c r="QDN90" s="4"/>
      <c r="QDO90" s="4"/>
      <c r="QDP90" s="4"/>
      <c r="QDQ90" s="4"/>
      <c r="QDR90" s="4"/>
      <c r="QDS90" s="4"/>
      <c r="QDT90" s="4"/>
      <c r="QDU90" s="4"/>
      <c r="QDV90" s="4"/>
      <c r="QDW90" s="4"/>
      <c r="QDX90" s="4"/>
      <c r="QDY90" s="4"/>
      <c r="QDZ90" s="4"/>
      <c r="QEA90" s="4"/>
      <c r="QEB90" s="4"/>
      <c r="QEC90" s="4"/>
      <c r="QED90" s="4"/>
      <c r="QEE90" s="4"/>
      <c r="QEF90" s="4"/>
      <c r="QEG90" s="4"/>
      <c r="QEH90" s="4"/>
      <c r="QEI90" s="4"/>
      <c r="QEJ90" s="4"/>
      <c r="QEK90" s="4"/>
      <c r="QEL90" s="4"/>
      <c r="QEM90" s="4"/>
      <c r="QEN90" s="4"/>
      <c r="QEO90" s="4"/>
      <c r="QEP90" s="4"/>
      <c r="QEQ90" s="4"/>
      <c r="QER90" s="4"/>
      <c r="QES90" s="4"/>
      <c r="QET90" s="4"/>
      <c r="QEU90" s="4"/>
      <c r="QEV90" s="4"/>
      <c r="QEW90" s="4"/>
      <c r="QEX90" s="4"/>
      <c r="QEY90" s="4"/>
      <c r="QEZ90" s="4"/>
      <c r="QFA90" s="4"/>
      <c r="QFB90" s="4"/>
      <c r="QFC90" s="4"/>
      <c r="QFD90" s="4"/>
      <c r="QFE90" s="4"/>
      <c r="QFF90" s="4"/>
      <c r="QFG90" s="4"/>
      <c r="QFH90" s="4"/>
      <c r="QFI90" s="4"/>
      <c r="QFJ90" s="4"/>
      <c r="QFK90" s="4"/>
      <c r="QFL90" s="4"/>
      <c r="QFM90" s="4"/>
      <c r="QFN90" s="4"/>
      <c r="QFO90" s="4"/>
      <c r="QFP90" s="4"/>
      <c r="QFQ90" s="4"/>
      <c r="QFR90" s="4"/>
      <c r="QFS90" s="4"/>
      <c r="QFT90" s="4"/>
      <c r="QFU90" s="4"/>
      <c r="QFV90" s="4"/>
      <c r="QFW90" s="4"/>
      <c r="QFX90" s="4"/>
      <c r="QFY90" s="4"/>
      <c r="QFZ90" s="4"/>
      <c r="QGA90" s="4"/>
      <c r="QGB90" s="4"/>
      <c r="QGC90" s="4"/>
      <c r="QGD90" s="4"/>
      <c r="QGE90" s="4"/>
      <c r="QGF90" s="4"/>
      <c r="QGG90" s="4"/>
      <c r="QGH90" s="4"/>
      <c r="QGI90" s="4"/>
      <c r="QGJ90" s="4"/>
      <c r="QGK90" s="4"/>
      <c r="QGL90" s="4"/>
      <c r="QGM90" s="4"/>
      <c r="QGN90" s="4"/>
      <c r="QGO90" s="4"/>
      <c r="QGP90" s="4"/>
      <c r="QGQ90" s="4"/>
      <c r="QGR90" s="4"/>
      <c r="QGS90" s="4"/>
      <c r="QGT90" s="4"/>
      <c r="QGU90" s="4"/>
      <c r="QGV90" s="4"/>
      <c r="QGW90" s="4"/>
      <c r="QGX90" s="4"/>
      <c r="QGY90" s="4"/>
      <c r="QGZ90" s="4"/>
      <c r="QHA90" s="4"/>
      <c r="QHB90" s="4"/>
      <c r="QHC90" s="4"/>
      <c r="QHD90" s="4"/>
      <c r="QHE90" s="4"/>
      <c r="QHF90" s="4"/>
      <c r="QHG90" s="4"/>
      <c r="QHH90" s="4"/>
      <c r="QHI90" s="4"/>
      <c r="QHJ90" s="4"/>
      <c r="QHK90" s="4"/>
      <c r="QHL90" s="4"/>
      <c r="QHM90" s="4"/>
      <c r="QHN90" s="4"/>
      <c r="QHO90" s="4"/>
      <c r="QHP90" s="4"/>
      <c r="QHQ90" s="4"/>
      <c r="QHR90" s="4"/>
      <c r="QHS90" s="4"/>
      <c r="QHT90" s="4"/>
      <c r="QHU90" s="4"/>
      <c r="QHV90" s="4"/>
      <c r="QHW90" s="4"/>
      <c r="QHX90" s="4"/>
      <c r="QHY90" s="4"/>
      <c r="QHZ90" s="4"/>
      <c r="QIA90" s="4"/>
      <c r="QIB90" s="4"/>
      <c r="QIC90" s="4"/>
      <c r="QID90" s="4"/>
      <c r="QIE90" s="4"/>
      <c r="QIF90" s="4"/>
      <c r="QIG90" s="4"/>
      <c r="QIH90" s="4"/>
      <c r="QII90" s="4"/>
      <c r="QIJ90" s="4"/>
      <c r="QIK90" s="4"/>
      <c r="QIL90" s="4"/>
      <c r="QIM90" s="4"/>
      <c r="QIN90" s="4"/>
      <c r="QIO90" s="4"/>
      <c r="QIP90" s="4"/>
      <c r="QIQ90" s="4"/>
      <c r="QIR90" s="4"/>
      <c r="QIS90" s="4"/>
      <c r="QIT90" s="4"/>
      <c r="QIU90" s="4"/>
      <c r="QIV90" s="4"/>
      <c r="QIW90" s="4"/>
      <c r="QIX90" s="4"/>
      <c r="QIY90" s="4"/>
      <c r="QIZ90" s="4"/>
      <c r="QJA90" s="4"/>
      <c r="QJB90" s="4"/>
      <c r="QJC90" s="4"/>
      <c r="QJD90" s="4"/>
      <c r="QJE90" s="4"/>
      <c r="QJF90" s="4"/>
      <c r="QJG90" s="4"/>
      <c r="QJH90" s="4"/>
      <c r="QJI90" s="4"/>
      <c r="QJJ90" s="4"/>
      <c r="QJK90" s="4"/>
      <c r="QJL90" s="4"/>
      <c r="QJM90" s="4"/>
      <c r="QJN90" s="4"/>
      <c r="QJO90" s="4"/>
      <c r="QJP90" s="4"/>
      <c r="QJQ90" s="4"/>
      <c r="QJR90" s="4"/>
      <c r="QJS90" s="4"/>
      <c r="QJT90" s="4"/>
      <c r="QJU90" s="4"/>
      <c r="QJV90" s="4"/>
      <c r="QJW90" s="4"/>
      <c r="QJX90" s="4"/>
      <c r="QJY90" s="4"/>
      <c r="QJZ90" s="4"/>
      <c r="QKA90" s="4"/>
      <c r="QKB90" s="4"/>
      <c r="QKC90" s="4"/>
      <c r="QKD90" s="4"/>
      <c r="QKE90" s="4"/>
      <c r="QKF90" s="4"/>
      <c r="QKG90" s="4"/>
      <c r="QKH90" s="4"/>
      <c r="QKI90" s="4"/>
      <c r="QKJ90" s="4"/>
      <c r="QKK90" s="4"/>
      <c r="QKL90" s="4"/>
      <c r="QKM90" s="4"/>
      <c r="QKN90" s="4"/>
      <c r="QKO90" s="4"/>
      <c r="QKP90" s="4"/>
      <c r="QKQ90" s="4"/>
      <c r="QKR90" s="4"/>
      <c r="QKS90" s="4"/>
      <c r="QKT90" s="4"/>
      <c r="QKU90" s="4"/>
      <c r="QKV90" s="4"/>
      <c r="QKW90" s="4"/>
      <c r="QKX90" s="4"/>
      <c r="QKY90" s="4"/>
      <c r="QKZ90" s="4"/>
      <c r="QLA90" s="4"/>
      <c r="QLB90" s="4"/>
      <c r="QLC90" s="4"/>
      <c r="QLD90" s="4"/>
      <c r="QLE90" s="4"/>
      <c r="QLF90" s="4"/>
      <c r="QLG90" s="4"/>
      <c r="QLH90" s="4"/>
      <c r="QLI90" s="4"/>
      <c r="QLJ90" s="4"/>
      <c r="QLK90" s="4"/>
      <c r="QLL90" s="4"/>
      <c r="QLM90" s="4"/>
      <c r="QLN90" s="4"/>
      <c r="QLO90" s="4"/>
      <c r="QLP90" s="4"/>
      <c r="QLQ90" s="4"/>
      <c r="QLR90" s="4"/>
      <c r="QLS90" s="4"/>
      <c r="QLT90" s="4"/>
      <c r="QLU90" s="4"/>
      <c r="QLV90" s="4"/>
      <c r="QLW90" s="4"/>
      <c r="QLX90" s="4"/>
      <c r="QLY90" s="4"/>
      <c r="QLZ90" s="4"/>
      <c r="QMA90" s="4"/>
      <c r="QMB90" s="4"/>
      <c r="QMC90" s="4"/>
      <c r="QMD90" s="4"/>
      <c r="QME90" s="4"/>
      <c r="QMF90" s="4"/>
      <c r="QMG90" s="4"/>
      <c r="QMH90" s="4"/>
      <c r="QMI90" s="4"/>
      <c r="QMJ90" s="4"/>
      <c r="QMK90" s="4"/>
      <c r="QML90" s="4"/>
      <c r="QMM90" s="4"/>
      <c r="QMN90" s="4"/>
      <c r="QMO90" s="4"/>
      <c r="QMP90" s="4"/>
      <c r="QMQ90" s="4"/>
      <c r="QMR90" s="4"/>
      <c r="QMS90" s="4"/>
      <c r="QMT90" s="4"/>
      <c r="QMU90" s="4"/>
      <c r="QMV90" s="4"/>
      <c r="QMW90" s="4"/>
      <c r="QMX90" s="4"/>
      <c r="QMY90" s="4"/>
      <c r="QMZ90" s="4"/>
      <c r="QNA90" s="4"/>
      <c r="QNB90" s="4"/>
      <c r="QNC90" s="4"/>
      <c r="QND90" s="4"/>
      <c r="QNE90" s="4"/>
      <c r="QNF90" s="4"/>
      <c r="QNG90" s="4"/>
      <c r="QNH90" s="4"/>
      <c r="QNI90" s="4"/>
      <c r="QNJ90" s="4"/>
      <c r="QNK90" s="4"/>
      <c r="QNL90" s="4"/>
      <c r="QNM90" s="4"/>
      <c r="QNN90" s="4"/>
      <c r="QNO90" s="4"/>
      <c r="QNP90" s="4"/>
      <c r="QNQ90" s="4"/>
      <c r="QNR90" s="4"/>
      <c r="QNS90" s="4"/>
      <c r="QNT90" s="4"/>
      <c r="QNU90" s="4"/>
      <c r="QNV90" s="4"/>
      <c r="QNW90" s="4"/>
      <c r="QNX90" s="4"/>
      <c r="QNY90" s="4"/>
      <c r="QNZ90" s="4"/>
      <c r="QOA90" s="4"/>
      <c r="QOB90" s="4"/>
      <c r="QOC90" s="4"/>
      <c r="QOD90" s="4"/>
      <c r="QOE90" s="4"/>
      <c r="QOF90" s="4"/>
      <c r="QOG90" s="4"/>
      <c r="QOH90" s="4"/>
      <c r="QOI90" s="4"/>
      <c r="QOJ90" s="4"/>
      <c r="QOK90" s="4"/>
      <c r="QOL90" s="4"/>
      <c r="QOM90" s="4"/>
      <c r="QON90" s="4"/>
      <c r="QOO90" s="4"/>
      <c r="QOP90" s="4"/>
      <c r="QOQ90" s="4"/>
      <c r="QOR90" s="4"/>
      <c r="QOS90" s="4"/>
      <c r="QOT90" s="4"/>
      <c r="QOU90" s="4"/>
      <c r="QOV90" s="4"/>
      <c r="QOW90" s="4"/>
      <c r="QOX90" s="4"/>
      <c r="QOY90" s="4"/>
      <c r="QOZ90" s="4"/>
      <c r="QPA90" s="4"/>
      <c r="QPB90" s="4"/>
      <c r="QPC90" s="4"/>
      <c r="QPD90" s="4"/>
      <c r="QPE90" s="4"/>
      <c r="QPF90" s="4"/>
      <c r="QPG90" s="4"/>
      <c r="QPH90" s="4"/>
      <c r="QPI90" s="4"/>
      <c r="QPJ90" s="4"/>
      <c r="QPK90" s="4"/>
      <c r="QPL90" s="4"/>
      <c r="QPM90" s="4"/>
      <c r="QPN90" s="4"/>
      <c r="QPO90" s="4"/>
      <c r="QPP90" s="4"/>
      <c r="QPQ90" s="4"/>
      <c r="QPR90" s="4"/>
      <c r="QPS90" s="4"/>
      <c r="QPT90" s="4"/>
      <c r="QPU90" s="4"/>
      <c r="QPV90" s="4"/>
      <c r="QPW90" s="4"/>
      <c r="QPX90" s="4"/>
      <c r="QPY90" s="4"/>
      <c r="QPZ90" s="4"/>
      <c r="QQA90" s="4"/>
      <c r="QQB90" s="4"/>
      <c r="QQC90" s="4"/>
      <c r="QQD90" s="4"/>
      <c r="QQE90" s="4"/>
      <c r="QQF90" s="4"/>
      <c r="QQG90" s="4"/>
      <c r="QQH90" s="4"/>
      <c r="QQI90" s="4"/>
      <c r="QQJ90" s="4"/>
      <c r="QQK90" s="4"/>
      <c r="QQL90" s="4"/>
      <c r="QQM90" s="4"/>
      <c r="QQN90" s="4"/>
      <c r="QQO90" s="4"/>
      <c r="QQP90" s="4"/>
      <c r="QQQ90" s="4"/>
      <c r="QQR90" s="4"/>
      <c r="QQS90" s="4"/>
      <c r="QQT90" s="4"/>
      <c r="QQU90" s="4"/>
      <c r="QQV90" s="4"/>
      <c r="QQW90" s="4"/>
      <c r="QQX90" s="4"/>
      <c r="QQY90" s="4"/>
      <c r="QQZ90" s="4"/>
      <c r="QRA90" s="4"/>
      <c r="QRB90" s="4"/>
      <c r="QRC90" s="4"/>
      <c r="QRD90" s="4"/>
      <c r="QRE90" s="4"/>
      <c r="QRF90" s="4"/>
      <c r="QRG90" s="4"/>
      <c r="QRH90" s="4"/>
      <c r="QRI90" s="4"/>
      <c r="QRJ90" s="4"/>
      <c r="QRK90" s="4"/>
      <c r="QRL90" s="4"/>
      <c r="QRM90" s="4"/>
      <c r="QRN90" s="4"/>
      <c r="QRO90" s="4"/>
      <c r="QRP90" s="4"/>
      <c r="QRQ90" s="4"/>
      <c r="QRR90" s="4"/>
      <c r="QRS90" s="4"/>
      <c r="QRT90" s="4"/>
      <c r="QRU90" s="4"/>
      <c r="QRV90" s="4"/>
      <c r="QRW90" s="4"/>
      <c r="QRX90" s="4"/>
      <c r="QRY90" s="4"/>
      <c r="QRZ90" s="4"/>
      <c r="QSA90" s="4"/>
      <c r="QSB90" s="4"/>
      <c r="QSC90" s="4"/>
      <c r="QSD90" s="4"/>
      <c r="QSE90" s="4"/>
      <c r="QSF90" s="4"/>
      <c r="QSG90" s="4"/>
      <c r="QSH90" s="4"/>
      <c r="QSI90" s="4"/>
      <c r="QSJ90" s="4"/>
      <c r="QSK90" s="4"/>
      <c r="QSL90" s="4"/>
      <c r="QSM90" s="4"/>
      <c r="QSN90" s="4"/>
      <c r="QSO90" s="4"/>
      <c r="QSP90" s="4"/>
      <c r="QSQ90" s="4"/>
      <c r="QSR90" s="4"/>
      <c r="QSS90" s="4"/>
      <c r="QST90" s="4"/>
      <c r="QSU90" s="4"/>
      <c r="QSV90" s="4"/>
      <c r="QSW90" s="4"/>
      <c r="QSX90" s="4"/>
      <c r="QSY90" s="4"/>
      <c r="QSZ90" s="4"/>
      <c r="QTA90" s="4"/>
      <c r="QTB90" s="4"/>
      <c r="QTC90" s="4"/>
      <c r="QTD90" s="4"/>
      <c r="QTE90" s="4"/>
      <c r="QTF90" s="4"/>
      <c r="QTG90" s="4"/>
      <c r="QTH90" s="4"/>
      <c r="QTI90" s="4"/>
      <c r="QTJ90" s="4"/>
      <c r="QTK90" s="4"/>
      <c r="QTL90" s="4"/>
      <c r="QTM90" s="4"/>
      <c r="QTN90" s="4"/>
      <c r="QTO90" s="4"/>
      <c r="QTP90" s="4"/>
      <c r="QTQ90" s="4"/>
      <c r="QTR90" s="4"/>
      <c r="QTS90" s="4"/>
      <c r="QTT90" s="4"/>
      <c r="QTU90" s="4"/>
      <c r="QTV90" s="4"/>
      <c r="QTW90" s="4"/>
      <c r="QTX90" s="4"/>
      <c r="QTY90" s="4"/>
      <c r="QTZ90" s="4"/>
      <c r="QUA90" s="4"/>
      <c r="QUB90" s="4"/>
      <c r="QUC90" s="4"/>
      <c r="QUD90" s="4"/>
      <c r="QUE90" s="4"/>
      <c r="QUF90" s="4"/>
      <c r="QUG90" s="4"/>
      <c r="QUH90" s="4"/>
      <c r="QUI90" s="4"/>
      <c r="QUJ90" s="4"/>
      <c r="QUK90" s="4"/>
      <c r="QUL90" s="4"/>
      <c r="QUM90" s="4"/>
      <c r="QUN90" s="4"/>
      <c r="QUO90" s="4"/>
      <c r="QUP90" s="4"/>
      <c r="QUQ90" s="4"/>
      <c r="QUR90" s="4"/>
      <c r="QUS90" s="4"/>
      <c r="QUT90" s="4"/>
      <c r="QUU90" s="4"/>
      <c r="QUV90" s="4"/>
      <c r="QUW90" s="4"/>
      <c r="QUX90" s="4"/>
      <c r="QUY90" s="4"/>
      <c r="QUZ90" s="4"/>
      <c r="QVA90" s="4"/>
      <c r="QVB90" s="4"/>
      <c r="QVC90" s="4"/>
      <c r="QVD90" s="4"/>
      <c r="QVE90" s="4"/>
      <c r="QVF90" s="4"/>
      <c r="QVG90" s="4"/>
      <c r="QVH90" s="4"/>
      <c r="QVI90" s="4"/>
      <c r="QVJ90" s="4"/>
      <c r="QVK90" s="4"/>
      <c r="QVL90" s="4"/>
      <c r="QVM90" s="4"/>
      <c r="QVN90" s="4"/>
      <c r="QVO90" s="4"/>
      <c r="QVP90" s="4"/>
      <c r="QVQ90" s="4"/>
      <c r="QVR90" s="4"/>
      <c r="QVS90" s="4"/>
      <c r="QVT90" s="4"/>
      <c r="QVU90" s="4"/>
      <c r="QVV90" s="4"/>
      <c r="QVW90" s="4"/>
      <c r="QVX90" s="4"/>
      <c r="QVY90" s="4"/>
      <c r="QVZ90" s="4"/>
      <c r="QWA90" s="4"/>
      <c r="QWB90" s="4"/>
      <c r="QWC90" s="4"/>
      <c r="QWD90" s="4"/>
      <c r="QWE90" s="4"/>
      <c r="QWF90" s="4"/>
      <c r="QWG90" s="4"/>
      <c r="QWH90" s="4"/>
      <c r="QWI90" s="4"/>
      <c r="QWJ90" s="4"/>
      <c r="QWK90" s="4"/>
      <c r="QWL90" s="4"/>
      <c r="QWM90" s="4"/>
      <c r="QWN90" s="4"/>
      <c r="QWO90" s="4"/>
      <c r="QWP90" s="4"/>
      <c r="QWQ90" s="4"/>
      <c r="QWR90" s="4"/>
      <c r="QWS90" s="4"/>
      <c r="QWT90" s="4"/>
      <c r="QWU90" s="4"/>
      <c r="QWV90" s="4"/>
      <c r="QWW90" s="4"/>
      <c r="QWX90" s="4"/>
      <c r="QWY90" s="4"/>
      <c r="QWZ90" s="4"/>
      <c r="QXA90" s="4"/>
      <c r="QXB90" s="4"/>
      <c r="QXC90" s="4"/>
      <c r="QXD90" s="4"/>
      <c r="QXE90" s="4"/>
      <c r="QXF90" s="4"/>
      <c r="QXG90" s="4"/>
      <c r="QXH90" s="4"/>
      <c r="QXI90" s="4"/>
      <c r="QXJ90" s="4"/>
      <c r="QXK90" s="4"/>
      <c r="QXL90" s="4"/>
      <c r="QXM90" s="4"/>
      <c r="QXN90" s="4"/>
      <c r="QXO90" s="4"/>
      <c r="QXP90" s="4"/>
      <c r="QXQ90" s="4"/>
      <c r="QXR90" s="4"/>
      <c r="QXS90" s="4"/>
      <c r="QXT90" s="4"/>
      <c r="QXU90" s="4"/>
      <c r="QXV90" s="4"/>
      <c r="QXW90" s="4"/>
      <c r="QXX90" s="4"/>
      <c r="QXY90" s="4"/>
      <c r="QXZ90" s="4"/>
      <c r="QYA90" s="4"/>
      <c r="QYB90" s="4"/>
      <c r="QYC90" s="4"/>
      <c r="QYD90" s="4"/>
      <c r="QYE90" s="4"/>
      <c r="QYF90" s="4"/>
      <c r="QYG90" s="4"/>
      <c r="QYH90" s="4"/>
      <c r="QYI90" s="4"/>
      <c r="QYJ90" s="4"/>
      <c r="QYK90" s="4"/>
      <c r="QYL90" s="4"/>
      <c r="QYM90" s="4"/>
      <c r="QYN90" s="4"/>
      <c r="QYO90" s="4"/>
      <c r="QYP90" s="4"/>
      <c r="QYQ90" s="4"/>
      <c r="QYR90" s="4"/>
      <c r="QYS90" s="4"/>
      <c r="QYT90" s="4"/>
      <c r="QYU90" s="4"/>
      <c r="QYV90" s="4"/>
      <c r="QYW90" s="4"/>
      <c r="QYX90" s="4"/>
      <c r="QYY90" s="4"/>
      <c r="QYZ90" s="4"/>
      <c r="QZA90" s="4"/>
      <c r="QZB90" s="4"/>
      <c r="QZC90" s="4"/>
      <c r="QZD90" s="4"/>
      <c r="QZE90" s="4"/>
      <c r="QZF90" s="4"/>
      <c r="QZG90" s="4"/>
      <c r="QZH90" s="4"/>
      <c r="QZI90" s="4"/>
      <c r="QZJ90" s="4"/>
      <c r="QZK90" s="4"/>
      <c r="QZL90" s="4"/>
      <c r="QZM90" s="4"/>
      <c r="QZN90" s="4"/>
      <c r="QZO90" s="4"/>
      <c r="QZP90" s="4"/>
      <c r="QZQ90" s="4"/>
      <c r="QZR90" s="4"/>
      <c r="QZS90" s="4"/>
      <c r="QZT90" s="4"/>
      <c r="QZU90" s="4"/>
      <c r="QZV90" s="4"/>
      <c r="QZW90" s="4"/>
      <c r="QZX90" s="4"/>
      <c r="QZY90" s="4"/>
      <c r="QZZ90" s="4"/>
      <c r="RAA90" s="4"/>
      <c r="RAB90" s="4"/>
      <c r="RAC90" s="4"/>
      <c r="RAD90" s="4"/>
      <c r="RAE90" s="4"/>
      <c r="RAF90" s="4"/>
      <c r="RAG90" s="4"/>
      <c r="RAH90" s="4"/>
      <c r="RAI90" s="4"/>
      <c r="RAJ90" s="4"/>
      <c r="RAK90" s="4"/>
      <c r="RAL90" s="4"/>
      <c r="RAM90" s="4"/>
      <c r="RAN90" s="4"/>
      <c r="RAO90" s="4"/>
      <c r="RAP90" s="4"/>
      <c r="RAQ90" s="4"/>
      <c r="RAR90" s="4"/>
      <c r="RAS90" s="4"/>
      <c r="RAT90" s="4"/>
      <c r="RAU90" s="4"/>
      <c r="RAV90" s="4"/>
      <c r="RAW90" s="4"/>
      <c r="RAX90" s="4"/>
      <c r="RAY90" s="4"/>
      <c r="RAZ90" s="4"/>
      <c r="RBA90" s="4"/>
      <c r="RBB90" s="4"/>
      <c r="RBC90" s="4"/>
      <c r="RBD90" s="4"/>
      <c r="RBE90" s="4"/>
      <c r="RBF90" s="4"/>
      <c r="RBG90" s="4"/>
      <c r="RBH90" s="4"/>
      <c r="RBI90" s="4"/>
      <c r="RBJ90" s="4"/>
      <c r="RBK90" s="4"/>
      <c r="RBL90" s="4"/>
      <c r="RBM90" s="4"/>
      <c r="RBN90" s="4"/>
      <c r="RBO90" s="4"/>
      <c r="RBP90" s="4"/>
      <c r="RBQ90" s="4"/>
      <c r="RBR90" s="4"/>
      <c r="RBS90" s="4"/>
      <c r="RBT90" s="4"/>
      <c r="RBU90" s="4"/>
      <c r="RBV90" s="4"/>
      <c r="RBW90" s="4"/>
      <c r="RBX90" s="4"/>
      <c r="RBY90" s="4"/>
      <c r="RBZ90" s="4"/>
      <c r="RCA90" s="4"/>
      <c r="RCB90" s="4"/>
      <c r="RCC90" s="4"/>
      <c r="RCD90" s="4"/>
      <c r="RCE90" s="4"/>
      <c r="RCF90" s="4"/>
      <c r="RCG90" s="4"/>
      <c r="RCH90" s="4"/>
      <c r="RCI90" s="4"/>
      <c r="RCJ90" s="4"/>
      <c r="RCK90" s="4"/>
      <c r="RCL90" s="4"/>
      <c r="RCM90" s="4"/>
      <c r="RCN90" s="4"/>
      <c r="RCO90" s="4"/>
      <c r="RCP90" s="4"/>
      <c r="RCQ90" s="4"/>
      <c r="RCR90" s="4"/>
      <c r="RCS90" s="4"/>
      <c r="RCT90" s="4"/>
      <c r="RCU90" s="4"/>
      <c r="RCV90" s="4"/>
      <c r="RCW90" s="4"/>
      <c r="RCX90" s="4"/>
      <c r="RCY90" s="4"/>
      <c r="RCZ90" s="4"/>
      <c r="RDA90" s="4"/>
      <c r="RDB90" s="4"/>
      <c r="RDC90" s="4"/>
      <c r="RDD90" s="4"/>
      <c r="RDE90" s="4"/>
      <c r="RDF90" s="4"/>
      <c r="RDG90" s="4"/>
      <c r="RDH90" s="4"/>
      <c r="RDI90" s="4"/>
      <c r="RDJ90" s="4"/>
      <c r="RDK90" s="4"/>
      <c r="RDL90" s="4"/>
      <c r="RDM90" s="4"/>
      <c r="RDN90" s="4"/>
      <c r="RDO90" s="4"/>
      <c r="RDP90" s="4"/>
      <c r="RDQ90" s="4"/>
      <c r="RDR90" s="4"/>
      <c r="RDS90" s="4"/>
      <c r="RDT90" s="4"/>
      <c r="RDU90" s="4"/>
      <c r="RDV90" s="4"/>
      <c r="RDW90" s="4"/>
      <c r="RDX90" s="4"/>
      <c r="RDY90" s="4"/>
      <c r="RDZ90" s="4"/>
      <c r="REA90" s="4"/>
      <c r="REB90" s="4"/>
      <c r="REC90" s="4"/>
      <c r="RED90" s="4"/>
      <c r="REE90" s="4"/>
      <c r="REF90" s="4"/>
      <c r="REG90" s="4"/>
      <c r="REH90" s="4"/>
      <c r="REI90" s="4"/>
      <c r="REJ90" s="4"/>
      <c r="REK90" s="4"/>
      <c r="REL90" s="4"/>
      <c r="REM90" s="4"/>
      <c r="REN90" s="4"/>
      <c r="REO90" s="4"/>
      <c r="REP90" s="4"/>
      <c r="REQ90" s="4"/>
      <c r="RER90" s="4"/>
      <c r="RES90" s="4"/>
      <c r="RET90" s="4"/>
      <c r="REU90" s="4"/>
      <c r="REV90" s="4"/>
      <c r="REW90" s="4"/>
      <c r="REX90" s="4"/>
      <c r="REY90" s="4"/>
      <c r="REZ90" s="4"/>
      <c r="RFA90" s="4"/>
      <c r="RFB90" s="4"/>
      <c r="RFC90" s="4"/>
      <c r="RFD90" s="4"/>
      <c r="RFE90" s="4"/>
      <c r="RFF90" s="4"/>
      <c r="RFG90" s="4"/>
      <c r="RFH90" s="4"/>
      <c r="RFI90" s="4"/>
      <c r="RFJ90" s="4"/>
      <c r="RFK90" s="4"/>
      <c r="RFL90" s="4"/>
      <c r="RFM90" s="4"/>
      <c r="RFN90" s="4"/>
      <c r="RFO90" s="4"/>
      <c r="RFP90" s="4"/>
      <c r="RFQ90" s="4"/>
      <c r="RFR90" s="4"/>
      <c r="RFS90" s="4"/>
      <c r="RFT90" s="4"/>
      <c r="RFU90" s="4"/>
      <c r="RFV90" s="4"/>
      <c r="RFW90" s="4"/>
      <c r="RFX90" s="4"/>
      <c r="RFY90" s="4"/>
      <c r="RFZ90" s="4"/>
      <c r="RGA90" s="4"/>
      <c r="RGB90" s="4"/>
      <c r="RGC90" s="4"/>
      <c r="RGD90" s="4"/>
      <c r="RGE90" s="4"/>
      <c r="RGF90" s="4"/>
      <c r="RGG90" s="4"/>
      <c r="RGH90" s="4"/>
      <c r="RGI90" s="4"/>
      <c r="RGJ90" s="4"/>
      <c r="RGK90" s="4"/>
      <c r="RGL90" s="4"/>
      <c r="RGM90" s="4"/>
      <c r="RGN90" s="4"/>
      <c r="RGO90" s="4"/>
      <c r="RGP90" s="4"/>
      <c r="RGQ90" s="4"/>
      <c r="RGR90" s="4"/>
      <c r="RGS90" s="4"/>
      <c r="RGT90" s="4"/>
      <c r="RGU90" s="4"/>
      <c r="RGV90" s="4"/>
      <c r="RGW90" s="4"/>
      <c r="RGX90" s="4"/>
      <c r="RGY90" s="4"/>
      <c r="RGZ90" s="4"/>
      <c r="RHA90" s="4"/>
      <c r="RHB90" s="4"/>
      <c r="RHC90" s="4"/>
      <c r="RHD90" s="4"/>
      <c r="RHE90" s="4"/>
      <c r="RHF90" s="4"/>
      <c r="RHG90" s="4"/>
      <c r="RHH90" s="4"/>
      <c r="RHI90" s="4"/>
      <c r="RHJ90" s="4"/>
      <c r="RHK90" s="4"/>
      <c r="RHL90" s="4"/>
      <c r="RHM90" s="4"/>
      <c r="RHN90" s="4"/>
      <c r="RHO90" s="4"/>
      <c r="RHP90" s="4"/>
      <c r="RHQ90" s="4"/>
      <c r="RHR90" s="4"/>
      <c r="RHS90" s="4"/>
      <c r="RHT90" s="4"/>
      <c r="RHU90" s="4"/>
      <c r="RHV90" s="4"/>
      <c r="RHW90" s="4"/>
      <c r="RHX90" s="4"/>
      <c r="RHY90" s="4"/>
      <c r="RHZ90" s="4"/>
      <c r="RIA90" s="4"/>
      <c r="RIB90" s="4"/>
      <c r="RIC90" s="4"/>
      <c r="RID90" s="4"/>
      <c r="RIE90" s="4"/>
      <c r="RIF90" s="4"/>
      <c r="RIG90" s="4"/>
      <c r="RIH90" s="4"/>
      <c r="RII90" s="4"/>
      <c r="RIJ90" s="4"/>
      <c r="RIK90" s="4"/>
      <c r="RIL90" s="4"/>
      <c r="RIM90" s="4"/>
      <c r="RIN90" s="4"/>
      <c r="RIO90" s="4"/>
      <c r="RIP90" s="4"/>
      <c r="RIQ90" s="4"/>
      <c r="RIR90" s="4"/>
      <c r="RIS90" s="4"/>
      <c r="RIT90" s="4"/>
      <c r="RIU90" s="4"/>
      <c r="RIV90" s="4"/>
      <c r="RIW90" s="4"/>
      <c r="RIX90" s="4"/>
      <c r="RIY90" s="4"/>
      <c r="RIZ90" s="4"/>
      <c r="RJA90" s="4"/>
      <c r="RJB90" s="4"/>
      <c r="RJC90" s="4"/>
      <c r="RJD90" s="4"/>
      <c r="RJE90" s="4"/>
      <c r="RJF90" s="4"/>
      <c r="RJG90" s="4"/>
      <c r="RJH90" s="4"/>
      <c r="RJI90" s="4"/>
      <c r="RJJ90" s="4"/>
      <c r="RJK90" s="4"/>
      <c r="RJL90" s="4"/>
      <c r="RJM90" s="4"/>
      <c r="RJN90" s="4"/>
      <c r="RJO90" s="4"/>
      <c r="RJP90" s="4"/>
      <c r="RJQ90" s="4"/>
      <c r="RJR90" s="4"/>
      <c r="RJS90" s="4"/>
      <c r="RJT90" s="4"/>
      <c r="RJU90" s="4"/>
      <c r="RJV90" s="4"/>
      <c r="RJW90" s="4"/>
      <c r="RJX90" s="4"/>
      <c r="RJY90" s="4"/>
      <c r="RJZ90" s="4"/>
      <c r="RKA90" s="4"/>
      <c r="RKB90" s="4"/>
      <c r="RKC90" s="4"/>
      <c r="RKD90" s="4"/>
      <c r="RKE90" s="4"/>
      <c r="RKF90" s="4"/>
      <c r="RKG90" s="4"/>
      <c r="RKH90" s="4"/>
      <c r="RKI90" s="4"/>
      <c r="RKJ90" s="4"/>
      <c r="RKK90" s="4"/>
      <c r="RKL90" s="4"/>
      <c r="RKM90" s="4"/>
      <c r="RKN90" s="4"/>
      <c r="RKO90" s="4"/>
      <c r="RKP90" s="4"/>
      <c r="RKQ90" s="4"/>
      <c r="RKR90" s="4"/>
      <c r="RKS90" s="4"/>
      <c r="RKT90" s="4"/>
      <c r="RKU90" s="4"/>
      <c r="RKV90" s="4"/>
      <c r="RKW90" s="4"/>
      <c r="RKX90" s="4"/>
      <c r="RKY90" s="4"/>
      <c r="RKZ90" s="4"/>
      <c r="RLA90" s="4"/>
      <c r="RLB90" s="4"/>
      <c r="RLC90" s="4"/>
      <c r="RLD90" s="4"/>
      <c r="RLE90" s="4"/>
      <c r="RLF90" s="4"/>
      <c r="RLG90" s="4"/>
      <c r="RLH90" s="4"/>
      <c r="RLI90" s="4"/>
      <c r="RLJ90" s="4"/>
      <c r="RLK90" s="4"/>
      <c r="RLL90" s="4"/>
      <c r="RLM90" s="4"/>
      <c r="RLN90" s="4"/>
      <c r="RLO90" s="4"/>
      <c r="RLP90" s="4"/>
      <c r="RLQ90" s="4"/>
      <c r="RLR90" s="4"/>
      <c r="RLS90" s="4"/>
      <c r="RLT90" s="4"/>
      <c r="RLU90" s="4"/>
      <c r="RLV90" s="4"/>
      <c r="RLW90" s="4"/>
      <c r="RLX90" s="4"/>
      <c r="RLY90" s="4"/>
      <c r="RLZ90" s="4"/>
      <c r="RMA90" s="4"/>
      <c r="RMB90" s="4"/>
      <c r="RMC90" s="4"/>
      <c r="RMD90" s="4"/>
      <c r="RME90" s="4"/>
      <c r="RMF90" s="4"/>
      <c r="RMG90" s="4"/>
      <c r="RMH90" s="4"/>
      <c r="RMI90" s="4"/>
      <c r="RMJ90" s="4"/>
      <c r="RMK90" s="4"/>
      <c r="RML90" s="4"/>
      <c r="RMM90" s="4"/>
      <c r="RMN90" s="4"/>
      <c r="RMO90" s="4"/>
      <c r="RMP90" s="4"/>
      <c r="RMQ90" s="4"/>
      <c r="RMR90" s="4"/>
      <c r="RMS90" s="4"/>
      <c r="RMT90" s="4"/>
      <c r="RMU90" s="4"/>
      <c r="RMV90" s="4"/>
      <c r="RMW90" s="4"/>
      <c r="RMX90" s="4"/>
      <c r="RMY90" s="4"/>
      <c r="RMZ90" s="4"/>
      <c r="RNA90" s="4"/>
      <c r="RNB90" s="4"/>
      <c r="RNC90" s="4"/>
      <c r="RND90" s="4"/>
      <c r="RNE90" s="4"/>
      <c r="RNF90" s="4"/>
      <c r="RNG90" s="4"/>
      <c r="RNH90" s="4"/>
      <c r="RNI90" s="4"/>
      <c r="RNJ90" s="4"/>
      <c r="RNK90" s="4"/>
      <c r="RNL90" s="4"/>
      <c r="RNM90" s="4"/>
      <c r="RNN90" s="4"/>
      <c r="RNO90" s="4"/>
      <c r="RNP90" s="4"/>
      <c r="RNQ90" s="4"/>
      <c r="RNR90" s="4"/>
      <c r="RNS90" s="4"/>
      <c r="RNT90" s="4"/>
      <c r="RNU90" s="4"/>
      <c r="RNV90" s="4"/>
      <c r="RNW90" s="4"/>
      <c r="RNX90" s="4"/>
      <c r="RNY90" s="4"/>
      <c r="RNZ90" s="4"/>
      <c r="ROA90" s="4"/>
      <c r="ROB90" s="4"/>
      <c r="ROC90" s="4"/>
      <c r="ROD90" s="4"/>
      <c r="ROE90" s="4"/>
      <c r="ROF90" s="4"/>
      <c r="ROG90" s="4"/>
      <c r="ROH90" s="4"/>
      <c r="ROI90" s="4"/>
      <c r="ROJ90" s="4"/>
      <c r="ROK90" s="4"/>
      <c r="ROL90" s="4"/>
      <c r="ROM90" s="4"/>
      <c r="RON90" s="4"/>
      <c r="ROO90" s="4"/>
      <c r="ROP90" s="4"/>
      <c r="ROQ90" s="4"/>
      <c r="ROR90" s="4"/>
      <c r="ROS90" s="4"/>
      <c r="ROT90" s="4"/>
      <c r="ROU90" s="4"/>
      <c r="ROV90" s="4"/>
      <c r="ROW90" s="4"/>
      <c r="ROX90" s="4"/>
      <c r="ROY90" s="4"/>
      <c r="ROZ90" s="4"/>
      <c r="RPA90" s="4"/>
      <c r="RPB90" s="4"/>
      <c r="RPC90" s="4"/>
      <c r="RPD90" s="4"/>
      <c r="RPE90" s="4"/>
      <c r="RPF90" s="4"/>
      <c r="RPG90" s="4"/>
      <c r="RPH90" s="4"/>
      <c r="RPI90" s="4"/>
      <c r="RPJ90" s="4"/>
      <c r="RPK90" s="4"/>
      <c r="RPL90" s="4"/>
      <c r="RPM90" s="4"/>
      <c r="RPN90" s="4"/>
      <c r="RPO90" s="4"/>
      <c r="RPP90" s="4"/>
      <c r="RPQ90" s="4"/>
      <c r="RPR90" s="4"/>
      <c r="RPS90" s="4"/>
      <c r="RPT90" s="4"/>
      <c r="RPU90" s="4"/>
      <c r="RPV90" s="4"/>
      <c r="RPW90" s="4"/>
      <c r="RPX90" s="4"/>
      <c r="RPY90" s="4"/>
      <c r="RPZ90" s="4"/>
      <c r="RQA90" s="4"/>
      <c r="RQB90" s="4"/>
      <c r="RQC90" s="4"/>
      <c r="RQD90" s="4"/>
      <c r="RQE90" s="4"/>
      <c r="RQF90" s="4"/>
      <c r="RQG90" s="4"/>
      <c r="RQH90" s="4"/>
      <c r="RQI90" s="4"/>
      <c r="RQJ90" s="4"/>
      <c r="RQK90" s="4"/>
      <c r="RQL90" s="4"/>
      <c r="RQM90" s="4"/>
      <c r="RQN90" s="4"/>
      <c r="RQO90" s="4"/>
      <c r="RQP90" s="4"/>
      <c r="RQQ90" s="4"/>
      <c r="RQR90" s="4"/>
      <c r="RQS90" s="4"/>
      <c r="RQT90" s="4"/>
      <c r="RQU90" s="4"/>
      <c r="RQV90" s="4"/>
      <c r="RQW90" s="4"/>
      <c r="RQX90" s="4"/>
      <c r="RQY90" s="4"/>
      <c r="RQZ90" s="4"/>
      <c r="RRA90" s="4"/>
      <c r="RRB90" s="4"/>
      <c r="RRC90" s="4"/>
      <c r="RRD90" s="4"/>
      <c r="RRE90" s="4"/>
      <c r="RRF90" s="4"/>
      <c r="RRG90" s="4"/>
      <c r="RRH90" s="4"/>
      <c r="RRI90" s="4"/>
      <c r="RRJ90" s="4"/>
      <c r="RRK90" s="4"/>
      <c r="RRL90" s="4"/>
      <c r="RRM90" s="4"/>
      <c r="RRN90" s="4"/>
      <c r="RRO90" s="4"/>
      <c r="RRP90" s="4"/>
      <c r="RRQ90" s="4"/>
      <c r="RRR90" s="4"/>
      <c r="RRS90" s="4"/>
      <c r="RRT90" s="4"/>
      <c r="RRU90" s="4"/>
      <c r="RRV90" s="4"/>
      <c r="RRW90" s="4"/>
      <c r="RRX90" s="4"/>
      <c r="RRY90" s="4"/>
      <c r="RRZ90" s="4"/>
      <c r="RSA90" s="4"/>
      <c r="RSB90" s="4"/>
      <c r="RSC90" s="4"/>
      <c r="RSD90" s="4"/>
      <c r="RSE90" s="4"/>
      <c r="RSF90" s="4"/>
      <c r="RSG90" s="4"/>
      <c r="RSH90" s="4"/>
      <c r="RSI90" s="4"/>
      <c r="RSJ90" s="4"/>
      <c r="RSK90" s="4"/>
      <c r="RSL90" s="4"/>
      <c r="RSM90" s="4"/>
      <c r="RSN90" s="4"/>
      <c r="RSO90" s="4"/>
      <c r="RSP90" s="4"/>
      <c r="RSQ90" s="4"/>
      <c r="RSR90" s="4"/>
      <c r="RSS90" s="4"/>
      <c r="RST90" s="4"/>
      <c r="RSU90" s="4"/>
      <c r="RSV90" s="4"/>
      <c r="RSW90" s="4"/>
      <c r="RSX90" s="4"/>
      <c r="RSY90" s="4"/>
      <c r="RSZ90" s="4"/>
      <c r="RTA90" s="4"/>
      <c r="RTB90" s="4"/>
      <c r="RTC90" s="4"/>
      <c r="RTD90" s="4"/>
      <c r="RTE90" s="4"/>
      <c r="RTF90" s="4"/>
      <c r="RTG90" s="4"/>
      <c r="RTH90" s="4"/>
      <c r="RTI90" s="4"/>
      <c r="RTJ90" s="4"/>
      <c r="RTK90" s="4"/>
      <c r="RTL90" s="4"/>
      <c r="RTM90" s="4"/>
      <c r="RTN90" s="4"/>
      <c r="RTO90" s="4"/>
      <c r="RTP90" s="4"/>
      <c r="RTQ90" s="4"/>
      <c r="RTR90" s="4"/>
      <c r="RTS90" s="4"/>
      <c r="RTT90" s="4"/>
      <c r="RTU90" s="4"/>
      <c r="RTV90" s="4"/>
      <c r="RTW90" s="4"/>
      <c r="RTX90" s="4"/>
      <c r="RTY90" s="4"/>
      <c r="RTZ90" s="4"/>
      <c r="RUA90" s="4"/>
      <c r="RUB90" s="4"/>
      <c r="RUC90" s="4"/>
      <c r="RUD90" s="4"/>
      <c r="RUE90" s="4"/>
      <c r="RUF90" s="4"/>
      <c r="RUG90" s="4"/>
      <c r="RUH90" s="4"/>
      <c r="RUI90" s="4"/>
      <c r="RUJ90" s="4"/>
      <c r="RUK90" s="4"/>
      <c r="RUL90" s="4"/>
      <c r="RUM90" s="4"/>
      <c r="RUN90" s="4"/>
      <c r="RUO90" s="4"/>
      <c r="RUP90" s="4"/>
      <c r="RUQ90" s="4"/>
      <c r="RUR90" s="4"/>
      <c r="RUS90" s="4"/>
      <c r="RUT90" s="4"/>
      <c r="RUU90" s="4"/>
      <c r="RUV90" s="4"/>
      <c r="RUW90" s="4"/>
      <c r="RUX90" s="4"/>
      <c r="RUY90" s="4"/>
      <c r="RUZ90" s="4"/>
      <c r="RVA90" s="4"/>
      <c r="RVB90" s="4"/>
      <c r="RVC90" s="4"/>
      <c r="RVD90" s="4"/>
      <c r="RVE90" s="4"/>
      <c r="RVF90" s="4"/>
      <c r="RVG90" s="4"/>
      <c r="RVH90" s="4"/>
      <c r="RVI90" s="4"/>
      <c r="RVJ90" s="4"/>
      <c r="RVK90" s="4"/>
      <c r="RVL90" s="4"/>
      <c r="RVM90" s="4"/>
      <c r="RVN90" s="4"/>
      <c r="RVO90" s="4"/>
      <c r="RVP90" s="4"/>
      <c r="RVQ90" s="4"/>
      <c r="RVR90" s="4"/>
      <c r="RVS90" s="4"/>
      <c r="RVT90" s="4"/>
      <c r="RVU90" s="4"/>
      <c r="RVV90" s="4"/>
      <c r="RVW90" s="4"/>
      <c r="RVX90" s="4"/>
      <c r="RVY90" s="4"/>
      <c r="RVZ90" s="4"/>
      <c r="RWA90" s="4"/>
      <c r="RWB90" s="4"/>
      <c r="RWC90" s="4"/>
      <c r="RWD90" s="4"/>
      <c r="RWE90" s="4"/>
      <c r="RWF90" s="4"/>
      <c r="RWG90" s="4"/>
      <c r="RWH90" s="4"/>
      <c r="RWI90" s="4"/>
      <c r="RWJ90" s="4"/>
      <c r="RWK90" s="4"/>
      <c r="RWL90" s="4"/>
      <c r="RWM90" s="4"/>
      <c r="RWN90" s="4"/>
      <c r="RWO90" s="4"/>
      <c r="RWP90" s="4"/>
      <c r="RWQ90" s="4"/>
      <c r="RWR90" s="4"/>
      <c r="RWS90" s="4"/>
      <c r="RWT90" s="4"/>
      <c r="RWU90" s="4"/>
      <c r="RWV90" s="4"/>
      <c r="RWW90" s="4"/>
      <c r="RWX90" s="4"/>
      <c r="RWY90" s="4"/>
      <c r="RWZ90" s="4"/>
      <c r="RXA90" s="4"/>
      <c r="RXB90" s="4"/>
      <c r="RXC90" s="4"/>
      <c r="RXD90" s="4"/>
      <c r="RXE90" s="4"/>
      <c r="RXF90" s="4"/>
      <c r="RXG90" s="4"/>
      <c r="RXH90" s="4"/>
      <c r="RXI90" s="4"/>
      <c r="RXJ90" s="4"/>
      <c r="RXK90" s="4"/>
      <c r="RXL90" s="4"/>
      <c r="RXM90" s="4"/>
      <c r="RXN90" s="4"/>
      <c r="RXO90" s="4"/>
      <c r="RXP90" s="4"/>
      <c r="RXQ90" s="4"/>
      <c r="RXR90" s="4"/>
      <c r="RXS90" s="4"/>
      <c r="RXT90" s="4"/>
      <c r="RXU90" s="4"/>
      <c r="RXV90" s="4"/>
      <c r="RXW90" s="4"/>
      <c r="RXX90" s="4"/>
      <c r="RXY90" s="4"/>
      <c r="RXZ90" s="4"/>
      <c r="RYA90" s="4"/>
      <c r="RYB90" s="4"/>
      <c r="RYC90" s="4"/>
      <c r="RYD90" s="4"/>
      <c r="RYE90" s="4"/>
      <c r="RYF90" s="4"/>
      <c r="RYG90" s="4"/>
      <c r="RYH90" s="4"/>
      <c r="RYI90" s="4"/>
      <c r="RYJ90" s="4"/>
      <c r="RYK90" s="4"/>
      <c r="RYL90" s="4"/>
      <c r="RYM90" s="4"/>
      <c r="RYN90" s="4"/>
      <c r="RYO90" s="4"/>
      <c r="RYP90" s="4"/>
      <c r="RYQ90" s="4"/>
      <c r="RYR90" s="4"/>
      <c r="RYS90" s="4"/>
      <c r="RYT90" s="4"/>
      <c r="RYU90" s="4"/>
      <c r="RYV90" s="4"/>
      <c r="RYW90" s="4"/>
      <c r="RYX90" s="4"/>
      <c r="RYY90" s="4"/>
      <c r="RYZ90" s="4"/>
      <c r="RZA90" s="4"/>
      <c r="RZB90" s="4"/>
      <c r="RZC90" s="4"/>
      <c r="RZD90" s="4"/>
      <c r="RZE90" s="4"/>
      <c r="RZF90" s="4"/>
      <c r="RZG90" s="4"/>
      <c r="RZH90" s="4"/>
      <c r="RZI90" s="4"/>
      <c r="RZJ90" s="4"/>
      <c r="RZK90" s="4"/>
      <c r="RZL90" s="4"/>
      <c r="RZM90" s="4"/>
      <c r="RZN90" s="4"/>
      <c r="RZO90" s="4"/>
      <c r="RZP90" s="4"/>
      <c r="RZQ90" s="4"/>
      <c r="RZR90" s="4"/>
      <c r="RZS90" s="4"/>
      <c r="RZT90" s="4"/>
      <c r="RZU90" s="4"/>
      <c r="RZV90" s="4"/>
      <c r="RZW90" s="4"/>
      <c r="RZX90" s="4"/>
      <c r="RZY90" s="4"/>
      <c r="RZZ90" s="4"/>
      <c r="SAA90" s="4"/>
      <c r="SAB90" s="4"/>
      <c r="SAC90" s="4"/>
      <c r="SAD90" s="4"/>
      <c r="SAE90" s="4"/>
      <c r="SAF90" s="4"/>
      <c r="SAG90" s="4"/>
      <c r="SAH90" s="4"/>
      <c r="SAI90" s="4"/>
      <c r="SAJ90" s="4"/>
      <c r="SAK90" s="4"/>
      <c r="SAL90" s="4"/>
      <c r="SAM90" s="4"/>
      <c r="SAN90" s="4"/>
      <c r="SAO90" s="4"/>
      <c r="SAP90" s="4"/>
      <c r="SAQ90" s="4"/>
      <c r="SAR90" s="4"/>
      <c r="SAS90" s="4"/>
      <c r="SAT90" s="4"/>
      <c r="SAU90" s="4"/>
      <c r="SAV90" s="4"/>
      <c r="SAW90" s="4"/>
      <c r="SAX90" s="4"/>
      <c r="SAY90" s="4"/>
      <c r="SAZ90" s="4"/>
      <c r="SBA90" s="4"/>
      <c r="SBB90" s="4"/>
      <c r="SBC90" s="4"/>
      <c r="SBD90" s="4"/>
      <c r="SBE90" s="4"/>
      <c r="SBF90" s="4"/>
      <c r="SBG90" s="4"/>
      <c r="SBH90" s="4"/>
      <c r="SBI90" s="4"/>
      <c r="SBJ90" s="4"/>
      <c r="SBK90" s="4"/>
      <c r="SBL90" s="4"/>
      <c r="SBM90" s="4"/>
      <c r="SBN90" s="4"/>
      <c r="SBO90" s="4"/>
      <c r="SBP90" s="4"/>
      <c r="SBQ90" s="4"/>
      <c r="SBR90" s="4"/>
      <c r="SBS90" s="4"/>
      <c r="SBT90" s="4"/>
      <c r="SBU90" s="4"/>
      <c r="SBV90" s="4"/>
      <c r="SBW90" s="4"/>
      <c r="SBX90" s="4"/>
      <c r="SBY90" s="4"/>
      <c r="SBZ90" s="4"/>
      <c r="SCA90" s="4"/>
      <c r="SCB90" s="4"/>
      <c r="SCC90" s="4"/>
      <c r="SCD90" s="4"/>
      <c r="SCE90" s="4"/>
      <c r="SCF90" s="4"/>
      <c r="SCG90" s="4"/>
      <c r="SCH90" s="4"/>
      <c r="SCI90" s="4"/>
      <c r="SCJ90" s="4"/>
      <c r="SCK90" s="4"/>
      <c r="SCL90" s="4"/>
      <c r="SCM90" s="4"/>
      <c r="SCN90" s="4"/>
      <c r="SCO90" s="4"/>
      <c r="SCP90" s="4"/>
      <c r="SCQ90" s="4"/>
      <c r="SCR90" s="4"/>
      <c r="SCS90" s="4"/>
      <c r="SCT90" s="4"/>
      <c r="SCU90" s="4"/>
      <c r="SCV90" s="4"/>
      <c r="SCW90" s="4"/>
      <c r="SCX90" s="4"/>
      <c r="SCY90" s="4"/>
      <c r="SCZ90" s="4"/>
      <c r="SDA90" s="4"/>
      <c r="SDB90" s="4"/>
      <c r="SDC90" s="4"/>
      <c r="SDD90" s="4"/>
      <c r="SDE90" s="4"/>
      <c r="SDF90" s="4"/>
      <c r="SDG90" s="4"/>
      <c r="SDH90" s="4"/>
      <c r="SDI90" s="4"/>
      <c r="SDJ90" s="4"/>
      <c r="SDK90" s="4"/>
      <c r="SDL90" s="4"/>
      <c r="SDM90" s="4"/>
      <c r="SDN90" s="4"/>
      <c r="SDO90" s="4"/>
      <c r="SDP90" s="4"/>
      <c r="SDQ90" s="4"/>
      <c r="SDR90" s="4"/>
      <c r="SDS90" s="4"/>
      <c r="SDT90" s="4"/>
      <c r="SDU90" s="4"/>
      <c r="SDV90" s="4"/>
      <c r="SDW90" s="4"/>
      <c r="SDX90" s="4"/>
      <c r="SDY90" s="4"/>
      <c r="SDZ90" s="4"/>
      <c r="SEA90" s="4"/>
      <c r="SEB90" s="4"/>
      <c r="SEC90" s="4"/>
      <c r="SED90" s="4"/>
      <c r="SEE90" s="4"/>
      <c r="SEF90" s="4"/>
      <c r="SEG90" s="4"/>
      <c r="SEH90" s="4"/>
      <c r="SEI90" s="4"/>
      <c r="SEJ90" s="4"/>
      <c r="SEK90" s="4"/>
      <c r="SEL90" s="4"/>
      <c r="SEM90" s="4"/>
      <c r="SEN90" s="4"/>
      <c r="SEO90" s="4"/>
      <c r="SEP90" s="4"/>
      <c r="SEQ90" s="4"/>
      <c r="SER90" s="4"/>
      <c r="SES90" s="4"/>
      <c r="SET90" s="4"/>
      <c r="SEU90" s="4"/>
      <c r="SEV90" s="4"/>
      <c r="SEW90" s="4"/>
      <c r="SEX90" s="4"/>
      <c r="SEY90" s="4"/>
      <c r="SEZ90" s="4"/>
      <c r="SFA90" s="4"/>
      <c r="SFB90" s="4"/>
      <c r="SFC90" s="4"/>
      <c r="SFD90" s="4"/>
      <c r="SFE90" s="4"/>
      <c r="SFF90" s="4"/>
      <c r="SFG90" s="4"/>
      <c r="SFH90" s="4"/>
      <c r="SFI90" s="4"/>
      <c r="SFJ90" s="4"/>
      <c r="SFK90" s="4"/>
      <c r="SFL90" s="4"/>
      <c r="SFM90" s="4"/>
      <c r="SFN90" s="4"/>
      <c r="SFO90" s="4"/>
      <c r="SFP90" s="4"/>
      <c r="SFQ90" s="4"/>
      <c r="SFR90" s="4"/>
      <c r="SFS90" s="4"/>
      <c r="SFT90" s="4"/>
      <c r="SFU90" s="4"/>
      <c r="SFV90" s="4"/>
      <c r="SFW90" s="4"/>
      <c r="SFX90" s="4"/>
      <c r="SFY90" s="4"/>
      <c r="SFZ90" s="4"/>
      <c r="SGA90" s="4"/>
      <c r="SGB90" s="4"/>
      <c r="SGC90" s="4"/>
      <c r="SGD90" s="4"/>
      <c r="SGE90" s="4"/>
      <c r="SGF90" s="4"/>
      <c r="SGG90" s="4"/>
      <c r="SGH90" s="4"/>
      <c r="SGI90" s="4"/>
      <c r="SGJ90" s="4"/>
      <c r="SGK90" s="4"/>
      <c r="SGL90" s="4"/>
      <c r="SGM90" s="4"/>
      <c r="SGN90" s="4"/>
      <c r="SGO90" s="4"/>
      <c r="SGP90" s="4"/>
      <c r="SGQ90" s="4"/>
      <c r="SGR90" s="4"/>
      <c r="SGS90" s="4"/>
      <c r="SGT90" s="4"/>
      <c r="SGU90" s="4"/>
      <c r="SGV90" s="4"/>
      <c r="SGW90" s="4"/>
      <c r="SGX90" s="4"/>
      <c r="SGY90" s="4"/>
      <c r="SGZ90" s="4"/>
      <c r="SHA90" s="4"/>
      <c r="SHB90" s="4"/>
      <c r="SHC90" s="4"/>
      <c r="SHD90" s="4"/>
      <c r="SHE90" s="4"/>
      <c r="SHF90" s="4"/>
      <c r="SHG90" s="4"/>
      <c r="SHH90" s="4"/>
      <c r="SHI90" s="4"/>
      <c r="SHJ90" s="4"/>
      <c r="SHK90" s="4"/>
      <c r="SHL90" s="4"/>
      <c r="SHM90" s="4"/>
      <c r="SHN90" s="4"/>
      <c r="SHO90" s="4"/>
      <c r="SHP90" s="4"/>
      <c r="SHQ90" s="4"/>
      <c r="SHR90" s="4"/>
      <c r="SHS90" s="4"/>
      <c r="SHT90" s="4"/>
      <c r="SHU90" s="4"/>
      <c r="SHV90" s="4"/>
      <c r="SHW90" s="4"/>
      <c r="SHX90" s="4"/>
      <c r="SHY90" s="4"/>
      <c r="SHZ90" s="4"/>
      <c r="SIA90" s="4"/>
      <c r="SIB90" s="4"/>
      <c r="SIC90" s="4"/>
      <c r="SID90" s="4"/>
      <c r="SIE90" s="4"/>
      <c r="SIF90" s="4"/>
      <c r="SIG90" s="4"/>
      <c r="SIH90" s="4"/>
      <c r="SII90" s="4"/>
      <c r="SIJ90" s="4"/>
      <c r="SIK90" s="4"/>
      <c r="SIL90" s="4"/>
      <c r="SIM90" s="4"/>
      <c r="SIN90" s="4"/>
      <c r="SIO90" s="4"/>
      <c r="SIP90" s="4"/>
      <c r="SIQ90" s="4"/>
      <c r="SIR90" s="4"/>
      <c r="SIS90" s="4"/>
      <c r="SIT90" s="4"/>
      <c r="SIU90" s="4"/>
      <c r="SIV90" s="4"/>
      <c r="SIW90" s="4"/>
      <c r="SIX90" s="4"/>
      <c r="SIY90" s="4"/>
      <c r="SIZ90" s="4"/>
      <c r="SJA90" s="4"/>
      <c r="SJB90" s="4"/>
      <c r="SJC90" s="4"/>
      <c r="SJD90" s="4"/>
      <c r="SJE90" s="4"/>
      <c r="SJF90" s="4"/>
      <c r="SJG90" s="4"/>
      <c r="SJH90" s="4"/>
      <c r="SJI90" s="4"/>
      <c r="SJJ90" s="4"/>
      <c r="SJK90" s="4"/>
      <c r="SJL90" s="4"/>
      <c r="SJM90" s="4"/>
      <c r="SJN90" s="4"/>
      <c r="SJO90" s="4"/>
      <c r="SJP90" s="4"/>
      <c r="SJQ90" s="4"/>
      <c r="SJR90" s="4"/>
      <c r="SJS90" s="4"/>
      <c r="SJT90" s="4"/>
      <c r="SJU90" s="4"/>
      <c r="SJV90" s="4"/>
      <c r="SJW90" s="4"/>
      <c r="SJX90" s="4"/>
      <c r="SJY90" s="4"/>
      <c r="SJZ90" s="4"/>
      <c r="SKA90" s="4"/>
      <c r="SKB90" s="4"/>
      <c r="SKC90" s="4"/>
      <c r="SKD90" s="4"/>
      <c r="SKE90" s="4"/>
      <c r="SKF90" s="4"/>
      <c r="SKG90" s="4"/>
      <c r="SKH90" s="4"/>
      <c r="SKI90" s="4"/>
      <c r="SKJ90" s="4"/>
      <c r="SKK90" s="4"/>
      <c r="SKL90" s="4"/>
      <c r="SKM90" s="4"/>
      <c r="SKN90" s="4"/>
      <c r="SKO90" s="4"/>
      <c r="SKP90" s="4"/>
      <c r="SKQ90" s="4"/>
      <c r="SKR90" s="4"/>
      <c r="SKS90" s="4"/>
      <c r="SKT90" s="4"/>
      <c r="SKU90" s="4"/>
      <c r="SKV90" s="4"/>
      <c r="SKW90" s="4"/>
      <c r="SKX90" s="4"/>
      <c r="SKY90" s="4"/>
      <c r="SKZ90" s="4"/>
      <c r="SLA90" s="4"/>
      <c r="SLB90" s="4"/>
      <c r="SLC90" s="4"/>
      <c r="SLD90" s="4"/>
      <c r="SLE90" s="4"/>
      <c r="SLF90" s="4"/>
      <c r="SLG90" s="4"/>
      <c r="SLH90" s="4"/>
      <c r="SLI90" s="4"/>
      <c r="SLJ90" s="4"/>
      <c r="SLK90" s="4"/>
      <c r="SLL90" s="4"/>
      <c r="SLM90" s="4"/>
      <c r="SLN90" s="4"/>
      <c r="SLO90" s="4"/>
      <c r="SLP90" s="4"/>
      <c r="SLQ90" s="4"/>
      <c r="SLR90" s="4"/>
      <c r="SLS90" s="4"/>
      <c r="SLT90" s="4"/>
      <c r="SLU90" s="4"/>
      <c r="SLV90" s="4"/>
      <c r="SLW90" s="4"/>
      <c r="SLX90" s="4"/>
      <c r="SLY90" s="4"/>
      <c r="SLZ90" s="4"/>
      <c r="SMA90" s="4"/>
      <c r="SMB90" s="4"/>
      <c r="SMC90" s="4"/>
      <c r="SMD90" s="4"/>
      <c r="SME90" s="4"/>
      <c r="SMF90" s="4"/>
      <c r="SMG90" s="4"/>
      <c r="SMH90" s="4"/>
      <c r="SMI90" s="4"/>
      <c r="SMJ90" s="4"/>
      <c r="SMK90" s="4"/>
      <c r="SML90" s="4"/>
      <c r="SMM90" s="4"/>
      <c r="SMN90" s="4"/>
      <c r="SMO90" s="4"/>
      <c r="SMP90" s="4"/>
      <c r="SMQ90" s="4"/>
      <c r="SMR90" s="4"/>
      <c r="SMS90" s="4"/>
      <c r="SMT90" s="4"/>
      <c r="SMU90" s="4"/>
      <c r="SMV90" s="4"/>
      <c r="SMW90" s="4"/>
      <c r="SMX90" s="4"/>
      <c r="SMY90" s="4"/>
      <c r="SMZ90" s="4"/>
      <c r="SNA90" s="4"/>
      <c r="SNB90" s="4"/>
      <c r="SNC90" s="4"/>
      <c r="SND90" s="4"/>
      <c r="SNE90" s="4"/>
      <c r="SNF90" s="4"/>
      <c r="SNG90" s="4"/>
      <c r="SNH90" s="4"/>
      <c r="SNI90" s="4"/>
      <c r="SNJ90" s="4"/>
      <c r="SNK90" s="4"/>
      <c r="SNL90" s="4"/>
      <c r="SNM90" s="4"/>
      <c r="SNN90" s="4"/>
      <c r="SNO90" s="4"/>
      <c r="SNP90" s="4"/>
      <c r="SNQ90" s="4"/>
      <c r="SNR90" s="4"/>
      <c r="SNS90" s="4"/>
      <c r="SNT90" s="4"/>
      <c r="SNU90" s="4"/>
      <c r="SNV90" s="4"/>
      <c r="SNW90" s="4"/>
      <c r="SNX90" s="4"/>
      <c r="SNY90" s="4"/>
      <c r="SNZ90" s="4"/>
      <c r="SOA90" s="4"/>
      <c r="SOB90" s="4"/>
      <c r="SOC90" s="4"/>
      <c r="SOD90" s="4"/>
      <c r="SOE90" s="4"/>
      <c r="SOF90" s="4"/>
      <c r="SOG90" s="4"/>
      <c r="SOH90" s="4"/>
      <c r="SOI90" s="4"/>
      <c r="SOJ90" s="4"/>
      <c r="SOK90" s="4"/>
      <c r="SOL90" s="4"/>
      <c r="SOM90" s="4"/>
      <c r="SON90" s="4"/>
      <c r="SOO90" s="4"/>
      <c r="SOP90" s="4"/>
      <c r="SOQ90" s="4"/>
      <c r="SOR90" s="4"/>
      <c r="SOS90" s="4"/>
      <c r="SOT90" s="4"/>
      <c r="SOU90" s="4"/>
      <c r="SOV90" s="4"/>
      <c r="SOW90" s="4"/>
      <c r="SOX90" s="4"/>
      <c r="SOY90" s="4"/>
      <c r="SOZ90" s="4"/>
      <c r="SPA90" s="4"/>
      <c r="SPB90" s="4"/>
      <c r="SPC90" s="4"/>
      <c r="SPD90" s="4"/>
      <c r="SPE90" s="4"/>
      <c r="SPF90" s="4"/>
      <c r="SPG90" s="4"/>
      <c r="SPH90" s="4"/>
      <c r="SPI90" s="4"/>
      <c r="SPJ90" s="4"/>
      <c r="SPK90" s="4"/>
      <c r="SPL90" s="4"/>
      <c r="SPM90" s="4"/>
      <c r="SPN90" s="4"/>
      <c r="SPO90" s="4"/>
      <c r="SPP90" s="4"/>
      <c r="SPQ90" s="4"/>
      <c r="SPR90" s="4"/>
      <c r="SPS90" s="4"/>
      <c r="SPT90" s="4"/>
      <c r="SPU90" s="4"/>
      <c r="SPV90" s="4"/>
      <c r="SPW90" s="4"/>
      <c r="SPX90" s="4"/>
      <c r="SPY90" s="4"/>
      <c r="SPZ90" s="4"/>
      <c r="SQA90" s="4"/>
      <c r="SQB90" s="4"/>
      <c r="SQC90" s="4"/>
      <c r="SQD90" s="4"/>
      <c r="SQE90" s="4"/>
      <c r="SQF90" s="4"/>
      <c r="SQG90" s="4"/>
      <c r="SQH90" s="4"/>
      <c r="SQI90" s="4"/>
      <c r="SQJ90" s="4"/>
      <c r="SQK90" s="4"/>
      <c r="SQL90" s="4"/>
      <c r="SQM90" s="4"/>
      <c r="SQN90" s="4"/>
      <c r="SQO90" s="4"/>
      <c r="SQP90" s="4"/>
      <c r="SQQ90" s="4"/>
      <c r="SQR90" s="4"/>
      <c r="SQS90" s="4"/>
      <c r="SQT90" s="4"/>
      <c r="SQU90" s="4"/>
      <c r="SQV90" s="4"/>
      <c r="SQW90" s="4"/>
      <c r="SQX90" s="4"/>
      <c r="SQY90" s="4"/>
      <c r="SQZ90" s="4"/>
      <c r="SRA90" s="4"/>
      <c r="SRB90" s="4"/>
      <c r="SRC90" s="4"/>
      <c r="SRD90" s="4"/>
      <c r="SRE90" s="4"/>
      <c r="SRF90" s="4"/>
      <c r="SRG90" s="4"/>
      <c r="SRH90" s="4"/>
      <c r="SRI90" s="4"/>
      <c r="SRJ90" s="4"/>
      <c r="SRK90" s="4"/>
      <c r="SRL90" s="4"/>
      <c r="SRM90" s="4"/>
      <c r="SRN90" s="4"/>
      <c r="SRO90" s="4"/>
      <c r="SRP90" s="4"/>
      <c r="SRQ90" s="4"/>
      <c r="SRR90" s="4"/>
      <c r="SRS90" s="4"/>
      <c r="SRT90" s="4"/>
      <c r="SRU90" s="4"/>
      <c r="SRV90" s="4"/>
      <c r="SRW90" s="4"/>
      <c r="SRX90" s="4"/>
      <c r="SRY90" s="4"/>
      <c r="SRZ90" s="4"/>
      <c r="SSA90" s="4"/>
      <c r="SSB90" s="4"/>
      <c r="SSC90" s="4"/>
      <c r="SSD90" s="4"/>
      <c r="SSE90" s="4"/>
      <c r="SSF90" s="4"/>
      <c r="SSG90" s="4"/>
      <c r="SSH90" s="4"/>
      <c r="SSI90" s="4"/>
      <c r="SSJ90" s="4"/>
      <c r="SSK90" s="4"/>
      <c r="SSL90" s="4"/>
      <c r="SSM90" s="4"/>
      <c r="SSN90" s="4"/>
      <c r="SSO90" s="4"/>
      <c r="SSP90" s="4"/>
      <c r="SSQ90" s="4"/>
      <c r="SSR90" s="4"/>
      <c r="SSS90" s="4"/>
      <c r="SST90" s="4"/>
      <c r="SSU90" s="4"/>
      <c r="SSV90" s="4"/>
      <c r="SSW90" s="4"/>
      <c r="SSX90" s="4"/>
      <c r="SSY90" s="4"/>
      <c r="SSZ90" s="4"/>
      <c r="STA90" s="4"/>
      <c r="STB90" s="4"/>
      <c r="STC90" s="4"/>
      <c r="STD90" s="4"/>
      <c r="STE90" s="4"/>
      <c r="STF90" s="4"/>
      <c r="STG90" s="4"/>
      <c r="STH90" s="4"/>
      <c r="STI90" s="4"/>
      <c r="STJ90" s="4"/>
      <c r="STK90" s="4"/>
      <c r="STL90" s="4"/>
      <c r="STM90" s="4"/>
      <c r="STN90" s="4"/>
      <c r="STO90" s="4"/>
      <c r="STP90" s="4"/>
      <c r="STQ90" s="4"/>
      <c r="STR90" s="4"/>
      <c r="STS90" s="4"/>
      <c r="STT90" s="4"/>
      <c r="STU90" s="4"/>
      <c r="STV90" s="4"/>
      <c r="STW90" s="4"/>
      <c r="STX90" s="4"/>
      <c r="STY90" s="4"/>
      <c r="STZ90" s="4"/>
      <c r="SUA90" s="4"/>
      <c r="SUB90" s="4"/>
      <c r="SUC90" s="4"/>
      <c r="SUD90" s="4"/>
      <c r="SUE90" s="4"/>
      <c r="SUF90" s="4"/>
      <c r="SUG90" s="4"/>
      <c r="SUH90" s="4"/>
      <c r="SUI90" s="4"/>
      <c r="SUJ90" s="4"/>
      <c r="SUK90" s="4"/>
      <c r="SUL90" s="4"/>
      <c r="SUM90" s="4"/>
      <c r="SUN90" s="4"/>
      <c r="SUO90" s="4"/>
      <c r="SUP90" s="4"/>
      <c r="SUQ90" s="4"/>
      <c r="SUR90" s="4"/>
      <c r="SUS90" s="4"/>
      <c r="SUT90" s="4"/>
      <c r="SUU90" s="4"/>
      <c r="SUV90" s="4"/>
      <c r="SUW90" s="4"/>
      <c r="SUX90" s="4"/>
      <c r="SUY90" s="4"/>
      <c r="SUZ90" s="4"/>
      <c r="SVA90" s="4"/>
      <c r="SVB90" s="4"/>
      <c r="SVC90" s="4"/>
      <c r="SVD90" s="4"/>
      <c r="SVE90" s="4"/>
      <c r="SVF90" s="4"/>
      <c r="SVG90" s="4"/>
      <c r="SVH90" s="4"/>
      <c r="SVI90" s="4"/>
      <c r="SVJ90" s="4"/>
      <c r="SVK90" s="4"/>
      <c r="SVL90" s="4"/>
      <c r="SVM90" s="4"/>
      <c r="SVN90" s="4"/>
      <c r="SVO90" s="4"/>
      <c r="SVP90" s="4"/>
      <c r="SVQ90" s="4"/>
      <c r="SVR90" s="4"/>
      <c r="SVS90" s="4"/>
      <c r="SVT90" s="4"/>
      <c r="SVU90" s="4"/>
      <c r="SVV90" s="4"/>
      <c r="SVW90" s="4"/>
      <c r="SVX90" s="4"/>
      <c r="SVY90" s="4"/>
      <c r="SVZ90" s="4"/>
      <c r="SWA90" s="4"/>
      <c r="SWB90" s="4"/>
      <c r="SWC90" s="4"/>
      <c r="SWD90" s="4"/>
      <c r="SWE90" s="4"/>
      <c r="SWF90" s="4"/>
      <c r="SWG90" s="4"/>
      <c r="SWH90" s="4"/>
      <c r="SWI90" s="4"/>
      <c r="SWJ90" s="4"/>
      <c r="SWK90" s="4"/>
      <c r="SWL90" s="4"/>
      <c r="SWM90" s="4"/>
      <c r="SWN90" s="4"/>
      <c r="SWO90" s="4"/>
      <c r="SWP90" s="4"/>
      <c r="SWQ90" s="4"/>
      <c r="SWR90" s="4"/>
      <c r="SWS90" s="4"/>
      <c r="SWT90" s="4"/>
      <c r="SWU90" s="4"/>
      <c r="SWV90" s="4"/>
      <c r="SWW90" s="4"/>
      <c r="SWX90" s="4"/>
      <c r="SWY90" s="4"/>
      <c r="SWZ90" s="4"/>
      <c r="SXA90" s="4"/>
      <c r="SXB90" s="4"/>
      <c r="SXC90" s="4"/>
      <c r="SXD90" s="4"/>
      <c r="SXE90" s="4"/>
      <c r="SXF90" s="4"/>
      <c r="SXG90" s="4"/>
      <c r="SXH90" s="4"/>
      <c r="SXI90" s="4"/>
      <c r="SXJ90" s="4"/>
      <c r="SXK90" s="4"/>
      <c r="SXL90" s="4"/>
      <c r="SXM90" s="4"/>
      <c r="SXN90" s="4"/>
      <c r="SXO90" s="4"/>
      <c r="SXP90" s="4"/>
      <c r="SXQ90" s="4"/>
      <c r="SXR90" s="4"/>
      <c r="SXS90" s="4"/>
      <c r="SXT90" s="4"/>
      <c r="SXU90" s="4"/>
      <c r="SXV90" s="4"/>
      <c r="SXW90" s="4"/>
      <c r="SXX90" s="4"/>
      <c r="SXY90" s="4"/>
      <c r="SXZ90" s="4"/>
      <c r="SYA90" s="4"/>
      <c r="SYB90" s="4"/>
      <c r="SYC90" s="4"/>
      <c r="SYD90" s="4"/>
      <c r="SYE90" s="4"/>
      <c r="SYF90" s="4"/>
      <c r="SYG90" s="4"/>
      <c r="SYH90" s="4"/>
      <c r="SYI90" s="4"/>
      <c r="SYJ90" s="4"/>
      <c r="SYK90" s="4"/>
      <c r="SYL90" s="4"/>
      <c r="SYM90" s="4"/>
      <c r="SYN90" s="4"/>
      <c r="SYO90" s="4"/>
      <c r="SYP90" s="4"/>
      <c r="SYQ90" s="4"/>
      <c r="SYR90" s="4"/>
      <c r="SYS90" s="4"/>
      <c r="SYT90" s="4"/>
      <c r="SYU90" s="4"/>
      <c r="SYV90" s="4"/>
      <c r="SYW90" s="4"/>
      <c r="SYX90" s="4"/>
      <c r="SYY90" s="4"/>
      <c r="SYZ90" s="4"/>
      <c r="SZA90" s="4"/>
      <c r="SZB90" s="4"/>
      <c r="SZC90" s="4"/>
      <c r="SZD90" s="4"/>
      <c r="SZE90" s="4"/>
      <c r="SZF90" s="4"/>
      <c r="SZG90" s="4"/>
      <c r="SZH90" s="4"/>
      <c r="SZI90" s="4"/>
      <c r="SZJ90" s="4"/>
      <c r="SZK90" s="4"/>
      <c r="SZL90" s="4"/>
      <c r="SZM90" s="4"/>
      <c r="SZN90" s="4"/>
      <c r="SZO90" s="4"/>
      <c r="SZP90" s="4"/>
      <c r="SZQ90" s="4"/>
      <c r="SZR90" s="4"/>
      <c r="SZS90" s="4"/>
      <c r="SZT90" s="4"/>
      <c r="SZU90" s="4"/>
      <c r="SZV90" s="4"/>
      <c r="SZW90" s="4"/>
      <c r="SZX90" s="4"/>
      <c r="SZY90" s="4"/>
      <c r="SZZ90" s="4"/>
      <c r="TAA90" s="4"/>
      <c r="TAB90" s="4"/>
      <c r="TAC90" s="4"/>
      <c r="TAD90" s="4"/>
      <c r="TAE90" s="4"/>
      <c r="TAF90" s="4"/>
      <c r="TAG90" s="4"/>
      <c r="TAH90" s="4"/>
      <c r="TAI90" s="4"/>
      <c r="TAJ90" s="4"/>
      <c r="TAK90" s="4"/>
      <c r="TAL90" s="4"/>
      <c r="TAM90" s="4"/>
      <c r="TAN90" s="4"/>
      <c r="TAO90" s="4"/>
      <c r="TAP90" s="4"/>
      <c r="TAQ90" s="4"/>
      <c r="TAR90" s="4"/>
      <c r="TAS90" s="4"/>
      <c r="TAT90" s="4"/>
      <c r="TAU90" s="4"/>
      <c r="TAV90" s="4"/>
      <c r="TAW90" s="4"/>
      <c r="TAX90" s="4"/>
      <c r="TAY90" s="4"/>
      <c r="TAZ90" s="4"/>
      <c r="TBA90" s="4"/>
      <c r="TBB90" s="4"/>
      <c r="TBC90" s="4"/>
      <c r="TBD90" s="4"/>
      <c r="TBE90" s="4"/>
      <c r="TBF90" s="4"/>
      <c r="TBG90" s="4"/>
      <c r="TBH90" s="4"/>
      <c r="TBI90" s="4"/>
      <c r="TBJ90" s="4"/>
      <c r="TBK90" s="4"/>
      <c r="TBL90" s="4"/>
      <c r="TBM90" s="4"/>
      <c r="TBN90" s="4"/>
      <c r="TBO90" s="4"/>
      <c r="TBP90" s="4"/>
      <c r="TBQ90" s="4"/>
      <c r="TBR90" s="4"/>
      <c r="TBS90" s="4"/>
      <c r="TBT90" s="4"/>
      <c r="TBU90" s="4"/>
      <c r="TBV90" s="4"/>
      <c r="TBW90" s="4"/>
      <c r="TBX90" s="4"/>
      <c r="TBY90" s="4"/>
      <c r="TBZ90" s="4"/>
      <c r="TCA90" s="4"/>
      <c r="TCB90" s="4"/>
      <c r="TCC90" s="4"/>
      <c r="TCD90" s="4"/>
      <c r="TCE90" s="4"/>
      <c r="TCF90" s="4"/>
      <c r="TCG90" s="4"/>
      <c r="TCH90" s="4"/>
      <c r="TCI90" s="4"/>
      <c r="TCJ90" s="4"/>
      <c r="TCK90" s="4"/>
      <c r="TCL90" s="4"/>
      <c r="TCM90" s="4"/>
      <c r="TCN90" s="4"/>
      <c r="TCO90" s="4"/>
      <c r="TCP90" s="4"/>
      <c r="TCQ90" s="4"/>
      <c r="TCR90" s="4"/>
      <c r="TCS90" s="4"/>
      <c r="TCT90" s="4"/>
      <c r="TCU90" s="4"/>
      <c r="TCV90" s="4"/>
      <c r="TCW90" s="4"/>
      <c r="TCX90" s="4"/>
      <c r="TCY90" s="4"/>
      <c r="TCZ90" s="4"/>
      <c r="TDA90" s="4"/>
      <c r="TDB90" s="4"/>
      <c r="TDC90" s="4"/>
      <c r="TDD90" s="4"/>
      <c r="TDE90" s="4"/>
      <c r="TDF90" s="4"/>
      <c r="TDG90" s="4"/>
      <c r="TDH90" s="4"/>
      <c r="TDI90" s="4"/>
      <c r="TDJ90" s="4"/>
      <c r="TDK90" s="4"/>
      <c r="TDL90" s="4"/>
      <c r="TDM90" s="4"/>
      <c r="TDN90" s="4"/>
      <c r="TDO90" s="4"/>
      <c r="TDP90" s="4"/>
      <c r="TDQ90" s="4"/>
      <c r="TDR90" s="4"/>
      <c r="TDS90" s="4"/>
      <c r="TDT90" s="4"/>
      <c r="TDU90" s="4"/>
      <c r="TDV90" s="4"/>
      <c r="TDW90" s="4"/>
      <c r="TDX90" s="4"/>
      <c r="TDY90" s="4"/>
      <c r="TDZ90" s="4"/>
      <c r="TEA90" s="4"/>
      <c r="TEB90" s="4"/>
      <c r="TEC90" s="4"/>
      <c r="TED90" s="4"/>
      <c r="TEE90" s="4"/>
      <c r="TEF90" s="4"/>
      <c r="TEG90" s="4"/>
      <c r="TEH90" s="4"/>
      <c r="TEI90" s="4"/>
      <c r="TEJ90" s="4"/>
      <c r="TEK90" s="4"/>
      <c r="TEL90" s="4"/>
      <c r="TEM90" s="4"/>
      <c r="TEN90" s="4"/>
      <c r="TEO90" s="4"/>
      <c r="TEP90" s="4"/>
      <c r="TEQ90" s="4"/>
      <c r="TER90" s="4"/>
      <c r="TES90" s="4"/>
      <c r="TET90" s="4"/>
      <c r="TEU90" s="4"/>
      <c r="TEV90" s="4"/>
      <c r="TEW90" s="4"/>
      <c r="TEX90" s="4"/>
      <c r="TEY90" s="4"/>
      <c r="TEZ90" s="4"/>
      <c r="TFA90" s="4"/>
      <c r="TFB90" s="4"/>
      <c r="TFC90" s="4"/>
      <c r="TFD90" s="4"/>
      <c r="TFE90" s="4"/>
      <c r="TFF90" s="4"/>
      <c r="TFG90" s="4"/>
      <c r="TFH90" s="4"/>
      <c r="TFI90" s="4"/>
      <c r="TFJ90" s="4"/>
      <c r="TFK90" s="4"/>
      <c r="TFL90" s="4"/>
      <c r="TFM90" s="4"/>
      <c r="TFN90" s="4"/>
      <c r="TFO90" s="4"/>
      <c r="TFP90" s="4"/>
      <c r="TFQ90" s="4"/>
      <c r="TFR90" s="4"/>
      <c r="TFS90" s="4"/>
      <c r="TFT90" s="4"/>
      <c r="TFU90" s="4"/>
      <c r="TFV90" s="4"/>
      <c r="TFW90" s="4"/>
      <c r="TFX90" s="4"/>
      <c r="TFY90" s="4"/>
      <c r="TFZ90" s="4"/>
      <c r="TGA90" s="4"/>
      <c r="TGB90" s="4"/>
      <c r="TGC90" s="4"/>
      <c r="TGD90" s="4"/>
      <c r="TGE90" s="4"/>
      <c r="TGF90" s="4"/>
      <c r="TGG90" s="4"/>
      <c r="TGH90" s="4"/>
      <c r="TGI90" s="4"/>
      <c r="TGJ90" s="4"/>
      <c r="TGK90" s="4"/>
      <c r="TGL90" s="4"/>
      <c r="TGM90" s="4"/>
      <c r="TGN90" s="4"/>
      <c r="TGO90" s="4"/>
      <c r="TGP90" s="4"/>
      <c r="TGQ90" s="4"/>
      <c r="TGR90" s="4"/>
      <c r="TGS90" s="4"/>
      <c r="TGT90" s="4"/>
      <c r="TGU90" s="4"/>
      <c r="TGV90" s="4"/>
      <c r="TGW90" s="4"/>
      <c r="TGX90" s="4"/>
      <c r="TGY90" s="4"/>
      <c r="TGZ90" s="4"/>
      <c r="THA90" s="4"/>
      <c r="THB90" s="4"/>
      <c r="THC90" s="4"/>
      <c r="THD90" s="4"/>
      <c r="THE90" s="4"/>
      <c r="THF90" s="4"/>
      <c r="THG90" s="4"/>
      <c r="THH90" s="4"/>
      <c r="THI90" s="4"/>
      <c r="THJ90" s="4"/>
      <c r="THK90" s="4"/>
      <c r="THL90" s="4"/>
      <c r="THM90" s="4"/>
      <c r="THN90" s="4"/>
      <c r="THO90" s="4"/>
      <c r="THP90" s="4"/>
      <c r="THQ90" s="4"/>
      <c r="THR90" s="4"/>
      <c r="THS90" s="4"/>
      <c r="THT90" s="4"/>
      <c r="THU90" s="4"/>
      <c r="THV90" s="4"/>
      <c r="THW90" s="4"/>
      <c r="THX90" s="4"/>
      <c r="THY90" s="4"/>
      <c r="THZ90" s="4"/>
      <c r="TIA90" s="4"/>
      <c r="TIB90" s="4"/>
      <c r="TIC90" s="4"/>
      <c r="TID90" s="4"/>
      <c r="TIE90" s="4"/>
      <c r="TIF90" s="4"/>
      <c r="TIG90" s="4"/>
      <c r="TIH90" s="4"/>
      <c r="TII90" s="4"/>
      <c r="TIJ90" s="4"/>
      <c r="TIK90" s="4"/>
      <c r="TIL90" s="4"/>
      <c r="TIM90" s="4"/>
      <c r="TIN90" s="4"/>
      <c r="TIO90" s="4"/>
      <c r="TIP90" s="4"/>
      <c r="TIQ90" s="4"/>
      <c r="TIR90" s="4"/>
      <c r="TIS90" s="4"/>
      <c r="TIT90" s="4"/>
      <c r="TIU90" s="4"/>
      <c r="TIV90" s="4"/>
      <c r="TIW90" s="4"/>
      <c r="TIX90" s="4"/>
      <c r="TIY90" s="4"/>
      <c r="TIZ90" s="4"/>
      <c r="TJA90" s="4"/>
      <c r="TJB90" s="4"/>
      <c r="TJC90" s="4"/>
      <c r="TJD90" s="4"/>
      <c r="TJE90" s="4"/>
      <c r="TJF90" s="4"/>
      <c r="TJG90" s="4"/>
      <c r="TJH90" s="4"/>
      <c r="TJI90" s="4"/>
      <c r="TJJ90" s="4"/>
      <c r="TJK90" s="4"/>
      <c r="TJL90" s="4"/>
      <c r="TJM90" s="4"/>
      <c r="TJN90" s="4"/>
      <c r="TJO90" s="4"/>
      <c r="TJP90" s="4"/>
      <c r="TJQ90" s="4"/>
      <c r="TJR90" s="4"/>
      <c r="TJS90" s="4"/>
      <c r="TJT90" s="4"/>
      <c r="TJU90" s="4"/>
      <c r="TJV90" s="4"/>
      <c r="TJW90" s="4"/>
      <c r="TJX90" s="4"/>
      <c r="TJY90" s="4"/>
      <c r="TJZ90" s="4"/>
      <c r="TKA90" s="4"/>
      <c r="TKB90" s="4"/>
      <c r="TKC90" s="4"/>
      <c r="TKD90" s="4"/>
      <c r="TKE90" s="4"/>
      <c r="TKF90" s="4"/>
      <c r="TKG90" s="4"/>
      <c r="TKH90" s="4"/>
      <c r="TKI90" s="4"/>
      <c r="TKJ90" s="4"/>
      <c r="TKK90" s="4"/>
      <c r="TKL90" s="4"/>
      <c r="TKM90" s="4"/>
      <c r="TKN90" s="4"/>
      <c r="TKO90" s="4"/>
      <c r="TKP90" s="4"/>
      <c r="TKQ90" s="4"/>
      <c r="TKR90" s="4"/>
      <c r="TKS90" s="4"/>
      <c r="TKT90" s="4"/>
      <c r="TKU90" s="4"/>
      <c r="TKV90" s="4"/>
      <c r="TKW90" s="4"/>
      <c r="TKX90" s="4"/>
      <c r="TKY90" s="4"/>
      <c r="TKZ90" s="4"/>
      <c r="TLA90" s="4"/>
      <c r="TLB90" s="4"/>
      <c r="TLC90" s="4"/>
      <c r="TLD90" s="4"/>
      <c r="TLE90" s="4"/>
      <c r="TLF90" s="4"/>
      <c r="TLG90" s="4"/>
      <c r="TLH90" s="4"/>
      <c r="TLI90" s="4"/>
      <c r="TLJ90" s="4"/>
      <c r="TLK90" s="4"/>
      <c r="TLL90" s="4"/>
      <c r="TLM90" s="4"/>
      <c r="TLN90" s="4"/>
      <c r="TLO90" s="4"/>
      <c r="TLP90" s="4"/>
      <c r="TLQ90" s="4"/>
      <c r="TLR90" s="4"/>
      <c r="TLS90" s="4"/>
      <c r="TLT90" s="4"/>
      <c r="TLU90" s="4"/>
      <c r="TLV90" s="4"/>
      <c r="TLW90" s="4"/>
      <c r="TLX90" s="4"/>
      <c r="TLY90" s="4"/>
      <c r="TLZ90" s="4"/>
      <c r="TMA90" s="4"/>
      <c r="TMB90" s="4"/>
      <c r="TMC90" s="4"/>
      <c r="TMD90" s="4"/>
      <c r="TME90" s="4"/>
      <c r="TMF90" s="4"/>
      <c r="TMG90" s="4"/>
      <c r="TMH90" s="4"/>
      <c r="TMI90" s="4"/>
      <c r="TMJ90" s="4"/>
      <c r="TMK90" s="4"/>
      <c r="TML90" s="4"/>
      <c r="TMM90" s="4"/>
      <c r="TMN90" s="4"/>
      <c r="TMO90" s="4"/>
      <c r="TMP90" s="4"/>
      <c r="TMQ90" s="4"/>
      <c r="TMR90" s="4"/>
      <c r="TMS90" s="4"/>
      <c r="TMT90" s="4"/>
      <c r="TMU90" s="4"/>
      <c r="TMV90" s="4"/>
      <c r="TMW90" s="4"/>
      <c r="TMX90" s="4"/>
      <c r="TMY90" s="4"/>
      <c r="TMZ90" s="4"/>
      <c r="TNA90" s="4"/>
      <c r="TNB90" s="4"/>
      <c r="TNC90" s="4"/>
      <c r="TND90" s="4"/>
      <c r="TNE90" s="4"/>
      <c r="TNF90" s="4"/>
      <c r="TNG90" s="4"/>
      <c r="TNH90" s="4"/>
      <c r="TNI90" s="4"/>
      <c r="TNJ90" s="4"/>
      <c r="TNK90" s="4"/>
      <c r="TNL90" s="4"/>
      <c r="TNM90" s="4"/>
      <c r="TNN90" s="4"/>
      <c r="TNO90" s="4"/>
      <c r="TNP90" s="4"/>
      <c r="TNQ90" s="4"/>
      <c r="TNR90" s="4"/>
      <c r="TNS90" s="4"/>
      <c r="TNT90" s="4"/>
      <c r="TNU90" s="4"/>
      <c r="TNV90" s="4"/>
      <c r="TNW90" s="4"/>
      <c r="TNX90" s="4"/>
      <c r="TNY90" s="4"/>
      <c r="TNZ90" s="4"/>
      <c r="TOA90" s="4"/>
      <c r="TOB90" s="4"/>
      <c r="TOC90" s="4"/>
      <c r="TOD90" s="4"/>
      <c r="TOE90" s="4"/>
      <c r="TOF90" s="4"/>
      <c r="TOG90" s="4"/>
      <c r="TOH90" s="4"/>
      <c r="TOI90" s="4"/>
      <c r="TOJ90" s="4"/>
      <c r="TOK90" s="4"/>
      <c r="TOL90" s="4"/>
      <c r="TOM90" s="4"/>
      <c r="TON90" s="4"/>
      <c r="TOO90" s="4"/>
      <c r="TOP90" s="4"/>
      <c r="TOQ90" s="4"/>
      <c r="TOR90" s="4"/>
      <c r="TOS90" s="4"/>
      <c r="TOT90" s="4"/>
      <c r="TOU90" s="4"/>
      <c r="TOV90" s="4"/>
      <c r="TOW90" s="4"/>
      <c r="TOX90" s="4"/>
      <c r="TOY90" s="4"/>
      <c r="TOZ90" s="4"/>
      <c r="TPA90" s="4"/>
      <c r="TPB90" s="4"/>
      <c r="TPC90" s="4"/>
      <c r="TPD90" s="4"/>
      <c r="TPE90" s="4"/>
      <c r="TPF90" s="4"/>
      <c r="TPG90" s="4"/>
      <c r="TPH90" s="4"/>
      <c r="TPI90" s="4"/>
      <c r="TPJ90" s="4"/>
      <c r="TPK90" s="4"/>
      <c r="TPL90" s="4"/>
      <c r="TPM90" s="4"/>
      <c r="TPN90" s="4"/>
      <c r="TPO90" s="4"/>
      <c r="TPP90" s="4"/>
      <c r="TPQ90" s="4"/>
      <c r="TPR90" s="4"/>
      <c r="TPS90" s="4"/>
      <c r="TPT90" s="4"/>
      <c r="TPU90" s="4"/>
      <c r="TPV90" s="4"/>
      <c r="TPW90" s="4"/>
      <c r="TPX90" s="4"/>
      <c r="TPY90" s="4"/>
      <c r="TPZ90" s="4"/>
      <c r="TQA90" s="4"/>
      <c r="TQB90" s="4"/>
      <c r="TQC90" s="4"/>
      <c r="TQD90" s="4"/>
      <c r="TQE90" s="4"/>
      <c r="TQF90" s="4"/>
      <c r="TQG90" s="4"/>
      <c r="TQH90" s="4"/>
      <c r="TQI90" s="4"/>
      <c r="TQJ90" s="4"/>
      <c r="TQK90" s="4"/>
      <c r="TQL90" s="4"/>
      <c r="TQM90" s="4"/>
      <c r="TQN90" s="4"/>
      <c r="TQO90" s="4"/>
      <c r="TQP90" s="4"/>
      <c r="TQQ90" s="4"/>
      <c r="TQR90" s="4"/>
      <c r="TQS90" s="4"/>
      <c r="TQT90" s="4"/>
      <c r="TQU90" s="4"/>
      <c r="TQV90" s="4"/>
      <c r="TQW90" s="4"/>
      <c r="TQX90" s="4"/>
      <c r="TQY90" s="4"/>
      <c r="TQZ90" s="4"/>
      <c r="TRA90" s="4"/>
      <c r="TRB90" s="4"/>
      <c r="TRC90" s="4"/>
      <c r="TRD90" s="4"/>
      <c r="TRE90" s="4"/>
      <c r="TRF90" s="4"/>
      <c r="TRG90" s="4"/>
      <c r="TRH90" s="4"/>
      <c r="TRI90" s="4"/>
      <c r="TRJ90" s="4"/>
      <c r="TRK90" s="4"/>
      <c r="TRL90" s="4"/>
      <c r="TRM90" s="4"/>
      <c r="TRN90" s="4"/>
      <c r="TRO90" s="4"/>
      <c r="TRP90" s="4"/>
      <c r="TRQ90" s="4"/>
      <c r="TRR90" s="4"/>
      <c r="TRS90" s="4"/>
      <c r="TRT90" s="4"/>
      <c r="TRU90" s="4"/>
      <c r="TRV90" s="4"/>
      <c r="TRW90" s="4"/>
      <c r="TRX90" s="4"/>
      <c r="TRY90" s="4"/>
      <c r="TRZ90" s="4"/>
      <c r="TSA90" s="4"/>
      <c r="TSB90" s="4"/>
      <c r="TSC90" s="4"/>
      <c r="TSD90" s="4"/>
      <c r="TSE90" s="4"/>
      <c r="TSF90" s="4"/>
      <c r="TSG90" s="4"/>
      <c r="TSH90" s="4"/>
      <c r="TSI90" s="4"/>
      <c r="TSJ90" s="4"/>
      <c r="TSK90" s="4"/>
      <c r="TSL90" s="4"/>
      <c r="TSM90" s="4"/>
      <c r="TSN90" s="4"/>
      <c r="TSO90" s="4"/>
      <c r="TSP90" s="4"/>
      <c r="TSQ90" s="4"/>
      <c r="TSR90" s="4"/>
      <c r="TSS90" s="4"/>
      <c r="TST90" s="4"/>
      <c r="TSU90" s="4"/>
      <c r="TSV90" s="4"/>
      <c r="TSW90" s="4"/>
      <c r="TSX90" s="4"/>
      <c r="TSY90" s="4"/>
      <c r="TSZ90" s="4"/>
      <c r="TTA90" s="4"/>
      <c r="TTB90" s="4"/>
      <c r="TTC90" s="4"/>
      <c r="TTD90" s="4"/>
      <c r="TTE90" s="4"/>
      <c r="TTF90" s="4"/>
      <c r="TTG90" s="4"/>
      <c r="TTH90" s="4"/>
      <c r="TTI90" s="4"/>
      <c r="TTJ90" s="4"/>
      <c r="TTK90" s="4"/>
      <c r="TTL90" s="4"/>
      <c r="TTM90" s="4"/>
      <c r="TTN90" s="4"/>
      <c r="TTO90" s="4"/>
      <c r="TTP90" s="4"/>
      <c r="TTQ90" s="4"/>
      <c r="TTR90" s="4"/>
      <c r="TTS90" s="4"/>
      <c r="TTT90" s="4"/>
      <c r="TTU90" s="4"/>
      <c r="TTV90" s="4"/>
      <c r="TTW90" s="4"/>
      <c r="TTX90" s="4"/>
      <c r="TTY90" s="4"/>
      <c r="TTZ90" s="4"/>
      <c r="TUA90" s="4"/>
      <c r="TUB90" s="4"/>
      <c r="TUC90" s="4"/>
      <c r="TUD90" s="4"/>
      <c r="TUE90" s="4"/>
      <c r="TUF90" s="4"/>
      <c r="TUG90" s="4"/>
      <c r="TUH90" s="4"/>
      <c r="TUI90" s="4"/>
      <c r="TUJ90" s="4"/>
      <c r="TUK90" s="4"/>
      <c r="TUL90" s="4"/>
      <c r="TUM90" s="4"/>
      <c r="TUN90" s="4"/>
      <c r="TUO90" s="4"/>
      <c r="TUP90" s="4"/>
      <c r="TUQ90" s="4"/>
      <c r="TUR90" s="4"/>
      <c r="TUS90" s="4"/>
      <c r="TUT90" s="4"/>
      <c r="TUU90" s="4"/>
      <c r="TUV90" s="4"/>
      <c r="TUW90" s="4"/>
      <c r="TUX90" s="4"/>
      <c r="TUY90" s="4"/>
      <c r="TUZ90" s="4"/>
      <c r="TVA90" s="4"/>
      <c r="TVB90" s="4"/>
      <c r="TVC90" s="4"/>
      <c r="TVD90" s="4"/>
      <c r="TVE90" s="4"/>
      <c r="TVF90" s="4"/>
      <c r="TVG90" s="4"/>
      <c r="TVH90" s="4"/>
      <c r="TVI90" s="4"/>
      <c r="TVJ90" s="4"/>
      <c r="TVK90" s="4"/>
      <c r="TVL90" s="4"/>
      <c r="TVM90" s="4"/>
      <c r="TVN90" s="4"/>
      <c r="TVO90" s="4"/>
      <c r="TVP90" s="4"/>
      <c r="TVQ90" s="4"/>
      <c r="TVR90" s="4"/>
      <c r="TVS90" s="4"/>
      <c r="TVT90" s="4"/>
      <c r="TVU90" s="4"/>
      <c r="TVV90" s="4"/>
      <c r="TVW90" s="4"/>
      <c r="TVX90" s="4"/>
      <c r="TVY90" s="4"/>
      <c r="TVZ90" s="4"/>
      <c r="TWA90" s="4"/>
      <c r="TWB90" s="4"/>
      <c r="TWC90" s="4"/>
      <c r="TWD90" s="4"/>
      <c r="TWE90" s="4"/>
      <c r="TWF90" s="4"/>
      <c r="TWG90" s="4"/>
      <c r="TWH90" s="4"/>
      <c r="TWI90" s="4"/>
      <c r="TWJ90" s="4"/>
      <c r="TWK90" s="4"/>
      <c r="TWL90" s="4"/>
      <c r="TWM90" s="4"/>
      <c r="TWN90" s="4"/>
      <c r="TWO90" s="4"/>
      <c r="TWP90" s="4"/>
      <c r="TWQ90" s="4"/>
      <c r="TWR90" s="4"/>
      <c r="TWS90" s="4"/>
      <c r="TWT90" s="4"/>
      <c r="TWU90" s="4"/>
      <c r="TWV90" s="4"/>
      <c r="TWW90" s="4"/>
      <c r="TWX90" s="4"/>
      <c r="TWY90" s="4"/>
      <c r="TWZ90" s="4"/>
      <c r="TXA90" s="4"/>
      <c r="TXB90" s="4"/>
      <c r="TXC90" s="4"/>
      <c r="TXD90" s="4"/>
      <c r="TXE90" s="4"/>
      <c r="TXF90" s="4"/>
      <c r="TXG90" s="4"/>
      <c r="TXH90" s="4"/>
      <c r="TXI90" s="4"/>
      <c r="TXJ90" s="4"/>
      <c r="TXK90" s="4"/>
      <c r="TXL90" s="4"/>
      <c r="TXM90" s="4"/>
      <c r="TXN90" s="4"/>
      <c r="TXO90" s="4"/>
      <c r="TXP90" s="4"/>
      <c r="TXQ90" s="4"/>
      <c r="TXR90" s="4"/>
      <c r="TXS90" s="4"/>
      <c r="TXT90" s="4"/>
      <c r="TXU90" s="4"/>
      <c r="TXV90" s="4"/>
      <c r="TXW90" s="4"/>
      <c r="TXX90" s="4"/>
      <c r="TXY90" s="4"/>
      <c r="TXZ90" s="4"/>
      <c r="TYA90" s="4"/>
      <c r="TYB90" s="4"/>
      <c r="TYC90" s="4"/>
      <c r="TYD90" s="4"/>
      <c r="TYE90" s="4"/>
      <c r="TYF90" s="4"/>
      <c r="TYG90" s="4"/>
      <c r="TYH90" s="4"/>
      <c r="TYI90" s="4"/>
      <c r="TYJ90" s="4"/>
      <c r="TYK90" s="4"/>
      <c r="TYL90" s="4"/>
      <c r="TYM90" s="4"/>
      <c r="TYN90" s="4"/>
      <c r="TYO90" s="4"/>
      <c r="TYP90" s="4"/>
      <c r="TYQ90" s="4"/>
      <c r="TYR90" s="4"/>
      <c r="TYS90" s="4"/>
      <c r="TYT90" s="4"/>
      <c r="TYU90" s="4"/>
      <c r="TYV90" s="4"/>
      <c r="TYW90" s="4"/>
      <c r="TYX90" s="4"/>
      <c r="TYY90" s="4"/>
      <c r="TYZ90" s="4"/>
      <c r="TZA90" s="4"/>
      <c r="TZB90" s="4"/>
      <c r="TZC90" s="4"/>
      <c r="TZD90" s="4"/>
      <c r="TZE90" s="4"/>
      <c r="TZF90" s="4"/>
      <c r="TZG90" s="4"/>
      <c r="TZH90" s="4"/>
      <c r="TZI90" s="4"/>
      <c r="TZJ90" s="4"/>
      <c r="TZK90" s="4"/>
      <c r="TZL90" s="4"/>
      <c r="TZM90" s="4"/>
      <c r="TZN90" s="4"/>
      <c r="TZO90" s="4"/>
      <c r="TZP90" s="4"/>
      <c r="TZQ90" s="4"/>
      <c r="TZR90" s="4"/>
      <c r="TZS90" s="4"/>
      <c r="TZT90" s="4"/>
      <c r="TZU90" s="4"/>
      <c r="TZV90" s="4"/>
      <c r="TZW90" s="4"/>
      <c r="TZX90" s="4"/>
      <c r="TZY90" s="4"/>
      <c r="TZZ90" s="4"/>
      <c r="UAA90" s="4"/>
      <c r="UAB90" s="4"/>
      <c r="UAC90" s="4"/>
      <c r="UAD90" s="4"/>
      <c r="UAE90" s="4"/>
      <c r="UAF90" s="4"/>
      <c r="UAG90" s="4"/>
      <c r="UAH90" s="4"/>
      <c r="UAI90" s="4"/>
      <c r="UAJ90" s="4"/>
      <c r="UAK90" s="4"/>
      <c r="UAL90" s="4"/>
      <c r="UAM90" s="4"/>
      <c r="UAN90" s="4"/>
      <c r="UAO90" s="4"/>
      <c r="UAP90" s="4"/>
      <c r="UAQ90" s="4"/>
      <c r="UAR90" s="4"/>
      <c r="UAS90" s="4"/>
      <c r="UAT90" s="4"/>
      <c r="UAU90" s="4"/>
      <c r="UAV90" s="4"/>
      <c r="UAW90" s="4"/>
      <c r="UAX90" s="4"/>
      <c r="UAY90" s="4"/>
      <c r="UAZ90" s="4"/>
      <c r="UBA90" s="4"/>
      <c r="UBB90" s="4"/>
      <c r="UBC90" s="4"/>
      <c r="UBD90" s="4"/>
      <c r="UBE90" s="4"/>
      <c r="UBF90" s="4"/>
      <c r="UBG90" s="4"/>
      <c r="UBH90" s="4"/>
      <c r="UBI90" s="4"/>
      <c r="UBJ90" s="4"/>
      <c r="UBK90" s="4"/>
      <c r="UBL90" s="4"/>
      <c r="UBM90" s="4"/>
      <c r="UBN90" s="4"/>
      <c r="UBO90" s="4"/>
      <c r="UBP90" s="4"/>
      <c r="UBQ90" s="4"/>
      <c r="UBR90" s="4"/>
      <c r="UBS90" s="4"/>
      <c r="UBT90" s="4"/>
      <c r="UBU90" s="4"/>
      <c r="UBV90" s="4"/>
      <c r="UBW90" s="4"/>
      <c r="UBX90" s="4"/>
      <c r="UBY90" s="4"/>
      <c r="UBZ90" s="4"/>
      <c r="UCA90" s="4"/>
      <c r="UCB90" s="4"/>
      <c r="UCC90" s="4"/>
      <c r="UCD90" s="4"/>
      <c r="UCE90" s="4"/>
      <c r="UCF90" s="4"/>
      <c r="UCG90" s="4"/>
      <c r="UCH90" s="4"/>
      <c r="UCI90" s="4"/>
      <c r="UCJ90" s="4"/>
      <c r="UCK90" s="4"/>
      <c r="UCL90" s="4"/>
      <c r="UCM90" s="4"/>
      <c r="UCN90" s="4"/>
      <c r="UCO90" s="4"/>
      <c r="UCP90" s="4"/>
      <c r="UCQ90" s="4"/>
      <c r="UCR90" s="4"/>
      <c r="UCS90" s="4"/>
      <c r="UCT90" s="4"/>
      <c r="UCU90" s="4"/>
      <c r="UCV90" s="4"/>
      <c r="UCW90" s="4"/>
      <c r="UCX90" s="4"/>
      <c r="UCY90" s="4"/>
      <c r="UCZ90" s="4"/>
      <c r="UDA90" s="4"/>
      <c r="UDB90" s="4"/>
      <c r="UDC90" s="4"/>
      <c r="UDD90" s="4"/>
      <c r="UDE90" s="4"/>
      <c r="UDF90" s="4"/>
      <c r="UDG90" s="4"/>
      <c r="UDH90" s="4"/>
      <c r="UDI90" s="4"/>
      <c r="UDJ90" s="4"/>
      <c r="UDK90" s="4"/>
      <c r="UDL90" s="4"/>
      <c r="UDM90" s="4"/>
      <c r="UDN90" s="4"/>
      <c r="UDO90" s="4"/>
      <c r="UDP90" s="4"/>
      <c r="UDQ90" s="4"/>
      <c r="UDR90" s="4"/>
      <c r="UDS90" s="4"/>
      <c r="UDT90" s="4"/>
      <c r="UDU90" s="4"/>
      <c r="UDV90" s="4"/>
      <c r="UDW90" s="4"/>
      <c r="UDX90" s="4"/>
      <c r="UDY90" s="4"/>
      <c r="UDZ90" s="4"/>
      <c r="UEA90" s="4"/>
      <c r="UEB90" s="4"/>
      <c r="UEC90" s="4"/>
      <c r="UED90" s="4"/>
      <c r="UEE90" s="4"/>
      <c r="UEF90" s="4"/>
      <c r="UEG90" s="4"/>
      <c r="UEH90" s="4"/>
      <c r="UEI90" s="4"/>
      <c r="UEJ90" s="4"/>
      <c r="UEK90" s="4"/>
      <c r="UEL90" s="4"/>
      <c r="UEM90" s="4"/>
      <c r="UEN90" s="4"/>
      <c r="UEO90" s="4"/>
      <c r="UEP90" s="4"/>
      <c r="UEQ90" s="4"/>
      <c r="UER90" s="4"/>
      <c r="UES90" s="4"/>
      <c r="UET90" s="4"/>
      <c r="UEU90" s="4"/>
      <c r="UEV90" s="4"/>
      <c r="UEW90" s="4"/>
      <c r="UEX90" s="4"/>
      <c r="UEY90" s="4"/>
      <c r="UEZ90" s="4"/>
      <c r="UFA90" s="4"/>
      <c r="UFB90" s="4"/>
      <c r="UFC90" s="4"/>
      <c r="UFD90" s="4"/>
      <c r="UFE90" s="4"/>
      <c r="UFF90" s="4"/>
      <c r="UFG90" s="4"/>
      <c r="UFH90" s="4"/>
      <c r="UFI90" s="4"/>
      <c r="UFJ90" s="4"/>
      <c r="UFK90" s="4"/>
      <c r="UFL90" s="4"/>
      <c r="UFM90" s="4"/>
      <c r="UFN90" s="4"/>
      <c r="UFO90" s="4"/>
      <c r="UFP90" s="4"/>
      <c r="UFQ90" s="4"/>
      <c r="UFR90" s="4"/>
      <c r="UFS90" s="4"/>
      <c r="UFT90" s="4"/>
      <c r="UFU90" s="4"/>
      <c r="UFV90" s="4"/>
      <c r="UFW90" s="4"/>
      <c r="UFX90" s="4"/>
      <c r="UFY90" s="4"/>
      <c r="UFZ90" s="4"/>
      <c r="UGA90" s="4"/>
      <c r="UGB90" s="4"/>
      <c r="UGC90" s="4"/>
      <c r="UGD90" s="4"/>
      <c r="UGE90" s="4"/>
      <c r="UGF90" s="4"/>
      <c r="UGG90" s="4"/>
      <c r="UGH90" s="4"/>
      <c r="UGI90" s="4"/>
      <c r="UGJ90" s="4"/>
      <c r="UGK90" s="4"/>
      <c r="UGL90" s="4"/>
      <c r="UGM90" s="4"/>
      <c r="UGN90" s="4"/>
      <c r="UGO90" s="4"/>
      <c r="UGP90" s="4"/>
      <c r="UGQ90" s="4"/>
      <c r="UGR90" s="4"/>
      <c r="UGS90" s="4"/>
      <c r="UGT90" s="4"/>
      <c r="UGU90" s="4"/>
      <c r="UGV90" s="4"/>
      <c r="UGW90" s="4"/>
      <c r="UGX90" s="4"/>
      <c r="UGY90" s="4"/>
      <c r="UGZ90" s="4"/>
      <c r="UHA90" s="4"/>
      <c r="UHB90" s="4"/>
      <c r="UHC90" s="4"/>
      <c r="UHD90" s="4"/>
      <c r="UHE90" s="4"/>
      <c r="UHF90" s="4"/>
      <c r="UHG90" s="4"/>
      <c r="UHH90" s="4"/>
      <c r="UHI90" s="4"/>
      <c r="UHJ90" s="4"/>
      <c r="UHK90" s="4"/>
      <c r="UHL90" s="4"/>
      <c r="UHM90" s="4"/>
      <c r="UHN90" s="4"/>
      <c r="UHO90" s="4"/>
      <c r="UHP90" s="4"/>
      <c r="UHQ90" s="4"/>
      <c r="UHR90" s="4"/>
      <c r="UHS90" s="4"/>
      <c r="UHT90" s="4"/>
      <c r="UHU90" s="4"/>
      <c r="UHV90" s="4"/>
      <c r="UHW90" s="4"/>
      <c r="UHX90" s="4"/>
      <c r="UHY90" s="4"/>
      <c r="UHZ90" s="4"/>
      <c r="UIA90" s="4"/>
      <c r="UIB90" s="4"/>
      <c r="UIC90" s="4"/>
      <c r="UID90" s="4"/>
      <c r="UIE90" s="4"/>
      <c r="UIF90" s="4"/>
      <c r="UIG90" s="4"/>
      <c r="UIH90" s="4"/>
      <c r="UII90" s="4"/>
      <c r="UIJ90" s="4"/>
      <c r="UIK90" s="4"/>
      <c r="UIL90" s="4"/>
      <c r="UIM90" s="4"/>
      <c r="UIN90" s="4"/>
      <c r="UIO90" s="4"/>
      <c r="UIP90" s="4"/>
      <c r="UIQ90" s="4"/>
      <c r="UIR90" s="4"/>
      <c r="UIS90" s="4"/>
      <c r="UIT90" s="4"/>
      <c r="UIU90" s="4"/>
      <c r="UIV90" s="4"/>
      <c r="UIW90" s="4"/>
      <c r="UIX90" s="4"/>
      <c r="UIY90" s="4"/>
      <c r="UIZ90" s="4"/>
      <c r="UJA90" s="4"/>
      <c r="UJB90" s="4"/>
      <c r="UJC90" s="4"/>
      <c r="UJD90" s="4"/>
      <c r="UJE90" s="4"/>
      <c r="UJF90" s="4"/>
      <c r="UJG90" s="4"/>
      <c r="UJH90" s="4"/>
      <c r="UJI90" s="4"/>
      <c r="UJJ90" s="4"/>
      <c r="UJK90" s="4"/>
      <c r="UJL90" s="4"/>
      <c r="UJM90" s="4"/>
      <c r="UJN90" s="4"/>
      <c r="UJO90" s="4"/>
      <c r="UJP90" s="4"/>
      <c r="UJQ90" s="4"/>
      <c r="UJR90" s="4"/>
      <c r="UJS90" s="4"/>
      <c r="UJT90" s="4"/>
      <c r="UJU90" s="4"/>
      <c r="UJV90" s="4"/>
      <c r="UJW90" s="4"/>
      <c r="UJX90" s="4"/>
      <c r="UJY90" s="4"/>
      <c r="UJZ90" s="4"/>
      <c r="UKA90" s="4"/>
      <c r="UKB90" s="4"/>
      <c r="UKC90" s="4"/>
      <c r="UKD90" s="4"/>
      <c r="UKE90" s="4"/>
      <c r="UKF90" s="4"/>
      <c r="UKG90" s="4"/>
      <c r="UKH90" s="4"/>
      <c r="UKI90" s="4"/>
      <c r="UKJ90" s="4"/>
      <c r="UKK90" s="4"/>
      <c r="UKL90" s="4"/>
      <c r="UKM90" s="4"/>
      <c r="UKN90" s="4"/>
      <c r="UKO90" s="4"/>
      <c r="UKP90" s="4"/>
      <c r="UKQ90" s="4"/>
      <c r="UKR90" s="4"/>
      <c r="UKS90" s="4"/>
      <c r="UKT90" s="4"/>
      <c r="UKU90" s="4"/>
      <c r="UKV90" s="4"/>
      <c r="UKW90" s="4"/>
      <c r="UKX90" s="4"/>
      <c r="UKY90" s="4"/>
      <c r="UKZ90" s="4"/>
      <c r="ULA90" s="4"/>
      <c r="ULB90" s="4"/>
      <c r="ULC90" s="4"/>
      <c r="ULD90" s="4"/>
      <c r="ULE90" s="4"/>
      <c r="ULF90" s="4"/>
      <c r="ULG90" s="4"/>
      <c r="ULH90" s="4"/>
      <c r="ULI90" s="4"/>
      <c r="ULJ90" s="4"/>
      <c r="ULK90" s="4"/>
      <c r="ULL90" s="4"/>
      <c r="ULM90" s="4"/>
      <c r="ULN90" s="4"/>
      <c r="ULO90" s="4"/>
      <c r="ULP90" s="4"/>
      <c r="ULQ90" s="4"/>
      <c r="ULR90" s="4"/>
      <c r="ULS90" s="4"/>
      <c r="ULT90" s="4"/>
      <c r="ULU90" s="4"/>
      <c r="ULV90" s="4"/>
      <c r="ULW90" s="4"/>
      <c r="ULX90" s="4"/>
      <c r="ULY90" s="4"/>
      <c r="ULZ90" s="4"/>
      <c r="UMA90" s="4"/>
      <c r="UMB90" s="4"/>
      <c r="UMC90" s="4"/>
      <c r="UMD90" s="4"/>
      <c r="UME90" s="4"/>
      <c r="UMF90" s="4"/>
      <c r="UMG90" s="4"/>
      <c r="UMH90" s="4"/>
      <c r="UMI90" s="4"/>
      <c r="UMJ90" s="4"/>
      <c r="UMK90" s="4"/>
      <c r="UML90" s="4"/>
      <c r="UMM90" s="4"/>
      <c r="UMN90" s="4"/>
      <c r="UMO90" s="4"/>
      <c r="UMP90" s="4"/>
      <c r="UMQ90" s="4"/>
      <c r="UMR90" s="4"/>
      <c r="UMS90" s="4"/>
      <c r="UMT90" s="4"/>
      <c r="UMU90" s="4"/>
      <c r="UMV90" s="4"/>
      <c r="UMW90" s="4"/>
      <c r="UMX90" s="4"/>
      <c r="UMY90" s="4"/>
      <c r="UMZ90" s="4"/>
      <c r="UNA90" s="4"/>
      <c r="UNB90" s="4"/>
      <c r="UNC90" s="4"/>
      <c r="UND90" s="4"/>
      <c r="UNE90" s="4"/>
      <c r="UNF90" s="4"/>
      <c r="UNG90" s="4"/>
      <c r="UNH90" s="4"/>
      <c r="UNI90" s="4"/>
      <c r="UNJ90" s="4"/>
      <c r="UNK90" s="4"/>
      <c r="UNL90" s="4"/>
      <c r="UNM90" s="4"/>
      <c r="UNN90" s="4"/>
      <c r="UNO90" s="4"/>
      <c r="UNP90" s="4"/>
      <c r="UNQ90" s="4"/>
      <c r="UNR90" s="4"/>
      <c r="UNS90" s="4"/>
      <c r="UNT90" s="4"/>
      <c r="UNU90" s="4"/>
      <c r="UNV90" s="4"/>
      <c r="UNW90" s="4"/>
      <c r="UNX90" s="4"/>
      <c r="UNY90" s="4"/>
      <c r="UNZ90" s="4"/>
      <c r="UOA90" s="4"/>
      <c r="UOB90" s="4"/>
      <c r="UOC90" s="4"/>
      <c r="UOD90" s="4"/>
      <c r="UOE90" s="4"/>
      <c r="UOF90" s="4"/>
      <c r="UOG90" s="4"/>
      <c r="UOH90" s="4"/>
      <c r="UOI90" s="4"/>
      <c r="UOJ90" s="4"/>
      <c r="UOK90" s="4"/>
      <c r="UOL90" s="4"/>
      <c r="UOM90" s="4"/>
      <c r="UON90" s="4"/>
      <c r="UOO90" s="4"/>
      <c r="UOP90" s="4"/>
      <c r="UOQ90" s="4"/>
      <c r="UOR90" s="4"/>
      <c r="UOS90" s="4"/>
      <c r="UOT90" s="4"/>
      <c r="UOU90" s="4"/>
      <c r="UOV90" s="4"/>
      <c r="UOW90" s="4"/>
      <c r="UOX90" s="4"/>
      <c r="UOY90" s="4"/>
      <c r="UOZ90" s="4"/>
      <c r="UPA90" s="4"/>
      <c r="UPB90" s="4"/>
      <c r="UPC90" s="4"/>
      <c r="UPD90" s="4"/>
      <c r="UPE90" s="4"/>
      <c r="UPF90" s="4"/>
      <c r="UPG90" s="4"/>
      <c r="UPH90" s="4"/>
      <c r="UPI90" s="4"/>
      <c r="UPJ90" s="4"/>
      <c r="UPK90" s="4"/>
      <c r="UPL90" s="4"/>
      <c r="UPM90" s="4"/>
      <c r="UPN90" s="4"/>
      <c r="UPO90" s="4"/>
      <c r="UPP90" s="4"/>
      <c r="UPQ90" s="4"/>
      <c r="UPR90" s="4"/>
      <c r="UPS90" s="4"/>
      <c r="UPT90" s="4"/>
      <c r="UPU90" s="4"/>
      <c r="UPV90" s="4"/>
      <c r="UPW90" s="4"/>
      <c r="UPX90" s="4"/>
      <c r="UPY90" s="4"/>
      <c r="UPZ90" s="4"/>
      <c r="UQA90" s="4"/>
      <c r="UQB90" s="4"/>
      <c r="UQC90" s="4"/>
      <c r="UQD90" s="4"/>
      <c r="UQE90" s="4"/>
      <c r="UQF90" s="4"/>
      <c r="UQG90" s="4"/>
      <c r="UQH90" s="4"/>
      <c r="UQI90" s="4"/>
      <c r="UQJ90" s="4"/>
      <c r="UQK90" s="4"/>
      <c r="UQL90" s="4"/>
      <c r="UQM90" s="4"/>
      <c r="UQN90" s="4"/>
      <c r="UQO90" s="4"/>
      <c r="UQP90" s="4"/>
      <c r="UQQ90" s="4"/>
      <c r="UQR90" s="4"/>
      <c r="UQS90" s="4"/>
      <c r="UQT90" s="4"/>
      <c r="UQU90" s="4"/>
      <c r="UQV90" s="4"/>
      <c r="UQW90" s="4"/>
      <c r="UQX90" s="4"/>
      <c r="UQY90" s="4"/>
      <c r="UQZ90" s="4"/>
      <c r="URA90" s="4"/>
      <c r="URB90" s="4"/>
      <c r="URC90" s="4"/>
      <c r="URD90" s="4"/>
      <c r="URE90" s="4"/>
      <c r="URF90" s="4"/>
      <c r="URG90" s="4"/>
      <c r="URH90" s="4"/>
      <c r="URI90" s="4"/>
      <c r="URJ90" s="4"/>
      <c r="URK90" s="4"/>
      <c r="URL90" s="4"/>
      <c r="URM90" s="4"/>
      <c r="URN90" s="4"/>
      <c r="URO90" s="4"/>
      <c r="URP90" s="4"/>
      <c r="URQ90" s="4"/>
      <c r="URR90" s="4"/>
      <c r="URS90" s="4"/>
      <c r="URT90" s="4"/>
      <c r="URU90" s="4"/>
      <c r="URV90" s="4"/>
      <c r="URW90" s="4"/>
      <c r="URX90" s="4"/>
      <c r="URY90" s="4"/>
      <c r="URZ90" s="4"/>
      <c r="USA90" s="4"/>
      <c r="USB90" s="4"/>
      <c r="USC90" s="4"/>
      <c r="USD90" s="4"/>
      <c r="USE90" s="4"/>
      <c r="USF90" s="4"/>
      <c r="USG90" s="4"/>
      <c r="USH90" s="4"/>
      <c r="USI90" s="4"/>
      <c r="USJ90" s="4"/>
      <c r="USK90" s="4"/>
      <c r="USL90" s="4"/>
      <c r="USM90" s="4"/>
      <c r="USN90" s="4"/>
      <c r="USO90" s="4"/>
      <c r="USP90" s="4"/>
      <c r="USQ90" s="4"/>
      <c r="USR90" s="4"/>
      <c r="USS90" s="4"/>
      <c r="UST90" s="4"/>
      <c r="USU90" s="4"/>
      <c r="USV90" s="4"/>
      <c r="USW90" s="4"/>
      <c r="USX90" s="4"/>
      <c r="USY90" s="4"/>
      <c r="USZ90" s="4"/>
      <c r="UTA90" s="4"/>
      <c r="UTB90" s="4"/>
      <c r="UTC90" s="4"/>
      <c r="UTD90" s="4"/>
      <c r="UTE90" s="4"/>
      <c r="UTF90" s="4"/>
      <c r="UTG90" s="4"/>
      <c r="UTH90" s="4"/>
      <c r="UTI90" s="4"/>
      <c r="UTJ90" s="4"/>
      <c r="UTK90" s="4"/>
      <c r="UTL90" s="4"/>
      <c r="UTM90" s="4"/>
      <c r="UTN90" s="4"/>
      <c r="UTO90" s="4"/>
      <c r="UTP90" s="4"/>
      <c r="UTQ90" s="4"/>
      <c r="UTR90" s="4"/>
      <c r="UTS90" s="4"/>
      <c r="UTT90" s="4"/>
      <c r="UTU90" s="4"/>
      <c r="UTV90" s="4"/>
      <c r="UTW90" s="4"/>
      <c r="UTX90" s="4"/>
      <c r="UTY90" s="4"/>
      <c r="UTZ90" s="4"/>
      <c r="UUA90" s="4"/>
      <c r="UUB90" s="4"/>
      <c r="UUC90" s="4"/>
      <c r="UUD90" s="4"/>
      <c r="UUE90" s="4"/>
      <c r="UUF90" s="4"/>
      <c r="UUG90" s="4"/>
      <c r="UUH90" s="4"/>
      <c r="UUI90" s="4"/>
      <c r="UUJ90" s="4"/>
      <c r="UUK90" s="4"/>
      <c r="UUL90" s="4"/>
      <c r="UUM90" s="4"/>
      <c r="UUN90" s="4"/>
      <c r="UUO90" s="4"/>
      <c r="UUP90" s="4"/>
      <c r="UUQ90" s="4"/>
      <c r="UUR90" s="4"/>
      <c r="UUS90" s="4"/>
      <c r="UUT90" s="4"/>
      <c r="UUU90" s="4"/>
      <c r="UUV90" s="4"/>
      <c r="UUW90" s="4"/>
      <c r="UUX90" s="4"/>
      <c r="UUY90" s="4"/>
      <c r="UUZ90" s="4"/>
      <c r="UVA90" s="4"/>
      <c r="UVB90" s="4"/>
      <c r="UVC90" s="4"/>
      <c r="UVD90" s="4"/>
      <c r="UVE90" s="4"/>
      <c r="UVF90" s="4"/>
      <c r="UVG90" s="4"/>
      <c r="UVH90" s="4"/>
      <c r="UVI90" s="4"/>
      <c r="UVJ90" s="4"/>
      <c r="UVK90" s="4"/>
      <c r="UVL90" s="4"/>
      <c r="UVM90" s="4"/>
      <c r="UVN90" s="4"/>
      <c r="UVO90" s="4"/>
      <c r="UVP90" s="4"/>
      <c r="UVQ90" s="4"/>
      <c r="UVR90" s="4"/>
      <c r="UVS90" s="4"/>
      <c r="UVT90" s="4"/>
      <c r="UVU90" s="4"/>
      <c r="UVV90" s="4"/>
      <c r="UVW90" s="4"/>
      <c r="UVX90" s="4"/>
      <c r="UVY90" s="4"/>
      <c r="UVZ90" s="4"/>
      <c r="UWA90" s="4"/>
      <c r="UWB90" s="4"/>
      <c r="UWC90" s="4"/>
      <c r="UWD90" s="4"/>
      <c r="UWE90" s="4"/>
      <c r="UWF90" s="4"/>
      <c r="UWG90" s="4"/>
      <c r="UWH90" s="4"/>
      <c r="UWI90" s="4"/>
      <c r="UWJ90" s="4"/>
      <c r="UWK90" s="4"/>
      <c r="UWL90" s="4"/>
      <c r="UWM90" s="4"/>
      <c r="UWN90" s="4"/>
      <c r="UWO90" s="4"/>
      <c r="UWP90" s="4"/>
      <c r="UWQ90" s="4"/>
      <c r="UWR90" s="4"/>
      <c r="UWS90" s="4"/>
      <c r="UWT90" s="4"/>
      <c r="UWU90" s="4"/>
      <c r="UWV90" s="4"/>
      <c r="UWW90" s="4"/>
      <c r="UWX90" s="4"/>
      <c r="UWY90" s="4"/>
      <c r="UWZ90" s="4"/>
      <c r="UXA90" s="4"/>
      <c r="UXB90" s="4"/>
      <c r="UXC90" s="4"/>
      <c r="UXD90" s="4"/>
      <c r="UXE90" s="4"/>
      <c r="UXF90" s="4"/>
      <c r="UXG90" s="4"/>
      <c r="UXH90" s="4"/>
      <c r="UXI90" s="4"/>
      <c r="UXJ90" s="4"/>
      <c r="UXK90" s="4"/>
      <c r="UXL90" s="4"/>
      <c r="UXM90" s="4"/>
      <c r="UXN90" s="4"/>
      <c r="UXO90" s="4"/>
      <c r="UXP90" s="4"/>
      <c r="UXQ90" s="4"/>
      <c r="UXR90" s="4"/>
      <c r="UXS90" s="4"/>
      <c r="UXT90" s="4"/>
      <c r="UXU90" s="4"/>
      <c r="UXV90" s="4"/>
      <c r="UXW90" s="4"/>
      <c r="UXX90" s="4"/>
      <c r="UXY90" s="4"/>
      <c r="UXZ90" s="4"/>
      <c r="UYA90" s="4"/>
      <c r="UYB90" s="4"/>
      <c r="UYC90" s="4"/>
      <c r="UYD90" s="4"/>
      <c r="UYE90" s="4"/>
      <c r="UYF90" s="4"/>
      <c r="UYG90" s="4"/>
      <c r="UYH90" s="4"/>
      <c r="UYI90" s="4"/>
      <c r="UYJ90" s="4"/>
      <c r="UYK90" s="4"/>
      <c r="UYL90" s="4"/>
      <c r="UYM90" s="4"/>
      <c r="UYN90" s="4"/>
      <c r="UYO90" s="4"/>
      <c r="UYP90" s="4"/>
      <c r="UYQ90" s="4"/>
      <c r="UYR90" s="4"/>
      <c r="UYS90" s="4"/>
      <c r="UYT90" s="4"/>
      <c r="UYU90" s="4"/>
      <c r="UYV90" s="4"/>
      <c r="UYW90" s="4"/>
      <c r="UYX90" s="4"/>
      <c r="UYY90" s="4"/>
      <c r="UYZ90" s="4"/>
      <c r="UZA90" s="4"/>
      <c r="UZB90" s="4"/>
      <c r="UZC90" s="4"/>
      <c r="UZD90" s="4"/>
      <c r="UZE90" s="4"/>
      <c r="UZF90" s="4"/>
      <c r="UZG90" s="4"/>
      <c r="UZH90" s="4"/>
      <c r="UZI90" s="4"/>
      <c r="UZJ90" s="4"/>
      <c r="UZK90" s="4"/>
      <c r="UZL90" s="4"/>
      <c r="UZM90" s="4"/>
      <c r="UZN90" s="4"/>
      <c r="UZO90" s="4"/>
      <c r="UZP90" s="4"/>
      <c r="UZQ90" s="4"/>
      <c r="UZR90" s="4"/>
      <c r="UZS90" s="4"/>
      <c r="UZT90" s="4"/>
      <c r="UZU90" s="4"/>
      <c r="UZV90" s="4"/>
      <c r="UZW90" s="4"/>
      <c r="UZX90" s="4"/>
      <c r="UZY90" s="4"/>
      <c r="UZZ90" s="4"/>
      <c r="VAA90" s="4"/>
      <c r="VAB90" s="4"/>
      <c r="VAC90" s="4"/>
      <c r="VAD90" s="4"/>
      <c r="VAE90" s="4"/>
      <c r="VAF90" s="4"/>
      <c r="VAG90" s="4"/>
      <c r="VAH90" s="4"/>
      <c r="VAI90" s="4"/>
      <c r="VAJ90" s="4"/>
      <c r="VAK90" s="4"/>
      <c r="VAL90" s="4"/>
      <c r="VAM90" s="4"/>
      <c r="VAN90" s="4"/>
      <c r="VAO90" s="4"/>
      <c r="VAP90" s="4"/>
      <c r="VAQ90" s="4"/>
      <c r="VAR90" s="4"/>
      <c r="VAS90" s="4"/>
      <c r="VAT90" s="4"/>
      <c r="VAU90" s="4"/>
      <c r="VAV90" s="4"/>
      <c r="VAW90" s="4"/>
      <c r="VAX90" s="4"/>
      <c r="VAY90" s="4"/>
      <c r="VAZ90" s="4"/>
      <c r="VBA90" s="4"/>
      <c r="VBB90" s="4"/>
      <c r="VBC90" s="4"/>
      <c r="VBD90" s="4"/>
      <c r="VBE90" s="4"/>
      <c r="VBF90" s="4"/>
      <c r="VBG90" s="4"/>
      <c r="VBH90" s="4"/>
      <c r="VBI90" s="4"/>
      <c r="VBJ90" s="4"/>
      <c r="VBK90" s="4"/>
      <c r="VBL90" s="4"/>
      <c r="VBM90" s="4"/>
      <c r="VBN90" s="4"/>
      <c r="VBO90" s="4"/>
      <c r="VBP90" s="4"/>
      <c r="VBQ90" s="4"/>
      <c r="VBR90" s="4"/>
      <c r="VBS90" s="4"/>
      <c r="VBT90" s="4"/>
      <c r="VBU90" s="4"/>
      <c r="VBV90" s="4"/>
      <c r="VBW90" s="4"/>
      <c r="VBX90" s="4"/>
      <c r="VBY90" s="4"/>
      <c r="VBZ90" s="4"/>
      <c r="VCA90" s="4"/>
      <c r="VCB90" s="4"/>
      <c r="VCC90" s="4"/>
      <c r="VCD90" s="4"/>
      <c r="VCE90" s="4"/>
      <c r="VCF90" s="4"/>
      <c r="VCG90" s="4"/>
      <c r="VCH90" s="4"/>
      <c r="VCI90" s="4"/>
      <c r="VCJ90" s="4"/>
      <c r="VCK90" s="4"/>
      <c r="VCL90" s="4"/>
      <c r="VCM90" s="4"/>
      <c r="VCN90" s="4"/>
      <c r="VCO90" s="4"/>
      <c r="VCP90" s="4"/>
      <c r="VCQ90" s="4"/>
      <c r="VCR90" s="4"/>
      <c r="VCS90" s="4"/>
      <c r="VCT90" s="4"/>
      <c r="VCU90" s="4"/>
      <c r="VCV90" s="4"/>
      <c r="VCW90" s="4"/>
      <c r="VCX90" s="4"/>
      <c r="VCY90" s="4"/>
      <c r="VCZ90" s="4"/>
      <c r="VDA90" s="4"/>
      <c r="VDB90" s="4"/>
      <c r="VDC90" s="4"/>
      <c r="VDD90" s="4"/>
      <c r="VDE90" s="4"/>
      <c r="VDF90" s="4"/>
      <c r="VDG90" s="4"/>
      <c r="VDH90" s="4"/>
      <c r="VDI90" s="4"/>
      <c r="VDJ90" s="4"/>
      <c r="VDK90" s="4"/>
      <c r="VDL90" s="4"/>
      <c r="VDM90" s="4"/>
      <c r="VDN90" s="4"/>
      <c r="VDO90" s="4"/>
      <c r="VDP90" s="4"/>
      <c r="VDQ90" s="4"/>
      <c r="VDR90" s="4"/>
      <c r="VDS90" s="4"/>
      <c r="VDT90" s="4"/>
      <c r="VDU90" s="4"/>
      <c r="VDV90" s="4"/>
      <c r="VDW90" s="4"/>
      <c r="VDX90" s="4"/>
      <c r="VDY90" s="4"/>
      <c r="VDZ90" s="4"/>
      <c r="VEA90" s="4"/>
      <c r="VEB90" s="4"/>
      <c r="VEC90" s="4"/>
      <c r="VED90" s="4"/>
      <c r="VEE90" s="4"/>
      <c r="VEF90" s="4"/>
      <c r="VEG90" s="4"/>
      <c r="VEH90" s="4"/>
      <c r="VEI90" s="4"/>
      <c r="VEJ90" s="4"/>
      <c r="VEK90" s="4"/>
      <c r="VEL90" s="4"/>
      <c r="VEM90" s="4"/>
      <c r="VEN90" s="4"/>
      <c r="VEO90" s="4"/>
      <c r="VEP90" s="4"/>
      <c r="VEQ90" s="4"/>
      <c r="VER90" s="4"/>
      <c r="VES90" s="4"/>
      <c r="VET90" s="4"/>
      <c r="VEU90" s="4"/>
      <c r="VEV90" s="4"/>
      <c r="VEW90" s="4"/>
      <c r="VEX90" s="4"/>
      <c r="VEY90" s="4"/>
      <c r="VEZ90" s="4"/>
      <c r="VFA90" s="4"/>
      <c r="VFB90" s="4"/>
      <c r="VFC90" s="4"/>
      <c r="VFD90" s="4"/>
      <c r="VFE90" s="4"/>
      <c r="VFF90" s="4"/>
      <c r="VFG90" s="4"/>
      <c r="VFH90" s="4"/>
      <c r="VFI90" s="4"/>
      <c r="VFJ90" s="4"/>
      <c r="VFK90" s="4"/>
      <c r="VFL90" s="4"/>
      <c r="VFM90" s="4"/>
      <c r="VFN90" s="4"/>
      <c r="VFO90" s="4"/>
      <c r="VFP90" s="4"/>
      <c r="VFQ90" s="4"/>
      <c r="VFR90" s="4"/>
      <c r="VFS90" s="4"/>
      <c r="VFT90" s="4"/>
      <c r="VFU90" s="4"/>
      <c r="VFV90" s="4"/>
      <c r="VFW90" s="4"/>
      <c r="VFX90" s="4"/>
      <c r="VFY90" s="4"/>
      <c r="VFZ90" s="4"/>
      <c r="VGA90" s="4"/>
      <c r="VGB90" s="4"/>
      <c r="VGC90" s="4"/>
      <c r="VGD90" s="4"/>
      <c r="VGE90" s="4"/>
      <c r="VGF90" s="4"/>
      <c r="VGG90" s="4"/>
      <c r="VGH90" s="4"/>
      <c r="VGI90" s="4"/>
      <c r="VGJ90" s="4"/>
      <c r="VGK90" s="4"/>
      <c r="VGL90" s="4"/>
      <c r="VGM90" s="4"/>
      <c r="VGN90" s="4"/>
      <c r="VGO90" s="4"/>
      <c r="VGP90" s="4"/>
      <c r="VGQ90" s="4"/>
      <c r="VGR90" s="4"/>
      <c r="VGS90" s="4"/>
      <c r="VGT90" s="4"/>
      <c r="VGU90" s="4"/>
      <c r="VGV90" s="4"/>
      <c r="VGW90" s="4"/>
      <c r="VGX90" s="4"/>
      <c r="VGY90" s="4"/>
      <c r="VGZ90" s="4"/>
      <c r="VHA90" s="4"/>
      <c r="VHB90" s="4"/>
      <c r="VHC90" s="4"/>
      <c r="VHD90" s="4"/>
      <c r="VHE90" s="4"/>
      <c r="VHF90" s="4"/>
      <c r="VHG90" s="4"/>
      <c r="VHH90" s="4"/>
      <c r="VHI90" s="4"/>
      <c r="VHJ90" s="4"/>
      <c r="VHK90" s="4"/>
      <c r="VHL90" s="4"/>
      <c r="VHM90" s="4"/>
      <c r="VHN90" s="4"/>
      <c r="VHO90" s="4"/>
      <c r="VHP90" s="4"/>
      <c r="VHQ90" s="4"/>
      <c r="VHR90" s="4"/>
      <c r="VHS90" s="4"/>
      <c r="VHT90" s="4"/>
      <c r="VHU90" s="4"/>
      <c r="VHV90" s="4"/>
      <c r="VHW90" s="4"/>
      <c r="VHX90" s="4"/>
      <c r="VHY90" s="4"/>
      <c r="VHZ90" s="4"/>
      <c r="VIA90" s="4"/>
      <c r="VIB90" s="4"/>
      <c r="VIC90" s="4"/>
      <c r="VID90" s="4"/>
      <c r="VIE90" s="4"/>
      <c r="VIF90" s="4"/>
      <c r="VIG90" s="4"/>
      <c r="VIH90" s="4"/>
      <c r="VII90" s="4"/>
      <c r="VIJ90" s="4"/>
      <c r="VIK90" s="4"/>
      <c r="VIL90" s="4"/>
      <c r="VIM90" s="4"/>
      <c r="VIN90" s="4"/>
      <c r="VIO90" s="4"/>
      <c r="VIP90" s="4"/>
      <c r="VIQ90" s="4"/>
      <c r="VIR90" s="4"/>
      <c r="VIS90" s="4"/>
      <c r="VIT90" s="4"/>
      <c r="VIU90" s="4"/>
      <c r="VIV90" s="4"/>
      <c r="VIW90" s="4"/>
      <c r="VIX90" s="4"/>
      <c r="VIY90" s="4"/>
      <c r="VIZ90" s="4"/>
      <c r="VJA90" s="4"/>
      <c r="VJB90" s="4"/>
      <c r="VJC90" s="4"/>
      <c r="VJD90" s="4"/>
      <c r="VJE90" s="4"/>
      <c r="VJF90" s="4"/>
      <c r="VJG90" s="4"/>
      <c r="VJH90" s="4"/>
      <c r="VJI90" s="4"/>
      <c r="VJJ90" s="4"/>
      <c r="VJK90" s="4"/>
      <c r="VJL90" s="4"/>
      <c r="VJM90" s="4"/>
      <c r="VJN90" s="4"/>
      <c r="VJO90" s="4"/>
      <c r="VJP90" s="4"/>
      <c r="VJQ90" s="4"/>
      <c r="VJR90" s="4"/>
      <c r="VJS90" s="4"/>
      <c r="VJT90" s="4"/>
      <c r="VJU90" s="4"/>
      <c r="VJV90" s="4"/>
      <c r="VJW90" s="4"/>
      <c r="VJX90" s="4"/>
      <c r="VJY90" s="4"/>
      <c r="VJZ90" s="4"/>
      <c r="VKA90" s="4"/>
      <c r="VKB90" s="4"/>
      <c r="VKC90" s="4"/>
      <c r="VKD90" s="4"/>
      <c r="VKE90" s="4"/>
      <c r="VKF90" s="4"/>
      <c r="VKG90" s="4"/>
      <c r="VKH90" s="4"/>
      <c r="VKI90" s="4"/>
      <c r="VKJ90" s="4"/>
      <c r="VKK90" s="4"/>
      <c r="VKL90" s="4"/>
      <c r="VKM90" s="4"/>
      <c r="VKN90" s="4"/>
      <c r="VKO90" s="4"/>
      <c r="VKP90" s="4"/>
      <c r="VKQ90" s="4"/>
      <c r="VKR90" s="4"/>
      <c r="VKS90" s="4"/>
      <c r="VKT90" s="4"/>
      <c r="VKU90" s="4"/>
      <c r="VKV90" s="4"/>
      <c r="VKW90" s="4"/>
      <c r="VKX90" s="4"/>
      <c r="VKY90" s="4"/>
      <c r="VKZ90" s="4"/>
      <c r="VLA90" s="4"/>
      <c r="VLB90" s="4"/>
      <c r="VLC90" s="4"/>
      <c r="VLD90" s="4"/>
      <c r="VLE90" s="4"/>
      <c r="VLF90" s="4"/>
      <c r="VLG90" s="4"/>
      <c r="VLH90" s="4"/>
      <c r="VLI90" s="4"/>
      <c r="VLJ90" s="4"/>
      <c r="VLK90" s="4"/>
      <c r="VLL90" s="4"/>
      <c r="VLM90" s="4"/>
      <c r="VLN90" s="4"/>
      <c r="VLO90" s="4"/>
      <c r="VLP90" s="4"/>
      <c r="VLQ90" s="4"/>
      <c r="VLR90" s="4"/>
      <c r="VLS90" s="4"/>
      <c r="VLT90" s="4"/>
      <c r="VLU90" s="4"/>
      <c r="VLV90" s="4"/>
      <c r="VLW90" s="4"/>
      <c r="VLX90" s="4"/>
      <c r="VLY90" s="4"/>
      <c r="VLZ90" s="4"/>
      <c r="VMA90" s="4"/>
      <c r="VMB90" s="4"/>
      <c r="VMC90" s="4"/>
      <c r="VMD90" s="4"/>
      <c r="VME90" s="4"/>
      <c r="VMF90" s="4"/>
      <c r="VMG90" s="4"/>
      <c r="VMH90" s="4"/>
      <c r="VMI90" s="4"/>
      <c r="VMJ90" s="4"/>
      <c r="VMK90" s="4"/>
      <c r="VML90" s="4"/>
      <c r="VMM90" s="4"/>
      <c r="VMN90" s="4"/>
      <c r="VMO90" s="4"/>
      <c r="VMP90" s="4"/>
      <c r="VMQ90" s="4"/>
      <c r="VMR90" s="4"/>
      <c r="VMS90" s="4"/>
      <c r="VMT90" s="4"/>
      <c r="VMU90" s="4"/>
      <c r="VMV90" s="4"/>
      <c r="VMW90" s="4"/>
      <c r="VMX90" s="4"/>
      <c r="VMY90" s="4"/>
      <c r="VMZ90" s="4"/>
      <c r="VNA90" s="4"/>
      <c r="VNB90" s="4"/>
      <c r="VNC90" s="4"/>
      <c r="VND90" s="4"/>
      <c r="VNE90" s="4"/>
      <c r="VNF90" s="4"/>
      <c r="VNG90" s="4"/>
      <c r="VNH90" s="4"/>
      <c r="VNI90" s="4"/>
      <c r="VNJ90" s="4"/>
      <c r="VNK90" s="4"/>
      <c r="VNL90" s="4"/>
      <c r="VNM90" s="4"/>
      <c r="VNN90" s="4"/>
      <c r="VNO90" s="4"/>
      <c r="VNP90" s="4"/>
      <c r="VNQ90" s="4"/>
      <c r="VNR90" s="4"/>
      <c r="VNS90" s="4"/>
      <c r="VNT90" s="4"/>
      <c r="VNU90" s="4"/>
      <c r="VNV90" s="4"/>
      <c r="VNW90" s="4"/>
      <c r="VNX90" s="4"/>
      <c r="VNY90" s="4"/>
      <c r="VNZ90" s="4"/>
      <c r="VOA90" s="4"/>
      <c r="VOB90" s="4"/>
      <c r="VOC90" s="4"/>
      <c r="VOD90" s="4"/>
      <c r="VOE90" s="4"/>
      <c r="VOF90" s="4"/>
      <c r="VOG90" s="4"/>
      <c r="VOH90" s="4"/>
      <c r="VOI90" s="4"/>
      <c r="VOJ90" s="4"/>
      <c r="VOK90" s="4"/>
      <c r="VOL90" s="4"/>
      <c r="VOM90" s="4"/>
      <c r="VON90" s="4"/>
      <c r="VOO90" s="4"/>
      <c r="VOP90" s="4"/>
      <c r="VOQ90" s="4"/>
      <c r="VOR90" s="4"/>
      <c r="VOS90" s="4"/>
      <c r="VOT90" s="4"/>
      <c r="VOU90" s="4"/>
      <c r="VOV90" s="4"/>
      <c r="VOW90" s="4"/>
      <c r="VOX90" s="4"/>
      <c r="VOY90" s="4"/>
      <c r="VOZ90" s="4"/>
      <c r="VPA90" s="4"/>
      <c r="VPB90" s="4"/>
      <c r="VPC90" s="4"/>
      <c r="VPD90" s="4"/>
      <c r="VPE90" s="4"/>
      <c r="VPF90" s="4"/>
      <c r="VPG90" s="4"/>
      <c r="VPH90" s="4"/>
      <c r="VPI90" s="4"/>
      <c r="VPJ90" s="4"/>
      <c r="VPK90" s="4"/>
      <c r="VPL90" s="4"/>
      <c r="VPM90" s="4"/>
      <c r="VPN90" s="4"/>
      <c r="VPO90" s="4"/>
      <c r="VPP90" s="4"/>
      <c r="VPQ90" s="4"/>
      <c r="VPR90" s="4"/>
      <c r="VPS90" s="4"/>
      <c r="VPT90" s="4"/>
      <c r="VPU90" s="4"/>
      <c r="VPV90" s="4"/>
      <c r="VPW90" s="4"/>
      <c r="VPX90" s="4"/>
      <c r="VPY90" s="4"/>
      <c r="VPZ90" s="4"/>
      <c r="VQA90" s="4"/>
      <c r="VQB90" s="4"/>
      <c r="VQC90" s="4"/>
      <c r="VQD90" s="4"/>
      <c r="VQE90" s="4"/>
      <c r="VQF90" s="4"/>
      <c r="VQG90" s="4"/>
      <c r="VQH90" s="4"/>
      <c r="VQI90" s="4"/>
      <c r="VQJ90" s="4"/>
      <c r="VQK90" s="4"/>
      <c r="VQL90" s="4"/>
      <c r="VQM90" s="4"/>
      <c r="VQN90" s="4"/>
      <c r="VQO90" s="4"/>
      <c r="VQP90" s="4"/>
      <c r="VQQ90" s="4"/>
      <c r="VQR90" s="4"/>
      <c r="VQS90" s="4"/>
      <c r="VQT90" s="4"/>
      <c r="VQU90" s="4"/>
      <c r="VQV90" s="4"/>
      <c r="VQW90" s="4"/>
      <c r="VQX90" s="4"/>
      <c r="VQY90" s="4"/>
      <c r="VQZ90" s="4"/>
      <c r="VRA90" s="4"/>
      <c r="VRB90" s="4"/>
      <c r="VRC90" s="4"/>
      <c r="VRD90" s="4"/>
      <c r="VRE90" s="4"/>
      <c r="VRF90" s="4"/>
      <c r="VRG90" s="4"/>
      <c r="VRH90" s="4"/>
      <c r="VRI90" s="4"/>
      <c r="VRJ90" s="4"/>
      <c r="VRK90" s="4"/>
      <c r="VRL90" s="4"/>
      <c r="VRM90" s="4"/>
      <c r="VRN90" s="4"/>
      <c r="VRO90" s="4"/>
      <c r="VRP90" s="4"/>
      <c r="VRQ90" s="4"/>
      <c r="VRR90" s="4"/>
      <c r="VRS90" s="4"/>
      <c r="VRT90" s="4"/>
      <c r="VRU90" s="4"/>
      <c r="VRV90" s="4"/>
      <c r="VRW90" s="4"/>
      <c r="VRX90" s="4"/>
      <c r="VRY90" s="4"/>
      <c r="VRZ90" s="4"/>
      <c r="VSA90" s="4"/>
      <c r="VSB90" s="4"/>
      <c r="VSC90" s="4"/>
      <c r="VSD90" s="4"/>
      <c r="VSE90" s="4"/>
      <c r="VSF90" s="4"/>
      <c r="VSG90" s="4"/>
      <c r="VSH90" s="4"/>
      <c r="VSI90" s="4"/>
      <c r="VSJ90" s="4"/>
      <c r="VSK90" s="4"/>
      <c r="VSL90" s="4"/>
      <c r="VSM90" s="4"/>
      <c r="VSN90" s="4"/>
      <c r="VSO90" s="4"/>
      <c r="VSP90" s="4"/>
      <c r="VSQ90" s="4"/>
      <c r="VSR90" s="4"/>
      <c r="VSS90" s="4"/>
      <c r="VST90" s="4"/>
      <c r="VSU90" s="4"/>
      <c r="VSV90" s="4"/>
      <c r="VSW90" s="4"/>
      <c r="VSX90" s="4"/>
      <c r="VSY90" s="4"/>
      <c r="VSZ90" s="4"/>
      <c r="VTA90" s="4"/>
      <c r="VTB90" s="4"/>
      <c r="VTC90" s="4"/>
      <c r="VTD90" s="4"/>
      <c r="VTE90" s="4"/>
      <c r="VTF90" s="4"/>
      <c r="VTG90" s="4"/>
      <c r="VTH90" s="4"/>
      <c r="VTI90" s="4"/>
      <c r="VTJ90" s="4"/>
      <c r="VTK90" s="4"/>
      <c r="VTL90" s="4"/>
      <c r="VTM90" s="4"/>
      <c r="VTN90" s="4"/>
      <c r="VTO90" s="4"/>
      <c r="VTP90" s="4"/>
      <c r="VTQ90" s="4"/>
      <c r="VTR90" s="4"/>
      <c r="VTS90" s="4"/>
      <c r="VTT90" s="4"/>
      <c r="VTU90" s="4"/>
      <c r="VTV90" s="4"/>
      <c r="VTW90" s="4"/>
      <c r="VTX90" s="4"/>
      <c r="VTY90" s="4"/>
      <c r="VTZ90" s="4"/>
      <c r="VUA90" s="4"/>
      <c r="VUB90" s="4"/>
      <c r="VUC90" s="4"/>
      <c r="VUD90" s="4"/>
      <c r="VUE90" s="4"/>
      <c r="VUF90" s="4"/>
      <c r="VUG90" s="4"/>
      <c r="VUH90" s="4"/>
      <c r="VUI90" s="4"/>
      <c r="VUJ90" s="4"/>
      <c r="VUK90" s="4"/>
      <c r="VUL90" s="4"/>
      <c r="VUM90" s="4"/>
      <c r="VUN90" s="4"/>
      <c r="VUO90" s="4"/>
      <c r="VUP90" s="4"/>
      <c r="VUQ90" s="4"/>
      <c r="VUR90" s="4"/>
      <c r="VUS90" s="4"/>
      <c r="VUT90" s="4"/>
      <c r="VUU90" s="4"/>
      <c r="VUV90" s="4"/>
      <c r="VUW90" s="4"/>
      <c r="VUX90" s="4"/>
      <c r="VUY90" s="4"/>
      <c r="VUZ90" s="4"/>
      <c r="VVA90" s="4"/>
      <c r="VVB90" s="4"/>
      <c r="VVC90" s="4"/>
      <c r="VVD90" s="4"/>
      <c r="VVE90" s="4"/>
      <c r="VVF90" s="4"/>
      <c r="VVG90" s="4"/>
      <c r="VVH90" s="4"/>
      <c r="VVI90" s="4"/>
      <c r="VVJ90" s="4"/>
      <c r="VVK90" s="4"/>
      <c r="VVL90" s="4"/>
      <c r="VVM90" s="4"/>
      <c r="VVN90" s="4"/>
      <c r="VVO90" s="4"/>
      <c r="VVP90" s="4"/>
      <c r="VVQ90" s="4"/>
      <c r="VVR90" s="4"/>
      <c r="VVS90" s="4"/>
      <c r="VVT90" s="4"/>
      <c r="VVU90" s="4"/>
      <c r="VVV90" s="4"/>
      <c r="VVW90" s="4"/>
      <c r="VVX90" s="4"/>
      <c r="VVY90" s="4"/>
      <c r="VVZ90" s="4"/>
      <c r="VWA90" s="4"/>
      <c r="VWB90" s="4"/>
      <c r="VWC90" s="4"/>
      <c r="VWD90" s="4"/>
      <c r="VWE90" s="4"/>
      <c r="VWF90" s="4"/>
      <c r="VWG90" s="4"/>
      <c r="VWH90" s="4"/>
      <c r="VWI90" s="4"/>
      <c r="VWJ90" s="4"/>
      <c r="VWK90" s="4"/>
      <c r="VWL90" s="4"/>
      <c r="VWM90" s="4"/>
      <c r="VWN90" s="4"/>
      <c r="VWO90" s="4"/>
      <c r="VWP90" s="4"/>
      <c r="VWQ90" s="4"/>
      <c r="VWR90" s="4"/>
      <c r="VWS90" s="4"/>
      <c r="VWT90" s="4"/>
      <c r="VWU90" s="4"/>
      <c r="VWV90" s="4"/>
      <c r="VWW90" s="4"/>
      <c r="VWX90" s="4"/>
      <c r="VWY90" s="4"/>
      <c r="VWZ90" s="4"/>
      <c r="VXA90" s="4"/>
      <c r="VXB90" s="4"/>
      <c r="VXC90" s="4"/>
      <c r="VXD90" s="4"/>
      <c r="VXE90" s="4"/>
      <c r="VXF90" s="4"/>
      <c r="VXG90" s="4"/>
      <c r="VXH90" s="4"/>
      <c r="VXI90" s="4"/>
      <c r="VXJ90" s="4"/>
      <c r="VXK90" s="4"/>
      <c r="VXL90" s="4"/>
      <c r="VXM90" s="4"/>
      <c r="VXN90" s="4"/>
      <c r="VXO90" s="4"/>
      <c r="VXP90" s="4"/>
      <c r="VXQ90" s="4"/>
      <c r="VXR90" s="4"/>
      <c r="VXS90" s="4"/>
      <c r="VXT90" s="4"/>
      <c r="VXU90" s="4"/>
      <c r="VXV90" s="4"/>
      <c r="VXW90" s="4"/>
      <c r="VXX90" s="4"/>
      <c r="VXY90" s="4"/>
      <c r="VXZ90" s="4"/>
      <c r="VYA90" s="4"/>
      <c r="VYB90" s="4"/>
      <c r="VYC90" s="4"/>
      <c r="VYD90" s="4"/>
      <c r="VYE90" s="4"/>
      <c r="VYF90" s="4"/>
      <c r="VYG90" s="4"/>
      <c r="VYH90" s="4"/>
      <c r="VYI90" s="4"/>
      <c r="VYJ90" s="4"/>
      <c r="VYK90" s="4"/>
      <c r="VYL90" s="4"/>
      <c r="VYM90" s="4"/>
      <c r="VYN90" s="4"/>
      <c r="VYO90" s="4"/>
      <c r="VYP90" s="4"/>
      <c r="VYQ90" s="4"/>
      <c r="VYR90" s="4"/>
      <c r="VYS90" s="4"/>
      <c r="VYT90" s="4"/>
      <c r="VYU90" s="4"/>
      <c r="VYV90" s="4"/>
      <c r="VYW90" s="4"/>
      <c r="VYX90" s="4"/>
      <c r="VYY90" s="4"/>
      <c r="VYZ90" s="4"/>
      <c r="VZA90" s="4"/>
      <c r="VZB90" s="4"/>
      <c r="VZC90" s="4"/>
      <c r="VZD90" s="4"/>
      <c r="VZE90" s="4"/>
      <c r="VZF90" s="4"/>
      <c r="VZG90" s="4"/>
      <c r="VZH90" s="4"/>
      <c r="VZI90" s="4"/>
      <c r="VZJ90" s="4"/>
      <c r="VZK90" s="4"/>
      <c r="VZL90" s="4"/>
      <c r="VZM90" s="4"/>
      <c r="VZN90" s="4"/>
      <c r="VZO90" s="4"/>
      <c r="VZP90" s="4"/>
      <c r="VZQ90" s="4"/>
      <c r="VZR90" s="4"/>
      <c r="VZS90" s="4"/>
      <c r="VZT90" s="4"/>
      <c r="VZU90" s="4"/>
      <c r="VZV90" s="4"/>
      <c r="VZW90" s="4"/>
      <c r="VZX90" s="4"/>
      <c r="VZY90" s="4"/>
      <c r="VZZ90" s="4"/>
      <c r="WAA90" s="4"/>
      <c r="WAB90" s="4"/>
      <c r="WAC90" s="4"/>
      <c r="WAD90" s="4"/>
      <c r="WAE90" s="4"/>
      <c r="WAF90" s="4"/>
      <c r="WAG90" s="4"/>
      <c r="WAH90" s="4"/>
      <c r="WAI90" s="4"/>
      <c r="WAJ90" s="4"/>
      <c r="WAK90" s="4"/>
      <c r="WAL90" s="4"/>
      <c r="WAM90" s="4"/>
      <c r="WAN90" s="4"/>
      <c r="WAO90" s="4"/>
      <c r="WAP90" s="4"/>
      <c r="WAQ90" s="4"/>
      <c r="WAR90" s="4"/>
      <c r="WAS90" s="4"/>
      <c r="WAT90" s="4"/>
      <c r="WAU90" s="4"/>
      <c r="WAV90" s="4"/>
      <c r="WAW90" s="4"/>
      <c r="WAX90" s="4"/>
      <c r="WAY90" s="4"/>
      <c r="WAZ90" s="4"/>
      <c r="WBA90" s="4"/>
      <c r="WBB90" s="4"/>
      <c r="WBC90" s="4"/>
      <c r="WBD90" s="4"/>
      <c r="WBE90" s="4"/>
      <c r="WBF90" s="4"/>
      <c r="WBG90" s="4"/>
      <c r="WBH90" s="4"/>
      <c r="WBI90" s="4"/>
      <c r="WBJ90" s="4"/>
      <c r="WBK90" s="4"/>
      <c r="WBL90" s="4"/>
      <c r="WBM90" s="4"/>
      <c r="WBN90" s="4"/>
      <c r="WBO90" s="4"/>
      <c r="WBP90" s="4"/>
      <c r="WBQ90" s="4"/>
      <c r="WBR90" s="4"/>
      <c r="WBS90" s="4"/>
      <c r="WBT90" s="4"/>
      <c r="WBU90" s="4"/>
      <c r="WBV90" s="4"/>
      <c r="WBW90" s="4"/>
      <c r="WBX90" s="4"/>
      <c r="WBY90" s="4"/>
      <c r="WBZ90" s="4"/>
      <c r="WCA90" s="4"/>
      <c r="WCB90" s="4"/>
      <c r="WCC90" s="4"/>
      <c r="WCD90" s="4"/>
      <c r="WCE90" s="4"/>
      <c r="WCF90" s="4"/>
      <c r="WCG90" s="4"/>
      <c r="WCH90" s="4"/>
      <c r="WCI90" s="4"/>
      <c r="WCJ90" s="4"/>
      <c r="WCK90" s="4"/>
      <c r="WCL90" s="4"/>
      <c r="WCM90" s="4"/>
      <c r="WCN90" s="4"/>
      <c r="WCO90" s="4"/>
      <c r="WCP90" s="4"/>
      <c r="WCQ90" s="4"/>
      <c r="WCR90" s="4"/>
      <c r="WCS90" s="4"/>
      <c r="WCT90" s="4"/>
      <c r="WCU90" s="4"/>
      <c r="WCV90" s="4"/>
      <c r="WCW90" s="4"/>
      <c r="WCX90" s="4"/>
      <c r="WCY90" s="4"/>
      <c r="WCZ90" s="4"/>
      <c r="WDA90" s="4"/>
      <c r="WDB90" s="4"/>
      <c r="WDC90" s="4"/>
      <c r="WDD90" s="4"/>
      <c r="WDE90" s="4"/>
      <c r="WDF90" s="4"/>
      <c r="WDG90" s="4"/>
      <c r="WDH90" s="4"/>
      <c r="WDI90" s="4"/>
      <c r="WDJ90" s="4"/>
      <c r="WDK90" s="4"/>
      <c r="WDL90" s="4"/>
      <c r="WDM90" s="4"/>
      <c r="WDN90" s="4"/>
      <c r="WDO90" s="4"/>
      <c r="WDP90" s="4"/>
      <c r="WDQ90" s="4"/>
      <c r="WDR90" s="4"/>
      <c r="WDS90" s="4"/>
      <c r="WDT90" s="4"/>
      <c r="WDU90" s="4"/>
      <c r="WDV90" s="4"/>
      <c r="WDW90" s="4"/>
      <c r="WDX90" s="4"/>
      <c r="WDY90" s="4"/>
      <c r="WDZ90" s="4"/>
      <c r="WEA90" s="4"/>
      <c r="WEB90" s="4"/>
      <c r="WEC90" s="4"/>
      <c r="WED90" s="4"/>
      <c r="WEE90" s="4"/>
      <c r="WEF90" s="4"/>
      <c r="WEG90" s="4"/>
      <c r="WEH90" s="4"/>
      <c r="WEI90" s="4"/>
      <c r="WEJ90" s="4"/>
      <c r="WEK90" s="4"/>
      <c r="WEL90" s="4"/>
      <c r="WEM90" s="4"/>
      <c r="WEN90" s="4"/>
      <c r="WEO90" s="4"/>
      <c r="WEP90" s="4"/>
      <c r="WEQ90" s="4"/>
      <c r="WER90" s="4"/>
      <c r="WES90" s="4"/>
      <c r="WET90" s="4"/>
      <c r="WEU90" s="4"/>
      <c r="WEV90" s="4"/>
      <c r="WEW90" s="4"/>
      <c r="WEX90" s="4"/>
      <c r="WEY90" s="4"/>
      <c r="WEZ90" s="4"/>
      <c r="WFA90" s="4"/>
      <c r="WFB90" s="4"/>
      <c r="WFC90" s="4"/>
      <c r="WFD90" s="4"/>
      <c r="WFE90" s="4"/>
      <c r="WFF90" s="4"/>
      <c r="WFG90" s="4"/>
      <c r="WFH90" s="4"/>
      <c r="WFI90" s="4"/>
      <c r="WFJ90" s="4"/>
      <c r="WFK90" s="4"/>
      <c r="WFL90" s="4"/>
      <c r="WFM90" s="4"/>
      <c r="WFN90" s="4"/>
      <c r="WFO90" s="4"/>
      <c r="WFP90" s="4"/>
      <c r="WFQ90" s="4"/>
      <c r="WFR90" s="4"/>
      <c r="WFS90" s="4"/>
      <c r="WFT90" s="4"/>
      <c r="WFU90" s="4"/>
      <c r="WFV90" s="4"/>
      <c r="WFW90" s="4"/>
      <c r="WFX90" s="4"/>
      <c r="WFY90" s="4"/>
      <c r="WFZ90" s="4"/>
      <c r="WGA90" s="4"/>
      <c r="WGB90" s="4"/>
      <c r="WGC90" s="4"/>
      <c r="WGD90" s="4"/>
      <c r="WGE90" s="4"/>
      <c r="WGF90" s="4"/>
      <c r="WGG90" s="4"/>
      <c r="WGH90" s="4"/>
      <c r="WGI90" s="4"/>
      <c r="WGJ90" s="4"/>
      <c r="WGK90" s="4"/>
      <c r="WGL90" s="4"/>
      <c r="WGM90" s="4"/>
      <c r="WGN90" s="4"/>
      <c r="WGO90" s="4"/>
      <c r="WGP90" s="4"/>
      <c r="WGQ90" s="4"/>
      <c r="WGR90" s="4"/>
      <c r="WGS90" s="4"/>
      <c r="WGT90" s="4"/>
      <c r="WGU90" s="4"/>
      <c r="WGV90" s="4"/>
      <c r="WGW90" s="4"/>
      <c r="WGX90" s="4"/>
      <c r="WGY90" s="4"/>
      <c r="WGZ90" s="4"/>
      <c r="WHA90" s="4"/>
      <c r="WHB90" s="4"/>
      <c r="WHC90" s="4"/>
      <c r="WHD90" s="4"/>
      <c r="WHE90" s="4"/>
      <c r="WHF90" s="4"/>
      <c r="WHG90" s="4"/>
      <c r="WHH90" s="4"/>
      <c r="WHI90" s="4"/>
      <c r="WHJ90" s="4"/>
      <c r="WHK90" s="4"/>
      <c r="WHL90" s="4"/>
      <c r="WHM90" s="4"/>
      <c r="WHN90" s="4"/>
      <c r="WHO90" s="4"/>
      <c r="WHP90" s="4"/>
      <c r="WHQ90" s="4"/>
      <c r="WHR90" s="4"/>
      <c r="WHS90" s="4"/>
      <c r="WHT90" s="4"/>
      <c r="WHU90" s="4"/>
      <c r="WHV90" s="4"/>
      <c r="WHW90" s="4"/>
      <c r="WHX90" s="4"/>
      <c r="WHY90" s="4"/>
      <c r="WHZ90" s="4"/>
      <c r="WIA90" s="4"/>
      <c r="WIB90" s="4"/>
      <c r="WIC90" s="4"/>
      <c r="WID90" s="4"/>
      <c r="WIE90" s="4"/>
      <c r="WIF90" s="4"/>
      <c r="WIG90" s="4"/>
      <c r="WIH90" s="4"/>
      <c r="WII90" s="4"/>
      <c r="WIJ90" s="4"/>
      <c r="WIK90" s="4"/>
      <c r="WIL90" s="4"/>
      <c r="WIM90" s="4"/>
      <c r="WIN90" s="4"/>
      <c r="WIO90" s="4"/>
      <c r="WIP90" s="4"/>
      <c r="WIQ90" s="4"/>
      <c r="WIR90" s="4"/>
      <c r="WIS90" s="4"/>
      <c r="WIT90" s="4"/>
      <c r="WIU90" s="4"/>
      <c r="WIV90" s="4"/>
      <c r="WIW90" s="4"/>
      <c r="WIX90" s="4"/>
      <c r="WIY90" s="4"/>
      <c r="WIZ90" s="4"/>
      <c r="WJA90" s="4"/>
      <c r="WJB90" s="4"/>
      <c r="WJC90" s="4"/>
      <c r="WJD90" s="4"/>
      <c r="WJE90" s="4"/>
      <c r="WJF90" s="4"/>
      <c r="WJG90" s="4"/>
      <c r="WJH90" s="4"/>
      <c r="WJI90" s="4"/>
      <c r="WJJ90" s="4"/>
      <c r="WJK90" s="4"/>
      <c r="WJL90" s="4"/>
      <c r="WJM90" s="4"/>
      <c r="WJN90" s="4"/>
      <c r="WJO90" s="4"/>
      <c r="WJP90" s="4"/>
      <c r="WJQ90" s="4"/>
      <c r="WJR90" s="4"/>
      <c r="WJS90" s="4"/>
      <c r="WJT90" s="4"/>
      <c r="WJU90" s="4"/>
      <c r="WJV90" s="4"/>
      <c r="WJW90" s="4"/>
      <c r="WJX90" s="4"/>
      <c r="WJY90" s="4"/>
      <c r="WJZ90" s="4"/>
      <c r="WKA90" s="4"/>
      <c r="WKB90" s="4"/>
      <c r="WKC90" s="4"/>
      <c r="WKD90" s="4"/>
      <c r="WKE90" s="4"/>
      <c r="WKF90" s="4"/>
      <c r="WKG90" s="4"/>
      <c r="WKH90" s="4"/>
      <c r="WKI90" s="4"/>
      <c r="WKJ90" s="4"/>
      <c r="WKK90" s="4"/>
      <c r="WKL90" s="4"/>
      <c r="WKM90" s="4"/>
      <c r="WKN90" s="4"/>
      <c r="WKO90" s="4"/>
      <c r="WKP90" s="4"/>
      <c r="WKQ90" s="4"/>
      <c r="WKR90" s="4"/>
      <c r="WKS90" s="4"/>
      <c r="WKT90" s="4"/>
      <c r="WKU90" s="4"/>
      <c r="WKV90" s="4"/>
      <c r="WKW90" s="4"/>
      <c r="WKX90" s="4"/>
      <c r="WKY90" s="4"/>
      <c r="WKZ90" s="4"/>
      <c r="WLA90" s="4"/>
      <c r="WLB90" s="4"/>
      <c r="WLC90" s="4"/>
      <c r="WLD90" s="4"/>
      <c r="WLE90" s="4"/>
      <c r="WLF90" s="4"/>
      <c r="WLG90" s="4"/>
      <c r="WLH90" s="4"/>
      <c r="WLI90" s="4"/>
      <c r="WLJ90" s="4"/>
      <c r="WLK90" s="4"/>
      <c r="WLL90" s="4"/>
      <c r="WLM90" s="4"/>
      <c r="WLN90" s="4"/>
      <c r="WLO90" s="4"/>
      <c r="WLP90" s="4"/>
      <c r="WLQ90" s="4"/>
      <c r="WLR90" s="4"/>
      <c r="WLS90" s="4"/>
      <c r="WLT90" s="4"/>
      <c r="WLU90" s="4"/>
      <c r="WLV90" s="4"/>
      <c r="WLW90" s="4"/>
      <c r="WLX90" s="4"/>
      <c r="WLY90" s="4"/>
      <c r="WLZ90" s="4"/>
      <c r="WMA90" s="4"/>
      <c r="WMB90" s="4"/>
      <c r="WMC90" s="4"/>
      <c r="WMD90" s="4"/>
      <c r="WME90" s="4"/>
      <c r="WMF90" s="4"/>
      <c r="WMG90" s="4"/>
      <c r="WMH90" s="4"/>
      <c r="WMI90" s="4"/>
      <c r="WMJ90" s="4"/>
      <c r="WMK90" s="4"/>
      <c r="WML90" s="4"/>
      <c r="WMM90" s="4"/>
      <c r="WMN90" s="4"/>
      <c r="WMO90" s="4"/>
      <c r="WMP90" s="4"/>
      <c r="WMQ90" s="4"/>
      <c r="WMR90" s="4"/>
      <c r="WMS90" s="4"/>
      <c r="WMT90" s="4"/>
      <c r="WMU90" s="4"/>
      <c r="WMV90" s="4"/>
      <c r="WMW90" s="4"/>
      <c r="WMX90" s="4"/>
      <c r="WMY90" s="4"/>
      <c r="WMZ90" s="4"/>
      <c r="WNA90" s="4"/>
      <c r="WNB90" s="4"/>
      <c r="WNC90" s="4"/>
      <c r="WND90" s="4"/>
      <c r="WNE90" s="4"/>
      <c r="WNF90" s="4"/>
      <c r="WNG90" s="4"/>
      <c r="WNH90" s="4"/>
      <c r="WNI90" s="4"/>
      <c r="WNJ90" s="4"/>
      <c r="WNK90" s="4"/>
      <c r="WNL90" s="4"/>
      <c r="WNM90" s="4"/>
      <c r="WNN90" s="4"/>
      <c r="WNO90" s="4"/>
      <c r="WNP90" s="4"/>
      <c r="WNQ90" s="4"/>
      <c r="WNR90" s="4"/>
      <c r="WNS90" s="4"/>
      <c r="WNT90" s="4"/>
      <c r="WNU90" s="4"/>
      <c r="WNV90" s="4"/>
      <c r="WNW90" s="4"/>
      <c r="WNX90" s="4"/>
      <c r="WNY90" s="4"/>
      <c r="WNZ90" s="4"/>
      <c r="WOA90" s="4"/>
      <c r="WOB90" s="4"/>
      <c r="WOC90" s="4"/>
      <c r="WOD90" s="4"/>
      <c r="WOE90" s="4"/>
      <c r="WOF90" s="4"/>
      <c r="WOG90" s="4"/>
      <c r="WOH90" s="4"/>
      <c r="WOI90" s="4"/>
      <c r="WOJ90" s="4"/>
      <c r="WOK90" s="4"/>
      <c r="WOL90" s="4"/>
      <c r="WOM90" s="4"/>
      <c r="WON90" s="4"/>
      <c r="WOO90" s="4"/>
      <c r="WOP90" s="4"/>
      <c r="WOQ90" s="4"/>
      <c r="WOR90" s="4"/>
      <c r="WOS90" s="4"/>
      <c r="WOT90" s="4"/>
      <c r="WOU90" s="4"/>
      <c r="WOV90" s="4"/>
      <c r="WOW90" s="4"/>
      <c r="WOX90" s="4"/>
      <c r="WOY90" s="4"/>
      <c r="WOZ90" s="4"/>
      <c r="WPA90" s="4"/>
      <c r="WPB90" s="4"/>
      <c r="WPC90" s="4"/>
      <c r="WPD90" s="4"/>
      <c r="WPE90" s="4"/>
      <c r="WPF90" s="4"/>
      <c r="WPG90" s="4"/>
      <c r="WPH90" s="4"/>
      <c r="WPI90" s="4"/>
      <c r="WPJ90" s="4"/>
      <c r="WPK90" s="4"/>
      <c r="WPL90" s="4"/>
      <c r="WPM90" s="4"/>
      <c r="WPN90" s="4"/>
      <c r="WPO90" s="4"/>
      <c r="WPP90" s="4"/>
      <c r="WPQ90" s="4"/>
      <c r="WPR90" s="4"/>
      <c r="WPS90" s="4"/>
      <c r="WPT90" s="4"/>
      <c r="WPU90" s="4"/>
      <c r="WPV90" s="4"/>
      <c r="WPW90" s="4"/>
      <c r="WPX90" s="4"/>
      <c r="WPY90" s="4"/>
      <c r="WPZ90" s="4"/>
      <c r="WQA90" s="4"/>
      <c r="WQB90" s="4"/>
      <c r="WQC90" s="4"/>
      <c r="WQD90" s="4"/>
      <c r="WQE90" s="4"/>
      <c r="WQF90" s="4"/>
      <c r="WQG90" s="4"/>
      <c r="WQH90" s="4"/>
      <c r="WQI90" s="4"/>
      <c r="WQJ90" s="4"/>
      <c r="WQK90" s="4"/>
      <c r="WQL90" s="4"/>
      <c r="WQM90" s="4"/>
      <c r="WQN90" s="4"/>
      <c r="WQO90" s="4"/>
      <c r="WQP90" s="4"/>
      <c r="WQQ90" s="4"/>
      <c r="WQR90" s="4"/>
      <c r="WQS90" s="4"/>
      <c r="WQT90" s="4"/>
      <c r="WQU90" s="4"/>
      <c r="WQV90" s="4"/>
      <c r="WQW90" s="4"/>
      <c r="WQX90" s="4"/>
      <c r="WQY90" s="4"/>
      <c r="WQZ90" s="4"/>
      <c r="WRA90" s="4"/>
      <c r="WRB90" s="4"/>
      <c r="WRC90" s="4"/>
      <c r="WRD90" s="4"/>
      <c r="WRE90" s="4"/>
      <c r="WRF90" s="4"/>
      <c r="WRG90" s="4"/>
      <c r="WRH90" s="4"/>
      <c r="WRI90" s="4"/>
      <c r="WRJ90" s="4"/>
      <c r="WRK90" s="4"/>
      <c r="WRL90" s="4"/>
      <c r="WRM90" s="4"/>
      <c r="WRN90" s="4"/>
      <c r="WRO90" s="4"/>
      <c r="WRP90" s="4"/>
      <c r="WRQ90" s="4"/>
      <c r="WRR90" s="4"/>
      <c r="WRS90" s="4"/>
      <c r="WRT90" s="4"/>
      <c r="WRU90" s="4"/>
      <c r="WRV90" s="4"/>
      <c r="WRW90" s="4"/>
      <c r="WRX90" s="4"/>
      <c r="WRY90" s="4"/>
      <c r="WRZ90" s="4"/>
      <c r="WSA90" s="4"/>
      <c r="WSB90" s="4"/>
      <c r="WSC90" s="4"/>
      <c r="WSD90" s="4"/>
      <c r="WSE90" s="4"/>
      <c r="WSF90" s="4"/>
      <c r="WSG90" s="4"/>
      <c r="WSH90" s="4"/>
      <c r="WSI90" s="4"/>
      <c r="WSJ90" s="4"/>
      <c r="WSK90" s="4"/>
      <c r="WSL90" s="4"/>
      <c r="WSM90" s="4"/>
      <c r="WSN90" s="4"/>
      <c r="WSO90" s="4"/>
      <c r="WSP90" s="4"/>
      <c r="WSQ90" s="4"/>
      <c r="WSR90" s="4"/>
      <c r="WSS90" s="4"/>
      <c r="WST90" s="4"/>
      <c r="WSU90" s="4"/>
      <c r="WSV90" s="4"/>
      <c r="WSW90" s="4"/>
      <c r="WSX90" s="4"/>
      <c r="WSY90" s="4"/>
      <c r="WSZ90" s="4"/>
      <c r="WTA90" s="4"/>
      <c r="WTB90" s="4"/>
      <c r="WTC90" s="4"/>
      <c r="WTD90" s="4"/>
      <c r="WTE90" s="4"/>
      <c r="WTF90" s="4"/>
      <c r="WTG90" s="4"/>
      <c r="WTH90" s="4"/>
      <c r="WTI90" s="4"/>
      <c r="WTJ90" s="4"/>
      <c r="WTK90" s="4"/>
      <c r="WTL90" s="4"/>
      <c r="WTM90" s="4"/>
      <c r="WTN90" s="4"/>
      <c r="WTO90" s="4"/>
      <c r="WTP90" s="4"/>
      <c r="WTQ90" s="4"/>
      <c r="WTR90" s="4"/>
      <c r="WTS90" s="4"/>
      <c r="WTT90" s="4"/>
      <c r="WTU90" s="4"/>
      <c r="WTV90" s="4"/>
      <c r="WTW90" s="4"/>
      <c r="WTX90" s="4"/>
      <c r="WTY90" s="4"/>
      <c r="WTZ90" s="4"/>
      <c r="WUA90" s="4"/>
      <c r="WUB90" s="4"/>
      <c r="WUC90" s="4"/>
      <c r="WUD90" s="4"/>
      <c r="WUE90" s="4"/>
      <c r="WUF90" s="4"/>
      <c r="WUG90" s="4"/>
      <c r="WUH90" s="4"/>
      <c r="WUI90" s="4"/>
      <c r="WUJ90" s="4"/>
      <c r="WUK90" s="4"/>
      <c r="WUL90" s="4"/>
      <c r="WUM90" s="4"/>
      <c r="WUN90" s="4"/>
      <c r="WUO90" s="4"/>
      <c r="WUP90" s="4"/>
      <c r="WUQ90" s="4"/>
      <c r="WUR90" s="4"/>
      <c r="WUS90" s="4"/>
      <c r="WUT90" s="4"/>
      <c r="WUU90" s="4"/>
      <c r="WUV90" s="4"/>
      <c r="WUW90" s="4"/>
      <c r="WUX90" s="4"/>
      <c r="WUY90" s="4"/>
      <c r="WUZ90" s="4"/>
      <c r="WVA90" s="4"/>
      <c r="WVB90" s="4"/>
      <c r="WVC90" s="4"/>
      <c r="WVD90" s="4"/>
      <c r="WVE90" s="4"/>
      <c r="WVF90" s="4"/>
      <c r="WVG90" s="4"/>
      <c r="WVH90" s="4"/>
      <c r="WVI90" s="4"/>
      <c r="WVJ90" s="4"/>
      <c r="WVK90" s="4"/>
      <c r="WVL90" s="4"/>
      <c r="WVM90" s="4"/>
      <c r="WVN90" s="4"/>
      <c r="WVO90" s="4"/>
      <c r="WVP90" s="4"/>
      <c r="WVQ90" s="4"/>
      <c r="WVR90" s="4"/>
      <c r="WVS90" s="4"/>
      <c r="WVT90" s="4"/>
      <c r="WVU90" s="4"/>
      <c r="WVV90" s="4"/>
      <c r="WVW90" s="4"/>
      <c r="WVX90" s="4"/>
      <c r="WVY90" s="4"/>
      <c r="WVZ90" s="4"/>
      <c r="WWA90" s="4"/>
      <c r="WWB90" s="4"/>
      <c r="WWC90" s="4"/>
      <c r="WWD90" s="4"/>
      <c r="WWE90" s="4"/>
      <c r="WWF90" s="4"/>
      <c r="WWG90" s="4"/>
      <c r="WWH90" s="4"/>
      <c r="WWI90" s="4"/>
      <c r="WWJ90" s="4"/>
      <c r="WWK90" s="4"/>
      <c r="WWL90" s="4"/>
      <c r="WWM90" s="4"/>
      <c r="WWN90" s="4"/>
      <c r="WWO90" s="4"/>
      <c r="WWP90" s="4"/>
      <c r="WWQ90" s="4"/>
      <c r="WWR90" s="4"/>
      <c r="WWS90" s="4"/>
      <c r="WWT90" s="4"/>
      <c r="WWU90" s="4"/>
      <c r="WWV90" s="4"/>
      <c r="WWW90" s="4"/>
      <c r="WWX90" s="4"/>
      <c r="WWY90" s="4"/>
      <c r="WWZ90" s="4"/>
      <c r="WXA90" s="4"/>
      <c r="WXB90" s="4"/>
      <c r="WXC90" s="4"/>
      <c r="WXD90" s="4"/>
      <c r="WXE90" s="4"/>
      <c r="WXF90" s="4"/>
      <c r="WXG90" s="4"/>
      <c r="WXH90" s="4"/>
      <c r="WXI90" s="4"/>
      <c r="WXJ90" s="4"/>
      <c r="WXK90" s="4"/>
      <c r="WXL90" s="4"/>
      <c r="WXM90" s="4"/>
      <c r="WXN90" s="4"/>
      <c r="WXO90" s="4"/>
      <c r="WXP90" s="4"/>
      <c r="WXQ90" s="4"/>
      <c r="WXR90" s="4"/>
      <c r="WXS90" s="4"/>
      <c r="WXT90" s="4"/>
      <c r="WXU90" s="4"/>
      <c r="WXV90" s="4"/>
      <c r="WXW90" s="4"/>
      <c r="WXX90" s="4"/>
      <c r="WXY90" s="4"/>
      <c r="WXZ90" s="4"/>
      <c r="WYA90" s="4"/>
      <c r="WYB90" s="4"/>
      <c r="WYC90" s="4"/>
      <c r="WYD90" s="4"/>
      <c r="WYE90" s="4"/>
      <c r="WYF90" s="4"/>
      <c r="WYG90" s="4"/>
      <c r="WYH90" s="4"/>
      <c r="WYI90" s="4"/>
      <c r="WYJ90" s="4"/>
      <c r="WYK90" s="4"/>
      <c r="WYL90" s="4"/>
      <c r="WYM90" s="4"/>
      <c r="WYN90" s="4"/>
      <c r="WYO90" s="4"/>
      <c r="WYP90" s="4"/>
      <c r="WYQ90" s="4"/>
      <c r="WYR90" s="4"/>
      <c r="WYS90" s="4"/>
      <c r="WYT90" s="4"/>
      <c r="WYU90" s="4"/>
      <c r="WYV90" s="4"/>
      <c r="WYW90" s="4"/>
      <c r="WYX90" s="4"/>
      <c r="WYY90" s="4"/>
      <c r="WYZ90" s="4"/>
      <c r="WZA90" s="4"/>
      <c r="WZB90" s="4"/>
      <c r="WZC90" s="4"/>
      <c r="WZD90" s="4"/>
      <c r="WZE90" s="4"/>
      <c r="WZF90" s="4"/>
      <c r="WZG90" s="4"/>
      <c r="WZH90" s="4"/>
      <c r="WZI90" s="4"/>
      <c r="WZJ90" s="4"/>
      <c r="WZK90" s="4"/>
      <c r="WZL90" s="4"/>
      <c r="WZM90" s="4"/>
      <c r="WZN90" s="4"/>
      <c r="WZO90" s="4"/>
      <c r="WZP90" s="4"/>
      <c r="WZQ90" s="4"/>
      <c r="WZR90" s="4"/>
      <c r="WZS90" s="4"/>
      <c r="WZT90" s="4"/>
      <c r="WZU90" s="4"/>
      <c r="WZV90" s="4"/>
      <c r="WZW90" s="4"/>
      <c r="WZX90" s="4"/>
      <c r="WZY90" s="4"/>
      <c r="WZZ90" s="4"/>
      <c r="XAA90" s="4"/>
      <c r="XAB90" s="4"/>
      <c r="XAC90" s="4"/>
      <c r="XAD90" s="4"/>
      <c r="XAE90" s="4"/>
      <c r="XAF90" s="4"/>
      <c r="XAG90" s="4"/>
      <c r="XAH90" s="4"/>
      <c r="XAI90" s="4"/>
      <c r="XAJ90" s="4"/>
      <c r="XAK90" s="4"/>
      <c r="XAL90" s="4"/>
      <c r="XAM90" s="4"/>
      <c r="XAN90" s="4"/>
      <c r="XAO90" s="4"/>
      <c r="XAP90" s="4"/>
      <c r="XAQ90" s="4"/>
      <c r="XAR90" s="4"/>
      <c r="XAS90" s="4"/>
      <c r="XAT90" s="4"/>
      <c r="XAU90" s="4"/>
      <c r="XAV90" s="4"/>
      <c r="XAW90" s="4"/>
      <c r="XAX90" s="4"/>
      <c r="XAY90" s="4"/>
      <c r="XAZ90" s="4"/>
      <c r="XBA90" s="4"/>
      <c r="XBB90" s="4"/>
      <c r="XBC90" s="4"/>
      <c r="XBD90" s="4"/>
      <c r="XBE90" s="4"/>
      <c r="XBF90" s="4"/>
      <c r="XBG90" s="4"/>
      <c r="XBH90" s="4"/>
      <c r="XBI90" s="4"/>
      <c r="XBJ90" s="4"/>
      <c r="XBK90" s="4"/>
      <c r="XBL90" s="4"/>
      <c r="XBM90" s="4"/>
      <c r="XBN90" s="4"/>
      <c r="XBO90" s="4"/>
      <c r="XBP90" s="4"/>
      <c r="XBQ90" s="4"/>
      <c r="XBR90" s="4"/>
      <c r="XBS90" s="4"/>
      <c r="XBT90" s="4"/>
      <c r="XBU90" s="4"/>
      <c r="XBV90" s="4"/>
      <c r="XBW90" s="4"/>
      <c r="XBX90" s="4"/>
      <c r="XBY90" s="4"/>
      <c r="XBZ90" s="4"/>
      <c r="XCA90" s="4"/>
      <c r="XCB90" s="4"/>
      <c r="XCC90" s="4"/>
      <c r="XCD90" s="4"/>
      <c r="XCE90" s="4"/>
      <c r="XCF90" s="4"/>
      <c r="XCG90" s="4"/>
      <c r="XCH90" s="4"/>
      <c r="XCI90" s="4"/>
      <c r="XCJ90" s="4"/>
      <c r="XCK90" s="4"/>
      <c r="XCL90" s="4"/>
      <c r="XCM90" s="4"/>
      <c r="XCN90" s="4"/>
      <c r="XCO90" s="4"/>
      <c r="XCP90" s="4"/>
      <c r="XCQ90" s="4"/>
      <c r="XCR90" s="4"/>
      <c r="XCS90" s="4"/>
      <c r="XCT90" s="4"/>
      <c r="XCU90" s="4"/>
      <c r="XCV90" s="4"/>
      <c r="XCW90" s="4"/>
      <c r="XCX90" s="4"/>
      <c r="XCY90" s="4"/>
      <c r="XCZ90" s="4"/>
      <c r="XDA90" s="4"/>
      <c r="XDB90" s="4"/>
      <c r="XDC90" s="4"/>
      <c r="XDD90" s="4"/>
      <c r="XDE90" s="4"/>
      <c r="XDF90" s="4"/>
      <c r="XDG90" s="4"/>
      <c r="XDH90" s="4"/>
      <c r="XDI90" s="4"/>
      <c r="XDJ90" s="4"/>
      <c r="XDK90" s="4"/>
      <c r="XDL90" s="4"/>
      <c r="XDM90" s="4"/>
      <c r="XDN90" s="4"/>
      <c r="XDO90" s="4"/>
      <c r="XDP90" s="4"/>
      <c r="XDQ90" s="4"/>
      <c r="XDR90" s="4"/>
      <c r="XDS90" s="4"/>
      <c r="XDT90" s="4"/>
      <c r="XDU90" s="4"/>
      <c r="XDV90" s="4"/>
      <c r="XDW90" s="4"/>
      <c r="XDX90" s="4"/>
      <c r="XDY90" s="4"/>
      <c r="XDZ90" s="4"/>
      <c r="XEA90" s="4"/>
      <c r="XEB90" s="4"/>
      <c r="XEC90" s="4"/>
      <c r="XED90" s="4"/>
      <c r="XEE90" s="4"/>
      <c r="XEF90" s="4"/>
      <c r="XEG90" s="4"/>
      <c r="XEH90" s="4"/>
      <c r="XEI90" s="4"/>
      <c r="XEJ90" s="4"/>
      <c r="XEK90" s="4"/>
    </row>
    <row r="91" spans="1:16365" s="29" customFormat="1" ht="13.5" customHeight="1" x14ac:dyDescent="0.25">
      <c r="A91" s="485" t="s">
        <v>172</v>
      </c>
      <c r="B91" s="485" t="s">
        <v>193</v>
      </c>
      <c r="C91" s="485" t="s">
        <v>272</v>
      </c>
      <c r="D91" s="485" t="s">
        <v>281</v>
      </c>
      <c r="E91" s="485" t="s">
        <v>183</v>
      </c>
      <c r="F91" s="485" t="s">
        <v>177</v>
      </c>
      <c r="G91" s="485" t="s">
        <v>178</v>
      </c>
      <c r="H91" s="485" t="s">
        <v>300</v>
      </c>
      <c r="I91" s="486" t="s">
        <v>593</v>
      </c>
      <c r="J91" s="491">
        <v>18958236717769.086</v>
      </c>
      <c r="K91" s="491" t="s">
        <v>301</v>
      </c>
      <c r="L91" s="3" t="s">
        <v>60</v>
      </c>
      <c r="M91" s="205" t="s">
        <v>38</v>
      </c>
      <c r="N91" s="44">
        <f t="shared" si="2"/>
        <v>9.7007040040189757E-2</v>
      </c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  <c r="AMK91" s="4"/>
      <c r="AML91" s="4"/>
      <c r="AMM91" s="4"/>
      <c r="AMN91" s="4"/>
      <c r="AMO91" s="4"/>
      <c r="AMP91" s="4"/>
      <c r="AMQ91" s="4"/>
      <c r="AMR91" s="4"/>
      <c r="AMS91" s="4"/>
      <c r="AMT91" s="4"/>
      <c r="AMU91" s="4"/>
      <c r="AMV91" s="4"/>
      <c r="AMW91" s="4"/>
      <c r="AMX91" s="4"/>
      <c r="AMY91" s="4"/>
      <c r="AMZ91" s="4"/>
      <c r="ANA91" s="4"/>
      <c r="ANB91" s="4"/>
      <c r="ANC91" s="4"/>
      <c r="AND91" s="4"/>
      <c r="ANE91" s="4"/>
      <c r="ANF91" s="4"/>
      <c r="ANG91" s="4"/>
      <c r="ANH91" s="4"/>
      <c r="ANI91" s="4"/>
      <c r="ANJ91" s="4"/>
      <c r="ANK91" s="4"/>
      <c r="ANL91" s="4"/>
      <c r="ANM91" s="4"/>
      <c r="ANN91" s="4"/>
      <c r="ANO91" s="4"/>
      <c r="ANP91" s="4"/>
      <c r="ANQ91" s="4"/>
      <c r="ANR91" s="4"/>
      <c r="ANS91" s="4"/>
      <c r="ANT91" s="4"/>
      <c r="ANU91" s="4"/>
      <c r="ANV91" s="4"/>
      <c r="ANW91" s="4"/>
      <c r="ANX91" s="4"/>
      <c r="ANY91" s="4"/>
      <c r="ANZ91" s="4"/>
      <c r="AOA91" s="4"/>
      <c r="AOB91" s="4"/>
      <c r="AOC91" s="4"/>
      <c r="AOD91" s="4"/>
      <c r="AOE91" s="4"/>
      <c r="AOF91" s="4"/>
      <c r="AOG91" s="4"/>
      <c r="AOH91" s="4"/>
      <c r="AOI91" s="4"/>
      <c r="AOJ91" s="4"/>
      <c r="AOK91" s="4"/>
      <c r="AOL91" s="4"/>
      <c r="AOM91" s="4"/>
      <c r="AON91" s="4"/>
      <c r="AOO91" s="4"/>
      <c r="AOP91" s="4"/>
      <c r="AOQ91" s="4"/>
      <c r="AOR91" s="4"/>
      <c r="AOS91" s="4"/>
      <c r="AOT91" s="4"/>
      <c r="AOU91" s="4"/>
      <c r="AOV91" s="4"/>
      <c r="AOW91" s="4"/>
      <c r="AOX91" s="4"/>
      <c r="AOY91" s="4"/>
      <c r="AOZ91" s="4"/>
      <c r="APA91" s="4"/>
      <c r="APB91" s="4"/>
      <c r="APC91" s="4"/>
      <c r="APD91" s="4"/>
      <c r="APE91" s="4"/>
      <c r="APF91" s="4"/>
      <c r="APG91" s="4"/>
      <c r="APH91" s="4"/>
      <c r="API91" s="4"/>
      <c r="APJ91" s="4"/>
      <c r="APK91" s="4"/>
      <c r="APL91" s="4"/>
      <c r="APM91" s="4"/>
      <c r="APN91" s="4"/>
      <c r="APO91" s="4"/>
      <c r="APP91" s="4"/>
      <c r="APQ91" s="4"/>
      <c r="APR91" s="4"/>
      <c r="APS91" s="4"/>
      <c r="APT91" s="4"/>
      <c r="APU91" s="4"/>
      <c r="APV91" s="4"/>
      <c r="APW91" s="4"/>
      <c r="APX91" s="4"/>
      <c r="APY91" s="4"/>
      <c r="APZ91" s="4"/>
      <c r="AQA91" s="4"/>
      <c r="AQB91" s="4"/>
      <c r="AQC91" s="4"/>
      <c r="AQD91" s="4"/>
      <c r="AQE91" s="4"/>
      <c r="AQF91" s="4"/>
      <c r="AQG91" s="4"/>
      <c r="AQH91" s="4"/>
      <c r="AQI91" s="4"/>
      <c r="AQJ91" s="4"/>
      <c r="AQK91" s="4"/>
      <c r="AQL91" s="4"/>
      <c r="AQM91" s="4"/>
      <c r="AQN91" s="4"/>
      <c r="AQO91" s="4"/>
      <c r="AQP91" s="4"/>
      <c r="AQQ91" s="4"/>
      <c r="AQR91" s="4"/>
      <c r="AQS91" s="4"/>
      <c r="AQT91" s="4"/>
      <c r="AQU91" s="4"/>
      <c r="AQV91" s="4"/>
      <c r="AQW91" s="4"/>
      <c r="AQX91" s="4"/>
      <c r="AQY91" s="4"/>
      <c r="AQZ91" s="4"/>
      <c r="ARA91" s="4"/>
      <c r="ARB91" s="4"/>
      <c r="ARC91" s="4"/>
      <c r="ARD91" s="4"/>
      <c r="ARE91" s="4"/>
      <c r="ARF91" s="4"/>
      <c r="ARG91" s="4"/>
      <c r="ARH91" s="4"/>
      <c r="ARI91" s="4"/>
      <c r="ARJ91" s="4"/>
      <c r="ARK91" s="4"/>
      <c r="ARL91" s="4"/>
      <c r="ARM91" s="4"/>
      <c r="ARN91" s="4"/>
      <c r="ARO91" s="4"/>
      <c r="ARP91" s="4"/>
      <c r="ARQ91" s="4"/>
      <c r="ARR91" s="4"/>
      <c r="ARS91" s="4"/>
      <c r="ART91" s="4"/>
      <c r="ARU91" s="4"/>
      <c r="ARV91" s="4"/>
      <c r="ARW91" s="4"/>
      <c r="ARX91" s="4"/>
      <c r="ARY91" s="4"/>
      <c r="ARZ91" s="4"/>
      <c r="ASA91" s="4"/>
      <c r="ASB91" s="4"/>
      <c r="ASC91" s="4"/>
      <c r="ASD91" s="4"/>
      <c r="ASE91" s="4"/>
      <c r="ASF91" s="4"/>
      <c r="ASG91" s="4"/>
      <c r="ASH91" s="4"/>
      <c r="ASI91" s="4"/>
      <c r="ASJ91" s="4"/>
      <c r="ASK91" s="4"/>
      <c r="ASL91" s="4"/>
      <c r="ASM91" s="4"/>
      <c r="ASN91" s="4"/>
      <c r="ASO91" s="4"/>
      <c r="ASP91" s="4"/>
      <c r="ASQ91" s="4"/>
      <c r="ASR91" s="4"/>
      <c r="ASS91" s="4"/>
      <c r="AST91" s="4"/>
      <c r="ASU91" s="4"/>
      <c r="ASV91" s="4"/>
      <c r="ASW91" s="4"/>
      <c r="ASX91" s="4"/>
      <c r="ASY91" s="4"/>
      <c r="ASZ91" s="4"/>
      <c r="ATA91" s="4"/>
      <c r="ATB91" s="4"/>
      <c r="ATC91" s="4"/>
      <c r="ATD91" s="4"/>
      <c r="ATE91" s="4"/>
      <c r="ATF91" s="4"/>
      <c r="ATG91" s="4"/>
      <c r="ATH91" s="4"/>
      <c r="ATI91" s="4"/>
      <c r="ATJ91" s="4"/>
      <c r="ATK91" s="4"/>
      <c r="ATL91" s="4"/>
      <c r="ATM91" s="4"/>
      <c r="ATN91" s="4"/>
      <c r="ATO91" s="4"/>
      <c r="ATP91" s="4"/>
      <c r="ATQ91" s="4"/>
      <c r="ATR91" s="4"/>
      <c r="ATS91" s="4"/>
      <c r="ATT91" s="4"/>
      <c r="ATU91" s="4"/>
      <c r="ATV91" s="4"/>
      <c r="ATW91" s="4"/>
      <c r="ATX91" s="4"/>
      <c r="ATY91" s="4"/>
      <c r="ATZ91" s="4"/>
      <c r="AUA91" s="4"/>
      <c r="AUB91" s="4"/>
      <c r="AUC91" s="4"/>
      <c r="AUD91" s="4"/>
      <c r="AUE91" s="4"/>
      <c r="AUF91" s="4"/>
      <c r="AUG91" s="4"/>
      <c r="AUH91" s="4"/>
      <c r="AUI91" s="4"/>
      <c r="AUJ91" s="4"/>
      <c r="AUK91" s="4"/>
      <c r="AUL91" s="4"/>
      <c r="AUM91" s="4"/>
      <c r="AUN91" s="4"/>
      <c r="AUO91" s="4"/>
      <c r="AUP91" s="4"/>
      <c r="AUQ91" s="4"/>
      <c r="AUR91" s="4"/>
      <c r="AUS91" s="4"/>
      <c r="AUT91" s="4"/>
      <c r="AUU91" s="4"/>
      <c r="AUV91" s="4"/>
      <c r="AUW91" s="4"/>
      <c r="AUX91" s="4"/>
      <c r="AUY91" s="4"/>
      <c r="AUZ91" s="4"/>
      <c r="AVA91" s="4"/>
      <c r="AVB91" s="4"/>
      <c r="AVC91" s="4"/>
      <c r="AVD91" s="4"/>
      <c r="AVE91" s="4"/>
      <c r="AVF91" s="4"/>
      <c r="AVG91" s="4"/>
      <c r="AVH91" s="4"/>
      <c r="AVI91" s="4"/>
      <c r="AVJ91" s="4"/>
      <c r="AVK91" s="4"/>
      <c r="AVL91" s="4"/>
      <c r="AVM91" s="4"/>
      <c r="AVN91" s="4"/>
      <c r="AVO91" s="4"/>
      <c r="AVP91" s="4"/>
      <c r="AVQ91" s="4"/>
      <c r="AVR91" s="4"/>
      <c r="AVS91" s="4"/>
      <c r="AVT91" s="4"/>
      <c r="AVU91" s="4"/>
      <c r="AVV91" s="4"/>
      <c r="AVW91" s="4"/>
      <c r="AVX91" s="4"/>
      <c r="AVY91" s="4"/>
      <c r="AVZ91" s="4"/>
      <c r="AWA91" s="4"/>
      <c r="AWB91" s="4"/>
      <c r="AWC91" s="4"/>
      <c r="AWD91" s="4"/>
      <c r="AWE91" s="4"/>
      <c r="AWF91" s="4"/>
      <c r="AWG91" s="4"/>
      <c r="AWH91" s="4"/>
      <c r="AWI91" s="4"/>
      <c r="AWJ91" s="4"/>
      <c r="AWK91" s="4"/>
      <c r="AWL91" s="4"/>
      <c r="AWM91" s="4"/>
      <c r="AWN91" s="4"/>
      <c r="AWO91" s="4"/>
      <c r="AWP91" s="4"/>
      <c r="AWQ91" s="4"/>
      <c r="AWR91" s="4"/>
      <c r="AWS91" s="4"/>
      <c r="AWT91" s="4"/>
      <c r="AWU91" s="4"/>
      <c r="AWV91" s="4"/>
      <c r="AWW91" s="4"/>
      <c r="AWX91" s="4"/>
      <c r="AWY91" s="4"/>
      <c r="AWZ91" s="4"/>
      <c r="AXA91" s="4"/>
      <c r="AXB91" s="4"/>
      <c r="AXC91" s="4"/>
      <c r="AXD91" s="4"/>
      <c r="AXE91" s="4"/>
      <c r="AXF91" s="4"/>
      <c r="AXG91" s="4"/>
      <c r="AXH91" s="4"/>
      <c r="AXI91" s="4"/>
      <c r="AXJ91" s="4"/>
      <c r="AXK91" s="4"/>
      <c r="AXL91" s="4"/>
      <c r="AXM91" s="4"/>
      <c r="AXN91" s="4"/>
      <c r="AXO91" s="4"/>
      <c r="AXP91" s="4"/>
      <c r="AXQ91" s="4"/>
      <c r="AXR91" s="4"/>
      <c r="AXS91" s="4"/>
      <c r="AXT91" s="4"/>
      <c r="AXU91" s="4"/>
      <c r="AXV91" s="4"/>
      <c r="AXW91" s="4"/>
      <c r="AXX91" s="4"/>
      <c r="AXY91" s="4"/>
      <c r="AXZ91" s="4"/>
      <c r="AYA91" s="4"/>
      <c r="AYB91" s="4"/>
      <c r="AYC91" s="4"/>
      <c r="AYD91" s="4"/>
      <c r="AYE91" s="4"/>
      <c r="AYF91" s="4"/>
      <c r="AYG91" s="4"/>
      <c r="AYH91" s="4"/>
      <c r="AYI91" s="4"/>
      <c r="AYJ91" s="4"/>
      <c r="AYK91" s="4"/>
      <c r="AYL91" s="4"/>
      <c r="AYM91" s="4"/>
      <c r="AYN91" s="4"/>
      <c r="AYO91" s="4"/>
      <c r="AYP91" s="4"/>
      <c r="AYQ91" s="4"/>
      <c r="AYR91" s="4"/>
      <c r="AYS91" s="4"/>
      <c r="AYT91" s="4"/>
      <c r="AYU91" s="4"/>
      <c r="AYV91" s="4"/>
      <c r="AYW91" s="4"/>
      <c r="AYX91" s="4"/>
      <c r="AYY91" s="4"/>
      <c r="AYZ91" s="4"/>
      <c r="AZA91" s="4"/>
      <c r="AZB91" s="4"/>
      <c r="AZC91" s="4"/>
      <c r="AZD91" s="4"/>
      <c r="AZE91" s="4"/>
      <c r="AZF91" s="4"/>
      <c r="AZG91" s="4"/>
      <c r="AZH91" s="4"/>
      <c r="AZI91" s="4"/>
      <c r="AZJ91" s="4"/>
      <c r="AZK91" s="4"/>
      <c r="AZL91" s="4"/>
      <c r="AZM91" s="4"/>
      <c r="AZN91" s="4"/>
      <c r="AZO91" s="4"/>
      <c r="AZP91" s="4"/>
      <c r="AZQ91" s="4"/>
      <c r="AZR91" s="4"/>
      <c r="AZS91" s="4"/>
      <c r="AZT91" s="4"/>
      <c r="AZU91" s="4"/>
      <c r="AZV91" s="4"/>
      <c r="AZW91" s="4"/>
      <c r="AZX91" s="4"/>
      <c r="AZY91" s="4"/>
      <c r="AZZ91" s="4"/>
      <c r="BAA91" s="4"/>
      <c r="BAB91" s="4"/>
      <c r="BAC91" s="4"/>
      <c r="BAD91" s="4"/>
      <c r="BAE91" s="4"/>
      <c r="BAF91" s="4"/>
      <c r="BAG91" s="4"/>
      <c r="BAH91" s="4"/>
      <c r="BAI91" s="4"/>
      <c r="BAJ91" s="4"/>
      <c r="BAK91" s="4"/>
      <c r="BAL91" s="4"/>
      <c r="BAM91" s="4"/>
      <c r="BAN91" s="4"/>
      <c r="BAO91" s="4"/>
      <c r="BAP91" s="4"/>
      <c r="BAQ91" s="4"/>
      <c r="BAR91" s="4"/>
      <c r="BAS91" s="4"/>
      <c r="BAT91" s="4"/>
      <c r="BAU91" s="4"/>
      <c r="BAV91" s="4"/>
      <c r="BAW91" s="4"/>
      <c r="BAX91" s="4"/>
      <c r="BAY91" s="4"/>
      <c r="BAZ91" s="4"/>
      <c r="BBA91" s="4"/>
      <c r="BBB91" s="4"/>
      <c r="BBC91" s="4"/>
      <c r="BBD91" s="4"/>
      <c r="BBE91" s="4"/>
      <c r="BBF91" s="4"/>
      <c r="BBG91" s="4"/>
      <c r="BBH91" s="4"/>
      <c r="BBI91" s="4"/>
      <c r="BBJ91" s="4"/>
      <c r="BBK91" s="4"/>
      <c r="BBL91" s="4"/>
      <c r="BBM91" s="4"/>
      <c r="BBN91" s="4"/>
      <c r="BBO91" s="4"/>
      <c r="BBP91" s="4"/>
      <c r="BBQ91" s="4"/>
      <c r="BBR91" s="4"/>
      <c r="BBS91" s="4"/>
      <c r="BBT91" s="4"/>
      <c r="BBU91" s="4"/>
      <c r="BBV91" s="4"/>
      <c r="BBW91" s="4"/>
      <c r="BBX91" s="4"/>
      <c r="BBY91" s="4"/>
      <c r="BBZ91" s="4"/>
      <c r="BCA91" s="4"/>
      <c r="BCB91" s="4"/>
      <c r="BCC91" s="4"/>
      <c r="BCD91" s="4"/>
      <c r="BCE91" s="4"/>
      <c r="BCF91" s="4"/>
      <c r="BCG91" s="4"/>
      <c r="BCH91" s="4"/>
      <c r="BCI91" s="4"/>
      <c r="BCJ91" s="4"/>
      <c r="BCK91" s="4"/>
      <c r="BCL91" s="4"/>
      <c r="BCM91" s="4"/>
      <c r="BCN91" s="4"/>
      <c r="BCO91" s="4"/>
      <c r="BCP91" s="4"/>
      <c r="BCQ91" s="4"/>
      <c r="BCR91" s="4"/>
      <c r="BCS91" s="4"/>
      <c r="BCT91" s="4"/>
      <c r="BCU91" s="4"/>
      <c r="BCV91" s="4"/>
      <c r="BCW91" s="4"/>
      <c r="BCX91" s="4"/>
      <c r="BCY91" s="4"/>
      <c r="BCZ91" s="4"/>
      <c r="BDA91" s="4"/>
      <c r="BDB91" s="4"/>
      <c r="BDC91" s="4"/>
      <c r="BDD91" s="4"/>
      <c r="BDE91" s="4"/>
      <c r="BDF91" s="4"/>
      <c r="BDG91" s="4"/>
      <c r="BDH91" s="4"/>
      <c r="BDI91" s="4"/>
      <c r="BDJ91" s="4"/>
      <c r="BDK91" s="4"/>
      <c r="BDL91" s="4"/>
      <c r="BDM91" s="4"/>
      <c r="BDN91" s="4"/>
      <c r="BDO91" s="4"/>
      <c r="BDP91" s="4"/>
      <c r="BDQ91" s="4"/>
      <c r="BDR91" s="4"/>
      <c r="BDS91" s="4"/>
      <c r="BDT91" s="4"/>
      <c r="BDU91" s="4"/>
      <c r="BDV91" s="4"/>
      <c r="BDW91" s="4"/>
      <c r="BDX91" s="4"/>
      <c r="BDY91" s="4"/>
      <c r="BDZ91" s="4"/>
      <c r="BEA91" s="4"/>
      <c r="BEB91" s="4"/>
      <c r="BEC91" s="4"/>
      <c r="BED91" s="4"/>
      <c r="BEE91" s="4"/>
      <c r="BEF91" s="4"/>
      <c r="BEG91" s="4"/>
      <c r="BEH91" s="4"/>
      <c r="BEI91" s="4"/>
      <c r="BEJ91" s="4"/>
      <c r="BEK91" s="4"/>
      <c r="BEL91" s="4"/>
      <c r="BEM91" s="4"/>
      <c r="BEN91" s="4"/>
      <c r="BEO91" s="4"/>
      <c r="BEP91" s="4"/>
      <c r="BEQ91" s="4"/>
      <c r="BER91" s="4"/>
      <c r="BES91" s="4"/>
      <c r="BET91" s="4"/>
      <c r="BEU91" s="4"/>
      <c r="BEV91" s="4"/>
      <c r="BEW91" s="4"/>
      <c r="BEX91" s="4"/>
      <c r="BEY91" s="4"/>
      <c r="BEZ91" s="4"/>
      <c r="BFA91" s="4"/>
      <c r="BFB91" s="4"/>
      <c r="BFC91" s="4"/>
      <c r="BFD91" s="4"/>
      <c r="BFE91" s="4"/>
      <c r="BFF91" s="4"/>
      <c r="BFG91" s="4"/>
      <c r="BFH91" s="4"/>
      <c r="BFI91" s="4"/>
      <c r="BFJ91" s="4"/>
      <c r="BFK91" s="4"/>
      <c r="BFL91" s="4"/>
      <c r="BFM91" s="4"/>
      <c r="BFN91" s="4"/>
      <c r="BFO91" s="4"/>
      <c r="BFP91" s="4"/>
      <c r="BFQ91" s="4"/>
      <c r="BFR91" s="4"/>
      <c r="BFS91" s="4"/>
      <c r="BFT91" s="4"/>
      <c r="BFU91" s="4"/>
      <c r="BFV91" s="4"/>
      <c r="BFW91" s="4"/>
      <c r="BFX91" s="4"/>
      <c r="BFY91" s="4"/>
      <c r="BFZ91" s="4"/>
      <c r="BGA91" s="4"/>
      <c r="BGB91" s="4"/>
      <c r="BGC91" s="4"/>
      <c r="BGD91" s="4"/>
      <c r="BGE91" s="4"/>
      <c r="BGF91" s="4"/>
      <c r="BGG91" s="4"/>
      <c r="BGH91" s="4"/>
      <c r="BGI91" s="4"/>
      <c r="BGJ91" s="4"/>
      <c r="BGK91" s="4"/>
      <c r="BGL91" s="4"/>
      <c r="BGM91" s="4"/>
      <c r="BGN91" s="4"/>
      <c r="BGO91" s="4"/>
      <c r="BGP91" s="4"/>
      <c r="BGQ91" s="4"/>
      <c r="BGR91" s="4"/>
      <c r="BGS91" s="4"/>
      <c r="BGT91" s="4"/>
      <c r="BGU91" s="4"/>
      <c r="BGV91" s="4"/>
      <c r="BGW91" s="4"/>
      <c r="BGX91" s="4"/>
      <c r="BGY91" s="4"/>
      <c r="BGZ91" s="4"/>
      <c r="BHA91" s="4"/>
      <c r="BHB91" s="4"/>
      <c r="BHC91" s="4"/>
      <c r="BHD91" s="4"/>
      <c r="BHE91" s="4"/>
      <c r="BHF91" s="4"/>
      <c r="BHG91" s="4"/>
      <c r="BHH91" s="4"/>
      <c r="BHI91" s="4"/>
      <c r="BHJ91" s="4"/>
      <c r="BHK91" s="4"/>
      <c r="BHL91" s="4"/>
      <c r="BHM91" s="4"/>
      <c r="BHN91" s="4"/>
      <c r="BHO91" s="4"/>
      <c r="BHP91" s="4"/>
      <c r="BHQ91" s="4"/>
      <c r="BHR91" s="4"/>
      <c r="BHS91" s="4"/>
      <c r="BHT91" s="4"/>
      <c r="BHU91" s="4"/>
      <c r="BHV91" s="4"/>
      <c r="BHW91" s="4"/>
      <c r="BHX91" s="4"/>
      <c r="BHY91" s="4"/>
      <c r="BHZ91" s="4"/>
      <c r="BIA91" s="4"/>
      <c r="BIB91" s="4"/>
      <c r="BIC91" s="4"/>
      <c r="BID91" s="4"/>
      <c r="BIE91" s="4"/>
      <c r="BIF91" s="4"/>
      <c r="BIG91" s="4"/>
      <c r="BIH91" s="4"/>
      <c r="BII91" s="4"/>
      <c r="BIJ91" s="4"/>
      <c r="BIK91" s="4"/>
      <c r="BIL91" s="4"/>
      <c r="BIM91" s="4"/>
      <c r="BIN91" s="4"/>
      <c r="BIO91" s="4"/>
      <c r="BIP91" s="4"/>
      <c r="BIQ91" s="4"/>
      <c r="BIR91" s="4"/>
      <c r="BIS91" s="4"/>
      <c r="BIT91" s="4"/>
      <c r="BIU91" s="4"/>
      <c r="BIV91" s="4"/>
      <c r="BIW91" s="4"/>
      <c r="BIX91" s="4"/>
      <c r="BIY91" s="4"/>
      <c r="BIZ91" s="4"/>
      <c r="BJA91" s="4"/>
      <c r="BJB91" s="4"/>
      <c r="BJC91" s="4"/>
      <c r="BJD91" s="4"/>
      <c r="BJE91" s="4"/>
      <c r="BJF91" s="4"/>
      <c r="BJG91" s="4"/>
      <c r="BJH91" s="4"/>
      <c r="BJI91" s="4"/>
      <c r="BJJ91" s="4"/>
      <c r="BJK91" s="4"/>
      <c r="BJL91" s="4"/>
      <c r="BJM91" s="4"/>
      <c r="BJN91" s="4"/>
      <c r="BJO91" s="4"/>
      <c r="BJP91" s="4"/>
      <c r="BJQ91" s="4"/>
      <c r="BJR91" s="4"/>
      <c r="BJS91" s="4"/>
      <c r="BJT91" s="4"/>
      <c r="BJU91" s="4"/>
      <c r="BJV91" s="4"/>
      <c r="BJW91" s="4"/>
      <c r="BJX91" s="4"/>
      <c r="BJY91" s="4"/>
      <c r="BJZ91" s="4"/>
      <c r="BKA91" s="4"/>
      <c r="BKB91" s="4"/>
      <c r="BKC91" s="4"/>
      <c r="BKD91" s="4"/>
      <c r="BKE91" s="4"/>
      <c r="BKF91" s="4"/>
      <c r="BKG91" s="4"/>
      <c r="BKH91" s="4"/>
      <c r="BKI91" s="4"/>
      <c r="BKJ91" s="4"/>
      <c r="BKK91" s="4"/>
      <c r="BKL91" s="4"/>
      <c r="BKM91" s="4"/>
      <c r="BKN91" s="4"/>
      <c r="BKO91" s="4"/>
      <c r="BKP91" s="4"/>
      <c r="BKQ91" s="4"/>
      <c r="BKR91" s="4"/>
      <c r="BKS91" s="4"/>
      <c r="BKT91" s="4"/>
      <c r="BKU91" s="4"/>
      <c r="BKV91" s="4"/>
      <c r="BKW91" s="4"/>
      <c r="BKX91" s="4"/>
      <c r="BKY91" s="4"/>
      <c r="BKZ91" s="4"/>
      <c r="BLA91" s="4"/>
      <c r="BLB91" s="4"/>
      <c r="BLC91" s="4"/>
      <c r="BLD91" s="4"/>
      <c r="BLE91" s="4"/>
      <c r="BLF91" s="4"/>
      <c r="BLG91" s="4"/>
      <c r="BLH91" s="4"/>
      <c r="BLI91" s="4"/>
      <c r="BLJ91" s="4"/>
      <c r="BLK91" s="4"/>
      <c r="BLL91" s="4"/>
      <c r="BLM91" s="4"/>
      <c r="BLN91" s="4"/>
      <c r="BLO91" s="4"/>
      <c r="BLP91" s="4"/>
      <c r="BLQ91" s="4"/>
      <c r="BLR91" s="4"/>
      <c r="BLS91" s="4"/>
      <c r="BLT91" s="4"/>
      <c r="BLU91" s="4"/>
      <c r="BLV91" s="4"/>
      <c r="BLW91" s="4"/>
      <c r="BLX91" s="4"/>
      <c r="BLY91" s="4"/>
      <c r="BLZ91" s="4"/>
      <c r="BMA91" s="4"/>
      <c r="BMB91" s="4"/>
      <c r="BMC91" s="4"/>
      <c r="BMD91" s="4"/>
      <c r="BME91" s="4"/>
      <c r="BMF91" s="4"/>
      <c r="BMG91" s="4"/>
      <c r="BMH91" s="4"/>
      <c r="BMI91" s="4"/>
      <c r="BMJ91" s="4"/>
      <c r="BMK91" s="4"/>
      <c r="BML91" s="4"/>
      <c r="BMM91" s="4"/>
      <c r="BMN91" s="4"/>
      <c r="BMO91" s="4"/>
      <c r="BMP91" s="4"/>
      <c r="BMQ91" s="4"/>
      <c r="BMR91" s="4"/>
      <c r="BMS91" s="4"/>
      <c r="BMT91" s="4"/>
      <c r="BMU91" s="4"/>
      <c r="BMV91" s="4"/>
      <c r="BMW91" s="4"/>
      <c r="BMX91" s="4"/>
      <c r="BMY91" s="4"/>
      <c r="BMZ91" s="4"/>
      <c r="BNA91" s="4"/>
      <c r="BNB91" s="4"/>
      <c r="BNC91" s="4"/>
      <c r="BND91" s="4"/>
      <c r="BNE91" s="4"/>
      <c r="BNF91" s="4"/>
      <c r="BNG91" s="4"/>
      <c r="BNH91" s="4"/>
      <c r="BNI91" s="4"/>
      <c r="BNJ91" s="4"/>
      <c r="BNK91" s="4"/>
      <c r="BNL91" s="4"/>
      <c r="BNM91" s="4"/>
      <c r="BNN91" s="4"/>
      <c r="BNO91" s="4"/>
      <c r="BNP91" s="4"/>
      <c r="BNQ91" s="4"/>
      <c r="BNR91" s="4"/>
      <c r="BNS91" s="4"/>
      <c r="BNT91" s="4"/>
      <c r="BNU91" s="4"/>
      <c r="BNV91" s="4"/>
      <c r="BNW91" s="4"/>
      <c r="BNX91" s="4"/>
      <c r="BNY91" s="4"/>
      <c r="BNZ91" s="4"/>
      <c r="BOA91" s="4"/>
      <c r="BOB91" s="4"/>
      <c r="BOC91" s="4"/>
      <c r="BOD91" s="4"/>
      <c r="BOE91" s="4"/>
      <c r="BOF91" s="4"/>
      <c r="BOG91" s="4"/>
      <c r="BOH91" s="4"/>
      <c r="BOI91" s="4"/>
      <c r="BOJ91" s="4"/>
      <c r="BOK91" s="4"/>
      <c r="BOL91" s="4"/>
      <c r="BOM91" s="4"/>
      <c r="BON91" s="4"/>
      <c r="BOO91" s="4"/>
      <c r="BOP91" s="4"/>
      <c r="BOQ91" s="4"/>
      <c r="BOR91" s="4"/>
      <c r="BOS91" s="4"/>
      <c r="BOT91" s="4"/>
      <c r="BOU91" s="4"/>
      <c r="BOV91" s="4"/>
      <c r="BOW91" s="4"/>
      <c r="BOX91" s="4"/>
      <c r="BOY91" s="4"/>
      <c r="BOZ91" s="4"/>
      <c r="BPA91" s="4"/>
      <c r="BPB91" s="4"/>
      <c r="BPC91" s="4"/>
      <c r="BPD91" s="4"/>
      <c r="BPE91" s="4"/>
      <c r="BPF91" s="4"/>
      <c r="BPG91" s="4"/>
      <c r="BPH91" s="4"/>
      <c r="BPI91" s="4"/>
      <c r="BPJ91" s="4"/>
      <c r="BPK91" s="4"/>
      <c r="BPL91" s="4"/>
      <c r="BPM91" s="4"/>
      <c r="BPN91" s="4"/>
      <c r="BPO91" s="4"/>
      <c r="BPP91" s="4"/>
      <c r="BPQ91" s="4"/>
      <c r="BPR91" s="4"/>
      <c r="BPS91" s="4"/>
      <c r="BPT91" s="4"/>
      <c r="BPU91" s="4"/>
      <c r="BPV91" s="4"/>
      <c r="BPW91" s="4"/>
      <c r="BPX91" s="4"/>
      <c r="BPY91" s="4"/>
      <c r="BPZ91" s="4"/>
      <c r="BQA91" s="4"/>
      <c r="BQB91" s="4"/>
      <c r="BQC91" s="4"/>
      <c r="BQD91" s="4"/>
      <c r="BQE91" s="4"/>
      <c r="BQF91" s="4"/>
      <c r="BQG91" s="4"/>
      <c r="BQH91" s="4"/>
      <c r="BQI91" s="4"/>
      <c r="BQJ91" s="4"/>
      <c r="BQK91" s="4"/>
      <c r="BQL91" s="4"/>
      <c r="BQM91" s="4"/>
      <c r="BQN91" s="4"/>
      <c r="BQO91" s="4"/>
      <c r="BQP91" s="4"/>
      <c r="BQQ91" s="4"/>
      <c r="BQR91" s="4"/>
      <c r="BQS91" s="4"/>
      <c r="BQT91" s="4"/>
      <c r="BQU91" s="4"/>
      <c r="BQV91" s="4"/>
      <c r="BQW91" s="4"/>
      <c r="BQX91" s="4"/>
      <c r="BQY91" s="4"/>
      <c r="BQZ91" s="4"/>
      <c r="BRA91" s="4"/>
      <c r="BRB91" s="4"/>
      <c r="BRC91" s="4"/>
      <c r="BRD91" s="4"/>
      <c r="BRE91" s="4"/>
      <c r="BRF91" s="4"/>
      <c r="BRG91" s="4"/>
      <c r="BRH91" s="4"/>
      <c r="BRI91" s="4"/>
      <c r="BRJ91" s="4"/>
      <c r="BRK91" s="4"/>
      <c r="BRL91" s="4"/>
      <c r="BRM91" s="4"/>
      <c r="BRN91" s="4"/>
      <c r="BRO91" s="4"/>
      <c r="BRP91" s="4"/>
      <c r="BRQ91" s="4"/>
      <c r="BRR91" s="4"/>
      <c r="BRS91" s="4"/>
      <c r="BRT91" s="4"/>
      <c r="BRU91" s="4"/>
      <c r="BRV91" s="4"/>
      <c r="BRW91" s="4"/>
      <c r="BRX91" s="4"/>
      <c r="BRY91" s="4"/>
      <c r="BRZ91" s="4"/>
      <c r="BSA91" s="4"/>
      <c r="BSB91" s="4"/>
      <c r="BSC91" s="4"/>
      <c r="BSD91" s="4"/>
      <c r="BSE91" s="4"/>
      <c r="BSF91" s="4"/>
      <c r="BSG91" s="4"/>
      <c r="BSH91" s="4"/>
      <c r="BSI91" s="4"/>
      <c r="BSJ91" s="4"/>
      <c r="BSK91" s="4"/>
      <c r="BSL91" s="4"/>
      <c r="BSM91" s="4"/>
      <c r="BSN91" s="4"/>
      <c r="BSO91" s="4"/>
      <c r="BSP91" s="4"/>
      <c r="BSQ91" s="4"/>
      <c r="BSR91" s="4"/>
      <c r="BSS91" s="4"/>
      <c r="BST91" s="4"/>
      <c r="BSU91" s="4"/>
      <c r="BSV91" s="4"/>
      <c r="BSW91" s="4"/>
      <c r="BSX91" s="4"/>
      <c r="BSY91" s="4"/>
      <c r="BSZ91" s="4"/>
      <c r="BTA91" s="4"/>
      <c r="BTB91" s="4"/>
      <c r="BTC91" s="4"/>
      <c r="BTD91" s="4"/>
      <c r="BTE91" s="4"/>
      <c r="BTF91" s="4"/>
      <c r="BTG91" s="4"/>
      <c r="BTH91" s="4"/>
      <c r="BTI91" s="4"/>
      <c r="BTJ91" s="4"/>
      <c r="BTK91" s="4"/>
      <c r="BTL91" s="4"/>
      <c r="BTM91" s="4"/>
      <c r="BTN91" s="4"/>
      <c r="BTO91" s="4"/>
      <c r="BTP91" s="4"/>
      <c r="BTQ91" s="4"/>
      <c r="BTR91" s="4"/>
      <c r="BTS91" s="4"/>
      <c r="BTT91" s="4"/>
      <c r="BTU91" s="4"/>
      <c r="BTV91" s="4"/>
      <c r="BTW91" s="4"/>
      <c r="BTX91" s="4"/>
      <c r="BTY91" s="4"/>
      <c r="BTZ91" s="4"/>
      <c r="BUA91" s="4"/>
      <c r="BUB91" s="4"/>
      <c r="BUC91" s="4"/>
      <c r="BUD91" s="4"/>
      <c r="BUE91" s="4"/>
      <c r="BUF91" s="4"/>
      <c r="BUG91" s="4"/>
      <c r="BUH91" s="4"/>
      <c r="BUI91" s="4"/>
      <c r="BUJ91" s="4"/>
      <c r="BUK91" s="4"/>
      <c r="BUL91" s="4"/>
      <c r="BUM91" s="4"/>
      <c r="BUN91" s="4"/>
      <c r="BUO91" s="4"/>
      <c r="BUP91" s="4"/>
      <c r="BUQ91" s="4"/>
      <c r="BUR91" s="4"/>
      <c r="BUS91" s="4"/>
      <c r="BUT91" s="4"/>
      <c r="BUU91" s="4"/>
      <c r="BUV91" s="4"/>
      <c r="BUW91" s="4"/>
      <c r="BUX91" s="4"/>
      <c r="BUY91" s="4"/>
      <c r="BUZ91" s="4"/>
      <c r="BVA91" s="4"/>
      <c r="BVB91" s="4"/>
      <c r="BVC91" s="4"/>
      <c r="BVD91" s="4"/>
      <c r="BVE91" s="4"/>
      <c r="BVF91" s="4"/>
      <c r="BVG91" s="4"/>
      <c r="BVH91" s="4"/>
      <c r="BVI91" s="4"/>
      <c r="BVJ91" s="4"/>
      <c r="BVK91" s="4"/>
      <c r="BVL91" s="4"/>
      <c r="BVM91" s="4"/>
      <c r="BVN91" s="4"/>
      <c r="BVO91" s="4"/>
      <c r="BVP91" s="4"/>
      <c r="BVQ91" s="4"/>
      <c r="BVR91" s="4"/>
      <c r="BVS91" s="4"/>
      <c r="BVT91" s="4"/>
      <c r="BVU91" s="4"/>
      <c r="BVV91" s="4"/>
      <c r="BVW91" s="4"/>
      <c r="BVX91" s="4"/>
      <c r="BVY91" s="4"/>
      <c r="BVZ91" s="4"/>
      <c r="BWA91" s="4"/>
      <c r="BWB91" s="4"/>
      <c r="BWC91" s="4"/>
      <c r="BWD91" s="4"/>
      <c r="BWE91" s="4"/>
      <c r="BWF91" s="4"/>
      <c r="BWG91" s="4"/>
      <c r="BWH91" s="4"/>
      <c r="BWI91" s="4"/>
      <c r="BWJ91" s="4"/>
      <c r="BWK91" s="4"/>
      <c r="BWL91" s="4"/>
      <c r="BWM91" s="4"/>
      <c r="BWN91" s="4"/>
      <c r="BWO91" s="4"/>
      <c r="BWP91" s="4"/>
      <c r="BWQ91" s="4"/>
      <c r="BWR91" s="4"/>
      <c r="BWS91" s="4"/>
      <c r="BWT91" s="4"/>
      <c r="BWU91" s="4"/>
      <c r="BWV91" s="4"/>
      <c r="BWW91" s="4"/>
      <c r="BWX91" s="4"/>
      <c r="BWY91" s="4"/>
      <c r="BWZ91" s="4"/>
      <c r="BXA91" s="4"/>
      <c r="BXB91" s="4"/>
      <c r="BXC91" s="4"/>
      <c r="BXD91" s="4"/>
      <c r="BXE91" s="4"/>
      <c r="BXF91" s="4"/>
      <c r="BXG91" s="4"/>
      <c r="BXH91" s="4"/>
      <c r="BXI91" s="4"/>
      <c r="BXJ91" s="4"/>
      <c r="BXK91" s="4"/>
      <c r="BXL91" s="4"/>
      <c r="BXM91" s="4"/>
      <c r="BXN91" s="4"/>
      <c r="BXO91" s="4"/>
      <c r="BXP91" s="4"/>
      <c r="BXQ91" s="4"/>
      <c r="BXR91" s="4"/>
      <c r="BXS91" s="4"/>
      <c r="BXT91" s="4"/>
      <c r="BXU91" s="4"/>
      <c r="BXV91" s="4"/>
      <c r="BXW91" s="4"/>
      <c r="BXX91" s="4"/>
      <c r="BXY91" s="4"/>
      <c r="BXZ91" s="4"/>
      <c r="BYA91" s="4"/>
      <c r="BYB91" s="4"/>
      <c r="BYC91" s="4"/>
      <c r="BYD91" s="4"/>
      <c r="BYE91" s="4"/>
      <c r="BYF91" s="4"/>
      <c r="BYG91" s="4"/>
      <c r="BYH91" s="4"/>
      <c r="BYI91" s="4"/>
      <c r="BYJ91" s="4"/>
      <c r="BYK91" s="4"/>
      <c r="BYL91" s="4"/>
      <c r="BYM91" s="4"/>
      <c r="BYN91" s="4"/>
      <c r="BYO91" s="4"/>
      <c r="BYP91" s="4"/>
      <c r="BYQ91" s="4"/>
      <c r="BYR91" s="4"/>
      <c r="BYS91" s="4"/>
      <c r="BYT91" s="4"/>
      <c r="BYU91" s="4"/>
      <c r="BYV91" s="4"/>
      <c r="BYW91" s="4"/>
      <c r="BYX91" s="4"/>
      <c r="BYY91" s="4"/>
      <c r="BYZ91" s="4"/>
      <c r="BZA91" s="4"/>
      <c r="BZB91" s="4"/>
      <c r="BZC91" s="4"/>
      <c r="BZD91" s="4"/>
      <c r="BZE91" s="4"/>
      <c r="BZF91" s="4"/>
      <c r="BZG91" s="4"/>
      <c r="BZH91" s="4"/>
      <c r="BZI91" s="4"/>
      <c r="BZJ91" s="4"/>
      <c r="BZK91" s="4"/>
      <c r="BZL91" s="4"/>
      <c r="BZM91" s="4"/>
      <c r="BZN91" s="4"/>
      <c r="BZO91" s="4"/>
      <c r="BZP91" s="4"/>
      <c r="BZQ91" s="4"/>
      <c r="BZR91" s="4"/>
      <c r="BZS91" s="4"/>
      <c r="BZT91" s="4"/>
      <c r="BZU91" s="4"/>
      <c r="BZV91" s="4"/>
      <c r="BZW91" s="4"/>
      <c r="BZX91" s="4"/>
      <c r="BZY91" s="4"/>
      <c r="BZZ91" s="4"/>
      <c r="CAA91" s="4"/>
      <c r="CAB91" s="4"/>
      <c r="CAC91" s="4"/>
      <c r="CAD91" s="4"/>
      <c r="CAE91" s="4"/>
      <c r="CAF91" s="4"/>
      <c r="CAG91" s="4"/>
      <c r="CAH91" s="4"/>
      <c r="CAI91" s="4"/>
      <c r="CAJ91" s="4"/>
      <c r="CAK91" s="4"/>
      <c r="CAL91" s="4"/>
      <c r="CAM91" s="4"/>
      <c r="CAN91" s="4"/>
      <c r="CAO91" s="4"/>
      <c r="CAP91" s="4"/>
      <c r="CAQ91" s="4"/>
      <c r="CAR91" s="4"/>
      <c r="CAS91" s="4"/>
      <c r="CAT91" s="4"/>
      <c r="CAU91" s="4"/>
      <c r="CAV91" s="4"/>
      <c r="CAW91" s="4"/>
      <c r="CAX91" s="4"/>
      <c r="CAY91" s="4"/>
      <c r="CAZ91" s="4"/>
      <c r="CBA91" s="4"/>
      <c r="CBB91" s="4"/>
      <c r="CBC91" s="4"/>
      <c r="CBD91" s="4"/>
      <c r="CBE91" s="4"/>
      <c r="CBF91" s="4"/>
      <c r="CBG91" s="4"/>
      <c r="CBH91" s="4"/>
      <c r="CBI91" s="4"/>
      <c r="CBJ91" s="4"/>
      <c r="CBK91" s="4"/>
      <c r="CBL91" s="4"/>
      <c r="CBM91" s="4"/>
      <c r="CBN91" s="4"/>
      <c r="CBO91" s="4"/>
      <c r="CBP91" s="4"/>
      <c r="CBQ91" s="4"/>
      <c r="CBR91" s="4"/>
      <c r="CBS91" s="4"/>
      <c r="CBT91" s="4"/>
      <c r="CBU91" s="4"/>
      <c r="CBV91" s="4"/>
      <c r="CBW91" s="4"/>
      <c r="CBX91" s="4"/>
      <c r="CBY91" s="4"/>
      <c r="CBZ91" s="4"/>
      <c r="CCA91" s="4"/>
      <c r="CCB91" s="4"/>
      <c r="CCC91" s="4"/>
      <c r="CCD91" s="4"/>
      <c r="CCE91" s="4"/>
      <c r="CCF91" s="4"/>
      <c r="CCG91" s="4"/>
      <c r="CCH91" s="4"/>
      <c r="CCI91" s="4"/>
      <c r="CCJ91" s="4"/>
      <c r="CCK91" s="4"/>
      <c r="CCL91" s="4"/>
      <c r="CCM91" s="4"/>
      <c r="CCN91" s="4"/>
      <c r="CCO91" s="4"/>
      <c r="CCP91" s="4"/>
      <c r="CCQ91" s="4"/>
      <c r="CCR91" s="4"/>
      <c r="CCS91" s="4"/>
      <c r="CCT91" s="4"/>
      <c r="CCU91" s="4"/>
      <c r="CCV91" s="4"/>
      <c r="CCW91" s="4"/>
      <c r="CCX91" s="4"/>
      <c r="CCY91" s="4"/>
      <c r="CCZ91" s="4"/>
      <c r="CDA91" s="4"/>
      <c r="CDB91" s="4"/>
      <c r="CDC91" s="4"/>
      <c r="CDD91" s="4"/>
      <c r="CDE91" s="4"/>
      <c r="CDF91" s="4"/>
      <c r="CDG91" s="4"/>
      <c r="CDH91" s="4"/>
      <c r="CDI91" s="4"/>
      <c r="CDJ91" s="4"/>
      <c r="CDK91" s="4"/>
      <c r="CDL91" s="4"/>
      <c r="CDM91" s="4"/>
      <c r="CDN91" s="4"/>
      <c r="CDO91" s="4"/>
      <c r="CDP91" s="4"/>
      <c r="CDQ91" s="4"/>
      <c r="CDR91" s="4"/>
      <c r="CDS91" s="4"/>
      <c r="CDT91" s="4"/>
      <c r="CDU91" s="4"/>
      <c r="CDV91" s="4"/>
      <c r="CDW91" s="4"/>
      <c r="CDX91" s="4"/>
      <c r="CDY91" s="4"/>
      <c r="CDZ91" s="4"/>
      <c r="CEA91" s="4"/>
      <c r="CEB91" s="4"/>
      <c r="CEC91" s="4"/>
      <c r="CED91" s="4"/>
      <c r="CEE91" s="4"/>
      <c r="CEF91" s="4"/>
      <c r="CEG91" s="4"/>
      <c r="CEH91" s="4"/>
      <c r="CEI91" s="4"/>
      <c r="CEJ91" s="4"/>
      <c r="CEK91" s="4"/>
      <c r="CEL91" s="4"/>
      <c r="CEM91" s="4"/>
      <c r="CEN91" s="4"/>
      <c r="CEO91" s="4"/>
      <c r="CEP91" s="4"/>
      <c r="CEQ91" s="4"/>
      <c r="CER91" s="4"/>
      <c r="CES91" s="4"/>
      <c r="CET91" s="4"/>
      <c r="CEU91" s="4"/>
      <c r="CEV91" s="4"/>
      <c r="CEW91" s="4"/>
      <c r="CEX91" s="4"/>
      <c r="CEY91" s="4"/>
      <c r="CEZ91" s="4"/>
      <c r="CFA91" s="4"/>
      <c r="CFB91" s="4"/>
      <c r="CFC91" s="4"/>
      <c r="CFD91" s="4"/>
      <c r="CFE91" s="4"/>
      <c r="CFF91" s="4"/>
      <c r="CFG91" s="4"/>
      <c r="CFH91" s="4"/>
      <c r="CFI91" s="4"/>
      <c r="CFJ91" s="4"/>
      <c r="CFK91" s="4"/>
      <c r="CFL91" s="4"/>
      <c r="CFM91" s="4"/>
      <c r="CFN91" s="4"/>
      <c r="CFO91" s="4"/>
      <c r="CFP91" s="4"/>
      <c r="CFQ91" s="4"/>
      <c r="CFR91" s="4"/>
      <c r="CFS91" s="4"/>
      <c r="CFT91" s="4"/>
      <c r="CFU91" s="4"/>
      <c r="CFV91" s="4"/>
      <c r="CFW91" s="4"/>
      <c r="CFX91" s="4"/>
      <c r="CFY91" s="4"/>
      <c r="CFZ91" s="4"/>
      <c r="CGA91" s="4"/>
      <c r="CGB91" s="4"/>
      <c r="CGC91" s="4"/>
      <c r="CGD91" s="4"/>
      <c r="CGE91" s="4"/>
      <c r="CGF91" s="4"/>
      <c r="CGG91" s="4"/>
      <c r="CGH91" s="4"/>
      <c r="CGI91" s="4"/>
      <c r="CGJ91" s="4"/>
      <c r="CGK91" s="4"/>
      <c r="CGL91" s="4"/>
      <c r="CGM91" s="4"/>
      <c r="CGN91" s="4"/>
      <c r="CGO91" s="4"/>
      <c r="CGP91" s="4"/>
      <c r="CGQ91" s="4"/>
      <c r="CGR91" s="4"/>
      <c r="CGS91" s="4"/>
      <c r="CGT91" s="4"/>
      <c r="CGU91" s="4"/>
      <c r="CGV91" s="4"/>
      <c r="CGW91" s="4"/>
      <c r="CGX91" s="4"/>
      <c r="CGY91" s="4"/>
      <c r="CGZ91" s="4"/>
      <c r="CHA91" s="4"/>
      <c r="CHB91" s="4"/>
      <c r="CHC91" s="4"/>
      <c r="CHD91" s="4"/>
      <c r="CHE91" s="4"/>
      <c r="CHF91" s="4"/>
      <c r="CHG91" s="4"/>
      <c r="CHH91" s="4"/>
      <c r="CHI91" s="4"/>
      <c r="CHJ91" s="4"/>
      <c r="CHK91" s="4"/>
      <c r="CHL91" s="4"/>
      <c r="CHM91" s="4"/>
      <c r="CHN91" s="4"/>
      <c r="CHO91" s="4"/>
      <c r="CHP91" s="4"/>
      <c r="CHQ91" s="4"/>
      <c r="CHR91" s="4"/>
      <c r="CHS91" s="4"/>
      <c r="CHT91" s="4"/>
      <c r="CHU91" s="4"/>
      <c r="CHV91" s="4"/>
      <c r="CHW91" s="4"/>
      <c r="CHX91" s="4"/>
      <c r="CHY91" s="4"/>
      <c r="CHZ91" s="4"/>
      <c r="CIA91" s="4"/>
      <c r="CIB91" s="4"/>
      <c r="CIC91" s="4"/>
      <c r="CID91" s="4"/>
      <c r="CIE91" s="4"/>
      <c r="CIF91" s="4"/>
      <c r="CIG91" s="4"/>
      <c r="CIH91" s="4"/>
      <c r="CII91" s="4"/>
      <c r="CIJ91" s="4"/>
      <c r="CIK91" s="4"/>
      <c r="CIL91" s="4"/>
      <c r="CIM91" s="4"/>
      <c r="CIN91" s="4"/>
      <c r="CIO91" s="4"/>
      <c r="CIP91" s="4"/>
      <c r="CIQ91" s="4"/>
      <c r="CIR91" s="4"/>
      <c r="CIS91" s="4"/>
      <c r="CIT91" s="4"/>
      <c r="CIU91" s="4"/>
      <c r="CIV91" s="4"/>
      <c r="CIW91" s="4"/>
      <c r="CIX91" s="4"/>
      <c r="CIY91" s="4"/>
      <c r="CIZ91" s="4"/>
      <c r="CJA91" s="4"/>
      <c r="CJB91" s="4"/>
      <c r="CJC91" s="4"/>
      <c r="CJD91" s="4"/>
      <c r="CJE91" s="4"/>
      <c r="CJF91" s="4"/>
      <c r="CJG91" s="4"/>
      <c r="CJH91" s="4"/>
      <c r="CJI91" s="4"/>
      <c r="CJJ91" s="4"/>
      <c r="CJK91" s="4"/>
      <c r="CJL91" s="4"/>
      <c r="CJM91" s="4"/>
      <c r="CJN91" s="4"/>
      <c r="CJO91" s="4"/>
      <c r="CJP91" s="4"/>
      <c r="CJQ91" s="4"/>
      <c r="CJR91" s="4"/>
      <c r="CJS91" s="4"/>
      <c r="CJT91" s="4"/>
      <c r="CJU91" s="4"/>
      <c r="CJV91" s="4"/>
      <c r="CJW91" s="4"/>
      <c r="CJX91" s="4"/>
      <c r="CJY91" s="4"/>
      <c r="CJZ91" s="4"/>
      <c r="CKA91" s="4"/>
      <c r="CKB91" s="4"/>
      <c r="CKC91" s="4"/>
      <c r="CKD91" s="4"/>
      <c r="CKE91" s="4"/>
      <c r="CKF91" s="4"/>
      <c r="CKG91" s="4"/>
      <c r="CKH91" s="4"/>
      <c r="CKI91" s="4"/>
      <c r="CKJ91" s="4"/>
      <c r="CKK91" s="4"/>
      <c r="CKL91" s="4"/>
      <c r="CKM91" s="4"/>
      <c r="CKN91" s="4"/>
      <c r="CKO91" s="4"/>
      <c r="CKP91" s="4"/>
      <c r="CKQ91" s="4"/>
      <c r="CKR91" s="4"/>
      <c r="CKS91" s="4"/>
      <c r="CKT91" s="4"/>
      <c r="CKU91" s="4"/>
      <c r="CKV91" s="4"/>
      <c r="CKW91" s="4"/>
      <c r="CKX91" s="4"/>
      <c r="CKY91" s="4"/>
      <c r="CKZ91" s="4"/>
      <c r="CLA91" s="4"/>
      <c r="CLB91" s="4"/>
      <c r="CLC91" s="4"/>
      <c r="CLD91" s="4"/>
      <c r="CLE91" s="4"/>
      <c r="CLF91" s="4"/>
      <c r="CLG91" s="4"/>
      <c r="CLH91" s="4"/>
      <c r="CLI91" s="4"/>
      <c r="CLJ91" s="4"/>
      <c r="CLK91" s="4"/>
      <c r="CLL91" s="4"/>
      <c r="CLM91" s="4"/>
      <c r="CLN91" s="4"/>
      <c r="CLO91" s="4"/>
      <c r="CLP91" s="4"/>
      <c r="CLQ91" s="4"/>
      <c r="CLR91" s="4"/>
      <c r="CLS91" s="4"/>
      <c r="CLT91" s="4"/>
      <c r="CLU91" s="4"/>
      <c r="CLV91" s="4"/>
      <c r="CLW91" s="4"/>
      <c r="CLX91" s="4"/>
      <c r="CLY91" s="4"/>
      <c r="CLZ91" s="4"/>
      <c r="CMA91" s="4"/>
      <c r="CMB91" s="4"/>
      <c r="CMC91" s="4"/>
      <c r="CMD91" s="4"/>
      <c r="CME91" s="4"/>
      <c r="CMF91" s="4"/>
      <c r="CMG91" s="4"/>
      <c r="CMH91" s="4"/>
      <c r="CMI91" s="4"/>
      <c r="CMJ91" s="4"/>
      <c r="CMK91" s="4"/>
      <c r="CML91" s="4"/>
      <c r="CMM91" s="4"/>
      <c r="CMN91" s="4"/>
      <c r="CMO91" s="4"/>
      <c r="CMP91" s="4"/>
      <c r="CMQ91" s="4"/>
      <c r="CMR91" s="4"/>
      <c r="CMS91" s="4"/>
      <c r="CMT91" s="4"/>
      <c r="CMU91" s="4"/>
      <c r="CMV91" s="4"/>
      <c r="CMW91" s="4"/>
      <c r="CMX91" s="4"/>
      <c r="CMY91" s="4"/>
      <c r="CMZ91" s="4"/>
      <c r="CNA91" s="4"/>
      <c r="CNB91" s="4"/>
      <c r="CNC91" s="4"/>
      <c r="CND91" s="4"/>
      <c r="CNE91" s="4"/>
      <c r="CNF91" s="4"/>
      <c r="CNG91" s="4"/>
      <c r="CNH91" s="4"/>
      <c r="CNI91" s="4"/>
      <c r="CNJ91" s="4"/>
      <c r="CNK91" s="4"/>
      <c r="CNL91" s="4"/>
      <c r="CNM91" s="4"/>
      <c r="CNN91" s="4"/>
      <c r="CNO91" s="4"/>
      <c r="CNP91" s="4"/>
      <c r="CNQ91" s="4"/>
      <c r="CNR91" s="4"/>
      <c r="CNS91" s="4"/>
      <c r="CNT91" s="4"/>
      <c r="CNU91" s="4"/>
      <c r="CNV91" s="4"/>
      <c r="CNW91" s="4"/>
      <c r="CNX91" s="4"/>
      <c r="CNY91" s="4"/>
      <c r="CNZ91" s="4"/>
      <c r="COA91" s="4"/>
      <c r="COB91" s="4"/>
      <c r="COC91" s="4"/>
      <c r="COD91" s="4"/>
      <c r="COE91" s="4"/>
      <c r="COF91" s="4"/>
      <c r="COG91" s="4"/>
      <c r="COH91" s="4"/>
      <c r="COI91" s="4"/>
      <c r="COJ91" s="4"/>
      <c r="COK91" s="4"/>
      <c r="COL91" s="4"/>
      <c r="COM91" s="4"/>
      <c r="CON91" s="4"/>
      <c r="COO91" s="4"/>
      <c r="COP91" s="4"/>
      <c r="COQ91" s="4"/>
      <c r="COR91" s="4"/>
      <c r="COS91" s="4"/>
      <c r="COT91" s="4"/>
      <c r="COU91" s="4"/>
      <c r="COV91" s="4"/>
      <c r="COW91" s="4"/>
      <c r="COX91" s="4"/>
      <c r="COY91" s="4"/>
      <c r="COZ91" s="4"/>
      <c r="CPA91" s="4"/>
      <c r="CPB91" s="4"/>
      <c r="CPC91" s="4"/>
      <c r="CPD91" s="4"/>
      <c r="CPE91" s="4"/>
      <c r="CPF91" s="4"/>
      <c r="CPG91" s="4"/>
      <c r="CPH91" s="4"/>
      <c r="CPI91" s="4"/>
      <c r="CPJ91" s="4"/>
      <c r="CPK91" s="4"/>
      <c r="CPL91" s="4"/>
      <c r="CPM91" s="4"/>
      <c r="CPN91" s="4"/>
      <c r="CPO91" s="4"/>
      <c r="CPP91" s="4"/>
      <c r="CPQ91" s="4"/>
      <c r="CPR91" s="4"/>
      <c r="CPS91" s="4"/>
      <c r="CPT91" s="4"/>
      <c r="CPU91" s="4"/>
      <c r="CPV91" s="4"/>
      <c r="CPW91" s="4"/>
      <c r="CPX91" s="4"/>
      <c r="CPY91" s="4"/>
      <c r="CPZ91" s="4"/>
      <c r="CQA91" s="4"/>
      <c r="CQB91" s="4"/>
      <c r="CQC91" s="4"/>
      <c r="CQD91" s="4"/>
      <c r="CQE91" s="4"/>
      <c r="CQF91" s="4"/>
      <c r="CQG91" s="4"/>
      <c r="CQH91" s="4"/>
      <c r="CQI91" s="4"/>
      <c r="CQJ91" s="4"/>
      <c r="CQK91" s="4"/>
      <c r="CQL91" s="4"/>
      <c r="CQM91" s="4"/>
      <c r="CQN91" s="4"/>
      <c r="CQO91" s="4"/>
      <c r="CQP91" s="4"/>
      <c r="CQQ91" s="4"/>
      <c r="CQR91" s="4"/>
      <c r="CQS91" s="4"/>
      <c r="CQT91" s="4"/>
      <c r="CQU91" s="4"/>
      <c r="CQV91" s="4"/>
      <c r="CQW91" s="4"/>
      <c r="CQX91" s="4"/>
      <c r="CQY91" s="4"/>
      <c r="CQZ91" s="4"/>
      <c r="CRA91" s="4"/>
      <c r="CRB91" s="4"/>
      <c r="CRC91" s="4"/>
      <c r="CRD91" s="4"/>
      <c r="CRE91" s="4"/>
      <c r="CRF91" s="4"/>
      <c r="CRG91" s="4"/>
      <c r="CRH91" s="4"/>
      <c r="CRI91" s="4"/>
      <c r="CRJ91" s="4"/>
      <c r="CRK91" s="4"/>
      <c r="CRL91" s="4"/>
      <c r="CRM91" s="4"/>
      <c r="CRN91" s="4"/>
      <c r="CRO91" s="4"/>
      <c r="CRP91" s="4"/>
      <c r="CRQ91" s="4"/>
      <c r="CRR91" s="4"/>
      <c r="CRS91" s="4"/>
      <c r="CRT91" s="4"/>
      <c r="CRU91" s="4"/>
      <c r="CRV91" s="4"/>
      <c r="CRW91" s="4"/>
      <c r="CRX91" s="4"/>
      <c r="CRY91" s="4"/>
      <c r="CRZ91" s="4"/>
      <c r="CSA91" s="4"/>
      <c r="CSB91" s="4"/>
      <c r="CSC91" s="4"/>
      <c r="CSD91" s="4"/>
      <c r="CSE91" s="4"/>
      <c r="CSF91" s="4"/>
      <c r="CSG91" s="4"/>
      <c r="CSH91" s="4"/>
      <c r="CSI91" s="4"/>
      <c r="CSJ91" s="4"/>
      <c r="CSK91" s="4"/>
      <c r="CSL91" s="4"/>
      <c r="CSM91" s="4"/>
      <c r="CSN91" s="4"/>
      <c r="CSO91" s="4"/>
      <c r="CSP91" s="4"/>
      <c r="CSQ91" s="4"/>
      <c r="CSR91" s="4"/>
      <c r="CSS91" s="4"/>
      <c r="CST91" s="4"/>
      <c r="CSU91" s="4"/>
      <c r="CSV91" s="4"/>
      <c r="CSW91" s="4"/>
      <c r="CSX91" s="4"/>
      <c r="CSY91" s="4"/>
      <c r="CSZ91" s="4"/>
      <c r="CTA91" s="4"/>
      <c r="CTB91" s="4"/>
      <c r="CTC91" s="4"/>
      <c r="CTD91" s="4"/>
      <c r="CTE91" s="4"/>
      <c r="CTF91" s="4"/>
      <c r="CTG91" s="4"/>
      <c r="CTH91" s="4"/>
      <c r="CTI91" s="4"/>
      <c r="CTJ91" s="4"/>
      <c r="CTK91" s="4"/>
      <c r="CTL91" s="4"/>
      <c r="CTM91" s="4"/>
      <c r="CTN91" s="4"/>
      <c r="CTO91" s="4"/>
      <c r="CTP91" s="4"/>
      <c r="CTQ91" s="4"/>
      <c r="CTR91" s="4"/>
      <c r="CTS91" s="4"/>
      <c r="CTT91" s="4"/>
      <c r="CTU91" s="4"/>
      <c r="CTV91" s="4"/>
      <c r="CTW91" s="4"/>
      <c r="CTX91" s="4"/>
      <c r="CTY91" s="4"/>
      <c r="CTZ91" s="4"/>
      <c r="CUA91" s="4"/>
      <c r="CUB91" s="4"/>
      <c r="CUC91" s="4"/>
      <c r="CUD91" s="4"/>
      <c r="CUE91" s="4"/>
      <c r="CUF91" s="4"/>
      <c r="CUG91" s="4"/>
      <c r="CUH91" s="4"/>
      <c r="CUI91" s="4"/>
      <c r="CUJ91" s="4"/>
      <c r="CUK91" s="4"/>
      <c r="CUL91" s="4"/>
      <c r="CUM91" s="4"/>
      <c r="CUN91" s="4"/>
      <c r="CUO91" s="4"/>
      <c r="CUP91" s="4"/>
      <c r="CUQ91" s="4"/>
      <c r="CUR91" s="4"/>
      <c r="CUS91" s="4"/>
      <c r="CUT91" s="4"/>
      <c r="CUU91" s="4"/>
      <c r="CUV91" s="4"/>
      <c r="CUW91" s="4"/>
      <c r="CUX91" s="4"/>
      <c r="CUY91" s="4"/>
      <c r="CUZ91" s="4"/>
      <c r="CVA91" s="4"/>
      <c r="CVB91" s="4"/>
      <c r="CVC91" s="4"/>
      <c r="CVD91" s="4"/>
      <c r="CVE91" s="4"/>
      <c r="CVF91" s="4"/>
      <c r="CVG91" s="4"/>
      <c r="CVH91" s="4"/>
      <c r="CVI91" s="4"/>
      <c r="CVJ91" s="4"/>
      <c r="CVK91" s="4"/>
      <c r="CVL91" s="4"/>
      <c r="CVM91" s="4"/>
      <c r="CVN91" s="4"/>
      <c r="CVO91" s="4"/>
      <c r="CVP91" s="4"/>
      <c r="CVQ91" s="4"/>
      <c r="CVR91" s="4"/>
      <c r="CVS91" s="4"/>
      <c r="CVT91" s="4"/>
      <c r="CVU91" s="4"/>
      <c r="CVV91" s="4"/>
      <c r="CVW91" s="4"/>
      <c r="CVX91" s="4"/>
      <c r="CVY91" s="4"/>
      <c r="CVZ91" s="4"/>
      <c r="CWA91" s="4"/>
      <c r="CWB91" s="4"/>
      <c r="CWC91" s="4"/>
      <c r="CWD91" s="4"/>
      <c r="CWE91" s="4"/>
      <c r="CWF91" s="4"/>
      <c r="CWG91" s="4"/>
      <c r="CWH91" s="4"/>
      <c r="CWI91" s="4"/>
      <c r="CWJ91" s="4"/>
      <c r="CWK91" s="4"/>
      <c r="CWL91" s="4"/>
      <c r="CWM91" s="4"/>
      <c r="CWN91" s="4"/>
      <c r="CWO91" s="4"/>
      <c r="CWP91" s="4"/>
      <c r="CWQ91" s="4"/>
      <c r="CWR91" s="4"/>
      <c r="CWS91" s="4"/>
      <c r="CWT91" s="4"/>
      <c r="CWU91" s="4"/>
      <c r="CWV91" s="4"/>
      <c r="CWW91" s="4"/>
      <c r="CWX91" s="4"/>
      <c r="CWY91" s="4"/>
      <c r="CWZ91" s="4"/>
      <c r="CXA91" s="4"/>
      <c r="CXB91" s="4"/>
      <c r="CXC91" s="4"/>
      <c r="CXD91" s="4"/>
      <c r="CXE91" s="4"/>
      <c r="CXF91" s="4"/>
      <c r="CXG91" s="4"/>
      <c r="CXH91" s="4"/>
      <c r="CXI91" s="4"/>
      <c r="CXJ91" s="4"/>
      <c r="CXK91" s="4"/>
      <c r="CXL91" s="4"/>
      <c r="CXM91" s="4"/>
      <c r="CXN91" s="4"/>
      <c r="CXO91" s="4"/>
      <c r="CXP91" s="4"/>
      <c r="CXQ91" s="4"/>
      <c r="CXR91" s="4"/>
      <c r="CXS91" s="4"/>
      <c r="CXT91" s="4"/>
      <c r="CXU91" s="4"/>
      <c r="CXV91" s="4"/>
      <c r="CXW91" s="4"/>
      <c r="CXX91" s="4"/>
      <c r="CXY91" s="4"/>
      <c r="CXZ91" s="4"/>
      <c r="CYA91" s="4"/>
      <c r="CYB91" s="4"/>
      <c r="CYC91" s="4"/>
      <c r="CYD91" s="4"/>
      <c r="CYE91" s="4"/>
      <c r="CYF91" s="4"/>
      <c r="CYG91" s="4"/>
      <c r="CYH91" s="4"/>
      <c r="CYI91" s="4"/>
      <c r="CYJ91" s="4"/>
      <c r="CYK91" s="4"/>
      <c r="CYL91" s="4"/>
      <c r="CYM91" s="4"/>
      <c r="CYN91" s="4"/>
      <c r="CYO91" s="4"/>
      <c r="CYP91" s="4"/>
      <c r="CYQ91" s="4"/>
      <c r="CYR91" s="4"/>
      <c r="CYS91" s="4"/>
      <c r="CYT91" s="4"/>
      <c r="CYU91" s="4"/>
      <c r="CYV91" s="4"/>
      <c r="CYW91" s="4"/>
      <c r="CYX91" s="4"/>
      <c r="CYY91" s="4"/>
      <c r="CYZ91" s="4"/>
      <c r="CZA91" s="4"/>
      <c r="CZB91" s="4"/>
      <c r="CZC91" s="4"/>
      <c r="CZD91" s="4"/>
      <c r="CZE91" s="4"/>
      <c r="CZF91" s="4"/>
      <c r="CZG91" s="4"/>
      <c r="CZH91" s="4"/>
      <c r="CZI91" s="4"/>
      <c r="CZJ91" s="4"/>
      <c r="CZK91" s="4"/>
      <c r="CZL91" s="4"/>
      <c r="CZM91" s="4"/>
      <c r="CZN91" s="4"/>
      <c r="CZO91" s="4"/>
      <c r="CZP91" s="4"/>
      <c r="CZQ91" s="4"/>
      <c r="CZR91" s="4"/>
      <c r="CZS91" s="4"/>
      <c r="CZT91" s="4"/>
      <c r="CZU91" s="4"/>
      <c r="CZV91" s="4"/>
      <c r="CZW91" s="4"/>
      <c r="CZX91" s="4"/>
      <c r="CZY91" s="4"/>
      <c r="CZZ91" s="4"/>
      <c r="DAA91" s="4"/>
      <c r="DAB91" s="4"/>
      <c r="DAC91" s="4"/>
      <c r="DAD91" s="4"/>
      <c r="DAE91" s="4"/>
      <c r="DAF91" s="4"/>
      <c r="DAG91" s="4"/>
      <c r="DAH91" s="4"/>
      <c r="DAI91" s="4"/>
      <c r="DAJ91" s="4"/>
      <c r="DAK91" s="4"/>
      <c r="DAL91" s="4"/>
      <c r="DAM91" s="4"/>
      <c r="DAN91" s="4"/>
      <c r="DAO91" s="4"/>
      <c r="DAP91" s="4"/>
      <c r="DAQ91" s="4"/>
      <c r="DAR91" s="4"/>
      <c r="DAS91" s="4"/>
      <c r="DAT91" s="4"/>
      <c r="DAU91" s="4"/>
      <c r="DAV91" s="4"/>
      <c r="DAW91" s="4"/>
      <c r="DAX91" s="4"/>
      <c r="DAY91" s="4"/>
      <c r="DAZ91" s="4"/>
      <c r="DBA91" s="4"/>
      <c r="DBB91" s="4"/>
      <c r="DBC91" s="4"/>
      <c r="DBD91" s="4"/>
      <c r="DBE91" s="4"/>
      <c r="DBF91" s="4"/>
      <c r="DBG91" s="4"/>
      <c r="DBH91" s="4"/>
      <c r="DBI91" s="4"/>
      <c r="DBJ91" s="4"/>
      <c r="DBK91" s="4"/>
      <c r="DBL91" s="4"/>
      <c r="DBM91" s="4"/>
      <c r="DBN91" s="4"/>
      <c r="DBO91" s="4"/>
      <c r="DBP91" s="4"/>
      <c r="DBQ91" s="4"/>
      <c r="DBR91" s="4"/>
      <c r="DBS91" s="4"/>
      <c r="DBT91" s="4"/>
      <c r="DBU91" s="4"/>
      <c r="DBV91" s="4"/>
      <c r="DBW91" s="4"/>
      <c r="DBX91" s="4"/>
      <c r="DBY91" s="4"/>
      <c r="DBZ91" s="4"/>
      <c r="DCA91" s="4"/>
      <c r="DCB91" s="4"/>
      <c r="DCC91" s="4"/>
      <c r="DCD91" s="4"/>
      <c r="DCE91" s="4"/>
      <c r="DCF91" s="4"/>
      <c r="DCG91" s="4"/>
      <c r="DCH91" s="4"/>
      <c r="DCI91" s="4"/>
      <c r="DCJ91" s="4"/>
      <c r="DCK91" s="4"/>
      <c r="DCL91" s="4"/>
      <c r="DCM91" s="4"/>
      <c r="DCN91" s="4"/>
      <c r="DCO91" s="4"/>
      <c r="DCP91" s="4"/>
      <c r="DCQ91" s="4"/>
      <c r="DCR91" s="4"/>
      <c r="DCS91" s="4"/>
      <c r="DCT91" s="4"/>
      <c r="DCU91" s="4"/>
      <c r="DCV91" s="4"/>
      <c r="DCW91" s="4"/>
      <c r="DCX91" s="4"/>
      <c r="DCY91" s="4"/>
      <c r="DCZ91" s="4"/>
      <c r="DDA91" s="4"/>
      <c r="DDB91" s="4"/>
      <c r="DDC91" s="4"/>
      <c r="DDD91" s="4"/>
      <c r="DDE91" s="4"/>
      <c r="DDF91" s="4"/>
      <c r="DDG91" s="4"/>
      <c r="DDH91" s="4"/>
      <c r="DDI91" s="4"/>
      <c r="DDJ91" s="4"/>
      <c r="DDK91" s="4"/>
      <c r="DDL91" s="4"/>
      <c r="DDM91" s="4"/>
      <c r="DDN91" s="4"/>
      <c r="DDO91" s="4"/>
      <c r="DDP91" s="4"/>
      <c r="DDQ91" s="4"/>
      <c r="DDR91" s="4"/>
      <c r="DDS91" s="4"/>
      <c r="DDT91" s="4"/>
      <c r="DDU91" s="4"/>
      <c r="DDV91" s="4"/>
      <c r="DDW91" s="4"/>
      <c r="DDX91" s="4"/>
      <c r="DDY91" s="4"/>
      <c r="DDZ91" s="4"/>
      <c r="DEA91" s="4"/>
      <c r="DEB91" s="4"/>
      <c r="DEC91" s="4"/>
      <c r="DED91" s="4"/>
      <c r="DEE91" s="4"/>
      <c r="DEF91" s="4"/>
      <c r="DEG91" s="4"/>
      <c r="DEH91" s="4"/>
      <c r="DEI91" s="4"/>
      <c r="DEJ91" s="4"/>
      <c r="DEK91" s="4"/>
      <c r="DEL91" s="4"/>
      <c r="DEM91" s="4"/>
      <c r="DEN91" s="4"/>
      <c r="DEO91" s="4"/>
      <c r="DEP91" s="4"/>
      <c r="DEQ91" s="4"/>
      <c r="DER91" s="4"/>
      <c r="DES91" s="4"/>
      <c r="DET91" s="4"/>
      <c r="DEU91" s="4"/>
      <c r="DEV91" s="4"/>
      <c r="DEW91" s="4"/>
      <c r="DEX91" s="4"/>
      <c r="DEY91" s="4"/>
      <c r="DEZ91" s="4"/>
      <c r="DFA91" s="4"/>
      <c r="DFB91" s="4"/>
      <c r="DFC91" s="4"/>
      <c r="DFD91" s="4"/>
      <c r="DFE91" s="4"/>
      <c r="DFF91" s="4"/>
      <c r="DFG91" s="4"/>
      <c r="DFH91" s="4"/>
      <c r="DFI91" s="4"/>
      <c r="DFJ91" s="4"/>
      <c r="DFK91" s="4"/>
      <c r="DFL91" s="4"/>
      <c r="DFM91" s="4"/>
      <c r="DFN91" s="4"/>
      <c r="DFO91" s="4"/>
      <c r="DFP91" s="4"/>
      <c r="DFQ91" s="4"/>
      <c r="DFR91" s="4"/>
      <c r="DFS91" s="4"/>
      <c r="DFT91" s="4"/>
      <c r="DFU91" s="4"/>
      <c r="DFV91" s="4"/>
      <c r="DFW91" s="4"/>
      <c r="DFX91" s="4"/>
      <c r="DFY91" s="4"/>
      <c r="DFZ91" s="4"/>
      <c r="DGA91" s="4"/>
      <c r="DGB91" s="4"/>
      <c r="DGC91" s="4"/>
      <c r="DGD91" s="4"/>
      <c r="DGE91" s="4"/>
      <c r="DGF91" s="4"/>
      <c r="DGG91" s="4"/>
      <c r="DGH91" s="4"/>
      <c r="DGI91" s="4"/>
      <c r="DGJ91" s="4"/>
      <c r="DGK91" s="4"/>
      <c r="DGL91" s="4"/>
      <c r="DGM91" s="4"/>
      <c r="DGN91" s="4"/>
      <c r="DGO91" s="4"/>
      <c r="DGP91" s="4"/>
      <c r="DGQ91" s="4"/>
      <c r="DGR91" s="4"/>
      <c r="DGS91" s="4"/>
      <c r="DGT91" s="4"/>
      <c r="DGU91" s="4"/>
      <c r="DGV91" s="4"/>
      <c r="DGW91" s="4"/>
      <c r="DGX91" s="4"/>
      <c r="DGY91" s="4"/>
      <c r="DGZ91" s="4"/>
      <c r="DHA91" s="4"/>
      <c r="DHB91" s="4"/>
      <c r="DHC91" s="4"/>
      <c r="DHD91" s="4"/>
      <c r="DHE91" s="4"/>
      <c r="DHF91" s="4"/>
      <c r="DHG91" s="4"/>
      <c r="DHH91" s="4"/>
      <c r="DHI91" s="4"/>
      <c r="DHJ91" s="4"/>
      <c r="DHK91" s="4"/>
      <c r="DHL91" s="4"/>
      <c r="DHM91" s="4"/>
      <c r="DHN91" s="4"/>
      <c r="DHO91" s="4"/>
      <c r="DHP91" s="4"/>
      <c r="DHQ91" s="4"/>
      <c r="DHR91" s="4"/>
      <c r="DHS91" s="4"/>
      <c r="DHT91" s="4"/>
      <c r="DHU91" s="4"/>
      <c r="DHV91" s="4"/>
      <c r="DHW91" s="4"/>
      <c r="DHX91" s="4"/>
      <c r="DHY91" s="4"/>
      <c r="DHZ91" s="4"/>
      <c r="DIA91" s="4"/>
      <c r="DIB91" s="4"/>
      <c r="DIC91" s="4"/>
      <c r="DID91" s="4"/>
      <c r="DIE91" s="4"/>
      <c r="DIF91" s="4"/>
      <c r="DIG91" s="4"/>
      <c r="DIH91" s="4"/>
      <c r="DII91" s="4"/>
      <c r="DIJ91" s="4"/>
      <c r="DIK91" s="4"/>
      <c r="DIL91" s="4"/>
      <c r="DIM91" s="4"/>
      <c r="DIN91" s="4"/>
      <c r="DIO91" s="4"/>
      <c r="DIP91" s="4"/>
      <c r="DIQ91" s="4"/>
      <c r="DIR91" s="4"/>
      <c r="DIS91" s="4"/>
      <c r="DIT91" s="4"/>
      <c r="DIU91" s="4"/>
      <c r="DIV91" s="4"/>
      <c r="DIW91" s="4"/>
      <c r="DIX91" s="4"/>
      <c r="DIY91" s="4"/>
      <c r="DIZ91" s="4"/>
      <c r="DJA91" s="4"/>
      <c r="DJB91" s="4"/>
      <c r="DJC91" s="4"/>
      <c r="DJD91" s="4"/>
      <c r="DJE91" s="4"/>
      <c r="DJF91" s="4"/>
      <c r="DJG91" s="4"/>
      <c r="DJH91" s="4"/>
      <c r="DJI91" s="4"/>
      <c r="DJJ91" s="4"/>
      <c r="DJK91" s="4"/>
      <c r="DJL91" s="4"/>
      <c r="DJM91" s="4"/>
      <c r="DJN91" s="4"/>
      <c r="DJO91" s="4"/>
      <c r="DJP91" s="4"/>
      <c r="DJQ91" s="4"/>
      <c r="DJR91" s="4"/>
      <c r="DJS91" s="4"/>
      <c r="DJT91" s="4"/>
      <c r="DJU91" s="4"/>
      <c r="DJV91" s="4"/>
      <c r="DJW91" s="4"/>
      <c r="DJX91" s="4"/>
      <c r="DJY91" s="4"/>
      <c r="DJZ91" s="4"/>
      <c r="DKA91" s="4"/>
      <c r="DKB91" s="4"/>
      <c r="DKC91" s="4"/>
      <c r="DKD91" s="4"/>
      <c r="DKE91" s="4"/>
      <c r="DKF91" s="4"/>
      <c r="DKG91" s="4"/>
      <c r="DKH91" s="4"/>
      <c r="DKI91" s="4"/>
      <c r="DKJ91" s="4"/>
      <c r="DKK91" s="4"/>
      <c r="DKL91" s="4"/>
      <c r="DKM91" s="4"/>
      <c r="DKN91" s="4"/>
      <c r="DKO91" s="4"/>
      <c r="DKP91" s="4"/>
      <c r="DKQ91" s="4"/>
      <c r="DKR91" s="4"/>
      <c r="DKS91" s="4"/>
      <c r="DKT91" s="4"/>
      <c r="DKU91" s="4"/>
      <c r="DKV91" s="4"/>
      <c r="DKW91" s="4"/>
      <c r="DKX91" s="4"/>
      <c r="DKY91" s="4"/>
      <c r="DKZ91" s="4"/>
      <c r="DLA91" s="4"/>
      <c r="DLB91" s="4"/>
      <c r="DLC91" s="4"/>
      <c r="DLD91" s="4"/>
      <c r="DLE91" s="4"/>
      <c r="DLF91" s="4"/>
      <c r="DLG91" s="4"/>
      <c r="DLH91" s="4"/>
      <c r="DLI91" s="4"/>
      <c r="DLJ91" s="4"/>
      <c r="DLK91" s="4"/>
      <c r="DLL91" s="4"/>
      <c r="DLM91" s="4"/>
      <c r="DLN91" s="4"/>
      <c r="DLO91" s="4"/>
      <c r="DLP91" s="4"/>
      <c r="DLQ91" s="4"/>
      <c r="DLR91" s="4"/>
      <c r="DLS91" s="4"/>
      <c r="DLT91" s="4"/>
      <c r="DLU91" s="4"/>
      <c r="DLV91" s="4"/>
      <c r="DLW91" s="4"/>
      <c r="DLX91" s="4"/>
      <c r="DLY91" s="4"/>
      <c r="DLZ91" s="4"/>
      <c r="DMA91" s="4"/>
      <c r="DMB91" s="4"/>
      <c r="DMC91" s="4"/>
      <c r="DMD91" s="4"/>
      <c r="DME91" s="4"/>
      <c r="DMF91" s="4"/>
      <c r="DMG91" s="4"/>
      <c r="DMH91" s="4"/>
      <c r="DMI91" s="4"/>
      <c r="DMJ91" s="4"/>
      <c r="DMK91" s="4"/>
      <c r="DML91" s="4"/>
      <c r="DMM91" s="4"/>
      <c r="DMN91" s="4"/>
      <c r="DMO91" s="4"/>
      <c r="DMP91" s="4"/>
      <c r="DMQ91" s="4"/>
      <c r="DMR91" s="4"/>
      <c r="DMS91" s="4"/>
      <c r="DMT91" s="4"/>
      <c r="DMU91" s="4"/>
      <c r="DMV91" s="4"/>
      <c r="DMW91" s="4"/>
      <c r="DMX91" s="4"/>
      <c r="DMY91" s="4"/>
      <c r="DMZ91" s="4"/>
      <c r="DNA91" s="4"/>
      <c r="DNB91" s="4"/>
      <c r="DNC91" s="4"/>
      <c r="DND91" s="4"/>
      <c r="DNE91" s="4"/>
      <c r="DNF91" s="4"/>
      <c r="DNG91" s="4"/>
      <c r="DNH91" s="4"/>
      <c r="DNI91" s="4"/>
      <c r="DNJ91" s="4"/>
      <c r="DNK91" s="4"/>
      <c r="DNL91" s="4"/>
      <c r="DNM91" s="4"/>
      <c r="DNN91" s="4"/>
      <c r="DNO91" s="4"/>
      <c r="DNP91" s="4"/>
      <c r="DNQ91" s="4"/>
      <c r="DNR91" s="4"/>
      <c r="DNS91" s="4"/>
      <c r="DNT91" s="4"/>
      <c r="DNU91" s="4"/>
      <c r="DNV91" s="4"/>
      <c r="DNW91" s="4"/>
      <c r="DNX91" s="4"/>
      <c r="DNY91" s="4"/>
      <c r="DNZ91" s="4"/>
      <c r="DOA91" s="4"/>
      <c r="DOB91" s="4"/>
      <c r="DOC91" s="4"/>
      <c r="DOD91" s="4"/>
      <c r="DOE91" s="4"/>
      <c r="DOF91" s="4"/>
      <c r="DOG91" s="4"/>
      <c r="DOH91" s="4"/>
      <c r="DOI91" s="4"/>
      <c r="DOJ91" s="4"/>
      <c r="DOK91" s="4"/>
      <c r="DOL91" s="4"/>
      <c r="DOM91" s="4"/>
      <c r="DON91" s="4"/>
      <c r="DOO91" s="4"/>
      <c r="DOP91" s="4"/>
      <c r="DOQ91" s="4"/>
      <c r="DOR91" s="4"/>
      <c r="DOS91" s="4"/>
      <c r="DOT91" s="4"/>
      <c r="DOU91" s="4"/>
      <c r="DOV91" s="4"/>
      <c r="DOW91" s="4"/>
      <c r="DOX91" s="4"/>
      <c r="DOY91" s="4"/>
      <c r="DOZ91" s="4"/>
      <c r="DPA91" s="4"/>
      <c r="DPB91" s="4"/>
      <c r="DPC91" s="4"/>
      <c r="DPD91" s="4"/>
      <c r="DPE91" s="4"/>
      <c r="DPF91" s="4"/>
      <c r="DPG91" s="4"/>
      <c r="DPH91" s="4"/>
      <c r="DPI91" s="4"/>
      <c r="DPJ91" s="4"/>
      <c r="DPK91" s="4"/>
      <c r="DPL91" s="4"/>
      <c r="DPM91" s="4"/>
      <c r="DPN91" s="4"/>
      <c r="DPO91" s="4"/>
      <c r="DPP91" s="4"/>
      <c r="DPQ91" s="4"/>
      <c r="DPR91" s="4"/>
      <c r="DPS91" s="4"/>
      <c r="DPT91" s="4"/>
      <c r="DPU91" s="4"/>
      <c r="DPV91" s="4"/>
      <c r="DPW91" s="4"/>
      <c r="DPX91" s="4"/>
      <c r="DPY91" s="4"/>
      <c r="DPZ91" s="4"/>
      <c r="DQA91" s="4"/>
      <c r="DQB91" s="4"/>
      <c r="DQC91" s="4"/>
      <c r="DQD91" s="4"/>
      <c r="DQE91" s="4"/>
      <c r="DQF91" s="4"/>
      <c r="DQG91" s="4"/>
      <c r="DQH91" s="4"/>
      <c r="DQI91" s="4"/>
      <c r="DQJ91" s="4"/>
      <c r="DQK91" s="4"/>
      <c r="DQL91" s="4"/>
      <c r="DQM91" s="4"/>
      <c r="DQN91" s="4"/>
      <c r="DQO91" s="4"/>
      <c r="DQP91" s="4"/>
      <c r="DQQ91" s="4"/>
      <c r="DQR91" s="4"/>
      <c r="DQS91" s="4"/>
      <c r="DQT91" s="4"/>
      <c r="DQU91" s="4"/>
      <c r="DQV91" s="4"/>
      <c r="DQW91" s="4"/>
      <c r="DQX91" s="4"/>
      <c r="DQY91" s="4"/>
      <c r="DQZ91" s="4"/>
      <c r="DRA91" s="4"/>
      <c r="DRB91" s="4"/>
      <c r="DRC91" s="4"/>
      <c r="DRD91" s="4"/>
      <c r="DRE91" s="4"/>
      <c r="DRF91" s="4"/>
      <c r="DRG91" s="4"/>
      <c r="DRH91" s="4"/>
      <c r="DRI91" s="4"/>
      <c r="DRJ91" s="4"/>
      <c r="DRK91" s="4"/>
      <c r="DRL91" s="4"/>
      <c r="DRM91" s="4"/>
      <c r="DRN91" s="4"/>
      <c r="DRO91" s="4"/>
      <c r="DRP91" s="4"/>
      <c r="DRQ91" s="4"/>
      <c r="DRR91" s="4"/>
      <c r="DRS91" s="4"/>
      <c r="DRT91" s="4"/>
      <c r="DRU91" s="4"/>
      <c r="DRV91" s="4"/>
      <c r="DRW91" s="4"/>
      <c r="DRX91" s="4"/>
      <c r="DRY91" s="4"/>
      <c r="DRZ91" s="4"/>
      <c r="DSA91" s="4"/>
      <c r="DSB91" s="4"/>
      <c r="DSC91" s="4"/>
      <c r="DSD91" s="4"/>
      <c r="DSE91" s="4"/>
      <c r="DSF91" s="4"/>
      <c r="DSG91" s="4"/>
      <c r="DSH91" s="4"/>
      <c r="DSI91" s="4"/>
      <c r="DSJ91" s="4"/>
      <c r="DSK91" s="4"/>
      <c r="DSL91" s="4"/>
      <c r="DSM91" s="4"/>
      <c r="DSN91" s="4"/>
      <c r="DSO91" s="4"/>
      <c r="DSP91" s="4"/>
      <c r="DSQ91" s="4"/>
      <c r="DSR91" s="4"/>
      <c r="DSS91" s="4"/>
      <c r="DST91" s="4"/>
      <c r="DSU91" s="4"/>
      <c r="DSV91" s="4"/>
      <c r="DSW91" s="4"/>
      <c r="DSX91" s="4"/>
      <c r="DSY91" s="4"/>
      <c r="DSZ91" s="4"/>
      <c r="DTA91" s="4"/>
      <c r="DTB91" s="4"/>
      <c r="DTC91" s="4"/>
      <c r="DTD91" s="4"/>
      <c r="DTE91" s="4"/>
      <c r="DTF91" s="4"/>
      <c r="DTG91" s="4"/>
      <c r="DTH91" s="4"/>
      <c r="DTI91" s="4"/>
      <c r="DTJ91" s="4"/>
      <c r="DTK91" s="4"/>
      <c r="DTL91" s="4"/>
      <c r="DTM91" s="4"/>
      <c r="DTN91" s="4"/>
      <c r="DTO91" s="4"/>
      <c r="DTP91" s="4"/>
      <c r="DTQ91" s="4"/>
      <c r="DTR91" s="4"/>
      <c r="DTS91" s="4"/>
      <c r="DTT91" s="4"/>
      <c r="DTU91" s="4"/>
      <c r="DTV91" s="4"/>
      <c r="DTW91" s="4"/>
      <c r="DTX91" s="4"/>
      <c r="DTY91" s="4"/>
      <c r="DTZ91" s="4"/>
      <c r="DUA91" s="4"/>
      <c r="DUB91" s="4"/>
      <c r="DUC91" s="4"/>
      <c r="DUD91" s="4"/>
      <c r="DUE91" s="4"/>
      <c r="DUF91" s="4"/>
      <c r="DUG91" s="4"/>
      <c r="DUH91" s="4"/>
      <c r="DUI91" s="4"/>
      <c r="DUJ91" s="4"/>
      <c r="DUK91" s="4"/>
      <c r="DUL91" s="4"/>
      <c r="DUM91" s="4"/>
      <c r="DUN91" s="4"/>
      <c r="DUO91" s="4"/>
      <c r="DUP91" s="4"/>
      <c r="DUQ91" s="4"/>
      <c r="DUR91" s="4"/>
      <c r="DUS91" s="4"/>
      <c r="DUT91" s="4"/>
      <c r="DUU91" s="4"/>
      <c r="DUV91" s="4"/>
      <c r="DUW91" s="4"/>
      <c r="DUX91" s="4"/>
      <c r="DUY91" s="4"/>
      <c r="DUZ91" s="4"/>
      <c r="DVA91" s="4"/>
      <c r="DVB91" s="4"/>
      <c r="DVC91" s="4"/>
      <c r="DVD91" s="4"/>
      <c r="DVE91" s="4"/>
      <c r="DVF91" s="4"/>
      <c r="DVG91" s="4"/>
      <c r="DVH91" s="4"/>
      <c r="DVI91" s="4"/>
      <c r="DVJ91" s="4"/>
      <c r="DVK91" s="4"/>
      <c r="DVL91" s="4"/>
      <c r="DVM91" s="4"/>
      <c r="DVN91" s="4"/>
      <c r="DVO91" s="4"/>
      <c r="DVP91" s="4"/>
      <c r="DVQ91" s="4"/>
      <c r="DVR91" s="4"/>
      <c r="DVS91" s="4"/>
      <c r="DVT91" s="4"/>
      <c r="DVU91" s="4"/>
      <c r="DVV91" s="4"/>
      <c r="DVW91" s="4"/>
      <c r="DVX91" s="4"/>
      <c r="DVY91" s="4"/>
      <c r="DVZ91" s="4"/>
      <c r="DWA91" s="4"/>
      <c r="DWB91" s="4"/>
      <c r="DWC91" s="4"/>
      <c r="DWD91" s="4"/>
      <c r="DWE91" s="4"/>
      <c r="DWF91" s="4"/>
      <c r="DWG91" s="4"/>
      <c r="DWH91" s="4"/>
      <c r="DWI91" s="4"/>
      <c r="DWJ91" s="4"/>
      <c r="DWK91" s="4"/>
      <c r="DWL91" s="4"/>
      <c r="DWM91" s="4"/>
      <c r="DWN91" s="4"/>
      <c r="DWO91" s="4"/>
      <c r="DWP91" s="4"/>
      <c r="DWQ91" s="4"/>
      <c r="DWR91" s="4"/>
      <c r="DWS91" s="4"/>
      <c r="DWT91" s="4"/>
      <c r="DWU91" s="4"/>
      <c r="DWV91" s="4"/>
      <c r="DWW91" s="4"/>
      <c r="DWX91" s="4"/>
      <c r="DWY91" s="4"/>
      <c r="DWZ91" s="4"/>
      <c r="DXA91" s="4"/>
      <c r="DXB91" s="4"/>
      <c r="DXC91" s="4"/>
      <c r="DXD91" s="4"/>
      <c r="DXE91" s="4"/>
      <c r="DXF91" s="4"/>
      <c r="DXG91" s="4"/>
      <c r="DXH91" s="4"/>
      <c r="DXI91" s="4"/>
      <c r="DXJ91" s="4"/>
      <c r="DXK91" s="4"/>
      <c r="DXL91" s="4"/>
      <c r="DXM91" s="4"/>
      <c r="DXN91" s="4"/>
      <c r="DXO91" s="4"/>
      <c r="DXP91" s="4"/>
      <c r="DXQ91" s="4"/>
      <c r="DXR91" s="4"/>
      <c r="DXS91" s="4"/>
      <c r="DXT91" s="4"/>
      <c r="DXU91" s="4"/>
      <c r="DXV91" s="4"/>
      <c r="DXW91" s="4"/>
      <c r="DXX91" s="4"/>
      <c r="DXY91" s="4"/>
      <c r="DXZ91" s="4"/>
      <c r="DYA91" s="4"/>
      <c r="DYB91" s="4"/>
      <c r="DYC91" s="4"/>
      <c r="DYD91" s="4"/>
      <c r="DYE91" s="4"/>
      <c r="DYF91" s="4"/>
      <c r="DYG91" s="4"/>
      <c r="DYH91" s="4"/>
      <c r="DYI91" s="4"/>
      <c r="DYJ91" s="4"/>
      <c r="DYK91" s="4"/>
      <c r="DYL91" s="4"/>
      <c r="DYM91" s="4"/>
      <c r="DYN91" s="4"/>
      <c r="DYO91" s="4"/>
      <c r="DYP91" s="4"/>
      <c r="DYQ91" s="4"/>
      <c r="DYR91" s="4"/>
      <c r="DYS91" s="4"/>
      <c r="DYT91" s="4"/>
      <c r="DYU91" s="4"/>
      <c r="DYV91" s="4"/>
      <c r="DYW91" s="4"/>
      <c r="DYX91" s="4"/>
      <c r="DYY91" s="4"/>
      <c r="DYZ91" s="4"/>
      <c r="DZA91" s="4"/>
      <c r="DZB91" s="4"/>
      <c r="DZC91" s="4"/>
      <c r="DZD91" s="4"/>
      <c r="DZE91" s="4"/>
      <c r="DZF91" s="4"/>
      <c r="DZG91" s="4"/>
      <c r="DZH91" s="4"/>
      <c r="DZI91" s="4"/>
      <c r="DZJ91" s="4"/>
      <c r="DZK91" s="4"/>
      <c r="DZL91" s="4"/>
      <c r="DZM91" s="4"/>
      <c r="DZN91" s="4"/>
      <c r="DZO91" s="4"/>
      <c r="DZP91" s="4"/>
      <c r="DZQ91" s="4"/>
      <c r="DZR91" s="4"/>
      <c r="DZS91" s="4"/>
      <c r="DZT91" s="4"/>
      <c r="DZU91" s="4"/>
      <c r="DZV91" s="4"/>
      <c r="DZW91" s="4"/>
      <c r="DZX91" s="4"/>
      <c r="DZY91" s="4"/>
      <c r="DZZ91" s="4"/>
      <c r="EAA91" s="4"/>
      <c r="EAB91" s="4"/>
      <c r="EAC91" s="4"/>
      <c r="EAD91" s="4"/>
      <c r="EAE91" s="4"/>
      <c r="EAF91" s="4"/>
      <c r="EAG91" s="4"/>
      <c r="EAH91" s="4"/>
      <c r="EAI91" s="4"/>
      <c r="EAJ91" s="4"/>
      <c r="EAK91" s="4"/>
      <c r="EAL91" s="4"/>
      <c r="EAM91" s="4"/>
      <c r="EAN91" s="4"/>
      <c r="EAO91" s="4"/>
      <c r="EAP91" s="4"/>
      <c r="EAQ91" s="4"/>
      <c r="EAR91" s="4"/>
      <c r="EAS91" s="4"/>
      <c r="EAT91" s="4"/>
      <c r="EAU91" s="4"/>
      <c r="EAV91" s="4"/>
      <c r="EAW91" s="4"/>
      <c r="EAX91" s="4"/>
      <c r="EAY91" s="4"/>
      <c r="EAZ91" s="4"/>
      <c r="EBA91" s="4"/>
      <c r="EBB91" s="4"/>
      <c r="EBC91" s="4"/>
      <c r="EBD91" s="4"/>
      <c r="EBE91" s="4"/>
      <c r="EBF91" s="4"/>
      <c r="EBG91" s="4"/>
      <c r="EBH91" s="4"/>
      <c r="EBI91" s="4"/>
      <c r="EBJ91" s="4"/>
      <c r="EBK91" s="4"/>
      <c r="EBL91" s="4"/>
      <c r="EBM91" s="4"/>
      <c r="EBN91" s="4"/>
      <c r="EBO91" s="4"/>
      <c r="EBP91" s="4"/>
      <c r="EBQ91" s="4"/>
      <c r="EBR91" s="4"/>
      <c r="EBS91" s="4"/>
      <c r="EBT91" s="4"/>
      <c r="EBU91" s="4"/>
      <c r="EBV91" s="4"/>
      <c r="EBW91" s="4"/>
      <c r="EBX91" s="4"/>
      <c r="EBY91" s="4"/>
      <c r="EBZ91" s="4"/>
      <c r="ECA91" s="4"/>
      <c r="ECB91" s="4"/>
      <c r="ECC91" s="4"/>
      <c r="ECD91" s="4"/>
      <c r="ECE91" s="4"/>
      <c r="ECF91" s="4"/>
      <c r="ECG91" s="4"/>
      <c r="ECH91" s="4"/>
      <c r="ECI91" s="4"/>
      <c r="ECJ91" s="4"/>
      <c r="ECK91" s="4"/>
      <c r="ECL91" s="4"/>
      <c r="ECM91" s="4"/>
      <c r="ECN91" s="4"/>
      <c r="ECO91" s="4"/>
      <c r="ECP91" s="4"/>
      <c r="ECQ91" s="4"/>
      <c r="ECR91" s="4"/>
      <c r="ECS91" s="4"/>
      <c r="ECT91" s="4"/>
      <c r="ECU91" s="4"/>
      <c r="ECV91" s="4"/>
      <c r="ECW91" s="4"/>
      <c r="ECX91" s="4"/>
      <c r="ECY91" s="4"/>
      <c r="ECZ91" s="4"/>
      <c r="EDA91" s="4"/>
      <c r="EDB91" s="4"/>
      <c r="EDC91" s="4"/>
      <c r="EDD91" s="4"/>
      <c r="EDE91" s="4"/>
      <c r="EDF91" s="4"/>
      <c r="EDG91" s="4"/>
      <c r="EDH91" s="4"/>
      <c r="EDI91" s="4"/>
      <c r="EDJ91" s="4"/>
      <c r="EDK91" s="4"/>
      <c r="EDL91" s="4"/>
      <c r="EDM91" s="4"/>
      <c r="EDN91" s="4"/>
      <c r="EDO91" s="4"/>
      <c r="EDP91" s="4"/>
      <c r="EDQ91" s="4"/>
      <c r="EDR91" s="4"/>
      <c r="EDS91" s="4"/>
      <c r="EDT91" s="4"/>
      <c r="EDU91" s="4"/>
      <c r="EDV91" s="4"/>
      <c r="EDW91" s="4"/>
      <c r="EDX91" s="4"/>
      <c r="EDY91" s="4"/>
      <c r="EDZ91" s="4"/>
      <c r="EEA91" s="4"/>
      <c r="EEB91" s="4"/>
      <c r="EEC91" s="4"/>
      <c r="EED91" s="4"/>
      <c r="EEE91" s="4"/>
      <c r="EEF91" s="4"/>
      <c r="EEG91" s="4"/>
      <c r="EEH91" s="4"/>
      <c r="EEI91" s="4"/>
      <c r="EEJ91" s="4"/>
      <c r="EEK91" s="4"/>
      <c r="EEL91" s="4"/>
      <c r="EEM91" s="4"/>
      <c r="EEN91" s="4"/>
      <c r="EEO91" s="4"/>
      <c r="EEP91" s="4"/>
      <c r="EEQ91" s="4"/>
      <c r="EER91" s="4"/>
      <c r="EES91" s="4"/>
      <c r="EET91" s="4"/>
      <c r="EEU91" s="4"/>
      <c r="EEV91" s="4"/>
      <c r="EEW91" s="4"/>
      <c r="EEX91" s="4"/>
      <c r="EEY91" s="4"/>
      <c r="EEZ91" s="4"/>
      <c r="EFA91" s="4"/>
      <c r="EFB91" s="4"/>
      <c r="EFC91" s="4"/>
      <c r="EFD91" s="4"/>
      <c r="EFE91" s="4"/>
      <c r="EFF91" s="4"/>
      <c r="EFG91" s="4"/>
      <c r="EFH91" s="4"/>
      <c r="EFI91" s="4"/>
      <c r="EFJ91" s="4"/>
      <c r="EFK91" s="4"/>
      <c r="EFL91" s="4"/>
      <c r="EFM91" s="4"/>
      <c r="EFN91" s="4"/>
      <c r="EFO91" s="4"/>
      <c r="EFP91" s="4"/>
      <c r="EFQ91" s="4"/>
      <c r="EFR91" s="4"/>
      <c r="EFS91" s="4"/>
      <c r="EFT91" s="4"/>
      <c r="EFU91" s="4"/>
      <c r="EFV91" s="4"/>
      <c r="EFW91" s="4"/>
      <c r="EFX91" s="4"/>
      <c r="EFY91" s="4"/>
      <c r="EFZ91" s="4"/>
      <c r="EGA91" s="4"/>
      <c r="EGB91" s="4"/>
      <c r="EGC91" s="4"/>
      <c r="EGD91" s="4"/>
      <c r="EGE91" s="4"/>
      <c r="EGF91" s="4"/>
      <c r="EGG91" s="4"/>
      <c r="EGH91" s="4"/>
      <c r="EGI91" s="4"/>
      <c r="EGJ91" s="4"/>
      <c r="EGK91" s="4"/>
      <c r="EGL91" s="4"/>
      <c r="EGM91" s="4"/>
      <c r="EGN91" s="4"/>
      <c r="EGO91" s="4"/>
      <c r="EGP91" s="4"/>
      <c r="EGQ91" s="4"/>
      <c r="EGR91" s="4"/>
      <c r="EGS91" s="4"/>
      <c r="EGT91" s="4"/>
      <c r="EGU91" s="4"/>
      <c r="EGV91" s="4"/>
      <c r="EGW91" s="4"/>
      <c r="EGX91" s="4"/>
      <c r="EGY91" s="4"/>
      <c r="EGZ91" s="4"/>
      <c r="EHA91" s="4"/>
      <c r="EHB91" s="4"/>
      <c r="EHC91" s="4"/>
      <c r="EHD91" s="4"/>
      <c r="EHE91" s="4"/>
      <c r="EHF91" s="4"/>
      <c r="EHG91" s="4"/>
      <c r="EHH91" s="4"/>
      <c r="EHI91" s="4"/>
      <c r="EHJ91" s="4"/>
      <c r="EHK91" s="4"/>
      <c r="EHL91" s="4"/>
      <c r="EHM91" s="4"/>
      <c r="EHN91" s="4"/>
      <c r="EHO91" s="4"/>
      <c r="EHP91" s="4"/>
      <c r="EHQ91" s="4"/>
      <c r="EHR91" s="4"/>
      <c r="EHS91" s="4"/>
      <c r="EHT91" s="4"/>
      <c r="EHU91" s="4"/>
      <c r="EHV91" s="4"/>
      <c r="EHW91" s="4"/>
      <c r="EHX91" s="4"/>
      <c r="EHY91" s="4"/>
      <c r="EHZ91" s="4"/>
      <c r="EIA91" s="4"/>
      <c r="EIB91" s="4"/>
      <c r="EIC91" s="4"/>
      <c r="EID91" s="4"/>
      <c r="EIE91" s="4"/>
      <c r="EIF91" s="4"/>
      <c r="EIG91" s="4"/>
      <c r="EIH91" s="4"/>
      <c r="EII91" s="4"/>
      <c r="EIJ91" s="4"/>
      <c r="EIK91" s="4"/>
      <c r="EIL91" s="4"/>
      <c r="EIM91" s="4"/>
      <c r="EIN91" s="4"/>
      <c r="EIO91" s="4"/>
      <c r="EIP91" s="4"/>
      <c r="EIQ91" s="4"/>
      <c r="EIR91" s="4"/>
      <c r="EIS91" s="4"/>
      <c r="EIT91" s="4"/>
      <c r="EIU91" s="4"/>
      <c r="EIV91" s="4"/>
      <c r="EIW91" s="4"/>
      <c r="EIX91" s="4"/>
      <c r="EIY91" s="4"/>
      <c r="EIZ91" s="4"/>
      <c r="EJA91" s="4"/>
      <c r="EJB91" s="4"/>
      <c r="EJC91" s="4"/>
      <c r="EJD91" s="4"/>
      <c r="EJE91" s="4"/>
      <c r="EJF91" s="4"/>
      <c r="EJG91" s="4"/>
      <c r="EJH91" s="4"/>
      <c r="EJI91" s="4"/>
      <c r="EJJ91" s="4"/>
      <c r="EJK91" s="4"/>
      <c r="EJL91" s="4"/>
      <c r="EJM91" s="4"/>
      <c r="EJN91" s="4"/>
      <c r="EJO91" s="4"/>
      <c r="EJP91" s="4"/>
      <c r="EJQ91" s="4"/>
      <c r="EJR91" s="4"/>
      <c r="EJS91" s="4"/>
      <c r="EJT91" s="4"/>
      <c r="EJU91" s="4"/>
      <c r="EJV91" s="4"/>
      <c r="EJW91" s="4"/>
      <c r="EJX91" s="4"/>
      <c r="EJY91" s="4"/>
      <c r="EJZ91" s="4"/>
      <c r="EKA91" s="4"/>
      <c r="EKB91" s="4"/>
      <c r="EKC91" s="4"/>
      <c r="EKD91" s="4"/>
      <c r="EKE91" s="4"/>
      <c r="EKF91" s="4"/>
      <c r="EKG91" s="4"/>
      <c r="EKH91" s="4"/>
      <c r="EKI91" s="4"/>
      <c r="EKJ91" s="4"/>
      <c r="EKK91" s="4"/>
      <c r="EKL91" s="4"/>
      <c r="EKM91" s="4"/>
      <c r="EKN91" s="4"/>
      <c r="EKO91" s="4"/>
      <c r="EKP91" s="4"/>
      <c r="EKQ91" s="4"/>
      <c r="EKR91" s="4"/>
      <c r="EKS91" s="4"/>
      <c r="EKT91" s="4"/>
      <c r="EKU91" s="4"/>
      <c r="EKV91" s="4"/>
      <c r="EKW91" s="4"/>
      <c r="EKX91" s="4"/>
      <c r="EKY91" s="4"/>
      <c r="EKZ91" s="4"/>
      <c r="ELA91" s="4"/>
      <c r="ELB91" s="4"/>
      <c r="ELC91" s="4"/>
      <c r="ELD91" s="4"/>
      <c r="ELE91" s="4"/>
      <c r="ELF91" s="4"/>
      <c r="ELG91" s="4"/>
      <c r="ELH91" s="4"/>
      <c r="ELI91" s="4"/>
      <c r="ELJ91" s="4"/>
      <c r="ELK91" s="4"/>
      <c r="ELL91" s="4"/>
      <c r="ELM91" s="4"/>
      <c r="ELN91" s="4"/>
      <c r="ELO91" s="4"/>
      <c r="ELP91" s="4"/>
      <c r="ELQ91" s="4"/>
      <c r="ELR91" s="4"/>
      <c r="ELS91" s="4"/>
      <c r="ELT91" s="4"/>
      <c r="ELU91" s="4"/>
      <c r="ELV91" s="4"/>
      <c r="ELW91" s="4"/>
      <c r="ELX91" s="4"/>
      <c r="ELY91" s="4"/>
      <c r="ELZ91" s="4"/>
      <c r="EMA91" s="4"/>
      <c r="EMB91" s="4"/>
      <c r="EMC91" s="4"/>
      <c r="EMD91" s="4"/>
      <c r="EME91" s="4"/>
      <c r="EMF91" s="4"/>
      <c r="EMG91" s="4"/>
      <c r="EMH91" s="4"/>
      <c r="EMI91" s="4"/>
      <c r="EMJ91" s="4"/>
      <c r="EMK91" s="4"/>
      <c r="EML91" s="4"/>
      <c r="EMM91" s="4"/>
      <c r="EMN91" s="4"/>
      <c r="EMO91" s="4"/>
      <c r="EMP91" s="4"/>
      <c r="EMQ91" s="4"/>
      <c r="EMR91" s="4"/>
      <c r="EMS91" s="4"/>
      <c r="EMT91" s="4"/>
      <c r="EMU91" s="4"/>
      <c r="EMV91" s="4"/>
      <c r="EMW91" s="4"/>
      <c r="EMX91" s="4"/>
      <c r="EMY91" s="4"/>
      <c r="EMZ91" s="4"/>
      <c r="ENA91" s="4"/>
      <c r="ENB91" s="4"/>
      <c r="ENC91" s="4"/>
      <c r="END91" s="4"/>
      <c r="ENE91" s="4"/>
      <c r="ENF91" s="4"/>
      <c r="ENG91" s="4"/>
      <c r="ENH91" s="4"/>
      <c r="ENI91" s="4"/>
      <c r="ENJ91" s="4"/>
      <c r="ENK91" s="4"/>
      <c r="ENL91" s="4"/>
      <c r="ENM91" s="4"/>
      <c r="ENN91" s="4"/>
      <c r="ENO91" s="4"/>
      <c r="ENP91" s="4"/>
      <c r="ENQ91" s="4"/>
      <c r="ENR91" s="4"/>
      <c r="ENS91" s="4"/>
      <c r="ENT91" s="4"/>
      <c r="ENU91" s="4"/>
      <c r="ENV91" s="4"/>
      <c r="ENW91" s="4"/>
      <c r="ENX91" s="4"/>
      <c r="ENY91" s="4"/>
      <c r="ENZ91" s="4"/>
      <c r="EOA91" s="4"/>
      <c r="EOB91" s="4"/>
      <c r="EOC91" s="4"/>
      <c r="EOD91" s="4"/>
      <c r="EOE91" s="4"/>
      <c r="EOF91" s="4"/>
      <c r="EOG91" s="4"/>
      <c r="EOH91" s="4"/>
      <c r="EOI91" s="4"/>
      <c r="EOJ91" s="4"/>
      <c r="EOK91" s="4"/>
      <c r="EOL91" s="4"/>
      <c r="EOM91" s="4"/>
      <c r="EON91" s="4"/>
      <c r="EOO91" s="4"/>
      <c r="EOP91" s="4"/>
      <c r="EOQ91" s="4"/>
      <c r="EOR91" s="4"/>
      <c r="EOS91" s="4"/>
      <c r="EOT91" s="4"/>
      <c r="EOU91" s="4"/>
      <c r="EOV91" s="4"/>
      <c r="EOW91" s="4"/>
      <c r="EOX91" s="4"/>
      <c r="EOY91" s="4"/>
      <c r="EOZ91" s="4"/>
      <c r="EPA91" s="4"/>
      <c r="EPB91" s="4"/>
      <c r="EPC91" s="4"/>
      <c r="EPD91" s="4"/>
      <c r="EPE91" s="4"/>
      <c r="EPF91" s="4"/>
      <c r="EPG91" s="4"/>
      <c r="EPH91" s="4"/>
      <c r="EPI91" s="4"/>
      <c r="EPJ91" s="4"/>
      <c r="EPK91" s="4"/>
      <c r="EPL91" s="4"/>
      <c r="EPM91" s="4"/>
      <c r="EPN91" s="4"/>
      <c r="EPO91" s="4"/>
      <c r="EPP91" s="4"/>
      <c r="EPQ91" s="4"/>
      <c r="EPR91" s="4"/>
      <c r="EPS91" s="4"/>
      <c r="EPT91" s="4"/>
      <c r="EPU91" s="4"/>
      <c r="EPV91" s="4"/>
      <c r="EPW91" s="4"/>
      <c r="EPX91" s="4"/>
      <c r="EPY91" s="4"/>
      <c r="EPZ91" s="4"/>
      <c r="EQA91" s="4"/>
      <c r="EQB91" s="4"/>
      <c r="EQC91" s="4"/>
      <c r="EQD91" s="4"/>
      <c r="EQE91" s="4"/>
      <c r="EQF91" s="4"/>
      <c r="EQG91" s="4"/>
      <c r="EQH91" s="4"/>
      <c r="EQI91" s="4"/>
      <c r="EQJ91" s="4"/>
      <c r="EQK91" s="4"/>
      <c r="EQL91" s="4"/>
      <c r="EQM91" s="4"/>
      <c r="EQN91" s="4"/>
      <c r="EQO91" s="4"/>
      <c r="EQP91" s="4"/>
      <c r="EQQ91" s="4"/>
      <c r="EQR91" s="4"/>
      <c r="EQS91" s="4"/>
      <c r="EQT91" s="4"/>
      <c r="EQU91" s="4"/>
      <c r="EQV91" s="4"/>
      <c r="EQW91" s="4"/>
      <c r="EQX91" s="4"/>
      <c r="EQY91" s="4"/>
      <c r="EQZ91" s="4"/>
      <c r="ERA91" s="4"/>
      <c r="ERB91" s="4"/>
      <c r="ERC91" s="4"/>
      <c r="ERD91" s="4"/>
      <c r="ERE91" s="4"/>
      <c r="ERF91" s="4"/>
      <c r="ERG91" s="4"/>
      <c r="ERH91" s="4"/>
      <c r="ERI91" s="4"/>
      <c r="ERJ91" s="4"/>
      <c r="ERK91" s="4"/>
      <c r="ERL91" s="4"/>
      <c r="ERM91" s="4"/>
      <c r="ERN91" s="4"/>
      <c r="ERO91" s="4"/>
      <c r="ERP91" s="4"/>
      <c r="ERQ91" s="4"/>
      <c r="ERR91" s="4"/>
      <c r="ERS91" s="4"/>
      <c r="ERT91" s="4"/>
      <c r="ERU91" s="4"/>
      <c r="ERV91" s="4"/>
      <c r="ERW91" s="4"/>
      <c r="ERX91" s="4"/>
      <c r="ERY91" s="4"/>
      <c r="ERZ91" s="4"/>
      <c r="ESA91" s="4"/>
      <c r="ESB91" s="4"/>
      <c r="ESC91" s="4"/>
      <c r="ESD91" s="4"/>
      <c r="ESE91" s="4"/>
      <c r="ESF91" s="4"/>
      <c r="ESG91" s="4"/>
      <c r="ESH91" s="4"/>
      <c r="ESI91" s="4"/>
      <c r="ESJ91" s="4"/>
      <c r="ESK91" s="4"/>
      <c r="ESL91" s="4"/>
      <c r="ESM91" s="4"/>
      <c r="ESN91" s="4"/>
      <c r="ESO91" s="4"/>
      <c r="ESP91" s="4"/>
      <c r="ESQ91" s="4"/>
      <c r="ESR91" s="4"/>
      <c r="ESS91" s="4"/>
      <c r="EST91" s="4"/>
      <c r="ESU91" s="4"/>
      <c r="ESV91" s="4"/>
      <c r="ESW91" s="4"/>
      <c r="ESX91" s="4"/>
      <c r="ESY91" s="4"/>
      <c r="ESZ91" s="4"/>
      <c r="ETA91" s="4"/>
      <c r="ETB91" s="4"/>
      <c r="ETC91" s="4"/>
      <c r="ETD91" s="4"/>
      <c r="ETE91" s="4"/>
      <c r="ETF91" s="4"/>
      <c r="ETG91" s="4"/>
      <c r="ETH91" s="4"/>
      <c r="ETI91" s="4"/>
      <c r="ETJ91" s="4"/>
      <c r="ETK91" s="4"/>
      <c r="ETL91" s="4"/>
      <c r="ETM91" s="4"/>
      <c r="ETN91" s="4"/>
      <c r="ETO91" s="4"/>
      <c r="ETP91" s="4"/>
      <c r="ETQ91" s="4"/>
      <c r="ETR91" s="4"/>
      <c r="ETS91" s="4"/>
      <c r="ETT91" s="4"/>
      <c r="ETU91" s="4"/>
      <c r="ETV91" s="4"/>
      <c r="ETW91" s="4"/>
      <c r="ETX91" s="4"/>
      <c r="ETY91" s="4"/>
      <c r="ETZ91" s="4"/>
      <c r="EUA91" s="4"/>
      <c r="EUB91" s="4"/>
      <c r="EUC91" s="4"/>
      <c r="EUD91" s="4"/>
      <c r="EUE91" s="4"/>
      <c r="EUF91" s="4"/>
      <c r="EUG91" s="4"/>
      <c r="EUH91" s="4"/>
      <c r="EUI91" s="4"/>
      <c r="EUJ91" s="4"/>
      <c r="EUK91" s="4"/>
      <c r="EUL91" s="4"/>
      <c r="EUM91" s="4"/>
      <c r="EUN91" s="4"/>
      <c r="EUO91" s="4"/>
      <c r="EUP91" s="4"/>
      <c r="EUQ91" s="4"/>
      <c r="EUR91" s="4"/>
      <c r="EUS91" s="4"/>
      <c r="EUT91" s="4"/>
      <c r="EUU91" s="4"/>
      <c r="EUV91" s="4"/>
      <c r="EUW91" s="4"/>
      <c r="EUX91" s="4"/>
      <c r="EUY91" s="4"/>
      <c r="EUZ91" s="4"/>
      <c r="EVA91" s="4"/>
      <c r="EVB91" s="4"/>
      <c r="EVC91" s="4"/>
      <c r="EVD91" s="4"/>
      <c r="EVE91" s="4"/>
      <c r="EVF91" s="4"/>
      <c r="EVG91" s="4"/>
      <c r="EVH91" s="4"/>
      <c r="EVI91" s="4"/>
      <c r="EVJ91" s="4"/>
      <c r="EVK91" s="4"/>
      <c r="EVL91" s="4"/>
      <c r="EVM91" s="4"/>
      <c r="EVN91" s="4"/>
      <c r="EVO91" s="4"/>
      <c r="EVP91" s="4"/>
      <c r="EVQ91" s="4"/>
      <c r="EVR91" s="4"/>
      <c r="EVS91" s="4"/>
      <c r="EVT91" s="4"/>
      <c r="EVU91" s="4"/>
      <c r="EVV91" s="4"/>
      <c r="EVW91" s="4"/>
      <c r="EVX91" s="4"/>
      <c r="EVY91" s="4"/>
      <c r="EVZ91" s="4"/>
      <c r="EWA91" s="4"/>
      <c r="EWB91" s="4"/>
      <c r="EWC91" s="4"/>
      <c r="EWD91" s="4"/>
      <c r="EWE91" s="4"/>
      <c r="EWF91" s="4"/>
      <c r="EWG91" s="4"/>
      <c r="EWH91" s="4"/>
      <c r="EWI91" s="4"/>
      <c r="EWJ91" s="4"/>
      <c r="EWK91" s="4"/>
      <c r="EWL91" s="4"/>
      <c r="EWM91" s="4"/>
      <c r="EWN91" s="4"/>
      <c r="EWO91" s="4"/>
      <c r="EWP91" s="4"/>
      <c r="EWQ91" s="4"/>
      <c r="EWR91" s="4"/>
      <c r="EWS91" s="4"/>
      <c r="EWT91" s="4"/>
      <c r="EWU91" s="4"/>
      <c r="EWV91" s="4"/>
      <c r="EWW91" s="4"/>
      <c r="EWX91" s="4"/>
      <c r="EWY91" s="4"/>
      <c r="EWZ91" s="4"/>
      <c r="EXA91" s="4"/>
      <c r="EXB91" s="4"/>
      <c r="EXC91" s="4"/>
      <c r="EXD91" s="4"/>
      <c r="EXE91" s="4"/>
      <c r="EXF91" s="4"/>
      <c r="EXG91" s="4"/>
      <c r="EXH91" s="4"/>
      <c r="EXI91" s="4"/>
      <c r="EXJ91" s="4"/>
      <c r="EXK91" s="4"/>
      <c r="EXL91" s="4"/>
      <c r="EXM91" s="4"/>
      <c r="EXN91" s="4"/>
      <c r="EXO91" s="4"/>
      <c r="EXP91" s="4"/>
      <c r="EXQ91" s="4"/>
      <c r="EXR91" s="4"/>
      <c r="EXS91" s="4"/>
      <c r="EXT91" s="4"/>
      <c r="EXU91" s="4"/>
      <c r="EXV91" s="4"/>
      <c r="EXW91" s="4"/>
      <c r="EXX91" s="4"/>
      <c r="EXY91" s="4"/>
      <c r="EXZ91" s="4"/>
      <c r="EYA91" s="4"/>
      <c r="EYB91" s="4"/>
      <c r="EYC91" s="4"/>
      <c r="EYD91" s="4"/>
      <c r="EYE91" s="4"/>
      <c r="EYF91" s="4"/>
      <c r="EYG91" s="4"/>
      <c r="EYH91" s="4"/>
      <c r="EYI91" s="4"/>
      <c r="EYJ91" s="4"/>
      <c r="EYK91" s="4"/>
      <c r="EYL91" s="4"/>
      <c r="EYM91" s="4"/>
      <c r="EYN91" s="4"/>
      <c r="EYO91" s="4"/>
      <c r="EYP91" s="4"/>
      <c r="EYQ91" s="4"/>
      <c r="EYR91" s="4"/>
      <c r="EYS91" s="4"/>
      <c r="EYT91" s="4"/>
      <c r="EYU91" s="4"/>
      <c r="EYV91" s="4"/>
      <c r="EYW91" s="4"/>
      <c r="EYX91" s="4"/>
      <c r="EYY91" s="4"/>
      <c r="EYZ91" s="4"/>
      <c r="EZA91" s="4"/>
      <c r="EZB91" s="4"/>
      <c r="EZC91" s="4"/>
      <c r="EZD91" s="4"/>
      <c r="EZE91" s="4"/>
      <c r="EZF91" s="4"/>
      <c r="EZG91" s="4"/>
      <c r="EZH91" s="4"/>
      <c r="EZI91" s="4"/>
      <c r="EZJ91" s="4"/>
      <c r="EZK91" s="4"/>
      <c r="EZL91" s="4"/>
      <c r="EZM91" s="4"/>
      <c r="EZN91" s="4"/>
      <c r="EZO91" s="4"/>
      <c r="EZP91" s="4"/>
      <c r="EZQ91" s="4"/>
      <c r="EZR91" s="4"/>
      <c r="EZS91" s="4"/>
      <c r="EZT91" s="4"/>
      <c r="EZU91" s="4"/>
      <c r="EZV91" s="4"/>
      <c r="EZW91" s="4"/>
      <c r="EZX91" s="4"/>
      <c r="EZY91" s="4"/>
      <c r="EZZ91" s="4"/>
      <c r="FAA91" s="4"/>
      <c r="FAB91" s="4"/>
      <c r="FAC91" s="4"/>
      <c r="FAD91" s="4"/>
      <c r="FAE91" s="4"/>
      <c r="FAF91" s="4"/>
      <c r="FAG91" s="4"/>
      <c r="FAH91" s="4"/>
      <c r="FAI91" s="4"/>
      <c r="FAJ91" s="4"/>
      <c r="FAK91" s="4"/>
      <c r="FAL91" s="4"/>
      <c r="FAM91" s="4"/>
      <c r="FAN91" s="4"/>
      <c r="FAO91" s="4"/>
      <c r="FAP91" s="4"/>
      <c r="FAQ91" s="4"/>
      <c r="FAR91" s="4"/>
      <c r="FAS91" s="4"/>
      <c r="FAT91" s="4"/>
      <c r="FAU91" s="4"/>
      <c r="FAV91" s="4"/>
      <c r="FAW91" s="4"/>
      <c r="FAX91" s="4"/>
      <c r="FAY91" s="4"/>
      <c r="FAZ91" s="4"/>
      <c r="FBA91" s="4"/>
      <c r="FBB91" s="4"/>
      <c r="FBC91" s="4"/>
      <c r="FBD91" s="4"/>
      <c r="FBE91" s="4"/>
      <c r="FBF91" s="4"/>
      <c r="FBG91" s="4"/>
      <c r="FBH91" s="4"/>
      <c r="FBI91" s="4"/>
      <c r="FBJ91" s="4"/>
      <c r="FBK91" s="4"/>
      <c r="FBL91" s="4"/>
      <c r="FBM91" s="4"/>
      <c r="FBN91" s="4"/>
      <c r="FBO91" s="4"/>
      <c r="FBP91" s="4"/>
      <c r="FBQ91" s="4"/>
      <c r="FBR91" s="4"/>
      <c r="FBS91" s="4"/>
      <c r="FBT91" s="4"/>
      <c r="FBU91" s="4"/>
      <c r="FBV91" s="4"/>
      <c r="FBW91" s="4"/>
      <c r="FBX91" s="4"/>
      <c r="FBY91" s="4"/>
      <c r="FBZ91" s="4"/>
      <c r="FCA91" s="4"/>
      <c r="FCB91" s="4"/>
      <c r="FCC91" s="4"/>
      <c r="FCD91" s="4"/>
      <c r="FCE91" s="4"/>
      <c r="FCF91" s="4"/>
      <c r="FCG91" s="4"/>
      <c r="FCH91" s="4"/>
      <c r="FCI91" s="4"/>
      <c r="FCJ91" s="4"/>
      <c r="FCK91" s="4"/>
      <c r="FCL91" s="4"/>
      <c r="FCM91" s="4"/>
      <c r="FCN91" s="4"/>
      <c r="FCO91" s="4"/>
      <c r="FCP91" s="4"/>
      <c r="FCQ91" s="4"/>
      <c r="FCR91" s="4"/>
      <c r="FCS91" s="4"/>
      <c r="FCT91" s="4"/>
      <c r="FCU91" s="4"/>
      <c r="FCV91" s="4"/>
      <c r="FCW91" s="4"/>
      <c r="FCX91" s="4"/>
      <c r="FCY91" s="4"/>
      <c r="FCZ91" s="4"/>
      <c r="FDA91" s="4"/>
      <c r="FDB91" s="4"/>
      <c r="FDC91" s="4"/>
      <c r="FDD91" s="4"/>
      <c r="FDE91" s="4"/>
      <c r="FDF91" s="4"/>
      <c r="FDG91" s="4"/>
      <c r="FDH91" s="4"/>
      <c r="FDI91" s="4"/>
      <c r="FDJ91" s="4"/>
      <c r="FDK91" s="4"/>
      <c r="FDL91" s="4"/>
      <c r="FDM91" s="4"/>
      <c r="FDN91" s="4"/>
      <c r="FDO91" s="4"/>
      <c r="FDP91" s="4"/>
      <c r="FDQ91" s="4"/>
      <c r="FDR91" s="4"/>
      <c r="FDS91" s="4"/>
      <c r="FDT91" s="4"/>
      <c r="FDU91" s="4"/>
      <c r="FDV91" s="4"/>
      <c r="FDW91" s="4"/>
      <c r="FDX91" s="4"/>
      <c r="FDY91" s="4"/>
      <c r="FDZ91" s="4"/>
      <c r="FEA91" s="4"/>
      <c r="FEB91" s="4"/>
      <c r="FEC91" s="4"/>
      <c r="FED91" s="4"/>
      <c r="FEE91" s="4"/>
      <c r="FEF91" s="4"/>
      <c r="FEG91" s="4"/>
      <c r="FEH91" s="4"/>
      <c r="FEI91" s="4"/>
      <c r="FEJ91" s="4"/>
      <c r="FEK91" s="4"/>
      <c r="FEL91" s="4"/>
      <c r="FEM91" s="4"/>
      <c r="FEN91" s="4"/>
      <c r="FEO91" s="4"/>
      <c r="FEP91" s="4"/>
      <c r="FEQ91" s="4"/>
      <c r="FER91" s="4"/>
      <c r="FES91" s="4"/>
      <c r="FET91" s="4"/>
      <c r="FEU91" s="4"/>
      <c r="FEV91" s="4"/>
      <c r="FEW91" s="4"/>
      <c r="FEX91" s="4"/>
      <c r="FEY91" s="4"/>
      <c r="FEZ91" s="4"/>
      <c r="FFA91" s="4"/>
      <c r="FFB91" s="4"/>
      <c r="FFC91" s="4"/>
      <c r="FFD91" s="4"/>
      <c r="FFE91" s="4"/>
      <c r="FFF91" s="4"/>
      <c r="FFG91" s="4"/>
      <c r="FFH91" s="4"/>
      <c r="FFI91" s="4"/>
      <c r="FFJ91" s="4"/>
      <c r="FFK91" s="4"/>
      <c r="FFL91" s="4"/>
      <c r="FFM91" s="4"/>
      <c r="FFN91" s="4"/>
      <c r="FFO91" s="4"/>
      <c r="FFP91" s="4"/>
      <c r="FFQ91" s="4"/>
      <c r="FFR91" s="4"/>
      <c r="FFS91" s="4"/>
      <c r="FFT91" s="4"/>
      <c r="FFU91" s="4"/>
      <c r="FFV91" s="4"/>
      <c r="FFW91" s="4"/>
      <c r="FFX91" s="4"/>
      <c r="FFY91" s="4"/>
      <c r="FFZ91" s="4"/>
      <c r="FGA91" s="4"/>
      <c r="FGB91" s="4"/>
      <c r="FGC91" s="4"/>
      <c r="FGD91" s="4"/>
      <c r="FGE91" s="4"/>
      <c r="FGF91" s="4"/>
      <c r="FGG91" s="4"/>
      <c r="FGH91" s="4"/>
      <c r="FGI91" s="4"/>
      <c r="FGJ91" s="4"/>
      <c r="FGK91" s="4"/>
      <c r="FGL91" s="4"/>
      <c r="FGM91" s="4"/>
      <c r="FGN91" s="4"/>
      <c r="FGO91" s="4"/>
      <c r="FGP91" s="4"/>
      <c r="FGQ91" s="4"/>
      <c r="FGR91" s="4"/>
      <c r="FGS91" s="4"/>
      <c r="FGT91" s="4"/>
      <c r="FGU91" s="4"/>
      <c r="FGV91" s="4"/>
      <c r="FGW91" s="4"/>
      <c r="FGX91" s="4"/>
      <c r="FGY91" s="4"/>
      <c r="FGZ91" s="4"/>
      <c r="FHA91" s="4"/>
      <c r="FHB91" s="4"/>
      <c r="FHC91" s="4"/>
      <c r="FHD91" s="4"/>
      <c r="FHE91" s="4"/>
      <c r="FHF91" s="4"/>
      <c r="FHG91" s="4"/>
      <c r="FHH91" s="4"/>
      <c r="FHI91" s="4"/>
      <c r="FHJ91" s="4"/>
      <c r="FHK91" s="4"/>
      <c r="FHL91" s="4"/>
      <c r="FHM91" s="4"/>
      <c r="FHN91" s="4"/>
      <c r="FHO91" s="4"/>
      <c r="FHP91" s="4"/>
      <c r="FHQ91" s="4"/>
      <c r="FHR91" s="4"/>
      <c r="FHS91" s="4"/>
      <c r="FHT91" s="4"/>
      <c r="FHU91" s="4"/>
      <c r="FHV91" s="4"/>
      <c r="FHW91" s="4"/>
      <c r="FHX91" s="4"/>
      <c r="FHY91" s="4"/>
      <c r="FHZ91" s="4"/>
      <c r="FIA91" s="4"/>
      <c r="FIB91" s="4"/>
      <c r="FIC91" s="4"/>
      <c r="FID91" s="4"/>
      <c r="FIE91" s="4"/>
      <c r="FIF91" s="4"/>
      <c r="FIG91" s="4"/>
      <c r="FIH91" s="4"/>
      <c r="FII91" s="4"/>
      <c r="FIJ91" s="4"/>
      <c r="FIK91" s="4"/>
      <c r="FIL91" s="4"/>
      <c r="FIM91" s="4"/>
      <c r="FIN91" s="4"/>
      <c r="FIO91" s="4"/>
      <c r="FIP91" s="4"/>
      <c r="FIQ91" s="4"/>
      <c r="FIR91" s="4"/>
      <c r="FIS91" s="4"/>
      <c r="FIT91" s="4"/>
      <c r="FIU91" s="4"/>
      <c r="FIV91" s="4"/>
      <c r="FIW91" s="4"/>
      <c r="FIX91" s="4"/>
      <c r="FIY91" s="4"/>
      <c r="FIZ91" s="4"/>
      <c r="FJA91" s="4"/>
      <c r="FJB91" s="4"/>
      <c r="FJC91" s="4"/>
      <c r="FJD91" s="4"/>
      <c r="FJE91" s="4"/>
      <c r="FJF91" s="4"/>
      <c r="FJG91" s="4"/>
      <c r="FJH91" s="4"/>
      <c r="FJI91" s="4"/>
      <c r="FJJ91" s="4"/>
      <c r="FJK91" s="4"/>
      <c r="FJL91" s="4"/>
      <c r="FJM91" s="4"/>
      <c r="FJN91" s="4"/>
      <c r="FJO91" s="4"/>
      <c r="FJP91" s="4"/>
      <c r="FJQ91" s="4"/>
      <c r="FJR91" s="4"/>
      <c r="FJS91" s="4"/>
      <c r="FJT91" s="4"/>
      <c r="FJU91" s="4"/>
      <c r="FJV91" s="4"/>
      <c r="FJW91" s="4"/>
      <c r="FJX91" s="4"/>
      <c r="FJY91" s="4"/>
      <c r="FJZ91" s="4"/>
      <c r="FKA91" s="4"/>
      <c r="FKB91" s="4"/>
      <c r="FKC91" s="4"/>
      <c r="FKD91" s="4"/>
      <c r="FKE91" s="4"/>
      <c r="FKF91" s="4"/>
      <c r="FKG91" s="4"/>
      <c r="FKH91" s="4"/>
      <c r="FKI91" s="4"/>
      <c r="FKJ91" s="4"/>
      <c r="FKK91" s="4"/>
      <c r="FKL91" s="4"/>
      <c r="FKM91" s="4"/>
      <c r="FKN91" s="4"/>
      <c r="FKO91" s="4"/>
      <c r="FKP91" s="4"/>
      <c r="FKQ91" s="4"/>
      <c r="FKR91" s="4"/>
      <c r="FKS91" s="4"/>
      <c r="FKT91" s="4"/>
      <c r="FKU91" s="4"/>
      <c r="FKV91" s="4"/>
      <c r="FKW91" s="4"/>
      <c r="FKX91" s="4"/>
      <c r="FKY91" s="4"/>
      <c r="FKZ91" s="4"/>
      <c r="FLA91" s="4"/>
      <c r="FLB91" s="4"/>
      <c r="FLC91" s="4"/>
      <c r="FLD91" s="4"/>
      <c r="FLE91" s="4"/>
      <c r="FLF91" s="4"/>
      <c r="FLG91" s="4"/>
      <c r="FLH91" s="4"/>
      <c r="FLI91" s="4"/>
      <c r="FLJ91" s="4"/>
      <c r="FLK91" s="4"/>
      <c r="FLL91" s="4"/>
      <c r="FLM91" s="4"/>
      <c r="FLN91" s="4"/>
      <c r="FLO91" s="4"/>
      <c r="FLP91" s="4"/>
      <c r="FLQ91" s="4"/>
      <c r="FLR91" s="4"/>
      <c r="FLS91" s="4"/>
      <c r="FLT91" s="4"/>
      <c r="FLU91" s="4"/>
      <c r="FLV91" s="4"/>
      <c r="FLW91" s="4"/>
      <c r="FLX91" s="4"/>
      <c r="FLY91" s="4"/>
      <c r="FLZ91" s="4"/>
      <c r="FMA91" s="4"/>
      <c r="FMB91" s="4"/>
      <c r="FMC91" s="4"/>
      <c r="FMD91" s="4"/>
      <c r="FME91" s="4"/>
      <c r="FMF91" s="4"/>
      <c r="FMG91" s="4"/>
      <c r="FMH91" s="4"/>
      <c r="FMI91" s="4"/>
      <c r="FMJ91" s="4"/>
      <c r="FMK91" s="4"/>
      <c r="FML91" s="4"/>
      <c r="FMM91" s="4"/>
      <c r="FMN91" s="4"/>
      <c r="FMO91" s="4"/>
      <c r="FMP91" s="4"/>
      <c r="FMQ91" s="4"/>
      <c r="FMR91" s="4"/>
      <c r="FMS91" s="4"/>
      <c r="FMT91" s="4"/>
      <c r="FMU91" s="4"/>
      <c r="FMV91" s="4"/>
      <c r="FMW91" s="4"/>
      <c r="FMX91" s="4"/>
      <c r="FMY91" s="4"/>
      <c r="FMZ91" s="4"/>
      <c r="FNA91" s="4"/>
      <c r="FNB91" s="4"/>
      <c r="FNC91" s="4"/>
      <c r="FND91" s="4"/>
      <c r="FNE91" s="4"/>
      <c r="FNF91" s="4"/>
      <c r="FNG91" s="4"/>
      <c r="FNH91" s="4"/>
      <c r="FNI91" s="4"/>
      <c r="FNJ91" s="4"/>
      <c r="FNK91" s="4"/>
      <c r="FNL91" s="4"/>
      <c r="FNM91" s="4"/>
      <c r="FNN91" s="4"/>
      <c r="FNO91" s="4"/>
      <c r="FNP91" s="4"/>
      <c r="FNQ91" s="4"/>
      <c r="FNR91" s="4"/>
      <c r="FNS91" s="4"/>
      <c r="FNT91" s="4"/>
      <c r="FNU91" s="4"/>
      <c r="FNV91" s="4"/>
      <c r="FNW91" s="4"/>
      <c r="FNX91" s="4"/>
      <c r="FNY91" s="4"/>
      <c r="FNZ91" s="4"/>
      <c r="FOA91" s="4"/>
      <c r="FOB91" s="4"/>
      <c r="FOC91" s="4"/>
      <c r="FOD91" s="4"/>
      <c r="FOE91" s="4"/>
      <c r="FOF91" s="4"/>
      <c r="FOG91" s="4"/>
      <c r="FOH91" s="4"/>
      <c r="FOI91" s="4"/>
      <c r="FOJ91" s="4"/>
      <c r="FOK91" s="4"/>
      <c r="FOL91" s="4"/>
      <c r="FOM91" s="4"/>
      <c r="FON91" s="4"/>
      <c r="FOO91" s="4"/>
      <c r="FOP91" s="4"/>
      <c r="FOQ91" s="4"/>
      <c r="FOR91" s="4"/>
      <c r="FOS91" s="4"/>
      <c r="FOT91" s="4"/>
      <c r="FOU91" s="4"/>
      <c r="FOV91" s="4"/>
      <c r="FOW91" s="4"/>
      <c r="FOX91" s="4"/>
      <c r="FOY91" s="4"/>
      <c r="FOZ91" s="4"/>
      <c r="FPA91" s="4"/>
      <c r="FPB91" s="4"/>
      <c r="FPC91" s="4"/>
      <c r="FPD91" s="4"/>
      <c r="FPE91" s="4"/>
      <c r="FPF91" s="4"/>
      <c r="FPG91" s="4"/>
      <c r="FPH91" s="4"/>
      <c r="FPI91" s="4"/>
      <c r="FPJ91" s="4"/>
      <c r="FPK91" s="4"/>
      <c r="FPL91" s="4"/>
      <c r="FPM91" s="4"/>
      <c r="FPN91" s="4"/>
      <c r="FPO91" s="4"/>
      <c r="FPP91" s="4"/>
      <c r="FPQ91" s="4"/>
      <c r="FPR91" s="4"/>
      <c r="FPS91" s="4"/>
      <c r="FPT91" s="4"/>
      <c r="FPU91" s="4"/>
      <c r="FPV91" s="4"/>
      <c r="FPW91" s="4"/>
      <c r="FPX91" s="4"/>
      <c r="FPY91" s="4"/>
      <c r="FPZ91" s="4"/>
      <c r="FQA91" s="4"/>
      <c r="FQB91" s="4"/>
      <c r="FQC91" s="4"/>
      <c r="FQD91" s="4"/>
      <c r="FQE91" s="4"/>
      <c r="FQF91" s="4"/>
      <c r="FQG91" s="4"/>
      <c r="FQH91" s="4"/>
      <c r="FQI91" s="4"/>
      <c r="FQJ91" s="4"/>
      <c r="FQK91" s="4"/>
      <c r="FQL91" s="4"/>
      <c r="FQM91" s="4"/>
      <c r="FQN91" s="4"/>
      <c r="FQO91" s="4"/>
      <c r="FQP91" s="4"/>
      <c r="FQQ91" s="4"/>
      <c r="FQR91" s="4"/>
      <c r="FQS91" s="4"/>
      <c r="FQT91" s="4"/>
      <c r="FQU91" s="4"/>
      <c r="FQV91" s="4"/>
      <c r="FQW91" s="4"/>
      <c r="FQX91" s="4"/>
      <c r="FQY91" s="4"/>
      <c r="FQZ91" s="4"/>
      <c r="FRA91" s="4"/>
      <c r="FRB91" s="4"/>
      <c r="FRC91" s="4"/>
      <c r="FRD91" s="4"/>
      <c r="FRE91" s="4"/>
      <c r="FRF91" s="4"/>
      <c r="FRG91" s="4"/>
      <c r="FRH91" s="4"/>
      <c r="FRI91" s="4"/>
      <c r="FRJ91" s="4"/>
      <c r="FRK91" s="4"/>
      <c r="FRL91" s="4"/>
      <c r="FRM91" s="4"/>
      <c r="FRN91" s="4"/>
      <c r="FRO91" s="4"/>
      <c r="FRP91" s="4"/>
      <c r="FRQ91" s="4"/>
      <c r="FRR91" s="4"/>
      <c r="FRS91" s="4"/>
      <c r="FRT91" s="4"/>
      <c r="FRU91" s="4"/>
      <c r="FRV91" s="4"/>
      <c r="FRW91" s="4"/>
      <c r="FRX91" s="4"/>
      <c r="FRY91" s="4"/>
      <c r="FRZ91" s="4"/>
      <c r="FSA91" s="4"/>
      <c r="FSB91" s="4"/>
      <c r="FSC91" s="4"/>
      <c r="FSD91" s="4"/>
      <c r="FSE91" s="4"/>
      <c r="FSF91" s="4"/>
      <c r="FSG91" s="4"/>
      <c r="FSH91" s="4"/>
      <c r="FSI91" s="4"/>
      <c r="FSJ91" s="4"/>
      <c r="FSK91" s="4"/>
      <c r="FSL91" s="4"/>
      <c r="FSM91" s="4"/>
      <c r="FSN91" s="4"/>
      <c r="FSO91" s="4"/>
      <c r="FSP91" s="4"/>
      <c r="FSQ91" s="4"/>
      <c r="FSR91" s="4"/>
      <c r="FSS91" s="4"/>
      <c r="FST91" s="4"/>
      <c r="FSU91" s="4"/>
      <c r="FSV91" s="4"/>
      <c r="FSW91" s="4"/>
      <c r="FSX91" s="4"/>
      <c r="FSY91" s="4"/>
      <c r="FSZ91" s="4"/>
      <c r="FTA91" s="4"/>
      <c r="FTB91" s="4"/>
      <c r="FTC91" s="4"/>
      <c r="FTD91" s="4"/>
      <c r="FTE91" s="4"/>
      <c r="FTF91" s="4"/>
      <c r="FTG91" s="4"/>
      <c r="FTH91" s="4"/>
      <c r="FTI91" s="4"/>
      <c r="FTJ91" s="4"/>
      <c r="FTK91" s="4"/>
      <c r="FTL91" s="4"/>
      <c r="FTM91" s="4"/>
      <c r="FTN91" s="4"/>
      <c r="FTO91" s="4"/>
      <c r="FTP91" s="4"/>
      <c r="FTQ91" s="4"/>
      <c r="FTR91" s="4"/>
      <c r="FTS91" s="4"/>
      <c r="FTT91" s="4"/>
      <c r="FTU91" s="4"/>
      <c r="FTV91" s="4"/>
      <c r="FTW91" s="4"/>
      <c r="FTX91" s="4"/>
      <c r="FTY91" s="4"/>
      <c r="FTZ91" s="4"/>
      <c r="FUA91" s="4"/>
      <c r="FUB91" s="4"/>
      <c r="FUC91" s="4"/>
      <c r="FUD91" s="4"/>
      <c r="FUE91" s="4"/>
      <c r="FUF91" s="4"/>
      <c r="FUG91" s="4"/>
      <c r="FUH91" s="4"/>
      <c r="FUI91" s="4"/>
      <c r="FUJ91" s="4"/>
      <c r="FUK91" s="4"/>
      <c r="FUL91" s="4"/>
      <c r="FUM91" s="4"/>
      <c r="FUN91" s="4"/>
      <c r="FUO91" s="4"/>
      <c r="FUP91" s="4"/>
      <c r="FUQ91" s="4"/>
      <c r="FUR91" s="4"/>
      <c r="FUS91" s="4"/>
      <c r="FUT91" s="4"/>
      <c r="FUU91" s="4"/>
      <c r="FUV91" s="4"/>
      <c r="FUW91" s="4"/>
      <c r="FUX91" s="4"/>
      <c r="FUY91" s="4"/>
      <c r="FUZ91" s="4"/>
      <c r="FVA91" s="4"/>
      <c r="FVB91" s="4"/>
      <c r="FVC91" s="4"/>
      <c r="FVD91" s="4"/>
      <c r="FVE91" s="4"/>
      <c r="FVF91" s="4"/>
      <c r="FVG91" s="4"/>
      <c r="FVH91" s="4"/>
      <c r="FVI91" s="4"/>
      <c r="FVJ91" s="4"/>
      <c r="FVK91" s="4"/>
      <c r="FVL91" s="4"/>
      <c r="FVM91" s="4"/>
      <c r="FVN91" s="4"/>
      <c r="FVO91" s="4"/>
      <c r="FVP91" s="4"/>
      <c r="FVQ91" s="4"/>
      <c r="FVR91" s="4"/>
      <c r="FVS91" s="4"/>
      <c r="FVT91" s="4"/>
      <c r="FVU91" s="4"/>
      <c r="FVV91" s="4"/>
      <c r="FVW91" s="4"/>
      <c r="FVX91" s="4"/>
      <c r="FVY91" s="4"/>
      <c r="FVZ91" s="4"/>
      <c r="FWA91" s="4"/>
      <c r="FWB91" s="4"/>
      <c r="FWC91" s="4"/>
      <c r="FWD91" s="4"/>
      <c r="FWE91" s="4"/>
      <c r="FWF91" s="4"/>
      <c r="FWG91" s="4"/>
      <c r="FWH91" s="4"/>
      <c r="FWI91" s="4"/>
      <c r="FWJ91" s="4"/>
      <c r="FWK91" s="4"/>
      <c r="FWL91" s="4"/>
      <c r="FWM91" s="4"/>
      <c r="FWN91" s="4"/>
      <c r="FWO91" s="4"/>
      <c r="FWP91" s="4"/>
      <c r="FWQ91" s="4"/>
      <c r="FWR91" s="4"/>
      <c r="FWS91" s="4"/>
      <c r="FWT91" s="4"/>
      <c r="FWU91" s="4"/>
      <c r="FWV91" s="4"/>
      <c r="FWW91" s="4"/>
      <c r="FWX91" s="4"/>
      <c r="FWY91" s="4"/>
      <c r="FWZ91" s="4"/>
      <c r="FXA91" s="4"/>
      <c r="FXB91" s="4"/>
      <c r="FXC91" s="4"/>
      <c r="FXD91" s="4"/>
      <c r="FXE91" s="4"/>
      <c r="FXF91" s="4"/>
      <c r="FXG91" s="4"/>
      <c r="FXH91" s="4"/>
      <c r="FXI91" s="4"/>
      <c r="FXJ91" s="4"/>
      <c r="FXK91" s="4"/>
      <c r="FXL91" s="4"/>
      <c r="FXM91" s="4"/>
      <c r="FXN91" s="4"/>
      <c r="FXO91" s="4"/>
      <c r="FXP91" s="4"/>
      <c r="FXQ91" s="4"/>
      <c r="FXR91" s="4"/>
      <c r="FXS91" s="4"/>
      <c r="FXT91" s="4"/>
      <c r="FXU91" s="4"/>
      <c r="FXV91" s="4"/>
      <c r="FXW91" s="4"/>
      <c r="FXX91" s="4"/>
      <c r="FXY91" s="4"/>
      <c r="FXZ91" s="4"/>
      <c r="FYA91" s="4"/>
      <c r="FYB91" s="4"/>
      <c r="FYC91" s="4"/>
      <c r="FYD91" s="4"/>
      <c r="FYE91" s="4"/>
      <c r="FYF91" s="4"/>
      <c r="FYG91" s="4"/>
      <c r="FYH91" s="4"/>
      <c r="FYI91" s="4"/>
      <c r="FYJ91" s="4"/>
      <c r="FYK91" s="4"/>
      <c r="FYL91" s="4"/>
      <c r="FYM91" s="4"/>
      <c r="FYN91" s="4"/>
      <c r="FYO91" s="4"/>
      <c r="FYP91" s="4"/>
      <c r="FYQ91" s="4"/>
      <c r="FYR91" s="4"/>
      <c r="FYS91" s="4"/>
      <c r="FYT91" s="4"/>
      <c r="FYU91" s="4"/>
      <c r="FYV91" s="4"/>
      <c r="FYW91" s="4"/>
      <c r="FYX91" s="4"/>
      <c r="FYY91" s="4"/>
      <c r="FYZ91" s="4"/>
      <c r="FZA91" s="4"/>
      <c r="FZB91" s="4"/>
      <c r="FZC91" s="4"/>
      <c r="FZD91" s="4"/>
      <c r="FZE91" s="4"/>
      <c r="FZF91" s="4"/>
      <c r="FZG91" s="4"/>
      <c r="FZH91" s="4"/>
      <c r="FZI91" s="4"/>
      <c r="FZJ91" s="4"/>
      <c r="FZK91" s="4"/>
      <c r="FZL91" s="4"/>
      <c r="FZM91" s="4"/>
      <c r="FZN91" s="4"/>
      <c r="FZO91" s="4"/>
      <c r="FZP91" s="4"/>
      <c r="FZQ91" s="4"/>
      <c r="FZR91" s="4"/>
      <c r="FZS91" s="4"/>
      <c r="FZT91" s="4"/>
      <c r="FZU91" s="4"/>
      <c r="FZV91" s="4"/>
      <c r="FZW91" s="4"/>
      <c r="FZX91" s="4"/>
      <c r="FZY91" s="4"/>
      <c r="FZZ91" s="4"/>
      <c r="GAA91" s="4"/>
      <c r="GAB91" s="4"/>
      <c r="GAC91" s="4"/>
      <c r="GAD91" s="4"/>
      <c r="GAE91" s="4"/>
      <c r="GAF91" s="4"/>
      <c r="GAG91" s="4"/>
      <c r="GAH91" s="4"/>
      <c r="GAI91" s="4"/>
      <c r="GAJ91" s="4"/>
      <c r="GAK91" s="4"/>
      <c r="GAL91" s="4"/>
      <c r="GAM91" s="4"/>
      <c r="GAN91" s="4"/>
      <c r="GAO91" s="4"/>
      <c r="GAP91" s="4"/>
      <c r="GAQ91" s="4"/>
      <c r="GAR91" s="4"/>
      <c r="GAS91" s="4"/>
      <c r="GAT91" s="4"/>
      <c r="GAU91" s="4"/>
      <c r="GAV91" s="4"/>
      <c r="GAW91" s="4"/>
      <c r="GAX91" s="4"/>
      <c r="GAY91" s="4"/>
      <c r="GAZ91" s="4"/>
      <c r="GBA91" s="4"/>
      <c r="GBB91" s="4"/>
      <c r="GBC91" s="4"/>
      <c r="GBD91" s="4"/>
      <c r="GBE91" s="4"/>
      <c r="GBF91" s="4"/>
      <c r="GBG91" s="4"/>
      <c r="GBH91" s="4"/>
      <c r="GBI91" s="4"/>
      <c r="GBJ91" s="4"/>
      <c r="GBK91" s="4"/>
      <c r="GBL91" s="4"/>
      <c r="GBM91" s="4"/>
      <c r="GBN91" s="4"/>
      <c r="GBO91" s="4"/>
      <c r="GBP91" s="4"/>
      <c r="GBQ91" s="4"/>
      <c r="GBR91" s="4"/>
      <c r="GBS91" s="4"/>
      <c r="GBT91" s="4"/>
      <c r="GBU91" s="4"/>
      <c r="GBV91" s="4"/>
      <c r="GBW91" s="4"/>
      <c r="GBX91" s="4"/>
      <c r="GBY91" s="4"/>
      <c r="GBZ91" s="4"/>
      <c r="GCA91" s="4"/>
      <c r="GCB91" s="4"/>
      <c r="GCC91" s="4"/>
      <c r="GCD91" s="4"/>
      <c r="GCE91" s="4"/>
      <c r="GCF91" s="4"/>
      <c r="GCG91" s="4"/>
      <c r="GCH91" s="4"/>
      <c r="GCI91" s="4"/>
      <c r="GCJ91" s="4"/>
      <c r="GCK91" s="4"/>
      <c r="GCL91" s="4"/>
      <c r="GCM91" s="4"/>
      <c r="GCN91" s="4"/>
      <c r="GCO91" s="4"/>
      <c r="GCP91" s="4"/>
      <c r="GCQ91" s="4"/>
      <c r="GCR91" s="4"/>
      <c r="GCS91" s="4"/>
      <c r="GCT91" s="4"/>
      <c r="GCU91" s="4"/>
      <c r="GCV91" s="4"/>
      <c r="GCW91" s="4"/>
      <c r="GCX91" s="4"/>
      <c r="GCY91" s="4"/>
      <c r="GCZ91" s="4"/>
      <c r="GDA91" s="4"/>
      <c r="GDB91" s="4"/>
      <c r="GDC91" s="4"/>
      <c r="GDD91" s="4"/>
      <c r="GDE91" s="4"/>
      <c r="GDF91" s="4"/>
      <c r="GDG91" s="4"/>
      <c r="GDH91" s="4"/>
      <c r="GDI91" s="4"/>
      <c r="GDJ91" s="4"/>
      <c r="GDK91" s="4"/>
      <c r="GDL91" s="4"/>
      <c r="GDM91" s="4"/>
      <c r="GDN91" s="4"/>
      <c r="GDO91" s="4"/>
      <c r="GDP91" s="4"/>
      <c r="GDQ91" s="4"/>
      <c r="GDR91" s="4"/>
      <c r="GDS91" s="4"/>
      <c r="GDT91" s="4"/>
      <c r="GDU91" s="4"/>
      <c r="GDV91" s="4"/>
      <c r="GDW91" s="4"/>
      <c r="GDX91" s="4"/>
      <c r="GDY91" s="4"/>
      <c r="GDZ91" s="4"/>
      <c r="GEA91" s="4"/>
      <c r="GEB91" s="4"/>
      <c r="GEC91" s="4"/>
      <c r="GED91" s="4"/>
      <c r="GEE91" s="4"/>
      <c r="GEF91" s="4"/>
      <c r="GEG91" s="4"/>
      <c r="GEH91" s="4"/>
      <c r="GEI91" s="4"/>
      <c r="GEJ91" s="4"/>
      <c r="GEK91" s="4"/>
      <c r="GEL91" s="4"/>
      <c r="GEM91" s="4"/>
      <c r="GEN91" s="4"/>
      <c r="GEO91" s="4"/>
      <c r="GEP91" s="4"/>
      <c r="GEQ91" s="4"/>
      <c r="GER91" s="4"/>
      <c r="GES91" s="4"/>
      <c r="GET91" s="4"/>
      <c r="GEU91" s="4"/>
      <c r="GEV91" s="4"/>
      <c r="GEW91" s="4"/>
      <c r="GEX91" s="4"/>
      <c r="GEY91" s="4"/>
      <c r="GEZ91" s="4"/>
      <c r="GFA91" s="4"/>
      <c r="GFB91" s="4"/>
      <c r="GFC91" s="4"/>
      <c r="GFD91" s="4"/>
      <c r="GFE91" s="4"/>
      <c r="GFF91" s="4"/>
      <c r="GFG91" s="4"/>
      <c r="GFH91" s="4"/>
      <c r="GFI91" s="4"/>
      <c r="GFJ91" s="4"/>
      <c r="GFK91" s="4"/>
      <c r="GFL91" s="4"/>
      <c r="GFM91" s="4"/>
      <c r="GFN91" s="4"/>
      <c r="GFO91" s="4"/>
      <c r="GFP91" s="4"/>
      <c r="GFQ91" s="4"/>
      <c r="GFR91" s="4"/>
      <c r="GFS91" s="4"/>
      <c r="GFT91" s="4"/>
      <c r="GFU91" s="4"/>
      <c r="GFV91" s="4"/>
      <c r="GFW91" s="4"/>
      <c r="GFX91" s="4"/>
      <c r="GFY91" s="4"/>
      <c r="GFZ91" s="4"/>
      <c r="GGA91" s="4"/>
      <c r="GGB91" s="4"/>
      <c r="GGC91" s="4"/>
      <c r="GGD91" s="4"/>
      <c r="GGE91" s="4"/>
      <c r="GGF91" s="4"/>
      <c r="GGG91" s="4"/>
      <c r="GGH91" s="4"/>
      <c r="GGI91" s="4"/>
      <c r="GGJ91" s="4"/>
      <c r="GGK91" s="4"/>
      <c r="GGL91" s="4"/>
      <c r="GGM91" s="4"/>
      <c r="GGN91" s="4"/>
      <c r="GGO91" s="4"/>
      <c r="GGP91" s="4"/>
      <c r="GGQ91" s="4"/>
      <c r="GGR91" s="4"/>
      <c r="GGS91" s="4"/>
      <c r="GGT91" s="4"/>
      <c r="GGU91" s="4"/>
      <c r="GGV91" s="4"/>
      <c r="GGW91" s="4"/>
      <c r="GGX91" s="4"/>
      <c r="GGY91" s="4"/>
      <c r="GGZ91" s="4"/>
      <c r="GHA91" s="4"/>
      <c r="GHB91" s="4"/>
      <c r="GHC91" s="4"/>
      <c r="GHD91" s="4"/>
      <c r="GHE91" s="4"/>
      <c r="GHF91" s="4"/>
      <c r="GHG91" s="4"/>
      <c r="GHH91" s="4"/>
      <c r="GHI91" s="4"/>
      <c r="GHJ91" s="4"/>
      <c r="GHK91" s="4"/>
      <c r="GHL91" s="4"/>
      <c r="GHM91" s="4"/>
      <c r="GHN91" s="4"/>
      <c r="GHO91" s="4"/>
      <c r="GHP91" s="4"/>
      <c r="GHQ91" s="4"/>
      <c r="GHR91" s="4"/>
      <c r="GHS91" s="4"/>
      <c r="GHT91" s="4"/>
      <c r="GHU91" s="4"/>
      <c r="GHV91" s="4"/>
      <c r="GHW91" s="4"/>
      <c r="GHX91" s="4"/>
      <c r="GHY91" s="4"/>
      <c r="GHZ91" s="4"/>
      <c r="GIA91" s="4"/>
      <c r="GIB91" s="4"/>
      <c r="GIC91" s="4"/>
      <c r="GID91" s="4"/>
      <c r="GIE91" s="4"/>
      <c r="GIF91" s="4"/>
      <c r="GIG91" s="4"/>
      <c r="GIH91" s="4"/>
      <c r="GII91" s="4"/>
      <c r="GIJ91" s="4"/>
      <c r="GIK91" s="4"/>
      <c r="GIL91" s="4"/>
      <c r="GIM91" s="4"/>
      <c r="GIN91" s="4"/>
      <c r="GIO91" s="4"/>
      <c r="GIP91" s="4"/>
      <c r="GIQ91" s="4"/>
      <c r="GIR91" s="4"/>
      <c r="GIS91" s="4"/>
      <c r="GIT91" s="4"/>
      <c r="GIU91" s="4"/>
      <c r="GIV91" s="4"/>
      <c r="GIW91" s="4"/>
      <c r="GIX91" s="4"/>
      <c r="GIY91" s="4"/>
      <c r="GIZ91" s="4"/>
      <c r="GJA91" s="4"/>
      <c r="GJB91" s="4"/>
      <c r="GJC91" s="4"/>
      <c r="GJD91" s="4"/>
      <c r="GJE91" s="4"/>
      <c r="GJF91" s="4"/>
      <c r="GJG91" s="4"/>
      <c r="GJH91" s="4"/>
      <c r="GJI91" s="4"/>
      <c r="GJJ91" s="4"/>
      <c r="GJK91" s="4"/>
      <c r="GJL91" s="4"/>
      <c r="GJM91" s="4"/>
      <c r="GJN91" s="4"/>
      <c r="GJO91" s="4"/>
      <c r="GJP91" s="4"/>
      <c r="GJQ91" s="4"/>
      <c r="GJR91" s="4"/>
      <c r="GJS91" s="4"/>
      <c r="GJT91" s="4"/>
      <c r="GJU91" s="4"/>
      <c r="GJV91" s="4"/>
      <c r="GJW91" s="4"/>
      <c r="GJX91" s="4"/>
      <c r="GJY91" s="4"/>
      <c r="GJZ91" s="4"/>
      <c r="GKA91" s="4"/>
      <c r="GKB91" s="4"/>
      <c r="GKC91" s="4"/>
      <c r="GKD91" s="4"/>
      <c r="GKE91" s="4"/>
      <c r="GKF91" s="4"/>
      <c r="GKG91" s="4"/>
      <c r="GKH91" s="4"/>
      <c r="GKI91" s="4"/>
      <c r="GKJ91" s="4"/>
      <c r="GKK91" s="4"/>
      <c r="GKL91" s="4"/>
      <c r="GKM91" s="4"/>
      <c r="GKN91" s="4"/>
      <c r="GKO91" s="4"/>
      <c r="GKP91" s="4"/>
      <c r="GKQ91" s="4"/>
      <c r="GKR91" s="4"/>
      <c r="GKS91" s="4"/>
      <c r="GKT91" s="4"/>
      <c r="GKU91" s="4"/>
      <c r="GKV91" s="4"/>
      <c r="GKW91" s="4"/>
      <c r="GKX91" s="4"/>
      <c r="GKY91" s="4"/>
      <c r="GKZ91" s="4"/>
      <c r="GLA91" s="4"/>
      <c r="GLB91" s="4"/>
      <c r="GLC91" s="4"/>
      <c r="GLD91" s="4"/>
      <c r="GLE91" s="4"/>
      <c r="GLF91" s="4"/>
      <c r="GLG91" s="4"/>
      <c r="GLH91" s="4"/>
      <c r="GLI91" s="4"/>
      <c r="GLJ91" s="4"/>
      <c r="GLK91" s="4"/>
      <c r="GLL91" s="4"/>
      <c r="GLM91" s="4"/>
      <c r="GLN91" s="4"/>
      <c r="GLO91" s="4"/>
      <c r="GLP91" s="4"/>
      <c r="GLQ91" s="4"/>
      <c r="GLR91" s="4"/>
      <c r="GLS91" s="4"/>
      <c r="GLT91" s="4"/>
      <c r="GLU91" s="4"/>
      <c r="GLV91" s="4"/>
      <c r="GLW91" s="4"/>
      <c r="GLX91" s="4"/>
      <c r="GLY91" s="4"/>
      <c r="GLZ91" s="4"/>
      <c r="GMA91" s="4"/>
      <c r="GMB91" s="4"/>
      <c r="GMC91" s="4"/>
      <c r="GMD91" s="4"/>
      <c r="GME91" s="4"/>
      <c r="GMF91" s="4"/>
      <c r="GMG91" s="4"/>
      <c r="GMH91" s="4"/>
      <c r="GMI91" s="4"/>
      <c r="GMJ91" s="4"/>
      <c r="GMK91" s="4"/>
      <c r="GML91" s="4"/>
      <c r="GMM91" s="4"/>
      <c r="GMN91" s="4"/>
      <c r="GMO91" s="4"/>
      <c r="GMP91" s="4"/>
      <c r="GMQ91" s="4"/>
      <c r="GMR91" s="4"/>
      <c r="GMS91" s="4"/>
      <c r="GMT91" s="4"/>
      <c r="GMU91" s="4"/>
      <c r="GMV91" s="4"/>
      <c r="GMW91" s="4"/>
      <c r="GMX91" s="4"/>
      <c r="GMY91" s="4"/>
      <c r="GMZ91" s="4"/>
      <c r="GNA91" s="4"/>
      <c r="GNB91" s="4"/>
      <c r="GNC91" s="4"/>
      <c r="GND91" s="4"/>
      <c r="GNE91" s="4"/>
      <c r="GNF91" s="4"/>
      <c r="GNG91" s="4"/>
      <c r="GNH91" s="4"/>
      <c r="GNI91" s="4"/>
      <c r="GNJ91" s="4"/>
      <c r="GNK91" s="4"/>
      <c r="GNL91" s="4"/>
      <c r="GNM91" s="4"/>
      <c r="GNN91" s="4"/>
      <c r="GNO91" s="4"/>
      <c r="GNP91" s="4"/>
      <c r="GNQ91" s="4"/>
      <c r="GNR91" s="4"/>
      <c r="GNS91" s="4"/>
      <c r="GNT91" s="4"/>
      <c r="GNU91" s="4"/>
      <c r="GNV91" s="4"/>
      <c r="GNW91" s="4"/>
      <c r="GNX91" s="4"/>
      <c r="GNY91" s="4"/>
      <c r="GNZ91" s="4"/>
      <c r="GOA91" s="4"/>
      <c r="GOB91" s="4"/>
      <c r="GOC91" s="4"/>
      <c r="GOD91" s="4"/>
      <c r="GOE91" s="4"/>
      <c r="GOF91" s="4"/>
      <c r="GOG91" s="4"/>
      <c r="GOH91" s="4"/>
      <c r="GOI91" s="4"/>
      <c r="GOJ91" s="4"/>
      <c r="GOK91" s="4"/>
      <c r="GOL91" s="4"/>
      <c r="GOM91" s="4"/>
      <c r="GON91" s="4"/>
      <c r="GOO91" s="4"/>
      <c r="GOP91" s="4"/>
      <c r="GOQ91" s="4"/>
      <c r="GOR91" s="4"/>
      <c r="GOS91" s="4"/>
      <c r="GOT91" s="4"/>
      <c r="GOU91" s="4"/>
      <c r="GOV91" s="4"/>
      <c r="GOW91" s="4"/>
      <c r="GOX91" s="4"/>
      <c r="GOY91" s="4"/>
      <c r="GOZ91" s="4"/>
      <c r="GPA91" s="4"/>
      <c r="GPB91" s="4"/>
      <c r="GPC91" s="4"/>
      <c r="GPD91" s="4"/>
      <c r="GPE91" s="4"/>
      <c r="GPF91" s="4"/>
      <c r="GPG91" s="4"/>
      <c r="GPH91" s="4"/>
      <c r="GPI91" s="4"/>
      <c r="GPJ91" s="4"/>
      <c r="GPK91" s="4"/>
      <c r="GPL91" s="4"/>
      <c r="GPM91" s="4"/>
      <c r="GPN91" s="4"/>
      <c r="GPO91" s="4"/>
      <c r="GPP91" s="4"/>
      <c r="GPQ91" s="4"/>
      <c r="GPR91" s="4"/>
      <c r="GPS91" s="4"/>
      <c r="GPT91" s="4"/>
      <c r="GPU91" s="4"/>
      <c r="GPV91" s="4"/>
      <c r="GPW91" s="4"/>
      <c r="GPX91" s="4"/>
      <c r="GPY91" s="4"/>
      <c r="GPZ91" s="4"/>
      <c r="GQA91" s="4"/>
      <c r="GQB91" s="4"/>
      <c r="GQC91" s="4"/>
      <c r="GQD91" s="4"/>
      <c r="GQE91" s="4"/>
      <c r="GQF91" s="4"/>
      <c r="GQG91" s="4"/>
      <c r="GQH91" s="4"/>
      <c r="GQI91" s="4"/>
      <c r="GQJ91" s="4"/>
      <c r="GQK91" s="4"/>
      <c r="GQL91" s="4"/>
      <c r="GQM91" s="4"/>
      <c r="GQN91" s="4"/>
      <c r="GQO91" s="4"/>
      <c r="GQP91" s="4"/>
      <c r="GQQ91" s="4"/>
      <c r="GQR91" s="4"/>
      <c r="GQS91" s="4"/>
      <c r="GQT91" s="4"/>
      <c r="GQU91" s="4"/>
      <c r="GQV91" s="4"/>
      <c r="GQW91" s="4"/>
      <c r="GQX91" s="4"/>
      <c r="GQY91" s="4"/>
      <c r="GQZ91" s="4"/>
      <c r="GRA91" s="4"/>
      <c r="GRB91" s="4"/>
      <c r="GRC91" s="4"/>
      <c r="GRD91" s="4"/>
      <c r="GRE91" s="4"/>
      <c r="GRF91" s="4"/>
      <c r="GRG91" s="4"/>
      <c r="GRH91" s="4"/>
      <c r="GRI91" s="4"/>
      <c r="GRJ91" s="4"/>
      <c r="GRK91" s="4"/>
      <c r="GRL91" s="4"/>
      <c r="GRM91" s="4"/>
      <c r="GRN91" s="4"/>
      <c r="GRO91" s="4"/>
      <c r="GRP91" s="4"/>
      <c r="GRQ91" s="4"/>
      <c r="GRR91" s="4"/>
      <c r="GRS91" s="4"/>
      <c r="GRT91" s="4"/>
      <c r="GRU91" s="4"/>
      <c r="GRV91" s="4"/>
      <c r="GRW91" s="4"/>
      <c r="GRX91" s="4"/>
      <c r="GRY91" s="4"/>
      <c r="GRZ91" s="4"/>
      <c r="GSA91" s="4"/>
      <c r="GSB91" s="4"/>
      <c r="GSC91" s="4"/>
      <c r="GSD91" s="4"/>
      <c r="GSE91" s="4"/>
      <c r="GSF91" s="4"/>
      <c r="GSG91" s="4"/>
      <c r="GSH91" s="4"/>
      <c r="GSI91" s="4"/>
      <c r="GSJ91" s="4"/>
      <c r="GSK91" s="4"/>
      <c r="GSL91" s="4"/>
      <c r="GSM91" s="4"/>
      <c r="GSN91" s="4"/>
      <c r="GSO91" s="4"/>
      <c r="GSP91" s="4"/>
      <c r="GSQ91" s="4"/>
      <c r="GSR91" s="4"/>
      <c r="GSS91" s="4"/>
      <c r="GST91" s="4"/>
      <c r="GSU91" s="4"/>
      <c r="GSV91" s="4"/>
      <c r="GSW91" s="4"/>
      <c r="GSX91" s="4"/>
      <c r="GSY91" s="4"/>
      <c r="GSZ91" s="4"/>
      <c r="GTA91" s="4"/>
      <c r="GTB91" s="4"/>
      <c r="GTC91" s="4"/>
      <c r="GTD91" s="4"/>
      <c r="GTE91" s="4"/>
      <c r="GTF91" s="4"/>
      <c r="GTG91" s="4"/>
      <c r="GTH91" s="4"/>
      <c r="GTI91" s="4"/>
      <c r="GTJ91" s="4"/>
      <c r="GTK91" s="4"/>
      <c r="GTL91" s="4"/>
      <c r="GTM91" s="4"/>
      <c r="GTN91" s="4"/>
      <c r="GTO91" s="4"/>
      <c r="GTP91" s="4"/>
      <c r="GTQ91" s="4"/>
      <c r="GTR91" s="4"/>
      <c r="GTS91" s="4"/>
      <c r="GTT91" s="4"/>
      <c r="GTU91" s="4"/>
      <c r="GTV91" s="4"/>
      <c r="GTW91" s="4"/>
      <c r="GTX91" s="4"/>
      <c r="GTY91" s="4"/>
      <c r="GTZ91" s="4"/>
      <c r="GUA91" s="4"/>
      <c r="GUB91" s="4"/>
      <c r="GUC91" s="4"/>
      <c r="GUD91" s="4"/>
      <c r="GUE91" s="4"/>
      <c r="GUF91" s="4"/>
      <c r="GUG91" s="4"/>
      <c r="GUH91" s="4"/>
      <c r="GUI91" s="4"/>
      <c r="GUJ91" s="4"/>
      <c r="GUK91" s="4"/>
      <c r="GUL91" s="4"/>
      <c r="GUM91" s="4"/>
      <c r="GUN91" s="4"/>
      <c r="GUO91" s="4"/>
      <c r="GUP91" s="4"/>
      <c r="GUQ91" s="4"/>
      <c r="GUR91" s="4"/>
      <c r="GUS91" s="4"/>
      <c r="GUT91" s="4"/>
      <c r="GUU91" s="4"/>
      <c r="GUV91" s="4"/>
      <c r="GUW91" s="4"/>
      <c r="GUX91" s="4"/>
      <c r="GUY91" s="4"/>
      <c r="GUZ91" s="4"/>
      <c r="GVA91" s="4"/>
      <c r="GVB91" s="4"/>
      <c r="GVC91" s="4"/>
      <c r="GVD91" s="4"/>
      <c r="GVE91" s="4"/>
      <c r="GVF91" s="4"/>
      <c r="GVG91" s="4"/>
      <c r="GVH91" s="4"/>
      <c r="GVI91" s="4"/>
      <c r="GVJ91" s="4"/>
      <c r="GVK91" s="4"/>
      <c r="GVL91" s="4"/>
      <c r="GVM91" s="4"/>
      <c r="GVN91" s="4"/>
      <c r="GVO91" s="4"/>
      <c r="GVP91" s="4"/>
      <c r="GVQ91" s="4"/>
      <c r="GVR91" s="4"/>
      <c r="GVS91" s="4"/>
      <c r="GVT91" s="4"/>
      <c r="GVU91" s="4"/>
      <c r="GVV91" s="4"/>
      <c r="GVW91" s="4"/>
      <c r="GVX91" s="4"/>
      <c r="GVY91" s="4"/>
      <c r="GVZ91" s="4"/>
      <c r="GWA91" s="4"/>
      <c r="GWB91" s="4"/>
      <c r="GWC91" s="4"/>
      <c r="GWD91" s="4"/>
      <c r="GWE91" s="4"/>
      <c r="GWF91" s="4"/>
      <c r="GWG91" s="4"/>
      <c r="GWH91" s="4"/>
      <c r="GWI91" s="4"/>
      <c r="GWJ91" s="4"/>
      <c r="GWK91" s="4"/>
      <c r="GWL91" s="4"/>
      <c r="GWM91" s="4"/>
      <c r="GWN91" s="4"/>
      <c r="GWO91" s="4"/>
      <c r="GWP91" s="4"/>
      <c r="GWQ91" s="4"/>
      <c r="GWR91" s="4"/>
      <c r="GWS91" s="4"/>
      <c r="GWT91" s="4"/>
      <c r="GWU91" s="4"/>
      <c r="GWV91" s="4"/>
      <c r="GWW91" s="4"/>
      <c r="GWX91" s="4"/>
      <c r="GWY91" s="4"/>
      <c r="GWZ91" s="4"/>
      <c r="GXA91" s="4"/>
      <c r="GXB91" s="4"/>
      <c r="GXC91" s="4"/>
      <c r="GXD91" s="4"/>
      <c r="GXE91" s="4"/>
      <c r="GXF91" s="4"/>
      <c r="GXG91" s="4"/>
      <c r="GXH91" s="4"/>
      <c r="GXI91" s="4"/>
      <c r="GXJ91" s="4"/>
      <c r="GXK91" s="4"/>
      <c r="GXL91" s="4"/>
      <c r="GXM91" s="4"/>
      <c r="GXN91" s="4"/>
      <c r="GXO91" s="4"/>
      <c r="GXP91" s="4"/>
      <c r="GXQ91" s="4"/>
      <c r="GXR91" s="4"/>
      <c r="GXS91" s="4"/>
      <c r="GXT91" s="4"/>
      <c r="GXU91" s="4"/>
      <c r="GXV91" s="4"/>
      <c r="GXW91" s="4"/>
      <c r="GXX91" s="4"/>
      <c r="GXY91" s="4"/>
      <c r="GXZ91" s="4"/>
      <c r="GYA91" s="4"/>
      <c r="GYB91" s="4"/>
      <c r="GYC91" s="4"/>
      <c r="GYD91" s="4"/>
      <c r="GYE91" s="4"/>
      <c r="GYF91" s="4"/>
      <c r="GYG91" s="4"/>
      <c r="GYH91" s="4"/>
      <c r="GYI91" s="4"/>
      <c r="GYJ91" s="4"/>
      <c r="GYK91" s="4"/>
      <c r="GYL91" s="4"/>
      <c r="GYM91" s="4"/>
      <c r="GYN91" s="4"/>
      <c r="GYO91" s="4"/>
      <c r="GYP91" s="4"/>
      <c r="GYQ91" s="4"/>
      <c r="GYR91" s="4"/>
      <c r="GYS91" s="4"/>
      <c r="GYT91" s="4"/>
      <c r="GYU91" s="4"/>
      <c r="GYV91" s="4"/>
      <c r="GYW91" s="4"/>
      <c r="GYX91" s="4"/>
      <c r="GYY91" s="4"/>
      <c r="GYZ91" s="4"/>
      <c r="GZA91" s="4"/>
      <c r="GZB91" s="4"/>
      <c r="GZC91" s="4"/>
      <c r="GZD91" s="4"/>
      <c r="GZE91" s="4"/>
      <c r="GZF91" s="4"/>
      <c r="GZG91" s="4"/>
      <c r="GZH91" s="4"/>
      <c r="GZI91" s="4"/>
      <c r="GZJ91" s="4"/>
      <c r="GZK91" s="4"/>
      <c r="GZL91" s="4"/>
      <c r="GZM91" s="4"/>
      <c r="GZN91" s="4"/>
      <c r="GZO91" s="4"/>
      <c r="GZP91" s="4"/>
      <c r="GZQ91" s="4"/>
      <c r="GZR91" s="4"/>
      <c r="GZS91" s="4"/>
      <c r="GZT91" s="4"/>
      <c r="GZU91" s="4"/>
      <c r="GZV91" s="4"/>
      <c r="GZW91" s="4"/>
      <c r="GZX91" s="4"/>
      <c r="GZY91" s="4"/>
      <c r="GZZ91" s="4"/>
      <c r="HAA91" s="4"/>
      <c r="HAB91" s="4"/>
      <c r="HAC91" s="4"/>
      <c r="HAD91" s="4"/>
      <c r="HAE91" s="4"/>
      <c r="HAF91" s="4"/>
      <c r="HAG91" s="4"/>
      <c r="HAH91" s="4"/>
      <c r="HAI91" s="4"/>
      <c r="HAJ91" s="4"/>
      <c r="HAK91" s="4"/>
      <c r="HAL91" s="4"/>
      <c r="HAM91" s="4"/>
      <c r="HAN91" s="4"/>
      <c r="HAO91" s="4"/>
      <c r="HAP91" s="4"/>
      <c r="HAQ91" s="4"/>
      <c r="HAR91" s="4"/>
      <c r="HAS91" s="4"/>
      <c r="HAT91" s="4"/>
      <c r="HAU91" s="4"/>
      <c r="HAV91" s="4"/>
      <c r="HAW91" s="4"/>
      <c r="HAX91" s="4"/>
      <c r="HAY91" s="4"/>
      <c r="HAZ91" s="4"/>
      <c r="HBA91" s="4"/>
      <c r="HBB91" s="4"/>
      <c r="HBC91" s="4"/>
      <c r="HBD91" s="4"/>
      <c r="HBE91" s="4"/>
      <c r="HBF91" s="4"/>
      <c r="HBG91" s="4"/>
      <c r="HBH91" s="4"/>
      <c r="HBI91" s="4"/>
      <c r="HBJ91" s="4"/>
      <c r="HBK91" s="4"/>
      <c r="HBL91" s="4"/>
      <c r="HBM91" s="4"/>
      <c r="HBN91" s="4"/>
      <c r="HBO91" s="4"/>
      <c r="HBP91" s="4"/>
      <c r="HBQ91" s="4"/>
      <c r="HBR91" s="4"/>
      <c r="HBS91" s="4"/>
      <c r="HBT91" s="4"/>
      <c r="HBU91" s="4"/>
      <c r="HBV91" s="4"/>
      <c r="HBW91" s="4"/>
      <c r="HBX91" s="4"/>
      <c r="HBY91" s="4"/>
      <c r="HBZ91" s="4"/>
      <c r="HCA91" s="4"/>
      <c r="HCB91" s="4"/>
      <c r="HCC91" s="4"/>
      <c r="HCD91" s="4"/>
      <c r="HCE91" s="4"/>
      <c r="HCF91" s="4"/>
      <c r="HCG91" s="4"/>
      <c r="HCH91" s="4"/>
      <c r="HCI91" s="4"/>
      <c r="HCJ91" s="4"/>
      <c r="HCK91" s="4"/>
      <c r="HCL91" s="4"/>
      <c r="HCM91" s="4"/>
      <c r="HCN91" s="4"/>
      <c r="HCO91" s="4"/>
      <c r="HCP91" s="4"/>
      <c r="HCQ91" s="4"/>
      <c r="HCR91" s="4"/>
      <c r="HCS91" s="4"/>
      <c r="HCT91" s="4"/>
      <c r="HCU91" s="4"/>
      <c r="HCV91" s="4"/>
      <c r="HCW91" s="4"/>
      <c r="HCX91" s="4"/>
      <c r="HCY91" s="4"/>
      <c r="HCZ91" s="4"/>
      <c r="HDA91" s="4"/>
      <c r="HDB91" s="4"/>
      <c r="HDC91" s="4"/>
      <c r="HDD91" s="4"/>
      <c r="HDE91" s="4"/>
      <c r="HDF91" s="4"/>
      <c r="HDG91" s="4"/>
      <c r="HDH91" s="4"/>
      <c r="HDI91" s="4"/>
      <c r="HDJ91" s="4"/>
      <c r="HDK91" s="4"/>
      <c r="HDL91" s="4"/>
      <c r="HDM91" s="4"/>
      <c r="HDN91" s="4"/>
      <c r="HDO91" s="4"/>
      <c r="HDP91" s="4"/>
      <c r="HDQ91" s="4"/>
      <c r="HDR91" s="4"/>
      <c r="HDS91" s="4"/>
      <c r="HDT91" s="4"/>
      <c r="HDU91" s="4"/>
      <c r="HDV91" s="4"/>
      <c r="HDW91" s="4"/>
      <c r="HDX91" s="4"/>
      <c r="HDY91" s="4"/>
      <c r="HDZ91" s="4"/>
      <c r="HEA91" s="4"/>
      <c r="HEB91" s="4"/>
      <c r="HEC91" s="4"/>
      <c r="HED91" s="4"/>
      <c r="HEE91" s="4"/>
      <c r="HEF91" s="4"/>
      <c r="HEG91" s="4"/>
      <c r="HEH91" s="4"/>
      <c r="HEI91" s="4"/>
      <c r="HEJ91" s="4"/>
      <c r="HEK91" s="4"/>
      <c r="HEL91" s="4"/>
      <c r="HEM91" s="4"/>
      <c r="HEN91" s="4"/>
      <c r="HEO91" s="4"/>
      <c r="HEP91" s="4"/>
      <c r="HEQ91" s="4"/>
      <c r="HER91" s="4"/>
      <c r="HES91" s="4"/>
      <c r="HET91" s="4"/>
      <c r="HEU91" s="4"/>
      <c r="HEV91" s="4"/>
      <c r="HEW91" s="4"/>
      <c r="HEX91" s="4"/>
      <c r="HEY91" s="4"/>
      <c r="HEZ91" s="4"/>
      <c r="HFA91" s="4"/>
      <c r="HFB91" s="4"/>
      <c r="HFC91" s="4"/>
      <c r="HFD91" s="4"/>
      <c r="HFE91" s="4"/>
      <c r="HFF91" s="4"/>
      <c r="HFG91" s="4"/>
      <c r="HFH91" s="4"/>
      <c r="HFI91" s="4"/>
      <c r="HFJ91" s="4"/>
      <c r="HFK91" s="4"/>
      <c r="HFL91" s="4"/>
      <c r="HFM91" s="4"/>
      <c r="HFN91" s="4"/>
      <c r="HFO91" s="4"/>
      <c r="HFP91" s="4"/>
      <c r="HFQ91" s="4"/>
      <c r="HFR91" s="4"/>
      <c r="HFS91" s="4"/>
      <c r="HFT91" s="4"/>
      <c r="HFU91" s="4"/>
      <c r="HFV91" s="4"/>
      <c r="HFW91" s="4"/>
      <c r="HFX91" s="4"/>
      <c r="HFY91" s="4"/>
      <c r="HFZ91" s="4"/>
      <c r="HGA91" s="4"/>
      <c r="HGB91" s="4"/>
      <c r="HGC91" s="4"/>
      <c r="HGD91" s="4"/>
      <c r="HGE91" s="4"/>
      <c r="HGF91" s="4"/>
      <c r="HGG91" s="4"/>
      <c r="HGH91" s="4"/>
      <c r="HGI91" s="4"/>
      <c r="HGJ91" s="4"/>
      <c r="HGK91" s="4"/>
      <c r="HGL91" s="4"/>
      <c r="HGM91" s="4"/>
      <c r="HGN91" s="4"/>
      <c r="HGO91" s="4"/>
      <c r="HGP91" s="4"/>
      <c r="HGQ91" s="4"/>
      <c r="HGR91" s="4"/>
      <c r="HGS91" s="4"/>
      <c r="HGT91" s="4"/>
      <c r="HGU91" s="4"/>
      <c r="HGV91" s="4"/>
      <c r="HGW91" s="4"/>
      <c r="HGX91" s="4"/>
      <c r="HGY91" s="4"/>
      <c r="HGZ91" s="4"/>
      <c r="HHA91" s="4"/>
      <c r="HHB91" s="4"/>
      <c r="HHC91" s="4"/>
      <c r="HHD91" s="4"/>
      <c r="HHE91" s="4"/>
      <c r="HHF91" s="4"/>
      <c r="HHG91" s="4"/>
      <c r="HHH91" s="4"/>
      <c r="HHI91" s="4"/>
      <c r="HHJ91" s="4"/>
      <c r="HHK91" s="4"/>
      <c r="HHL91" s="4"/>
      <c r="HHM91" s="4"/>
      <c r="HHN91" s="4"/>
      <c r="HHO91" s="4"/>
      <c r="HHP91" s="4"/>
      <c r="HHQ91" s="4"/>
      <c r="HHR91" s="4"/>
      <c r="HHS91" s="4"/>
      <c r="HHT91" s="4"/>
      <c r="HHU91" s="4"/>
      <c r="HHV91" s="4"/>
      <c r="HHW91" s="4"/>
      <c r="HHX91" s="4"/>
      <c r="HHY91" s="4"/>
      <c r="HHZ91" s="4"/>
      <c r="HIA91" s="4"/>
      <c r="HIB91" s="4"/>
      <c r="HIC91" s="4"/>
      <c r="HID91" s="4"/>
      <c r="HIE91" s="4"/>
      <c r="HIF91" s="4"/>
      <c r="HIG91" s="4"/>
      <c r="HIH91" s="4"/>
      <c r="HII91" s="4"/>
      <c r="HIJ91" s="4"/>
      <c r="HIK91" s="4"/>
      <c r="HIL91" s="4"/>
      <c r="HIM91" s="4"/>
      <c r="HIN91" s="4"/>
      <c r="HIO91" s="4"/>
      <c r="HIP91" s="4"/>
      <c r="HIQ91" s="4"/>
      <c r="HIR91" s="4"/>
      <c r="HIS91" s="4"/>
      <c r="HIT91" s="4"/>
      <c r="HIU91" s="4"/>
      <c r="HIV91" s="4"/>
      <c r="HIW91" s="4"/>
      <c r="HIX91" s="4"/>
      <c r="HIY91" s="4"/>
      <c r="HIZ91" s="4"/>
      <c r="HJA91" s="4"/>
      <c r="HJB91" s="4"/>
      <c r="HJC91" s="4"/>
      <c r="HJD91" s="4"/>
      <c r="HJE91" s="4"/>
      <c r="HJF91" s="4"/>
      <c r="HJG91" s="4"/>
      <c r="HJH91" s="4"/>
      <c r="HJI91" s="4"/>
      <c r="HJJ91" s="4"/>
      <c r="HJK91" s="4"/>
      <c r="HJL91" s="4"/>
      <c r="HJM91" s="4"/>
      <c r="HJN91" s="4"/>
      <c r="HJO91" s="4"/>
      <c r="HJP91" s="4"/>
      <c r="HJQ91" s="4"/>
      <c r="HJR91" s="4"/>
      <c r="HJS91" s="4"/>
      <c r="HJT91" s="4"/>
      <c r="HJU91" s="4"/>
      <c r="HJV91" s="4"/>
      <c r="HJW91" s="4"/>
      <c r="HJX91" s="4"/>
      <c r="HJY91" s="4"/>
      <c r="HJZ91" s="4"/>
      <c r="HKA91" s="4"/>
      <c r="HKB91" s="4"/>
      <c r="HKC91" s="4"/>
      <c r="HKD91" s="4"/>
      <c r="HKE91" s="4"/>
      <c r="HKF91" s="4"/>
      <c r="HKG91" s="4"/>
      <c r="HKH91" s="4"/>
      <c r="HKI91" s="4"/>
      <c r="HKJ91" s="4"/>
      <c r="HKK91" s="4"/>
      <c r="HKL91" s="4"/>
      <c r="HKM91" s="4"/>
      <c r="HKN91" s="4"/>
      <c r="HKO91" s="4"/>
      <c r="HKP91" s="4"/>
      <c r="HKQ91" s="4"/>
      <c r="HKR91" s="4"/>
      <c r="HKS91" s="4"/>
      <c r="HKT91" s="4"/>
      <c r="HKU91" s="4"/>
      <c r="HKV91" s="4"/>
      <c r="HKW91" s="4"/>
      <c r="HKX91" s="4"/>
      <c r="HKY91" s="4"/>
      <c r="HKZ91" s="4"/>
      <c r="HLA91" s="4"/>
      <c r="HLB91" s="4"/>
      <c r="HLC91" s="4"/>
      <c r="HLD91" s="4"/>
      <c r="HLE91" s="4"/>
      <c r="HLF91" s="4"/>
      <c r="HLG91" s="4"/>
      <c r="HLH91" s="4"/>
      <c r="HLI91" s="4"/>
      <c r="HLJ91" s="4"/>
      <c r="HLK91" s="4"/>
      <c r="HLL91" s="4"/>
      <c r="HLM91" s="4"/>
      <c r="HLN91" s="4"/>
      <c r="HLO91" s="4"/>
      <c r="HLP91" s="4"/>
      <c r="HLQ91" s="4"/>
      <c r="HLR91" s="4"/>
      <c r="HLS91" s="4"/>
      <c r="HLT91" s="4"/>
      <c r="HLU91" s="4"/>
      <c r="HLV91" s="4"/>
      <c r="HLW91" s="4"/>
      <c r="HLX91" s="4"/>
      <c r="HLY91" s="4"/>
      <c r="HLZ91" s="4"/>
      <c r="HMA91" s="4"/>
      <c r="HMB91" s="4"/>
      <c r="HMC91" s="4"/>
      <c r="HMD91" s="4"/>
      <c r="HME91" s="4"/>
      <c r="HMF91" s="4"/>
      <c r="HMG91" s="4"/>
      <c r="HMH91" s="4"/>
      <c r="HMI91" s="4"/>
      <c r="HMJ91" s="4"/>
      <c r="HMK91" s="4"/>
      <c r="HML91" s="4"/>
      <c r="HMM91" s="4"/>
      <c r="HMN91" s="4"/>
      <c r="HMO91" s="4"/>
      <c r="HMP91" s="4"/>
      <c r="HMQ91" s="4"/>
      <c r="HMR91" s="4"/>
      <c r="HMS91" s="4"/>
      <c r="HMT91" s="4"/>
      <c r="HMU91" s="4"/>
      <c r="HMV91" s="4"/>
      <c r="HMW91" s="4"/>
      <c r="HMX91" s="4"/>
      <c r="HMY91" s="4"/>
      <c r="HMZ91" s="4"/>
      <c r="HNA91" s="4"/>
      <c r="HNB91" s="4"/>
      <c r="HNC91" s="4"/>
      <c r="HND91" s="4"/>
      <c r="HNE91" s="4"/>
      <c r="HNF91" s="4"/>
      <c r="HNG91" s="4"/>
      <c r="HNH91" s="4"/>
      <c r="HNI91" s="4"/>
      <c r="HNJ91" s="4"/>
      <c r="HNK91" s="4"/>
      <c r="HNL91" s="4"/>
      <c r="HNM91" s="4"/>
      <c r="HNN91" s="4"/>
      <c r="HNO91" s="4"/>
      <c r="HNP91" s="4"/>
      <c r="HNQ91" s="4"/>
      <c r="HNR91" s="4"/>
      <c r="HNS91" s="4"/>
      <c r="HNT91" s="4"/>
      <c r="HNU91" s="4"/>
      <c r="HNV91" s="4"/>
      <c r="HNW91" s="4"/>
      <c r="HNX91" s="4"/>
      <c r="HNY91" s="4"/>
      <c r="HNZ91" s="4"/>
      <c r="HOA91" s="4"/>
      <c r="HOB91" s="4"/>
      <c r="HOC91" s="4"/>
      <c r="HOD91" s="4"/>
      <c r="HOE91" s="4"/>
      <c r="HOF91" s="4"/>
      <c r="HOG91" s="4"/>
      <c r="HOH91" s="4"/>
      <c r="HOI91" s="4"/>
      <c r="HOJ91" s="4"/>
      <c r="HOK91" s="4"/>
      <c r="HOL91" s="4"/>
      <c r="HOM91" s="4"/>
      <c r="HON91" s="4"/>
      <c r="HOO91" s="4"/>
      <c r="HOP91" s="4"/>
      <c r="HOQ91" s="4"/>
      <c r="HOR91" s="4"/>
      <c r="HOS91" s="4"/>
      <c r="HOT91" s="4"/>
      <c r="HOU91" s="4"/>
      <c r="HOV91" s="4"/>
      <c r="HOW91" s="4"/>
      <c r="HOX91" s="4"/>
      <c r="HOY91" s="4"/>
      <c r="HOZ91" s="4"/>
      <c r="HPA91" s="4"/>
      <c r="HPB91" s="4"/>
      <c r="HPC91" s="4"/>
      <c r="HPD91" s="4"/>
      <c r="HPE91" s="4"/>
      <c r="HPF91" s="4"/>
      <c r="HPG91" s="4"/>
      <c r="HPH91" s="4"/>
      <c r="HPI91" s="4"/>
      <c r="HPJ91" s="4"/>
      <c r="HPK91" s="4"/>
      <c r="HPL91" s="4"/>
      <c r="HPM91" s="4"/>
      <c r="HPN91" s="4"/>
      <c r="HPO91" s="4"/>
      <c r="HPP91" s="4"/>
      <c r="HPQ91" s="4"/>
      <c r="HPR91" s="4"/>
      <c r="HPS91" s="4"/>
      <c r="HPT91" s="4"/>
      <c r="HPU91" s="4"/>
      <c r="HPV91" s="4"/>
      <c r="HPW91" s="4"/>
      <c r="HPX91" s="4"/>
      <c r="HPY91" s="4"/>
      <c r="HPZ91" s="4"/>
      <c r="HQA91" s="4"/>
      <c r="HQB91" s="4"/>
      <c r="HQC91" s="4"/>
      <c r="HQD91" s="4"/>
      <c r="HQE91" s="4"/>
      <c r="HQF91" s="4"/>
      <c r="HQG91" s="4"/>
      <c r="HQH91" s="4"/>
      <c r="HQI91" s="4"/>
      <c r="HQJ91" s="4"/>
      <c r="HQK91" s="4"/>
      <c r="HQL91" s="4"/>
      <c r="HQM91" s="4"/>
      <c r="HQN91" s="4"/>
      <c r="HQO91" s="4"/>
      <c r="HQP91" s="4"/>
      <c r="HQQ91" s="4"/>
      <c r="HQR91" s="4"/>
      <c r="HQS91" s="4"/>
      <c r="HQT91" s="4"/>
      <c r="HQU91" s="4"/>
      <c r="HQV91" s="4"/>
      <c r="HQW91" s="4"/>
      <c r="HQX91" s="4"/>
      <c r="HQY91" s="4"/>
      <c r="HQZ91" s="4"/>
      <c r="HRA91" s="4"/>
      <c r="HRB91" s="4"/>
      <c r="HRC91" s="4"/>
      <c r="HRD91" s="4"/>
      <c r="HRE91" s="4"/>
      <c r="HRF91" s="4"/>
      <c r="HRG91" s="4"/>
      <c r="HRH91" s="4"/>
      <c r="HRI91" s="4"/>
      <c r="HRJ91" s="4"/>
      <c r="HRK91" s="4"/>
      <c r="HRL91" s="4"/>
      <c r="HRM91" s="4"/>
      <c r="HRN91" s="4"/>
      <c r="HRO91" s="4"/>
      <c r="HRP91" s="4"/>
      <c r="HRQ91" s="4"/>
      <c r="HRR91" s="4"/>
      <c r="HRS91" s="4"/>
      <c r="HRT91" s="4"/>
      <c r="HRU91" s="4"/>
      <c r="HRV91" s="4"/>
      <c r="HRW91" s="4"/>
      <c r="HRX91" s="4"/>
      <c r="HRY91" s="4"/>
      <c r="HRZ91" s="4"/>
      <c r="HSA91" s="4"/>
      <c r="HSB91" s="4"/>
      <c r="HSC91" s="4"/>
      <c r="HSD91" s="4"/>
      <c r="HSE91" s="4"/>
      <c r="HSF91" s="4"/>
      <c r="HSG91" s="4"/>
      <c r="HSH91" s="4"/>
      <c r="HSI91" s="4"/>
      <c r="HSJ91" s="4"/>
      <c r="HSK91" s="4"/>
      <c r="HSL91" s="4"/>
      <c r="HSM91" s="4"/>
      <c r="HSN91" s="4"/>
      <c r="HSO91" s="4"/>
      <c r="HSP91" s="4"/>
      <c r="HSQ91" s="4"/>
      <c r="HSR91" s="4"/>
      <c r="HSS91" s="4"/>
      <c r="HST91" s="4"/>
      <c r="HSU91" s="4"/>
      <c r="HSV91" s="4"/>
      <c r="HSW91" s="4"/>
      <c r="HSX91" s="4"/>
      <c r="HSY91" s="4"/>
      <c r="HSZ91" s="4"/>
      <c r="HTA91" s="4"/>
      <c r="HTB91" s="4"/>
      <c r="HTC91" s="4"/>
      <c r="HTD91" s="4"/>
      <c r="HTE91" s="4"/>
      <c r="HTF91" s="4"/>
      <c r="HTG91" s="4"/>
      <c r="HTH91" s="4"/>
      <c r="HTI91" s="4"/>
      <c r="HTJ91" s="4"/>
      <c r="HTK91" s="4"/>
      <c r="HTL91" s="4"/>
      <c r="HTM91" s="4"/>
      <c r="HTN91" s="4"/>
      <c r="HTO91" s="4"/>
      <c r="HTP91" s="4"/>
      <c r="HTQ91" s="4"/>
      <c r="HTR91" s="4"/>
      <c r="HTS91" s="4"/>
      <c r="HTT91" s="4"/>
      <c r="HTU91" s="4"/>
      <c r="HTV91" s="4"/>
      <c r="HTW91" s="4"/>
      <c r="HTX91" s="4"/>
      <c r="HTY91" s="4"/>
      <c r="HTZ91" s="4"/>
      <c r="HUA91" s="4"/>
      <c r="HUB91" s="4"/>
      <c r="HUC91" s="4"/>
      <c r="HUD91" s="4"/>
      <c r="HUE91" s="4"/>
      <c r="HUF91" s="4"/>
      <c r="HUG91" s="4"/>
      <c r="HUH91" s="4"/>
      <c r="HUI91" s="4"/>
      <c r="HUJ91" s="4"/>
      <c r="HUK91" s="4"/>
      <c r="HUL91" s="4"/>
      <c r="HUM91" s="4"/>
      <c r="HUN91" s="4"/>
      <c r="HUO91" s="4"/>
      <c r="HUP91" s="4"/>
      <c r="HUQ91" s="4"/>
      <c r="HUR91" s="4"/>
      <c r="HUS91" s="4"/>
      <c r="HUT91" s="4"/>
      <c r="HUU91" s="4"/>
      <c r="HUV91" s="4"/>
      <c r="HUW91" s="4"/>
      <c r="HUX91" s="4"/>
      <c r="HUY91" s="4"/>
      <c r="HUZ91" s="4"/>
      <c r="HVA91" s="4"/>
      <c r="HVB91" s="4"/>
      <c r="HVC91" s="4"/>
      <c r="HVD91" s="4"/>
      <c r="HVE91" s="4"/>
      <c r="HVF91" s="4"/>
      <c r="HVG91" s="4"/>
      <c r="HVH91" s="4"/>
      <c r="HVI91" s="4"/>
      <c r="HVJ91" s="4"/>
      <c r="HVK91" s="4"/>
      <c r="HVL91" s="4"/>
      <c r="HVM91" s="4"/>
      <c r="HVN91" s="4"/>
      <c r="HVO91" s="4"/>
      <c r="HVP91" s="4"/>
      <c r="HVQ91" s="4"/>
      <c r="HVR91" s="4"/>
      <c r="HVS91" s="4"/>
      <c r="HVT91" s="4"/>
      <c r="HVU91" s="4"/>
      <c r="HVV91" s="4"/>
      <c r="HVW91" s="4"/>
      <c r="HVX91" s="4"/>
      <c r="HVY91" s="4"/>
      <c r="HVZ91" s="4"/>
      <c r="HWA91" s="4"/>
      <c r="HWB91" s="4"/>
      <c r="HWC91" s="4"/>
      <c r="HWD91" s="4"/>
      <c r="HWE91" s="4"/>
      <c r="HWF91" s="4"/>
      <c r="HWG91" s="4"/>
      <c r="HWH91" s="4"/>
      <c r="HWI91" s="4"/>
      <c r="HWJ91" s="4"/>
      <c r="HWK91" s="4"/>
      <c r="HWL91" s="4"/>
      <c r="HWM91" s="4"/>
      <c r="HWN91" s="4"/>
      <c r="HWO91" s="4"/>
      <c r="HWP91" s="4"/>
      <c r="HWQ91" s="4"/>
      <c r="HWR91" s="4"/>
      <c r="HWS91" s="4"/>
      <c r="HWT91" s="4"/>
      <c r="HWU91" s="4"/>
      <c r="HWV91" s="4"/>
      <c r="HWW91" s="4"/>
      <c r="HWX91" s="4"/>
      <c r="HWY91" s="4"/>
      <c r="HWZ91" s="4"/>
      <c r="HXA91" s="4"/>
      <c r="HXB91" s="4"/>
      <c r="HXC91" s="4"/>
      <c r="HXD91" s="4"/>
      <c r="HXE91" s="4"/>
      <c r="HXF91" s="4"/>
      <c r="HXG91" s="4"/>
      <c r="HXH91" s="4"/>
      <c r="HXI91" s="4"/>
      <c r="HXJ91" s="4"/>
      <c r="HXK91" s="4"/>
      <c r="HXL91" s="4"/>
      <c r="HXM91" s="4"/>
      <c r="HXN91" s="4"/>
      <c r="HXO91" s="4"/>
      <c r="HXP91" s="4"/>
      <c r="HXQ91" s="4"/>
      <c r="HXR91" s="4"/>
      <c r="HXS91" s="4"/>
      <c r="HXT91" s="4"/>
      <c r="HXU91" s="4"/>
      <c r="HXV91" s="4"/>
      <c r="HXW91" s="4"/>
      <c r="HXX91" s="4"/>
      <c r="HXY91" s="4"/>
      <c r="HXZ91" s="4"/>
      <c r="HYA91" s="4"/>
      <c r="HYB91" s="4"/>
      <c r="HYC91" s="4"/>
      <c r="HYD91" s="4"/>
      <c r="HYE91" s="4"/>
      <c r="HYF91" s="4"/>
      <c r="HYG91" s="4"/>
      <c r="HYH91" s="4"/>
      <c r="HYI91" s="4"/>
      <c r="HYJ91" s="4"/>
      <c r="HYK91" s="4"/>
      <c r="HYL91" s="4"/>
      <c r="HYM91" s="4"/>
      <c r="HYN91" s="4"/>
      <c r="HYO91" s="4"/>
      <c r="HYP91" s="4"/>
      <c r="HYQ91" s="4"/>
      <c r="HYR91" s="4"/>
      <c r="HYS91" s="4"/>
      <c r="HYT91" s="4"/>
      <c r="HYU91" s="4"/>
      <c r="HYV91" s="4"/>
      <c r="HYW91" s="4"/>
      <c r="HYX91" s="4"/>
      <c r="HYY91" s="4"/>
      <c r="HYZ91" s="4"/>
      <c r="HZA91" s="4"/>
      <c r="HZB91" s="4"/>
      <c r="HZC91" s="4"/>
      <c r="HZD91" s="4"/>
      <c r="HZE91" s="4"/>
      <c r="HZF91" s="4"/>
      <c r="HZG91" s="4"/>
      <c r="HZH91" s="4"/>
      <c r="HZI91" s="4"/>
      <c r="HZJ91" s="4"/>
      <c r="HZK91" s="4"/>
      <c r="HZL91" s="4"/>
      <c r="HZM91" s="4"/>
      <c r="HZN91" s="4"/>
      <c r="HZO91" s="4"/>
      <c r="HZP91" s="4"/>
      <c r="HZQ91" s="4"/>
      <c r="HZR91" s="4"/>
      <c r="HZS91" s="4"/>
      <c r="HZT91" s="4"/>
      <c r="HZU91" s="4"/>
      <c r="HZV91" s="4"/>
      <c r="HZW91" s="4"/>
      <c r="HZX91" s="4"/>
      <c r="HZY91" s="4"/>
      <c r="HZZ91" s="4"/>
      <c r="IAA91" s="4"/>
      <c r="IAB91" s="4"/>
      <c r="IAC91" s="4"/>
      <c r="IAD91" s="4"/>
      <c r="IAE91" s="4"/>
      <c r="IAF91" s="4"/>
      <c r="IAG91" s="4"/>
      <c r="IAH91" s="4"/>
      <c r="IAI91" s="4"/>
      <c r="IAJ91" s="4"/>
      <c r="IAK91" s="4"/>
      <c r="IAL91" s="4"/>
      <c r="IAM91" s="4"/>
      <c r="IAN91" s="4"/>
      <c r="IAO91" s="4"/>
      <c r="IAP91" s="4"/>
      <c r="IAQ91" s="4"/>
      <c r="IAR91" s="4"/>
      <c r="IAS91" s="4"/>
      <c r="IAT91" s="4"/>
      <c r="IAU91" s="4"/>
      <c r="IAV91" s="4"/>
      <c r="IAW91" s="4"/>
      <c r="IAX91" s="4"/>
      <c r="IAY91" s="4"/>
      <c r="IAZ91" s="4"/>
      <c r="IBA91" s="4"/>
      <c r="IBB91" s="4"/>
      <c r="IBC91" s="4"/>
      <c r="IBD91" s="4"/>
      <c r="IBE91" s="4"/>
      <c r="IBF91" s="4"/>
      <c r="IBG91" s="4"/>
      <c r="IBH91" s="4"/>
      <c r="IBI91" s="4"/>
      <c r="IBJ91" s="4"/>
      <c r="IBK91" s="4"/>
      <c r="IBL91" s="4"/>
      <c r="IBM91" s="4"/>
      <c r="IBN91" s="4"/>
      <c r="IBO91" s="4"/>
      <c r="IBP91" s="4"/>
      <c r="IBQ91" s="4"/>
      <c r="IBR91" s="4"/>
      <c r="IBS91" s="4"/>
      <c r="IBT91" s="4"/>
      <c r="IBU91" s="4"/>
      <c r="IBV91" s="4"/>
      <c r="IBW91" s="4"/>
      <c r="IBX91" s="4"/>
      <c r="IBY91" s="4"/>
      <c r="IBZ91" s="4"/>
      <c r="ICA91" s="4"/>
      <c r="ICB91" s="4"/>
      <c r="ICC91" s="4"/>
      <c r="ICD91" s="4"/>
      <c r="ICE91" s="4"/>
      <c r="ICF91" s="4"/>
      <c r="ICG91" s="4"/>
      <c r="ICH91" s="4"/>
      <c r="ICI91" s="4"/>
      <c r="ICJ91" s="4"/>
      <c r="ICK91" s="4"/>
      <c r="ICL91" s="4"/>
      <c r="ICM91" s="4"/>
      <c r="ICN91" s="4"/>
      <c r="ICO91" s="4"/>
      <c r="ICP91" s="4"/>
      <c r="ICQ91" s="4"/>
      <c r="ICR91" s="4"/>
      <c r="ICS91" s="4"/>
      <c r="ICT91" s="4"/>
      <c r="ICU91" s="4"/>
      <c r="ICV91" s="4"/>
      <c r="ICW91" s="4"/>
      <c r="ICX91" s="4"/>
      <c r="ICY91" s="4"/>
      <c r="ICZ91" s="4"/>
      <c r="IDA91" s="4"/>
      <c r="IDB91" s="4"/>
      <c r="IDC91" s="4"/>
      <c r="IDD91" s="4"/>
      <c r="IDE91" s="4"/>
      <c r="IDF91" s="4"/>
      <c r="IDG91" s="4"/>
      <c r="IDH91" s="4"/>
      <c r="IDI91" s="4"/>
      <c r="IDJ91" s="4"/>
      <c r="IDK91" s="4"/>
      <c r="IDL91" s="4"/>
      <c r="IDM91" s="4"/>
      <c r="IDN91" s="4"/>
      <c r="IDO91" s="4"/>
      <c r="IDP91" s="4"/>
      <c r="IDQ91" s="4"/>
      <c r="IDR91" s="4"/>
      <c r="IDS91" s="4"/>
      <c r="IDT91" s="4"/>
      <c r="IDU91" s="4"/>
      <c r="IDV91" s="4"/>
      <c r="IDW91" s="4"/>
      <c r="IDX91" s="4"/>
      <c r="IDY91" s="4"/>
      <c r="IDZ91" s="4"/>
      <c r="IEA91" s="4"/>
      <c r="IEB91" s="4"/>
      <c r="IEC91" s="4"/>
      <c r="IED91" s="4"/>
      <c r="IEE91" s="4"/>
      <c r="IEF91" s="4"/>
      <c r="IEG91" s="4"/>
      <c r="IEH91" s="4"/>
      <c r="IEI91" s="4"/>
      <c r="IEJ91" s="4"/>
      <c r="IEK91" s="4"/>
      <c r="IEL91" s="4"/>
      <c r="IEM91" s="4"/>
      <c r="IEN91" s="4"/>
      <c r="IEO91" s="4"/>
      <c r="IEP91" s="4"/>
      <c r="IEQ91" s="4"/>
      <c r="IER91" s="4"/>
      <c r="IES91" s="4"/>
      <c r="IET91" s="4"/>
      <c r="IEU91" s="4"/>
      <c r="IEV91" s="4"/>
      <c r="IEW91" s="4"/>
      <c r="IEX91" s="4"/>
      <c r="IEY91" s="4"/>
      <c r="IEZ91" s="4"/>
      <c r="IFA91" s="4"/>
      <c r="IFB91" s="4"/>
      <c r="IFC91" s="4"/>
      <c r="IFD91" s="4"/>
      <c r="IFE91" s="4"/>
      <c r="IFF91" s="4"/>
      <c r="IFG91" s="4"/>
      <c r="IFH91" s="4"/>
      <c r="IFI91" s="4"/>
      <c r="IFJ91" s="4"/>
      <c r="IFK91" s="4"/>
      <c r="IFL91" s="4"/>
      <c r="IFM91" s="4"/>
      <c r="IFN91" s="4"/>
      <c r="IFO91" s="4"/>
      <c r="IFP91" s="4"/>
      <c r="IFQ91" s="4"/>
      <c r="IFR91" s="4"/>
      <c r="IFS91" s="4"/>
      <c r="IFT91" s="4"/>
      <c r="IFU91" s="4"/>
      <c r="IFV91" s="4"/>
      <c r="IFW91" s="4"/>
      <c r="IFX91" s="4"/>
      <c r="IFY91" s="4"/>
      <c r="IFZ91" s="4"/>
      <c r="IGA91" s="4"/>
      <c r="IGB91" s="4"/>
      <c r="IGC91" s="4"/>
      <c r="IGD91" s="4"/>
      <c r="IGE91" s="4"/>
      <c r="IGF91" s="4"/>
      <c r="IGG91" s="4"/>
      <c r="IGH91" s="4"/>
      <c r="IGI91" s="4"/>
      <c r="IGJ91" s="4"/>
      <c r="IGK91" s="4"/>
      <c r="IGL91" s="4"/>
      <c r="IGM91" s="4"/>
      <c r="IGN91" s="4"/>
      <c r="IGO91" s="4"/>
      <c r="IGP91" s="4"/>
      <c r="IGQ91" s="4"/>
      <c r="IGR91" s="4"/>
      <c r="IGS91" s="4"/>
      <c r="IGT91" s="4"/>
      <c r="IGU91" s="4"/>
      <c r="IGV91" s="4"/>
      <c r="IGW91" s="4"/>
      <c r="IGX91" s="4"/>
      <c r="IGY91" s="4"/>
      <c r="IGZ91" s="4"/>
      <c r="IHA91" s="4"/>
      <c r="IHB91" s="4"/>
      <c r="IHC91" s="4"/>
      <c r="IHD91" s="4"/>
      <c r="IHE91" s="4"/>
      <c r="IHF91" s="4"/>
      <c r="IHG91" s="4"/>
      <c r="IHH91" s="4"/>
      <c r="IHI91" s="4"/>
      <c r="IHJ91" s="4"/>
      <c r="IHK91" s="4"/>
      <c r="IHL91" s="4"/>
      <c r="IHM91" s="4"/>
      <c r="IHN91" s="4"/>
      <c r="IHO91" s="4"/>
      <c r="IHP91" s="4"/>
      <c r="IHQ91" s="4"/>
      <c r="IHR91" s="4"/>
      <c r="IHS91" s="4"/>
      <c r="IHT91" s="4"/>
      <c r="IHU91" s="4"/>
      <c r="IHV91" s="4"/>
      <c r="IHW91" s="4"/>
      <c r="IHX91" s="4"/>
      <c r="IHY91" s="4"/>
      <c r="IHZ91" s="4"/>
      <c r="IIA91" s="4"/>
      <c r="IIB91" s="4"/>
      <c r="IIC91" s="4"/>
      <c r="IID91" s="4"/>
      <c r="IIE91" s="4"/>
      <c r="IIF91" s="4"/>
      <c r="IIG91" s="4"/>
      <c r="IIH91" s="4"/>
      <c r="III91" s="4"/>
      <c r="IIJ91" s="4"/>
      <c r="IIK91" s="4"/>
      <c r="IIL91" s="4"/>
      <c r="IIM91" s="4"/>
      <c r="IIN91" s="4"/>
      <c r="IIO91" s="4"/>
      <c r="IIP91" s="4"/>
      <c r="IIQ91" s="4"/>
      <c r="IIR91" s="4"/>
      <c r="IIS91" s="4"/>
      <c r="IIT91" s="4"/>
      <c r="IIU91" s="4"/>
      <c r="IIV91" s="4"/>
      <c r="IIW91" s="4"/>
      <c r="IIX91" s="4"/>
      <c r="IIY91" s="4"/>
      <c r="IIZ91" s="4"/>
      <c r="IJA91" s="4"/>
      <c r="IJB91" s="4"/>
      <c r="IJC91" s="4"/>
      <c r="IJD91" s="4"/>
      <c r="IJE91" s="4"/>
      <c r="IJF91" s="4"/>
      <c r="IJG91" s="4"/>
      <c r="IJH91" s="4"/>
      <c r="IJI91" s="4"/>
      <c r="IJJ91" s="4"/>
      <c r="IJK91" s="4"/>
      <c r="IJL91" s="4"/>
      <c r="IJM91" s="4"/>
      <c r="IJN91" s="4"/>
      <c r="IJO91" s="4"/>
      <c r="IJP91" s="4"/>
      <c r="IJQ91" s="4"/>
      <c r="IJR91" s="4"/>
      <c r="IJS91" s="4"/>
      <c r="IJT91" s="4"/>
      <c r="IJU91" s="4"/>
      <c r="IJV91" s="4"/>
      <c r="IJW91" s="4"/>
      <c r="IJX91" s="4"/>
      <c r="IJY91" s="4"/>
      <c r="IJZ91" s="4"/>
      <c r="IKA91" s="4"/>
      <c r="IKB91" s="4"/>
      <c r="IKC91" s="4"/>
      <c r="IKD91" s="4"/>
      <c r="IKE91" s="4"/>
      <c r="IKF91" s="4"/>
      <c r="IKG91" s="4"/>
      <c r="IKH91" s="4"/>
      <c r="IKI91" s="4"/>
      <c r="IKJ91" s="4"/>
      <c r="IKK91" s="4"/>
      <c r="IKL91" s="4"/>
      <c r="IKM91" s="4"/>
      <c r="IKN91" s="4"/>
      <c r="IKO91" s="4"/>
      <c r="IKP91" s="4"/>
      <c r="IKQ91" s="4"/>
      <c r="IKR91" s="4"/>
      <c r="IKS91" s="4"/>
      <c r="IKT91" s="4"/>
      <c r="IKU91" s="4"/>
      <c r="IKV91" s="4"/>
      <c r="IKW91" s="4"/>
      <c r="IKX91" s="4"/>
      <c r="IKY91" s="4"/>
      <c r="IKZ91" s="4"/>
      <c r="ILA91" s="4"/>
      <c r="ILB91" s="4"/>
      <c r="ILC91" s="4"/>
      <c r="ILD91" s="4"/>
      <c r="ILE91" s="4"/>
      <c r="ILF91" s="4"/>
      <c r="ILG91" s="4"/>
      <c r="ILH91" s="4"/>
      <c r="ILI91" s="4"/>
      <c r="ILJ91" s="4"/>
      <c r="ILK91" s="4"/>
      <c r="ILL91" s="4"/>
      <c r="ILM91" s="4"/>
      <c r="ILN91" s="4"/>
      <c r="ILO91" s="4"/>
      <c r="ILP91" s="4"/>
      <c r="ILQ91" s="4"/>
      <c r="ILR91" s="4"/>
      <c r="ILS91" s="4"/>
      <c r="ILT91" s="4"/>
      <c r="ILU91" s="4"/>
      <c r="ILV91" s="4"/>
      <c r="ILW91" s="4"/>
      <c r="ILX91" s="4"/>
      <c r="ILY91" s="4"/>
      <c r="ILZ91" s="4"/>
      <c r="IMA91" s="4"/>
      <c r="IMB91" s="4"/>
      <c r="IMC91" s="4"/>
      <c r="IMD91" s="4"/>
      <c r="IME91" s="4"/>
      <c r="IMF91" s="4"/>
      <c r="IMG91" s="4"/>
      <c r="IMH91" s="4"/>
      <c r="IMI91" s="4"/>
      <c r="IMJ91" s="4"/>
      <c r="IMK91" s="4"/>
      <c r="IML91" s="4"/>
      <c r="IMM91" s="4"/>
      <c r="IMN91" s="4"/>
      <c r="IMO91" s="4"/>
      <c r="IMP91" s="4"/>
      <c r="IMQ91" s="4"/>
      <c r="IMR91" s="4"/>
      <c r="IMS91" s="4"/>
      <c r="IMT91" s="4"/>
      <c r="IMU91" s="4"/>
      <c r="IMV91" s="4"/>
      <c r="IMW91" s="4"/>
      <c r="IMX91" s="4"/>
      <c r="IMY91" s="4"/>
      <c r="IMZ91" s="4"/>
      <c r="INA91" s="4"/>
      <c r="INB91" s="4"/>
      <c r="INC91" s="4"/>
      <c r="IND91" s="4"/>
      <c r="INE91" s="4"/>
      <c r="INF91" s="4"/>
      <c r="ING91" s="4"/>
      <c r="INH91" s="4"/>
      <c r="INI91" s="4"/>
      <c r="INJ91" s="4"/>
      <c r="INK91" s="4"/>
      <c r="INL91" s="4"/>
      <c r="INM91" s="4"/>
      <c r="INN91" s="4"/>
      <c r="INO91" s="4"/>
      <c r="INP91" s="4"/>
      <c r="INQ91" s="4"/>
      <c r="INR91" s="4"/>
      <c r="INS91" s="4"/>
      <c r="INT91" s="4"/>
      <c r="INU91" s="4"/>
      <c r="INV91" s="4"/>
      <c r="INW91" s="4"/>
      <c r="INX91" s="4"/>
      <c r="INY91" s="4"/>
      <c r="INZ91" s="4"/>
      <c r="IOA91" s="4"/>
      <c r="IOB91" s="4"/>
      <c r="IOC91" s="4"/>
      <c r="IOD91" s="4"/>
      <c r="IOE91" s="4"/>
      <c r="IOF91" s="4"/>
      <c r="IOG91" s="4"/>
      <c r="IOH91" s="4"/>
      <c r="IOI91" s="4"/>
      <c r="IOJ91" s="4"/>
      <c r="IOK91" s="4"/>
      <c r="IOL91" s="4"/>
      <c r="IOM91" s="4"/>
      <c r="ION91" s="4"/>
      <c r="IOO91" s="4"/>
      <c r="IOP91" s="4"/>
      <c r="IOQ91" s="4"/>
      <c r="IOR91" s="4"/>
      <c r="IOS91" s="4"/>
      <c r="IOT91" s="4"/>
      <c r="IOU91" s="4"/>
      <c r="IOV91" s="4"/>
      <c r="IOW91" s="4"/>
      <c r="IOX91" s="4"/>
      <c r="IOY91" s="4"/>
      <c r="IOZ91" s="4"/>
      <c r="IPA91" s="4"/>
      <c r="IPB91" s="4"/>
      <c r="IPC91" s="4"/>
      <c r="IPD91" s="4"/>
      <c r="IPE91" s="4"/>
      <c r="IPF91" s="4"/>
      <c r="IPG91" s="4"/>
      <c r="IPH91" s="4"/>
      <c r="IPI91" s="4"/>
      <c r="IPJ91" s="4"/>
      <c r="IPK91" s="4"/>
      <c r="IPL91" s="4"/>
      <c r="IPM91" s="4"/>
      <c r="IPN91" s="4"/>
      <c r="IPO91" s="4"/>
      <c r="IPP91" s="4"/>
      <c r="IPQ91" s="4"/>
      <c r="IPR91" s="4"/>
      <c r="IPS91" s="4"/>
      <c r="IPT91" s="4"/>
      <c r="IPU91" s="4"/>
      <c r="IPV91" s="4"/>
      <c r="IPW91" s="4"/>
      <c r="IPX91" s="4"/>
      <c r="IPY91" s="4"/>
      <c r="IPZ91" s="4"/>
      <c r="IQA91" s="4"/>
      <c r="IQB91" s="4"/>
      <c r="IQC91" s="4"/>
      <c r="IQD91" s="4"/>
      <c r="IQE91" s="4"/>
      <c r="IQF91" s="4"/>
      <c r="IQG91" s="4"/>
      <c r="IQH91" s="4"/>
      <c r="IQI91" s="4"/>
      <c r="IQJ91" s="4"/>
      <c r="IQK91" s="4"/>
      <c r="IQL91" s="4"/>
      <c r="IQM91" s="4"/>
      <c r="IQN91" s="4"/>
      <c r="IQO91" s="4"/>
      <c r="IQP91" s="4"/>
      <c r="IQQ91" s="4"/>
      <c r="IQR91" s="4"/>
      <c r="IQS91" s="4"/>
      <c r="IQT91" s="4"/>
      <c r="IQU91" s="4"/>
      <c r="IQV91" s="4"/>
      <c r="IQW91" s="4"/>
      <c r="IQX91" s="4"/>
      <c r="IQY91" s="4"/>
      <c r="IQZ91" s="4"/>
      <c r="IRA91" s="4"/>
      <c r="IRB91" s="4"/>
      <c r="IRC91" s="4"/>
      <c r="IRD91" s="4"/>
      <c r="IRE91" s="4"/>
      <c r="IRF91" s="4"/>
      <c r="IRG91" s="4"/>
      <c r="IRH91" s="4"/>
      <c r="IRI91" s="4"/>
      <c r="IRJ91" s="4"/>
      <c r="IRK91" s="4"/>
      <c r="IRL91" s="4"/>
      <c r="IRM91" s="4"/>
      <c r="IRN91" s="4"/>
      <c r="IRO91" s="4"/>
      <c r="IRP91" s="4"/>
      <c r="IRQ91" s="4"/>
      <c r="IRR91" s="4"/>
      <c r="IRS91" s="4"/>
      <c r="IRT91" s="4"/>
      <c r="IRU91" s="4"/>
      <c r="IRV91" s="4"/>
      <c r="IRW91" s="4"/>
      <c r="IRX91" s="4"/>
      <c r="IRY91" s="4"/>
      <c r="IRZ91" s="4"/>
      <c r="ISA91" s="4"/>
      <c r="ISB91" s="4"/>
      <c r="ISC91" s="4"/>
      <c r="ISD91" s="4"/>
      <c r="ISE91" s="4"/>
      <c r="ISF91" s="4"/>
      <c r="ISG91" s="4"/>
      <c r="ISH91" s="4"/>
      <c r="ISI91" s="4"/>
      <c r="ISJ91" s="4"/>
      <c r="ISK91" s="4"/>
      <c r="ISL91" s="4"/>
      <c r="ISM91" s="4"/>
      <c r="ISN91" s="4"/>
      <c r="ISO91" s="4"/>
      <c r="ISP91" s="4"/>
      <c r="ISQ91" s="4"/>
      <c r="ISR91" s="4"/>
      <c r="ISS91" s="4"/>
      <c r="IST91" s="4"/>
      <c r="ISU91" s="4"/>
      <c r="ISV91" s="4"/>
      <c r="ISW91" s="4"/>
      <c r="ISX91" s="4"/>
      <c r="ISY91" s="4"/>
      <c r="ISZ91" s="4"/>
      <c r="ITA91" s="4"/>
      <c r="ITB91" s="4"/>
      <c r="ITC91" s="4"/>
      <c r="ITD91" s="4"/>
      <c r="ITE91" s="4"/>
      <c r="ITF91" s="4"/>
      <c r="ITG91" s="4"/>
      <c r="ITH91" s="4"/>
      <c r="ITI91" s="4"/>
      <c r="ITJ91" s="4"/>
      <c r="ITK91" s="4"/>
      <c r="ITL91" s="4"/>
      <c r="ITM91" s="4"/>
      <c r="ITN91" s="4"/>
      <c r="ITO91" s="4"/>
      <c r="ITP91" s="4"/>
      <c r="ITQ91" s="4"/>
      <c r="ITR91" s="4"/>
      <c r="ITS91" s="4"/>
      <c r="ITT91" s="4"/>
      <c r="ITU91" s="4"/>
      <c r="ITV91" s="4"/>
      <c r="ITW91" s="4"/>
      <c r="ITX91" s="4"/>
      <c r="ITY91" s="4"/>
      <c r="ITZ91" s="4"/>
      <c r="IUA91" s="4"/>
      <c r="IUB91" s="4"/>
      <c r="IUC91" s="4"/>
      <c r="IUD91" s="4"/>
      <c r="IUE91" s="4"/>
      <c r="IUF91" s="4"/>
      <c r="IUG91" s="4"/>
      <c r="IUH91" s="4"/>
      <c r="IUI91" s="4"/>
      <c r="IUJ91" s="4"/>
      <c r="IUK91" s="4"/>
      <c r="IUL91" s="4"/>
      <c r="IUM91" s="4"/>
      <c r="IUN91" s="4"/>
      <c r="IUO91" s="4"/>
      <c r="IUP91" s="4"/>
      <c r="IUQ91" s="4"/>
      <c r="IUR91" s="4"/>
      <c r="IUS91" s="4"/>
      <c r="IUT91" s="4"/>
      <c r="IUU91" s="4"/>
      <c r="IUV91" s="4"/>
      <c r="IUW91" s="4"/>
      <c r="IUX91" s="4"/>
      <c r="IUY91" s="4"/>
      <c r="IUZ91" s="4"/>
      <c r="IVA91" s="4"/>
      <c r="IVB91" s="4"/>
      <c r="IVC91" s="4"/>
      <c r="IVD91" s="4"/>
      <c r="IVE91" s="4"/>
      <c r="IVF91" s="4"/>
      <c r="IVG91" s="4"/>
      <c r="IVH91" s="4"/>
      <c r="IVI91" s="4"/>
      <c r="IVJ91" s="4"/>
      <c r="IVK91" s="4"/>
      <c r="IVL91" s="4"/>
      <c r="IVM91" s="4"/>
      <c r="IVN91" s="4"/>
      <c r="IVO91" s="4"/>
      <c r="IVP91" s="4"/>
      <c r="IVQ91" s="4"/>
      <c r="IVR91" s="4"/>
      <c r="IVS91" s="4"/>
      <c r="IVT91" s="4"/>
      <c r="IVU91" s="4"/>
      <c r="IVV91" s="4"/>
      <c r="IVW91" s="4"/>
      <c r="IVX91" s="4"/>
      <c r="IVY91" s="4"/>
      <c r="IVZ91" s="4"/>
      <c r="IWA91" s="4"/>
      <c r="IWB91" s="4"/>
      <c r="IWC91" s="4"/>
      <c r="IWD91" s="4"/>
      <c r="IWE91" s="4"/>
      <c r="IWF91" s="4"/>
      <c r="IWG91" s="4"/>
      <c r="IWH91" s="4"/>
      <c r="IWI91" s="4"/>
      <c r="IWJ91" s="4"/>
      <c r="IWK91" s="4"/>
      <c r="IWL91" s="4"/>
      <c r="IWM91" s="4"/>
      <c r="IWN91" s="4"/>
      <c r="IWO91" s="4"/>
      <c r="IWP91" s="4"/>
      <c r="IWQ91" s="4"/>
      <c r="IWR91" s="4"/>
      <c r="IWS91" s="4"/>
      <c r="IWT91" s="4"/>
      <c r="IWU91" s="4"/>
      <c r="IWV91" s="4"/>
      <c r="IWW91" s="4"/>
      <c r="IWX91" s="4"/>
      <c r="IWY91" s="4"/>
      <c r="IWZ91" s="4"/>
      <c r="IXA91" s="4"/>
      <c r="IXB91" s="4"/>
      <c r="IXC91" s="4"/>
      <c r="IXD91" s="4"/>
      <c r="IXE91" s="4"/>
      <c r="IXF91" s="4"/>
      <c r="IXG91" s="4"/>
      <c r="IXH91" s="4"/>
      <c r="IXI91" s="4"/>
      <c r="IXJ91" s="4"/>
      <c r="IXK91" s="4"/>
      <c r="IXL91" s="4"/>
      <c r="IXM91" s="4"/>
      <c r="IXN91" s="4"/>
      <c r="IXO91" s="4"/>
      <c r="IXP91" s="4"/>
      <c r="IXQ91" s="4"/>
      <c r="IXR91" s="4"/>
      <c r="IXS91" s="4"/>
      <c r="IXT91" s="4"/>
      <c r="IXU91" s="4"/>
      <c r="IXV91" s="4"/>
      <c r="IXW91" s="4"/>
      <c r="IXX91" s="4"/>
      <c r="IXY91" s="4"/>
      <c r="IXZ91" s="4"/>
      <c r="IYA91" s="4"/>
      <c r="IYB91" s="4"/>
      <c r="IYC91" s="4"/>
      <c r="IYD91" s="4"/>
      <c r="IYE91" s="4"/>
      <c r="IYF91" s="4"/>
      <c r="IYG91" s="4"/>
      <c r="IYH91" s="4"/>
      <c r="IYI91" s="4"/>
      <c r="IYJ91" s="4"/>
      <c r="IYK91" s="4"/>
      <c r="IYL91" s="4"/>
      <c r="IYM91" s="4"/>
      <c r="IYN91" s="4"/>
      <c r="IYO91" s="4"/>
      <c r="IYP91" s="4"/>
      <c r="IYQ91" s="4"/>
      <c r="IYR91" s="4"/>
      <c r="IYS91" s="4"/>
      <c r="IYT91" s="4"/>
      <c r="IYU91" s="4"/>
      <c r="IYV91" s="4"/>
      <c r="IYW91" s="4"/>
      <c r="IYX91" s="4"/>
      <c r="IYY91" s="4"/>
      <c r="IYZ91" s="4"/>
      <c r="IZA91" s="4"/>
      <c r="IZB91" s="4"/>
      <c r="IZC91" s="4"/>
      <c r="IZD91" s="4"/>
      <c r="IZE91" s="4"/>
      <c r="IZF91" s="4"/>
      <c r="IZG91" s="4"/>
      <c r="IZH91" s="4"/>
      <c r="IZI91" s="4"/>
      <c r="IZJ91" s="4"/>
      <c r="IZK91" s="4"/>
      <c r="IZL91" s="4"/>
      <c r="IZM91" s="4"/>
      <c r="IZN91" s="4"/>
      <c r="IZO91" s="4"/>
      <c r="IZP91" s="4"/>
      <c r="IZQ91" s="4"/>
      <c r="IZR91" s="4"/>
      <c r="IZS91" s="4"/>
      <c r="IZT91" s="4"/>
      <c r="IZU91" s="4"/>
      <c r="IZV91" s="4"/>
      <c r="IZW91" s="4"/>
      <c r="IZX91" s="4"/>
      <c r="IZY91" s="4"/>
      <c r="IZZ91" s="4"/>
      <c r="JAA91" s="4"/>
      <c r="JAB91" s="4"/>
      <c r="JAC91" s="4"/>
      <c r="JAD91" s="4"/>
      <c r="JAE91" s="4"/>
      <c r="JAF91" s="4"/>
      <c r="JAG91" s="4"/>
      <c r="JAH91" s="4"/>
      <c r="JAI91" s="4"/>
      <c r="JAJ91" s="4"/>
      <c r="JAK91" s="4"/>
      <c r="JAL91" s="4"/>
      <c r="JAM91" s="4"/>
      <c r="JAN91" s="4"/>
      <c r="JAO91" s="4"/>
      <c r="JAP91" s="4"/>
      <c r="JAQ91" s="4"/>
      <c r="JAR91" s="4"/>
      <c r="JAS91" s="4"/>
      <c r="JAT91" s="4"/>
      <c r="JAU91" s="4"/>
      <c r="JAV91" s="4"/>
      <c r="JAW91" s="4"/>
      <c r="JAX91" s="4"/>
      <c r="JAY91" s="4"/>
      <c r="JAZ91" s="4"/>
      <c r="JBA91" s="4"/>
      <c r="JBB91" s="4"/>
      <c r="JBC91" s="4"/>
      <c r="JBD91" s="4"/>
      <c r="JBE91" s="4"/>
      <c r="JBF91" s="4"/>
      <c r="JBG91" s="4"/>
      <c r="JBH91" s="4"/>
      <c r="JBI91" s="4"/>
      <c r="JBJ91" s="4"/>
      <c r="JBK91" s="4"/>
      <c r="JBL91" s="4"/>
      <c r="JBM91" s="4"/>
      <c r="JBN91" s="4"/>
      <c r="JBO91" s="4"/>
      <c r="JBP91" s="4"/>
      <c r="JBQ91" s="4"/>
      <c r="JBR91" s="4"/>
      <c r="JBS91" s="4"/>
      <c r="JBT91" s="4"/>
      <c r="JBU91" s="4"/>
      <c r="JBV91" s="4"/>
      <c r="JBW91" s="4"/>
      <c r="JBX91" s="4"/>
      <c r="JBY91" s="4"/>
      <c r="JBZ91" s="4"/>
      <c r="JCA91" s="4"/>
      <c r="JCB91" s="4"/>
      <c r="JCC91" s="4"/>
      <c r="JCD91" s="4"/>
      <c r="JCE91" s="4"/>
      <c r="JCF91" s="4"/>
      <c r="JCG91" s="4"/>
      <c r="JCH91" s="4"/>
      <c r="JCI91" s="4"/>
      <c r="JCJ91" s="4"/>
      <c r="JCK91" s="4"/>
      <c r="JCL91" s="4"/>
      <c r="JCM91" s="4"/>
      <c r="JCN91" s="4"/>
      <c r="JCO91" s="4"/>
      <c r="JCP91" s="4"/>
      <c r="JCQ91" s="4"/>
      <c r="JCR91" s="4"/>
      <c r="JCS91" s="4"/>
      <c r="JCT91" s="4"/>
      <c r="JCU91" s="4"/>
      <c r="JCV91" s="4"/>
      <c r="JCW91" s="4"/>
      <c r="JCX91" s="4"/>
      <c r="JCY91" s="4"/>
      <c r="JCZ91" s="4"/>
      <c r="JDA91" s="4"/>
      <c r="JDB91" s="4"/>
      <c r="JDC91" s="4"/>
      <c r="JDD91" s="4"/>
      <c r="JDE91" s="4"/>
      <c r="JDF91" s="4"/>
      <c r="JDG91" s="4"/>
      <c r="JDH91" s="4"/>
      <c r="JDI91" s="4"/>
      <c r="JDJ91" s="4"/>
      <c r="JDK91" s="4"/>
      <c r="JDL91" s="4"/>
      <c r="JDM91" s="4"/>
      <c r="JDN91" s="4"/>
      <c r="JDO91" s="4"/>
      <c r="JDP91" s="4"/>
      <c r="JDQ91" s="4"/>
      <c r="JDR91" s="4"/>
      <c r="JDS91" s="4"/>
      <c r="JDT91" s="4"/>
      <c r="JDU91" s="4"/>
      <c r="JDV91" s="4"/>
      <c r="JDW91" s="4"/>
      <c r="JDX91" s="4"/>
      <c r="JDY91" s="4"/>
      <c r="JDZ91" s="4"/>
      <c r="JEA91" s="4"/>
      <c r="JEB91" s="4"/>
      <c r="JEC91" s="4"/>
      <c r="JED91" s="4"/>
      <c r="JEE91" s="4"/>
      <c r="JEF91" s="4"/>
      <c r="JEG91" s="4"/>
      <c r="JEH91" s="4"/>
      <c r="JEI91" s="4"/>
      <c r="JEJ91" s="4"/>
      <c r="JEK91" s="4"/>
      <c r="JEL91" s="4"/>
      <c r="JEM91" s="4"/>
      <c r="JEN91" s="4"/>
      <c r="JEO91" s="4"/>
      <c r="JEP91" s="4"/>
      <c r="JEQ91" s="4"/>
      <c r="JER91" s="4"/>
      <c r="JES91" s="4"/>
      <c r="JET91" s="4"/>
      <c r="JEU91" s="4"/>
      <c r="JEV91" s="4"/>
      <c r="JEW91" s="4"/>
      <c r="JEX91" s="4"/>
      <c r="JEY91" s="4"/>
      <c r="JEZ91" s="4"/>
      <c r="JFA91" s="4"/>
      <c r="JFB91" s="4"/>
      <c r="JFC91" s="4"/>
      <c r="JFD91" s="4"/>
      <c r="JFE91" s="4"/>
      <c r="JFF91" s="4"/>
      <c r="JFG91" s="4"/>
      <c r="JFH91" s="4"/>
      <c r="JFI91" s="4"/>
      <c r="JFJ91" s="4"/>
      <c r="JFK91" s="4"/>
      <c r="JFL91" s="4"/>
      <c r="JFM91" s="4"/>
      <c r="JFN91" s="4"/>
      <c r="JFO91" s="4"/>
      <c r="JFP91" s="4"/>
      <c r="JFQ91" s="4"/>
      <c r="JFR91" s="4"/>
      <c r="JFS91" s="4"/>
      <c r="JFT91" s="4"/>
      <c r="JFU91" s="4"/>
      <c r="JFV91" s="4"/>
      <c r="JFW91" s="4"/>
      <c r="JFX91" s="4"/>
      <c r="JFY91" s="4"/>
      <c r="JFZ91" s="4"/>
      <c r="JGA91" s="4"/>
      <c r="JGB91" s="4"/>
      <c r="JGC91" s="4"/>
      <c r="JGD91" s="4"/>
      <c r="JGE91" s="4"/>
      <c r="JGF91" s="4"/>
      <c r="JGG91" s="4"/>
      <c r="JGH91" s="4"/>
      <c r="JGI91" s="4"/>
      <c r="JGJ91" s="4"/>
      <c r="JGK91" s="4"/>
      <c r="JGL91" s="4"/>
      <c r="JGM91" s="4"/>
      <c r="JGN91" s="4"/>
      <c r="JGO91" s="4"/>
      <c r="JGP91" s="4"/>
      <c r="JGQ91" s="4"/>
      <c r="JGR91" s="4"/>
      <c r="JGS91" s="4"/>
      <c r="JGT91" s="4"/>
      <c r="JGU91" s="4"/>
      <c r="JGV91" s="4"/>
      <c r="JGW91" s="4"/>
      <c r="JGX91" s="4"/>
      <c r="JGY91" s="4"/>
      <c r="JGZ91" s="4"/>
      <c r="JHA91" s="4"/>
      <c r="JHB91" s="4"/>
      <c r="JHC91" s="4"/>
      <c r="JHD91" s="4"/>
      <c r="JHE91" s="4"/>
      <c r="JHF91" s="4"/>
      <c r="JHG91" s="4"/>
      <c r="JHH91" s="4"/>
      <c r="JHI91" s="4"/>
      <c r="JHJ91" s="4"/>
      <c r="JHK91" s="4"/>
      <c r="JHL91" s="4"/>
      <c r="JHM91" s="4"/>
      <c r="JHN91" s="4"/>
      <c r="JHO91" s="4"/>
      <c r="JHP91" s="4"/>
      <c r="JHQ91" s="4"/>
      <c r="JHR91" s="4"/>
      <c r="JHS91" s="4"/>
      <c r="JHT91" s="4"/>
      <c r="JHU91" s="4"/>
      <c r="JHV91" s="4"/>
      <c r="JHW91" s="4"/>
      <c r="JHX91" s="4"/>
      <c r="JHY91" s="4"/>
      <c r="JHZ91" s="4"/>
      <c r="JIA91" s="4"/>
      <c r="JIB91" s="4"/>
      <c r="JIC91" s="4"/>
      <c r="JID91" s="4"/>
      <c r="JIE91" s="4"/>
      <c r="JIF91" s="4"/>
      <c r="JIG91" s="4"/>
      <c r="JIH91" s="4"/>
      <c r="JII91" s="4"/>
      <c r="JIJ91" s="4"/>
      <c r="JIK91" s="4"/>
      <c r="JIL91" s="4"/>
      <c r="JIM91" s="4"/>
      <c r="JIN91" s="4"/>
      <c r="JIO91" s="4"/>
      <c r="JIP91" s="4"/>
      <c r="JIQ91" s="4"/>
      <c r="JIR91" s="4"/>
      <c r="JIS91" s="4"/>
      <c r="JIT91" s="4"/>
      <c r="JIU91" s="4"/>
      <c r="JIV91" s="4"/>
      <c r="JIW91" s="4"/>
      <c r="JIX91" s="4"/>
      <c r="JIY91" s="4"/>
      <c r="JIZ91" s="4"/>
      <c r="JJA91" s="4"/>
      <c r="JJB91" s="4"/>
      <c r="JJC91" s="4"/>
      <c r="JJD91" s="4"/>
      <c r="JJE91" s="4"/>
      <c r="JJF91" s="4"/>
      <c r="JJG91" s="4"/>
      <c r="JJH91" s="4"/>
      <c r="JJI91" s="4"/>
      <c r="JJJ91" s="4"/>
      <c r="JJK91" s="4"/>
      <c r="JJL91" s="4"/>
      <c r="JJM91" s="4"/>
      <c r="JJN91" s="4"/>
      <c r="JJO91" s="4"/>
      <c r="JJP91" s="4"/>
      <c r="JJQ91" s="4"/>
      <c r="JJR91" s="4"/>
      <c r="JJS91" s="4"/>
      <c r="JJT91" s="4"/>
      <c r="JJU91" s="4"/>
      <c r="JJV91" s="4"/>
      <c r="JJW91" s="4"/>
      <c r="JJX91" s="4"/>
      <c r="JJY91" s="4"/>
      <c r="JJZ91" s="4"/>
      <c r="JKA91" s="4"/>
      <c r="JKB91" s="4"/>
      <c r="JKC91" s="4"/>
      <c r="JKD91" s="4"/>
      <c r="JKE91" s="4"/>
      <c r="JKF91" s="4"/>
      <c r="JKG91" s="4"/>
      <c r="JKH91" s="4"/>
      <c r="JKI91" s="4"/>
      <c r="JKJ91" s="4"/>
      <c r="JKK91" s="4"/>
      <c r="JKL91" s="4"/>
      <c r="JKM91" s="4"/>
      <c r="JKN91" s="4"/>
      <c r="JKO91" s="4"/>
      <c r="JKP91" s="4"/>
      <c r="JKQ91" s="4"/>
      <c r="JKR91" s="4"/>
      <c r="JKS91" s="4"/>
      <c r="JKT91" s="4"/>
      <c r="JKU91" s="4"/>
      <c r="JKV91" s="4"/>
      <c r="JKW91" s="4"/>
      <c r="JKX91" s="4"/>
      <c r="JKY91" s="4"/>
      <c r="JKZ91" s="4"/>
      <c r="JLA91" s="4"/>
      <c r="JLB91" s="4"/>
      <c r="JLC91" s="4"/>
      <c r="JLD91" s="4"/>
      <c r="JLE91" s="4"/>
      <c r="JLF91" s="4"/>
      <c r="JLG91" s="4"/>
      <c r="JLH91" s="4"/>
      <c r="JLI91" s="4"/>
      <c r="JLJ91" s="4"/>
      <c r="JLK91" s="4"/>
      <c r="JLL91" s="4"/>
      <c r="JLM91" s="4"/>
      <c r="JLN91" s="4"/>
      <c r="JLO91" s="4"/>
      <c r="JLP91" s="4"/>
      <c r="JLQ91" s="4"/>
      <c r="JLR91" s="4"/>
      <c r="JLS91" s="4"/>
      <c r="JLT91" s="4"/>
      <c r="JLU91" s="4"/>
      <c r="JLV91" s="4"/>
      <c r="JLW91" s="4"/>
      <c r="JLX91" s="4"/>
      <c r="JLY91" s="4"/>
      <c r="JLZ91" s="4"/>
      <c r="JMA91" s="4"/>
      <c r="JMB91" s="4"/>
      <c r="JMC91" s="4"/>
      <c r="JMD91" s="4"/>
      <c r="JME91" s="4"/>
      <c r="JMF91" s="4"/>
      <c r="JMG91" s="4"/>
      <c r="JMH91" s="4"/>
      <c r="JMI91" s="4"/>
      <c r="JMJ91" s="4"/>
      <c r="JMK91" s="4"/>
      <c r="JML91" s="4"/>
      <c r="JMM91" s="4"/>
      <c r="JMN91" s="4"/>
      <c r="JMO91" s="4"/>
      <c r="JMP91" s="4"/>
      <c r="JMQ91" s="4"/>
      <c r="JMR91" s="4"/>
      <c r="JMS91" s="4"/>
      <c r="JMT91" s="4"/>
      <c r="JMU91" s="4"/>
      <c r="JMV91" s="4"/>
      <c r="JMW91" s="4"/>
      <c r="JMX91" s="4"/>
      <c r="JMY91" s="4"/>
      <c r="JMZ91" s="4"/>
      <c r="JNA91" s="4"/>
      <c r="JNB91" s="4"/>
      <c r="JNC91" s="4"/>
      <c r="JND91" s="4"/>
      <c r="JNE91" s="4"/>
      <c r="JNF91" s="4"/>
      <c r="JNG91" s="4"/>
      <c r="JNH91" s="4"/>
      <c r="JNI91" s="4"/>
      <c r="JNJ91" s="4"/>
      <c r="JNK91" s="4"/>
      <c r="JNL91" s="4"/>
      <c r="JNM91" s="4"/>
      <c r="JNN91" s="4"/>
      <c r="JNO91" s="4"/>
      <c r="JNP91" s="4"/>
      <c r="JNQ91" s="4"/>
      <c r="JNR91" s="4"/>
      <c r="JNS91" s="4"/>
      <c r="JNT91" s="4"/>
      <c r="JNU91" s="4"/>
      <c r="JNV91" s="4"/>
      <c r="JNW91" s="4"/>
      <c r="JNX91" s="4"/>
      <c r="JNY91" s="4"/>
      <c r="JNZ91" s="4"/>
      <c r="JOA91" s="4"/>
      <c r="JOB91" s="4"/>
      <c r="JOC91" s="4"/>
      <c r="JOD91" s="4"/>
      <c r="JOE91" s="4"/>
      <c r="JOF91" s="4"/>
      <c r="JOG91" s="4"/>
      <c r="JOH91" s="4"/>
      <c r="JOI91" s="4"/>
      <c r="JOJ91" s="4"/>
      <c r="JOK91" s="4"/>
      <c r="JOL91" s="4"/>
      <c r="JOM91" s="4"/>
      <c r="JON91" s="4"/>
      <c r="JOO91" s="4"/>
      <c r="JOP91" s="4"/>
      <c r="JOQ91" s="4"/>
      <c r="JOR91" s="4"/>
      <c r="JOS91" s="4"/>
      <c r="JOT91" s="4"/>
      <c r="JOU91" s="4"/>
      <c r="JOV91" s="4"/>
      <c r="JOW91" s="4"/>
      <c r="JOX91" s="4"/>
      <c r="JOY91" s="4"/>
      <c r="JOZ91" s="4"/>
      <c r="JPA91" s="4"/>
      <c r="JPB91" s="4"/>
      <c r="JPC91" s="4"/>
      <c r="JPD91" s="4"/>
      <c r="JPE91" s="4"/>
      <c r="JPF91" s="4"/>
      <c r="JPG91" s="4"/>
      <c r="JPH91" s="4"/>
      <c r="JPI91" s="4"/>
      <c r="JPJ91" s="4"/>
      <c r="JPK91" s="4"/>
      <c r="JPL91" s="4"/>
      <c r="JPM91" s="4"/>
      <c r="JPN91" s="4"/>
      <c r="JPO91" s="4"/>
      <c r="JPP91" s="4"/>
      <c r="JPQ91" s="4"/>
      <c r="JPR91" s="4"/>
      <c r="JPS91" s="4"/>
      <c r="JPT91" s="4"/>
      <c r="JPU91" s="4"/>
      <c r="JPV91" s="4"/>
      <c r="JPW91" s="4"/>
      <c r="JPX91" s="4"/>
      <c r="JPY91" s="4"/>
      <c r="JPZ91" s="4"/>
      <c r="JQA91" s="4"/>
      <c r="JQB91" s="4"/>
      <c r="JQC91" s="4"/>
      <c r="JQD91" s="4"/>
      <c r="JQE91" s="4"/>
      <c r="JQF91" s="4"/>
      <c r="JQG91" s="4"/>
      <c r="JQH91" s="4"/>
      <c r="JQI91" s="4"/>
      <c r="JQJ91" s="4"/>
      <c r="JQK91" s="4"/>
      <c r="JQL91" s="4"/>
      <c r="JQM91" s="4"/>
      <c r="JQN91" s="4"/>
      <c r="JQO91" s="4"/>
      <c r="JQP91" s="4"/>
      <c r="JQQ91" s="4"/>
      <c r="JQR91" s="4"/>
      <c r="JQS91" s="4"/>
      <c r="JQT91" s="4"/>
      <c r="JQU91" s="4"/>
      <c r="JQV91" s="4"/>
      <c r="JQW91" s="4"/>
      <c r="JQX91" s="4"/>
      <c r="JQY91" s="4"/>
      <c r="JQZ91" s="4"/>
      <c r="JRA91" s="4"/>
      <c r="JRB91" s="4"/>
      <c r="JRC91" s="4"/>
      <c r="JRD91" s="4"/>
      <c r="JRE91" s="4"/>
      <c r="JRF91" s="4"/>
      <c r="JRG91" s="4"/>
      <c r="JRH91" s="4"/>
      <c r="JRI91" s="4"/>
      <c r="JRJ91" s="4"/>
      <c r="JRK91" s="4"/>
      <c r="JRL91" s="4"/>
      <c r="JRM91" s="4"/>
      <c r="JRN91" s="4"/>
      <c r="JRO91" s="4"/>
      <c r="JRP91" s="4"/>
      <c r="JRQ91" s="4"/>
      <c r="JRR91" s="4"/>
      <c r="JRS91" s="4"/>
      <c r="JRT91" s="4"/>
      <c r="JRU91" s="4"/>
      <c r="JRV91" s="4"/>
      <c r="JRW91" s="4"/>
      <c r="JRX91" s="4"/>
      <c r="JRY91" s="4"/>
      <c r="JRZ91" s="4"/>
      <c r="JSA91" s="4"/>
      <c r="JSB91" s="4"/>
      <c r="JSC91" s="4"/>
      <c r="JSD91" s="4"/>
      <c r="JSE91" s="4"/>
      <c r="JSF91" s="4"/>
      <c r="JSG91" s="4"/>
      <c r="JSH91" s="4"/>
      <c r="JSI91" s="4"/>
      <c r="JSJ91" s="4"/>
      <c r="JSK91" s="4"/>
      <c r="JSL91" s="4"/>
      <c r="JSM91" s="4"/>
      <c r="JSN91" s="4"/>
      <c r="JSO91" s="4"/>
      <c r="JSP91" s="4"/>
      <c r="JSQ91" s="4"/>
      <c r="JSR91" s="4"/>
      <c r="JSS91" s="4"/>
      <c r="JST91" s="4"/>
      <c r="JSU91" s="4"/>
      <c r="JSV91" s="4"/>
      <c r="JSW91" s="4"/>
      <c r="JSX91" s="4"/>
      <c r="JSY91" s="4"/>
      <c r="JSZ91" s="4"/>
      <c r="JTA91" s="4"/>
      <c r="JTB91" s="4"/>
      <c r="JTC91" s="4"/>
      <c r="JTD91" s="4"/>
      <c r="JTE91" s="4"/>
      <c r="JTF91" s="4"/>
      <c r="JTG91" s="4"/>
      <c r="JTH91" s="4"/>
      <c r="JTI91" s="4"/>
      <c r="JTJ91" s="4"/>
      <c r="JTK91" s="4"/>
      <c r="JTL91" s="4"/>
      <c r="JTM91" s="4"/>
      <c r="JTN91" s="4"/>
      <c r="JTO91" s="4"/>
      <c r="JTP91" s="4"/>
      <c r="JTQ91" s="4"/>
      <c r="JTR91" s="4"/>
      <c r="JTS91" s="4"/>
      <c r="JTT91" s="4"/>
      <c r="JTU91" s="4"/>
      <c r="JTV91" s="4"/>
      <c r="JTW91" s="4"/>
      <c r="JTX91" s="4"/>
      <c r="JTY91" s="4"/>
      <c r="JTZ91" s="4"/>
      <c r="JUA91" s="4"/>
      <c r="JUB91" s="4"/>
      <c r="JUC91" s="4"/>
      <c r="JUD91" s="4"/>
      <c r="JUE91" s="4"/>
      <c r="JUF91" s="4"/>
      <c r="JUG91" s="4"/>
      <c r="JUH91" s="4"/>
      <c r="JUI91" s="4"/>
      <c r="JUJ91" s="4"/>
      <c r="JUK91" s="4"/>
      <c r="JUL91" s="4"/>
      <c r="JUM91" s="4"/>
      <c r="JUN91" s="4"/>
      <c r="JUO91" s="4"/>
      <c r="JUP91" s="4"/>
      <c r="JUQ91" s="4"/>
      <c r="JUR91" s="4"/>
      <c r="JUS91" s="4"/>
      <c r="JUT91" s="4"/>
      <c r="JUU91" s="4"/>
      <c r="JUV91" s="4"/>
      <c r="JUW91" s="4"/>
      <c r="JUX91" s="4"/>
      <c r="JUY91" s="4"/>
      <c r="JUZ91" s="4"/>
      <c r="JVA91" s="4"/>
      <c r="JVB91" s="4"/>
      <c r="JVC91" s="4"/>
      <c r="JVD91" s="4"/>
      <c r="JVE91" s="4"/>
      <c r="JVF91" s="4"/>
      <c r="JVG91" s="4"/>
      <c r="JVH91" s="4"/>
      <c r="JVI91" s="4"/>
      <c r="JVJ91" s="4"/>
      <c r="JVK91" s="4"/>
      <c r="JVL91" s="4"/>
      <c r="JVM91" s="4"/>
      <c r="JVN91" s="4"/>
      <c r="JVO91" s="4"/>
      <c r="JVP91" s="4"/>
      <c r="JVQ91" s="4"/>
      <c r="JVR91" s="4"/>
      <c r="JVS91" s="4"/>
      <c r="JVT91" s="4"/>
      <c r="JVU91" s="4"/>
      <c r="JVV91" s="4"/>
      <c r="JVW91" s="4"/>
      <c r="JVX91" s="4"/>
      <c r="JVY91" s="4"/>
      <c r="JVZ91" s="4"/>
      <c r="JWA91" s="4"/>
      <c r="JWB91" s="4"/>
      <c r="JWC91" s="4"/>
      <c r="JWD91" s="4"/>
      <c r="JWE91" s="4"/>
      <c r="JWF91" s="4"/>
      <c r="JWG91" s="4"/>
      <c r="JWH91" s="4"/>
      <c r="JWI91" s="4"/>
      <c r="JWJ91" s="4"/>
      <c r="JWK91" s="4"/>
      <c r="JWL91" s="4"/>
      <c r="JWM91" s="4"/>
      <c r="JWN91" s="4"/>
      <c r="JWO91" s="4"/>
      <c r="JWP91" s="4"/>
      <c r="JWQ91" s="4"/>
      <c r="JWR91" s="4"/>
      <c r="JWS91" s="4"/>
      <c r="JWT91" s="4"/>
      <c r="JWU91" s="4"/>
      <c r="JWV91" s="4"/>
      <c r="JWW91" s="4"/>
      <c r="JWX91" s="4"/>
      <c r="JWY91" s="4"/>
      <c r="JWZ91" s="4"/>
      <c r="JXA91" s="4"/>
      <c r="JXB91" s="4"/>
      <c r="JXC91" s="4"/>
      <c r="JXD91" s="4"/>
      <c r="JXE91" s="4"/>
      <c r="JXF91" s="4"/>
      <c r="JXG91" s="4"/>
      <c r="JXH91" s="4"/>
      <c r="JXI91" s="4"/>
      <c r="JXJ91" s="4"/>
      <c r="JXK91" s="4"/>
      <c r="JXL91" s="4"/>
      <c r="JXM91" s="4"/>
      <c r="JXN91" s="4"/>
      <c r="JXO91" s="4"/>
      <c r="JXP91" s="4"/>
      <c r="JXQ91" s="4"/>
      <c r="JXR91" s="4"/>
      <c r="JXS91" s="4"/>
      <c r="JXT91" s="4"/>
      <c r="JXU91" s="4"/>
      <c r="JXV91" s="4"/>
      <c r="JXW91" s="4"/>
      <c r="JXX91" s="4"/>
      <c r="JXY91" s="4"/>
      <c r="JXZ91" s="4"/>
      <c r="JYA91" s="4"/>
      <c r="JYB91" s="4"/>
      <c r="JYC91" s="4"/>
      <c r="JYD91" s="4"/>
      <c r="JYE91" s="4"/>
      <c r="JYF91" s="4"/>
      <c r="JYG91" s="4"/>
      <c r="JYH91" s="4"/>
      <c r="JYI91" s="4"/>
      <c r="JYJ91" s="4"/>
      <c r="JYK91" s="4"/>
      <c r="JYL91" s="4"/>
      <c r="JYM91" s="4"/>
      <c r="JYN91" s="4"/>
      <c r="JYO91" s="4"/>
      <c r="JYP91" s="4"/>
      <c r="JYQ91" s="4"/>
      <c r="JYR91" s="4"/>
      <c r="JYS91" s="4"/>
      <c r="JYT91" s="4"/>
      <c r="JYU91" s="4"/>
      <c r="JYV91" s="4"/>
      <c r="JYW91" s="4"/>
      <c r="JYX91" s="4"/>
      <c r="JYY91" s="4"/>
      <c r="JYZ91" s="4"/>
      <c r="JZA91" s="4"/>
      <c r="JZB91" s="4"/>
      <c r="JZC91" s="4"/>
      <c r="JZD91" s="4"/>
      <c r="JZE91" s="4"/>
      <c r="JZF91" s="4"/>
      <c r="JZG91" s="4"/>
      <c r="JZH91" s="4"/>
      <c r="JZI91" s="4"/>
      <c r="JZJ91" s="4"/>
      <c r="JZK91" s="4"/>
      <c r="JZL91" s="4"/>
      <c r="JZM91" s="4"/>
      <c r="JZN91" s="4"/>
      <c r="JZO91" s="4"/>
      <c r="JZP91" s="4"/>
      <c r="JZQ91" s="4"/>
      <c r="JZR91" s="4"/>
      <c r="JZS91" s="4"/>
      <c r="JZT91" s="4"/>
      <c r="JZU91" s="4"/>
      <c r="JZV91" s="4"/>
      <c r="JZW91" s="4"/>
      <c r="JZX91" s="4"/>
      <c r="JZY91" s="4"/>
      <c r="JZZ91" s="4"/>
      <c r="KAA91" s="4"/>
      <c r="KAB91" s="4"/>
      <c r="KAC91" s="4"/>
      <c r="KAD91" s="4"/>
      <c r="KAE91" s="4"/>
      <c r="KAF91" s="4"/>
      <c r="KAG91" s="4"/>
      <c r="KAH91" s="4"/>
      <c r="KAI91" s="4"/>
      <c r="KAJ91" s="4"/>
      <c r="KAK91" s="4"/>
      <c r="KAL91" s="4"/>
      <c r="KAM91" s="4"/>
      <c r="KAN91" s="4"/>
      <c r="KAO91" s="4"/>
      <c r="KAP91" s="4"/>
      <c r="KAQ91" s="4"/>
      <c r="KAR91" s="4"/>
      <c r="KAS91" s="4"/>
      <c r="KAT91" s="4"/>
      <c r="KAU91" s="4"/>
      <c r="KAV91" s="4"/>
      <c r="KAW91" s="4"/>
      <c r="KAX91" s="4"/>
      <c r="KAY91" s="4"/>
      <c r="KAZ91" s="4"/>
      <c r="KBA91" s="4"/>
      <c r="KBB91" s="4"/>
      <c r="KBC91" s="4"/>
      <c r="KBD91" s="4"/>
      <c r="KBE91" s="4"/>
      <c r="KBF91" s="4"/>
      <c r="KBG91" s="4"/>
      <c r="KBH91" s="4"/>
      <c r="KBI91" s="4"/>
      <c r="KBJ91" s="4"/>
      <c r="KBK91" s="4"/>
      <c r="KBL91" s="4"/>
      <c r="KBM91" s="4"/>
      <c r="KBN91" s="4"/>
      <c r="KBO91" s="4"/>
      <c r="KBP91" s="4"/>
      <c r="KBQ91" s="4"/>
      <c r="KBR91" s="4"/>
      <c r="KBS91" s="4"/>
      <c r="KBT91" s="4"/>
      <c r="KBU91" s="4"/>
      <c r="KBV91" s="4"/>
      <c r="KBW91" s="4"/>
      <c r="KBX91" s="4"/>
      <c r="KBY91" s="4"/>
      <c r="KBZ91" s="4"/>
      <c r="KCA91" s="4"/>
      <c r="KCB91" s="4"/>
      <c r="KCC91" s="4"/>
      <c r="KCD91" s="4"/>
      <c r="KCE91" s="4"/>
      <c r="KCF91" s="4"/>
      <c r="KCG91" s="4"/>
      <c r="KCH91" s="4"/>
      <c r="KCI91" s="4"/>
      <c r="KCJ91" s="4"/>
      <c r="KCK91" s="4"/>
      <c r="KCL91" s="4"/>
      <c r="KCM91" s="4"/>
      <c r="KCN91" s="4"/>
      <c r="KCO91" s="4"/>
      <c r="KCP91" s="4"/>
      <c r="KCQ91" s="4"/>
      <c r="KCR91" s="4"/>
      <c r="KCS91" s="4"/>
      <c r="KCT91" s="4"/>
      <c r="KCU91" s="4"/>
      <c r="KCV91" s="4"/>
      <c r="KCW91" s="4"/>
      <c r="KCX91" s="4"/>
      <c r="KCY91" s="4"/>
      <c r="KCZ91" s="4"/>
      <c r="KDA91" s="4"/>
      <c r="KDB91" s="4"/>
      <c r="KDC91" s="4"/>
      <c r="KDD91" s="4"/>
      <c r="KDE91" s="4"/>
      <c r="KDF91" s="4"/>
      <c r="KDG91" s="4"/>
      <c r="KDH91" s="4"/>
      <c r="KDI91" s="4"/>
      <c r="KDJ91" s="4"/>
      <c r="KDK91" s="4"/>
      <c r="KDL91" s="4"/>
      <c r="KDM91" s="4"/>
      <c r="KDN91" s="4"/>
      <c r="KDO91" s="4"/>
      <c r="KDP91" s="4"/>
      <c r="KDQ91" s="4"/>
      <c r="KDR91" s="4"/>
      <c r="KDS91" s="4"/>
      <c r="KDT91" s="4"/>
      <c r="KDU91" s="4"/>
      <c r="KDV91" s="4"/>
      <c r="KDW91" s="4"/>
      <c r="KDX91" s="4"/>
      <c r="KDY91" s="4"/>
      <c r="KDZ91" s="4"/>
      <c r="KEA91" s="4"/>
      <c r="KEB91" s="4"/>
      <c r="KEC91" s="4"/>
      <c r="KED91" s="4"/>
      <c r="KEE91" s="4"/>
      <c r="KEF91" s="4"/>
      <c r="KEG91" s="4"/>
      <c r="KEH91" s="4"/>
      <c r="KEI91" s="4"/>
      <c r="KEJ91" s="4"/>
      <c r="KEK91" s="4"/>
      <c r="KEL91" s="4"/>
      <c r="KEM91" s="4"/>
      <c r="KEN91" s="4"/>
      <c r="KEO91" s="4"/>
      <c r="KEP91" s="4"/>
      <c r="KEQ91" s="4"/>
      <c r="KER91" s="4"/>
      <c r="KES91" s="4"/>
      <c r="KET91" s="4"/>
      <c r="KEU91" s="4"/>
      <c r="KEV91" s="4"/>
      <c r="KEW91" s="4"/>
      <c r="KEX91" s="4"/>
      <c r="KEY91" s="4"/>
      <c r="KEZ91" s="4"/>
      <c r="KFA91" s="4"/>
      <c r="KFB91" s="4"/>
      <c r="KFC91" s="4"/>
      <c r="KFD91" s="4"/>
      <c r="KFE91" s="4"/>
      <c r="KFF91" s="4"/>
      <c r="KFG91" s="4"/>
      <c r="KFH91" s="4"/>
      <c r="KFI91" s="4"/>
      <c r="KFJ91" s="4"/>
      <c r="KFK91" s="4"/>
      <c r="KFL91" s="4"/>
      <c r="KFM91" s="4"/>
      <c r="KFN91" s="4"/>
      <c r="KFO91" s="4"/>
      <c r="KFP91" s="4"/>
      <c r="KFQ91" s="4"/>
      <c r="KFR91" s="4"/>
      <c r="KFS91" s="4"/>
      <c r="KFT91" s="4"/>
      <c r="KFU91" s="4"/>
      <c r="KFV91" s="4"/>
      <c r="KFW91" s="4"/>
      <c r="KFX91" s="4"/>
      <c r="KFY91" s="4"/>
      <c r="KFZ91" s="4"/>
      <c r="KGA91" s="4"/>
      <c r="KGB91" s="4"/>
      <c r="KGC91" s="4"/>
      <c r="KGD91" s="4"/>
      <c r="KGE91" s="4"/>
      <c r="KGF91" s="4"/>
      <c r="KGG91" s="4"/>
      <c r="KGH91" s="4"/>
      <c r="KGI91" s="4"/>
      <c r="KGJ91" s="4"/>
      <c r="KGK91" s="4"/>
      <c r="KGL91" s="4"/>
      <c r="KGM91" s="4"/>
      <c r="KGN91" s="4"/>
      <c r="KGO91" s="4"/>
      <c r="KGP91" s="4"/>
      <c r="KGQ91" s="4"/>
      <c r="KGR91" s="4"/>
      <c r="KGS91" s="4"/>
      <c r="KGT91" s="4"/>
      <c r="KGU91" s="4"/>
      <c r="KGV91" s="4"/>
      <c r="KGW91" s="4"/>
      <c r="KGX91" s="4"/>
      <c r="KGY91" s="4"/>
      <c r="KGZ91" s="4"/>
      <c r="KHA91" s="4"/>
      <c r="KHB91" s="4"/>
      <c r="KHC91" s="4"/>
      <c r="KHD91" s="4"/>
      <c r="KHE91" s="4"/>
      <c r="KHF91" s="4"/>
      <c r="KHG91" s="4"/>
      <c r="KHH91" s="4"/>
      <c r="KHI91" s="4"/>
      <c r="KHJ91" s="4"/>
      <c r="KHK91" s="4"/>
      <c r="KHL91" s="4"/>
      <c r="KHM91" s="4"/>
      <c r="KHN91" s="4"/>
      <c r="KHO91" s="4"/>
      <c r="KHP91" s="4"/>
      <c r="KHQ91" s="4"/>
      <c r="KHR91" s="4"/>
      <c r="KHS91" s="4"/>
      <c r="KHT91" s="4"/>
      <c r="KHU91" s="4"/>
      <c r="KHV91" s="4"/>
      <c r="KHW91" s="4"/>
      <c r="KHX91" s="4"/>
      <c r="KHY91" s="4"/>
      <c r="KHZ91" s="4"/>
      <c r="KIA91" s="4"/>
      <c r="KIB91" s="4"/>
      <c r="KIC91" s="4"/>
      <c r="KID91" s="4"/>
      <c r="KIE91" s="4"/>
      <c r="KIF91" s="4"/>
      <c r="KIG91" s="4"/>
      <c r="KIH91" s="4"/>
      <c r="KII91" s="4"/>
      <c r="KIJ91" s="4"/>
      <c r="KIK91" s="4"/>
      <c r="KIL91" s="4"/>
      <c r="KIM91" s="4"/>
      <c r="KIN91" s="4"/>
      <c r="KIO91" s="4"/>
      <c r="KIP91" s="4"/>
      <c r="KIQ91" s="4"/>
      <c r="KIR91" s="4"/>
      <c r="KIS91" s="4"/>
      <c r="KIT91" s="4"/>
      <c r="KIU91" s="4"/>
      <c r="KIV91" s="4"/>
      <c r="KIW91" s="4"/>
      <c r="KIX91" s="4"/>
      <c r="KIY91" s="4"/>
      <c r="KIZ91" s="4"/>
      <c r="KJA91" s="4"/>
      <c r="KJB91" s="4"/>
      <c r="KJC91" s="4"/>
      <c r="KJD91" s="4"/>
      <c r="KJE91" s="4"/>
      <c r="KJF91" s="4"/>
      <c r="KJG91" s="4"/>
      <c r="KJH91" s="4"/>
      <c r="KJI91" s="4"/>
      <c r="KJJ91" s="4"/>
      <c r="KJK91" s="4"/>
      <c r="KJL91" s="4"/>
      <c r="KJM91" s="4"/>
      <c r="KJN91" s="4"/>
      <c r="KJO91" s="4"/>
      <c r="KJP91" s="4"/>
      <c r="KJQ91" s="4"/>
      <c r="KJR91" s="4"/>
      <c r="KJS91" s="4"/>
      <c r="KJT91" s="4"/>
      <c r="KJU91" s="4"/>
      <c r="KJV91" s="4"/>
      <c r="KJW91" s="4"/>
      <c r="KJX91" s="4"/>
      <c r="KJY91" s="4"/>
      <c r="KJZ91" s="4"/>
      <c r="KKA91" s="4"/>
      <c r="KKB91" s="4"/>
      <c r="KKC91" s="4"/>
      <c r="KKD91" s="4"/>
      <c r="KKE91" s="4"/>
      <c r="KKF91" s="4"/>
      <c r="KKG91" s="4"/>
      <c r="KKH91" s="4"/>
      <c r="KKI91" s="4"/>
      <c r="KKJ91" s="4"/>
      <c r="KKK91" s="4"/>
      <c r="KKL91" s="4"/>
      <c r="KKM91" s="4"/>
      <c r="KKN91" s="4"/>
      <c r="KKO91" s="4"/>
      <c r="KKP91" s="4"/>
      <c r="KKQ91" s="4"/>
      <c r="KKR91" s="4"/>
      <c r="KKS91" s="4"/>
      <c r="KKT91" s="4"/>
      <c r="KKU91" s="4"/>
      <c r="KKV91" s="4"/>
      <c r="KKW91" s="4"/>
      <c r="KKX91" s="4"/>
      <c r="KKY91" s="4"/>
      <c r="KKZ91" s="4"/>
      <c r="KLA91" s="4"/>
      <c r="KLB91" s="4"/>
      <c r="KLC91" s="4"/>
      <c r="KLD91" s="4"/>
      <c r="KLE91" s="4"/>
      <c r="KLF91" s="4"/>
      <c r="KLG91" s="4"/>
      <c r="KLH91" s="4"/>
      <c r="KLI91" s="4"/>
      <c r="KLJ91" s="4"/>
      <c r="KLK91" s="4"/>
      <c r="KLL91" s="4"/>
      <c r="KLM91" s="4"/>
      <c r="KLN91" s="4"/>
      <c r="KLO91" s="4"/>
      <c r="KLP91" s="4"/>
      <c r="KLQ91" s="4"/>
      <c r="KLR91" s="4"/>
      <c r="KLS91" s="4"/>
      <c r="KLT91" s="4"/>
      <c r="KLU91" s="4"/>
      <c r="KLV91" s="4"/>
      <c r="KLW91" s="4"/>
      <c r="KLX91" s="4"/>
      <c r="KLY91" s="4"/>
      <c r="KLZ91" s="4"/>
      <c r="KMA91" s="4"/>
      <c r="KMB91" s="4"/>
      <c r="KMC91" s="4"/>
      <c r="KMD91" s="4"/>
      <c r="KME91" s="4"/>
      <c r="KMF91" s="4"/>
      <c r="KMG91" s="4"/>
      <c r="KMH91" s="4"/>
      <c r="KMI91" s="4"/>
      <c r="KMJ91" s="4"/>
      <c r="KMK91" s="4"/>
      <c r="KML91" s="4"/>
      <c r="KMM91" s="4"/>
      <c r="KMN91" s="4"/>
      <c r="KMO91" s="4"/>
      <c r="KMP91" s="4"/>
      <c r="KMQ91" s="4"/>
      <c r="KMR91" s="4"/>
      <c r="KMS91" s="4"/>
      <c r="KMT91" s="4"/>
      <c r="KMU91" s="4"/>
      <c r="KMV91" s="4"/>
      <c r="KMW91" s="4"/>
      <c r="KMX91" s="4"/>
      <c r="KMY91" s="4"/>
      <c r="KMZ91" s="4"/>
      <c r="KNA91" s="4"/>
      <c r="KNB91" s="4"/>
      <c r="KNC91" s="4"/>
      <c r="KND91" s="4"/>
      <c r="KNE91" s="4"/>
      <c r="KNF91" s="4"/>
      <c r="KNG91" s="4"/>
      <c r="KNH91" s="4"/>
      <c r="KNI91" s="4"/>
      <c r="KNJ91" s="4"/>
      <c r="KNK91" s="4"/>
      <c r="KNL91" s="4"/>
      <c r="KNM91" s="4"/>
      <c r="KNN91" s="4"/>
      <c r="KNO91" s="4"/>
      <c r="KNP91" s="4"/>
      <c r="KNQ91" s="4"/>
      <c r="KNR91" s="4"/>
      <c r="KNS91" s="4"/>
      <c r="KNT91" s="4"/>
      <c r="KNU91" s="4"/>
      <c r="KNV91" s="4"/>
      <c r="KNW91" s="4"/>
      <c r="KNX91" s="4"/>
      <c r="KNY91" s="4"/>
      <c r="KNZ91" s="4"/>
      <c r="KOA91" s="4"/>
      <c r="KOB91" s="4"/>
      <c r="KOC91" s="4"/>
      <c r="KOD91" s="4"/>
      <c r="KOE91" s="4"/>
      <c r="KOF91" s="4"/>
      <c r="KOG91" s="4"/>
      <c r="KOH91" s="4"/>
      <c r="KOI91" s="4"/>
      <c r="KOJ91" s="4"/>
      <c r="KOK91" s="4"/>
      <c r="KOL91" s="4"/>
      <c r="KOM91" s="4"/>
      <c r="KON91" s="4"/>
      <c r="KOO91" s="4"/>
      <c r="KOP91" s="4"/>
      <c r="KOQ91" s="4"/>
      <c r="KOR91" s="4"/>
      <c r="KOS91" s="4"/>
      <c r="KOT91" s="4"/>
      <c r="KOU91" s="4"/>
      <c r="KOV91" s="4"/>
      <c r="KOW91" s="4"/>
      <c r="KOX91" s="4"/>
      <c r="KOY91" s="4"/>
      <c r="KOZ91" s="4"/>
      <c r="KPA91" s="4"/>
      <c r="KPB91" s="4"/>
      <c r="KPC91" s="4"/>
      <c r="KPD91" s="4"/>
      <c r="KPE91" s="4"/>
      <c r="KPF91" s="4"/>
      <c r="KPG91" s="4"/>
      <c r="KPH91" s="4"/>
      <c r="KPI91" s="4"/>
      <c r="KPJ91" s="4"/>
      <c r="KPK91" s="4"/>
      <c r="KPL91" s="4"/>
      <c r="KPM91" s="4"/>
      <c r="KPN91" s="4"/>
      <c r="KPO91" s="4"/>
      <c r="KPP91" s="4"/>
      <c r="KPQ91" s="4"/>
      <c r="KPR91" s="4"/>
      <c r="KPS91" s="4"/>
      <c r="KPT91" s="4"/>
      <c r="KPU91" s="4"/>
      <c r="KPV91" s="4"/>
      <c r="KPW91" s="4"/>
      <c r="KPX91" s="4"/>
      <c r="KPY91" s="4"/>
      <c r="KPZ91" s="4"/>
      <c r="KQA91" s="4"/>
      <c r="KQB91" s="4"/>
      <c r="KQC91" s="4"/>
      <c r="KQD91" s="4"/>
      <c r="KQE91" s="4"/>
      <c r="KQF91" s="4"/>
      <c r="KQG91" s="4"/>
      <c r="KQH91" s="4"/>
      <c r="KQI91" s="4"/>
      <c r="KQJ91" s="4"/>
      <c r="KQK91" s="4"/>
      <c r="KQL91" s="4"/>
      <c r="KQM91" s="4"/>
      <c r="KQN91" s="4"/>
      <c r="KQO91" s="4"/>
      <c r="KQP91" s="4"/>
      <c r="KQQ91" s="4"/>
      <c r="KQR91" s="4"/>
      <c r="KQS91" s="4"/>
      <c r="KQT91" s="4"/>
      <c r="KQU91" s="4"/>
      <c r="KQV91" s="4"/>
      <c r="KQW91" s="4"/>
      <c r="KQX91" s="4"/>
      <c r="KQY91" s="4"/>
      <c r="KQZ91" s="4"/>
      <c r="KRA91" s="4"/>
      <c r="KRB91" s="4"/>
      <c r="KRC91" s="4"/>
      <c r="KRD91" s="4"/>
      <c r="KRE91" s="4"/>
      <c r="KRF91" s="4"/>
      <c r="KRG91" s="4"/>
      <c r="KRH91" s="4"/>
      <c r="KRI91" s="4"/>
      <c r="KRJ91" s="4"/>
      <c r="KRK91" s="4"/>
      <c r="KRL91" s="4"/>
      <c r="KRM91" s="4"/>
      <c r="KRN91" s="4"/>
      <c r="KRO91" s="4"/>
      <c r="KRP91" s="4"/>
      <c r="KRQ91" s="4"/>
      <c r="KRR91" s="4"/>
      <c r="KRS91" s="4"/>
      <c r="KRT91" s="4"/>
      <c r="KRU91" s="4"/>
      <c r="KRV91" s="4"/>
      <c r="KRW91" s="4"/>
      <c r="KRX91" s="4"/>
      <c r="KRY91" s="4"/>
      <c r="KRZ91" s="4"/>
      <c r="KSA91" s="4"/>
      <c r="KSB91" s="4"/>
      <c r="KSC91" s="4"/>
      <c r="KSD91" s="4"/>
      <c r="KSE91" s="4"/>
      <c r="KSF91" s="4"/>
      <c r="KSG91" s="4"/>
      <c r="KSH91" s="4"/>
      <c r="KSI91" s="4"/>
      <c r="KSJ91" s="4"/>
      <c r="KSK91" s="4"/>
      <c r="KSL91" s="4"/>
      <c r="KSM91" s="4"/>
      <c r="KSN91" s="4"/>
      <c r="KSO91" s="4"/>
      <c r="KSP91" s="4"/>
      <c r="KSQ91" s="4"/>
      <c r="KSR91" s="4"/>
      <c r="KSS91" s="4"/>
      <c r="KST91" s="4"/>
      <c r="KSU91" s="4"/>
      <c r="KSV91" s="4"/>
      <c r="KSW91" s="4"/>
      <c r="KSX91" s="4"/>
      <c r="KSY91" s="4"/>
      <c r="KSZ91" s="4"/>
      <c r="KTA91" s="4"/>
      <c r="KTB91" s="4"/>
      <c r="KTC91" s="4"/>
      <c r="KTD91" s="4"/>
      <c r="KTE91" s="4"/>
      <c r="KTF91" s="4"/>
      <c r="KTG91" s="4"/>
      <c r="KTH91" s="4"/>
      <c r="KTI91" s="4"/>
      <c r="KTJ91" s="4"/>
      <c r="KTK91" s="4"/>
      <c r="KTL91" s="4"/>
      <c r="KTM91" s="4"/>
      <c r="KTN91" s="4"/>
      <c r="KTO91" s="4"/>
      <c r="KTP91" s="4"/>
      <c r="KTQ91" s="4"/>
      <c r="KTR91" s="4"/>
      <c r="KTS91" s="4"/>
      <c r="KTT91" s="4"/>
      <c r="KTU91" s="4"/>
      <c r="KTV91" s="4"/>
      <c r="KTW91" s="4"/>
      <c r="KTX91" s="4"/>
      <c r="KTY91" s="4"/>
      <c r="KTZ91" s="4"/>
      <c r="KUA91" s="4"/>
      <c r="KUB91" s="4"/>
      <c r="KUC91" s="4"/>
      <c r="KUD91" s="4"/>
      <c r="KUE91" s="4"/>
      <c r="KUF91" s="4"/>
      <c r="KUG91" s="4"/>
      <c r="KUH91" s="4"/>
      <c r="KUI91" s="4"/>
      <c r="KUJ91" s="4"/>
      <c r="KUK91" s="4"/>
      <c r="KUL91" s="4"/>
      <c r="KUM91" s="4"/>
      <c r="KUN91" s="4"/>
      <c r="KUO91" s="4"/>
      <c r="KUP91" s="4"/>
      <c r="KUQ91" s="4"/>
      <c r="KUR91" s="4"/>
      <c r="KUS91" s="4"/>
      <c r="KUT91" s="4"/>
      <c r="KUU91" s="4"/>
      <c r="KUV91" s="4"/>
      <c r="KUW91" s="4"/>
      <c r="KUX91" s="4"/>
      <c r="KUY91" s="4"/>
      <c r="KUZ91" s="4"/>
      <c r="KVA91" s="4"/>
      <c r="KVB91" s="4"/>
      <c r="KVC91" s="4"/>
      <c r="KVD91" s="4"/>
      <c r="KVE91" s="4"/>
      <c r="KVF91" s="4"/>
      <c r="KVG91" s="4"/>
      <c r="KVH91" s="4"/>
      <c r="KVI91" s="4"/>
      <c r="KVJ91" s="4"/>
      <c r="KVK91" s="4"/>
      <c r="KVL91" s="4"/>
      <c r="KVM91" s="4"/>
      <c r="KVN91" s="4"/>
      <c r="KVO91" s="4"/>
      <c r="KVP91" s="4"/>
      <c r="KVQ91" s="4"/>
      <c r="KVR91" s="4"/>
      <c r="KVS91" s="4"/>
      <c r="KVT91" s="4"/>
      <c r="KVU91" s="4"/>
      <c r="KVV91" s="4"/>
      <c r="KVW91" s="4"/>
      <c r="KVX91" s="4"/>
      <c r="KVY91" s="4"/>
      <c r="KVZ91" s="4"/>
      <c r="KWA91" s="4"/>
      <c r="KWB91" s="4"/>
      <c r="KWC91" s="4"/>
      <c r="KWD91" s="4"/>
      <c r="KWE91" s="4"/>
      <c r="KWF91" s="4"/>
      <c r="KWG91" s="4"/>
      <c r="KWH91" s="4"/>
      <c r="KWI91" s="4"/>
      <c r="KWJ91" s="4"/>
      <c r="KWK91" s="4"/>
      <c r="KWL91" s="4"/>
      <c r="KWM91" s="4"/>
      <c r="KWN91" s="4"/>
      <c r="KWO91" s="4"/>
      <c r="KWP91" s="4"/>
      <c r="KWQ91" s="4"/>
      <c r="KWR91" s="4"/>
      <c r="KWS91" s="4"/>
      <c r="KWT91" s="4"/>
      <c r="KWU91" s="4"/>
      <c r="KWV91" s="4"/>
      <c r="KWW91" s="4"/>
      <c r="KWX91" s="4"/>
      <c r="KWY91" s="4"/>
      <c r="KWZ91" s="4"/>
      <c r="KXA91" s="4"/>
      <c r="KXB91" s="4"/>
      <c r="KXC91" s="4"/>
      <c r="KXD91" s="4"/>
      <c r="KXE91" s="4"/>
      <c r="KXF91" s="4"/>
      <c r="KXG91" s="4"/>
      <c r="KXH91" s="4"/>
      <c r="KXI91" s="4"/>
      <c r="KXJ91" s="4"/>
      <c r="KXK91" s="4"/>
      <c r="KXL91" s="4"/>
      <c r="KXM91" s="4"/>
      <c r="KXN91" s="4"/>
      <c r="KXO91" s="4"/>
      <c r="KXP91" s="4"/>
      <c r="KXQ91" s="4"/>
      <c r="KXR91" s="4"/>
      <c r="KXS91" s="4"/>
      <c r="KXT91" s="4"/>
      <c r="KXU91" s="4"/>
      <c r="KXV91" s="4"/>
      <c r="KXW91" s="4"/>
      <c r="KXX91" s="4"/>
      <c r="KXY91" s="4"/>
      <c r="KXZ91" s="4"/>
      <c r="KYA91" s="4"/>
      <c r="KYB91" s="4"/>
      <c r="KYC91" s="4"/>
      <c r="KYD91" s="4"/>
      <c r="KYE91" s="4"/>
      <c r="KYF91" s="4"/>
      <c r="KYG91" s="4"/>
      <c r="KYH91" s="4"/>
      <c r="KYI91" s="4"/>
      <c r="KYJ91" s="4"/>
      <c r="KYK91" s="4"/>
      <c r="KYL91" s="4"/>
      <c r="KYM91" s="4"/>
      <c r="KYN91" s="4"/>
      <c r="KYO91" s="4"/>
      <c r="KYP91" s="4"/>
      <c r="KYQ91" s="4"/>
      <c r="KYR91" s="4"/>
      <c r="KYS91" s="4"/>
      <c r="KYT91" s="4"/>
      <c r="KYU91" s="4"/>
      <c r="KYV91" s="4"/>
      <c r="KYW91" s="4"/>
      <c r="KYX91" s="4"/>
      <c r="KYY91" s="4"/>
      <c r="KYZ91" s="4"/>
      <c r="KZA91" s="4"/>
      <c r="KZB91" s="4"/>
      <c r="KZC91" s="4"/>
      <c r="KZD91" s="4"/>
      <c r="KZE91" s="4"/>
      <c r="KZF91" s="4"/>
      <c r="KZG91" s="4"/>
      <c r="KZH91" s="4"/>
      <c r="KZI91" s="4"/>
      <c r="KZJ91" s="4"/>
      <c r="KZK91" s="4"/>
      <c r="KZL91" s="4"/>
      <c r="KZM91" s="4"/>
      <c r="KZN91" s="4"/>
      <c r="KZO91" s="4"/>
      <c r="KZP91" s="4"/>
      <c r="KZQ91" s="4"/>
      <c r="KZR91" s="4"/>
      <c r="KZS91" s="4"/>
      <c r="KZT91" s="4"/>
      <c r="KZU91" s="4"/>
      <c r="KZV91" s="4"/>
      <c r="KZW91" s="4"/>
      <c r="KZX91" s="4"/>
      <c r="KZY91" s="4"/>
      <c r="KZZ91" s="4"/>
      <c r="LAA91" s="4"/>
      <c r="LAB91" s="4"/>
      <c r="LAC91" s="4"/>
      <c r="LAD91" s="4"/>
      <c r="LAE91" s="4"/>
      <c r="LAF91" s="4"/>
      <c r="LAG91" s="4"/>
      <c r="LAH91" s="4"/>
      <c r="LAI91" s="4"/>
      <c r="LAJ91" s="4"/>
      <c r="LAK91" s="4"/>
      <c r="LAL91" s="4"/>
      <c r="LAM91" s="4"/>
      <c r="LAN91" s="4"/>
      <c r="LAO91" s="4"/>
      <c r="LAP91" s="4"/>
      <c r="LAQ91" s="4"/>
      <c r="LAR91" s="4"/>
      <c r="LAS91" s="4"/>
      <c r="LAT91" s="4"/>
      <c r="LAU91" s="4"/>
      <c r="LAV91" s="4"/>
      <c r="LAW91" s="4"/>
      <c r="LAX91" s="4"/>
      <c r="LAY91" s="4"/>
      <c r="LAZ91" s="4"/>
      <c r="LBA91" s="4"/>
      <c r="LBB91" s="4"/>
      <c r="LBC91" s="4"/>
      <c r="LBD91" s="4"/>
      <c r="LBE91" s="4"/>
      <c r="LBF91" s="4"/>
      <c r="LBG91" s="4"/>
      <c r="LBH91" s="4"/>
      <c r="LBI91" s="4"/>
      <c r="LBJ91" s="4"/>
      <c r="LBK91" s="4"/>
      <c r="LBL91" s="4"/>
      <c r="LBM91" s="4"/>
      <c r="LBN91" s="4"/>
      <c r="LBO91" s="4"/>
      <c r="LBP91" s="4"/>
      <c r="LBQ91" s="4"/>
      <c r="LBR91" s="4"/>
      <c r="LBS91" s="4"/>
      <c r="LBT91" s="4"/>
      <c r="LBU91" s="4"/>
      <c r="LBV91" s="4"/>
      <c r="LBW91" s="4"/>
      <c r="LBX91" s="4"/>
      <c r="LBY91" s="4"/>
      <c r="LBZ91" s="4"/>
      <c r="LCA91" s="4"/>
      <c r="LCB91" s="4"/>
      <c r="LCC91" s="4"/>
      <c r="LCD91" s="4"/>
      <c r="LCE91" s="4"/>
      <c r="LCF91" s="4"/>
      <c r="LCG91" s="4"/>
      <c r="LCH91" s="4"/>
      <c r="LCI91" s="4"/>
      <c r="LCJ91" s="4"/>
      <c r="LCK91" s="4"/>
      <c r="LCL91" s="4"/>
      <c r="LCM91" s="4"/>
      <c r="LCN91" s="4"/>
      <c r="LCO91" s="4"/>
      <c r="LCP91" s="4"/>
      <c r="LCQ91" s="4"/>
      <c r="LCR91" s="4"/>
      <c r="LCS91" s="4"/>
      <c r="LCT91" s="4"/>
      <c r="LCU91" s="4"/>
      <c r="LCV91" s="4"/>
      <c r="LCW91" s="4"/>
      <c r="LCX91" s="4"/>
      <c r="LCY91" s="4"/>
      <c r="LCZ91" s="4"/>
      <c r="LDA91" s="4"/>
      <c r="LDB91" s="4"/>
      <c r="LDC91" s="4"/>
      <c r="LDD91" s="4"/>
      <c r="LDE91" s="4"/>
      <c r="LDF91" s="4"/>
      <c r="LDG91" s="4"/>
      <c r="LDH91" s="4"/>
      <c r="LDI91" s="4"/>
      <c r="LDJ91" s="4"/>
      <c r="LDK91" s="4"/>
      <c r="LDL91" s="4"/>
      <c r="LDM91" s="4"/>
      <c r="LDN91" s="4"/>
      <c r="LDO91" s="4"/>
      <c r="LDP91" s="4"/>
      <c r="LDQ91" s="4"/>
      <c r="LDR91" s="4"/>
      <c r="LDS91" s="4"/>
      <c r="LDT91" s="4"/>
      <c r="LDU91" s="4"/>
      <c r="LDV91" s="4"/>
      <c r="LDW91" s="4"/>
      <c r="LDX91" s="4"/>
      <c r="LDY91" s="4"/>
      <c r="LDZ91" s="4"/>
      <c r="LEA91" s="4"/>
      <c r="LEB91" s="4"/>
      <c r="LEC91" s="4"/>
      <c r="LED91" s="4"/>
      <c r="LEE91" s="4"/>
      <c r="LEF91" s="4"/>
      <c r="LEG91" s="4"/>
      <c r="LEH91" s="4"/>
      <c r="LEI91" s="4"/>
      <c r="LEJ91" s="4"/>
      <c r="LEK91" s="4"/>
      <c r="LEL91" s="4"/>
      <c r="LEM91" s="4"/>
      <c r="LEN91" s="4"/>
      <c r="LEO91" s="4"/>
      <c r="LEP91" s="4"/>
      <c r="LEQ91" s="4"/>
      <c r="LER91" s="4"/>
      <c r="LES91" s="4"/>
      <c r="LET91" s="4"/>
      <c r="LEU91" s="4"/>
      <c r="LEV91" s="4"/>
      <c r="LEW91" s="4"/>
      <c r="LEX91" s="4"/>
      <c r="LEY91" s="4"/>
      <c r="LEZ91" s="4"/>
      <c r="LFA91" s="4"/>
      <c r="LFB91" s="4"/>
      <c r="LFC91" s="4"/>
      <c r="LFD91" s="4"/>
      <c r="LFE91" s="4"/>
      <c r="LFF91" s="4"/>
      <c r="LFG91" s="4"/>
      <c r="LFH91" s="4"/>
      <c r="LFI91" s="4"/>
      <c r="LFJ91" s="4"/>
      <c r="LFK91" s="4"/>
      <c r="LFL91" s="4"/>
      <c r="LFM91" s="4"/>
      <c r="LFN91" s="4"/>
      <c r="LFO91" s="4"/>
      <c r="LFP91" s="4"/>
      <c r="LFQ91" s="4"/>
      <c r="LFR91" s="4"/>
      <c r="LFS91" s="4"/>
      <c r="LFT91" s="4"/>
      <c r="LFU91" s="4"/>
      <c r="LFV91" s="4"/>
      <c r="LFW91" s="4"/>
      <c r="LFX91" s="4"/>
      <c r="LFY91" s="4"/>
      <c r="LFZ91" s="4"/>
      <c r="LGA91" s="4"/>
      <c r="LGB91" s="4"/>
      <c r="LGC91" s="4"/>
      <c r="LGD91" s="4"/>
      <c r="LGE91" s="4"/>
      <c r="LGF91" s="4"/>
      <c r="LGG91" s="4"/>
      <c r="LGH91" s="4"/>
      <c r="LGI91" s="4"/>
      <c r="LGJ91" s="4"/>
      <c r="LGK91" s="4"/>
      <c r="LGL91" s="4"/>
      <c r="LGM91" s="4"/>
      <c r="LGN91" s="4"/>
      <c r="LGO91" s="4"/>
      <c r="LGP91" s="4"/>
      <c r="LGQ91" s="4"/>
      <c r="LGR91" s="4"/>
      <c r="LGS91" s="4"/>
      <c r="LGT91" s="4"/>
      <c r="LGU91" s="4"/>
      <c r="LGV91" s="4"/>
      <c r="LGW91" s="4"/>
      <c r="LGX91" s="4"/>
      <c r="LGY91" s="4"/>
      <c r="LGZ91" s="4"/>
      <c r="LHA91" s="4"/>
      <c r="LHB91" s="4"/>
      <c r="LHC91" s="4"/>
      <c r="LHD91" s="4"/>
      <c r="LHE91" s="4"/>
      <c r="LHF91" s="4"/>
      <c r="LHG91" s="4"/>
      <c r="LHH91" s="4"/>
      <c r="LHI91" s="4"/>
      <c r="LHJ91" s="4"/>
      <c r="LHK91" s="4"/>
      <c r="LHL91" s="4"/>
      <c r="LHM91" s="4"/>
      <c r="LHN91" s="4"/>
      <c r="LHO91" s="4"/>
      <c r="LHP91" s="4"/>
      <c r="LHQ91" s="4"/>
      <c r="LHR91" s="4"/>
      <c r="LHS91" s="4"/>
      <c r="LHT91" s="4"/>
      <c r="LHU91" s="4"/>
      <c r="LHV91" s="4"/>
      <c r="LHW91" s="4"/>
      <c r="LHX91" s="4"/>
      <c r="LHY91" s="4"/>
      <c r="LHZ91" s="4"/>
      <c r="LIA91" s="4"/>
      <c r="LIB91" s="4"/>
      <c r="LIC91" s="4"/>
      <c r="LID91" s="4"/>
      <c r="LIE91" s="4"/>
      <c r="LIF91" s="4"/>
      <c r="LIG91" s="4"/>
      <c r="LIH91" s="4"/>
      <c r="LII91" s="4"/>
      <c r="LIJ91" s="4"/>
      <c r="LIK91" s="4"/>
      <c r="LIL91" s="4"/>
      <c r="LIM91" s="4"/>
      <c r="LIN91" s="4"/>
      <c r="LIO91" s="4"/>
      <c r="LIP91" s="4"/>
      <c r="LIQ91" s="4"/>
      <c r="LIR91" s="4"/>
      <c r="LIS91" s="4"/>
      <c r="LIT91" s="4"/>
      <c r="LIU91" s="4"/>
      <c r="LIV91" s="4"/>
      <c r="LIW91" s="4"/>
      <c r="LIX91" s="4"/>
      <c r="LIY91" s="4"/>
      <c r="LIZ91" s="4"/>
      <c r="LJA91" s="4"/>
      <c r="LJB91" s="4"/>
      <c r="LJC91" s="4"/>
      <c r="LJD91" s="4"/>
      <c r="LJE91" s="4"/>
      <c r="LJF91" s="4"/>
      <c r="LJG91" s="4"/>
      <c r="LJH91" s="4"/>
      <c r="LJI91" s="4"/>
      <c r="LJJ91" s="4"/>
      <c r="LJK91" s="4"/>
      <c r="LJL91" s="4"/>
      <c r="LJM91" s="4"/>
      <c r="LJN91" s="4"/>
      <c r="LJO91" s="4"/>
      <c r="LJP91" s="4"/>
      <c r="LJQ91" s="4"/>
      <c r="LJR91" s="4"/>
      <c r="LJS91" s="4"/>
      <c r="LJT91" s="4"/>
      <c r="LJU91" s="4"/>
      <c r="LJV91" s="4"/>
      <c r="LJW91" s="4"/>
      <c r="LJX91" s="4"/>
      <c r="LJY91" s="4"/>
      <c r="LJZ91" s="4"/>
      <c r="LKA91" s="4"/>
      <c r="LKB91" s="4"/>
      <c r="LKC91" s="4"/>
      <c r="LKD91" s="4"/>
      <c r="LKE91" s="4"/>
      <c r="LKF91" s="4"/>
      <c r="LKG91" s="4"/>
      <c r="LKH91" s="4"/>
      <c r="LKI91" s="4"/>
      <c r="LKJ91" s="4"/>
      <c r="LKK91" s="4"/>
      <c r="LKL91" s="4"/>
      <c r="LKM91" s="4"/>
      <c r="LKN91" s="4"/>
      <c r="LKO91" s="4"/>
      <c r="LKP91" s="4"/>
      <c r="LKQ91" s="4"/>
      <c r="LKR91" s="4"/>
      <c r="LKS91" s="4"/>
      <c r="LKT91" s="4"/>
      <c r="LKU91" s="4"/>
      <c r="LKV91" s="4"/>
      <c r="LKW91" s="4"/>
      <c r="LKX91" s="4"/>
      <c r="LKY91" s="4"/>
      <c r="LKZ91" s="4"/>
      <c r="LLA91" s="4"/>
      <c r="LLB91" s="4"/>
      <c r="LLC91" s="4"/>
      <c r="LLD91" s="4"/>
      <c r="LLE91" s="4"/>
      <c r="LLF91" s="4"/>
      <c r="LLG91" s="4"/>
      <c r="LLH91" s="4"/>
      <c r="LLI91" s="4"/>
      <c r="LLJ91" s="4"/>
      <c r="LLK91" s="4"/>
      <c r="LLL91" s="4"/>
      <c r="LLM91" s="4"/>
      <c r="LLN91" s="4"/>
      <c r="LLO91" s="4"/>
      <c r="LLP91" s="4"/>
      <c r="LLQ91" s="4"/>
      <c r="LLR91" s="4"/>
      <c r="LLS91" s="4"/>
      <c r="LLT91" s="4"/>
      <c r="LLU91" s="4"/>
      <c r="LLV91" s="4"/>
      <c r="LLW91" s="4"/>
      <c r="LLX91" s="4"/>
      <c r="LLY91" s="4"/>
      <c r="LLZ91" s="4"/>
      <c r="LMA91" s="4"/>
      <c r="LMB91" s="4"/>
      <c r="LMC91" s="4"/>
      <c r="LMD91" s="4"/>
      <c r="LME91" s="4"/>
      <c r="LMF91" s="4"/>
      <c r="LMG91" s="4"/>
      <c r="LMH91" s="4"/>
      <c r="LMI91" s="4"/>
      <c r="LMJ91" s="4"/>
      <c r="LMK91" s="4"/>
      <c r="LML91" s="4"/>
      <c r="LMM91" s="4"/>
      <c r="LMN91" s="4"/>
      <c r="LMO91" s="4"/>
      <c r="LMP91" s="4"/>
      <c r="LMQ91" s="4"/>
      <c r="LMR91" s="4"/>
      <c r="LMS91" s="4"/>
      <c r="LMT91" s="4"/>
      <c r="LMU91" s="4"/>
      <c r="LMV91" s="4"/>
      <c r="LMW91" s="4"/>
      <c r="LMX91" s="4"/>
      <c r="LMY91" s="4"/>
      <c r="LMZ91" s="4"/>
      <c r="LNA91" s="4"/>
      <c r="LNB91" s="4"/>
      <c r="LNC91" s="4"/>
      <c r="LND91" s="4"/>
      <c r="LNE91" s="4"/>
      <c r="LNF91" s="4"/>
      <c r="LNG91" s="4"/>
      <c r="LNH91" s="4"/>
      <c r="LNI91" s="4"/>
      <c r="LNJ91" s="4"/>
      <c r="LNK91" s="4"/>
      <c r="LNL91" s="4"/>
      <c r="LNM91" s="4"/>
      <c r="LNN91" s="4"/>
      <c r="LNO91" s="4"/>
      <c r="LNP91" s="4"/>
      <c r="LNQ91" s="4"/>
      <c r="LNR91" s="4"/>
      <c r="LNS91" s="4"/>
      <c r="LNT91" s="4"/>
      <c r="LNU91" s="4"/>
      <c r="LNV91" s="4"/>
      <c r="LNW91" s="4"/>
      <c r="LNX91" s="4"/>
      <c r="LNY91" s="4"/>
      <c r="LNZ91" s="4"/>
      <c r="LOA91" s="4"/>
      <c r="LOB91" s="4"/>
      <c r="LOC91" s="4"/>
      <c r="LOD91" s="4"/>
      <c r="LOE91" s="4"/>
      <c r="LOF91" s="4"/>
      <c r="LOG91" s="4"/>
      <c r="LOH91" s="4"/>
      <c r="LOI91" s="4"/>
      <c r="LOJ91" s="4"/>
      <c r="LOK91" s="4"/>
      <c r="LOL91" s="4"/>
      <c r="LOM91" s="4"/>
      <c r="LON91" s="4"/>
      <c r="LOO91" s="4"/>
      <c r="LOP91" s="4"/>
      <c r="LOQ91" s="4"/>
      <c r="LOR91" s="4"/>
      <c r="LOS91" s="4"/>
      <c r="LOT91" s="4"/>
      <c r="LOU91" s="4"/>
      <c r="LOV91" s="4"/>
      <c r="LOW91" s="4"/>
      <c r="LOX91" s="4"/>
      <c r="LOY91" s="4"/>
      <c r="LOZ91" s="4"/>
      <c r="LPA91" s="4"/>
      <c r="LPB91" s="4"/>
      <c r="LPC91" s="4"/>
      <c r="LPD91" s="4"/>
      <c r="LPE91" s="4"/>
      <c r="LPF91" s="4"/>
      <c r="LPG91" s="4"/>
      <c r="LPH91" s="4"/>
      <c r="LPI91" s="4"/>
      <c r="LPJ91" s="4"/>
      <c r="LPK91" s="4"/>
      <c r="LPL91" s="4"/>
      <c r="LPM91" s="4"/>
      <c r="LPN91" s="4"/>
      <c r="LPO91" s="4"/>
      <c r="LPP91" s="4"/>
      <c r="LPQ91" s="4"/>
      <c r="LPR91" s="4"/>
      <c r="LPS91" s="4"/>
      <c r="LPT91" s="4"/>
      <c r="LPU91" s="4"/>
      <c r="LPV91" s="4"/>
      <c r="LPW91" s="4"/>
      <c r="LPX91" s="4"/>
      <c r="LPY91" s="4"/>
      <c r="LPZ91" s="4"/>
      <c r="LQA91" s="4"/>
      <c r="LQB91" s="4"/>
      <c r="LQC91" s="4"/>
      <c r="LQD91" s="4"/>
      <c r="LQE91" s="4"/>
      <c r="LQF91" s="4"/>
      <c r="LQG91" s="4"/>
      <c r="LQH91" s="4"/>
      <c r="LQI91" s="4"/>
      <c r="LQJ91" s="4"/>
      <c r="LQK91" s="4"/>
      <c r="LQL91" s="4"/>
      <c r="LQM91" s="4"/>
      <c r="LQN91" s="4"/>
      <c r="LQO91" s="4"/>
      <c r="LQP91" s="4"/>
      <c r="LQQ91" s="4"/>
      <c r="LQR91" s="4"/>
      <c r="LQS91" s="4"/>
      <c r="LQT91" s="4"/>
      <c r="LQU91" s="4"/>
      <c r="LQV91" s="4"/>
      <c r="LQW91" s="4"/>
      <c r="LQX91" s="4"/>
      <c r="LQY91" s="4"/>
      <c r="LQZ91" s="4"/>
      <c r="LRA91" s="4"/>
      <c r="LRB91" s="4"/>
      <c r="LRC91" s="4"/>
      <c r="LRD91" s="4"/>
      <c r="LRE91" s="4"/>
      <c r="LRF91" s="4"/>
      <c r="LRG91" s="4"/>
      <c r="LRH91" s="4"/>
      <c r="LRI91" s="4"/>
      <c r="LRJ91" s="4"/>
      <c r="LRK91" s="4"/>
      <c r="LRL91" s="4"/>
      <c r="LRM91" s="4"/>
      <c r="LRN91" s="4"/>
      <c r="LRO91" s="4"/>
      <c r="LRP91" s="4"/>
      <c r="LRQ91" s="4"/>
      <c r="LRR91" s="4"/>
      <c r="LRS91" s="4"/>
      <c r="LRT91" s="4"/>
      <c r="LRU91" s="4"/>
      <c r="LRV91" s="4"/>
      <c r="LRW91" s="4"/>
      <c r="LRX91" s="4"/>
      <c r="LRY91" s="4"/>
      <c r="LRZ91" s="4"/>
      <c r="LSA91" s="4"/>
      <c r="LSB91" s="4"/>
      <c r="LSC91" s="4"/>
      <c r="LSD91" s="4"/>
      <c r="LSE91" s="4"/>
      <c r="LSF91" s="4"/>
      <c r="LSG91" s="4"/>
      <c r="LSH91" s="4"/>
      <c r="LSI91" s="4"/>
      <c r="LSJ91" s="4"/>
      <c r="LSK91" s="4"/>
      <c r="LSL91" s="4"/>
      <c r="LSM91" s="4"/>
      <c r="LSN91" s="4"/>
      <c r="LSO91" s="4"/>
      <c r="LSP91" s="4"/>
      <c r="LSQ91" s="4"/>
      <c r="LSR91" s="4"/>
      <c r="LSS91" s="4"/>
      <c r="LST91" s="4"/>
      <c r="LSU91" s="4"/>
      <c r="LSV91" s="4"/>
      <c r="LSW91" s="4"/>
      <c r="LSX91" s="4"/>
      <c r="LSY91" s="4"/>
      <c r="LSZ91" s="4"/>
      <c r="LTA91" s="4"/>
      <c r="LTB91" s="4"/>
      <c r="LTC91" s="4"/>
      <c r="LTD91" s="4"/>
      <c r="LTE91" s="4"/>
      <c r="LTF91" s="4"/>
      <c r="LTG91" s="4"/>
      <c r="LTH91" s="4"/>
      <c r="LTI91" s="4"/>
      <c r="LTJ91" s="4"/>
      <c r="LTK91" s="4"/>
      <c r="LTL91" s="4"/>
      <c r="LTM91" s="4"/>
      <c r="LTN91" s="4"/>
      <c r="LTO91" s="4"/>
      <c r="LTP91" s="4"/>
      <c r="LTQ91" s="4"/>
      <c r="LTR91" s="4"/>
      <c r="LTS91" s="4"/>
      <c r="LTT91" s="4"/>
      <c r="LTU91" s="4"/>
      <c r="LTV91" s="4"/>
      <c r="LTW91" s="4"/>
      <c r="LTX91" s="4"/>
      <c r="LTY91" s="4"/>
      <c r="LTZ91" s="4"/>
      <c r="LUA91" s="4"/>
      <c r="LUB91" s="4"/>
      <c r="LUC91" s="4"/>
      <c r="LUD91" s="4"/>
      <c r="LUE91" s="4"/>
      <c r="LUF91" s="4"/>
      <c r="LUG91" s="4"/>
      <c r="LUH91" s="4"/>
      <c r="LUI91" s="4"/>
      <c r="LUJ91" s="4"/>
      <c r="LUK91" s="4"/>
      <c r="LUL91" s="4"/>
      <c r="LUM91" s="4"/>
      <c r="LUN91" s="4"/>
      <c r="LUO91" s="4"/>
      <c r="LUP91" s="4"/>
      <c r="LUQ91" s="4"/>
      <c r="LUR91" s="4"/>
      <c r="LUS91" s="4"/>
      <c r="LUT91" s="4"/>
      <c r="LUU91" s="4"/>
      <c r="LUV91" s="4"/>
      <c r="LUW91" s="4"/>
      <c r="LUX91" s="4"/>
      <c r="LUY91" s="4"/>
      <c r="LUZ91" s="4"/>
      <c r="LVA91" s="4"/>
      <c r="LVB91" s="4"/>
      <c r="LVC91" s="4"/>
      <c r="LVD91" s="4"/>
      <c r="LVE91" s="4"/>
      <c r="LVF91" s="4"/>
      <c r="LVG91" s="4"/>
      <c r="LVH91" s="4"/>
      <c r="LVI91" s="4"/>
      <c r="LVJ91" s="4"/>
      <c r="LVK91" s="4"/>
      <c r="LVL91" s="4"/>
      <c r="LVM91" s="4"/>
      <c r="LVN91" s="4"/>
      <c r="LVO91" s="4"/>
      <c r="LVP91" s="4"/>
      <c r="LVQ91" s="4"/>
      <c r="LVR91" s="4"/>
      <c r="LVS91" s="4"/>
      <c r="LVT91" s="4"/>
      <c r="LVU91" s="4"/>
      <c r="LVV91" s="4"/>
      <c r="LVW91" s="4"/>
      <c r="LVX91" s="4"/>
      <c r="LVY91" s="4"/>
      <c r="LVZ91" s="4"/>
      <c r="LWA91" s="4"/>
      <c r="LWB91" s="4"/>
      <c r="LWC91" s="4"/>
      <c r="LWD91" s="4"/>
      <c r="LWE91" s="4"/>
      <c r="LWF91" s="4"/>
      <c r="LWG91" s="4"/>
      <c r="LWH91" s="4"/>
      <c r="LWI91" s="4"/>
      <c r="LWJ91" s="4"/>
      <c r="LWK91" s="4"/>
      <c r="LWL91" s="4"/>
      <c r="LWM91" s="4"/>
      <c r="LWN91" s="4"/>
      <c r="LWO91" s="4"/>
      <c r="LWP91" s="4"/>
      <c r="LWQ91" s="4"/>
      <c r="LWR91" s="4"/>
      <c r="LWS91" s="4"/>
      <c r="LWT91" s="4"/>
      <c r="LWU91" s="4"/>
      <c r="LWV91" s="4"/>
      <c r="LWW91" s="4"/>
      <c r="LWX91" s="4"/>
      <c r="LWY91" s="4"/>
      <c r="LWZ91" s="4"/>
      <c r="LXA91" s="4"/>
      <c r="LXB91" s="4"/>
      <c r="LXC91" s="4"/>
      <c r="LXD91" s="4"/>
      <c r="LXE91" s="4"/>
      <c r="LXF91" s="4"/>
      <c r="LXG91" s="4"/>
      <c r="LXH91" s="4"/>
      <c r="LXI91" s="4"/>
      <c r="LXJ91" s="4"/>
      <c r="LXK91" s="4"/>
      <c r="LXL91" s="4"/>
      <c r="LXM91" s="4"/>
      <c r="LXN91" s="4"/>
      <c r="LXO91" s="4"/>
      <c r="LXP91" s="4"/>
      <c r="LXQ91" s="4"/>
      <c r="LXR91" s="4"/>
      <c r="LXS91" s="4"/>
      <c r="LXT91" s="4"/>
      <c r="LXU91" s="4"/>
      <c r="LXV91" s="4"/>
      <c r="LXW91" s="4"/>
      <c r="LXX91" s="4"/>
      <c r="LXY91" s="4"/>
      <c r="LXZ91" s="4"/>
      <c r="LYA91" s="4"/>
      <c r="LYB91" s="4"/>
      <c r="LYC91" s="4"/>
      <c r="LYD91" s="4"/>
      <c r="LYE91" s="4"/>
      <c r="LYF91" s="4"/>
      <c r="LYG91" s="4"/>
      <c r="LYH91" s="4"/>
      <c r="LYI91" s="4"/>
      <c r="LYJ91" s="4"/>
      <c r="LYK91" s="4"/>
      <c r="LYL91" s="4"/>
      <c r="LYM91" s="4"/>
      <c r="LYN91" s="4"/>
      <c r="LYO91" s="4"/>
      <c r="LYP91" s="4"/>
      <c r="LYQ91" s="4"/>
      <c r="LYR91" s="4"/>
      <c r="LYS91" s="4"/>
      <c r="LYT91" s="4"/>
      <c r="LYU91" s="4"/>
      <c r="LYV91" s="4"/>
      <c r="LYW91" s="4"/>
      <c r="LYX91" s="4"/>
      <c r="LYY91" s="4"/>
      <c r="LYZ91" s="4"/>
      <c r="LZA91" s="4"/>
      <c r="LZB91" s="4"/>
      <c r="LZC91" s="4"/>
      <c r="LZD91" s="4"/>
      <c r="LZE91" s="4"/>
      <c r="LZF91" s="4"/>
      <c r="LZG91" s="4"/>
      <c r="LZH91" s="4"/>
      <c r="LZI91" s="4"/>
      <c r="LZJ91" s="4"/>
      <c r="LZK91" s="4"/>
      <c r="LZL91" s="4"/>
      <c r="LZM91" s="4"/>
      <c r="LZN91" s="4"/>
      <c r="LZO91" s="4"/>
      <c r="LZP91" s="4"/>
      <c r="LZQ91" s="4"/>
      <c r="LZR91" s="4"/>
      <c r="LZS91" s="4"/>
      <c r="LZT91" s="4"/>
      <c r="LZU91" s="4"/>
      <c r="LZV91" s="4"/>
      <c r="LZW91" s="4"/>
      <c r="LZX91" s="4"/>
      <c r="LZY91" s="4"/>
      <c r="LZZ91" s="4"/>
      <c r="MAA91" s="4"/>
      <c r="MAB91" s="4"/>
      <c r="MAC91" s="4"/>
      <c r="MAD91" s="4"/>
      <c r="MAE91" s="4"/>
      <c r="MAF91" s="4"/>
      <c r="MAG91" s="4"/>
      <c r="MAH91" s="4"/>
      <c r="MAI91" s="4"/>
      <c r="MAJ91" s="4"/>
      <c r="MAK91" s="4"/>
      <c r="MAL91" s="4"/>
      <c r="MAM91" s="4"/>
      <c r="MAN91" s="4"/>
      <c r="MAO91" s="4"/>
      <c r="MAP91" s="4"/>
      <c r="MAQ91" s="4"/>
      <c r="MAR91" s="4"/>
      <c r="MAS91" s="4"/>
      <c r="MAT91" s="4"/>
      <c r="MAU91" s="4"/>
      <c r="MAV91" s="4"/>
      <c r="MAW91" s="4"/>
      <c r="MAX91" s="4"/>
      <c r="MAY91" s="4"/>
      <c r="MAZ91" s="4"/>
      <c r="MBA91" s="4"/>
      <c r="MBB91" s="4"/>
      <c r="MBC91" s="4"/>
      <c r="MBD91" s="4"/>
      <c r="MBE91" s="4"/>
      <c r="MBF91" s="4"/>
      <c r="MBG91" s="4"/>
      <c r="MBH91" s="4"/>
      <c r="MBI91" s="4"/>
      <c r="MBJ91" s="4"/>
      <c r="MBK91" s="4"/>
      <c r="MBL91" s="4"/>
      <c r="MBM91" s="4"/>
      <c r="MBN91" s="4"/>
      <c r="MBO91" s="4"/>
      <c r="MBP91" s="4"/>
      <c r="MBQ91" s="4"/>
      <c r="MBR91" s="4"/>
      <c r="MBS91" s="4"/>
      <c r="MBT91" s="4"/>
      <c r="MBU91" s="4"/>
      <c r="MBV91" s="4"/>
      <c r="MBW91" s="4"/>
      <c r="MBX91" s="4"/>
      <c r="MBY91" s="4"/>
      <c r="MBZ91" s="4"/>
      <c r="MCA91" s="4"/>
      <c r="MCB91" s="4"/>
      <c r="MCC91" s="4"/>
      <c r="MCD91" s="4"/>
      <c r="MCE91" s="4"/>
      <c r="MCF91" s="4"/>
      <c r="MCG91" s="4"/>
      <c r="MCH91" s="4"/>
      <c r="MCI91" s="4"/>
      <c r="MCJ91" s="4"/>
      <c r="MCK91" s="4"/>
      <c r="MCL91" s="4"/>
      <c r="MCM91" s="4"/>
      <c r="MCN91" s="4"/>
      <c r="MCO91" s="4"/>
      <c r="MCP91" s="4"/>
      <c r="MCQ91" s="4"/>
      <c r="MCR91" s="4"/>
      <c r="MCS91" s="4"/>
      <c r="MCT91" s="4"/>
      <c r="MCU91" s="4"/>
      <c r="MCV91" s="4"/>
      <c r="MCW91" s="4"/>
      <c r="MCX91" s="4"/>
      <c r="MCY91" s="4"/>
      <c r="MCZ91" s="4"/>
      <c r="MDA91" s="4"/>
      <c r="MDB91" s="4"/>
      <c r="MDC91" s="4"/>
      <c r="MDD91" s="4"/>
      <c r="MDE91" s="4"/>
      <c r="MDF91" s="4"/>
      <c r="MDG91" s="4"/>
      <c r="MDH91" s="4"/>
      <c r="MDI91" s="4"/>
      <c r="MDJ91" s="4"/>
      <c r="MDK91" s="4"/>
      <c r="MDL91" s="4"/>
      <c r="MDM91" s="4"/>
      <c r="MDN91" s="4"/>
      <c r="MDO91" s="4"/>
      <c r="MDP91" s="4"/>
      <c r="MDQ91" s="4"/>
      <c r="MDR91" s="4"/>
      <c r="MDS91" s="4"/>
      <c r="MDT91" s="4"/>
      <c r="MDU91" s="4"/>
      <c r="MDV91" s="4"/>
      <c r="MDW91" s="4"/>
      <c r="MDX91" s="4"/>
      <c r="MDY91" s="4"/>
      <c r="MDZ91" s="4"/>
      <c r="MEA91" s="4"/>
      <c r="MEB91" s="4"/>
      <c r="MEC91" s="4"/>
      <c r="MED91" s="4"/>
      <c r="MEE91" s="4"/>
      <c r="MEF91" s="4"/>
      <c r="MEG91" s="4"/>
      <c r="MEH91" s="4"/>
      <c r="MEI91" s="4"/>
      <c r="MEJ91" s="4"/>
      <c r="MEK91" s="4"/>
      <c r="MEL91" s="4"/>
      <c r="MEM91" s="4"/>
      <c r="MEN91" s="4"/>
      <c r="MEO91" s="4"/>
      <c r="MEP91" s="4"/>
      <c r="MEQ91" s="4"/>
      <c r="MER91" s="4"/>
      <c r="MES91" s="4"/>
      <c r="MET91" s="4"/>
      <c r="MEU91" s="4"/>
      <c r="MEV91" s="4"/>
      <c r="MEW91" s="4"/>
      <c r="MEX91" s="4"/>
      <c r="MEY91" s="4"/>
      <c r="MEZ91" s="4"/>
      <c r="MFA91" s="4"/>
      <c r="MFB91" s="4"/>
      <c r="MFC91" s="4"/>
      <c r="MFD91" s="4"/>
      <c r="MFE91" s="4"/>
      <c r="MFF91" s="4"/>
      <c r="MFG91" s="4"/>
      <c r="MFH91" s="4"/>
      <c r="MFI91" s="4"/>
      <c r="MFJ91" s="4"/>
      <c r="MFK91" s="4"/>
      <c r="MFL91" s="4"/>
      <c r="MFM91" s="4"/>
      <c r="MFN91" s="4"/>
      <c r="MFO91" s="4"/>
      <c r="MFP91" s="4"/>
      <c r="MFQ91" s="4"/>
      <c r="MFR91" s="4"/>
      <c r="MFS91" s="4"/>
      <c r="MFT91" s="4"/>
      <c r="MFU91" s="4"/>
      <c r="MFV91" s="4"/>
      <c r="MFW91" s="4"/>
      <c r="MFX91" s="4"/>
      <c r="MFY91" s="4"/>
      <c r="MFZ91" s="4"/>
      <c r="MGA91" s="4"/>
      <c r="MGB91" s="4"/>
      <c r="MGC91" s="4"/>
      <c r="MGD91" s="4"/>
      <c r="MGE91" s="4"/>
      <c r="MGF91" s="4"/>
      <c r="MGG91" s="4"/>
      <c r="MGH91" s="4"/>
      <c r="MGI91" s="4"/>
      <c r="MGJ91" s="4"/>
      <c r="MGK91" s="4"/>
      <c r="MGL91" s="4"/>
      <c r="MGM91" s="4"/>
      <c r="MGN91" s="4"/>
      <c r="MGO91" s="4"/>
      <c r="MGP91" s="4"/>
      <c r="MGQ91" s="4"/>
      <c r="MGR91" s="4"/>
      <c r="MGS91" s="4"/>
      <c r="MGT91" s="4"/>
      <c r="MGU91" s="4"/>
      <c r="MGV91" s="4"/>
      <c r="MGW91" s="4"/>
      <c r="MGX91" s="4"/>
      <c r="MGY91" s="4"/>
      <c r="MGZ91" s="4"/>
      <c r="MHA91" s="4"/>
      <c r="MHB91" s="4"/>
      <c r="MHC91" s="4"/>
      <c r="MHD91" s="4"/>
      <c r="MHE91" s="4"/>
      <c r="MHF91" s="4"/>
      <c r="MHG91" s="4"/>
      <c r="MHH91" s="4"/>
      <c r="MHI91" s="4"/>
      <c r="MHJ91" s="4"/>
      <c r="MHK91" s="4"/>
      <c r="MHL91" s="4"/>
      <c r="MHM91" s="4"/>
      <c r="MHN91" s="4"/>
      <c r="MHO91" s="4"/>
      <c r="MHP91" s="4"/>
      <c r="MHQ91" s="4"/>
      <c r="MHR91" s="4"/>
      <c r="MHS91" s="4"/>
      <c r="MHT91" s="4"/>
      <c r="MHU91" s="4"/>
      <c r="MHV91" s="4"/>
      <c r="MHW91" s="4"/>
      <c r="MHX91" s="4"/>
      <c r="MHY91" s="4"/>
      <c r="MHZ91" s="4"/>
      <c r="MIA91" s="4"/>
      <c r="MIB91" s="4"/>
      <c r="MIC91" s="4"/>
      <c r="MID91" s="4"/>
      <c r="MIE91" s="4"/>
      <c r="MIF91" s="4"/>
      <c r="MIG91" s="4"/>
      <c r="MIH91" s="4"/>
      <c r="MII91" s="4"/>
      <c r="MIJ91" s="4"/>
      <c r="MIK91" s="4"/>
      <c r="MIL91" s="4"/>
      <c r="MIM91" s="4"/>
      <c r="MIN91" s="4"/>
      <c r="MIO91" s="4"/>
      <c r="MIP91" s="4"/>
      <c r="MIQ91" s="4"/>
      <c r="MIR91" s="4"/>
      <c r="MIS91" s="4"/>
      <c r="MIT91" s="4"/>
      <c r="MIU91" s="4"/>
      <c r="MIV91" s="4"/>
      <c r="MIW91" s="4"/>
      <c r="MIX91" s="4"/>
      <c r="MIY91" s="4"/>
      <c r="MIZ91" s="4"/>
      <c r="MJA91" s="4"/>
      <c r="MJB91" s="4"/>
      <c r="MJC91" s="4"/>
      <c r="MJD91" s="4"/>
      <c r="MJE91" s="4"/>
      <c r="MJF91" s="4"/>
      <c r="MJG91" s="4"/>
      <c r="MJH91" s="4"/>
      <c r="MJI91" s="4"/>
      <c r="MJJ91" s="4"/>
      <c r="MJK91" s="4"/>
      <c r="MJL91" s="4"/>
      <c r="MJM91" s="4"/>
      <c r="MJN91" s="4"/>
      <c r="MJO91" s="4"/>
      <c r="MJP91" s="4"/>
      <c r="MJQ91" s="4"/>
      <c r="MJR91" s="4"/>
      <c r="MJS91" s="4"/>
      <c r="MJT91" s="4"/>
      <c r="MJU91" s="4"/>
      <c r="MJV91" s="4"/>
      <c r="MJW91" s="4"/>
      <c r="MJX91" s="4"/>
      <c r="MJY91" s="4"/>
      <c r="MJZ91" s="4"/>
      <c r="MKA91" s="4"/>
      <c r="MKB91" s="4"/>
      <c r="MKC91" s="4"/>
      <c r="MKD91" s="4"/>
      <c r="MKE91" s="4"/>
      <c r="MKF91" s="4"/>
      <c r="MKG91" s="4"/>
      <c r="MKH91" s="4"/>
      <c r="MKI91" s="4"/>
      <c r="MKJ91" s="4"/>
      <c r="MKK91" s="4"/>
      <c r="MKL91" s="4"/>
      <c r="MKM91" s="4"/>
      <c r="MKN91" s="4"/>
      <c r="MKO91" s="4"/>
      <c r="MKP91" s="4"/>
      <c r="MKQ91" s="4"/>
      <c r="MKR91" s="4"/>
      <c r="MKS91" s="4"/>
      <c r="MKT91" s="4"/>
      <c r="MKU91" s="4"/>
      <c r="MKV91" s="4"/>
      <c r="MKW91" s="4"/>
      <c r="MKX91" s="4"/>
      <c r="MKY91" s="4"/>
      <c r="MKZ91" s="4"/>
      <c r="MLA91" s="4"/>
      <c r="MLB91" s="4"/>
      <c r="MLC91" s="4"/>
      <c r="MLD91" s="4"/>
      <c r="MLE91" s="4"/>
      <c r="MLF91" s="4"/>
      <c r="MLG91" s="4"/>
      <c r="MLH91" s="4"/>
      <c r="MLI91" s="4"/>
      <c r="MLJ91" s="4"/>
      <c r="MLK91" s="4"/>
      <c r="MLL91" s="4"/>
      <c r="MLM91" s="4"/>
      <c r="MLN91" s="4"/>
      <c r="MLO91" s="4"/>
      <c r="MLP91" s="4"/>
      <c r="MLQ91" s="4"/>
      <c r="MLR91" s="4"/>
      <c r="MLS91" s="4"/>
      <c r="MLT91" s="4"/>
      <c r="MLU91" s="4"/>
      <c r="MLV91" s="4"/>
      <c r="MLW91" s="4"/>
      <c r="MLX91" s="4"/>
      <c r="MLY91" s="4"/>
      <c r="MLZ91" s="4"/>
      <c r="MMA91" s="4"/>
      <c r="MMB91" s="4"/>
      <c r="MMC91" s="4"/>
      <c r="MMD91" s="4"/>
      <c r="MME91" s="4"/>
      <c r="MMF91" s="4"/>
      <c r="MMG91" s="4"/>
      <c r="MMH91" s="4"/>
      <c r="MMI91" s="4"/>
      <c r="MMJ91" s="4"/>
      <c r="MMK91" s="4"/>
      <c r="MML91" s="4"/>
      <c r="MMM91" s="4"/>
      <c r="MMN91" s="4"/>
      <c r="MMO91" s="4"/>
      <c r="MMP91" s="4"/>
      <c r="MMQ91" s="4"/>
      <c r="MMR91" s="4"/>
      <c r="MMS91" s="4"/>
      <c r="MMT91" s="4"/>
      <c r="MMU91" s="4"/>
      <c r="MMV91" s="4"/>
      <c r="MMW91" s="4"/>
      <c r="MMX91" s="4"/>
      <c r="MMY91" s="4"/>
      <c r="MMZ91" s="4"/>
      <c r="MNA91" s="4"/>
      <c r="MNB91" s="4"/>
      <c r="MNC91" s="4"/>
      <c r="MND91" s="4"/>
      <c r="MNE91" s="4"/>
      <c r="MNF91" s="4"/>
      <c r="MNG91" s="4"/>
      <c r="MNH91" s="4"/>
      <c r="MNI91" s="4"/>
      <c r="MNJ91" s="4"/>
      <c r="MNK91" s="4"/>
      <c r="MNL91" s="4"/>
      <c r="MNM91" s="4"/>
      <c r="MNN91" s="4"/>
      <c r="MNO91" s="4"/>
      <c r="MNP91" s="4"/>
      <c r="MNQ91" s="4"/>
      <c r="MNR91" s="4"/>
      <c r="MNS91" s="4"/>
      <c r="MNT91" s="4"/>
      <c r="MNU91" s="4"/>
      <c r="MNV91" s="4"/>
      <c r="MNW91" s="4"/>
      <c r="MNX91" s="4"/>
      <c r="MNY91" s="4"/>
      <c r="MNZ91" s="4"/>
      <c r="MOA91" s="4"/>
      <c r="MOB91" s="4"/>
      <c r="MOC91" s="4"/>
      <c r="MOD91" s="4"/>
      <c r="MOE91" s="4"/>
      <c r="MOF91" s="4"/>
      <c r="MOG91" s="4"/>
      <c r="MOH91" s="4"/>
      <c r="MOI91" s="4"/>
      <c r="MOJ91" s="4"/>
      <c r="MOK91" s="4"/>
      <c r="MOL91" s="4"/>
      <c r="MOM91" s="4"/>
      <c r="MON91" s="4"/>
      <c r="MOO91" s="4"/>
      <c r="MOP91" s="4"/>
      <c r="MOQ91" s="4"/>
      <c r="MOR91" s="4"/>
      <c r="MOS91" s="4"/>
      <c r="MOT91" s="4"/>
      <c r="MOU91" s="4"/>
      <c r="MOV91" s="4"/>
      <c r="MOW91" s="4"/>
      <c r="MOX91" s="4"/>
      <c r="MOY91" s="4"/>
      <c r="MOZ91" s="4"/>
      <c r="MPA91" s="4"/>
      <c r="MPB91" s="4"/>
      <c r="MPC91" s="4"/>
      <c r="MPD91" s="4"/>
      <c r="MPE91" s="4"/>
      <c r="MPF91" s="4"/>
      <c r="MPG91" s="4"/>
      <c r="MPH91" s="4"/>
      <c r="MPI91" s="4"/>
      <c r="MPJ91" s="4"/>
      <c r="MPK91" s="4"/>
      <c r="MPL91" s="4"/>
      <c r="MPM91" s="4"/>
      <c r="MPN91" s="4"/>
      <c r="MPO91" s="4"/>
      <c r="MPP91" s="4"/>
      <c r="MPQ91" s="4"/>
      <c r="MPR91" s="4"/>
      <c r="MPS91" s="4"/>
      <c r="MPT91" s="4"/>
      <c r="MPU91" s="4"/>
      <c r="MPV91" s="4"/>
      <c r="MPW91" s="4"/>
      <c r="MPX91" s="4"/>
      <c r="MPY91" s="4"/>
      <c r="MPZ91" s="4"/>
      <c r="MQA91" s="4"/>
      <c r="MQB91" s="4"/>
      <c r="MQC91" s="4"/>
      <c r="MQD91" s="4"/>
      <c r="MQE91" s="4"/>
      <c r="MQF91" s="4"/>
      <c r="MQG91" s="4"/>
      <c r="MQH91" s="4"/>
      <c r="MQI91" s="4"/>
      <c r="MQJ91" s="4"/>
      <c r="MQK91" s="4"/>
      <c r="MQL91" s="4"/>
      <c r="MQM91" s="4"/>
      <c r="MQN91" s="4"/>
      <c r="MQO91" s="4"/>
      <c r="MQP91" s="4"/>
      <c r="MQQ91" s="4"/>
      <c r="MQR91" s="4"/>
      <c r="MQS91" s="4"/>
      <c r="MQT91" s="4"/>
      <c r="MQU91" s="4"/>
      <c r="MQV91" s="4"/>
      <c r="MQW91" s="4"/>
      <c r="MQX91" s="4"/>
      <c r="MQY91" s="4"/>
      <c r="MQZ91" s="4"/>
      <c r="MRA91" s="4"/>
      <c r="MRB91" s="4"/>
      <c r="MRC91" s="4"/>
      <c r="MRD91" s="4"/>
      <c r="MRE91" s="4"/>
      <c r="MRF91" s="4"/>
      <c r="MRG91" s="4"/>
      <c r="MRH91" s="4"/>
      <c r="MRI91" s="4"/>
      <c r="MRJ91" s="4"/>
      <c r="MRK91" s="4"/>
      <c r="MRL91" s="4"/>
      <c r="MRM91" s="4"/>
      <c r="MRN91" s="4"/>
      <c r="MRO91" s="4"/>
      <c r="MRP91" s="4"/>
      <c r="MRQ91" s="4"/>
      <c r="MRR91" s="4"/>
      <c r="MRS91" s="4"/>
      <c r="MRT91" s="4"/>
      <c r="MRU91" s="4"/>
      <c r="MRV91" s="4"/>
      <c r="MRW91" s="4"/>
      <c r="MRX91" s="4"/>
      <c r="MRY91" s="4"/>
      <c r="MRZ91" s="4"/>
      <c r="MSA91" s="4"/>
      <c r="MSB91" s="4"/>
      <c r="MSC91" s="4"/>
      <c r="MSD91" s="4"/>
      <c r="MSE91" s="4"/>
      <c r="MSF91" s="4"/>
      <c r="MSG91" s="4"/>
      <c r="MSH91" s="4"/>
      <c r="MSI91" s="4"/>
      <c r="MSJ91" s="4"/>
      <c r="MSK91" s="4"/>
      <c r="MSL91" s="4"/>
      <c r="MSM91" s="4"/>
      <c r="MSN91" s="4"/>
      <c r="MSO91" s="4"/>
      <c r="MSP91" s="4"/>
      <c r="MSQ91" s="4"/>
      <c r="MSR91" s="4"/>
      <c r="MSS91" s="4"/>
      <c r="MST91" s="4"/>
      <c r="MSU91" s="4"/>
      <c r="MSV91" s="4"/>
      <c r="MSW91" s="4"/>
      <c r="MSX91" s="4"/>
      <c r="MSY91" s="4"/>
      <c r="MSZ91" s="4"/>
      <c r="MTA91" s="4"/>
      <c r="MTB91" s="4"/>
      <c r="MTC91" s="4"/>
      <c r="MTD91" s="4"/>
      <c r="MTE91" s="4"/>
      <c r="MTF91" s="4"/>
      <c r="MTG91" s="4"/>
      <c r="MTH91" s="4"/>
      <c r="MTI91" s="4"/>
      <c r="MTJ91" s="4"/>
      <c r="MTK91" s="4"/>
      <c r="MTL91" s="4"/>
      <c r="MTM91" s="4"/>
      <c r="MTN91" s="4"/>
      <c r="MTO91" s="4"/>
      <c r="MTP91" s="4"/>
      <c r="MTQ91" s="4"/>
      <c r="MTR91" s="4"/>
      <c r="MTS91" s="4"/>
      <c r="MTT91" s="4"/>
      <c r="MTU91" s="4"/>
      <c r="MTV91" s="4"/>
      <c r="MTW91" s="4"/>
      <c r="MTX91" s="4"/>
      <c r="MTY91" s="4"/>
      <c r="MTZ91" s="4"/>
      <c r="MUA91" s="4"/>
      <c r="MUB91" s="4"/>
      <c r="MUC91" s="4"/>
      <c r="MUD91" s="4"/>
      <c r="MUE91" s="4"/>
      <c r="MUF91" s="4"/>
      <c r="MUG91" s="4"/>
      <c r="MUH91" s="4"/>
      <c r="MUI91" s="4"/>
      <c r="MUJ91" s="4"/>
      <c r="MUK91" s="4"/>
      <c r="MUL91" s="4"/>
      <c r="MUM91" s="4"/>
      <c r="MUN91" s="4"/>
      <c r="MUO91" s="4"/>
      <c r="MUP91" s="4"/>
      <c r="MUQ91" s="4"/>
      <c r="MUR91" s="4"/>
      <c r="MUS91" s="4"/>
      <c r="MUT91" s="4"/>
      <c r="MUU91" s="4"/>
      <c r="MUV91" s="4"/>
      <c r="MUW91" s="4"/>
      <c r="MUX91" s="4"/>
      <c r="MUY91" s="4"/>
      <c r="MUZ91" s="4"/>
      <c r="MVA91" s="4"/>
      <c r="MVB91" s="4"/>
      <c r="MVC91" s="4"/>
      <c r="MVD91" s="4"/>
      <c r="MVE91" s="4"/>
      <c r="MVF91" s="4"/>
      <c r="MVG91" s="4"/>
      <c r="MVH91" s="4"/>
      <c r="MVI91" s="4"/>
      <c r="MVJ91" s="4"/>
      <c r="MVK91" s="4"/>
      <c r="MVL91" s="4"/>
      <c r="MVM91" s="4"/>
      <c r="MVN91" s="4"/>
      <c r="MVO91" s="4"/>
      <c r="MVP91" s="4"/>
      <c r="MVQ91" s="4"/>
      <c r="MVR91" s="4"/>
      <c r="MVS91" s="4"/>
      <c r="MVT91" s="4"/>
      <c r="MVU91" s="4"/>
      <c r="MVV91" s="4"/>
      <c r="MVW91" s="4"/>
      <c r="MVX91" s="4"/>
      <c r="MVY91" s="4"/>
      <c r="MVZ91" s="4"/>
      <c r="MWA91" s="4"/>
      <c r="MWB91" s="4"/>
      <c r="MWC91" s="4"/>
      <c r="MWD91" s="4"/>
      <c r="MWE91" s="4"/>
      <c r="MWF91" s="4"/>
      <c r="MWG91" s="4"/>
      <c r="MWH91" s="4"/>
      <c r="MWI91" s="4"/>
      <c r="MWJ91" s="4"/>
      <c r="MWK91" s="4"/>
      <c r="MWL91" s="4"/>
      <c r="MWM91" s="4"/>
      <c r="MWN91" s="4"/>
      <c r="MWO91" s="4"/>
      <c r="MWP91" s="4"/>
      <c r="MWQ91" s="4"/>
      <c r="MWR91" s="4"/>
      <c r="MWS91" s="4"/>
      <c r="MWT91" s="4"/>
      <c r="MWU91" s="4"/>
      <c r="MWV91" s="4"/>
      <c r="MWW91" s="4"/>
      <c r="MWX91" s="4"/>
      <c r="MWY91" s="4"/>
      <c r="MWZ91" s="4"/>
      <c r="MXA91" s="4"/>
      <c r="MXB91" s="4"/>
      <c r="MXC91" s="4"/>
      <c r="MXD91" s="4"/>
      <c r="MXE91" s="4"/>
      <c r="MXF91" s="4"/>
      <c r="MXG91" s="4"/>
      <c r="MXH91" s="4"/>
      <c r="MXI91" s="4"/>
      <c r="MXJ91" s="4"/>
      <c r="MXK91" s="4"/>
      <c r="MXL91" s="4"/>
      <c r="MXM91" s="4"/>
      <c r="MXN91" s="4"/>
      <c r="MXO91" s="4"/>
      <c r="MXP91" s="4"/>
      <c r="MXQ91" s="4"/>
      <c r="MXR91" s="4"/>
      <c r="MXS91" s="4"/>
      <c r="MXT91" s="4"/>
      <c r="MXU91" s="4"/>
      <c r="MXV91" s="4"/>
      <c r="MXW91" s="4"/>
      <c r="MXX91" s="4"/>
      <c r="MXY91" s="4"/>
      <c r="MXZ91" s="4"/>
      <c r="MYA91" s="4"/>
      <c r="MYB91" s="4"/>
      <c r="MYC91" s="4"/>
      <c r="MYD91" s="4"/>
      <c r="MYE91" s="4"/>
      <c r="MYF91" s="4"/>
      <c r="MYG91" s="4"/>
      <c r="MYH91" s="4"/>
      <c r="MYI91" s="4"/>
      <c r="MYJ91" s="4"/>
      <c r="MYK91" s="4"/>
      <c r="MYL91" s="4"/>
      <c r="MYM91" s="4"/>
      <c r="MYN91" s="4"/>
      <c r="MYO91" s="4"/>
      <c r="MYP91" s="4"/>
      <c r="MYQ91" s="4"/>
      <c r="MYR91" s="4"/>
      <c r="MYS91" s="4"/>
      <c r="MYT91" s="4"/>
      <c r="MYU91" s="4"/>
      <c r="MYV91" s="4"/>
      <c r="MYW91" s="4"/>
      <c r="MYX91" s="4"/>
      <c r="MYY91" s="4"/>
      <c r="MYZ91" s="4"/>
      <c r="MZA91" s="4"/>
      <c r="MZB91" s="4"/>
      <c r="MZC91" s="4"/>
      <c r="MZD91" s="4"/>
      <c r="MZE91" s="4"/>
      <c r="MZF91" s="4"/>
      <c r="MZG91" s="4"/>
      <c r="MZH91" s="4"/>
      <c r="MZI91" s="4"/>
      <c r="MZJ91" s="4"/>
      <c r="MZK91" s="4"/>
      <c r="MZL91" s="4"/>
      <c r="MZM91" s="4"/>
      <c r="MZN91" s="4"/>
      <c r="MZO91" s="4"/>
      <c r="MZP91" s="4"/>
      <c r="MZQ91" s="4"/>
      <c r="MZR91" s="4"/>
      <c r="MZS91" s="4"/>
      <c r="MZT91" s="4"/>
      <c r="MZU91" s="4"/>
      <c r="MZV91" s="4"/>
      <c r="MZW91" s="4"/>
      <c r="MZX91" s="4"/>
      <c r="MZY91" s="4"/>
      <c r="MZZ91" s="4"/>
      <c r="NAA91" s="4"/>
      <c r="NAB91" s="4"/>
      <c r="NAC91" s="4"/>
      <c r="NAD91" s="4"/>
      <c r="NAE91" s="4"/>
      <c r="NAF91" s="4"/>
      <c r="NAG91" s="4"/>
      <c r="NAH91" s="4"/>
      <c r="NAI91" s="4"/>
      <c r="NAJ91" s="4"/>
      <c r="NAK91" s="4"/>
      <c r="NAL91" s="4"/>
      <c r="NAM91" s="4"/>
      <c r="NAN91" s="4"/>
      <c r="NAO91" s="4"/>
      <c r="NAP91" s="4"/>
      <c r="NAQ91" s="4"/>
      <c r="NAR91" s="4"/>
      <c r="NAS91" s="4"/>
      <c r="NAT91" s="4"/>
      <c r="NAU91" s="4"/>
      <c r="NAV91" s="4"/>
      <c r="NAW91" s="4"/>
      <c r="NAX91" s="4"/>
      <c r="NAY91" s="4"/>
      <c r="NAZ91" s="4"/>
      <c r="NBA91" s="4"/>
      <c r="NBB91" s="4"/>
      <c r="NBC91" s="4"/>
      <c r="NBD91" s="4"/>
      <c r="NBE91" s="4"/>
      <c r="NBF91" s="4"/>
      <c r="NBG91" s="4"/>
      <c r="NBH91" s="4"/>
      <c r="NBI91" s="4"/>
      <c r="NBJ91" s="4"/>
      <c r="NBK91" s="4"/>
      <c r="NBL91" s="4"/>
      <c r="NBM91" s="4"/>
      <c r="NBN91" s="4"/>
      <c r="NBO91" s="4"/>
      <c r="NBP91" s="4"/>
      <c r="NBQ91" s="4"/>
      <c r="NBR91" s="4"/>
      <c r="NBS91" s="4"/>
      <c r="NBT91" s="4"/>
      <c r="NBU91" s="4"/>
      <c r="NBV91" s="4"/>
      <c r="NBW91" s="4"/>
      <c r="NBX91" s="4"/>
      <c r="NBY91" s="4"/>
      <c r="NBZ91" s="4"/>
      <c r="NCA91" s="4"/>
      <c r="NCB91" s="4"/>
      <c r="NCC91" s="4"/>
      <c r="NCD91" s="4"/>
      <c r="NCE91" s="4"/>
      <c r="NCF91" s="4"/>
      <c r="NCG91" s="4"/>
      <c r="NCH91" s="4"/>
      <c r="NCI91" s="4"/>
      <c r="NCJ91" s="4"/>
      <c r="NCK91" s="4"/>
      <c r="NCL91" s="4"/>
      <c r="NCM91" s="4"/>
      <c r="NCN91" s="4"/>
      <c r="NCO91" s="4"/>
      <c r="NCP91" s="4"/>
      <c r="NCQ91" s="4"/>
      <c r="NCR91" s="4"/>
      <c r="NCS91" s="4"/>
      <c r="NCT91" s="4"/>
      <c r="NCU91" s="4"/>
      <c r="NCV91" s="4"/>
      <c r="NCW91" s="4"/>
      <c r="NCX91" s="4"/>
      <c r="NCY91" s="4"/>
      <c r="NCZ91" s="4"/>
      <c r="NDA91" s="4"/>
      <c r="NDB91" s="4"/>
      <c r="NDC91" s="4"/>
      <c r="NDD91" s="4"/>
      <c r="NDE91" s="4"/>
      <c r="NDF91" s="4"/>
      <c r="NDG91" s="4"/>
      <c r="NDH91" s="4"/>
      <c r="NDI91" s="4"/>
      <c r="NDJ91" s="4"/>
      <c r="NDK91" s="4"/>
      <c r="NDL91" s="4"/>
      <c r="NDM91" s="4"/>
      <c r="NDN91" s="4"/>
      <c r="NDO91" s="4"/>
      <c r="NDP91" s="4"/>
      <c r="NDQ91" s="4"/>
      <c r="NDR91" s="4"/>
      <c r="NDS91" s="4"/>
      <c r="NDT91" s="4"/>
      <c r="NDU91" s="4"/>
      <c r="NDV91" s="4"/>
      <c r="NDW91" s="4"/>
      <c r="NDX91" s="4"/>
      <c r="NDY91" s="4"/>
      <c r="NDZ91" s="4"/>
      <c r="NEA91" s="4"/>
      <c r="NEB91" s="4"/>
      <c r="NEC91" s="4"/>
      <c r="NED91" s="4"/>
      <c r="NEE91" s="4"/>
      <c r="NEF91" s="4"/>
      <c r="NEG91" s="4"/>
      <c r="NEH91" s="4"/>
      <c r="NEI91" s="4"/>
      <c r="NEJ91" s="4"/>
      <c r="NEK91" s="4"/>
      <c r="NEL91" s="4"/>
      <c r="NEM91" s="4"/>
      <c r="NEN91" s="4"/>
      <c r="NEO91" s="4"/>
      <c r="NEP91" s="4"/>
      <c r="NEQ91" s="4"/>
      <c r="NER91" s="4"/>
      <c r="NES91" s="4"/>
      <c r="NET91" s="4"/>
      <c r="NEU91" s="4"/>
      <c r="NEV91" s="4"/>
      <c r="NEW91" s="4"/>
      <c r="NEX91" s="4"/>
      <c r="NEY91" s="4"/>
      <c r="NEZ91" s="4"/>
      <c r="NFA91" s="4"/>
      <c r="NFB91" s="4"/>
      <c r="NFC91" s="4"/>
      <c r="NFD91" s="4"/>
      <c r="NFE91" s="4"/>
      <c r="NFF91" s="4"/>
      <c r="NFG91" s="4"/>
      <c r="NFH91" s="4"/>
      <c r="NFI91" s="4"/>
      <c r="NFJ91" s="4"/>
      <c r="NFK91" s="4"/>
      <c r="NFL91" s="4"/>
      <c r="NFM91" s="4"/>
      <c r="NFN91" s="4"/>
      <c r="NFO91" s="4"/>
      <c r="NFP91" s="4"/>
      <c r="NFQ91" s="4"/>
      <c r="NFR91" s="4"/>
      <c r="NFS91" s="4"/>
      <c r="NFT91" s="4"/>
      <c r="NFU91" s="4"/>
      <c r="NFV91" s="4"/>
      <c r="NFW91" s="4"/>
      <c r="NFX91" s="4"/>
      <c r="NFY91" s="4"/>
      <c r="NFZ91" s="4"/>
      <c r="NGA91" s="4"/>
      <c r="NGB91" s="4"/>
      <c r="NGC91" s="4"/>
      <c r="NGD91" s="4"/>
      <c r="NGE91" s="4"/>
      <c r="NGF91" s="4"/>
      <c r="NGG91" s="4"/>
      <c r="NGH91" s="4"/>
      <c r="NGI91" s="4"/>
      <c r="NGJ91" s="4"/>
      <c r="NGK91" s="4"/>
      <c r="NGL91" s="4"/>
      <c r="NGM91" s="4"/>
      <c r="NGN91" s="4"/>
      <c r="NGO91" s="4"/>
      <c r="NGP91" s="4"/>
      <c r="NGQ91" s="4"/>
      <c r="NGR91" s="4"/>
      <c r="NGS91" s="4"/>
      <c r="NGT91" s="4"/>
      <c r="NGU91" s="4"/>
      <c r="NGV91" s="4"/>
      <c r="NGW91" s="4"/>
      <c r="NGX91" s="4"/>
      <c r="NGY91" s="4"/>
      <c r="NGZ91" s="4"/>
      <c r="NHA91" s="4"/>
      <c r="NHB91" s="4"/>
      <c r="NHC91" s="4"/>
      <c r="NHD91" s="4"/>
      <c r="NHE91" s="4"/>
      <c r="NHF91" s="4"/>
      <c r="NHG91" s="4"/>
      <c r="NHH91" s="4"/>
      <c r="NHI91" s="4"/>
      <c r="NHJ91" s="4"/>
      <c r="NHK91" s="4"/>
      <c r="NHL91" s="4"/>
      <c r="NHM91" s="4"/>
      <c r="NHN91" s="4"/>
      <c r="NHO91" s="4"/>
      <c r="NHP91" s="4"/>
      <c r="NHQ91" s="4"/>
      <c r="NHR91" s="4"/>
      <c r="NHS91" s="4"/>
      <c r="NHT91" s="4"/>
      <c r="NHU91" s="4"/>
      <c r="NHV91" s="4"/>
      <c r="NHW91" s="4"/>
      <c r="NHX91" s="4"/>
      <c r="NHY91" s="4"/>
      <c r="NHZ91" s="4"/>
      <c r="NIA91" s="4"/>
      <c r="NIB91" s="4"/>
      <c r="NIC91" s="4"/>
      <c r="NID91" s="4"/>
      <c r="NIE91" s="4"/>
      <c r="NIF91" s="4"/>
      <c r="NIG91" s="4"/>
      <c r="NIH91" s="4"/>
      <c r="NII91" s="4"/>
      <c r="NIJ91" s="4"/>
      <c r="NIK91" s="4"/>
      <c r="NIL91" s="4"/>
      <c r="NIM91" s="4"/>
      <c r="NIN91" s="4"/>
      <c r="NIO91" s="4"/>
      <c r="NIP91" s="4"/>
      <c r="NIQ91" s="4"/>
      <c r="NIR91" s="4"/>
      <c r="NIS91" s="4"/>
      <c r="NIT91" s="4"/>
      <c r="NIU91" s="4"/>
      <c r="NIV91" s="4"/>
      <c r="NIW91" s="4"/>
      <c r="NIX91" s="4"/>
      <c r="NIY91" s="4"/>
      <c r="NIZ91" s="4"/>
      <c r="NJA91" s="4"/>
      <c r="NJB91" s="4"/>
      <c r="NJC91" s="4"/>
      <c r="NJD91" s="4"/>
      <c r="NJE91" s="4"/>
      <c r="NJF91" s="4"/>
      <c r="NJG91" s="4"/>
      <c r="NJH91" s="4"/>
      <c r="NJI91" s="4"/>
      <c r="NJJ91" s="4"/>
      <c r="NJK91" s="4"/>
      <c r="NJL91" s="4"/>
      <c r="NJM91" s="4"/>
      <c r="NJN91" s="4"/>
      <c r="NJO91" s="4"/>
      <c r="NJP91" s="4"/>
      <c r="NJQ91" s="4"/>
      <c r="NJR91" s="4"/>
      <c r="NJS91" s="4"/>
      <c r="NJT91" s="4"/>
      <c r="NJU91" s="4"/>
      <c r="NJV91" s="4"/>
      <c r="NJW91" s="4"/>
      <c r="NJX91" s="4"/>
      <c r="NJY91" s="4"/>
      <c r="NJZ91" s="4"/>
      <c r="NKA91" s="4"/>
      <c r="NKB91" s="4"/>
      <c r="NKC91" s="4"/>
      <c r="NKD91" s="4"/>
      <c r="NKE91" s="4"/>
      <c r="NKF91" s="4"/>
      <c r="NKG91" s="4"/>
      <c r="NKH91" s="4"/>
      <c r="NKI91" s="4"/>
      <c r="NKJ91" s="4"/>
      <c r="NKK91" s="4"/>
      <c r="NKL91" s="4"/>
      <c r="NKM91" s="4"/>
      <c r="NKN91" s="4"/>
      <c r="NKO91" s="4"/>
      <c r="NKP91" s="4"/>
      <c r="NKQ91" s="4"/>
      <c r="NKR91" s="4"/>
      <c r="NKS91" s="4"/>
      <c r="NKT91" s="4"/>
      <c r="NKU91" s="4"/>
      <c r="NKV91" s="4"/>
      <c r="NKW91" s="4"/>
      <c r="NKX91" s="4"/>
      <c r="NKY91" s="4"/>
      <c r="NKZ91" s="4"/>
      <c r="NLA91" s="4"/>
      <c r="NLB91" s="4"/>
      <c r="NLC91" s="4"/>
      <c r="NLD91" s="4"/>
      <c r="NLE91" s="4"/>
      <c r="NLF91" s="4"/>
      <c r="NLG91" s="4"/>
      <c r="NLH91" s="4"/>
      <c r="NLI91" s="4"/>
      <c r="NLJ91" s="4"/>
      <c r="NLK91" s="4"/>
      <c r="NLL91" s="4"/>
      <c r="NLM91" s="4"/>
      <c r="NLN91" s="4"/>
      <c r="NLO91" s="4"/>
      <c r="NLP91" s="4"/>
      <c r="NLQ91" s="4"/>
      <c r="NLR91" s="4"/>
      <c r="NLS91" s="4"/>
      <c r="NLT91" s="4"/>
      <c r="NLU91" s="4"/>
      <c r="NLV91" s="4"/>
      <c r="NLW91" s="4"/>
      <c r="NLX91" s="4"/>
      <c r="NLY91" s="4"/>
      <c r="NLZ91" s="4"/>
      <c r="NMA91" s="4"/>
      <c r="NMB91" s="4"/>
      <c r="NMC91" s="4"/>
      <c r="NMD91" s="4"/>
      <c r="NME91" s="4"/>
      <c r="NMF91" s="4"/>
      <c r="NMG91" s="4"/>
      <c r="NMH91" s="4"/>
      <c r="NMI91" s="4"/>
      <c r="NMJ91" s="4"/>
      <c r="NMK91" s="4"/>
      <c r="NML91" s="4"/>
      <c r="NMM91" s="4"/>
      <c r="NMN91" s="4"/>
      <c r="NMO91" s="4"/>
      <c r="NMP91" s="4"/>
      <c r="NMQ91" s="4"/>
      <c r="NMR91" s="4"/>
      <c r="NMS91" s="4"/>
      <c r="NMT91" s="4"/>
      <c r="NMU91" s="4"/>
      <c r="NMV91" s="4"/>
      <c r="NMW91" s="4"/>
      <c r="NMX91" s="4"/>
      <c r="NMY91" s="4"/>
      <c r="NMZ91" s="4"/>
      <c r="NNA91" s="4"/>
      <c r="NNB91" s="4"/>
      <c r="NNC91" s="4"/>
      <c r="NND91" s="4"/>
      <c r="NNE91" s="4"/>
      <c r="NNF91" s="4"/>
      <c r="NNG91" s="4"/>
      <c r="NNH91" s="4"/>
      <c r="NNI91" s="4"/>
      <c r="NNJ91" s="4"/>
      <c r="NNK91" s="4"/>
      <c r="NNL91" s="4"/>
      <c r="NNM91" s="4"/>
      <c r="NNN91" s="4"/>
      <c r="NNO91" s="4"/>
      <c r="NNP91" s="4"/>
      <c r="NNQ91" s="4"/>
      <c r="NNR91" s="4"/>
      <c r="NNS91" s="4"/>
      <c r="NNT91" s="4"/>
      <c r="NNU91" s="4"/>
      <c r="NNV91" s="4"/>
      <c r="NNW91" s="4"/>
      <c r="NNX91" s="4"/>
      <c r="NNY91" s="4"/>
      <c r="NNZ91" s="4"/>
      <c r="NOA91" s="4"/>
      <c r="NOB91" s="4"/>
      <c r="NOC91" s="4"/>
      <c r="NOD91" s="4"/>
      <c r="NOE91" s="4"/>
      <c r="NOF91" s="4"/>
      <c r="NOG91" s="4"/>
      <c r="NOH91" s="4"/>
      <c r="NOI91" s="4"/>
      <c r="NOJ91" s="4"/>
      <c r="NOK91" s="4"/>
      <c r="NOL91" s="4"/>
      <c r="NOM91" s="4"/>
      <c r="NON91" s="4"/>
      <c r="NOO91" s="4"/>
      <c r="NOP91" s="4"/>
      <c r="NOQ91" s="4"/>
      <c r="NOR91" s="4"/>
      <c r="NOS91" s="4"/>
      <c r="NOT91" s="4"/>
      <c r="NOU91" s="4"/>
      <c r="NOV91" s="4"/>
      <c r="NOW91" s="4"/>
      <c r="NOX91" s="4"/>
      <c r="NOY91" s="4"/>
      <c r="NOZ91" s="4"/>
      <c r="NPA91" s="4"/>
      <c r="NPB91" s="4"/>
      <c r="NPC91" s="4"/>
      <c r="NPD91" s="4"/>
      <c r="NPE91" s="4"/>
      <c r="NPF91" s="4"/>
      <c r="NPG91" s="4"/>
      <c r="NPH91" s="4"/>
      <c r="NPI91" s="4"/>
      <c r="NPJ91" s="4"/>
      <c r="NPK91" s="4"/>
      <c r="NPL91" s="4"/>
      <c r="NPM91" s="4"/>
      <c r="NPN91" s="4"/>
      <c r="NPO91" s="4"/>
      <c r="NPP91" s="4"/>
      <c r="NPQ91" s="4"/>
      <c r="NPR91" s="4"/>
      <c r="NPS91" s="4"/>
      <c r="NPT91" s="4"/>
      <c r="NPU91" s="4"/>
      <c r="NPV91" s="4"/>
      <c r="NPW91" s="4"/>
      <c r="NPX91" s="4"/>
      <c r="NPY91" s="4"/>
      <c r="NPZ91" s="4"/>
      <c r="NQA91" s="4"/>
      <c r="NQB91" s="4"/>
      <c r="NQC91" s="4"/>
      <c r="NQD91" s="4"/>
      <c r="NQE91" s="4"/>
      <c r="NQF91" s="4"/>
      <c r="NQG91" s="4"/>
      <c r="NQH91" s="4"/>
      <c r="NQI91" s="4"/>
      <c r="NQJ91" s="4"/>
      <c r="NQK91" s="4"/>
      <c r="NQL91" s="4"/>
      <c r="NQM91" s="4"/>
      <c r="NQN91" s="4"/>
      <c r="NQO91" s="4"/>
      <c r="NQP91" s="4"/>
      <c r="NQQ91" s="4"/>
      <c r="NQR91" s="4"/>
      <c r="NQS91" s="4"/>
      <c r="NQT91" s="4"/>
      <c r="NQU91" s="4"/>
      <c r="NQV91" s="4"/>
      <c r="NQW91" s="4"/>
      <c r="NQX91" s="4"/>
      <c r="NQY91" s="4"/>
      <c r="NQZ91" s="4"/>
      <c r="NRA91" s="4"/>
      <c r="NRB91" s="4"/>
      <c r="NRC91" s="4"/>
      <c r="NRD91" s="4"/>
      <c r="NRE91" s="4"/>
      <c r="NRF91" s="4"/>
      <c r="NRG91" s="4"/>
      <c r="NRH91" s="4"/>
      <c r="NRI91" s="4"/>
      <c r="NRJ91" s="4"/>
      <c r="NRK91" s="4"/>
      <c r="NRL91" s="4"/>
      <c r="NRM91" s="4"/>
      <c r="NRN91" s="4"/>
      <c r="NRO91" s="4"/>
      <c r="NRP91" s="4"/>
      <c r="NRQ91" s="4"/>
      <c r="NRR91" s="4"/>
      <c r="NRS91" s="4"/>
      <c r="NRT91" s="4"/>
      <c r="NRU91" s="4"/>
      <c r="NRV91" s="4"/>
      <c r="NRW91" s="4"/>
      <c r="NRX91" s="4"/>
      <c r="NRY91" s="4"/>
      <c r="NRZ91" s="4"/>
      <c r="NSA91" s="4"/>
      <c r="NSB91" s="4"/>
      <c r="NSC91" s="4"/>
      <c r="NSD91" s="4"/>
      <c r="NSE91" s="4"/>
      <c r="NSF91" s="4"/>
      <c r="NSG91" s="4"/>
      <c r="NSH91" s="4"/>
      <c r="NSI91" s="4"/>
      <c r="NSJ91" s="4"/>
      <c r="NSK91" s="4"/>
      <c r="NSL91" s="4"/>
      <c r="NSM91" s="4"/>
      <c r="NSN91" s="4"/>
      <c r="NSO91" s="4"/>
      <c r="NSP91" s="4"/>
      <c r="NSQ91" s="4"/>
      <c r="NSR91" s="4"/>
      <c r="NSS91" s="4"/>
      <c r="NST91" s="4"/>
      <c r="NSU91" s="4"/>
      <c r="NSV91" s="4"/>
      <c r="NSW91" s="4"/>
      <c r="NSX91" s="4"/>
      <c r="NSY91" s="4"/>
      <c r="NSZ91" s="4"/>
      <c r="NTA91" s="4"/>
      <c r="NTB91" s="4"/>
      <c r="NTC91" s="4"/>
      <c r="NTD91" s="4"/>
      <c r="NTE91" s="4"/>
      <c r="NTF91" s="4"/>
      <c r="NTG91" s="4"/>
      <c r="NTH91" s="4"/>
      <c r="NTI91" s="4"/>
      <c r="NTJ91" s="4"/>
      <c r="NTK91" s="4"/>
      <c r="NTL91" s="4"/>
      <c r="NTM91" s="4"/>
      <c r="NTN91" s="4"/>
      <c r="NTO91" s="4"/>
      <c r="NTP91" s="4"/>
      <c r="NTQ91" s="4"/>
      <c r="NTR91" s="4"/>
      <c r="NTS91" s="4"/>
      <c r="NTT91" s="4"/>
      <c r="NTU91" s="4"/>
      <c r="NTV91" s="4"/>
      <c r="NTW91" s="4"/>
      <c r="NTX91" s="4"/>
      <c r="NTY91" s="4"/>
      <c r="NTZ91" s="4"/>
      <c r="NUA91" s="4"/>
      <c r="NUB91" s="4"/>
      <c r="NUC91" s="4"/>
      <c r="NUD91" s="4"/>
      <c r="NUE91" s="4"/>
      <c r="NUF91" s="4"/>
      <c r="NUG91" s="4"/>
      <c r="NUH91" s="4"/>
      <c r="NUI91" s="4"/>
      <c r="NUJ91" s="4"/>
      <c r="NUK91" s="4"/>
      <c r="NUL91" s="4"/>
      <c r="NUM91" s="4"/>
      <c r="NUN91" s="4"/>
      <c r="NUO91" s="4"/>
      <c r="NUP91" s="4"/>
      <c r="NUQ91" s="4"/>
      <c r="NUR91" s="4"/>
      <c r="NUS91" s="4"/>
      <c r="NUT91" s="4"/>
      <c r="NUU91" s="4"/>
      <c r="NUV91" s="4"/>
      <c r="NUW91" s="4"/>
      <c r="NUX91" s="4"/>
      <c r="NUY91" s="4"/>
      <c r="NUZ91" s="4"/>
      <c r="NVA91" s="4"/>
      <c r="NVB91" s="4"/>
      <c r="NVC91" s="4"/>
      <c r="NVD91" s="4"/>
      <c r="NVE91" s="4"/>
      <c r="NVF91" s="4"/>
      <c r="NVG91" s="4"/>
      <c r="NVH91" s="4"/>
      <c r="NVI91" s="4"/>
      <c r="NVJ91" s="4"/>
      <c r="NVK91" s="4"/>
      <c r="NVL91" s="4"/>
      <c r="NVM91" s="4"/>
      <c r="NVN91" s="4"/>
      <c r="NVO91" s="4"/>
      <c r="NVP91" s="4"/>
      <c r="NVQ91" s="4"/>
      <c r="NVR91" s="4"/>
      <c r="NVS91" s="4"/>
      <c r="NVT91" s="4"/>
      <c r="NVU91" s="4"/>
      <c r="NVV91" s="4"/>
      <c r="NVW91" s="4"/>
      <c r="NVX91" s="4"/>
      <c r="NVY91" s="4"/>
      <c r="NVZ91" s="4"/>
      <c r="NWA91" s="4"/>
      <c r="NWB91" s="4"/>
      <c r="NWC91" s="4"/>
      <c r="NWD91" s="4"/>
      <c r="NWE91" s="4"/>
      <c r="NWF91" s="4"/>
      <c r="NWG91" s="4"/>
      <c r="NWH91" s="4"/>
      <c r="NWI91" s="4"/>
      <c r="NWJ91" s="4"/>
      <c r="NWK91" s="4"/>
      <c r="NWL91" s="4"/>
      <c r="NWM91" s="4"/>
      <c r="NWN91" s="4"/>
      <c r="NWO91" s="4"/>
      <c r="NWP91" s="4"/>
      <c r="NWQ91" s="4"/>
      <c r="NWR91" s="4"/>
      <c r="NWS91" s="4"/>
      <c r="NWT91" s="4"/>
      <c r="NWU91" s="4"/>
      <c r="NWV91" s="4"/>
      <c r="NWW91" s="4"/>
      <c r="NWX91" s="4"/>
      <c r="NWY91" s="4"/>
      <c r="NWZ91" s="4"/>
      <c r="NXA91" s="4"/>
      <c r="NXB91" s="4"/>
      <c r="NXC91" s="4"/>
      <c r="NXD91" s="4"/>
      <c r="NXE91" s="4"/>
      <c r="NXF91" s="4"/>
      <c r="NXG91" s="4"/>
      <c r="NXH91" s="4"/>
      <c r="NXI91" s="4"/>
      <c r="NXJ91" s="4"/>
      <c r="NXK91" s="4"/>
      <c r="NXL91" s="4"/>
      <c r="NXM91" s="4"/>
      <c r="NXN91" s="4"/>
      <c r="NXO91" s="4"/>
      <c r="NXP91" s="4"/>
      <c r="NXQ91" s="4"/>
      <c r="NXR91" s="4"/>
      <c r="NXS91" s="4"/>
      <c r="NXT91" s="4"/>
      <c r="NXU91" s="4"/>
      <c r="NXV91" s="4"/>
      <c r="NXW91" s="4"/>
      <c r="NXX91" s="4"/>
      <c r="NXY91" s="4"/>
      <c r="NXZ91" s="4"/>
      <c r="NYA91" s="4"/>
      <c r="NYB91" s="4"/>
      <c r="NYC91" s="4"/>
      <c r="NYD91" s="4"/>
      <c r="NYE91" s="4"/>
      <c r="NYF91" s="4"/>
      <c r="NYG91" s="4"/>
      <c r="NYH91" s="4"/>
      <c r="NYI91" s="4"/>
      <c r="NYJ91" s="4"/>
      <c r="NYK91" s="4"/>
      <c r="NYL91" s="4"/>
      <c r="NYM91" s="4"/>
      <c r="NYN91" s="4"/>
      <c r="NYO91" s="4"/>
      <c r="NYP91" s="4"/>
      <c r="NYQ91" s="4"/>
      <c r="NYR91" s="4"/>
      <c r="NYS91" s="4"/>
      <c r="NYT91" s="4"/>
      <c r="NYU91" s="4"/>
      <c r="NYV91" s="4"/>
      <c r="NYW91" s="4"/>
      <c r="NYX91" s="4"/>
      <c r="NYY91" s="4"/>
      <c r="NYZ91" s="4"/>
      <c r="NZA91" s="4"/>
      <c r="NZB91" s="4"/>
      <c r="NZC91" s="4"/>
      <c r="NZD91" s="4"/>
      <c r="NZE91" s="4"/>
      <c r="NZF91" s="4"/>
      <c r="NZG91" s="4"/>
      <c r="NZH91" s="4"/>
      <c r="NZI91" s="4"/>
      <c r="NZJ91" s="4"/>
      <c r="NZK91" s="4"/>
      <c r="NZL91" s="4"/>
      <c r="NZM91" s="4"/>
      <c r="NZN91" s="4"/>
      <c r="NZO91" s="4"/>
      <c r="NZP91" s="4"/>
      <c r="NZQ91" s="4"/>
      <c r="NZR91" s="4"/>
      <c r="NZS91" s="4"/>
      <c r="NZT91" s="4"/>
      <c r="NZU91" s="4"/>
      <c r="NZV91" s="4"/>
      <c r="NZW91" s="4"/>
      <c r="NZX91" s="4"/>
      <c r="NZY91" s="4"/>
      <c r="NZZ91" s="4"/>
      <c r="OAA91" s="4"/>
      <c r="OAB91" s="4"/>
      <c r="OAC91" s="4"/>
      <c r="OAD91" s="4"/>
      <c r="OAE91" s="4"/>
      <c r="OAF91" s="4"/>
      <c r="OAG91" s="4"/>
      <c r="OAH91" s="4"/>
      <c r="OAI91" s="4"/>
      <c r="OAJ91" s="4"/>
      <c r="OAK91" s="4"/>
      <c r="OAL91" s="4"/>
      <c r="OAM91" s="4"/>
      <c r="OAN91" s="4"/>
      <c r="OAO91" s="4"/>
      <c r="OAP91" s="4"/>
      <c r="OAQ91" s="4"/>
      <c r="OAR91" s="4"/>
      <c r="OAS91" s="4"/>
      <c r="OAT91" s="4"/>
      <c r="OAU91" s="4"/>
      <c r="OAV91" s="4"/>
      <c r="OAW91" s="4"/>
      <c r="OAX91" s="4"/>
      <c r="OAY91" s="4"/>
      <c r="OAZ91" s="4"/>
      <c r="OBA91" s="4"/>
      <c r="OBB91" s="4"/>
      <c r="OBC91" s="4"/>
      <c r="OBD91" s="4"/>
      <c r="OBE91" s="4"/>
      <c r="OBF91" s="4"/>
      <c r="OBG91" s="4"/>
      <c r="OBH91" s="4"/>
      <c r="OBI91" s="4"/>
      <c r="OBJ91" s="4"/>
      <c r="OBK91" s="4"/>
      <c r="OBL91" s="4"/>
      <c r="OBM91" s="4"/>
      <c r="OBN91" s="4"/>
      <c r="OBO91" s="4"/>
      <c r="OBP91" s="4"/>
      <c r="OBQ91" s="4"/>
      <c r="OBR91" s="4"/>
      <c r="OBS91" s="4"/>
      <c r="OBT91" s="4"/>
      <c r="OBU91" s="4"/>
      <c r="OBV91" s="4"/>
      <c r="OBW91" s="4"/>
      <c r="OBX91" s="4"/>
      <c r="OBY91" s="4"/>
      <c r="OBZ91" s="4"/>
      <c r="OCA91" s="4"/>
      <c r="OCB91" s="4"/>
      <c r="OCC91" s="4"/>
      <c r="OCD91" s="4"/>
      <c r="OCE91" s="4"/>
      <c r="OCF91" s="4"/>
      <c r="OCG91" s="4"/>
      <c r="OCH91" s="4"/>
      <c r="OCI91" s="4"/>
      <c r="OCJ91" s="4"/>
      <c r="OCK91" s="4"/>
      <c r="OCL91" s="4"/>
      <c r="OCM91" s="4"/>
      <c r="OCN91" s="4"/>
      <c r="OCO91" s="4"/>
      <c r="OCP91" s="4"/>
      <c r="OCQ91" s="4"/>
      <c r="OCR91" s="4"/>
      <c r="OCS91" s="4"/>
      <c r="OCT91" s="4"/>
      <c r="OCU91" s="4"/>
      <c r="OCV91" s="4"/>
      <c r="OCW91" s="4"/>
      <c r="OCX91" s="4"/>
      <c r="OCY91" s="4"/>
      <c r="OCZ91" s="4"/>
      <c r="ODA91" s="4"/>
      <c r="ODB91" s="4"/>
      <c r="ODC91" s="4"/>
      <c r="ODD91" s="4"/>
      <c r="ODE91" s="4"/>
      <c r="ODF91" s="4"/>
      <c r="ODG91" s="4"/>
      <c r="ODH91" s="4"/>
      <c r="ODI91" s="4"/>
      <c r="ODJ91" s="4"/>
      <c r="ODK91" s="4"/>
      <c r="ODL91" s="4"/>
      <c r="ODM91" s="4"/>
      <c r="ODN91" s="4"/>
      <c r="ODO91" s="4"/>
      <c r="ODP91" s="4"/>
      <c r="ODQ91" s="4"/>
      <c r="ODR91" s="4"/>
      <c r="ODS91" s="4"/>
      <c r="ODT91" s="4"/>
      <c r="ODU91" s="4"/>
      <c r="ODV91" s="4"/>
      <c r="ODW91" s="4"/>
      <c r="ODX91" s="4"/>
      <c r="ODY91" s="4"/>
      <c r="ODZ91" s="4"/>
      <c r="OEA91" s="4"/>
      <c r="OEB91" s="4"/>
      <c r="OEC91" s="4"/>
      <c r="OED91" s="4"/>
      <c r="OEE91" s="4"/>
      <c r="OEF91" s="4"/>
      <c r="OEG91" s="4"/>
      <c r="OEH91" s="4"/>
      <c r="OEI91" s="4"/>
      <c r="OEJ91" s="4"/>
      <c r="OEK91" s="4"/>
      <c r="OEL91" s="4"/>
      <c r="OEM91" s="4"/>
      <c r="OEN91" s="4"/>
      <c r="OEO91" s="4"/>
      <c r="OEP91" s="4"/>
      <c r="OEQ91" s="4"/>
      <c r="OER91" s="4"/>
      <c r="OES91" s="4"/>
      <c r="OET91" s="4"/>
      <c r="OEU91" s="4"/>
      <c r="OEV91" s="4"/>
      <c r="OEW91" s="4"/>
      <c r="OEX91" s="4"/>
      <c r="OEY91" s="4"/>
      <c r="OEZ91" s="4"/>
      <c r="OFA91" s="4"/>
      <c r="OFB91" s="4"/>
      <c r="OFC91" s="4"/>
      <c r="OFD91" s="4"/>
      <c r="OFE91" s="4"/>
      <c r="OFF91" s="4"/>
      <c r="OFG91" s="4"/>
      <c r="OFH91" s="4"/>
      <c r="OFI91" s="4"/>
      <c r="OFJ91" s="4"/>
      <c r="OFK91" s="4"/>
      <c r="OFL91" s="4"/>
      <c r="OFM91" s="4"/>
      <c r="OFN91" s="4"/>
      <c r="OFO91" s="4"/>
      <c r="OFP91" s="4"/>
      <c r="OFQ91" s="4"/>
      <c r="OFR91" s="4"/>
      <c r="OFS91" s="4"/>
      <c r="OFT91" s="4"/>
      <c r="OFU91" s="4"/>
      <c r="OFV91" s="4"/>
      <c r="OFW91" s="4"/>
      <c r="OFX91" s="4"/>
      <c r="OFY91" s="4"/>
      <c r="OFZ91" s="4"/>
      <c r="OGA91" s="4"/>
      <c r="OGB91" s="4"/>
      <c r="OGC91" s="4"/>
      <c r="OGD91" s="4"/>
      <c r="OGE91" s="4"/>
      <c r="OGF91" s="4"/>
      <c r="OGG91" s="4"/>
      <c r="OGH91" s="4"/>
      <c r="OGI91" s="4"/>
      <c r="OGJ91" s="4"/>
      <c r="OGK91" s="4"/>
      <c r="OGL91" s="4"/>
      <c r="OGM91" s="4"/>
      <c r="OGN91" s="4"/>
      <c r="OGO91" s="4"/>
      <c r="OGP91" s="4"/>
      <c r="OGQ91" s="4"/>
      <c r="OGR91" s="4"/>
      <c r="OGS91" s="4"/>
      <c r="OGT91" s="4"/>
      <c r="OGU91" s="4"/>
      <c r="OGV91" s="4"/>
      <c r="OGW91" s="4"/>
      <c r="OGX91" s="4"/>
      <c r="OGY91" s="4"/>
      <c r="OGZ91" s="4"/>
      <c r="OHA91" s="4"/>
      <c r="OHB91" s="4"/>
      <c r="OHC91" s="4"/>
      <c r="OHD91" s="4"/>
      <c r="OHE91" s="4"/>
      <c r="OHF91" s="4"/>
      <c r="OHG91" s="4"/>
      <c r="OHH91" s="4"/>
      <c r="OHI91" s="4"/>
      <c r="OHJ91" s="4"/>
      <c r="OHK91" s="4"/>
      <c r="OHL91" s="4"/>
      <c r="OHM91" s="4"/>
      <c r="OHN91" s="4"/>
      <c r="OHO91" s="4"/>
      <c r="OHP91" s="4"/>
      <c r="OHQ91" s="4"/>
      <c r="OHR91" s="4"/>
      <c r="OHS91" s="4"/>
      <c r="OHT91" s="4"/>
      <c r="OHU91" s="4"/>
      <c r="OHV91" s="4"/>
      <c r="OHW91" s="4"/>
      <c r="OHX91" s="4"/>
      <c r="OHY91" s="4"/>
      <c r="OHZ91" s="4"/>
      <c r="OIA91" s="4"/>
      <c r="OIB91" s="4"/>
      <c r="OIC91" s="4"/>
      <c r="OID91" s="4"/>
      <c r="OIE91" s="4"/>
      <c r="OIF91" s="4"/>
      <c r="OIG91" s="4"/>
      <c r="OIH91" s="4"/>
      <c r="OII91" s="4"/>
      <c r="OIJ91" s="4"/>
      <c r="OIK91" s="4"/>
      <c r="OIL91" s="4"/>
      <c r="OIM91" s="4"/>
      <c r="OIN91" s="4"/>
      <c r="OIO91" s="4"/>
      <c r="OIP91" s="4"/>
      <c r="OIQ91" s="4"/>
      <c r="OIR91" s="4"/>
      <c r="OIS91" s="4"/>
      <c r="OIT91" s="4"/>
      <c r="OIU91" s="4"/>
      <c r="OIV91" s="4"/>
      <c r="OIW91" s="4"/>
      <c r="OIX91" s="4"/>
      <c r="OIY91" s="4"/>
      <c r="OIZ91" s="4"/>
      <c r="OJA91" s="4"/>
      <c r="OJB91" s="4"/>
      <c r="OJC91" s="4"/>
      <c r="OJD91" s="4"/>
      <c r="OJE91" s="4"/>
      <c r="OJF91" s="4"/>
      <c r="OJG91" s="4"/>
      <c r="OJH91" s="4"/>
      <c r="OJI91" s="4"/>
      <c r="OJJ91" s="4"/>
      <c r="OJK91" s="4"/>
      <c r="OJL91" s="4"/>
      <c r="OJM91" s="4"/>
      <c r="OJN91" s="4"/>
      <c r="OJO91" s="4"/>
      <c r="OJP91" s="4"/>
      <c r="OJQ91" s="4"/>
      <c r="OJR91" s="4"/>
      <c r="OJS91" s="4"/>
      <c r="OJT91" s="4"/>
      <c r="OJU91" s="4"/>
      <c r="OJV91" s="4"/>
      <c r="OJW91" s="4"/>
      <c r="OJX91" s="4"/>
      <c r="OJY91" s="4"/>
      <c r="OJZ91" s="4"/>
      <c r="OKA91" s="4"/>
      <c r="OKB91" s="4"/>
      <c r="OKC91" s="4"/>
      <c r="OKD91" s="4"/>
      <c r="OKE91" s="4"/>
      <c r="OKF91" s="4"/>
      <c r="OKG91" s="4"/>
      <c r="OKH91" s="4"/>
      <c r="OKI91" s="4"/>
      <c r="OKJ91" s="4"/>
      <c r="OKK91" s="4"/>
      <c r="OKL91" s="4"/>
      <c r="OKM91" s="4"/>
      <c r="OKN91" s="4"/>
      <c r="OKO91" s="4"/>
      <c r="OKP91" s="4"/>
      <c r="OKQ91" s="4"/>
      <c r="OKR91" s="4"/>
      <c r="OKS91" s="4"/>
      <c r="OKT91" s="4"/>
      <c r="OKU91" s="4"/>
      <c r="OKV91" s="4"/>
      <c r="OKW91" s="4"/>
      <c r="OKX91" s="4"/>
      <c r="OKY91" s="4"/>
      <c r="OKZ91" s="4"/>
      <c r="OLA91" s="4"/>
      <c r="OLB91" s="4"/>
      <c r="OLC91" s="4"/>
      <c r="OLD91" s="4"/>
      <c r="OLE91" s="4"/>
      <c r="OLF91" s="4"/>
      <c r="OLG91" s="4"/>
      <c r="OLH91" s="4"/>
      <c r="OLI91" s="4"/>
      <c r="OLJ91" s="4"/>
      <c r="OLK91" s="4"/>
      <c r="OLL91" s="4"/>
      <c r="OLM91" s="4"/>
      <c r="OLN91" s="4"/>
      <c r="OLO91" s="4"/>
      <c r="OLP91" s="4"/>
      <c r="OLQ91" s="4"/>
      <c r="OLR91" s="4"/>
      <c r="OLS91" s="4"/>
      <c r="OLT91" s="4"/>
      <c r="OLU91" s="4"/>
      <c r="OLV91" s="4"/>
      <c r="OLW91" s="4"/>
      <c r="OLX91" s="4"/>
      <c r="OLY91" s="4"/>
      <c r="OLZ91" s="4"/>
      <c r="OMA91" s="4"/>
      <c r="OMB91" s="4"/>
      <c r="OMC91" s="4"/>
      <c r="OMD91" s="4"/>
      <c r="OME91" s="4"/>
      <c r="OMF91" s="4"/>
      <c r="OMG91" s="4"/>
      <c r="OMH91" s="4"/>
      <c r="OMI91" s="4"/>
      <c r="OMJ91" s="4"/>
      <c r="OMK91" s="4"/>
      <c r="OML91" s="4"/>
      <c r="OMM91" s="4"/>
      <c r="OMN91" s="4"/>
      <c r="OMO91" s="4"/>
      <c r="OMP91" s="4"/>
      <c r="OMQ91" s="4"/>
      <c r="OMR91" s="4"/>
      <c r="OMS91" s="4"/>
      <c r="OMT91" s="4"/>
      <c r="OMU91" s="4"/>
      <c r="OMV91" s="4"/>
      <c r="OMW91" s="4"/>
      <c r="OMX91" s="4"/>
      <c r="OMY91" s="4"/>
      <c r="OMZ91" s="4"/>
      <c r="ONA91" s="4"/>
      <c r="ONB91" s="4"/>
      <c r="ONC91" s="4"/>
      <c r="OND91" s="4"/>
      <c r="ONE91" s="4"/>
      <c r="ONF91" s="4"/>
      <c r="ONG91" s="4"/>
      <c r="ONH91" s="4"/>
      <c r="ONI91" s="4"/>
      <c r="ONJ91" s="4"/>
      <c r="ONK91" s="4"/>
      <c r="ONL91" s="4"/>
      <c r="ONM91" s="4"/>
      <c r="ONN91" s="4"/>
      <c r="ONO91" s="4"/>
      <c r="ONP91" s="4"/>
      <c r="ONQ91" s="4"/>
      <c r="ONR91" s="4"/>
      <c r="ONS91" s="4"/>
      <c r="ONT91" s="4"/>
      <c r="ONU91" s="4"/>
      <c r="ONV91" s="4"/>
      <c r="ONW91" s="4"/>
      <c r="ONX91" s="4"/>
      <c r="ONY91" s="4"/>
      <c r="ONZ91" s="4"/>
      <c r="OOA91" s="4"/>
      <c r="OOB91" s="4"/>
      <c r="OOC91" s="4"/>
      <c r="OOD91" s="4"/>
      <c r="OOE91" s="4"/>
      <c r="OOF91" s="4"/>
      <c r="OOG91" s="4"/>
      <c r="OOH91" s="4"/>
      <c r="OOI91" s="4"/>
      <c r="OOJ91" s="4"/>
      <c r="OOK91" s="4"/>
      <c r="OOL91" s="4"/>
      <c r="OOM91" s="4"/>
      <c r="OON91" s="4"/>
      <c r="OOO91" s="4"/>
      <c r="OOP91" s="4"/>
      <c r="OOQ91" s="4"/>
      <c r="OOR91" s="4"/>
      <c r="OOS91" s="4"/>
      <c r="OOT91" s="4"/>
      <c r="OOU91" s="4"/>
      <c r="OOV91" s="4"/>
      <c r="OOW91" s="4"/>
      <c r="OOX91" s="4"/>
      <c r="OOY91" s="4"/>
      <c r="OOZ91" s="4"/>
      <c r="OPA91" s="4"/>
      <c r="OPB91" s="4"/>
      <c r="OPC91" s="4"/>
      <c r="OPD91" s="4"/>
      <c r="OPE91" s="4"/>
      <c r="OPF91" s="4"/>
      <c r="OPG91" s="4"/>
      <c r="OPH91" s="4"/>
      <c r="OPI91" s="4"/>
      <c r="OPJ91" s="4"/>
      <c r="OPK91" s="4"/>
      <c r="OPL91" s="4"/>
      <c r="OPM91" s="4"/>
      <c r="OPN91" s="4"/>
      <c r="OPO91" s="4"/>
      <c r="OPP91" s="4"/>
      <c r="OPQ91" s="4"/>
      <c r="OPR91" s="4"/>
      <c r="OPS91" s="4"/>
      <c r="OPT91" s="4"/>
      <c r="OPU91" s="4"/>
      <c r="OPV91" s="4"/>
      <c r="OPW91" s="4"/>
      <c r="OPX91" s="4"/>
      <c r="OPY91" s="4"/>
      <c r="OPZ91" s="4"/>
      <c r="OQA91" s="4"/>
      <c r="OQB91" s="4"/>
      <c r="OQC91" s="4"/>
      <c r="OQD91" s="4"/>
      <c r="OQE91" s="4"/>
      <c r="OQF91" s="4"/>
      <c r="OQG91" s="4"/>
      <c r="OQH91" s="4"/>
      <c r="OQI91" s="4"/>
      <c r="OQJ91" s="4"/>
      <c r="OQK91" s="4"/>
      <c r="OQL91" s="4"/>
      <c r="OQM91" s="4"/>
      <c r="OQN91" s="4"/>
      <c r="OQO91" s="4"/>
      <c r="OQP91" s="4"/>
      <c r="OQQ91" s="4"/>
      <c r="OQR91" s="4"/>
      <c r="OQS91" s="4"/>
      <c r="OQT91" s="4"/>
      <c r="OQU91" s="4"/>
      <c r="OQV91" s="4"/>
      <c r="OQW91" s="4"/>
      <c r="OQX91" s="4"/>
      <c r="OQY91" s="4"/>
      <c r="OQZ91" s="4"/>
      <c r="ORA91" s="4"/>
      <c r="ORB91" s="4"/>
      <c r="ORC91" s="4"/>
      <c r="ORD91" s="4"/>
      <c r="ORE91" s="4"/>
      <c r="ORF91" s="4"/>
      <c r="ORG91" s="4"/>
      <c r="ORH91" s="4"/>
      <c r="ORI91" s="4"/>
      <c r="ORJ91" s="4"/>
      <c r="ORK91" s="4"/>
      <c r="ORL91" s="4"/>
      <c r="ORM91" s="4"/>
      <c r="ORN91" s="4"/>
      <c r="ORO91" s="4"/>
      <c r="ORP91" s="4"/>
      <c r="ORQ91" s="4"/>
      <c r="ORR91" s="4"/>
      <c r="ORS91" s="4"/>
      <c r="ORT91" s="4"/>
      <c r="ORU91" s="4"/>
      <c r="ORV91" s="4"/>
      <c r="ORW91" s="4"/>
      <c r="ORX91" s="4"/>
      <c r="ORY91" s="4"/>
      <c r="ORZ91" s="4"/>
      <c r="OSA91" s="4"/>
      <c r="OSB91" s="4"/>
      <c r="OSC91" s="4"/>
      <c r="OSD91" s="4"/>
      <c r="OSE91" s="4"/>
      <c r="OSF91" s="4"/>
      <c r="OSG91" s="4"/>
      <c r="OSH91" s="4"/>
      <c r="OSI91" s="4"/>
      <c r="OSJ91" s="4"/>
      <c r="OSK91" s="4"/>
      <c r="OSL91" s="4"/>
      <c r="OSM91" s="4"/>
      <c r="OSN91" s="4"/>
      <c r="OSO91" s="4"/>
      <c r="OSP91" s="4"/>
      <c r="OSQ91" s="4"/>
      <c r="OSR91" s="4"/>
      <c r="OSS91" s="4"/>
      <c r="OST91" s="4"/>
      <c r="OSU91" s="4"/>
      <c r="OSV91" s="4"/>
      <c r="OSW91" s="4"/>
      <c r="OSX91" s="4"/>
      <c r="OSY91" s="4"/>
      <c r="OSZ91" s="4"/>
      <c r="OTA91" s="4"/>
      <c r="OTB91" s="4"/>
      <c r="OTC91" s="4"/>
      <c r="OTD91" s="4"/>
      <c r="OTE91" s="4"/>
      <c r="OTF91" s="4"/>
      <c r="OTG91" s="4"/>
      <c r="OTH91" s="4"/>
      <c r="OTI91" s="4"/>
      <c r="OTJ91" s="4"/>
      <c r="OTK91" s="4"/>
      <c r="OTL91" s="4"/>
      <c r="OTM91" s="4"/>
      <c r="OTN91" s="4"/>
      <c r="OTO91" s="4"/>
      <c r="OTP91" s="4"/>
      <c r="OTQ91" s="4"/>
      <c r="OTR91" s="4"/>
      <c r="OTS91" s="4"/>
      <c r="OTT91" s="4"/>
      <c r="OTU91" s="4"/>
      <c r="OTV91" s="4"/>
      <c r="OTW91" s="4"/>
      <c r="OTX91" s="4"/>
      <c r="OTY91" s="4"/>
      <c r="OTZ91" s="4"/>
      <c r="OUA91" s="4"/>
      <c r="OUB91" s="4"/>
      <c r="OUC91" s="4"/>
      <c r="OUD91" s="4"/>
      <c r="OUE91" s="4"/>
      <c r="OUF91" s="4"/>
      <c r="OUG91" s="4"/>
      <c r="OUH91" s="4"/>
      <c r="OUI91" s="4"/>
      <c r="OUJ91" s="4"/>
      <c r="OUK91" s="4"/>
      <c r="OUL91" s="4"/>
      <c r="OUM91" s="4"/>
      <c r="OUN91" s="4"/>
      <c r="OUO91" s="4"/>
      <c r="OUP91" s="4"/>
      <c r="OUQ91" s="4"/>
      <c r="OUR91" s="4"/>
      <c r="OUS91" s="4"/>
      <c r="OUT91" s="4"/>
      <c r="OUU91" s="4"/>
      <c r="OUV91" s="4"/>
      <c r="OUW91" s="4"/>
      <c r="OUX91" s="4"/>
      <c r="OUY91" s="4"/>
      <c r="OUZ91" s="4"/>
      <c r="OVA91" s="4"/>
      <c r="OVB91" s="4"/>
      <c r="OVC91" s="4"/>
      <c r="OVD91" s="4"/>
      <c r="OVE91" s="4"/>
      <c r="OVF91" s="4"/>
      <c r="OVG91" s="4"/>
      <c r="OVH91" s="4"/>
      <c r="OVI91" s="4"/>
      <c r="OVJ91" s="4"/>
      <c r="OVK91" s="4"/>
      <c r="OVL91" s="4"/>
      <c r="OVM91" s="4"/>
      <c r="OVN91" s="4"/>
      <c r="OVO91" s="4"/>
      <c r="OVP91" s="4"/>
      <c r="OVQ91" s="4"/>
      <c r="OVR91" s="4"/>
      <c r="OVS91" s="4"/>
      <c r="OVT91" s="4"/>
      <c r="OVU91" s="4"/>
      <c r="OVV91" s="4"/>
      <c r="OVW91" s="4"/>
      <c r="OVX91" s="4"/>
      <c r="OVY91" s="4"/>
      <c r="OVZ91" s="4"/>
      <c r="OWA91" s="4"/>
      <c r="OWB91" s="4"/>
      <c r="OWC91" s="4"/>
      <c r="OWD91" s="4"/>
      <c r="OWE91" s="4"/>
      <c r="OWF91" s="4"/>
      <c r="OWG91" s="4"/>
      <c r="OWH91" s="4"/>
      <c r="OWI91" s="4"/>
      <c r="OWJ91" s="4"/>
      <c r="OWK91" s="4"/>
      <c r="OWL91" s="4"/>
      <c r="OWM91" s="4"/>
      <c r="OWN91" s="4"/>
      <c r="OWO91" s="4"/>
      <c r="OWP91" s="4"/>
      <c r="OWQ91" s="4"/>
      <c r="OWR91" s="4"/>
      <c r="OWS91" s="4"/>
      <c r="OWT91" s="4"/>
      <c r="OWU91" s="4"/>
      <c r="OWV91" s="4"/>
      <c r="OWW91" s="4"/>
      <c r="OWX91" s="4"/>
      <c r="OWY91" s="4"/>
      <c r="OWZ91" s="4"/>
      <c r="OXA91" s="4"/>
      <c r="OXB91" s="4"/>
      <c r="OXC91" s="4"/>
      <c r="OXD91" s="4"/>
      <c r="OXE91" s="4"/>
      <c r="OXF91" s="4"/>
      <c r="OXG91" s="4"/>
      <c r="OXH91" s="4"/>
      <c r="OXI91" s="4"/>
      <c r="OXJ91" s="4"/>
      <c r="OXK91" s="4"/>
      <c r="OXL91" s="4"/>
      <c r="OXM91" s="4"/>
      <c r="OXN91" s="4"/>
      <c r="OXO91" s="4"/>
      <c r="OXP91" s="4"/>
      <c r="OXQ91" s="4"/>
      <c r="OXR91" s="4"/>
      <c r="OXS91" s="4"/>
      <c r="OXT91" s="4"/>
      <c r="OXU91" s="4"/>
      <c r="OXV91" s="4"/>
      <c r="OXW91" s="4"/>
      <c r="OXX91" s="4"/>
      <c r="OXY91" s="4"/>
      <c r="OXZ91" s="4"/>
      <c r="OYA91" s="4"/>
      <c r="OYB91" s="4"/>
      <c r="OYC91" s="4"/>
      <c r="OYD91" s="4"/>
      <c r="OYE91" s="4"/>
      <c r="OYF91" s="4"/>
      <c r="OYG91" s="4"/>
      <c r="OYH91" s="4"/>
      <c r="OYI91" s="4"/>
      <c r="OYJ91" s="4"/>
      <c r="OYK91" s="4"/>
      <c r="OYL91" s="4"/>
      <c r="OYM91" s="4"/>
      <c r="OYN91" s="4"/>
      <c r="OYO91" s="4"/>
      <c r="OYP91" s="4"/>
      <c r="OYQ91" s="4"/>
      <c r="OYR91" s="4"/>
      <c r="OYS91" s="4"/>
      <c r="OYT91" s="4"/>
      <c r="OYU91" s="4"/>
      <c r="OYV91" s="4"/>
      <c r="OYW91" s="4"/>
      <c r="OYX91" s="4"/>
      <c r="OYY91" s="4"/>
      <c r="OYZ91" s="4"/>
      <c r="OZA91" s="4"/>
      <c r="OZB91" s="4"/>
      <c r="OZC91" s="4"/>
      <c r="OZD91" s="4"/>
      <c r="OZE91" s="4"/>
      <c r="OZF91" s="4"/>
      <c r="OZG91" s="4"/>
      <c r="OZH91" s="4"/>
      <c r="OZI91" s="4"/>
      <c r="OZJ91" s="4"/>
      <c r="OZK91" s="4"/>
      <c r="OZL91" s="4"/>
      <c r="OZM91" s="4"/>
      <c r="OZN91" s="4"/>
      <c r="OZO91" s="4"/>
      <c r="OZP91" s="4"/>
      <c r="OZQ91" s="4"/>
      <c r="OZR91" s="4"/>
      <c r="OZS91" s="4"/>
      <c r="OZT91" s="4"/>
      <c r="OZU91" s="4"/>
      <c r="OZV91" s="4"/>
      <c r="OZW91" s="4"/>
      <c r="OZX91" s="4"/>
      <c r="OZY91" s="4"/>
      <c r="OZZ91" s="4"/>
      <c r="PAA91" s="4"/>
      <c r="PAB91" s="4"/>
      <c r="PAC91" s="4"/>
      <c r="PAD91" s="4"/>
      <c r="PAE91" s="4"/>
      <c r="PAF91" s="4"/>
      <c r="PAG91" s="4"/>
      <c r="PAH91" s="4"/>
      <c r="PAI91" s="4"/>
      <c r="PAJ91" s="4"/>
      <c r="PAK91" s="4"/>
      <c r="PAL91" s="4"/>
      <c r="PAM91" s="4"/>
      <c r="PAN91" s="4"/>
      <c r="PAO91" s="4"/>
      <c r="PAP91" s="4"/>
      <c r="PAQ91" s="4"/>
      <c r="PAR91" s="4"/>
      <c r="PAS91" s="4"/>
      <c r="PAT91" s="4"/>
      <c r="PAU91" s="4"/>
      <c r="PAV91" s="4"/>
      <c r="PAW91" s="4"/>
      <c r="PAX91" s="4"/>
      <c r="PAY91" s="4"/>
      <c r="PAZ91" s="4"/>
      <c r="PBA91" s="4"/>
      <c r="PBB91" s="4"/>
      <c r="PBC91" s="4"/>
      <c r="PBD91" s="4"/>
      <c r="PBE91" s="4"/>
      <c r="PBF91" s="4"/>
      <c r="PBG91" s="4"/>
      <c r="PBH91" s="4"/>
      <c r="PBI91" s="4"/>
      <c r="PBJ91" s="4"/>
      <c r="PBK91" s="4"/>
      <c r="PBL91" s="4"/>
      <c r="PBM91" s="4"/>
      <c r="PBN91" s="4"/>
      <c r="PBO91" s="4"/>
      <c r="PBP91" s="4"/>
      <c r="PBQ91" s="4"/>
      <c r="PBR91" s="4"/>
      <c r="PBS91" s="4"/>
      <c r="PBT91" s="4"/>
      <c r="PBU91" s="4"/>
      <c r="PBV91" s="4"/>
      <c r="PBW91" s="4"/>
      <c r="PBX91" s="4"/>
      <c r="PBY91" s="4"/>
      <c r="PBZ91" s="4"/>
      <c r="PCA91" s="4"/>
      <c r="PCB91" s="4"/>
      <c r="PCC91" s="4"/>
      <c r="PCD91" s="4"/>
      <c r="PCE91" s="4"/>
      <c r="PCF91" s="4"/>
      <c r="PCG91" s="4"/>
      <c r="PCH91" s="4"/>
      <c r="PCI91" s="4"/>
      <c r="PCJ91" s="4"/>
      <c r="PCK91" s="4"/>
      <c r="PCL91" s="4"/>
      <c r="PCM91" s="4"/>
      <c r="PCN91" s="4"/>
      <c r="PCO91" s="4"/>
      <c r="PCP91" s="4"/>
      <c r="PCQ91" s="4"/>
      <c r="PCR91" s="4"/>
      <c r="PCS91" s="4"/>
      <c r="PCT91" s="4"/>
      <c r="PCU91" s="4"/>
      <c r="PCV91" s="4"/>
      <c r="PCW91" s="4"/>
      <c r="PCX91" s="4"/>
      <c r="PCY91" s="4"/>
      <c r="PCZ91" s="4"/>
      <c r="PDA91" s="4"/>
      <c r="PDB91" s="4"/>
      <c r="PDC91" s="4"/>
      <c r="PDD91" s="4"/>
      <c r="PDE91" s="4"/>
      <c r="PDF91" s="4"/>
      <c r="PDG91" s="4"/>
      <c r="PDH91" s="4"/>
      <c r="PDI91" s="4"/>
      <c r="PDJ91" s="4"/>
      <c r="PDK91" s="4"/>
      <c r="PDL91" s="4"/>
      <c r="PDM91" s="4"/>
      <c r="PDN91" s="4"/>
      <c r="PDO91" s="4"/>
      <c r="PDP91" s="4"/>
      <c r="PDQ91" s="4"/>
      <c r="PDR91" s="4"/>
      <c r="PDS91" s="4"/>
      <c r="PDT91" s="4"/>
      <c r="PDU91" s="4"/>
      <c r="PDV91" s="4"/>
      <c r="PDW91" s="4"/>
      <c r="PDX91" s="4"/>
      <c r="PDY91" s="4"/>
      <c r="PDZ91" s="4"/>
      <c r="PEA91" s="4"/>
      <c r="PEB91" s="4"/>
      <c r="PEC91" s="4"/>
      <c r="PED91" s="4"/>
      <c r="PEE91" s="4"/>
      <c r="PEF91" s="4"/>
      <c r="PEG91" s="4"/>
      <c r="PEH91" s="4"/>
      <c r="PEI91" s="4"/>
      <c r="PEJ91" s="4"/>
      <c r="PEK91" s="4"/>
      <c r="PEL91" s="4"/>
      <c r="PEM91" s="4"/>
      <c r="PEN91" s="4"/>
      <c r="PEO91" s="4"/>
      <c r="PEP91" s="4"/>
      <c r="PEQ91" s="4"/>
      <c r="PER91" s="4"/>
      <c r="PES91" s="4"/>
      <c r="PET91" s="4"/>
      <c r="PEU91" s="4"/>
      <c r="PEV91" s="4"/>
      <c r="PEW91" s="4"/>
      <c r="PEX91" s="4"/>
      <c r="PEY91" s="4"/>
      <c r="PEZ91" s="4"/>
      <c r="PFA91" s="4"/>
      <c r="PFB91" s="4"/>
      <c r="PFC91" s="4"/>
      <c r="PFD91" s="4"/>
      <c r="PFE91" s="4"/>
      <c r="PFF91" s="4"/>
      <c r="PFG91" s="4"/>
      <c r="PFH91" s="4"/>
      <c r="PFI91" s="4"/>
      <c r="PFJ91" s="4"/>
      <c r="PFK91" s="4"/>
      <c r="PFL91" s="4"/>
      <c r="PFM91" s="4"/>
      <c r="PFN91" s="4"/>
      <c r="PFO91" s="4"/>
      <c r="PFP91" s="4"/>
      <c r="PFQ91" s="4"/>
      <c r="PFR91" s="4"/>
      <c r="PFS91" s="4"/>
      <c r="PFT91" s="4"/>
      <c r="PFU91" s="4"/>
      <c r="PFV91" s="4"/>
      <c r="PFW91" s="4"/>
      <c r="PFX91" s="4"/>
      <c r="PFY91" s="4"/>
      <c r="PFZ91" s="4"/>
      <c r="PGA91" s="4"/>
      <c r="PGB91" s="4"/>
      <c r="PGC91" s="4"/>
      <c r="PGD91" s="4"/>
      <c r="PGE91" s="4"/>
      <c r="PGF91" s="4"/>
      <c r="PGG91" s="4"/>
      <c r="PGH91" s="4"/>
      <c r="PGI91" s="4"/>
      <c r="PGJ91" s="4"/>
      <c r="PGK91" s="4"/>
      <c r="PGL91" s="4"/>
      <c r="PGM91" s="4"/>
      <c r="PGN91" s="4"/>
      <c r="PGO91" s="4"/>
      <c r="PGP91" s="4"/>
      <c r="PGQ91" s="4"/>
      <c r="PGR91" s="4"/>
      <c r="PGS91" s="4"/>
      <c r="PGT91" s="4"/>
      <c r="PGU91" s="4"/>
      <c r="PGV91" s="4"/>
      <c r="PGW91" s="4"/>
      <c r="PGX91" s="4"/>
      <c r="PGY91" s="4"/>
      <c r="PGZ91" s="4"/>
      <c r="PHA91" s="4"/>
      <c r="PHB91" s="4"/>
      <c r="PHC91" s="4"/>
      <c r="PHD91" s="4"/>
      <c r="PHE91" s="4"/>
      <c r="PHF91" s="4"/>
      <c r="PHG91" s="4"/>
      <c r="PHH91" s="4"/>
      <c r="PHI91" s="4"/>
      <c r="PHJ91" s="4"/>
      <c r="PHK91" s="4"/>
      <c r="PHL91" s="4"/>
      <c r="PHM91" s="4"/>
      <c r="PHN91" s="4"/>
      <c r="PHO91" s="4"/>
      <c r="PHP91" s="4"/>
      <c r="PHQ91" s="4"/>
      <c r="PHR91" s="4"/>
      <c r="PHS91" s="4"/>
      <c r="PHT91" s="4"/>
      <c r="PHU91" s="4"/>
      <c r="PHV91" s="4"/>
      <c r="PHW91" s="4"/>
      <c r="PHX91" s="4"/>
      <c r="PHY91" s="4"/>
      <c r="PHZ91" s="4"/>
      <c r="PIA91" s="4"/>
      <c r="PIB91" s="4"/>
      <c r="PIC91" s="4"/>
      <c r="PID91" s="4"/>
      <c r="PIE91" s="4"/>
      <c r="PIF91" s="4"/>
      <c r="PIG91" s="4"/>
      <c r="PIH91" s="4"/>
      <c r="PII91" s="4"/>
      <c r="PIJ91" s="4"/>
      <c r="PIK91" s="4"/>
      <c r="PIL91" s="4"/>
      <c r="PIM91" s="4"/>
      <c r="PIN91" s="4"/>
      <c r="PIO91" s="4"/>
      <c r="PIP91" s="4"/>
      <c r="PIQ91" s="4"/>
      <c r="PIR91" s="4"/>
      <c r="PIS91" s="4"/>
      <c r="PIT91" s="4"/>
      <c r="PIU91" s="4"/>
      <c r="PIV91" s="4"/>
      <c r="PIW91" s="4"/>
      <c r="PIX91" s="4"/>
      <c r="PIY91" s="4"/>
      <c r="PIZ91" s="4"/>
      <c r="PJA91" s="4"/>
      <c r="PJB91" s="4"/>
      <c r="PJC91" s="4"/>
      <c r="PJD91" s="4"/>
      <c r="PJE91" s="4"/>
      <c r="PJF91" s="4"/>
      <c r="PJG91" s="4"/>
      <c r="PJH91" s="4"/>
      <c r="PJI91" s="4"/>
      <c r="PJJ91" s="4"/>
      <c r="PJK91" s="4"/>
      <c r="PJL91" s="4"/>
      <c r="PJM91" s="4"/>
      <c r="PJN91" s="4"/>
      <c r="PJO91" s="4"/>
      <c r="PJP91" s="4"/>
      <c r="PJQ91" s="4"/>
      <c r="PJR91" s="4"/>
      <c r="PJS91" s="4"/>
      <c r="PJT91" s="4"/>
      <c r="PJU91" s="4"/>
      <c r="PJV91" s="4"/>
      <c r="PJW91" s="4"/>
      <c r="PJX91" s="4"/>
      <c r="PJY91" s="4"/>
      <c r="PJZ91" s="4"/>
      <c r="PKA91" s="4"/>
      <c r="PKB91" s="4"/>
      <c r="PKC91" s="4"/>
      <c r="PKD91" s="4"/>
      <c r="PKE91" s="4"/>
      <c r="PKF91" s="4"/>
      <c r="PKG91" s="4"/>
      <c r="PKH91" s="4"/>
      <c r="PKI91" s="4"/>
      <c r="PKJ91" s="4"/>
      <c r="PKK91" s="4"/>
      <c r="PKL91" s="4"/>
      <c r="PKM91" s="4"/>
      <c r="PKN91" s="4"/>
      <c r="PKO91" s="4"/>
      <c r="PKP91" s="4"/>
      <c r="PKQ91" s="4"/>
      <c r="PKR91" s="4"/>
      <c r="PKS91" s="4"/>
      <c r="PKT91" s="4"/>
      <c r="PKU91" s="4"/>
      <c r="PKV91" s="4"/>
      <c r="PKW91" s="4"/>
      <c r="PKX91" s="4"/>
      <c r="PKY91" s="4"/>
      <c r="PKZ91" s="4"/>
      <c r="PLA91" s="4"/>
      <c r="PLB91" s="4"/>
      <c r="PLC91" s="4"/>
      <c r="PLD91" s="4"/>
      <c r="PLE91" s="4"/>
      <c r="PLF91" s="4"/>
      <c r="PLG91" s="4"/>
      <c r="PLH91" s="4"/>
      <c r="PLI91" s="4"/>
      <c r="PLJ91" s="4"/>
      <c r="PLK91" s="4"/>
      <c r="PLL91" s="4"/>
      <c r="PLM91" s="4"/>
      <c r="PLN91" s="4"/>
      <c r="PLO91" s="4"/>
      <c r="PLP91" s="4"/>
      <c r="PLQ91" s="4"/>
      <c r="PLR91" s="4"/>
      <c r="PLS91" s="4"/>
      <c r="PLT91" s="4"/>
      <c r="PLU91" s="4"/>
      <c r="PLV91" s="4"/>
      <c r="PLW91" s="4"/>
      <c r="PLX91" s="4"/>
      <c r="PLY91" s="4"/>
      <c r="PLZ91" s="4"/>
      <c r="PMA91" s="4"/>
      <c r="PMB91" s="4"/>
      <c r="PMC91" s="4"/>
      <c r="PMD91" s="4"/>
      <c r="PME91" s="4"/>
      <c r="PMF91" s="4"/>
      <c r="PMG91" s="4"/>
      <c r="PMH91" s="4"/>
      <c r="PMI91" s="4"/>
      <c r="PMJ91" s="4"/>
      <c r="PMK91" s="4"/>
      <c r="PML91" s="4"/>
      <c r="PMM91" s="4"/>
      <c r="PMN91" s="4"/>
      <c r="PMO91" s="4"/>
      <c r="PMP91" s="4"/>
      <c r="PMQ91" s="4"/>
      <c r="PMR91" s="4"/>
      <c r="PMS91" s="4"/>
      <c r="PMT91" s="4"/>
      <c r="PMU91" s="4"/>
      <c r="PMV91" s="4"/>
      <c r="PMW91" s="4"/>
      <c r="PMX91" s="4"/>
      <c r="PMY91" s="4"/>
      <c r="PMZ91" s="4"/>
      <c r="PNA91" s="4"/>
      <c r="PNB91" s="4"/>
      <c r="PNC91" s="4"/>
      <c r="PND91" s="4"/>
      <c r="PNE91" s="4"/>
      <c r="PNF91" s="4"/>
      <c r="PNG91" s="4"/>
      <c r="PNH91" s="4"/>
      <c r="PNI91" s="4"/>
      <c r="PNJ91" s="4"/>
      <c r="PNK91" s="4"/>
      <c r="PNL91" s="4"/>
      <c r="PNM91" s="4"/>
      <c r="PNN91" s="4"/>
      <c r="PNO91" s="4"/>
      <c r="PNP91" s="4"/>
      <c r="PNQ91" s="4"/>
      <c r="PNR91" s="4"/>
      <c r="PNS91" s="4"/>
      <c r="PNT91" s="4"/>
      <c r="PNU91" s="4"/>
      <c r="PNV91" s="4"/>
      <c r="PNW91" s="4"/>
      <c r="PNX91" s="4"/>
      <c r="PNY91" s="4"/>
      <c r="PNZ91" s="4"/>
      <c r="POA91" s="4"/>
      <c r="POB91" s="4"/>
      <c r="POC91" s="4"/>
      <c r="POD91" s="4"/>
      <c r="POE91" s="4"/>
      <c r="POF91" s="4"/>
      <c r="POG91" s="4"/>
      <c r="POH91" s="4"/>
      <c r="POI91" s="4"/>
      <c r="POJ91" s="4"/>
      <c r="POK91" s="4"/>
      <c r="POL91" s="4"/>
      <c r="POM91" s="4"/>
      <c r="PON91" s="4"/>
      <c r="POO91" s="4"/>
      <c r="POP91" s="4"/>
      <c r="POQ91" s="4"/>
      <c r="POR91" s="4"/>
      <c r="POS91" s="4"/>
      <c r="POT91" s="4"/>
      <c r="POU91" s="4"/>
      <c r="POV91" s="4"/>
      <c r="POW91" s="4"/>
      <c r="POX91" s="4"/>
      <c r="POY91" s="4"/>
      <c r="POZ91" s="4"/>
      <c r="PPA91" s="4"/>
      <c r="PPB91" s="4"/>
      <c r="PPC91" s="4"/>
      <c r="PPD91" s="4"/>
      <c r="PPE91" s="4"/>
      <c r="PPF91" s="4"/>
      <c r="PPG91" s="4"/>
      <c r="PPH91" s="4"/>
      <c r="PPI91" s="4"/>
      <c r="PPJ91" s="4"/>
      <c r="PPK91" s="4"/>
      <c r="PPL91" s="4"/>
      <c r="PPM91" s="4"/>
      <c r="PPN91" s="4"/>
      <c r="PPO91" s="4"/>
      <c r="PPP91" s="4"/>
      <c r="PPQ91" s="4"/>
      <c r="PPR91" s="4"/>
      <c r="PPS91" s="4"/>
      <c r="PPT91" s="4"/>
      <c r="PPU91" s="4"/>
      <c r="PPV91" s="4"/>
      <c r="PPW91" s="4"/>
      <c r="PPX91" s="4"/>
      <c r="PPY91" s="4"/>
      <c r="PPZ91" s="4"/>
      <c r="PQA91" s="4"/>
      <c r="PQB91" s="4"/>
      <c r="PQC91" s="4"/>
      <c r="PQD91" s="4"/>
      <c r="PQE91" s="4"/>
      <c r="PQF91" s="4"/>
      <c r="PQG91" s="4"/>
      <c r="PQH91" s="4"/>
      <c r="PQI91" s="4"/>
      <c r="PQJ91" s="4"/>
      <c r="PQK91" s="4"/>
      <c r="PQL91" s="4"/>
      <c r="PQM91" s="4"/>
      <c r="PQN91" s="4"/>
      <c r="PQO91" s="4"/>
      <c r="PQP91" s="4"/>
      <c r="PQQ91" s="4"/>
      <c r="PQR91" s="4"/>
      <c r="PQS91" s="4"/>
      <c r="PQT91" s="4"/>
      <c r="PQU91" s="4"/>
      <c r="PQV91" s="4"/>
      <c r="PQW91" s="4"/>
      <c r="PQX91" s="4"/>
      <c r="PQY91" s="4"/>
      <c r="PQZ91" s="4"/>
      <c r="PRA91" s="4"/>
      <c r="PRB91" s="4"/>
      <c r="PRC91" s="4"/>
      <c r="PRD91" s="4"/>
      <c r="PRE91" s="4"/>
      <c r="PRF91" s="4"/>
      <c r="PRG91" s="4"/>
      <c r="PRH91" s="4"/>
      <c r="PRI91" s="4"/>
      <c r="PRJ91" s="4"/>
      <c r="PRK91" s="4"/>
      <c r="PRL91" s="4"/>
      <c r="PRM91" s="4"/>
      <c r="PRN91" s="4"/>
      <c r="PRO91" s="4"/>
      <c r="PRP91" s="4"/>
      <c r="PRQ91" s="4"/>
      <c r="PRR91" s="4"/>
      <c r="PRS91" s="4"/>
      <c r="PRT91" s="4"/>
      <c r="PRU91" s="4"/>
      <c r="PRV91" s="4"/>
      <c r="PRW91" s="4"/>
      <c r="PRX91" s="4"/>
      <c r="PRY91" s="4"/>
      <c r="PRZ91" s="4"/>
      <c r="PSA91" s="4"/>
      <c r="PSB91" s="4"/>
      <c r="PSC91" s="4"/>
      <c r="PSD91" s="4"/>
      <c r="PSE91" s="4"/>
      <c r="PSF91" s="4"/>
      <c r="PSG91" s="4"/>
      <c r="PSH91" s="4"/>
      <c r="PSI91" s="4"/>
      <c r="PSJ91" s="4"/>
      <c r="PSK91" s="4"/>
      <c r="PSL91" s="4"/>
      <c r="PSM91" s="4"/>
      <c r="PSN91" s="4"/>
      <c r="PSO91" s="4"/>
      <c r="PSP91" s="4"/>
      <c r="PSQ91" s="4"/>
      <c r="PSR91" s="4"/>
      <c r="PSS91" s="4"/>
      <c r="PST91" s="4"/>
      <c r="PSU91" s="4"/>
      <c r="PSV91" s="4"/>
      <c r="PSW91" s="4"/>
      <c r="PSX91" s="4"/>
      <c r="PSY91" s="4"/>
      <c r="PSZ91" s="4"/>
      <c r="PTA91" s="4"/>
      <c r="PTB91" s="4"/>
      <c r="PTC91" s="4"/>
      <c r="PTD91" s="4"/>
      <c r="PTE91" s="4"/>
      <c r="PTF91" s="4"/>
      <c r="PTG91" s="4"/>
      <c r="PTH91" s="4"/>
      <c r="PTI91" s="4"/>
      <c r="PTJ91" s="4"/>
      <c r="PTK91" s="4"/>
      <c r="PTL91" s="4"/>
      <c r="PTM91" s="4"/>
      <c r="PTN91" s="4"/>
      <c r="PTO91" s="4"/>
      <c r="PTP91" s="4"/>
      <c r="PTQ91" s="4"/>
      <c r="PTR91" s="4"/>
      <c r="PTS91" s="4"/>
      <c r="PTT91" s="4"/>
      <c r="PTU91" s="4"/>
      <c r="PTV91" s="4"/>
      <c r="PTW91" s="4"/>
      <c r="PTX91" s="4"/>
      <c r="PTY91" s="4"/>
      <c r="PTZ91" s="4"/>
      <c r="PUA91" s="4"/>
      <c r="PUB91" s="4"/>
      <c r="PUC91" s="4"/>
      <c r="PUD91" s="4"/>
      <c r="PUE91" s="4"/>
      <c r="PUF91" s="4"/>
      <c r="PUG91" s="4"/>
      <c r="PUH91" s="4"/>
      <c r="PUI91" s="4"/>
      <c r="PUJ91" s="4"/>
      <c r="PUK91" s="4"/>
      <c r="PUL91" s="4"/>
      <c r="PUM91" s="4"/>
      <c r="PUN91" s="4"/>
      <c r="PUO91" s="4"/>
      <c r="PUP91" s="4"/>
      <c r="PUQ91" s="4"/>
      <c r="PUR91" s="4"/>
      <c r="PUS91" s="4"/>
      <c r="PUT91" s="4"/>
      <c r="PUU91" s="4"/>
      <c r="PUV91" s="4"/>
      <c r="PUW91" s="4"/>
      <c r="PUX91" s="4"/>
      <c r="PUY91" s="4"/>
      <c r="PUZ91" s="4"/>
      <c r="PVA91" s="4"/>
      <c r="PVB91" s="4"/>
      <c r="PVC91" s="4"/>
      <c r="PVD91" s="4"/>
      <c r="PVE91" s="4"/>
      <c r="PVF91" s="4"/>
      <c r="PVG91" s="4"/>
      <c r="PVH91" s="4"/>
      <c r="PVI91" s="4"/>
      <c r="PVJ91" s="4"/>
      <c r="PVK91" s="4"/>
      <c r="PVL91" s="4"/>
      <c r="PVM91" s="4"/>
      <c r="PVN91" s="4"/>
      <c r="PVO91" s="4"/>
      <c r="PVP91" s="4"/>
      <c r="PVQ91" s="4"/>
      <c r="PVR91" s="4"/>
      <c r="PVS91" s="4"/>
      <c r="PVT91" s="4"/>
      <c r="PVU91" s="4"/>
      <c r="PVV91" s="4"/>
      <c r="PVW91" s="4"/>
      <c r="PVX91" s="4"/>
      <c r="PVY91" s="4"/>
      <c r="PVZ91" s="4"/>
      <c r="PWA91" s="4"/>
      <c r="PWB91" s="4"/>
      <c r="PWC91" s="4"/>
      <c r="PWD91" s="4"/>
      <c r="PWE91" s="4"/>
      <c r="PWF91" s="4"/>
      <c r="PWG91" s="4"/>
      <c r="PWH91" s="4"/>
      <c r="PWI91" s="4"/>
      <c r="PWJ91" s="4"/>
      <c r="PWK91" s="4"/>
      <c r="PWL91" s="4"/>
      <c r="PWM91" s="4"/>
      <c r="PWN91" s="4"/>
      <c r="PWO91" s="4"/>
      <c r="PWP91" s="4"/>
      <c r="PWQ91" s="4"/>
      <c r="PWR91" s="4"/>
      <c r="PWS91" s="4"/>
      <c r="PWT91" s="4"/>
      <c r="PWU91" s="4"/>
      <c r="PWV91" s="4"/>
      <c r="PWW91" s="4"/>
      <c r="PWX91" s="4"/>
      <c r="PWY91" s="4"/>
      <c r="PWZ91" s="4"/>
      <c r="PXA91" s="4"/>
      <c r="PXB91" s="4"/>
      <c r="PXC91" s="4"/>
      <c r="PXD91" s="4"/>
      <c r="PXE91" s="4"/>
      <c r="PXF91" s="4"/>
      <c r="PXG91" s="4"/>
      <c r="PXH91" s="4"/>
      <c r="PXI91" s="4"/>
      <c r="PXJ91" s="4"/>
      <c r="PXK91" s="4"/>
      <c r="PXL91" s="4"/>
      <c r="PXM91" s="4"/>
      <c r="PXN91" s="4"/>
      <c r="PXO91" s="4"/>
      <c r="PXP91" s="4"/>
      <c r="PXQ91" s="4"/>
      <c r="PXR91" s="4"/>
      <c r="PXS91" s="4"/>
      <c r="PXT91" s="4"/>
      <c r="PXU91" s="4"/>
      <c r="PXV91" s="4"/>
      <c r="PXW91" s="4"/>
      <c r="PXX91" s="4"/>
      <c r="PXY91" s="4"/>
      <c r="PXZ91" s="4"/>
      <c r="PYA91" s="4"/>
      <c r="PYB91" s="4"/>
      <c r="PYC91" s="4"/>
      <c r="PYD91" s="4"/>
      <c r="PYE91" s="4"/>
      <c r="PYF91" s="4"/>
      <c r="PYG91" s="4"/>
      <c r="PYH91" s="4"/>
      <c r="PYI91" s="4"/>
      <c r="PYJ91" s="4"/>
      <c r="PYK91" s="4"/>
      <c r="PYL91" s="4"/>
      <c r="PYM91" s="4"/>
      <c r="PYN91" s="4"/>
      <c r="PYO91" s="4"/>
      <c r="PYP91" s="4"/>
      <c r="PYQ91" s="4"/>
      <c r="PYR91" s="4"/>
      <c r="PYS91" s="4"/>
      <c r="PYT91" s="4"/>
      <c r="PYU91" s="4"/>
      <c r="PYV91" s="4"/>
      <c r="PYW91" s="4"/>
      <c r="PYX91" s="4"/>
      <c r="PYY91" s="4"/>
      <c r="PYZ91" s="4"/>
      <c r="PZA91" s="4"/>
      <c r="PZB91" s="4"/>
      <c r="PZC91" s="4"/>
      <c r="PZD91" s="4"/>
      <c r="PZE91" s="4"/>
      <c r="PZF91" s="4"/>
      <c r="PZG91" s="4"/>
      <c r="PZH91" s="4"/>
      <c r="PZI91" s="4"/>
      <c r="PZJ91" s="4"/>
      <c r="PZK91" s="4"/>
      <c r="PZL91" s="4"/>
      <c r="PZM91" s="4"/>
      <c r="PZN91" s="4"/>
      <c r="PZO91" s="4"/>
      <c r="PZP91" s="4"/>
      <c r="PZQ91" s="4"/>
      <c r="PZR91" s="4"/>
      <c r="PZS91" s="4"/>
      <c r="PZT91" s="4"/>
      <c r="PZU91" s="4"/>
      <c r="PZV91" s="4"/>
      <c r="PZW91" s="4"/>
      <c r="PZX91" s="4"/>
      <c r="PZY91" s="4"/>
      <c r="PZZ91" s="4"/>
      <c r="QAA91" s="4"/>
      <c r="QAB91" s="4"/>
      <c r="QAC91" s="4"/>
      <c r="QAD91" s="4"/>
      <c r="QAE91" s="4"/>
      <c r="QAF91" s="4"/>
      <c r="QAG91" s="4"/>
      <c r="QAH91" s="4"/>
      <c r="QAI91" s="4"/>
      <c r="QAJ91" s="4"/>
      <c r="QAK91" s="4"/>
      <c r="QAL91" s="4"/>
      <c r="QAM91" s="4"/>
      <c r="QAN91" s="4"/>
      <c r="QAO91" s="4"/>
      <c r="QAP91" s="4"/>
      <c r="QAQ91" s="4"/>
      <c r="QAR91" s="4"/>
      <c r="QAS91" s="4"/>
      <c r="QAT91" s="4"/>
      <c r="QAU91" s="4"/>
      <c r="QAV91" s="4"/>
      <c r="QAW91" s="4"/>
      <c r="QAX91" s="4"/>
      <c r="QAY91" s="4"/>
      <c r="QAZ91" s="4"/>
      <c r="QBA91" s="4"/>
      <c r="QBB91" s="4"/>
      <c r="QBC91" s="4"/>
      <c r="QBD91" s="4"/>
      <c r="QBE91" s="4"/>
      <c r="QBF91" s="4"/>
      <c r="QBG91" s="4"/>
      <c r="QBH91" s="4"/>
      <c r="QBI91" s="4"/>
      <c r="QBJ91" s="4"/>
      <c r="QBK91" s="4"/>
      <c r="QBL91" s="4"/>
      <c r="QBM91" s="4"/>
      <c r="QBN91" s="4"/>
      <c r="QBO91" s="4"/>
      <c r="QBP91" s="4"/>
      <c r="QBQ91" s="4"/>
      <c r="QBR91" s="4"/>
      <c r="QBS91" s="4"/>
      <c r="QBT91" s="4"/>
      <c r="QBU91" s="4"/>
      <c r="QBV91" s="4"/>
      <c r="QBW91" s="4"/>
      <c r="QBX91" s="4"/>
      <c r="QBY91" s="4"/>
      <c r="QBZ91" s="4"/>
      <c r="QCA91" s="4"/>
      <c r="QCB91" s="4"/>
      <c r="QCC91" s="4"/>
      <c r="QCD91" s="4"/>
      <c r="QCE91" s="4"/>
      <c r="QCF91" s="4"/>
      <c r="QCG91" s="4"/>
      <c r="QCH91" s="4"/>
      <c r="QCI91" s="4"/>
      <c r="QCJ91" s="4"/>
      <c r="QCK91" s="4"/>
      <c r="QCL91" s="4"/>
      <c r="QCM91" s="4"/>
      <c r="QCN91" s="4"/>
      <c r="QCO91" s="4"/>
      <c r="QCP91" s="4"/>
      <c r="QCQ91" s="4"/>
      <c r="QCR91" s="4"/>
      <c r="QCS91" s="4"/>
      <c r="QCT91" s="4"/>
      <c r="QCU91" s="4"/>
      <c r="QCV91" s="4"/>
      <c r="QCW91" s="4"/>
      <c r="QCX91" s="4"/>
      <c r="QCY91" s="4"/>
      <c r="QCZ91" s="4"/>
      <c r="QDA91" s="4"/>
      <c r="QDB91" s="4"/>
      <c r="QDC91" s="4"/>
      <c r="QDD91" s="4"/>
      <c r="QDE91" s="4"/>
      <c r="QDF91" s="4"/>
      <c r="QDG91" s="4"/>
      <c r="QDH91" s="4"/>
      <c r="QDI91" s="4"/>
      <c r="QDJ91" s="4"/>
      <c r="QDK91" s="4"/>
      <c r="QDL91" s="4"/>
      <c r="QDM91" s="4"/>
      <c r="QDN91" s="4"/>
      <c r="QDO91" s="4"/>
      <c r="QDP91" s="4"/>
      <c r="QDQ91" s="4"/>
      <c r="QDR91" s="4"/>
      <c r="QDS91" s="4"/>
      <c r="QDT91" s="4"/>
      <c r="QDU91" s="4"/>
      <c r="QDV91" s="4"/>
      <c r="QDW91" s="4"/>
      <c r="QDX91" s="4"/>
      <c r="QDY91" s="4"/>
      <c r="QDZ91" s="4"/>
      <c r="QEA91" s="4"/>
      <c r="QEB91" s="4"/>
      <c r="QEC91" s="4"/>
      <c r="QED91" s="4"/>
      <c r="QEE91" s="4"/>
      <c r="QEF91" s="4"/>
      <c r="QEG91" s="4"/>
      <c r="QEH91" s="4"/>
      <c r="QEI91" s="4"/>
      <c r="QEJ91" s="4"/>
      <c r="QEK91" s="4"/>
      <c r="QEL91" s="4"/>
      <c r="QEM91" s="4"/>
      <c r="QEN91" s="4"/>
      <c r="QEO91" s="4"/>
      <c r="QEP91" s="4"/>
      <c r="QEQ91" s="4"/>
      <c r="QER91" s="4"/>
      <c r="QES91" s="4"/>
      <c r="QET91" s="4"/>
      <c r="QEU91" s="4"/>
      <c r="QEV91" s="4"/>
      <c r="QEW91" s="4"/>
      <c r="QEX91" s="4"/>
      <c r="QEY91" s="4"/>
      <c r="QEZ91" s="4"/>
      <c r="QFA91" s="4"/>
      <c r="QFB91" s="4"/>
      <c r="QFC91" s="4"/>
      <c r="QFD91" s="4"/>
      <c r="QFE91" s="4"/>
      <c r="QFF91" s="4"/>
      <c r="QFG91" s="4"/>
      <c r="QFH91" s="4"/>
      <c r="QFI91" s="4"/>
      <c r="QFJ91" s="4"/>
      <c r="QFK91" s="4"/>
      <c r="QFL91" s="4"/>
      <c r="QFM91" s="4"/>
      <c r="QFN91" s="4"/>
      <c r="QFO91" s="4"/>
      <c r="QFP91" s="4"/>
      <c r="QFQ91" s="4"/>
      <c r="QFR91" s="4"/>
      <c r="QFS91" s="4"/>
      <c r="QFT91" s="4"/>
      <c r="QFU91" s="4"/>
      <c r="QFV91" s="4"/>
      <c r="QFW91" s="4"/>
      <c r="QFX91" s="4"/>
      <c r="QFY91" s="4"/>
      <c r="QFZ91" s="4"/>
      <c r="QGA91" s="4"/>
      <c r="QGB91" s="4"/>
      <c r="QGC91" s="4"/>
      <c r="QGD91" s="4"/>
      <c r="QGE91" s="4"/>
      <c r="QGF91" s="4"/>
      <c r="QGG91" s="4"/>
      <c r="QGH91" s="4"/>
      <c r="QGI91" s="4"/>
      <c r="QGJ91" s="4"/>
      <c r="QGK91" s="4"/>
      <c r="QGL91" s="4"/>
      <c r="QGM91" s="4"/>
      <c r="QGN91" s="4"/>
      <c r="QGO91" s="4"/>
      <c r="QGP91" s="4"/>
      <c r="QGQ91" s="4"/>
      <c r="QGR91" s="4"/>
      <c r="QGS91" s="4"/>
      <c r="QGT91" s="4"/>
      <c r="QGU91" s="4"/>
      <c r="QGV91" s="4"/>
      <c r="QGW91" s="4"/>
      <c r="QGX91" s="4"/>
      <c r="QGY91" s="4"/>
      <c r="QGZ91" s="4"/>
      <c r="QHA91" s="4"/>
      <c r="QHB91" s="4"/>
      <c r="QHC91" s="4"/>
      <c r="QHD91" s="4"/>
      <c r="QHE91" s="4"/>
      <c r="QHF91" s="4"/>
      <c r="QHG91" s="4"/>
      <c r="QHH91" s="4"/>
      <c r="QHI91" s="4"/>
      <c r="QHJ91" s="4"/>
      <c r="QHK91" s="4"/>
      <c r="QHL91" s="4"/>
      <c r="QHM91" s="4"/>
      <c r="QHN91" s="4"/>
      <c r="QHO91" s="4"/>
      <c r="QHP91" s="4"/>
      <c r="QHQ91" s="4"/>
      <c r="QHR91" s="4"/>
      <c r="QHS91" s="4"/>
      <c r="QHT91" s="4"/>
      <c r="QHU91" s="4"/>
      <c r="QHV91" s="4"/>
      <c r="QHW91" s="4"/>
      <c r="QHX91" s="4"/>
      <c r="QHY91" s="4"/>
      <c r="QHZ91" s="4"/>
      <c r="QIA91" s="4"/>
      <c r="QIB91" s="4"/>
      <c r="QIC91" s="4"/>
      <c r="QID91" s="4"/>
      <c r="QIE91" s="4"/>
      <c r="QIF91" s="4"/>
      <c r="QIG91" s="4"/>
      <c r="QIH91" s="4"/>
      <c r="QII91" s="4"/>
      <c r="QIJ91" s="4"/>
      <c r="QIK91" s="4"/>
      <c r="QIL91" s="4"/>
      <c r="QIM91" s="4"/>
      <c r="QIN91" s="4"/>
      <c r="QIO91" s="4"/>
      <c r="QIP91" s="4"/>
      <c r="QIQ91" s="4"/>
      <c r="QIR91" s="4"/>
      <c r="QIS91" s="4"/>
      <c r="QIT91" s="4"/>
      <c r="QIU91" s="4"/>
      <c r="QIV91" s="4"/>
      <c r="QIW91" s="4"/>
      <c r="QIX91" s="4"/>
      <c r="QIY91" s="4"/>
      <c r="QIZ91" s="4"/>
      <c r="QJA91" s="4"/>
      <c r="QJB91" s="4"/>
      <c r="QJC91" s="4"/>
      <c r="QJD91" s="4"/>
      <c r="QJE91" s="4"/>
      <c r="QJF91" s="4"/>
      <c r="QJG91" s="4"/>
      <c r="QJH91" s="4"/>
      <c r="QJI91" s="4"/>
      <c r="QJJ91" s="4"/>
      <c r="QJK91" s="4"/>
      <c r="QJL91" s="4"/>
      <c r="QJM91" s="4"/>
      <c r="QJN91" s="4"/>
      <c r="QJO91" s="4"/>
      <c r="QJP91" s="4"/>
      <c r="QJQ91" s="4"/>
      <c r="QJR91" s="4"/>
      <c r="QJS91" s="4"/>
      <c r="QJT91" s="4"/>
      <c r="QJU91" s="4"/>
      <c r="QJV91" s="4"/>
      <c r="QJW91" s="4"/>
      <c r="QJX91" s="4"/>
      <c r="QJY91" s="4"/>
      <c r="QJZ91" s="4"/>
      <c r="QKA91" s="4"/>
      <c r="QKB91" s="4"/>
      <c r="QKC91" s="4"/>
      <c r="QKD91" s="4"/>
      <c r="QKE91" s="4"/>
      <c r="QKF91" s="4"/>
      <c r="QKG91" s="4"/>
      <c r="QKH91" s="4"/>
      <c r="QKI91" s="4"/>
      <c r="QKJ91" s="4"/>
      <c r="QKK91" s="4"/>
      <c r="QKL91" s="4"/>
      <c r="QKM91" s="4"/>
      <c r="QKN91" s="4"/>
      <c r="QKO91" s="4"/>
      <c r="QKP91" s="4"/>
      <c r="QKQ91" s="4"/>
      <c r="QKR91" s="4"/>
      <c r="QKS91" s="4"/>
      <c r="QKT91" s="4"/>
      <c r="QKU91" s="4"/>
      <c r="QKV91" s="4"/>
      <c r="QKW91" s="4"/>
      <c r="QKX91" s="4"/>
      <c r="QKY91" s="4"/>
      <c r="QKZ91" s="4"/>
      <c r="QLA91" s="4"/>
      <c r="QLB91" s="4"/>
      <c r="QLC91" s="4"/>
      <c r="QLD91" s="4"/>
      <c r="QLE91" s="4"/>
      <c r="QLF91" s="4"/>
      <c r="QLG91" s="4"/>
      <c r="QLH91" s="4"/>
      <c r="QLI91" s="4"/>
      <c r="QLJ91" s="4"/>
      <c r="QLK91" s="4"/>
      <c r="QLL91" s="4"/>
      <c r="QLM91" s="4"/>
      <c r="QLN91" s="4"/>
      <c r="QLO91" s="4"/>
      <c r="QLP91" s="4"/>
      <c r="QLQ91" s="4"/>
      <c r="QLR91" s="4"/>
      <c r="QLS91" s="4"/>
      <c r="QLT91" s="4"/>
      <c r="QLU91" s="4"/>
      <c r="QLV91" s="4"/>
      <c r="QLW91" s="4"/>
      <c r="QLX91" s="4"/>
      <c r="QLY91" s="4"/>
      <c r="QLZ91" s="4"/>
      <c r="QMA91" s="4"/>
      <c r="QMB91" s="4"/>
      <c r="QMC91" s="4"/>
      <c r="QMD91" s="4"/>
      <c r="QME91" s="4"/>
      <c r="QMF91" s="4"/>
      <c r="QMG91" s="4"/>
      <c r="QMH91" s="4"/>
      <c r="QMI91" s="4"/>
      <c r="QMJ91" s="4"/>
      <c r="QMK91" s="4"/>
      <c r="QML91" s="4"/>
      <c r="QMM91" s="4"/>
      <c r="QMN91" s="4"/>
      <c r="QMO91" s="4"/>
      <c r="QMP91" s="4"/>
      <c r="QMQ91" s="4"/>
      <c r="QMR91" s="4"/>
      <c r="QMS91" s="4"/>
      <c r="QMT91" s="4"/>
      <c r="QMU91" s="4"/>
      <c r="QMV91" s="4"/>
      <c r="QMW91" s="4"/>
      <c r="QMX91" s="4"/>
      <c r="QMY91" s="4"/>
      <c r="QMZ91" s="4"/>
      <c r="QNA91" s="4"/>
      <c r="QNB91" s="4"/>
      <c r="QNC91" s="4"/>
      <c r="QND91" s="4"/>
      <c r="QNE91" s="4"/>
      <c r="QNF91" s="4"/>
      <c r="QNG91" s="4"/>
      <c r="QNH91" s="4"/>
      <c r="QNI91" s="4"/>
      <c r="QNJ91" s="4"/>
      <c r="QNK91" s="4"/>
      <c r="QNL91" s="4"/>
      <c r="QNM91" s="4"/>
      <c r="QNN91" s="4"/>
      <c r="QNO91" s="4"/>
      <c r="QNP91" s="4"/>
      <c r="QNQ91" s="4"/>
      <c r="QNR91" s="4"/>
      <c r="QNS91" s="4"/>
      <c r="QNT91" s="4"/>
      <c r="QNU91" s="4"/>
      <c r="QNV91" s="4"/>
      <c r="QNW91" s="4"/>
      <c r="QNX91" s="4"/>
      <c r="QNY91" s="4"/>
      <c r="QNZ91" s="4"/>
      <c r="QOA91" s="4"/>
      <c r="QOB91" s="4"/>
      <c r="QOC91" s="4"/>
      <c r="QOD91" s="4"/>
      <c r="QOE91" s="4"/>
      <c r="QOF91" s="4"/>
      <c r="QOG91" s="4"/>
      <c r="QOH91" s="4"/>
      <c r="QOI91" s="4"/>
      <c r="QOJ91" s="4"/>
      <c r="QOK91" s="4"/>
      <c r="QOL91" s="4"/>
      <c r="QOM91" s="4"/>
      <c r="QON91" s="4"/>
      <c r="QOO91" s="4"/>
      <c r="QOP91" s="4"/>
      <c r="QOQ91" s="4"/>
      <c r="QOR91" s="4"/>
      <c r="QOS91" s="4"/>
      <c r="QOT91" s="4"/>
      <c r="QOU91" s="4"/>
      <c r="QOV91" s="4"/>
      <c r="QOW91" s="4"/>
      <c r="QOX91" s="4"/>
      <c r="QOY91" s="4"/>
      <c r="QOZ91" s="4"/>
      <c r="QPA91" s="4"/>
      <c r="QPB91" s="4"/>
      <c r="QPC91" s="4"/>
      <c r="QPD91" s="4"/>
      <c r="QPE91" s="4"/>
      <c r="QPF91" s="4"/>
      <c r="QPG91" s="4"/>
      <c r="QPH91" s="4"/>
      <c r="QPI91" s="4"/>
      <c r="QPJ91" s="4"/>
      <c r="QPK91" s="4"/>
      <c r="QPL91" s="4"/>
      <c r="QPM91" s="4"/>
      <c r="QPN91" s="4"/>
      <c r="QPO91" s="4"/>
      <c r="QPP91" s="4"/>
      <c r="QPQ91" s="4"/>
      <c r="QPR91" s="4"/>
      <c r="QPS91" s="4"/>
      <c r="QPT91" s="4"/>
      <c r="QPU91" s="4"/>
      <c r="QPV91" s="4"/>
      <c r="QPW91" s="4"/>
      <c r="QPX91" s="4"/>
      <c r="QPY91" s="4"/>
      <c r="QPZ91" s="4"/>
      <c r="QQA91" s="4"/>
      <c r="QQB91" s="4"/>
      <c r="QQC91" s="4"/>
      <c r="QQD91" s="4"/>
      <c r="QQE91" s="4"/>
      <c r="QQF91" s="4"/>
      <c r="QQG91" s="4"/>
      <c r="QQH91" s="4"/>
      <c r="QQI91" s="4"/>
      <c r="QQJ91" s="4"/>
      <c r="QQK91" s="4"/>
      <c r="QQL91" s="4"/>
      <c r="QQM91" s="4"/>
      <c r="QQN91" s="4"/>
      <c r="QQO91" s="4"/>
      <c r="QQP91" s="4"/>
      <c r="QQQ91" s="4"/>
      <c r="QQR91" s="4"/>
      <c r="QQS91" s="4"/>
      <c r="QQT91" s="4"/>
      <c r="QQU91" s="4"/>
      <c r="QQV91" s="4"/>
      <c r="QQW91" s="4"/>
      <c r="QQX91" s="4"/>
      <c r="QQY91" s="4"/>
      <c r="QQZ91" s="4"/>
      <c r="QRA91" s="4"/>
      <c r="QRB91" s="4"/>
      <c r="QRC91" s="4"/>
      <c r="QRD91" s="4"/>
      <c r="QRE91" s="4"/>
      <c r="QRF91" s="4"/>
      <c r="QRG91" s="4"/>
      <c r="QRH91" s="4"/>
      <c r="QRI91" s="4"/>
      <c r="QRJ91" s="4"/>
      <c r="QRK91" s="4"/>
      <c r="QRL91" s="4"/>
      <c r="QRM91" s="4"/>
      <c r="QRN91" s="4"/>
      <c r="QRO91" s="4"/>
      <c r="QRP91" s="4"/>
      <c r="QRQ91" s="4"/>
      <c r="QRR91" s="4"/>
      <c r="QRS91" s="4"/>
      <c r="QRT91" s="4"/>
      <c r="QRU91" s="4"/>
      <c r="QRV91" s="4"/>
      <c r="QRW91" s="4"/>
      <c r="QRX91" s="4"/>
      <c r="QRY91" s="4"/>
      <c r="QRZ91" s="4"/>
      <c r="QSA91" s="4"/>
      <c r="QSB91" s="4"/>
      <c r="QSC91" s="4"/>
      <c r="QSD91" s="4"/>
      <c r="QSE91" s="4"/>
      <c r="QSF91" s="4"/>
      <c r="QSG91" s="4"/>
      <c r="QSH91" s="4"/>
      <c r="QSI91" s="4"/>
      <c r="QSJ91" s="4"/>
      <c r="QSK91" s="4"/>
      <c r="QSL91" s="4"/>
      <c r="QSM91" s="4"/>
      <c r="QSN91" s="4"/>
      <c r="QSO91" s="4"/>
      <c r="QSP91" s="4"/>
      <c r="QSQ91" s="4"/>
      <c r="QSR91" s="4"/>
      <c r="QSS91" s="4"/>
      <c r="QST91" s="4"/>
      <c r="QSU91" s="4"/>
      <c r="QSV91" s="4"/>
      <c r="QSW91" s="4"/>
      <c r="QSX91" s="4"/>
      <c r="QSY91" s="4"/>
      <c r="QSZ91" s="4"/>
      <c r="QTA91" s="4"/>
      <c r="QTB91" s="4"/>
      <c r="QTC91" s="4"/>
      <c r="QTD91" s="4"/>
      <c r="QTE91" s="4"/>
      <c r="QTF91" s="4"/>
      <c r="QTG91" s="4"/>
      <c r="QTH91" s="4"/>
      <c r="QTI91" s="4"/>
      <c r="QTJ91" s="4"/>
      <c r="QTK91" s="4"/>
      <c r="QTL91" s="4"/>
      <c r="QTM91" s="4"/>
      <c r="QTN91" s="4"/>
      <c r="QTO91" s="4"/>
      <c r="QTP91" s="4"/>
      <c r="QTQ91" s="4"/>
      <c r="QTR91" s="4"/>
      <c r="QTS91" s="4"/>
      <c r="QTT91" s="4"/>
      <c r="QTU91" s="4"/>
      <c r="QTV91" s="4"/>
      <c r="QTW91" s="4"/>
      <c r="QTX91" s="4"/>
      <c r="QTY91" s="4"/>
      <c r="QTZ91" s="4"/>
      <c r="QUA91" s="4"/>
      <c r="QUB91" s="4"/>
      <c r="QUC91" s="4"/>
      <c r="QUD91" s="4"/>
      <c r="QUE91" s="4"/>
      <c r="QUF91" s="4"/>
      <c r="QUG91" s="4"/>
      <c r="QUH91" s="4"/>
      <c r="QUI91" s="4"/>
      <c r="QUJ91" s="4"/>
      <c r="QUK91" s="4"/>
      <c r="QUL91" s="4"/>
      <c r="QUM91" s="4"/>
      <c r="QUN91" s="4"/>
      <c r="QUO91" s="4"/>
      <c r="QUP91" s="4"/>
      <c r="QUQ91" s="4"/>
      <c r="QUR91" s="4"/>
      <c r="QUS91" s="4"/>
      <c r="QUT91" s="4"/>
      <c r="QUU91" s="4"/>
      <c r="QUV91" s="4"/>
      <c r="QUW91" s="4"/>
      <c r="QUX91" s="4"/>
      <c r="QUY91" s="4"/>
      <c r="QUZ91" s="4"/>
      <c r="QVA91" s="4"/>
      <c r="QVB91" s="4"/>
      <c r="QVC91" s="4"/>
      <c r="QVD91" s="4"/>
      <c r="QVE91" s="4"/>
      <c r="QVF91" s="4"/>
      <c r="QVG91" s="4"/>
      <c r="QVH91" s="4"/>
      <c r="QVI91" s="4"/>
      <c r="QVJ91" s="4"/>
      <c r="QVK91" s="4"/>
      <c r="QVL91" s="4"/>
      <c r="QVM91" s="4"/>
      <c r="QVN91" s="4"/>
      <c r="QVO91" s="4"/>
      <c r="QVP91" s="4"/>
      <c r="QVQ91" s="4"/>
      <c r="QVR91" s="4"/>
      <c r="QVS91" s="4"/>
      <c r="QVT91" s="4"/>
      <c r="QVU91" s="4"/>
      <c r="QVV91" s="4"/>
      <c r="QVW91" s="4"/>
      <c r="QVX91" s="4"/>
      <c r="QVY91" s="4"/>
      <c r="QVZ91" s="4"/>
      <c r="QWA91" s="4"/>
      <c r="QWB91" s="4"/>
      <c r="QWC91" s="4"/>
      <c r="QWD91" s="4"/>
      <c r="QWE91" s="4"/>
      <c r="QWF91" s="4"/>
      <c r="QWG91" s="4"/>
      <c r="QWH91" s="4"/>
      <c r="QWI91" s="4"/>
      <c r="QWJ91" s="4"/>
      <c r="QWK91" s="4"/>
      <c r="QWL91" s="4"/>
      <c r="QWM91" s="4"/>
      <c r="QWN91" s="4"/>
      <c r="QWO91" s="4"/>
      <c r="QWP91" s="4"/>
      <c r="QWQ91" s="4"/>
      <c r="QWR91" s="4"/>
      <c r="QWS91" s="4"/>
      <c r="QWT91" s="4"/>
      <c r="QWU91" s="4"/>
      <c r="QWV91" s="4"/>
      <c r="QWW91" s="4"/>
      <c r="QWX91" s="4"/>
      <c r="QWY91" s="4"/>
      <c r="QWZ91" s="4"/>
      <c r="QXA91" s="4"/>
      <c r="QXB91" s="4"/>
      <c r="QXC91" s="4"/>
      <c r="QXD91" s="4"/>
      <c r="QXE91" s="4"/>
      <c r="QXF91" s="4"/>
      <c r="QXG91" s="4"/>
      <c r="QXH91" s="4"/>
      <c r="QXI91" s="4"/>
      <c r="QXJ91" s="4"/>
      <c r="QXK91" s="4"/>
      <c r="QXL91" s="4"/>
      <c r="QXM91" s="4"/>
      <c r="QXN91" s="4"/>
      <c r="QXO91" s="4"/>
      <c r="QXP91" s="4"/>
      <c r="QXQ91" s="4"/>
      <c r="QXR91" s="4"/>
      <c r="QXS91" s="4"/>
      <c r="QXT91" s="4"/>
      <c r="QXU91" s="4"/>
      <c r="QXV91" s="4"/>
      <c r="QXW91" s="4"/>
      <c r="QXX91" s="4"/>
      <c r="QXY91" s="4"/>
      <c r="QXZ91" s="4"/>
      <c r="QYA91" s="4"/>
      <c r="QYB91" s="4"/>
      <c r="QYC91" s="4"/>
      <c r="QYD91" s="4"/>
      <c r="QYE91" s="4"/>
      <c r="QYF91" s="4"/>
      <c r="QYG91" s="4"/>
      <c r="QYH91" s="4"/>
      <c r="QYI91" s="4"/>
      <c r="QYJ91" s="4"/>
      <c r="QYK91" s="4"/>
      <c r="QYL91" s="4"/>
      <c r="QYM91" s="4"/>
      <c r="QYN91" s="4"/>
      <c r="QYO91" s="4"/>
      <c r="QYP91" s="4"/>
      <c r="QYQ91" s="4"/>
      <c r="QYR91" s="4"/>
      <c r="QYS91" s="4"/>
      <c r="QYT91" s="4"/>
      <c r="QYU91" s="4"/>
      <c r="QYV91" s="4"/>
      <c r="QYW91" s="4"/>
      <c r="QYX91" s="4"/>
      <c r="QYY91" s="4"/>
      <c r="QYZ91" s="4"/>
      <c r="QZA91" s="4"/>
      <c r="QZB91" s="4"/>
      <c r="QZC91" s="4"/>
      <c r="QZD91" s="4"/>
      <c r="QZE91" s="4"/>
      <c r="QZF91" s="4"/>
      <c r="QZG91" s="4"/>
      <c r="QZH91" s="4"/>
      <c r="QZI91" s="4"/>
      <c r="QZJ91" s="4"/>
      <c r="QZK91" s="4"/>
      <c r="QZL91" s="4"/>
      <c r="QZM91" s="4"/>
      <c r="QZN91" s="4"/>
      <c r="QZO91" s="4"/>
      <c r="QZP91" s="4"/>
      <c r="QZQ91" s="4"/>
      <c r="QZR91" s="4"/>
      <c r="QZS91" s="4"/>
      <c r="QZT91" s="4"/>
      <c r="QZU91" s="4"/>
      <c r="QZV91" s="4"/>
      <c r="QZW91" s="4"/>
      <c r="QZX91" s="4"/>
      <c r="QZY91" s="4"/>
      <c r="QZZ91" s="4"/>
      <c r="RAA91" s="4"/>
      <c r="RAB91" s="4"/>
      <c r="RAC91" s="4"/>
      <c r="RAD91" s="4"/>
      <c r="RAE91" s="4"/>
      <c r="RAF91" s="4"/>
      <c r="RAG91" s="4"/>
      <c r="RAH91" s="4"/>
      <c r="RAI91" s="4"/>
      <c r="RAJ91" s="4"/>
      <c r="RAK91" s="4"/>
      <c r="RAL91" s="4"/>
      <c r="RAM91" s="4"/>
      <c r="RAN91" s="4"/>
      <c r="RAO91" s="4"/>
      <c r="RAP91" s="4"/>
      <c r="RAQ91" s="4"/>
      <c r="RAR91" s="4"/>
      <c r="RAS91" s="4"/>
      <c r="RAT91" s="4"/>
      <c r="RAU91" s="4"/>
      <c r="RAV91" s="4"/>
      <c r="RAW91" s="4"/>
      <c r="RAX91" s="4"/>
      <c r="RAY91" s="4"/>
      <c r="RAZ91" s="4"/>
      <c r="RBA91" s="4"/>
      <c r="RBB91" s="4"/>
      <c r="RBC91" s="4"/>
      <c r="RBD91" s="4"/>
      <c r="RBE91" s="4"/>
      <c r="RBF91" s="4"/>
      <c r="RBG91" s="4"/>
      <c r="RBH91" s="4"/>
      <c r="RBI91" s="4"/>
      <c r="RBJ91" s="4"/>
      <c r="RBK91" s="4"/>
      <c r="RBL91" s="4"/>
      <c r="RBM91" s="4"/>
      <c r="RBN91" s="4"/>
      <c r="RBO91" s="4"/>
      <c r="RBP91" s="4"/>
      <c r="RBQ91" s="4"/>
      <c r="RBR91" s="4"/>
      <c r="RBS91" s="4"/>
      <c r="RBT91" s="4"/>
      <c r="RBU91" s="4"/>
      <c r="RBV91" s="4"/>
      <c r="RBW91" s="4"/>
      <c r="RBX91" s="4"/>
      <c r="RBY91" s="4"/>
      <c r="RBZ91" s="4"/>
      <c r="RCA91" s="4"/>
      <c r="RCB91" s="4"/>
      <c r="RCC91" s="4"/>
      <c r="RCD91" s="4"/>
      <c r="RCE91" s="4"/>
      <c r="RCF91" s="4"/>
      <c r="RCG91" s="4"/>
      <c r="RCH91" s="4"/>
      <c r="RCI91" s="4"/>
      <c r="RCJ91" s="4"/>
      <c r="RCK91" s="4"/>
      <c r="RCL91" s="4"/>
      <c r="RCM91" s="4"/>
      <c r="RCN91" s="4"/>
      <c r="RCO91" s="4"/>
      <c r="RCP91" s="4"/>
      <c r="RCQ91" s="4"/>
      <c r="RCR91" s="4"/>
      <c r="RCS91" s="4"/>
      <c r="RCT91" s="4"/>
      <c r="RCU91" s="4"/>
      <c r="RCV91" s="4"/>
      <c r="RCW91" s="4"/>
      <c r="RCX91" s="4"/>
      <c r="RCY91" s="4"/>
      <c r="RCZ91" s="4"/>
      <c r="RDA91" s="4"/>
      <c r="RDB91" s="4"/>
      <c r="RDC91" s="4"/>
      <c r="RDD91" s="4"/>
      <c r="RDE91" s="4"/>
      <c r="RDF91" s="4"/>
      <c r="RDG91" s="4"/>
      <c r="RDH91" s="4"/>
      <c r="RDI91" s="4"/>
      <c r="RDJ91" s="4"/>
      <c r="RDK91" s="4"/>
      <c r="RDL91" s="4"/>
      <c r="RDM91" s="4"/>
      <c r="RDN91" s="4"/>
      <c r="RDO91" s="4"/>
      <c r="RDP91" s="4"/>
      <c r="RDQ91" s="4"/>
      <c r="RDR91" s="4"/>
      <c r="RDS91" s="4"/>
      <c r="RDT91" s="4"/>
      <c r="RDU91" s="4"/>
      <c r="RDV91" s="4"/>
      <c r="RDW91" s="4"/>
      <c r="RDX91" s="4"/>
      <c r="RDY91" s="4"/>
      <c r="RDZ91" s="4"/>
      <c r="REA91" s="4"/>
      <c r="REB91" s="4"/>
      <c r="REC91" s="4"/>
      <c r="RED91" s="4"/>
      <c r="REE91" s="4"/>
      <c r="REF91" s="4"/>
      <c r="REG91" s="4"/>
      <c r="REH91" s="4"/>
      <c r="REI91" s="4"/>
      <c r="REJ91" s="4"/>
      <c r="REK91" s="4"/>
      <c r="REL91" s="4"/>
      <c r="REM91" s="4"/>
      <c r="REN91" s="4"/>
      <c r="REO91" s="4"/>
      <c r="REP91" s="4"/>
      <c r="REQ91" s="4"/>
      <c r="RER91" s="4"/>
      <c r="RES91" s="4"/>
      <c r="RET91" s="4"/>
      <c r="REU91" s="4"/>
      <c r="REV91" s="4"/>
      <c r="REW91" s="4"/>
      <c r="REX91" s="4"/>
      <c r="REY91" s="4"/>
      <c r="REZ91" s="4"/>
      <c r="RFA91" s="4"/>
      <c r="RFB91" s="4"/>
      <c r="RFC91" s="4"/>
      <c r="RFD91" s="4"/>
      <c r="RFE91" s="4"/>
      <c r="RFF91" s="4"/>
      <c r="RFG91" s="4"/>
      <c r="RFH91" s="4"/>
      <c r="RFI91" s="4"/>
      <c r="RFJ91" s="4"/>
      <c r="RFK91" s="4"/>
      <c r="RFL91" s="4"/>
      <c r="RFM91" s="4"/>
      <c r="RFN91" s="4"/>
      <c r="RFO91" s="4"/>
      <c r="RFP91" s="4"/>
      <c r="RFQ91" s="4"/>
      <c r="RFR91" s="4"/>
      <c r="RFS91" s="4"/>
      <c r="RFT91" s="4"/>
      <c r="RFU91" s="4"/>
      <c r="RFV91" s="4"/>
      <c r="RFW91" s="4"/>
      <c r="RFX91" s="4"/>
      <c r="RFY91" s="4"/>
      <c r="RFZ91" s="4"/>
      <c r="RGA91" s="4"/>
      <c r="RGB91" s="4"/>
      <c r="RGC91" s="4"/>
      <c r="RGD91" s="4"/>
      <c r="RGE91" s="4"/>
      <c r="RGF91" s="4"/>
      <c r="RGG91" s="4"/>
      <c r="RGH91" s="4"/>
      <c r="RGI91" s="4"/>
      <c r="RGJ91" s="4"/>
      <c r="RGK91" s="4"/>
      <c r="RGL91" s="4"/>
      <c r="RGM91" s="4"/>
      <c r="RGN91" s="4"/>
      <c r="RGO91" s="4"/>
      <c r="RGP91" s="4"/>
      <c r="RGQ91" s="4"/>
      <c r="RGR91" s="4"/>
      <c r="RGS91" s="4"/>
      <c r="RGT91" s="4"/>
      <c r="RGU91" s="4"/>
      <c r="RGV91" s="4"/>
      <c r="RGW91" s="4"/>
      <c r="RGX91" s="4"/>
      <c r="RGY91" s="4"/>
      <c r="RGZ91" s="4"/>
      <c r="RHA91" s="4"/>
      <c r="RHB91" s="4"/>
      <c r="RHC91" s="4"/>
      <c r="RHD91" s="4"/>
      <c r="RHE91" s="4"/>
      <c r="RHF91" s="4"/>
      <c r="RHG91" s="4"/>
      <c r="RHH91" s="4"/>
      <c r="RHI91" s="4"/>
      <c r="RHJ91" s="4"/>
      <c r="RHK91" s="4"/>
      <c r="RHL91" s="4"/>
      <c r="RHM91" s="4"/>
      <c r="RHN91" s="4"/>
      <c r="RHO91" s="4"/>
      <c r="RHP91" s="4"/>
      <c r="RHQ91" s="4"/>
      <c r="RHR91" s="4"/>
      <c r="RHS91" s="4"/>
      <c r="RHT91" s="4"/>
      <c r="RHU91" s="4"/>
      <c r="RHV91" s="4"/>
      <c r="RHW91" s="4"/>
      <c r="RHX91" s="4"/>
      <c r="RHY91" s="4"/>
      <c r="RHZ91" s="4"/>
      <c r="RIA91" s="4"/>
      <c r="RIB91" s="4"/>
      <c r="RIC91" s="4"/>
      <c r="RID91" s="4"/>
      <c r="RIE91" s="4"/>
      <c r="RIF91" s="4"/>
      <c r="RIG91" s="4"/>
      <c r="RIH91" s="4"/>
      <c r="RII91" s="4"/>
      <c r="RIJ91" s="4"/>
      <c r="RIK91" s="4"/>
      <c r="RIL91" s="4"/>
      <c r="RIM91" s="4"/>
      <c r="RIN91" s="4"/>
      <c r="RIO91" s="4"/>
      <c r="RIP91" s="4"/>
      <c r="RIQ91" s="4"/>
      <c r="RIR91" s="4"/>
      <c r="RIS91" s="4"/>
      <c r="RIT91" s="4"/>
      <c r="RIU91" s="4"/>
      <c r="RIV91" s="4"/>
      <c r="RIW91" s="4"/>
      <c r="RIX91" s="4"/>
      <c r="RIY91" s="4"/>
      <c r="RIZ91" s="4"/>
      <c r="RJA91" s="4"/>
      <c r="RJB91" s="4"/>
      <c r="RJC91" s="4"/>
      <c r="RJD91" s="4"/>
      <c r="RJE91" s="4"/>
      <c r="RJF91" s="4"/>
      <c r="RJG91" s="4"/>
      <c r="RJH91" s="4"/>
      <c r="RJI91" s="4"/>
      <c r="RJJ91" s="4"/>
      <c r="RJK91" s="4"/>
      <c r="RJL91" s="4"/>
      <c r="RJM91" s="4"/>
      <c r="RJN91" s="4"/>
      <c r="RJO91" s="4"/>
      <c r="RJP91" s="4"/>
      <c r="RJQ91" s="4"/>
      <c r="RJR91" s="4"/>
      <c r="RJS91" s="4"/>
      <c r="RJT91" s="4"/>
      <c r="RJU91" s="4"/>
      <c r="RJV91" s="4"/>
      <c r="RJW91" s="4"/>
      <c r="RJX91" s="4"/>
      <c r="RJY91" s="4"/>
      <c r="RJZ91" s="4"/>
      <c r="RKA91" s="4"/>
      <c r="RKB91" s="4"/>
      <c r="RKC91" s="4"/>
      <c r="RKD91" s="4"/>
      <c r="RKE91" s="4"/>
      <c r="RKF91" s="4"/>
      <c r="RKG91" s="4"/>
      <c r="RKH91" s="4"/>
      <c r="RKI91" s="4"/>
      <c r="RKJ91" s="4"/>
      <c r="RKK91" s="4"/>
      <c r="RKL91" s="4"/>
      <c r="RKM91" s="4"/>
      <c r="RKN91" s="4"/>
      <c r="RKO91" s="4"/>
      <c r="RKP91" s="4"/>
      <c r="RKQ91" s="4"/>
      <c r="RKR91" s="4"/>
      <c r="RKS91" s="4"/>
      <c r="RKT91" s="4"/>
      <c r="RKU91" s="4"/>
      <c r="RKV91" s="4"/>
      <c r="RKW91" s="4"/>
      <c r="RKX91" s="4"/>
      <c r="RKY91" s="4"/>
      <c r="RKZ91" s="4"/>
      <c r="RLA91" s="4"/>
      <c r="RLB91" s="4"/>
      <c r="RLC91" s="4"/>
      <c r="RLD91" s="4"/>
      <c r="RLE91" s="4"/>
      <c r="RLF91" s="4"/>
      <c r="RLG91" s="4"/>
      <c r="RLH91" s="4"/>
      <c r="RLI91" s="4"/>
      <c r="RLJ91" s="4"/>
      <c r="RLK91" s="4"/>
      <c r="RLL91" s="4"/>
      <c r="RLM91" s="4"/>
      <c r="RLN91" s="4"/>
      <c r="RLO91" s="4"/>
      <c r="RLP91" s="4"/>
      <c r="RLQ91" s="4"/>
      <c r="RLR91" s="4"/>
      <c r="RLS91" s="4"/>
      <c r="RLT91" s="4"/>
      <c r="RLU91" s="4"/>
      <c r="RLV91" s="4"/>
      <c r="RLW91" s="4"/>
      <c r="RLX91" s="4"/>
      <c r="RLY91" s="4"/>
      <c r="RLZ91" s="4"/>
      <c r="RMA91" s="4"/>
      <c r="RMB91" s="4"/>
      <c r="RMC91" s="4"/>
      <c r="RMD91" s="4"/>
      <c r="RME91" s="4"/>
      <c r="RMF91" s="4"/>
      <c r="RMG91" s="4"/>
      <c r="RMH91" s="4"/>
      <c r="RMI91" s="4"/>
      <c r="RMJ91" s="4"/>
      <c r="RMK91" s="4"/>
      <c r="RML91" s="4"/>
      <c r="RMM91" s="4"/>
      <c r="RMN91" s="4"/>
      <c r="RMO91" s="4"/>
      <c r="RMP91" s="4"/>
      <c r="RMQ91" s="4"/>
      <c r="RMR91" s="4"/>
      <c r="RMS91" s="4"/>
      <c r="RMT91" s="4"/>
      <c r="RMU91" s="4"/>
      <c r="RMV91" s="4"/>
      <c r="RMW91" s="4"/>
      <c r="RMX91" s="4"/>
      <c r="RMY91" s="4"/>
      <c r="RMZ91" s="4"/>
      <c r="RNA91" s="4"/>
      <c r="RNB91" s="4"/>
      <c r="RNC91" s="4"/>
      <c r="RND91" s="4"/>
      <c r="RNE91" s="4"/>
      <c r="RNF91" s="4"/>
      <c r="RNG91" s="4"/>
      <c r="RNH91" s="4"/>
      <c r="RNI91" s="4"/>
      <c r="RNJ91" s="4"/>
      <c r="RNK91" s="4"/>
      <c r="RNL91" s="4"/>
      <c r="RNM91" s="4"/>
      <c r="RNN91" s="4"/>
      <c r="RNO91" s="4"/>
      <c r="RNP91" s="4"/>
      <c r="RNQ91" s="4"/>
      <c r="RNR91" s="4"/>
      <c r="RNS91" s="4"/>
      <c r="RNT91" s="4"/>
      <c r="RNU91" s="4"/>
      <c r="RNV91" s="4"/>
      <c r="RNW91" s="4"/>
      <c r="RNX91" s="4"/>
      <c r="RNY91" s="4"/>
      <c r="RNZ91" s="4"/>
      <c r="ROA91" s="4"/>
      <c r="ROB91" s="4"/>
      <c r="ROC91" s="4"/>
      <c r="ROD91" s="4"/>
      <c r="ROE91" s="4"/>
      <c r="ROF91" s="4"/>
      <c r="ROG91" s="4"/>
      <c r="ROH91" s="4"/>
      <c r="ROI91" s="4"/>
      <c r="ROJ91" s="4"/>
      <c r="ROK91" s="4"/>
      <c r="ROL91" s="4"/>
      <c r="ROM91" s="4"/>
      <c r="RON91" s="4"/>
      <c r="ROO91" s="4"/>
      <c r="ROP91" s="4"/>
      <c r="ROQ91" s="4"/>
      <c r="ROR91" s="4"/>
      <c r="ROS91" s="4"/>
      <c r="ROT91" s="4"/>
      <c r="ROU91" s="4"/>
      <c r="ROV91" s="4"/>
      <c r="ROW91" s="4"/>
      <c r="ROX91" s="4"/>
      <c r="ROY91" s="4"/>
      <c r="ROZ91" s="4"/>
      <c r="RPA91" s="4"/>
      <c r="RPB91" s="4"/>
      <c r="RPC91" s="4"/>
      <c r="RPD91" s="4"/>
      <c r="RPE91" s="4"/>
      <c r="RPF91" s="4"/>
      <c r="RPG91" s="4"/>
      <c r="RPH91" s="4"/>
      <c r="RPI91" s="4"/>
      <c r="RPJ91" s="4"/>
      <c r="RPK91" s="4"/>
      <c r="RPL91" s="4"/>
      <c r="RPM91" s="4"/>
      <c r="RPN91" s="4"/>
      <c r="RPO91" s="4"/>
      <c r="RPP91" s="4"/>
      <c r="RPQ91" s="4"/>
      <c r="RPR91" s="4"/>
      <c r="RPS91" s="4"/>
      <c r="RPT91" s="4"/>
      <c r="RPU91" s="4"/>
      <c r="RPV91" s="4"/>
      <c r="RPW91" s="4"/>
      <c r="RPX91" s="4"/>
      <c r="RPY91" s="4"/>
      <c r="RPZ91" s="4"/>
      <c r="RQA91" s="4"/>
      <c r="RQB91" s="4"/>
      <c r="RQC91" s="4"/>
      <c r="RQD91" s="4"/>
      <c r="RQE91" s="4"/>
      <c r="RQF91" s="4"/>
      <c r="RQG91" s="4"/>
      <c r="RQH91" s="4"/>
      <c r="RQI91" s="4"/>
      <c r="RQJ91" s="4"/>
      <c r="RQK91" s="4"/>
      <c r="RQL91" s="4"/>
      <c r="RQM91" s="4"/>
      <c r="RQN91" s="4"/>
      <c r="RQO91" s="4"/>
      <c r="RQP91" s="4"/>
      <c r="RQQ91" s="4"/>
      <c r="RQR91" s="4"/>
      <c r="RQS91" s="4"/>
      <c r="RQT91" s="4"/>
      <c r="RQU91" s="4"/>
      <c r="RQV91" s="4"/>
      <c r="RQW91" s="4"/>
      <c r="RQX91" s="4"/>
      <c r="RQY91" s="4"/>
      <c r="RQZ91" s="4"/>
      <c r="RRA91" s="4"/>
      <c r="RRB91" s="4"/>
      <c r="RRC91" s="4"/>
      <c r="RRD91" s="4"/>
      <c r="RRE91" s="4"/>
      <c r="RRF91" s="4"/>
      <c r="RRG91" s="4"/>
      <c r="RRH91" s="4"/>
      <c r="RRI91" s="4"/>
      <c r="RRJ91" s="4"/>
      <c r="RRK91" s="4"/>
      <c r="RRL91" s="4"/>
      <c r="RRM91" s="4"/>
      <c r="RRN91" s="4"/>
      <c r="RRO91" s="4"/>
      <c r="RRP91" s="4"/>
      <c r="RRQ91" s="4"/>
      <c r="RRR91" s="4"/>
      <c r="RRS91" s="4"/>
      <c r="RRT91" s="4"/>
      <c r="RRU91" s="4"/>
      <c r="RRV91" s="4"/>
      <c r="RRW91" s="4"/>
      <c r="RRX91" s="4"/>
      <c r="RRY91" s="4"/>
      <c r="RRZ91" s="4"/>
      <c r="RSA91" s="4"/>
      <c r="RSB91" s="4"/>
      <c r="RSC91" s="4"/>
      <c r="RSD91" s="4"/>
      <c r="RSE91" s="4"/>
      <c r="RSF91" s="4"/>
      <c r="RSG91" s="4"/>
      <c r="RSH91" s="4"/>
      <c r="RSI91" s="4"/>
      <c r="RSJ91" s="4"/>
      <c r="RSK91" s="4"/>
      <c r="RSL91" s="4"/>
      <c r="RSM91" s="4"/>
      <c r="RSN91" s="4"/>
      <c r="RSO91" s="4"/>
      <c r="RSP91" s="4"/>
      <c r="RSQ91" s="4"/>
      <c r="RSR91" s="4"/>
      <c r="RSS91" s="4"/>
      <c r="RST91" s="4"/>
      <c r="RSU91" s="4"/>
      <c r="RSV91" s="4"/>
      <c r="RSW91" s="4"/>
      <c r="RSX91" s="4"/>
      <c r="RSY91" s="4"/>
      <c r="RSZ91" s="4"/>
      <c r="RTA91" s="4"/>
      <c r="RTB91" s="4"/>
      <c r="RTC91" s="4"/>
      <c r="RTD91" s="4"/>
      <c r="RTE91" s="4"/>
      <c r="RTF91" s="4"/>
      <c r="RTG91" s="4"/>
      <c r="RTH91" s="4"/>
      <c r="RTI91" s="4"/>
      <c r="RTJ91" s="4"/>
      <c r="RTK91" s="4"/>
      <c r="RTL91" s="4"/>
      <c r="RTM91" s="4"/>
      <c r="RTN91" s="4"/>
      <c r="RTO91" s="4"/>
      <c r="RTP91" s="4"/>
      <c r="RTQ91" s="4"/>
      <c r="RTR91" s="4"/>
      <c r="RTS91" s="4"/>
      <c r="RTT91" s="4"/>
      <c r="RTU91" s="4"/>
      <c r="RTV91" s="4"/>
      <c r="RTW91" s="4"/>
      <c r="RTX91" s="4"/>
      <c r="RTY91" s="4"/>
      <c r="RTZ91" s="4"/>
      <c r="RUA91" s="4"/>
      <c r="RUB91" s="4"/>
      <c r="RUC91" s="4"/>
      <c r="RUD91" s="4"/>
      <c r="RUE91" s="4"/>
      <c r="RUF91" s="4"/>
      <c r="RUG91" s="4"/>
      <c r="RUH91" s="4"/>
      <c r="RUI91" s="4"/>
      <c r="RUJ91" s="4"/>
      <c r="RUK91" s="4"/>
      <c r="RUL91" s="4"/>
      <c r="RUM91" s="4"/>
      <c r="RUN91" s="4"/>
      <c r="RUO91" s="4"/>
      <c r="RUP91" s="4"/>
      <c r="RUQ91" s="4"/>
      <c r="RUR91" s="4"/>
      <c r="RUS91" s="4"/>
      <c r="RUT91" s="4"/>
      <c r="RUU91" s="4"/>
      <c r="RUV91" s="4"/>
      <c r="RUW91" s="4"/>
      <c r="RUX91" s="4"/>
      <c r="RUY91" s="4"/>
      <c r="RUZ91" s="4"/>
      <c r="RVA91" s="4"/>
      <c r="RVB91" s="4"/>
      <c r="RVC91" s="4"/>
      <c r="RVD91" s="4"/>
      <c r="RVE91" s="4"/>
      <c r="RVF91" s="4"/>
      <c r="RVG91" s="4"/>
      <c r="RVH91" s="4"/>
      <c r="RVI91" s="4"/>
      <c r="RVJ91" s="4"/>
      <c r="RVK91" s="4"/>
      <c r="RVL91" s="4"/>
      <c r="RVM91" s="4"/>
      <c r="RVN91" s="4"/>
      <c r="RVO91" s="4"/>
      <c r="RVP91" s="4"/>
      <c r="RVQ91" s="4"/>
      <c r="RVR91" s="4"/>
      <c r="RVS91" s="4"/>
      <c r="RVT91" s="4"/>
      <c r="RVU91" s="4"/>
      <c r="RVV91" s="4"/>
      <c r="RVW91" s="4"/>
      <c r="RVX91" s="4"/>
      <c r="RVY91" s="4"/>
      <c r="RVZ91" s="4"/>
      <c r="RWA91" s="4"/>
      <c r="RWB91" s="4"/>
      <c r="RWC91" s="4"/>
      <c r="RWD91" s="4"/>
      <c r="RWE91" s="4"/>
      <c r="RWF91" s="4"/>
      <c r="RWG91" s="4"/>
      <c r="RWH91" s="4"/>
      <c r="RWI91" s="4"/>
      <c r="RWJ91" s="4"/>
      <c r="RWK91" s="4"/>
      <c r="RWL91" s="4"/>
      <c r="RWM91" s="4"/>
      <c r="RWN91" s="4"/>
      <c r="RWO91" s="4"/>
      <c r="RWP91" s="4"/>
      <c r="RWQ91" s="4"/>
      <c r="RWR91" s="4"/>
      <c r="RWS91" s="4"/>
      <c r="RWT91" s="4"/>
      <c r="RWU91" s="4"/>
      <c r="RWV91" s="4"/>
      <c r="RWW91" s="4"/>
      <c r="RWX91" s="4"/>
      <c r="RWY91" s="4"/>
      <c r="RWZ91" s="4"/>
      <c r="RXA91" s="4"/>
      <c r="RXB91" s="4"/>
      <c r="RXC91" s="4"/>
      <c r="RXD91" s="4"/>
      <c r="RXE91" s="4"/>
      <c r="RXF91" s="4"/>
      <c r="RXG91" s="4"/>
      <c r="RXH91" s="4"/>
      <c r="RXI91" s="4"/>
      <c r="RXJ91" s="4"/>
      <c r="RXK91" s="4"/>
      <c r="RXL91" s="4"/>
      <c r="RXM91" s="4"/>
      <c r="RXN91" s="4"/>
      <c r="RXO91" s="4"/>
      <c r="RXP91" s="4"/>
      <c r="RXQ91" s="4"/>
      <c r="RXR91" s="4"/>
      <c r="RXS91" s="4"/>
      <c r="RXT91" s="4"/>
      <c r="RXU91" s="4"/>
      <c r="RXV91" s="4"/>
      <c r="RXW91" s="4"/>
      <c r="RXX91" s="4"/>
      <c r="RXY91" s="4"/>
      <c r="RXZ91" s="4"/>
      <c r="RYA91" s="4"/>
      <c r="RYB91" s="4"/>
      <c r="RYC91" s="4"/>
      <c r="RYD91" s="4"/>
      <c r="RYE91" s="4"/>
      <c r="RYF91" s="4"/>
      <c r="RYG91" s="4"/>
      <c r="RYH91" s="4"/>
      <c r="RYI91" s="4"/>
      <c r="RYJ91" s="4"/>
      <c r="RYK91" s="4"/>
      <c r="RYL91" s="4"/>
      <c r="RYM91" s="4"/>
      <c r="RYN91" s="4"/>
      <c r="RYO91" s="4"/>
      <c r="RYP91" s="4"/>
      <c r="RYQ91" s="4"/>
      <c r="RYR91" s="4"/>
      <c r="RYS91" s="4"/>
      <c r="RYT91" s="4"/>
      <c r="RYU91" s="4"/>
      <c r="RYV91" s="4"/>
      <c r="RYW91" s="4"/>
      <c r="RYX91" s="4"/>
      <c r="RYY91" s="4"/>
      <c r="RYZ91" s="4"/>
      <c r="RZA91" s="4"/>
      <c r="RZB91" s="4"/>
      <c r="RZC91" s="4"/>
      <c r="RZD91" s="4"/>
      <c r="RZE91" s="4"/>
      <c r="RZF91" s="4"/>
      <c r="RZG91" s="4"/>
      <c r="RZH91" s="4"/>
      <c r="RZI91" s="4"/>
      <c r="RZJ91" s="4"/>
      <c r="RZK91" s="4"/>
      <c r="RZL91" s="4"/>
      <c r="RZM91" s="4"/>
      <c r="RZN91" s="4"/>
      <c r="RZO91" s="4"/>
      <c r="RZP91" s="4"/>
      <c r="RZQ91" s="4"/>
      <c r="RZR91" s="4"/>
      <c r="RZS91" s="4"/>
      <c r="RZT91" s="4"/>
      <c r="RZU91" s="4"/>
      <c r="RZV91" s="4"/>
      <c r="RZW91" s="4"/>
      <c r="RZX91" s="4"/>
      <c r="RZY91" s="4"/>
      <c r="RZZ91" s="4"/>
      <c r="SAA91" s="4"/>
      <c r="SAB91" s="4"/>
      <c r="SAC91" s="4"/>
      <c r="SAD91" s="4"/>
      <c r="SAE91" s="4"/>
      <c r="SAF91" s="4"/>
      <c r="SAG91" s="4"/>
      <c r="SAH91" s="4"/>
      <c r="SAI91" s="4"/>
      <c r="SAJ91" s="4"/>
      <c r="SAK91" s="4"/>
      <c r="SAL91" s="4"/>
      <c r="SAM91" s="4"/>
      <c r="SAN91" s="4"/>
      <c r="SAO91" s="4"/>
      <c r="SAP91" s="4"/>
      <c r="SAQ91" s="4"/>
      <c r="SAR91" s="4"/>
      <c r="SAS91" s="4"/>
      <c r="SAT91" s="4"/>
      <c r="SAU91" s="4"/>
      <c r="SAV91" s="4"/>
      <c r="SAW91" s="4"/>
      <c r="SAX91" s="4"/>
      <c r="SAY91" s="4"/>
      <c r="SAZ91" s="4"/>
      <c r="SBA91" s="4"/>
      <c r="SBB91" s="4"/>
      <c r="SBC91" s="4"/>
      <c r="SBD91" s="4"/>
      <c r="SBE91" s="4"/>
      <c r="SBF91" s="4"/>
      <c r="SBG91" s="4"/>
      <c r="SBH91" s="4"/>
      <c r="SBI91" s="4"/>
      <c r="SBJ91" s="4"/>
      <c r="SBK91" s="4"/>
      <c r="SBL91" s="4"/>
      <c r="SBM91" s="4"/>
      <c r="SBN91" s="4"/>
      <c r="SBO91" s="4"/>
      <c r="SBP91" s="4"/>
      <c r="SBQ91" s="4"/>
      <c r="SBR91" s="4"/>
      <c r="SBS91" s="4"/>
      <c r="SBT91" s="4"/>
      <c r="SBU91" s="4"/>
      <c r="SBV91" s="4"/>
      <c r="SBW91" s="4"/>
      <c r="SBX91" s="4"/>
      <c r="SBY91" s="4"/>
      <c r="SBZ91" s="4"/>
      <c r="SCA91" s="4"/>
      <c r="SCB91" s="4"/>
      <c r="SCC91" s="4"/>
      <c r="SCD91" s="4"/>
      <c r="SCE91" s="4"/>
      <c r="SCF91" s="4"/>
      <c r="SCG91" s="4"/>
      <c r="SCH91" s="4"/>
      <c r="SCI91" s="4"/>
      <c r="SCJ91" s="4"/>
      <c r="SCK91" s="4"/>
      <c r="SCL91" s="4"/>
      <c r="SCM91" s="4"/>
      <c r="SCN91" s="4"/>
      <c r="SCO91" s="4"/>
      <c r="SCP91" s="4"/>
      <c r="SCQ91" s="4"/>
      <c r="SCR91" s="4"/>
      <c r="SCS91" s="4"/>
      <c r="SCT91" s="4"/>
      <c r="SCU91" s="4"/>
      <c r="SCV91" s="4"/>
      <c r="SCW91" s="4"/>
      <c r="SCX91" s="4"/>
      <c r="SCY91" s="4"/>
      <c r="SCZ91" s="4"/>
      <c r="SDA91" s="4"/>
      <c r="SDB91" s="4"/>
      <c r="SDC91" s="4"/>
      <c r="SDD91" s="4"/>
      <c r="SDE91" s="4"/>
      <c r="SDF91" s="4"/>
      <c r="SDG91" s="4"/>
      <c r="SDH91" s="4"/>
      <c r="SDI91" s="4"/>
      <c r="SDJ91" s="4"/>
      <c r="SDK91" s="4"/>
      <c r="SDL91" s="4"/>
      <c r="SDM91" s="4"/>
      <c r="SDN91" s="4"/>
      <c r="SDO91" s="4"/>
      <c r="SDP91" s="4"/>
      <c r="SDQ91" s="4"/>
      <c r="SDR91" s="4"/>
      <c r="SDS91" s="4"/>
      <c r="SDT91" s="4"/>
      <c r="SDU91" s="4"/>
      <c r="SDV91" s="4"/>
      <c r="SDW91" s="4"/>
      <c r="SDX91" s="4"/>
      <c r="SDY91" s="4"/>
      <c r="SDZ91" s="4"/>
      <c r="SEA91" s="4"/>
      <c r="SEB91" s="4"/>
      <c r="SEC91" s="4"/>
      <c r="SED91" s="4"/>
      <c r="SEE91" s="4"/>
      <c r="SEF91" s="4"/>
      <c r="SEG91" s="4"/>
      <c r="SEH91" s="4"/>
      <c r="SEI91" s="4"/>
      <c r="SEJ91" s="4"/>
      <c r="SEK91" s="4"/>
      <c r="SEL91" s="4"/>
      <c r="SEM91" s="4"/>
      <c r="SEN91" s="4"/>
      <c r="SEO91" s="4"/>
      <c r="SEP91" s="4"/>
      <c r="SEQ91" s="4"/>
      <c r="SER91" s="4"/>
      <c r="SES91" s="4"/>
      <c r="SET91" s="4"/>
      <c r="SEU91" s="4"/>
      <c r="SEV91" s="4"/>
      <c r="SEW91" s="4"/>
      <c r="SEX91" s="4"/>
      <c r="SEY91" s="4"/>
      <c r="SEZ91" s="4"/>
      <c r="SFA91" s="4"/>
      <c r="SFB91" s="4"/>
      <c r="SFC91" s="4"/>
      <c r="SFD91" s="4"/>
      <c r="SFE91" s="4"/>
      <c r="SFF91" s="4"/>
      <c r="SFG91" s="4"/>
      <c r="SFH91" s="4"/>
      <c r="SFI91" s="4"/>
      <c r="SFJ91" s="4"/>
      <c r="SFK91" s="4"/>
      <c r="SFL91" s="4"/>
      <c r="SFM91" s="4"/>
      <c r="SFN91" s="4"/>
      <c r="SFO91" s="4"/>
      <c r="SFP91" s="4"/>
      <c r="SFQ91" s="4"/>
      <c r="SFR91" s="4"/>
      <c r="SFS91" s="4"/>
      <c r="SFT91" s="4"/>
      <c r="SFU91" s="4"/>
      <c r="SFV91" s="4"/>
      <c r="SFW91" s="4"/>
      <c r="SFX91" s="4"/>
      <c r="SFY91" s="4"/>
      <c r="SFZ91" s="4"/>
      <c r="SGA91" s="4"/>
      <c r="SGB91" s="4"/>
      <c r="SGC91" s="4"/>
      <c r="SGD91" s="4"/>
      <c r="SGE91" s="4"/>
      <c r="SGF91" s="4"/>
      <c r="SGG91" s="4"/>
      <c r="SGH91" s="4"/>
      <c r="SGI91" s="4"/>
      <c r="SGJ91" s="4"/>
      <c r="SGK91" s="4"/>
      <c r="SGL91" s="4"/>
      <c r="SGM91" s="4"/>
      <c r="SGN91" s="4"/>
      <c r="SGO91" s="4"/>
      <c r="SGP91" s="4"/>
      <c r="SGQ91" s="4"/>
      <c r="SGR91" s="4"/>
      <c r="SGS91" s="4"/>
      <c r="SGT91" s="4"/>
      <c r="SGU91" s="4"/>
      <c r="SGV91" s="4"/>
      <c r="SGW91" s="4"/>
      <c r="SGX91" s="4"/>
      <c r="SGY91" s="4"/>
      <c r="SGZ91" s="4"/>
      <c r="SHA91" s="4"/>
      <c r="SHB91" s="4"/>
      <c r="SHC91" s="4"/>
      <c r="SHD91" s="4"/>
      <c r="SHE91" s="4"/>
      <c r="SHF91" s="4"/>
      <c r="SHG91" s="4"/>
      <c r="SHH91" s="4"/>
      <c r="SHI91" s="4"/>
      <c r="SHJ91" s="4"/>
      <c r="SHK91" s="4"/>
      <c r="SHL91" s="4"/>
      <c r="SHM91" s="4"/>
      <c r="SHN91" s="4"/>
      <c r="SHO91" s="4"/>
      <c r="SHP91" s="4"/>
      <c r="SHQ91" s="4"/>
      <c r="SHR91" s="4"/>
      <c r="SHS91" s="4"/>
      <c r="SHT91" s="4"/>
      <c r="SHU91" s="4"/>
      <c r="SHV91" s="4"/>
      <c r="SHW91" s="4"/>
      <c r="SHX91" s="4"/>
      <c r="SHY91" s="4"/>
      <c r="SHZ91" s="4"/>
      <c r="SIA91" s="4"/>
      <c r="SIB91" s="4"/>
      <c r="SIC91" s="4"/>
      <c r="SID91" s="4"/>
      <c r="SIE91" s="4"/>
      <c r="SIF91" s="4"/>
      <c r="SIG91" s="4"/>
      <c r="SIH91" s="4"/>
      <c r="SII91" s="4"/>
      <c r="SIJ91" s="4"/>
      <c r="SIK91" s="4"/>
      <c r="SIL91" s="4"/>
      <c r="SIM91" s="4"/>
      <c r="SIN91" s="4"/>
      <c r="SIO91" s="4"/>
      <c r="SIP91" s="4"/>
      <c r="SIQ91" s="4"/>
      <c r="SIR91" s="4"/>
      <c r="SIS91" s="4"/>
      <c r="SIT91" s="4"/>
      <c r="SIU91" s="4"/>
      <c r="SIV91" s="4"/>
      <c r="SIW91" s="4"/>
      <c r="SIX91" s="4"/>
      <c r="SIY91" s="4"/>
      <c r="SIZ91" s="4"/>
      <c r="SJA91" s="4"/>
      <c r="SJB91" s="4"/>
      <c r="SJC91" s="4"/>
      <c r="SJD91" s="4"/>
      <c r="SJE91" s="4"/>
      <c r="SJF91" s="4"/>
      <c r="SJG91" s="4"/>
      <c r="SJH91" s="4"/>
      <c r="SJI91" s="4"/>
      <c r="SJJ91" s="4"/>
      <c r="SJK91" s="4"/>
      <c r="SJL91" s="4"/>
      <c r="SJM91" s="4"/>
      <c r="SJN91" s="4"/>
      <c r="SJO91" s="4"/>
      <c r="SJP91" s="4"/>
      <c r="SJQ91" s="4"/>
      <c r="SJR91" s="4"/>
      <c r="SJS91" s="4"/>
      <c r="SJT91" s="4"/>
      <c r="SJU91" s="4"/>
      <c r="SJV91" s="4"/>
      <c r="SJW91" s="4"/>
      <c r="SJX91" s="4"/>
      <c r="SJY91" s="4"/>
      <c r="SJZ91" s="4"/>
      <c r="SKA91" s="4"/>
      <c r="SKB91" s="4"/>
      <c r="SKC91" s="4"/>
      <c r="SKD91" s="4"/>
      <c r="SKE91" s="4"/>
      <c r="SKF91" s="4"/>
      <c r="SKG91" s="4"/>
      <c r="SKH91" s="4"/>
      <c r="SKI91" s="4"/>
      <c r="SKJ91" s="4"/>
      <c r="SKK91" s="4"/>
      <c r="SKL91" s="4"/>
      <c r="SKM91" s="4"/>
      <c r="SKN91" s="4"/>
      <c r="SKO91" s="4"/>
      <c r="SKP91" s="4"/>
      <c r="SKQ91" s="4"/>
      <c r="SKR91" s="4"/>
      <c r="SKS91" s="4"/>
      <c r="SKT91" s="4"/>
      <c r="SKU91" s="4"/>
      <c r="SKV91" s="4"/>
      <c r="SKW91" s="4"/>
      <c r="SKX91" s="4"/>
      <c r="SKY91" s="4"/>
      <c r="SKZ91" s="4"/>
      <c r="SLA91" s="4"/>
      <c r="SLB91" s="4"/>
      <c r="SLC91" s="4"/>
      <c r="SLD91" s="4"/>
      <c r="SLE91" s="4"/>
      <c r="SLF91" s="4"/>
      <c r="SLG91" s="4"/>
      <c r="SLH91" s="4"/>
      <c r="SLI91" s="4"/>
      <c r="SLJ91" s="4"/>
      <c r="SLK91" s="4"/>
      <c r="SLL91" s="4"/>
      <c r="SLM91" s="4"/>
      <c r="SLN91" s="4"/>
      <c r="SLO91" s="4"/>
      <c r="SLP91" s="4"/>
      <c r="SLQ91" s="4"/>
      <c r="SLR91" s="4"/>
      <c r="SLS91" s="4"/>
      <c r="SLT91" s="4"/>
      <c r="SLU91" s="4"/>
      <c r="SLV91" s="4"/>
      <c r="SLW91" s="4"/>
      <c r="SLX91" s="4"/>
      <c r="SLY91" s="4"/>
      <c r="SLZ91" s="4"/>
      <c r="SMA91" s="4"/>
      <c r="SMB91" s="4"/>
      <c r="SMC91" s="4"/>
      <c r="SMD91" s="4"/>
      <c r="SME91" s="4"/>
      <c r="SMF91" s="4"/>
      <c r="SMG91" s="4"/>
      <c r="SMH91" s="4"/>
      <c r="SMI91" s="4"/>
      <c r="SMJ91" s="4"/>
      <c r="SMK91" s="4"/>
      <c r="SML91" s="4"/>
      <c r="SMM91" s="4"/>
      <c r="SMN91" s="4"/>
      <c r="SMO91" s="4"/>
      <c r="SMP91" s="4"/>
      <c r="SMQ91" s="4"/>
      <c r="SMR91" s="4"/>
      <c r="SMS91" s="4"/>
      <c r="SMT91" s="4"/>
      <c r="SMU91" s="4"/>
      <c r="SMV91" s="4"/>
      <c r="SMW91" s="4"/>
      <c r="SMX91" s="4"/>
      <c r="SMY91" s="4"/>
      <c r="SMZ91" s="4"/>
      <c r="SNA91" s="4"/>
      <c r="SNB91" s="4"/>
      <c r="SNC91" s="4"/>
      <c r="SND91" s="4"/>
      <c r="SNE91" s="4"/>
      <c r="SNF91" s="4"/>
      <c r="SNG91" s="4"/>
      <c r="SNH91" s="4"/>
      <c r="SNI91" s="4"/>
      <c r="SNJ91" s="4"/>
      <c r="SNK91" s="4"/>
      <c r="SNL91" s="4"/>
      <c r="SNM91" s="4"/>
      <c r="SNN91" s="4"/>
      <c r="SNO91" s="4"/>
      <c r="SNP91" s="4"/>
      <c r="SNQ91" s="4"/>
      <c r="SNR91" s="4"/>
      <c r="SNS91" s="4"/>
      <c r="SNT91" s="4"/>
      <c r="SNU91" s="4"/>
      <c r="SNV91" s="4"/>
      <c r="SNW91" s="4"/>
      <c r="SNX91" s="4"/>
      <c r="SNY91" s="4"/>
      <c r="SNZ91" s="4"/>
      <c r="SOA91" s="4"/>
      <c r="SOB91" s="4"/>
      <c r="SOC91" s="4"/>
      <c r="SOD91" s="4"/>
      <c r="SOE91" s="4"/>
      <c r="SOF91" s="4"/>
      <c r="SOG91" s="4"/>
      <c r="SOH91" s="4"/>
      <c r="SOI91" s="4"/>
      <c r="SOJ91" s="4"/>
      <c r="SOK91" s="4"/>
      <c r="SOL91" s="4"/>
      <c r="SOM91" s="4"/>
      <c r="SON91" s="4"/>
      <c r="SOO91" s="4"/>
      <c r="SOP91" s="4"/>
      <c r="SOQ91" s="4"/>
      <c r="SOR91" s="4"/>
      <c r="SOS91" s="4"/>
      <c r="SOT91" s="4"/>
      <c r="SOU91" s="4"/>
      <c r="SOV91" s="4"/>
      <c r="SOW91" s="4"/>
      <c r="SOX91" s="4"/>
      <c r="SOY91" s="4"/>
      <c r="SOZ91" s="4"/>
      <c r="SPA91" s="4"/>
      <c r="SPB91" s="4"/>
      <c r="SPC91" s="4"/>
      <c r="SPD91" s="4"/>
      <c r="SPE91" s="4"/>
      <c r="SPF91" s="4"/>
      <c r="SPG91" s="4"/>
      <c r="SPH91" s="4"/>
      <c r="SPI91" s="4"/>
      <c r="SPJ91" s="4"/>
      <c r="SPK91" s="4"/>
      <c r="SPL91" s="4"/>
      <c r="SPM91" s="4"/>
      <c r="SPN91" s="4"/>
      <c r="SPO91" s="4"/>
      <c r="SPP91" s="4"/>
      <c r="SPQ91" s="4"/>
      <c r="SPR91" s="4"/>
      <c r="SPS91" s="4"/>
      <c r="SPT91" s="4"/>
      <c r="SPU91" s="4"/>
      <c r="SPV91" s="4"/>
      <c r="SPW91" s="4"/>
      <c r="SPX91" s="4"/>
      <c r="SPY91" s="4"/>
      <c r="SPZ91" s="4"/>
      <c r="SQA91" s="4"/>
      <c r="SQB91" s="4"/>
      <c r="SQC91" s="4"/>
      <c r="SQD91" s="4"/>
      <c r="SQE91" s="4"/>
      <c r="SQF91" s="4"/>
      <c r="SQG91" s="4"/>
      <c r="SQH91" s="4"/>
      <c r="SQI91" s="4"/>
      <c r="SQJ91" s="4"/>
      <c r="SQK91" s="4"/>
      <c r="SQL91" s="4"/>
      <c r="SQM91" s="4"/>
      <c r="SQN91" s="4"/>
      <c r="SQO91" s="4"/>
      <c r="SQP91" s="4"/>
      <c r="SQQ91" s="4"/>
      <c r="SQR91" s="4"/>
      <c r="SQS91" s="4"/>
      <c r="SQT91" s="4"/>
      <c r="SQU91" s="4"/>
      <c r="SQV91" s="4"/>
      <c r="SQW91" s="4"/>
      <c r="SQX91" s="4"/>
      <c r="SQY91" s="4"/>
      <c r="SQZ91" s="4"/>
      <c r="SRA91" s="4"/>
      <c r="SRB91" s="4"/>
      <c r="SRC91" s="4"/>
      <c r="SRD91" s="4"/>
      <c r="SRE91" s="4"/>
      <c r="SRF91" s="4"/>
      <c r="SRG91" s="4"/>
      <c r="SRH91" s="4"/>
      <c r="SRI91" s="4"/>
      <c r="SRJ91" s="4"/>
      <c r="SRK91" s="4"/>
      <c r="SRL91" s="4"/>
      <c r="SRM91" s="4"/>
      <c r="SRN91" s="4"/>
      <c r="SRO91" s="4"/>
      <c r="SRP91" s="4"/>
      <c r="SRQ91" s="4"/>
      <c r="SRR91" s="4"/>
      <c r="SRS91" s="4"/>
      <c r="SRT91" s="4"/>
      <c r="SRU91" s="4"/>
      <c r="SRV91" s="4"/>
      <c r="SRW91" s="4"/>
      <c r="SRX91" s="4"/>
      <c r="SRY91" s="4"/>
      <c r="SRZ91" s="4"/>
      <c r="SSA91" s="4"/>
      <c r="SSB91" s="4"/>
      <c r="SSC91" s="4"/>
      <c r="SSD91" s="4"/>
      <c r="SSE91" s="4"/>
      <c r="SSF91" s="4"/>
      <c r="SSG91" s="4"/>
      <c r="SSH91" s="4"/>
      <c r="SSI91" s="4"/>
      <c r="SSJ91" s="4"/>
      <c r="SSK91" s="4"/>
      <c r="SSL91" s="4"/>
      <c r="SSM91" s="4"/>
      <c r="SSN91" s="4"/>
      <c r="SSO91" s="4"/>
      <c r="SSP91" s="4"/>
      <c r="SSQ91" s="4"/>
      <c r="SSR91" s="4"/>
      <c r="SSS91" s="4"/>
      <c r="SST91" s="4"/>
      <c r="SSU91" s="4"/>
      <c r="SSV91" s="4"/>
      <c r="SSW91" s="4"/>
      <c r="SSX91" s="4"/>
      <c r="SSY91" s="4"/>
      <c r="SSZ91" s="4"/>
      <c r="STA91" s="4"/>
      <c r="STB91" s="4"/>
      <c r="STC91" s="4"/>
      <c r="STD91" s="4"/>
      <c r="STE91" s="4"/>
      <c r="STF91" s="4"/>
      <c r="STG91" s="4"/>
      <c r="STH91" s="4"/>
      <c r="STI91" s="4"/>
      <c r="STJ91" s="4"/>
      <c r="STK91" s="4"/>
      <c r="STL91" s="4"/>
      <c r="STM91" s="4"/>
      <c r="STN91" s="4"/>
      <c r="STO91" s="4"/>
      <c r="STP91" s="4"/>
      <c r="STQ91" s="4"/>
      <c r="STR91" s="4"/>
      <c r="STS91" s="4"/>
      <c r="STT91" s="4"/>
      <c r="STU91" s="4"/>
      <c r="STV91" s="4"/>
      <c r="STW91" s="4"/>
      <c r="STX91" s="4"/>
      <c r="STY91" s="4"/>
      <c r="STZ91" s="4"/>
      <c r="SUA91" s="4"/>
      <c r="SUB91" s="4"/>
      <c r="SUC91" s="4"/>
      <c r="SUD91" s="4"/>
      <c r="SUE91" s="4"/>
      <c r="SUF91" s="4"/>
      <c r="SUG91" s="4"/>
      <c r="SUH91" s="4"/>
      <c r="SUI91" s="4"/>
      <c r="SUJ91" s="4"/>
      <c r="SUK91" s="4"/>
      <c r="SUL91" s="4"/>
      <c r="SUM91" s="4"/>
      <c r="SUN91" s="4"/>
      <c r="SUO91" s="4"/>
      <c r="SUP91" s="4"/>
      <c r="SUQ91" s="4"/>
      <c r="SUR91" s="4"/>
      <c r="SUS91" s="4"/>
      <c r="SUT91" s="4"/>
      <c r="SUU91" s="4"/>
      <c r="SUV91" s="4"/>
      <c r="SUW91" s="4"/>
      <c r="SUX91" s="4"/>
      <c r="SUY91" s="4"/>
      <c r="SUZ91" s="4"/>
      <c r="SVA91" s="4"/>
      <c r="SVB91" s="4"/>
      <c r="SVC91" s="4"/>
      <c r="SVD91" s="4"/>
      <c r="SVE91" s="4"/>
      <c r="SVF91" s="4"/>
      <c r="SVG91" s="4"/>
      <c r="SVH91" s="4"/>
      <c r="SVI91" s="4"/>
      <c r="SVJ91" s="4"/>
      <c r="SVK91" s="4"/>
      <c r="SVL91" s="4"/>
      <c r="SVM91" s="4"/>
      <c r="SVN91" s="4"/>
      <c r="SVO91" s="4"/>
      <c r="SVP91" s="4"/>
      <c r="SVQ91" s="4"/>
      <c r="SVR91" s="4"/>
      <c r="SVS91" s="4"/>
      <c r="SVT91" s="4"/>
      <c r="SVU91" s="4"/>
      <c r="SVV91" s="4"/>
      <c r="SVW91" s="4"/>
      <c r="SVX91" s="4"/>
      <c r="SVY91" s="4"/>
      <c r="SVZ91" s="4"/>
      <c r="SWA91" s="4"/>
      <c r="SWB91" s="4"/>
      <c r="SWC91" s="4"/>
      <c r="SWD91" s="4"/>
      <c r="SWE91" s="4"/>
      <c r="SWF91" s="4"/>
      <c r="SWG91" s="4"/>
      <c r="SWH91" s="4"/>
      <c r="SWI91" s="4"/>
      <c r="SWJ91" s="4"/>
      <c r="SWK91" s="4"/>
      <c r="SWL91" s="4"/>
      <c r="SWM91" s="4"/>
      <c r="SWN91" s="4"/>
      <c r="SWO91" s="4"/>
      <c r="SWP91" s="4"/>
      <c r="SWQ91" s="4"/>
      <c r="SWR91" s="4"/>
      <c r="SWS91" s="4"/>
      <c r="SWT91" s="4"/>
      <c r="SWU91" s="4"/>
      <c r="SWV91" s="4"/>
      <c r="SWW91" s="4"/>
      <c r="SWX91" s="4"/>
      <c r="SWY91" s="4"/>
      <c r="SWZ91" s="4"/>
      <c r="SXA91" s="4"/>
      <c r="SXB91" s="4"/>
      <c r="SXC91" s="4"/>
      <c r="SXD91" s="4"/>
      <c r="SXE91" s="4"/>
      <c r="SXF91" s="4"/>
      <c r="SXG91" s="4"/>
      <c r="SXH91" s="4"/>
      <c r="SXI91" s="4"/>
      <c r="SXJ91" s="4"/>
      <c r="SXK91" s="4"/>
      <c r="SXL91" s="4"/>
      <c r="SXM91" s="4"/>
      <c r="SXN91" s="4"/>
      <c r="SXO91" s="4"/>
      <c r="SXP91" s="4"/>
      <c r="SXQ91" s="4"/>
      <c r="SXR91" s="4"/>
      <c r="SXS91" s="4"/>
      <c r="SXT91" s="4"/>
      <c r="SXU91" s="4"/>
      <c r="SXV91" s="4"/>
      <c r="SXW91" s="4"/>
      <c r="SXX91" s="4"/>
      <c r="SXY91" s="4"/>
      <c r="SXZ91" s="4"/>
      <c r="SYA91" s="4"/>
      <c r="SYB91" s="4"/>
      <c r="SYC91" s="4"/>
      <c r="SYD91" s="4"/>
      <c r="SYE91" s="4"/>
      <c r="SYF91" s="4"/>
      <c r="SYG91" s="4"/>
      <c r="SYH91" s="4"/>
      <c r="SYI91" s="4"/>
      <c r="SYJ91" s="4"/>
      <c r="SYK91" s="4"/>
      <c r="SYL91" s="4"/>
      <c r="SYM91" s="4"/>
      <c r="SYN91" s="4"/>
      <c r="SYO91" s="4"/>
      <c r="SYP91" s="4"/>
      <c r="SYQ91" s="4"/>
      <c r="SYR91" s="4"/>
      <c r="SYS91" s="4"/>
      <c r="SYT91" s="4"/>
      <c r="SYU91" s="4"/>
      <c r="SYV91" s="4"/>
      <c r="SYW91" s="4"/>
      <c r="SYX91" s="4"/>
      <c r="SYY91" s="4"/>
      <c r="SYZ91" s="4"/>
      <c r="SZA91" s="4"/>
      <c r="SZB91" s="4"/>
      <c r="SZC91" s="4"/>
      <c r="SZD91" s="4"/>
      <c r="SZE91" s="4"/>
      <c r="SZF91" s="4"/>
      <c r="SZG91" s="4"/>
      <c r="SZH91" s="4"/>
      <c r="SZI91" s="4"/>
      <c r="SZJ91" s="4"/>
      <c r="SZK91" s="4"/>
      <c r="SZL91" s="4"/>
      <c r="SZM91" s="4"/>
      <c r="SZN91" s="4"/>
      <c r="SZO91" s="4"/>
      <c r="SZP91" s="4"/>
      <c r="SZQ91" s="4"/>
      <c r="SZR91" s="4"/>
      <c r="SZS91" s="4"/>
      <c r="SZT91" s="4"/>
      <c r="SZU91" s="4"/>
      <c r="SZV91" s="4"/>
      <c r="SZW91" s="4"/>
      <c r="SZX91" s="4"/>
      <c r="SZY91" s="4"/>
      <c r="SZZ91" s="4"/>
      <c r="TAA91" s="4"/>
      <c r="TAB91" s="4"/>
      <c r="TAC91" s="4"/>
      <c r="TAD91" s="4"/>
      <c r="TAE91" s="4"/>
      <c r="TAF91" s="4"/>
      <c r="TAG91" s="4"/>
      <c r="TAH91" s="4"/>
      <c r="TAI91" s="4"/>
      <c r="TAJ91" s="4"/>
      <c r="TAK91" s="4"/>
      <c r="TAL91" s="4"/>
      <c r="TAM91" s="4"/>
      <c r="TAN91" s="4"/>
      <c r="TAO91" s="4"/>
      <c r="TAP91" s="4"/>
      <c r="TAQ91" s="4"/>
      <c r="TAR91" s="4"/>
      <c r="TAS91" s="4"/>
      <c r="TAT91" s="4"/>
      <c r="TAU91" s="4"/>
      <c r="TAV91" s="4"/>
      <c r="TAW91" s="4"/>
      <c r="TAX91" s="4"/>
      <c r="TAY91" s="4"/>
      <c r="TAZ91" s="4"/>
      <c r="TBA91" s="4"/>
      <c r="TBB91" s="4"/>
      <c r="TBC91" s="4"/>
      <c r="TBD91" s="4"/>
      <c r="TBE91" s="4"/>
      <c r="TBF91" s="4"/>
      <c r="TBG91" s="4"/>
      <c r="TBH91" s="4"/>
      <c r="TBI91" s="4"/>
      <c r="TBJ91" s="4"/>
      <c r="TBK91" s="4"/>
      <c r="TBL91" s="4"/>
      <c r="TBM91" s="4"/>
      <c r="TBN91" s="4"/>
      <c r="TBO91" s="4"/>
      <c r="TBP91" s="4"/>
      <c r="TBQ91" s="4"/>
      <c r="TBR91" s="4"/>
      <c r="TBS91" s="4"/>
      <c r="TBT91" s="4"/>
      <c r="TBU91" s="4"/>
      <c r="TBV91" s="4"/>
      <c r="TBW91" s="4"/>
      <c r="TBX91" s="4"/>
      <c r="TBY91" s="4"/>
      <c r="TBZ91" s="4"/>
      <c r="TCA91" s="4"/>
      <c r="TCB91" s="4"/>
      <c r="TCC91" s="4"/>
      <c r="TCD91" s="4"/>
      <c r="TCE91" s="4"/>
      <c r="TCF91" s="4"/>
      <c r="TCG91" s="4"/>
      <c r="TCH91" s="4"/>
      <c r="TCI91" s="4"/>
      <c r="TCJ91" s="4"/>
      <c r="TCK91" s="4"/>
      <c r="TCL91" s="4"/>
      <c r="TCM91" s="4"/>
      <c r="TCN91" s="4"/>
      <c r="TCO91" s="4"/>
      <c r="TCP91" s="4"/>
      <c r="TCQ91" s="4"/>
      <c r="TCR91" s="4"/>
      <c r="TCS91" s="4"/>
      <c r="TCT91" s="4"/>
      <c r="TCU91" s="4"/>
      <c r="TCV91" s="4"/>
      <c r="TCW91" s="4"/>
      <c r="TCX91" s="4"/>
      <c r="TCY91" s="4"/>
      <c r="TCZ91" s="4"/>
      <c r="TDA91" s="4"/>
      <c r="TDB91" s="4"/>
      <c r="TDC91" s="4"/>
      <c r="TDD91" s="4"/>
      <c r="TDE91" s="4"/>
      <c r="TDF91" s="4"/>
      <c r="TDG91" s="4"/>
      <c r="TDH91" s="4"/>
      <c r="TDI91" s="4"/>
      <c r="TDJ91" s="4"/>
      <c r="TDK91" s="4"/>
      <c r="TDL91" s="4"/>
      <c r="TDM91" s="4"/>
      <c r="TDN91" s="4"/>
      <c r="TDO91" s="4"/>
      <c r="TDP91" s="4"/>
      <c r="TDQ91" s="4"/>
      <c r="TDR91" s="4"/>
      <c r="TDS91" s="4"/>
      <c r="TDT91" s="4"/>
      <c r="TDU91" s="4"/>
      <c r="TDV91" s="4"/>
      <c r="TDW91" s="4"/>
      <c r="TDX91" s="4"/>
      <c r="TDY91" s="4"/>
      <c r="TDZ91" s="4"/>
      <c r="TEA91" s="4"/>
      <c r="TEB91" s="4"/>
      <c r="TEC91" s="4"/>
      <c r="TED91" s="4"/>
      <c r="TEE91" s="4"/>
      <c r="TEF91" s="4"/>
      <c r="TEG91" s="4"/>
      <c r="TEH91" s="4"/>
      <c r="TEI91" s="4"/>
      <c r="TEJ91" s="4"/>
      <c r="TEK91" s="4"/>
      <c r="TEL91" s="4"/>
      <c r="TEM91" s="4"/>
      <c r="TEN91" s="4"/>
      <c r="TEO91" s="4"/>
      <c r="TEP91" s="4"/>
      <c r="TEQ91" s="4"/>
      <c r="TER91" s="4"/>
      <c r="TES91" s="4"/>
      <c r="TET91" s="4"/>
      <c r="TEU91" s="4"/>
      <c r="TEV91" s="4"/>
      <c r="TEW91" s="4"/>
      <c r="TEX91" s="4"/>
      <c r="TEY91" s="4"/>
      <c r="TEZ91" s="4"/>
      <c r="TFA91" s="4"/>
      <c r="TFB91" s="4"/>
      <c r="TFC91" s="4"/>
      <c r="TFD91" s="4"/>
      <c r="TFE91" s="4"/>
      <c r="TFF91" s="4"/>
      <c r="TFG91" s="4"/>
      <c r="TFH91" s="4"/>
      <c r="TFI91" s="4"/>
      <c r="TFJ91" s="4"/>
      <c r="TFK91" s="4"/>
      <c r="TFL91" s="4"/>
      <c r="TFM91" s="4"/>
      <c r="TFN91" s="4"/>
      <c r="TFO91" s="4"/>
      <c r="TFP91" s="4"/>
      <c r="TFQ91" s="4"/>
      <c r="TFR91" s="4"/>
      <c r="TFS91" s="4"/>
      <c r="TFT91" s="4"/>
      <c r="TFU91" s="4"/>
      <c r="TFV91" s="4"/>
      <c r="TFW91" s="4"/>
      <c r="TFX91" s="4"/>
      <c r="TFY91" s="4"/>
      <c r="TFZ91" s="4"/>
      <c r="TGA91" s="4"/>
      <c r="TGB91" s="4"/>
      <c r="TGC91" s="4"/>
      <c r="TGD91" s="4"/>
      <c r="TGE91" s="4"/>
      <c r="TGF91" s="4"/>
      <c r="TGG91" s="4"/>
      <c r="TGH91" s="4"/>
      <c r="TGI91" s="4"/>
      <c r="TGJ91" s="4"/>
      <c r="TGK91" s="4"/>
      <c r="TGL91" s="4"/>
      <c r="TGM91" s="4"/>
      <c r="TGN91" s="4"/>
      <c r="TGO91" s="4"/>
      <c r="TGP91" s="4"/>
      <c r="TGQ91" s="4"/>
      <c r="TGR91" s="4"/>
      <c r="TGS91" s="4"/>
      <c r="TGT91" s="4"/>
      <c r="TGU91" s="4"/>
      <c r="TGV91" s="4"/>
      <c r="TGW91" s="4"/>
      <c r="TGX91" s="4"/>
      <c r="TGY91" s="4"/>
      <c r="TGZ91" s="4"/>
      <c r="THA91" s="4"/>
      <c r="THB91" s="4"/>
      <c r="THC91" s="4"/>
      <c r="THD91" s="4"/>
      <c r="THE91" s="4"/>
      <c r="THF91" s="4"/>
      <c r="THG91" s="4"/>
      <c r="THH91" s="4"/>
      <c r="THI91" s="4"/>
      <c r="THJ91" s="4"/>
      <c r="THK91" s="4"/>
      <c r="THL91" s="4"/>
      <c r="THM91" s="4"/>
      <c r="THN91" s="4"/>
      <c r="THO91" s="4"/>
      <c r="THP91" s="4"/>
      <c r="THQ91" s="4"/>
      <c r="THR91" s="4"/>
      <c r="THS91" s="4"/>
      <c r="THT91" s="4"/>
      <c r="THU91" s="4"/>
      <c r="THV91" s="4"/>
      <c r="THW91" s="4"/>
      <c r="THX91" s="4"/>
      <c r="THY91" s="4"/>
      <c r="THZ91" s="4"/>
      <c r="TIA91" s="4"/>
      <c r="TIB91" s="4"/>
      <c r="TIC91" s="4"/>
      <c r="TID91" s="4"/>
      <c r="TIE91" s="4"/>
      <c r="TIF91" s="4"/>
      <c r="TIG91" s="4"/>
      <c r="TIH91" s="4"/>
      <c r="TII91" s="4"/>
      <c r="TIJ91" s="4"/>
      <c r="TIK91" s="4"/>
      <c r="TIL91" s="4"/>
      <c r="TIM91" s="4"/>
      <c r="TIN91" s="4"/>
      <c r="TIO91" s="4"/>
      <c r="TIP91" s="4"/>
      <c r="TIQ91" s="4"/>
      <c r="TIR91" s="4"/>
      <c r="TIS91" s="4"/>
      <c r="TIT91" s="4"/>
      <c r="TIU91" s="4"/>
      <c r="TIV91" s="4"/>
      <c r="TIW91" s="4"/>
      <c r="TIX91" s="4"/>
      <c r="TIY91" s="4"/>
      <c r="TIZ91" s="4"/>
      <c r="TJA91" s="4"/>
      <c r="TJB91" s="4"/>
      <c r="TJC91" s="4"/>
      <c r="TJD91" s="4"/>
      <c r="TJE91" s="4"/>
      <c r="TJF91" s="4"/>
      <c r="TJG91" s="4"/>
      <c r="TJH91" s="4"/>
      <c r="TJI91" s="4"/>
      <c r="TJJ91" s="4"/>
      <c r="TJK91" s="4"/>
      <c r="TJL91" s="4"/>
      <c r="TJM91" s="4"/>
      <c r="TJN91" s="4"/>
      <c r="TJO91" s="4"/>
      <c r="TJP91" s="4"/>
      <c r="TJQ91" s="4"/>
      <c r="TJR91" s="4"/>
      <c r="TJS91" s="4"/>
      <c r="TJT91" s="4"/>
      <c r="TJU91" s="4"/>
      <c r="TJV91" s="4"/>
      <c r="TJW91" s="4"/>
      <c r="TJX91" s="4"/>
      <c r="TJY91" s="4"/>
      <c r="TJZ91" s="4"/>
      <c r="TKA91" s="4"/>
      <c r="TKB91" s="4"/>
      <c r="TKC91" s="4"/>
      <c r="TKD91" s="4"/>
      <c r="TKE91" s="4"/>
      <c r="TKF91" s="4"/>
      <c r="TKG91" s="4"/>
      <c r="TKH91" s="4"/>
      <c r="TKI91" s="4"/>
      <c r="TKJ91" s="4"/>
      <c r="TKK91" s="4"/>
      <c r="TKL91" s="4"/>
      <c r="TKM91" s="4"/>
      <c r="TKN91" s="4"/>
      <c r="TKO91" s="4"/>
      <c r="TKP91" s="4"/>
      <c r="TKQ91" s="4"/>
      <c r="TKR91" s="4"/>
      <c r="TKS91" s="4"/>
      <c r="TKT91" s="4"/>
      <c r="TKU91" s="4"/>
      <c r="TKV91" s="4"/>
      <c r="TKW91" s="4"/>
      <c r="TKX91" s="4"/>
      <c r="TKY91" s="4"/>
      <c r="TKZ91" s="4"/>
      <c r="TLA91" s="4"/>
      <c r="TLB91" s="4"/>
      <c r="TLC91" s="4"/>
      <c r="TLD91" s="4"/>
      <c r="TLE91" s="4"/>
      <c r="TLF91" s="4"/>
      <c r="TLG91" s="4"/>
      <c r="TLH91" s="4"/>
      <c r="TLI91" s="4"/>
      <c r="TLJ91" s="4"/>
      <c r="TLK91" s="4"/>
      <c r="TLL91" s="4"/>
      <c r="TLM91" s="4"/>
      <c r="TLN91" s="4"/>
      <c r="TLO91" s="4"/>
      <c r="TLP91" s="4"/>
      <c r="TLQ91" s="4"/>
      <c r="TLR91" s="4"/>
      <c r="TLS91" s="4"/>
      <c r="TLT91" s="4"/>
      <c r="TLU91" s="4"/>
      <c r="TLV91" s="4"/>
      <c r="TLW91" s="4"/>
      <c r="TLX91" s="4"/>
      <c r="TLY91" s="4"/>
      <c r="TLZ91" s="4"/>
      <c r="TMA91" s="4"/>
      <c r="TMB91" s="4"/>
      <c r="TMC91" s="4"/>
      <c r="TMD91" s="4"/>
      <c r="TME91" s="4"/>
      <c r="TMF91" s="4"/>
      <c r="TMG91" s="4"/>
      <c r="TMH91" s="4"/>
      <c r="TMI91" s="4"/>
      <c r="TMJ91" s="4"/>
      <c r="TMK91" s="4"/>
      <c r="TML91" s="4"/>
      <c r="TMM91" s="4"/>
      <c r="TMN91" s="4"/>
      <c r="TMO91" s="4"/>
      <c r="TMP91" s="4"/>
      <c r="TMQ91" s="4"/>
      <c r="TMR91" s="4"/>
      <c r="TMS91" s="4"/>
      <c r="TMT91" s="4"/>
      <c r="TMU91" s="4"/>
      <c r="TMV91" s="4"/>
      <c r="TMW91" s="4"/>
      <c r="TMX91" s="4"/>
      <c r="TMY91" s="4"/>
      <c r="TMZ91" s="4"/>
      <c r="TNA91" s="4"/>
      <c r="TNB91" s="4"/>
      <c r="TNC91" s="4"/>
      <c r="TND91" s="4"/>
      <c r="TNE91" s="4"/>
      <c r="TNF91" s="4"/>
      <c r="TNG91" s="4"/>
      <c r="TNH91" s="4"/>
      <c r="TNI91" s="4"/>
      <c r="TNJ91" s="4"/>
      <c r="TNK91" s="4"/>
      <c r="TNL91" s="4"/>
      <c r="TNM91" s="4"/>
      <c r="TNN91" s="4"/>
      <c r="TNO91" s="4"/>
      <c r="TNP91" s="4"/>
      <c r="TNQ91" s="4"/>
      <c r="TNR91" s="4"/>
      <c r="TNS91" s="4"/>
      <c r="TNT91" s="4"/>
      <c r="TNU91" s="4"/>
      <c r="TNV91" s="4"/>
      <c r="TNW91" s="4"/>
      <c r="TNX91" s="4"/>
      <c r="TNY91" s="4"/>
      <c r="TNZ91" s="4"/>
      <c r="TOA91" s="4"/>
      <c r="TOB91" s="4"/>
      <c r="TOC91" s="4"/>
      <c r="TOD91" s="4"/>
      <c r="TOE91" s="4"/>
      <c r="TOF91" s="4"/>
      <c r="TOG91" s="4"/>
      <c r="TOH91" s="4"/>
      <c r="TOI91" s="4"/>
      <c r="TOJ91" s="4"/>
      <c r="TOK91" s="4"/>
      <c r="TOL91" s="4"/>
      <c r="TOM91" s="4"/>
      <c r="TON91" s="4"/>
      <c r="TOO91" s="4"/>
      <c r="TOP91" s="4"/>
      <c r="TOQ91" s="4"/>
      <c r="TOR91" s="4"/>
      <c r="TOS91" s="4"/>
      <c r="TOT91" s="4"/>
      <c r="TOU91" s="4"/>
      <c r="TOV91" s="4"/>
      <c r="TOW91" s="4"/>
      <c r="TOX91" s="4"/>
      <c r="TOY91" s="4"/>
      <c r="TOZ91" s="4"/>
      <c r="TPA91" s="4"/>
      <c r="TPB91" s="4"/>
      <c r="TPC91" s="4"/>
      <c r="TPD91" s="4"/>
      <c r="TPE91" s="4"/>
      <c r="TPF91" s="4"/>
      <c r="TPG91" s="4"/>
      <c r="TPH91" s="4"/>
      <c r="TPI91" s="4"/>
      <c r="TPJ91" s="4"/>
      <c r="TPK91" s="4"/>
      <c r="TPL91" s="4"/>
      <c r="TPM91" s="4"/>
      <c r="TPN91" s="4"/>
      <c r="TPO91" s="4"/>
      <c r="TPP91" s="4"/>
      <c r="TPQ91" s="4"/>
      <c r="TPR91" s="4"/>
      <c r="TPS91" s="4"/>
      <c r="TPT91" s="4"/>
      <c r="TPU91" s="4"/>
      <c r="TPV91" s="4"/>
      <c r="TPW91" s="4"/>
      <c r="TPX91" s="4"/>
      <c r="TPY91" s="4"/>
      <c r="TPZ91" s="4"/>
      <c r="TQA91" s="4"/>
      <c r="TQB91" s="4"/>
      <c r="TQC91" s="4"/>
      <c r="TQD91" s="4"/>
      <c r="TQE91" s="4"/>
      <c r="TQF91" s="4"/>
      <c r="TQG91" s="4"/>
      <c r="TQH91" s="4"/>
      <c r="TQI91" s="4"/>
      <c r="TQJ91" s="4"/>
      <c r="TQK91" s="4"/>
      <c r="TQL91" s="4"/>
      <c r="TQM91" s="4"/>
      <c r="TQN91" s="4"/>
      <c r="TQO91" s="4"/>
      <c r="TQP91" s="4"/>
      <c r="TQQ91" s="4"/>
      <c r="TQR91" s="4"/>
      <c r="TQS91" s="4"/>
      <c r="TQT91" s="4"/>
      <c r="TQU91" s="4"/>
      <c r="TQV91" s="4"/>
      <c r="TQW91" s="4"/>
      <c r="TQX91" s="4"/>
      <c r="TQY91" s="4"/>
      <c r="TQZ91" s="4"/>
      <c r="TRA91" s="4"/>
      <c r="TRB91" s="4"/>
      <c r="TRC91" s="4"/>
      <c r="TRD91" s="4"/>
      <c r="TRE91" s="4"/>
      <c r="TRF91" s="4"/>
      <c r="TRG91" s="4"/>
      <c r="TRH91" s="4"/>
      <c r="TRI91" s="4"/>
      <c r="TRJ91" s="4"/>
      <c r="TRK91" s="4"/>
      <c r="TRL91" s="4"/>
      <c r="TRM91" s="4"/>
      <c r="TRN91" s="4"/>
      <c r="TRO91" s="4"/>
      <c r="TRP91" s="4"/>
      <c r="TRQ91" s="4"/>
      <c r="TRR91" s="4"/>
      <c r="TRS91" s="4"/>
      <c r="TRT91" s="4"/>
      <c r="TRU91" s="4"/>
      <c r="TRV91" s="4"/>
      <c r="TRW91" s="4"/>
      <c r="TRX91" s="4"/>
      <c r="TRY91" s="4"/>
      <c r="TRZ91" s="4"/>
      <c r="TSA91" s="4"/>
      <c r="TSB91" s="4"/>
      <c r="TSC91" s="4"/>
      <c r="TSD91" s="4"/>
      <c r="TSE91" s="4"/>
      <c r="TSF91" s="4"/>
      <c r="TSG91" s="4"/>
      <c r="TSH91" s="4"/>
      <c r="TSI91" s="4"/>
      <c r="TSJ91" s="4"/>
      <c r="TSK91" s="4"/>
      <c r="TSL91" s="4"/>
      <c r="TSM91" s="4"/>
      <c r="TSN91" s="4"/>
      <c r="TSO91" s="4"/>
      <c r="TSP91" s="4"/>
      <c r="TSQ91" s="4"/>
      <c r="TSR91" s="4"/>
      <c r="TSS91" s="4"/>
      <c r="TST91" s="4"/>
      <c r="TSU91" s="4"/>
      <c r="TSV91" s="4"/>
      <c r="TSW91" s="4"/>
      <c r="TSX91" s="4"/>
      <c r="TSY91" s="4"/>
      <c r="TSZ91" s="4"/>
      <c r="TTA91" s="4"/>
      <c r="TTB91" s="4"/>
      <c r="TTC91" s="4"/>
      <c r="TTD91" s="4"/>
      <c r="TTE91" s="4"/>
      <c r="TTF91" s="4"/>
      <c r="TTG91" s="4"/>
      <c r="TTH91" s="4"/>
      <c r="TTI91" s="4"/>
      <c r="TTJ91" s="4"/>
      <c r="TTK91" s="4"/>
      <c r="TTL91" s="4"/>
      <c r="TTM91" s="4"/>
      <c r="TTN91" s="4"/>
      <c r="TTO91" s="4"/>
      <c r="TTP91" s="4"/>
      <c r="TTQ91" s="4"/>
      <c r="TTR91" s="4"/>
      <c r="TTS91" s="4"/>
      <c r="TTT91" s="4"/>
      <c r="TTU91" s="4"/>
      <c r="TTV91" s="4"/>
      <c r="TTW91" s="4"/>
      <c r="TTX91" s="4"/>
      <c r="TTY91" s="4"/>
      <c r="TTZ91" s="4"/>
      <c r="TUA91" s="4"/>
      <c r="TUB91" s="4"/>
      <c r="TUC91" s="4"/>
      <c r="TUD91" s="4"/>
      <c r="TUE91" s="4"/>
      <c r="TUF91" s="4"/>
      <c r="TUG91" s="4"/>
      <c r="TUH91" s="4"/>
      <c r="TUI91" s="4"/>
      <c r="TUJ91" s="4"/>
      <c r="TUK91" s="4"/>
      <c r="TUL91" s="4"/>
      <c r="TUM91" s="4"/>
      <c r="TUN91" s="4"/>
      <c r="TUO91" s="4"/>
      <c r="TUP91" s="4"/>
      <c r="TUQ91" s="4"/>
      <c r="TUR91" s="4"/>
      <c r="TUS91" s="4"/>
      <c r="TUT91" s="4"/>
      <c r="TUU91" s="4"/>
      <c r="TUV91" s="4"/>
      <c r="TUW91" s="4"/>
      <c r="TUX91" s="4"/>
      <c r="TUY91" s="4"/>
      <c r="TUZ91" s="4"/>
      <c r="TVA91" s="4"/>
      <c r="TVB91" s="4"/>
      <c r="TVC91" s="4"/>
      <c r="TVD91" s="4"/>
      <c r="TVE91" s="4"/>
      <c r="TVF91" s="4"/>
      <c r="TVG91" s="4"/>
      <c r="TVH91" s="4"/>
      <c r="TVI91" s="4"/>
      <c r="TVJ91" s="4"/>
      <c r="TVK91" s="4"/>
      <c r="TVL91" s="4"/>
      <c r="TVM91" s="4"/>
      <c r="TVN91" s="4"/>
      <c r="TVO91" s="4"/>
      <c r="TVP91" s="4"/>
      <c r="TVQ91" s="4"/>
      <c r="TVR91" s="4"/>
      <c r="TVS91" s="4"/>
      <c r="TVT91" s="4"/>
      <c r="TVU91" s="4"/>
      <c r="TVV91" s="4"/>
      <c r="TVW91" s="4"/>
      <c r="TVX91" s="4"/>
      <c r="TVY91" s="4"/>
      <c r="TVZ91" s="4"/>
      <c r="TWA91" s="4"/>
      <c r="TWB91" s="4"/>
      <c r="TWC91" s="4"/>
      <c r="TWD91" s="4"/>
      <c r="TWE91" s="4"/>
      <c r="TWF91" s="4"/>
      <c r="TWG91" s="4"/>
      <c r="TWH91" s="4"/>
      <c r="TWI91" s="4"/>
      <c r="TWJ91" s="4"/>
      <c r="TWK91" s="4"/>
      <c r="TWL91" s="4"/>
      <c r="TWM91" s="4"/>
      <c r="TWN91" s="4"/>
      <c r="TWO91" s="4"/>
      <c r="TWP91" s="4"/>
      <c r="TWQ91" s="4"/>
      <c r="TWR91" s="4"/>
      <c r="TWS91" s="4"/>
      <c r="TWT91" s="4"/>
      <c r="TWU91" s="4"/>
      <c r="TWV91" s="4"/>
      <c r="TWW91" s="4"/>
      <c r="TWX91" s="4"/>
      <c r="TWY91" s="4"/>
      <c r="TWZ91" s="4"/>
      <c r="TXA91" s="4"/>
      <c r="TXB91" s="4"/>
      <c r="TXC91" s="4"/>
      <c r="TXD91" s="4"/>
      <c r="TXE91" s="4"/>
      <c r="TXF91" s="4"/>
      <c r="TXG91" s="4"/>
      <c r="TXH91" s="4"/>
      <c r="TXI91" s="4"/>
      <c r="TXJ91" s="4"/>
      <c r="TXK91" s="4"/>
      <c r="TXL91" s="4"/>
      <c r="TXM91" s="4"/>
      <c r="TXN91" s="4"/>
      <c r="TXO91" s="4"/>
      <c r="TXP91" s="4"/>
      <c r="TXQ91" s="4"/>
      <c r="TXR91" s="4"/>
      <c r="TXS91" s="4"/>
      <c r="TXT91" s="4"/>
      <c r="TXU91" s="4"/>
      <c r="TXV91" s="4"/>
      <c r="TXW91" s="4"/>
      <c r="TXX91" s="4"/>
      <c r="TXY91" s="4"/>
      <c r="TXZ91" s="4"/>
      <c r="TYA91" s="4"/>
      <c r="TYB91" s="4"/>
      <c r="TYC91" s="4"/>
      <c r="TYD91" s="4"/>
      <c r="TYE91" s="4"/>
      <c r="TYF91" s="4"/>
      <c r="TYG91" s="4"/>
      <c r="TYH91" s="4"/>
      <c r="TYI91" s="4"/>
      <c r="TYJ91" s="4"/>
      <c r="TYK91" s="4"/>
      <c r="TYL91" s="4"/>
      <c r="TYM91" s="4"/>
      <c r="TYN91" s="4"/>
      <c r="TYO91" s="4"/>
      <c r="TYP91" s="4"/>
      <c r="TYQ91" s="4"/>
      <c r="TYR91" s="4"/>
      <c r="TYS91" s="4"/>
      <c r="TYT91" s="4"/>
      <c r="TYU91" s="4"/>
      <c r="TYV91" s="4"/>
      <c r="TYW91" s="4"/>
      <c r="TYX91" s="4"/>
      <c r="TYY91" s="4"/>
      <c r="TYZ91" s="4"/>
      <c r="TZA91" s="4"/>
      <c r="TZB91" s="4"/>
      <c r="TZC91" s="4"/>
      <c r="TZD91" s="4"/>
      <c r="TZE91" s="4"/>
      <c r="TZF91" s="4"/>
      <c r="TZG91" s="4"/>
      <c r="TZH91" s="4"/>
      <c r="TZI91" s="4"/>
      <c r="TZJ91" s="4"/>
      <c r="TZK91" s="4"/>
      <c r="TZL91" s="4"/>
      <c r="TZM91" s="4"/>
      <c r="TZN91" s="4"/>
      <c r="TZO91" s="4"/>
      <c r="TZP91" s="4"/>
      <c r="TZQ91" s="4"/>
      <c r="TZR91" s="4"/>
      <c r="TZS91" s="4"/>
      <c r="TZT91" s="4"/>
      <c r="TZU91" s="4"/>
      <c r="TZV91" s="4"/>
      <c r="TZW91" s="4"/>
      <c r="TZX91" s="4"/>
      <c r="TZY91" s="4"/>
      <c r="TZZ91" s="4"/>
      <c r="UAA91" s="4"/>
      <c r="UAB91" s="4"/>
      <c r="UAC91" s="4"/>
      <c r="UAD91" s="4"/>
      <c r="UAE91" s="4"/>
      <c r="UAF91" s="4"/>
      <c r="UAG91" s="4"/>
      <c r="UAH91" s="4"/>
      <c r="UAI91" s="4"/>
      <c r="UAJ91" s="4"/>
      <c r="UAK91" s="4"/>
      <c r="UAL91" s="4"/>
      <c r="UAM91" s="4"/>
      <c r="UAN91" s="4"/>
      <c r="UAO91" s="4"/>
      <c r="UAP91" s="4"/>
      <c r="UAQ91" s="4"/>
      <c r="UAR91" s="4"/>
      <c r="UAS91" s="4"/>
      <c r="UAT91" s="4"/>
      <c r="UAU91" s="4"/>
      <c r="UAV91" s="4"/>
      <c r="UAW91" s="4"/>
      <c r="UAX91" s="4"/>
      <c r="UAY91" s="4"/>
      <c r="UAZ91" s="4"/>
      <c r="UBA91" s="4"/>
      <c r="UBB91" s="4"/>
      <c r="UBC91" s="4"/>
      <c r="UBD91" s="4"/>
      <c r="UBE91" s="4"/>
      <c r="UBF91" s="4"/>
      <c r="UBG91" s="4"/>
      <c r="UBH91" s="4"/>
      <c r="UBI91" s="4"/>
      <c r="UBJ91" s="4"/>
      <c r="UBK91" s="4"/>
      <c r="UBL91" s="4"/>
      <c r="UBM91" s="4"/>
      <c r="UBN91" s="4"/>
      <c r="UBO91" s="4"/>
      <c r="UBP91" s="4"/>
      <c r="UBQ91" s="4"/>
      <c r="UBR91" s="4"/>
      <c r="UBS91" s="4"/>
      <c r="UBT91" s="4"/>
      <c r="UBU91" s="4"/>
      <c r="UBV91" s="4"/>
      <c r="UBW91" s="4"/>
      <c r="UBX91" s="4"/>
      <c r="UBY91" s="4"/>
      <c r="UBZ91" s="4"/>
      <c r="UCA91" s="4"/>
      <c r="UCB91" s="4"/>
      <c r="UCC91" s="4"/>
      <c r="UCD91" s="4"/>
      <c r="UCE91" s="4"/>
      <c r="UCF91" s="4"/>
      <c r="UCG91" s="4"/>
      <c r="UCH91" s="4"/>
      <c r="UCI91" s="4"/>
      <c r="UCJ91" s="4"/>
      <c r="UCK91" s="4"/>
      <c r="UCL91" s="4"/>
      <c r="UCM91" s="4"/>
      <c r="UCN91" s="4"/>
      <c r="UCO91" s="4"/>
      <c r="UCP91" s="4"/>
      <c r="UCQ91" s="4"/>
      <c r="UCR91" s="4"/>
      <c r="UCS91" s="4"/>
      <c r="UCT91" s="4"/>
      <c r="UCU91" s="4"/>
      <c r="UCV91" s="4"/>
      <c r="UCW91" s="4"/>
      <c r="UCX91" s="4"/>
      <c r="UCY91" s="4"/>
      <c r="UCZ91" s="4"/>
      <c r="UDA91" s="4"/>
      <c r="UDB91" s="4"/>
      <c r="UDC91" s="4"/>
      <c r="UDD91" s="4"/>
      <c r="UDE91" s="4"/>
      <c r="UDF91" s="4"/>
      <c r="UDG91" s="4"/>
      <c r="UDH91" s="4"/>
      <c r="UDI91" s="4"/>
      <c r="UDJ91" s="4"/>
      <c r="UDK91" s="4"/>
      <c r="UDL91" s="4"/>
      <c r="UDM91" s="4"/>
      <c r="UDN91" s="4"/>
      <c r="UDO91" s="4"/>
      <c r="UDP91" s="4"/>
      <c r="UDQ91" s="4"/>
      <c r="UDR91" s="4"/>
      <c r="UDS91" s="4"/>
      <c r="UDT91" s="4"/>
      <c r="UDU91" s="4"/>
      <c r="UDV91" s="4"/>
      <c r="UDW91" s="4"/>
      <c r="UDX91" s="4"/>
      <c r="UDY91" s="4"/>
      <c r="UDZ91" s="4"/>
      <c r="UEA91" s="4"/>
      <c r="UEB91" s="4"/>
      <c r="UEC91" s="4"/>
      <c r="UED91" s="4"/>
      <c r="UEE91" s="4"/>
      <c r="UEF91" s="4"/>
      <c r="UEG91" s="4"/>
      <c r="UEH91" s="4"/>
      <c r="UEI91" s="4"/>
      <c r="UEJ91" s="4"/>
      <c r="UEK91" s="4"/>
      <c r="UEL91" s="4"/>
      <c r="UEM91" s="4"/>
      <c r="UEN91" s="4"/>
      <c r="UEO91" s="4"/>
      <c r="UEP91" s="4"/>
      <c r="UEQ91" s="4"/>
      <c r="UER91" s="4"/>
      <c r="UES91" s="4"/>
      <c r="UET91" s="4"/>
      <c r="UEU91" s="4"/>
      <c r="UEV91" s="4"/>
      <c r="UEW91" s="4"/>
      <c r="UEX91" s="4"/>
      <c r="UEY91" s="4"/>
      <c r="UEZ91" s="4"/>
      <c r="UFA91" s="4"/>
      <c r="UFB91" s="4"/>
      <c r="UFC91" s="4"/>
      <c r="UFD91" s="4"/>
      <c r="UFE91" s="4"/>
      <c r="UFF91" s="4"/>
      <c r="UFG91" s="4"/>
      <c r="UFH91" s="4"/>
      <c r="UFI91" s="4"/>
      <c r="UFJ91" s="4"/>
      <c r="UFK91" s="4"/>
      <c r="UFL91" s="4"/>
      <c r="UFM91" s="4"/>
      <c r="UFN91" s="4"/>
      <c r="UFO91" s="4"/>
      <c r="UFP91" s="4"/>
      <c r="UFQ91" s="4"/>
      <c r="UFR91" s="4"/>
      <c r="UFS91" s="4"/>
      <c r="UFT91" s="4"/>
      <c r="UFU91" s="4"/>
      <c r="UFV91" s="4"/>
      <c r="UFW91" s="4"/>
      <c r="UFX91" s="4"/>
      <c r="UFY91" s="4"/>
      <c r="UFZ91" s="4"/>
      <c r="UGA91" s="4"/>
      <c r="UGB91" s="4"/>
      <c r="UGC91" s="4"/>
      <c r="UGD91" s="4"/>
      <c r="UGE91" s="4"/>
      <c r="UGF91" s="4"/>
      <c r="UGG91" s="4"/>
      <c r="UGH91" s="4"/>
      <c r="UGI91" s="4"/>
      <c r="UGJ91" s="4"/>
      <c r="UGK91" s="4"/>
      <c r="UGL91" s="4"/>
      <c r="UGM91" s="4"/>
      <c r="UGN91" s="4"/>
      <c r="UGO91" s="4"/>
      <c r="UGP91" s="4"/>
      <c r="UGQ91" s="4"/>
      <c r="UGR91" s="4"/>
      <c r="UGS91" s="4"/>
      <c r="UGT91" s="4"/>
      <c r="UGU91" s="4"/>
      <c r="UGV91" s="4"/>
      <c r="UGW91" s="4"/>
      <c r="UGX91" s="4"/>
      <c r="UGY91" s="4"/>
      <c r="UGZ91" s="4"/>
      <c r="UHA91" s="4"/>
      <c r="UHB91" s="4"/>
      <c r="UHC91" s="4"/>
      <c r="UHD91" s="4"/>
      <c r="UHE91" s="4"/>
      <c r="UHF91" s="4"/>
      <c r="UHG91" s="4"/>
      <c r="UHH91" s="4"/>
      <c r="UHI91" s="4"/>
      <c r="UHJ91" s="4"/>
      <c r="UHK91" s="4"/>
      <c r="UHL91" s="4"/>
      <c r="UHM91" s="4"/>
      <c r="UHN91" s="4"/>
      <c r="UHO91" s="4"/>
      <c r="UHP91" s="4"/>
      <c r="UHQ91" s="4"/>
      <c r="UHR91" s="4"/>
      <c r="UHS91" s="4"/>
      <c r="UHT91" s="4"/>
      <c r="UHU91" s="4"/>
      <c r="UHV91" s="4"/>
      <c r="UHW91" s="4"/>
      <c r="UHX91" s="4"/>
      <c r="UHY91" s="4"/>
      <c r="UHZ91" s="4"/>
      <c r="UIA91" s="4"/>
      <c r="UIB91" s="4"/>
      <c r="UIC91" s="4"/>
      <c r="UID91" s="4"/>
      <c r="UIE91" s="4"/>
      <c r="UIF91" s="4"/>
      <c r="UIG91" s="4"/>
      <c r="UIH91" s="4"/>
      <c r="UII91" s="4"/>
      <c r="UIJ91" s="4"/>
      <c r="UIK91" s="4"/>
      <c r="UIL91" s="4"/>
      <c r="UIM91" s="4"/>
      <c r="UIN91" s="4"/>
      <c r="UIO91" s="4"/>
      <c r="UIP91" s="4"/>
      <c r="UIQ91" s="4"/>
      <c r="UIR91" s="4"/>
      <c r="UIS91" s="4"/>
      <c r="UIT91" s="4"/>
      <c r="UIU91" s="4"/>
      <c r="UIV91" s="4"/>
      <c r="UIW91" s="4"/>
      <c r="UIX91" s="4"/>
      <c r="UIY91" s="4"/>
      <c r="UIZ91" s="4"/>
      <c r="UJA91" s="4"/>
      <c r="UJB91" s="4"/>
      <c r="UJC91" s="4"/>
      <c r="UJD91" s="4"/>
      <c r="UJE91" s="4"/>
      <c r="UJF91" s="4"/>
      <c r="UJG91" s="4"/>
      <c r="UJH91" s="4"/>
      <c r="UJI91" s="4"/>
      <c r="UJJ91" s="4"/>
      <c r="UJK91" s="4"/>
      <c r="UJL91" s="4"/>
      <c r="UJM91" s="4"/>
      <c r="UJN91" s="4"/>
      <c r="UJO91" s="4"/>
      <c r="UJP91" s="4"/>
      <c r="UJQ91" s="4"/>
      <c r="UJR91" s="4"/>
      <c r="UJS91" s="4"/>
      <c r="UJT91" s="4"/>
      <c r="UJU91" s="4"/>
      <c r="UJV91" s="4"/>
      <c r="UJW91" s="4"/>
      <c r="UJX91" s="4"/>
      <c r="UJY91" s="4"/>
      <c r="UJZ91" s="4"/>
      <c r="UKA91" s="4"/>
      <c r="UKB91" s="4"/>
      <c r="UKC91" s="4"/>
      <c r="UKD91" s="4"/>
      <c r="UKE91" s="4"/>
      <c r="UKF91" s="4"/>
      <c r="UKG91" s="4"/>
      <c r="UKH91" s="4"/>
      <c r="UKI91" s="4"/>
      <c r="UKJ91" s="4"/>
      <c r="UKK91" s="4"/>
      <c r="UKL91" s="4"/>
      <c r="UKM91" s="4"/>
      <c r="UKN91" s="4"/>
      <c r="UKO91" s="4"/>
      <c r="UKP91" s="4"/>
      <c r="UKQ91" s="4"/>
      <c r="UKR91" s="4"/>
      <c r="UKS91" s="4"/>
      <c r="UKT91" s="4"/>
      <c r="UKU91" s="4"/>
      <c r="UKV91" s="4"/>
      <c r="UKW91" s="4"/>
      <c r="UKX91" s="4"/>
      <c r="UKY91" s="4"/>
      <c r="UKZ91" s="4"/>
      <c r="ULA91" s="4"/>
      <c r="ULB91" s="4"/>
      <c r="ULC91" s="4"/>
      <c r="ULD91" s="4"/>
      <c r="ULE91" s="4"/>
      <c r="ULF91" s="4"/>
      <c r="ULG91" s="4"/>
      <c r="ULH91" s="4"/>
      <c r="ULI91" s="4"/>
      <c r="ULJ91" s="4"/>
      <c r="ULK91" s="4"/>
      <c r="ULL91" s="4"/>
      <c r="ULM91" s="4"/>
      <c r="ULN91" s="4"/>
      <c r="ULO91" s="4"/>
      <c r="ULP91" s="4"/>
      <c r="ULQ91" s="4"/>
      <c r="ULR91" s="4"/>
      <c r="ULS91" s="4"/>
      <c r="ULT91" s="4"/>
      <c r="ULU91" s="4"/>
      <c r="ULV91" s="4"/>
      <c r="ULW91" s="4"/>
      <c r="ULX91" s="4"/>
      <c r="ULY91" s="4"/>
      <c r="ULZ91" s="4"/>
      <c r="UMA91" s="4"/>
      <c r="UMB91" s="4"/>
      <c r="UMC91" s="4"/>
      <c r="UMD91" s="4"/>
      <c r="UME91" s="4"/>
      <c r="UMF91" s="4"/>
      <c r="UMG91" s="4"/>
      <c r="UMH91" s="4"/>
      <c r="UMI91" s="4"/>
      <c r="UMJ91" s="4"/>
      <c r="UMK91" s="4"/>
      <c r="UML91" s="4"/>
      <c r="UMM91" s="4"/>
      <c r="UMN91" s="4"/>
      <c r="UMO91" s="4"/>
      <c r="UMP91" s="4"/>
      <c r="UMQ91" s="4"/>
      <c r="UMR91" s="4"/>
      <c r="UMS91" s="4"/>
      <c r="UMT91" s="4"/>
      <c r="UMU91" s="4"/>
      <c r="UMV91" s="4"/>
      <c r="UMW91" s="4"/>
      <c r="UMX91" s="4"/>
      <c r="UMY91" s="4"/>
      <c r="UMZ91" s="4"/>
      <c r="UNA91" s="4"/>
      <c r="UNB91" s="4"/>
      <c r="UNC91" s="4"/>
      <c r="UND91" s="4"/>
      <c r="UNE91" s="4"/>
      <c r="UNF91" s="4"/>
      <c r="UNG91" s="4"/>
      <c r="UNH91" s="4"/>
      <c r="UNI91" s="4"/>
      <c r="UNJ91" s="4"/>
      <c r="UNK91" s="4"/>
      <c r="UNL91" s="4"/>
      <c r="UNM91" s="4"/>
      <c r="UNN91" s="4"/>
      <c r="UNO91" s="4"/>
      <c r="UNP91" s="4"/>
      <c r="UNQ91" s="4"/>
      <c r="UNR91" s="4"/>
      <c r="UNS91" s="4"/>
      <c r="UNT91" s="4"/>
      <c r="UNU91" s="4"/>
      <c r="UNV91" s="4"/>
      <c r="UNW91" s="4"/>
      <c r="UNX91" s="4"/>
      <c r="UNY91" s="4"/>
      <c r="UNZ91" s="4"/>
      <c r="UOA91" s="4"/>
      <c r="UOB91" s="4"/>
      <c r="UOC91" s="4"/>
      <c r="UOD91" s="4"/>
      <c r="UOE91" s="4"/>
      <c r="UOF91" s="4"/>
      <c r="UOG91" s="4"/>
      <c r="UOH91" s="4"/>
      <c r="UOI91" s="4"/>
      <c r="UOJ91" s="4"/>
      <c r="UOK91" s="4"/>
      <c r="UOL91" s="4"/>
      <c r="UOM91" s="4"/>
      <c r="UON91" s="4"/>
      <c r="UOO91" s="4"/>
      <c r="UOP91" s="4"/>
      <c r="UOQ91" s="4"/>
      <c r="UOR91" s="4"/>
      <c r="UOS91" s="4"/>
      <c r="UOT91" s="4"/>
      <c r="UOU91" s="4"/>
      <c r="UOV91" s="4"/>
      <c r="UOW91" s="4"/>
      <c r="UOX91" s="4"/>
      <c r="UOY91" s="4"/>
      <c r="UOZ91" s="4"/>
      <c r="UPA91" s="4"/>
      <c r="UPB91" s="4"/>
      <c r="UPC91" s="4"/>
      <c r="UPD91" s="4"/>
      <c r="UPE91" s="4"/>
      <c r="UPF91" s="4"/>
      <c r="UPG91" s="4"/>
      <c r="UPH91" s="4"/>
      <c r="UPI91" s="4"/>
      <c r="UPJ91" s="4"/>
      <c r="UPK91" s="4"/>
      <c r="UPL91" s="4"/>
      <c r="UPM91" s="4"/>
      <c r="UPN91" s="4"/>
      <c r="UPO91" s="4"/>
      <c r="UPP91" s="4"/>
      <c r="UPQ91" s="4"/>
      <c r="UPR91" s="4"/>
      <c r="UPS91" s="4"/>
      <c r="UPT91" s="4"/>
      <c r="UPU91" s="4"/>
      <c r="UPV91" s="4"/>
      <c r="UPW91" s="4"/>
      <c r="UPX91" s="4"/>
      <c r="UPY91" s="4"/>
      <c r="UPZ91" s="4"/>
      <c r="UQA91" s="4"/>
      <c r="UQB91" s="4"/>
      <c r="UQC91" s="4"/>
      <c r="UQD91" s="4"/>
      <c r="UQE91" s="4"/>
      <c r="UQF91" s="4"/>
      <c r="UQG91" s="4"/>
      <c r="UQH91" s="4"/>
      <c r="UQI91" s="4"/>
      <c r="UQJ91" s="4"/>
      <c r="UQK91" s="4"/>
      <c r="UQL91" s="4"/>
      <c r="UQM91" s="4"/>
      <c r="UQN91" s="4"/>
      <c r="UQO91" s="4"/>
      <c r="UQP91" s="4"/>
      <c r="UQQ91" s="4"/>
      <c r="UQR91" s="4"/>
      <c r="UQS91" s="4"/>
      <c r="UQT91" s="4"/>
      <c r="UQU91" s="4"/>
      <c r="UQV91" s="4"/>
      <c r="UQW91" s="4"/>
      <c r="UQX91" s="4"/>
      <c r="UQY91" s="4"/>
      <c r="UQZ91" s="4"/>
      <c r="URA91" s="4"/>
      <c r="URB91" s="4"/>
      <c r="URC91" s="4"/>
      <c r="URD91" s="4"/>
      <c r="URE91" s="4"/>
      <c r="URF91" s="4"/>
      <c r="URG91" s="4"/>
      <c r="URH91" s="4"/>
      <c r="URI91" s="4"/>
      <c r="URJ91" s="4"/>
      <c r="URK91" s="4"/>
      <c r="URL91" s="4"/>
      <c r="URM91" s="4"/>
      <c r="URN91" s="4"/>
      <c r="URO91" s="4"/>
      <c r="URP91" s="4"/>
      <c r="URQ91" s="4"/>
      <c r="URR91" s="4"/>
      <c r="URS91" s="4"/>
      <c r="URT91" s="4"/>
      <c r="URU91" s="4"/>
      <c r="URV91" s="4"/>
      <c r="URW91" s="4"/>
      <c r="URX91" s="4"/>
      <c r="URY91" s="4"/>
      <c r="URZ91" s="4"/>
      <c r="USA91" s="4"/>
      <c r="USB91" s="4"/>
      <c r="USC91" s="4"/>
      <c r="USD91" s="4"/>
      <c r="USE91" s="4"/>
      <c r="USF91" s="4"/>
      <c r="USG91" s="4"/>
      <c r="USH91" s="4"/>
      <c r="USI91" s="4"/>
      <c r="USJ91" s="4"/>
      <c r="USK91" s="4"/>
      <c r="USL91" s="4"/>
      <c r="USM91" s="4"/>
      <c r="USN91" s="4"/>
      <c r="USO91" s="4"/>
      <c r="USP91" s="4"/>
      <c r="USQ91" s="4"/>
      <c r="USR91" s="4"/>
      <c r="USS91" s="4"/>
      <c r="UST91" s="4"/>
      <c r="USU91" s="4"/>
      <c r="USV91" s="4"/>
      <c r="USW91" s="4"/>
      <c r="USX91" s="4"/>
      <c r="USY91" s="4"/>
      <c r="USZ91" s="4"/>
      <c r="UTA91" s="4"/>
      <c r="UTB91" s="4"/>
      <c r="UTC91" s="4"/>
      <c r="UTD91" s="4"/>
      <c r="UTE91" s="4"/>
      <c r="UTF91" s="4"/>
      <c r="UTG91" s="4"/>
      <c r="UTH91" s="4"/>
      <c r="UTI91" s="4"/>
      <c r="UTJ91" s="4"/>
      <c r="UTK91" s="4"/>
      <c r="UTL91" s="4"/>
      <c r="UTM91" s="4"/>
      <c r="UTN91" s="4"/>
      <c r="UTO91" s="4"/>
      <c r="UTP91" s="4"/>
      <c r="UTQ91" s="4"/>
      <c r="UTR91" s="4"/>
      <c r="UTS91" s="4"/>
      <c r="UTT91" s="4"/>
      <c r="UTU91" s="4"/>
      <c r="UTV91" s="4"/>
      <c r="UTW91" s="4"/>
      <c r="UTX91" s="4"/>
      <c r="UTY91" s="4"/>
      <c r="UTZ91" s="4"/>
      <c r="UUA91" s="4"/>
      <c r="UUB91" s="4"/>
      <c r="UUC91" s="4"/>
      <c r="UUD91" s="4"/>
      <c r="UUE91" s="4"/>
      <c r="UUF91" s="4"/>
      <c r="UUG91" s="4"/>
      <c r="UUH91" s="4"/>
      <c r="UUI91" s="4"/>
      <c r="UUJ91" s="4"/>
      <c r="UUK91" s="4"/>
      <c r="UUL91" s="4"/>
      <c r="UUM91" s="4"/>
      <c r="UUN91" s="4"/>
      <c r="UUO91" s="4"/>
      <c r="UUP91" s="4"/>
      <c r="UUQ91" s="4"/>
      <c r="UUR91" s="4"/>
      <c r="UUS91" s="4"/>
      <c r="UUT91" s="4"/>
      <c r="UUU91" s="4"/>
      <c r="UUV91" s="4"/>
      <c r="UUW91" s="4"/>
      <c r="UUX91" s="4"/>
      <c r="UUY91" s="4"/>
      <c r="UUZ91" s="4"/>
      <c r="UVA91" s="4"/>
      <c r="UVB91" s="4"/>
      <c r="UVC91" s="4"/>
      <c r="UVD91" s="4"/>
      <c r="UVE91" s="4"/>
      <c r="UVF91" s="4"/>
      <c r="UVG91" s="4"/>
      <c r="UVH91" s="4"/>
      <c r="UVI91" s="4"/>
      <c r="UVJ91" s="4"/>
      <c r="UVK91" s="4"/>
      <c r="UVL91" s="4"/>
      <c r="UVM91" s="4"/>
      <c r="UVN91" s="4"/>
      <c r="UVO91" s="4"/>
      <c r="UVP91" s="4"/>
      <c r="UVQ91" s="4"/>
      <c r="UVR91" s="4"/>
      <c r="UVS91" s="4"/>
      <c r="UVT91" s="4"/>
      <c r="UVU91" s="4"/>
      <c r="UVV91" s="4"/>
      <c r="UVW91" s="4"/>
      <c r="UVX91" s="4"/>
      <c r="UVY91" s="4"/>
      <c r="UVZ91" s="4"/>
      <c r="UWA91" s="4"/>
      <c r="UWB91" s="4"/>
      <c r="UWC91" s="4"/>
      <c r="UWD91" s="4"/>
      <c r="UWE91" s="4"/>
      <c r="UWF91" s="4"/>
      <c r="UWG91" s="4"/>
      <c r="UWH91" s="4"/>
      <c r="UWI91" s="4"/>
      <c r="UWJ91" s="4"/>
      <c r="UWK91" s="4"/>
      <c r="UWL91" s="4"/>
      <c r="UWM91" s="4"/>
      <c r="UWN91" s="4"/>
      <c r="UWO91" s="4"/>
      <c r="UWP91" s="4"/>
      <c r="UWQ91" s="4"/>
      <c r="UWR91" s="4"/>
      <c r="UWS91" s="4"/>
      <c r="UWT91" s="4"/>
      <c r="UWU91" s="4"/>
      <c r="UWV91" s="4"/>
      <c r="UWW91" s="4"/>
      <c r="UWX91" s="4"/>
      <c r="UWY91" s="4"/>
      <c r="UWZ91" s="4"/>
      <c r="UXA91" s="4"/>
      <c r="UXB91" s="4"/>
      <c r="UXC91" s="4"/>
      <c r="UXD91" s="4"/>
      <c r="UXE91" s="4"/>
      <c r="UXF91" s="4"/>
      <c r="UXG91" s="4"/>
      <c r="UXH91" s="4"/>
      <c r="UXI91" s="4"/>
      <c r="UXJ91" s="4"/>
      <c r="UXK91" s="4"/>
      <c r="UXL91" s="4"/>
      <c r="UXM91" s="4"/>
      <c r="UXN91" s="4"/>
      <c r="UXO91" s="4"/>
      <c r="UXP91" s="4"/>
      <c r="UXQ91" s="4"/>
      <c r="UXR91" s="4"/>
      <c r="UXS91" s="4"/>
      <c r="UXT91" s="4"/>
      <c r="UXU91" s="4"/>
      <c r="UXV91" s="4"/>
      <c r="UXW91" s="4"/>
      <c r="UXX91" s="4"/>
      <c r="UXY91" s="4"/>
      <c r="UXZ91" s="4"/>
      <c r="UYA91" s="4"/>
      <c r="UYB91" s="4"/>
      <c r="UYC91" s="4"/>
      <c r="UYD91" s="4"/>
      <c r="UYE91" s="4"/>
      <c r="UYF91" s="4"/>
      <c r="UYG91" s="4"/>
      <c r="UYH91" s="4"/>
      <c r="UYI91" s="4"/>
      <c r="UYJ91" s="4"/>
      <c r="UYK91" s="4"/>
      <c r="UYL91" s="4"/>
      <c r="UYM91" s="4"/>
      <c r="UYN91" s="4"/>
      <c r="UYO91" s="4"/>
      <c r="UYP91" s="4"/>
      <c r="UYQ91" s="4"/>
      <c r="UYR91" s="4"/>
      <c r="UYS91" s="4"/>
      <c r="UYT91" s="4"/>
      <c r="UYU91" s="4"/>
      <c r="UYV91" s="4"/>
      <c r="UYW91" s="4"/>
      <c r="UYX91" s="4"/>
      <c r="UYY91" s="4"/>
      <c r="UYZ91" s="4"/>
      <c r="UZA91" s="4"/>
      <c r="UZB91" s="4"/>
      <c r="UZC91" s="4"/>
      <c r="UZD91" s="4"/>
      <c r="UZE91" s="4"/>
      <c r="UZF91" s="4"/>
      <c r="UZG91" s="4"/>
      <c r="UZH91" s="4"/>
      <c r="UZI91" s="4"/>
      <c r="UZJ91" s="4"/>
      <c r="UZK91" s="4"/>
      <c r="UZL91" s="4"/>
      <c r="UZM91" s="4"/>
      <c r="UZN91" s="4"/>
      <c r="UZO91" s="4"/>
      <c r="UZP91" s="4"/>
      <c r="UZQ91" s="4"/>
      <c r="UZR91" s="4"/>
      <c r="UZS91" s="4"/>
      <c r="UZT91" s="4"/>
      <c r="UZU91" s="4"/>
      <c r="UZV91" s="4"/>
      <c r="UZW91" s="4"/>
      <c r="UZX91" s="4"/>
      <c r="UZY91" s="4"/>
      <c r="UZZ91" s="4"/>
      <c r="VAA91" s="4"/>
      <c r="VAB91" s="4"/>
      <c r="VAC91" s="4"/>
      <c r="VAD91" s="4"/>
      <c r="VAE91" s="4"/>
      <c r="VAF91" s="4"/>
      <c r="VAG91" s="4"/>
      <c r="VAH91" s="4"/>
      <c r="VAI91" s="4"/>
      <c r="VAJ91" s="4"/>
      <c r="VAK91" s="4"/>
      <c r="VAL91" s="4"/>
      <c r="VAM91" s="4"/>
      <c r="VAN91" s="4"/>
      <c r="VAO91" s="4"/>
      <c r="VAP91" s="4"/>
      <c r="VAQ91" s="4"/>
      <c r="VAR91" s="4"/>
      <c r="VAS91" s="4"/>
      <c r="VAT91" s="4"/>
      <c r="VAU91" s="4"/>
      <c r="VAV91" s="4"/>
      <c r="VAW91" s="4"/>
      <c r="VAX91" s="4"/>
      <c r="VAY91" s="4"/>
      <c r="VAZ91" s="4"/>
      <c r="VBA91" s="4"/>
      <c r="VBB91" s="4"/>
      <c r="VBC91" s="4"/>
      <c r="VBD91" s="4"/>
      <c r="VBE91" s="4"/>
      <c r="VBF91" s="4"/>
      <c r="VBG91" s="4"/>
      <c r="VBH91" s="4"/>
      <c r="VBI91" s="4"/>
      <c r="VBJ91" s="4"/>
      <c r="VBK91" s="4"/>
      <c r="VBL91" s="4"/>
      <c r="VBM91" s="4"/>
      <c r="VBN91" s="4"/>
      <c r="VBO91" s="4"/>
      <c r="VBP91" s="4"/>
      <c r="VBQ91" s="4"/>
      <c r="VBR91" s="4"/>
      <c r="VBS91" s="4"/>
      <c r="VBT91" s="4"/>
      <c r="VBU91" s="4"/>
      <c r="VBV91" s="4"/>
      <c r="VBW91" s="4"/>
      <c r="VBX91" s="4"/>
      <c r="VBY91" s="4"/>
      <c r="VBZ91" s="4"/>
      <c r="VCA91" s="4"/>
      <c r="VCB91" s="4"/>
      <c r="VCC91" s="4"/>
      <c r="VCD91" s="4"/>
      <c r="VCE91" s="4"/>
      <c r="VCF91" s="4"/>
      <c r="VCG91" s="4"/>
      <c r="VCH91" s="4"/>
      <c r="VCI91" s="4"/>
      <c r="VCJ91" s="4"/>
      <c r="VCK91" s="4"/>
      <c r="VCL91" s="4"/>
      <c r="VCM91" s="4"/>
      <c r="VCN91" s="4"/>
      <c r="VCO91" s="4"/>
      <c r="VCP91" s="4"/>
      <c r="VCQ91" s="4"/>
      <c r="VCR91" s="4"/>
      <c r="VCS91" s="4"/>
      <c r="VCT91" s="4"/>
      <c r="VCU91" s="4"/>
      <c r="VCV91" s="4"/>
      <c r="VCW91" s="4"/>
      <c r="VCX91" s="4"/>
      <c r="VCY91" s="4"/>
      <c r="VCZ91" s="4"/>
      <c r="VDA91" s="4"/>
      <c r="VDB91" s="4"/>
      <c r="VDC91" s="4"/>
      <c r="VDD91" s="4"/>
      <c r="VDE91" s="4"/>
      <c r="VDF91" s="4"/>
      <c r="VDG91" s="4"/>
      <c r="VDH91" s="4"/>
      <c r="VDI91" s="4"/>
      <c r="VDJ91" s="4"/>
      <c r="VDK91" s="4"/>
      <c r="VDL91" s="4"/>
      <c r="VDM91" s="4"/>
      <c r="VDN91" s="4"/>
      <c r="VDO91" s="4"/>
      <c r="VDP91" s="4"/>
      <c r="VDQ91" s="4"/>
      <c r="VDR91" s="4"/>
      <c r="VDS91" s="4"/>
      <c r="VDT91" s="4"/>
      <c r="VDU91" s="4"/>
      <c r="VDV91" s="4"/>
      <c r="VDW91" s="4"/>
      <c r="VDX91" s="4"/>
      <c r="VDY91" s="4"/>
      <c r="VDZ91" s="4"/>
      <c r="VEA91" s="4"/>
      <c r="VEB91" s="4"/>
      <c r="VEC91" s="4"/>
      <c r="VED91" s="4"/>
      <c r="VEE91" s="4"/>
      <c r="VEF91" s="4"/>
      <c r="VEG91" s="4"/>
      <c r="VEH91" s="4"/>
      <c r="VEI91" s="4"/>
      <c r="VEJ91" s="4"/>
      <c r="VEK91" s="4"/>
      <c r="VEL91" s="4"/>
      <c r="VEM91" s="4"/>
      <c r="VEN91" s="4"/>
      <c r="VEO91" s="4"/>
      <c r="VEP91" s="4"/>
      <c r="VEQ91" s="4"/>
      <c r="VER91" s="4"/>
      <c r="VES91" s="4"/>
      <c r="VET91" s="4"/>
      <c r="VEU91" s="4"/>
      <c r="VEV91" s="4"/>
      <c r="VEW91" s="4"/>
      <c r="VEX91" s="4"/>
      <c r="VEY91" s="4"/>
      <c r="VEZ91" s="4"/>
      <c r="VFA91" s="4"/>
      <c r="VFB91" s="4"/>
      <c r="VFC91" s="4"/>
      <c r="VFD91" s="4"/>
      <c r="VFE91" s="4"/>
      <c r="VFF91" s="4"/>
      <c r="VFG91" s="4"/>
      <c r="VFH91" s="4"/>
      <c r="VFI91" s="4"/>
      <c r="VFJ91" s="4"/>
      <c r="VFK91" s="4"/>
      <c r="VFL91" s="4"/>
      <c r="VFM91" s="4"/>
      <c r="VFN91" s="4"/>
      <c r="VFO91" s="4"/>
      <c r="VFP91" s="4"/>
      <c r="VFQ91" s="4"/>
      <c r="VFR91" s="4"/>
      <c r="VFS91" s="4"/>
      <c r="VFT91" s="4"/>
      <c r="VFU91" s="4"/>
      <c r="VFV91" s="4"/>
      <c r="VFW91" s="4"/>
      <c r="VFX91" s="4"/>
      <c r="VFY91" s="4"/>
      <c r="VFZ91" s="4"/>
      <c r="VGA91" s="4"/>
      <c r="VGB91" s="4"/>
      <c r="VGC91" s="4"/>
      <c r="VGD91" s="4"/>
      <c r="VGE91" s="4"/>
      <c r="VGF91" s="4"/>
      <c r="VGG91" s="4"/>
      <c r="VGH91" s="4"/>
      <c r="VGI91" s="4"/>
      <c r="VGJ91" s="4"/>
      <c r="VGK91" s="4"/>
      <c r="VGL91" s="4"/>
      <c r="VGM91" s="4"/>
      <c r="VGN91" s="4"/>
      <c r="VGO91" s="4"/>
      <c r="VGP91" s="4"/>
      <c r="VGQ91" s="4"/>
      <c r="VGR91" s="4"/>
      <c r="VGS91" s="4"/>
      <c r="VGT91" s="4"/>
      <c r="VGU91" s="4"/>
      <c r="VGV91" s="4"/>
      <c r="VGW91" s="4"/>
      <c r="VGX91" s="4"/>
      <c r="VGY91" s="4"/>
      <c r="VGZ91" s="4"/>
      <c r="VHA91" s="4"/>
      <c r="VHB91" s="4"/>
      <c r="VHC91" s="4"/>
      <c r="VHD91" s="4"/>
      <c r="VHE91" s="4"/>
      <c r="VHF91" s="4"/>
      <c r="VHG91" s="4"/>
      <c r="VHH91" s="4"/>
      <c r="VHI91" s="4"/>
      <c r="VHJ91" s="4"/>
      <c r="VHK91" s="4"/>
      <c r="VHL91" s="4"/>
      <c r="VHM91" s="4"/>
      <c r="VHN91" s="4"/>
      <c r="VHO91" s="4"/>
      <c r="VHP91" s="4"/>
      <c r="VHQ91" s="4"/>
      <c r="VHR91" s="4"/>
      <c r="VHS91" s="4"/>
      <c r="VHT91" s="4"/>
      <c r="VHU91" s="4"/>
      <c r="VHV91" s="4"/>
      <c r="VHW91" s="4"/>
      <c r="VHX91" s="4"/>
      <c r="VHY91" s="4"/>
      <c r="VHZ91" s="4"/>
      <c r="VIA91" s="4"/>
      <c r="VIB91" s="4"/>
      <c r="VIC91" s="4"/>
      <c r="VID91" s="4"/>
      <c r="VIE91" s="4"/>
      <c r="VIF91" s="4"/>
      <c r="VIG91" s="4"/>
      <c r="VIH91" s="4"/>
      <c r="VII91" s="4"/>
      <c r="VIJ91" s="4"/>
      <c r="VIK91" s="4"/>
      <c r="VIL91" s="4"/>
      <c r="VIM91" s="4"/>
      <c r="VIN91" s="4"/>
      <c r="VIO91" s="4"/>
      <c r="VIP91" s="4"/>
      <c r="VIQ91" s="4"/>
      <c r="VIR91" s="4"/>
      <c r="VIS91" s="4"/>
      <c r="VIT91" s="4"/>
      <c r="VIU91" s="4"/>
      <c r="VIV91" s="4"/>
      <c r="VIW91" s="4"/>
      <c r="VIX91" s="4"/>
      <c r="VIY91" s="4"/>
      <c r="VIZ91" s="4"/>
      <c r="VJA91" s="4"/>
      <c r="VJB91" s="4"/>
      <c r="VJC91" s="4"/>
      <c r="VJD91" s="4"/>
      <c r="VJE91" s="4"/>
      <c r="VJF91" s="4"/>
      <c r="VJG91" s="4"/>
      <c r="VJH91" s="4"/>
      <c r="VJI91" s="4"/>
      <c r="VJJ91" s="4"/>
      <c r="VJK91" s="4"/>
      <c r="VJL91" s="4"/>
      <c r="VJM91" s="4"/>
      <c r="VJN91" s="4"/>
      <c r="VJO91" s="4"/>
      <c r="VJP91" s="4"/>
      <c r="VJQ91" s="4"/>
      <c r="VJR91" s="4"/>
      <c r="VJS91" s="4"/>
      <c r="VJT91" s="4"/>
      <c r="VJU91" s="4"/>
      <c r="VJV91" s="4"/>
      <c r="VJW91" s="4"/>
      <c r="VJX91" s="4"/>
      <c r="VJY91" s="4"/>
      <c r="VJZ91" s="4"/>
      <c r="VKA91" s="4"/>
      <c r="VKB91" s="4"/>
      <c r="VKC91" s="4"/>
      <c r="VKD91" s="4"/>
      <c r="VKE91" s="4"/>
      <c r="VKF91" s="4"/>
      <c r="VKG91" s="4"/>
      <c r="VKH91" s="4"/>
      <c r="VKI91" s="4"/>
      <c r="VKJ91" s="4"/>
      <c r="VKK91" s="4"/>
      <c r="VKL91" s="4"/>
      <c r="VKM91" s="4"/>
      <c r="VKN91" s="4"/>
      <c r="VKO91" s="4"/>
      <c r="VKP91" s="4"/>
      <c r="VKQ91" s="4"/>
      <c r="VKR91" s="4"/>
      <c r="VKS91" s="4"/>
      <c r="VKT91" s="4"/>
      <c r="VKU91" s="4"/>
      <c r="VKV91" s="4"/>
      <c r="VKW91" s="4"/>
      <c r="VKX91" s="4"/>
      <c r="VKY91" s="4"/>
      <c r="VKZ91" s="4"/>
      <c r="VLA91" s="4"/>
      <c r="VLB91" s="4"/>
      <c r="VLC91" s="4"/>
      <c r="VLD91" s="4"/>
      <c r="VLE91" s="4"/>
      <c r="VLF91" s="4"/>
      <c r="VLG91" s="4"/>
      <c r="VLH91" s="4"/>
      <c r="VLI91" s="4"/>
      <c r="VLJ91" s="4"/>
      <c r="VLK91" s="4"/>
      <c r="VLL91" s="4"/>
      <c r="VLM91" s="4"/>
      <c r="VLN91" s="4"/>
      <c r="VLO91" s="4"/>
      <c r="VLP91" s="4"/>
      <c r="VLQ91" s="4"/>
      <c r="VLR91" s="4"/>
      <c r="VLS91" s="4"/>
      <c r="VLT91" s="4"/>
      <c r="VLU91" s="4"/>
      <c r="VLV91" s="4"/>
      <c r="VLW91" s="4"/>
      <c r="VLX91" s="4"/>
      <c r="VLY91" s="4"/>
      <c r="VLZ91" s="4"/>
      <c r="VMA91" s="4"/>
      <c r="VMB91" s="4"/>
      <c r="VMC91" s="4"/>
      <c r="VMD91" s="4"/>
      <c r="VME91" s="4"/>
      <c r="VMF91" s="4"/>
      <c r="VMG91" s="4"/>
      <c r="VMH91" s="4"/>
      <c r="VMI91" s="4"/>
      <c r="VMJ91" s="4"/>
      <c r="VMK91" s="4"/>
      <c r="VML91" s="4"/>
      <c r="VMM91" s="4"/>
      <c r="VMN91" s="4"/>
      <c r="VMO91" s="4"/>
      <c r="VMP91" s="4"/>
      <c r="VMQ91" s="4"/>
      <c r="VMR91" s="4"/>
      <c r="VMS91" s="4"/>
      <c r="VMT91" s="4"/>
      <c r="VMU91" s="4"/>
      <c r="VMV91" s="4"/>
      <c r="VMW91" s="4"/>
      <c r="VMX91" s="4"/>
      <c r="VMY91" s="4"/>
      <c r="VMZ91" s="4"/>
      <c r="VNA91" s="4"/>
      <c r="VNB91" s="4"/>
      <c r="VNC91" s="4"/>
      <c r="VND91" s="4"/>
      <c r="VNE91" s="4"/>
      <c r="VNF91" s="4"/>
      <c r="VNG91" s="4"/>
      <c r="VNH91" s="4"/>
      <c r="VNI91" s="4"/>
      <c r="VNJ91" s="4"/>
      <c r="VNK91" s="4"/>
      <c r="VNL91" s="4"/>
      <c r="VNM91" s="4"/>
      <c r="VNN91" s="4"/>
      <c r="VNO91" s="4"/>
      <c r="VNP91" s="4"/>
      <c r="VNQ91" s="4"/>
      <c r="VNR91" s="4"/>
      <c r="VNS91" s="4"/>
      <c r="VNT91" s="4"/>
      <c r="VNU91" s="4"/>
      <c r="VNV91" s="4"/>
      <c r="VNW91" s="4"/>
      <c r="VNX91" s="4"/>
      <c r="VNY91" s="4"/>
      <c r="VNZ91" s="4"/>
      <c r="VOA91" s="4"/>
      <c r="VOB91" s="4"/>
      <c r="VOC91" s="4"/>
      <c r="VOD91" s="4"/>
      <c r="VOE91" s="4"/>
      <c r="VOF91" s="4"/>
      <c r="VOG91" s="4"/>
      <c r="VOH91" s="4"/>
      <c r="VOI91" s="4"/>
      <c r="VOJ91" s="4"/>
      <c r="VOK91" s="4"/>
      <c r="VOL91" s="4"/>
      <c r="VOM91" s="4"/>
      <c r="VON91" s="4"/>
      <c r="VOO91" s="4"/>
      <c r="VOP91" s="4"/>
      <c r="VOQ91" s="4"/>
      <c r="VOR91" s="4"/>
      <c r="VOS91" s="4"/>
      <c r="VOT91" s="4"/>
      <c r="VOU91" s="4"/>
      <c r="VOV91" s="4"/>
      <c r="VOW91" s="4"/>
      <c r="VOX91" s="4"/>
      <c r="VOY91" s="4"/>
      <c r="VOZ91" s="4"/>
      <c r="VPA91" s="4"/>
      <c r="VPB91" s="4"/>
      <c r="VPC91" s="4"/>
      <c r="VPD91" s="4"/>
      <c r="VPE91" s="4"/>
      <c r="VPF91" s="4"/>
      <c r="VPG91" s="4"/>
      <c r="VPH91" s="4"/>
      <c r="VPI91" s="4"/>
      <c r="VPJ91" s="4"/>
      <c r="VPK91" s="4"/>
      <c r="VPL91" s="4"/>
      <c r="VPM91" s="4"/>
      <c r="VPN91" s="4"/>
      <c r="VPO91" s="4"/>
      <c r="VPP91" s="4"/>
      <c r="VPQ91" s="4"/>
      <c r="VPR91" s="4"/>
      <c r="VPS91" s="4"/>
      <c r="VPT91" s="4"/>
      <c r="VPU91" s="4"/>
      <c r="VPV91" s="4"/>
      <c r="VPW91" s="4"/>
      <c r="VPX91" s="4"/>
      <c r="VPY91" s="4"/>
      <c r="VPZ91" s="4"/>
      <c r="VQA91" s="4"/>
      <c r="VQB91" s="4"/>
      <c r="VQC91" s="4"/>
      <c r="VQD91" s="4"/>
      <c r="VQE91" s="4"/>
      <c r="VQF91" s="4"/>
      <c r="VQG91" s="4"/>
      <c r="VQH91" s="4"/>
      <c r="VQI91" s="4"/>
      <c r="VQJ91" s="4"/>
      <c r="VQK91" s="4"/>
      <c r="VQL91" s="4"/>
      <c r="VQM91" s="4"/>
      <c r="VQN91" s="4"/>
      <c r="VQO91" s="4"/>
      <c r="VQP91" s="4"/>
      <c r="VQQ91" s="4"/>
      <c r="VQR91" s="4"/>
      <c r="VQS91" s="4"/>
      <c r="VQT91" s="4"/>
      <c r="VQU91" s="4"/>
      <c r="VQV91" s="4"/>
      <c r="VQW91" s="4"/>
      <c r="VQX91" s="4"/>
      <c r="VQY91" s="4"/>
      <c r="VQZ91" s="4"/>
      <c r="VRA91" s="4"/>
      <c r="VRB91" s="4"/>
      <c r="VRC91" s="4"/>
      <c r="VRD91" s="4"/>
      <c r="VRE91" s="4"/>
      <c r="VRF91" s="4"/>
      <c r="VRG91" s="4"/>
      <c r="VRH91" s="4"/>
      <c r="VRI91" s="4"/>
      <c r="VRJ91" s="4"/>
      <c r="VRK91" s="4"/>
      <c r="VRL91" s="4"/>
      <c r="VRM91" s="4"/>
      <c r="VRN91" s="4"/>
      <c r="VRO91" s="4"/>
      <c r="VRP91" s="4"/>
      <c r="VRQ91" s="4"/>
      <c r="VRR91" s="4"/>
      <c r="VRS91" s="4"/>
      <c r="VRT91" s="4"/>
      <c r="VRU91" s="4"/>
      <c r="VRV91" s="4"/>
      <c r="VRW91" s="4"/>
      <c r="VRX91" s="4"/>
      <c r="VRY91" s="4"/>
      <c r="VRZ91" s="4"/>
      <c r="VSA91" s="4"/>
      <c r="VSB91" s="4"/>
      <c r="VSC91" s="4"/>
      <c r="VSD91" s="4"/>
      <c r="VSE91" s="4"/>
      <c r="VSF91" s="4"/>
      <c r="VSG91" s="4"/>
      <c r="VSH91" s="4"/>
      <c r="VSI91" s="4"/>
      <c r="VSJ91" s="4"/>
      <c r="VSK91" s="4"/>
      <c r="VSL91" s="4"/>
      <c r="VSM91" s="4"/>
      <c r="VSN91" s="4"/>
      <c r="VSO91" s="4"/>
      <c r="VSP91" s="4"/>
      <c r="VSQ91" s="4"/>
      <c r="VSR91" s="4"/>
      <c r="VSS91" s="4"/>
      <c r="VST91" s="4"/>
      <c r="VSU91" s="4"/>
      <c r="VSV91" s="4"/>
      <c r="VSW91" s="4"/>
      <c r="VSX91" s="4"/>
      <c r="VSY91" s="4"/>
      <c r="VSZ91" s="4"/>
      <c r="VTA91" s="4"/>
      <c r="VTB91" s="4"/>
      <c r="VTC91" s="4"/>
      <c r="VTD91" s="4"/>
      <c r="VTE91" s="4"/>
      <c r="VTF91" s="4"/>
      <c r="VTG91" s="4"/>
      <c r="VTH91" s="4"/>
      <c r="VTI91" s="4"/>
      <c r="VTJ91" s="4"/>
      <c r="VTK91" s="4"/>
      <c r="VTL91" s="4"/>
      <c r="VTM91" s="4"/>
      <c r="VTN91" s="4"/>
      <c r="VTO91" s="4"/>
      <c r="VTP91" s="4"/>
      <c r="VTQ91" s="4"/>
      <c r="VTR91" s="4"/>
      <c r="VTS91" s="4"/>
      <c r="VTT91" s="4"/>
      <c r="VTU91" s="4"/>
      <c r="VTV91" s="4"/>
      <c r="VTW91" s="4"/>
      <c r="VTX91" s="4"/>
      <c r="VTY91" s="4"/>
      <c r="VTZ91" s="4"/>
      <c r="VUA91" s="4"/>
      <c r="VUB91" s="4"/>
      <c r="VUC91" s="4"/>
      <c r="VUD91" s="4"/>
      <c r="VUE91" s="4"/>
      <c r="VUF91" s="4"/>
      <c r="VUG91" s="4"/>
      <c r="VUH91" s="4"/>
      <c r="VUI91" s="4"/>
      <c r="VUJ91" s="4"/>
      <c r="VUK91" s="4"/>
      <c r="VUL91" s="4"/>
      <c r="VUM91" s="4"/>
      <c r="VUN91" s="4"/>
      <c r="VUO91" s="4"/>
      <c r="VUP91" s="4"/>
      <c r="VUQ91" s="4"/>
      <c r="VUR91" s="4"/>
      <c r="VUS91" s="4"/>
      <c r="VUT91" s="4"/>
      <c r="VUU91" s="4"/>
      <c r="VUV91" s="4"/>
      <c r="VUW91" s="4"/>
      <c r="VUX91" s="4"/>
      <c r="VUY91" s="4"/>
      <c r="VUZ91" s="4"/>
      <c r="VVA91" s="4"/>
      <c r="VVB91" s="4"/>
      <c r="VVC91" s="4"/>
      <c r="VVD91" s="4"/>
      <c r="VVE91" s="4"/>
      <c r="VVF91" s="4"/>
      <c r="VVG91" s="4"/>
      <c r="VVH91" s="4"/>
      <c r="VVI91" s="4"/>
      <c r="VVJ91" s="4"/>
      <c r="VVK91" s="4"/>
      <c r="VVL91" s="4"/>
      <c r="VVM91" s="4"/>
      <c r="VVN91" s="4"/>
      <c r="VVO91" s="4"/>
      <c r="VVP91" s="4"/>
      <c r="VVQ91" s="4"/>
      <c r="VVR91" s="4"/>
      <c r="VVS91" s="4"/>
      <c r="VVT91" s="4"/>
      <c r="VVU91" s="4"/>
      <c r="VVV91" s="4"/>
      <c r="VVW91" s="4"/>
      <c r="VVX91" s="4"/>
      <c r="VVY91" s="4"/>
      <c r="VVZ91" s="4"/>
      <c r="VWA91" s="4"/>
      <c r="VWB91" s="4"/>
      <c r="VWC91" s="4"/>
      <c r="VWD91" s="4"/>
      <c r="VWE91" s="4"/>
      <c r="VWF91" s="4"/>
      <c r="VWG91" s="4"/>
      <c r="VWH91" s="4"/>
      <c r="VWI91" s="4"/>
      <c r="VWJ91" s="4"/>
      <c r="VWK91" s="4"/>
      <c r="VWL91" s="4"/>
      <c r="VWM91" s="4"/>
      <c r="VWN91" s="4"/>
      <c r="VWO91" s="4"/>
      <c r="VWP91" s="4"/>
      <c r="VWQ91" s="4"/>
      <c r="VWR91" s="4"/>
      <c r="VWS91" s="4"/>
      <c r="VWT91" s="4"/>
      <c r="VWU91" s="4"/>
      <c r="VWV91" s="4"/>
      <c r="VWW91" s="4"/>
      <c r="VWX91" s="4"/>
      <c r="VWY91" s="4"/>
      <c r="VWZ91" s="4"/>
      <c r="VXA91" s="4"/>
      <c r="VXB91" s="4"/>
      <c r="VXC91" s="4"/>
      <c r="VXD91" s="4"/>
      <c r="VXE91" s="4"/>
      <c r="VXF91" s="4"/>
      <c r="VXG91" s="4"/>
      <c r="VXH91" s="4"/>
      <c r="VXI91" s="4"/>
      <c r="VXJ91" s="4"/>
      <c r="VXK91" s="4"/>
      <c r="VXL91" s="4"/>
      <c r="VXM91" s="4"/>
      <c r="VXN91" s="4"/>
      <c r="VXO91" s="4"/>
      <c r="VXP91" s="4"/>
      <c r="VXQ91" s="4"/>
      <c r="VXR91" s="4"/>
      <c r="VXS91" s="4"/>
      <c r="VXT91" s="4"/>
      <c r="VXU91" s="4"/>
      <c r="VXV91" s="4"/>
      <c r="VXW91" s="4"/>
      <c r="VXX91" s="4"/>
      <c r="VXY91" s="4"/>
      <c r="VXZ91" s="4"/>
      <c r="VYA91" s="4"/>
      <c r="VYB91" s="4"/>
      <c r="VYC91" s="4"/>
      <c r="VYD91" s="4"/>
      <c r="VYE91" s="4"/>
      <c r="VYF91" s="4"/>
      <c r="VYG91" s="4"/>
      <c r="VYH91" s="4"/>
      <c r="VYI91" s="4"/>
      <c r="VYJ91" s="4"/>
      <c r="VYK91" s="4"/>
      <c r="VYL91" s="4"/>
      <c r="VYM91" s="4"/>
      <c r="VYN91" s="4"/>
      <c r="VYO91" s="4"/>
      <c r="VYP91" s="4"/>
      <c r="VYQ91" s="4"/>
      <c r="VYR91" s="4"/>
      <c r="VYS91" s="4"/>
      <c r="VYT91" s="4"/>
      <c r="VYU91" s="4"/>
      <c r="VYV91" s="4"/>
      <c r="VYW91" s="4"/>
      <c r="VYX91" s="4"/>
      <c r="VYY91" s="4"/>
      <c r="VYZ91" s="4"/>
      <c r="VZA91" s="4"/>
      <c r="VZB91" s="4"/>
      <c r="VZC91" s="4"/>
      <c r="VZD91" s="4"/>
      <c r="VZE91" s="4"/>
      <c r="VZF91" s="4"/>
      <c r="VZG91" s="4"/>
      <c r="VZH91" s="4"/>
      <c r="VZI91" s="4"/>
      <c r="VZJ91" s="4"/>
      <c r="VZK91" s="4"/>
      <c r="VZL91" s="4"/>
      <c r="VZM91" s="4"/>
      <c r="VZN91" s="4"/>
      <c r="VZO91" s="4"/>
      <c r="VZP91" s="4"/>
      <c r="VZQ91" s="4"/>
      <c r="VZR91" s="4"/>
      <c r="VZS91" s="4"/>
      <c r="VZT91" s="4"/>
      <c r="VZU91" s="4"/>
      <c r="VZV91" s="4"/>
      <c r="VZW91" s="4"/>
      <c r="VZX91" s="4"/>
      <c r="VZY91" s="4"/>
      <c r="VZZ91" s="4"/>
      <c r="WAA91" s="4"/>
      <c r="WAB91" s="4"/>
      <c r="WAC91" s="4"/>
      <c r="WAD91" s="4"/>
      <c r="WAE91" s="4"/>
      <c r="WAF91" s="4"/>
      <c r="WAG91" s="4"/>
      <c r="WAH91" s="4"/>
      <c r="WAI91" s="4"/>
      <c r="WAJ91" s="4"/>
      <c r="WAK91" s="4"/>
      <c r="WAL91" s="4"/>
      <c r="WAM91" s="4"/>
      <c r="WAN91" s="4"/>
      <c r="WAO91" s="4"/>
      <c r="WAP91" s="4"/>
      <c r="WAQ91" s="4"/>
      <c r="WAR91" s="4"/>
      <c r="WAS91" s="4"/>
      <c r="WAT91" s="4"/>
      <c r="WAU91" s="4"/>
      <c r="WAV91" s="4"/>
      <c r="WAW91" s="4"/>
      <c r="WAX91" s="4"/>
      <c r="WAY91" s="4"/>
      <c r="WAZ91" s="4"/>
      <c r="WBA91" s="4"/>
      <c r="WBB91" s="4"/>
      <c r="WBC91" s="4"/>
      <c r="WBD91" s="4"/>
      <c r="WBE91" s="4"/>
      <c r="WBF91" s="4"/>
      <c r="WBG91" s="4"/>
      <c r="WBH91" s="4"/>
      <c r="WBI91" s="4"/>
      <c r="WBJ91" s="4"/>
      <c r="WBK91" s="4"/>
      <c r="WBL91" s="4"/>
      <c r="WBM91" s="4"/>
      <c r="WBN91" s="4"/>
      <c r="WBO91" s="4"/>
      <c r="WBP91" s="4"/>
      <c r="WBQ91" s="4"/>
      <c r="WBR91" s="4"/>
      <c r="WBS91" s="4"/>
      <c r="WBT91" s="4"/>
      <c r="WBU91" s="4"/>
      <c r="WBV91" s="4"/>
      <c r="WBW91" s="4"/>
      <c r="WBX91" s="4"/>
      <c r="WBY91" s="4"/>
      <c r="WBZ91" s="4"/>
      <c r="WCA91" s="4"/>
      <c r="WCB91" s="4"/>
      <c r="WCC91" s="4"/>
      <c r="WCD91" s="4"/>
      <c r="WCE91" s="4"/>
      <c r="WCF91" s="4"/>
      <c r="WCG91" s="4"/>
      <c r="WCH91" s="4"/>
      <c r="WCI91" s="4"/>
      <c r="WCJ91" s="4"/>
      <c r="WCK91" s="4"/>
      <c r="WCL91" s="4"/>
      <c r="WCM91" s="4"/>
      <c r="WCN91" s="4"/>
      <c r="WCO91" s="4"/>
      <c r="WCP91" s="4"/>
      <c r="WCQ91" s="4"/>
      <c r="WCR91" s="4"/>
      <c r="WCS91" s="4"/>
      <c r="WCT91" s="4"/>
      <c r="WCU91" s="4"/>
      <c r="WCV91" s="4"/>
      <c r="WCW91" s="4"/>
      <c r="WCX91" s="4"/>
      <c r="WCY91" s="4"/>
      <c r="WCZ91" s="4"/>
      <c r="WDA91" s="4"/>
      <c r="WDB91" s="4"/>
      <c r="WDC91" s="4"/>
      <c r="WDD91" s="4"/>
      <c r="WDE91" s="4"/>
      <c r="WDF91" s="4"/>
      <c r="WDG91" s="4"/>
      <c r="WDH91" s="4"/>
      <c r="WDI91" s="4"/>
      <c r="WDJ91" s="4"/>
      <c r="WDK91" s="4"/>
      <c r="WDL91" s="4"/>
      <c r="WDM91" s="4"/>
      <c r="WDN91" s="4"/>
      <c r="WDO91" s="4"/>
      <c r="WDP91" s="4"/>
      <c r="WDQ91" s="4"/>
      <c r="WDR91" s="4"/>
      <c r="WDS91" s="4"/>
      <c r="WDT91" s="4"/>
      <c r="WDU91" s="4"/>
      <c r="WDV91" s="4"/>
      <c r="WDW91" s="4"/>
      <c r="WDX91" s="4"/>
      <c r="WDY91" s="4"/>
      <c r="WDZ91" s="4"/>
      <c r="WEA91" s="4"/>
      <c r="WEB91" s="4"/>
      <c r="WEC91" s="4"/>
      <c r="WED91" s="4"/>
      <c r="WEE91" s="4"/>
      <c r="WEF91" s="4"/>
      <c r="WEG91" s="4"/>
      <c r="WEH91" s="4"/>
      <c r="WEI91" s="4"/>
      <c r="WEJ91" s="4"/>
      <c r="WEK91" s="4"/>
      <c r="WEL91" s="4"/>
      <c r="WEM91" s="4"/>
      <c r="WEN91" s="4"/>
      <c r="WEO91" s="4"/>
      <c r="WEP91" s="4"/>
      <c r="WEQ91" s="4"/>
      <c r="WER91" s="4"/>
      <c r="WES91" s="4"/>
      <c r="WET91" s="4"/>
      <c r="WEU91" s="4"/>
      <c r="WEV91" s="4"/>
      <c r="WEW91" s="4"/>
      <c r="WEX91" s="4"/>
      <c r="WEY91" s="4"/>
      <c r="WEZ91" s="4"/>
      <c r="WFA91" s="4"/>
      <c r="WFB91" s="4"/>
      <c r="WFC91" s="4"/>
      <c r="WFD91" s="4"/>
      <c r="WFE91" s="4"/>
      <c r="WFF91" s="4"/>
      <c r="WFG91" s="4"/>
      <c r="WFH91" s="4"/>
      <c r="WFI91" s="4"/>
      <c r="WFJ91" s="4"/>
      <c r="WFK91" s="4"/>
      <c r="WFL91" s="4"/>
      <c r="WFM91" s="4"/>
      <c r="WFN91" s="4"/>
      <c r="WFO91" s="4"/>
      <c r="WFP91" s="4"/>
      <c r="WFQ91" s="4"/>
      <c r="WFR91" s="4"/>
      <c r="WFS91" s="4"/>
      <c r="WFT91" s="4"/>
      <c r="WFU91" s="4"/>
      <c r="WFV91" s="4"/>
      <c r="WFW91" s="4"/>
      <c r="WFX91" s="4"/>
      <c r="WFY91" s="4"/>
      <c r="WFZ91" s="4"/>
      <c r="WGA91" s="4"/>
      <c r="WGB91" s="4"/>
      <c r="WGC91" s="4"/>
      <c r="WGD91" s="4"/>
      <c r="WGE91" s="4"/>
      <c r="WGF91" s="4"/>
      <c r="WGG91" s="4"/>
      <c r="WGH91" s="4"/>
      <c r="WGI91" s="4"/>
      <c r="WGJ91" s="4"/>
      <c r="WGK91" s="4"/>
      <c r="WGL91" s="4"/>
      <c r="WGM91" s="4"/>
      <c r="WGN91" s="4"/>
      <c r="WGO91" s="4"/>
      <c r="WGP91" s="4"/>
      <c r="WGQ91" s="4"/>
      <c r="WGR91" s="4"/>
      <c r="WGS91" s="4"/>
      <c r="WGT91" s="4"/>
      <c r="WGU91" s="4"/>
      <c r="WGV91" s="4"/>
      <c r="WGW91" s="4"/>
      <c r="WGX91" s="4"/>
      <c r="WGY91" s="4"/>
      <c r="WGZ91" s="4"/>
      <c r="WHA91" s="4"/>
      <c r="WHB91" s="4"/>
      <c r="WHC91" s="4"/>
      <c r="WHD91" s="4"/>
      <c r="WHE91" s="4"/>
      <c r="WHF91" s="4"/>
      <c r="WHG91" s="4"/>
      <c r="WHH91" s="4"/>
      <c r="WHI91" s="4"/>
      <c r="WHJ91" s="4"/>
      <c r="WHK91" s="4"/>
      <c r="WHL91" s="4"/>
      <c r="WHM91" s="4"/>
      <c r="WHN91" s="4"/>
      <c r="WHO91" s="4"/>
      <c r="WHP91" s="4"/>
      <c r="WHQ91" s="4"/>
      <c r="WHR91" s="4"/>
      <c r="WHS91" s="4"/>
      <c r="WHT91" s="4"/>
      <c r="WHU91" s="4"/>
      <c r="WHV91" s="4"/>
      <c r="WHW91" s="4"/>
      <c r="WHX91" s="4"/>
      <c r="WHY91" s="4"/>
      <c r="WHZ91" s="4"/>
      <c r="WIA91" s="4"/>
      <c r="WIB91" s="4"/>
      <c r="WIC91" s="4"/>
      <c r="WID91" s="4"/>
      <c r="WIE91" s="4"/>
      <c r="WIF91" s="4"/>
      <c r="WIG91" s="4"/>
      <c r="WIH91" s="4"/>
      <c r="WII91" s="4"/>
      <c r="WIJ91" s="4"/>
      <c r="WIK91" s="4"/>
      <c r="WIL91" s="4"/>
      <c r="WIM91" s="4"/>
      <c r="WIN91" s="4"/>
      <c r="WIO91" s="4"/>
      <c r="WIP91" s="4"/>
      <c r="WIQ91" s="4"/>
      <c r="WIR91" s="4"/>
      <c r="WIS91" s="4"/>
      <c r="WIT91" s="4"/>
      <c r="WIU91" s="4"/>
      <c r="WIV91" s="4"/>
      <c r="WIW91" s="4"/>
      <c r="WIX91" s="4"/>
      <c r="WIY91" s="4"/>
      <c r="WIZ91" s="4"/>
      <c r="WJA91" s="4"/>
      <c r="WJB91" s="4"/>
      <c r="WJC91" s="4"/>
      <c r="WJD91" s="4"/>
      <c r="WJE91" s="4"/>
      <c r="WJF91" s="4"/>
      <c r="WJG91" s="4"/>
      <c r="WJH91" s="4"/>
      <c r="WJI91" s="4"/>
      <c r="WJJ91" s="4"/>
      <c r="WJK91" s="4"/>
      <c r="WJL91" s="4"/>
      <c r="WJM91" s="4"/>
      <c r="WJN91" s="4"/>
      <c r="WJO91" s="4"/>
      <c r="WJP91" s="4"/>
      <c r="WJQ91" s="4"/>
      <c r="WJR91" s="4"/>
      <c r="WJS91" s="4"/>
      <c r="WJT91" s="4"/>
      <c r="WJU91" s="4"/>
      <c r="WJV91" s="4"/>
      <c r="WJW91" s="4"/>
      <c r="WJX91" s="4"/>
      <c r="WJY91" s="4"/>
      <c r="WJZ91" s="4"/>
      <c r="WKA91" s="4"/>
      <c r="WKB91" s="4"/>
      <c r="WKC91" s="4"/>
      <c r="WKD91" s="4"/>
      <c r="WKE91" s="4"/>
      <c r="WKF91" s="4"/>
      <c r="WKG91" s="4"/>
      <c r="WKH91" s="4"/>
      <c r="WKI91" s="4"/>
      <c r="WKJ91" s="4"/>
      <c r="WKK91" s="4"/>
      <c r="WKL91" s="4"/>
      <c r="WKM91" s="4"/>
      <c r="WKN91" s="4"/>
      <c r="WKO91" s="4"/>
      <c r="WKP91" s="4"/>
      <c r="WKQ91" s="4"/>
      <c r="WKR91" s="4"/>
      <c r="WKS91" s="4"/>
      <c r="WKT91" s="4"/>
      <c r="WKU91" s="4"/>
      <c r="WKV91" s="4"/>
      <c r="WKW91" s="4"/>
      <c r="WKX91" s="4"/>
      <c r="WKY91" s="4"/>
      <c r="WKZ91" s="4"/>
      <c r="WLA91" s="4"/>
      <c r="WLB91" s="4"/>
      <c r="WLC91" s="4"/>
      <c r="WLD91" s="4"/>
      <c r="WLE91" s="4"/>
      <c r="WLF91" s="4"/>
      <c r="WLG91" s="4"/>
      <c r="WLH91" s="4"/>
      <c r="WLI91" s="4"/>
      <c r="WLJ91" s="4"/>
      <c r="WLK91" s="4"/>
      <c r="WLL91" s="4"/>
      <c r="WLM91" s="4"/>
      <c r="WLN91" s="4"/>
      <c r="WLO91" s="4"/>
      <c r="WLP91" s="4"/>
      <c r="WLQ91" s="4"/>
      <c r="WLR91" s="4"/>
      <c r="WLS91" s="4"/>
      <c r="WLT91" s="4"/>
      <c r="WLU91" s="4"/>
      <c r="WLV91" s="4"/>
      <c r="WLW91" s="4"/>
      <c r="WLX91" s="4"/>
      <c r="WLY91" s="4"/>
      <c r="WLZ91" s="4"/>
      <c r="WMA91" s="4"/>
      <c r="WMB91" s="4"/>
      <c r="WMC91" s="4"/>
      <c r="WMD91" s="4"/>
      <c r="WME91" s="4"/>
      <c r="WMF91" s="4"/>
      <c r="WMG91" s="4"/>
      <c r="WMH91" s="4"/>
      <c r="WMI91" s="4"/>
      <c r="WMJ91" s="4"/>
      <c r="WMK91" s="4"/>
      <c r="WML91" s="4"/>
      <c r="WMM91" s="4"/>
      <c r="WMN91" s="4"/>
      <c r="WMO91" s="4"/>
      <c r="WMP91" s="4"/>
      <c r="WMQ91" s="4"/>
      <c r="WMR91" s="4"/>
      <c r="WMS91" s="4"/>
      <c r="WMT91" s="4"/>
      <c r="WMU91" s="4"/>
      <c r="WMV91" s="4"/>
      <c r="WMW91" s="4"/>
      <c r="WMX91" s="4"/>
      <c r="WMY91" s="4"/>
      <c r="WMZ91" s="4"/>
      <c r="WNA91" s="4"/>
      <c r="WNB91" s="4"/>
      <c r="WNC91" s="4"/>
      <c r="WND91" s="4"/>
      <c r="WNE91" s="4"/>
      <c r="WNF91" s="4"/>
      <c r="WNG91" s="4"/>
      <c r="WNH91" s="4"/>
      <c r="WNI91" s="4"/>
      <c r="WNJ91" s="4"/>
      <c r="WNK91" s="4"/>
      <c r="WNL91" s="4"/>
      <c r="WNM91" s="4"/>
      <c r="WNN91" s="4"/>
      <c r="WNO91" s="4"/>
      <c r="WNP91" s="4"/>
      <c r="WNQ91" s="4"/>
      <c r="WNR91" s="4"/>
      <c r="WNS91" s="4"/>
      <c r="WNT91" s="4"/>
      <c r="WNU91" s="4"/>
      <c r="WNV91" s="4"/>
      <c r="WNW91" s="4"/>
      <c r="WNX91" s="4"/>
      <c r="WNY91" s="4"/>
      <c r="WNZ91" s="4"/>
      <c r="WOA91" s="4"/>
      <c r="WOB91" s="4"/>
      <c r="WOC91" s="4"/>
      <c r="WOD91" s="4"/>
      <c r="WOE91" s="4"/>
      <c r="WOF91" s="4"/>
      <c r="WOG91" s="4"/>
      <c r="WOH91" s="4"/>
      <c r="WOI91" s="4"/>
      <c r="WOJ91" s="4"/>
      <c r="WOK91" s="4"/>
      <c r="WOL91" s="4"/>
      <c r="WOM91" s="4"/>
      <c r="WON91" s="4"/>
      <c r="WOO91" s="4"/>
      <c r="WOP91" s="4"/>
      <c r="WOQ91" s="4"/>
      <c r="WOR91" s="4"/>
      <c r="WOS91" s="4"/>
      <c r="WOT91" s="4"/>
      <c r="WOU91" s="4"/>
      <c r="WOV91" s="4"/>
      <c r="WOW91" s="4"/>
      <c r="WOX91" s="4"/>
      <c r="WOY91" s="4"/>
      <c r="WOZ91" s="4"/>
      <c r="WPA91" s="4"/>
      <c r="WPB91" s="4"/>
      <c r="WPC91" s="4"/>
      <c r="WPD91" s="4"/>
      <c r="WPE91" s="4"/>
      <c r="WPF91" s="4"/>
      <c r="WPG91" s="4"/>
      <c r="WPH91" s="4"/>
      <c r="WPI91" s="4"/>
      <c r="WPJ91" s="4"/>
      <c r="WPK91" s="4"/>
      <c r="WPL91" s="4"/>
      <c r="WPM91" s="4"/>
      <c r="WPN91" s="4"/>
      <c r="WPO91" s="4"/>
      <c r="WPP91" s="4"/>
      <c r="WPQ91" s="4"/>
      <c r="WPR91" s="4"/>
      <c r="WPS91" s="4"/>
      <c r="WPT91" s="4"/>
      <c r="WPU91" s="4"/>
      <c r="WPV91" s="4"/>
      <c r="WPW91" s="4"/>
      <c r="WPX91" s="4"/>
      <c r="WPY91" s="4"/>
      <c r="WPZ91" s="4"/>
      <c r="WQA91" s="4"/>
      <c r="WQB91" s="4"/>
      <c r="WQC91" s="4"/>
      <c r="WQD91" s="4"/>
      <c r="WQE91" s="4"/>
      <c r="WQF91" s="4"/>
      <c r="WQG91" s="4"/>
      <c r="WQH91" s="4"/>
      <c r="WQI91" s="4"/>
      <c r="WQJ91" s="4"/>
      <c r="WQK91" s="4"/>
      <c r="WQL91" s="4"/>
      <c r="WQM91" s="4"/>
      <c r="WQN91" s="4"/>
      <c r="WQO91" s="4"/>
      <c r="WQP91" s="4"/>
      <c r="WQQ91" s="4"/>
      <c r="WQR91" s="4"/>
      <c r="WQS91" s="4"/>
      <c r="WQT91" s="4"/>
      <c r="WQU91" s="4"/>
      <c r="WQV91" s="4"/>
      <c r="WQW91" s="4"/>
      <c r="WQX91" s="4"/>
      <c r="WQY91" s="4"/>
      <c r="WQZ91" s="4"/>
      <c r="WRA91" s="4"/>
      <c r="WRB91" s="4"/>
      <c r="WRC91" s="4"/>
      <c r="WRD91" s="4"/>
      <c r="WRE91" s="4"/>
      <c r="WRF91" s="4"/>
      <c r="WRG91" s="4"/>
      <c r="WRH91" s="4"/>
      <c r="WRI91" s="4"/>
      <c r="WRJ91" s="4"/>
      <c r="WRK91" s="4"/>
      <c r="WRL91" s="4"/>
      <c r="WRM91" s="4"/>
      <c r="WRN91" s="4"/>
      <c r="WRO91" s="4"/>
      <c r="WRP91" s="4"/>
      <c r="WRQ91" s="4"/>
      <c r="WRR91" s="4"/>
      <c r="WRS91" s="4"/>
      <c r="WRT91" s="4"/>
      <c r="WRU91" s="4"/>
      <c r="WRV91" s="4"/>
      <c r="WRW91" s="4"/>
      <c r="WRX91" s="4"/>
      <c r="WRY91" s="4"/>
      <c r="WRZ91" s="4"/>
      <c r="WSA91" s="4"/>
      <c r="WSB91" s="4"/>
      <c r="WSC91" s="4"/>
      <c r="WSD91" s="4"/>
      <c r="WSE91" s="4"/>
      <c r="WSF91" s="4"/>
      <c r="WSG91" s="4"/>
      <c r="WSH91" s="4"/>
      <c r="WSI91" s="4"/>
      <c r="WSJ91" s="4"/>
      <c r="WSK91" s="4"/>
      <c r="WSL91" s="4"/>
      <c r="WSM91" s="4"/>
      <c r="WSN91" s="4"/>
      <c r="WSO91" s="4"/>
      <c r="WSP91" s="4"/>
      <c r="WSQ91" s="4"/>
      <c r="WSR91" s="4"/>
      <c r="WSS91" s="4"/>
      <c r="WST91" s="4"/>
      <c r="WSU91" s="4"/>
      <c r="WSV91" s="4"/>
      <c r="WSW91" s="4"/>
      <c r="WSX91" s="4"/>
      <c r="WSY91" s="4"/>
      <c r="WSZ91" s="4"/>
      <c r="WTA91" s="4"/>
      <c r="WTB91" s="4"/>
      <c r="WTC91" s="4"/>
      <c r="WTD91" s="4"/>
      <c r="WTE91" s="4"/>
      <c r="WTF91" s="4"/>
      <c r="WTG91" s="4"/>
      <c r="WTH91" s="4"/>
      <c r="WTI91" s="4"/>
      <c r="WTJ91" s="4"/>
      <c r="WTK91" s="4"/>
      <c r="WTL91" s="4"/>
      <c r="WTM91" s="4"/>
      <c r="WTN91" s="4"/>
      <c r="WTO91" s="4"/>
      <c r="WTP91" s="4"/>
      <c r="WTQ91" s="4"/>
      <c r="WTR91" s="4"/>
      <c r="WTS91" s="4"/>
      <c r="WTT91" s="4"/>
      <c r="WTU91" s="4"/>
      <c r="WTV91" s="4"/>
      <c r="WTW91" s="4"/>
      <c r="WTX91" s="4"/>
      <c r="WTY91" s="4"/>
      <c r="WTZ91" s="4"/>
      <c r="WUA91" s="4"/>
      <c r="WUB91" s="4"/>
      <c r="WUC91" s="4"/>
      <c r="WUD91" s="4"/>
      <c r="WUE91" s="4"/>
      <c r="WUF91" s="4"/>
      <c r="WUG91" s="4"/>
      <c r="WUH91" s="4"/>
      <c r="WUI91" s="4"/>
      <c r="WUJ91" s="4"/>
      <c r="WUK91" s="4"/>
      <c r="WUL91" s="4"/>
      <c r="WUM91" s="4"/>
      <c r="WUN91" s="4"/>
      <c r="WUO91" s="4"/>
      <c r="WUP91" s="4"/>
      <c r="WUQ91" s="4"/>
      <c r="WUR91" s="4"/>
      <c r="WUS91" s="4"/>
      <c r="WUT91" s="4"/>
      <c r="WUU91" s="4"/>
      <c r="WUV91" s="4"/>
      <c r="WUW91" s="4"/>
      <c r="WUX91" s="4"/>
      <c r="WUY91" s="4"/>
      <c r="WUZ91" s="4"/>
      <c r="WVA91" s="4"/>
      <c r="WVB91" s="4"/>
      <c r="WVC91" s="4"/>
      <c r="WVD91" s="4"/>
      <c r="WVE91" s="4"/>
      <c r="WVF91" s="4"/>
      <c r="WVG91" s="4"/>
      <c r="WVH91" s="4"/>
      <c r="WVI91" s="4"/>
      <c r="WVJ91" s="4"/>
      <c r="WVK91" s="4"/>
      <c r="WVL91" s="4"/>
      <c r="WVM91" s="4"/>
      <c r="WVN91" s="4"/>
      <c r="WVO91" s="4"/>
      <c r="WVP91" s="4"/>
      <c r="WVQ91" s="4"/>
      <c r="WVR91" s="4"/>
      <c r="WVS91" s="4"/>
      <c r="WVT91" s="4"/>
      <c r="WVU91" s="4"/>
      <c r="WVV91" s="4"/>
      <c r="WVW91" s="4"/>
      <c r="WVX91" s="4"/>
      <c r="WVY91" s="4"/>
      <c r="WVZ91" s="4"/>
      <c r="WWA91" s="4"/>
      <c r="WWB91" s="4"/>
      <c r="WWC91" s="4"/>
      <c r="WWD91" s="4"/>
      <c r="WWE91" s="4"/>
      <c r="WWF91" s="4"/>
      <c r="WWG91" s="4"/>
      <c r="WWH91" s="4"/>
      <c r="WWI91" s="4"/>
      <c r="WWJ91" s="4"/>
      <c r="WWK91" s="4"/>
      <c r="WWL91" s="4"/>
      <c r="WWM91" s="4"/>
      <c r="WWN91" s="4"/>
      <c r="WWO91" s="4"/>
      <c r="WWP91" s="4"/>
      <c r="WWQ91" s="4"/>
      <c r="WWR91" s="4"/>
      <c r="WWS91" s="4"/>
      <c r="WWT91" s="4"/>
      <c r="WWU91" s="4"/>
      <c r="WWV91" s="4"/>
      <c r="WWW91" s="4"/>
      <c r="WWX91" s="4"/>
      <c r="WWY91" s="4"/>
      <c r="WWZ91" s="4"/>
      <c r="WXA91" s="4"/>
      <c r="WXB91" s="4"/>
      <c r="WXC91" s="4"/>
      <c r="WXD91" s="4"/>
      <c r="WXE91" s="4"/>
      <c r="WXF91" s="4"/>
      <c r="WXG91" s="4"/>
      <c r="WXH91" s="4"/>
      <c r="WXI91" s="4"/>
      <c r="WXJ91" s="4"/>
      <c r="WXK91" s="4"/>
      <c r="WXL91" s="4"/>
      <c r="WXM91" s="4"/>
      <c r="WXN91" s="4"/>
      <c r="WXO91" s="4"/>
      <c r="WXP91" s="4"/>
      <c r="WXQ91" s="4"/>
      <c r="WXR91" s="4"/>
      <c r="WXS91" s="4"/>
      <c r="WXT91" s="4"/>
      <c r="WXU91" s="4"/>
      <c r="WXV91" s="4"/>
      <c r="WXW91" s="4"/>
      <c r="WXX91" s="4"/>
      <c r="WXY91" s="4"/>
      <c r="WXZ91" s="4"/>
      <c r="WYA91" s="4"/>
      <c r="WYB91" s="4"/>
      <c r="WYC91" s="4"/>
      <c r="WYD91" s="4"/>
      <c r="WYE91" s="4"/>
      <c r="WYF91" s="4"/>
      <c r="WYG91" s="4"/>
      <c r="WYH91" s="4"/>
      <c r="WYI91" s="4"/>
      <c r="WYJ91" s="4"/>
      <c r="WYK91" s="4"/>
      <c r="WYL91" s="4"/>
      <c r="WYM91" s="4"/>
      <c r="WYN91" s="4"/>
      <c r="WYO91" s="4"/>
      <c r="WYP91" s="4"/>
      <c r="WYQ91" s="4"/>
      <c r="WYR91" s="4"/>
      <c r="WYS91" s="4"/>
      <c r="WYT91" s="4"/>
      <c r="WYU91" s="4"/>
      <c r="WYV91" s="4"/>
      <c r="WYW91" s="4"/>
      <c r="WYX91" s="4"/>
      <c r="WYY91" s="4"/>
      <c r="WYZ91" s="4"/>
      <c r="WZA91" s="4"/>
      <c r="WZB91" s="4"/>
      <c r="WZC91" s="4"/>
      <c r="WZD91" s="4"/>
      <c r="WZE91" s="4"/>
      <c r="WZF91" s="4"/>
      <c r="WZG91" s="4"/>
      <c r="WZH91" s="4"/>
      <c r="WZI91" s="4"/>
      <c r="WZJ91" s="4"/>
      <c r="WZK91" s="4"/>
      <c r="WZL91" s="4"/>
      <c r="WZM91" s="4"/>
      <c r="WZN91" s="4"/>
      <c r="WZO91" s="4"/>
      <c r="WZP91" s="4"/>
      <c r="WZQ91" s="4"/>
      <c r="WZR91" s="4"/>
      <c r="WZS91" s="4"/>
      <c r="WZT91" s="4"/>
      <c r="WZU91" s="4"/>
      <c r="WZV91" s="4"/>
      <c r="WZW91" s="4"/>
      <c r="WZX91" s="4"/>
      <c r="WZY91" s="4"/>
      <c r="WZZ91" s="4"/>
      <c r="XAA91" s="4"/>
      <c r="XAB91" s="4"/>
      <c r="XAC91" s="4"/>
      <c r="XAD91" s="4"/>
      <c r="XAE91" s="4"/>
      <c r="XAF91" s="4"/>
      <c r="XAG91" s="4"/>
      <c r="XAH91" s="4"/>
      <c r="XAI91" s="4"/>
      <c r="XAJ91" s="4"/>
      <c r="XAK91" s="4"/>
      <c r="XAL91" s="4"/>
      <c r="XAM91" s="4"/>
      <c r="XAN91" s="4"/>
      <c r="XAO91" s="4"/>
      <c r="XAP91" s="4"/>
      <c r="XAQ91" s="4"/>
      <c r="XAR91" s="4"/>
      <c r="XAS91" s="4"/>
      <c r="XAT91" s="4"/>
      <c r="XAU91" s="4"/>
      <c r="XAV91" s="4"/>
      <c r="XAW91" s="4"/>
      <c r="XAX91" s="4"/>
      <c r="XAY91" s="4"/>
      <c r="XAZ91" s="4"/>
      <c r="XBA91" s="4"/>
      <c r="XBB91" s="4"/>
      <c r="XBC91" s="4"/>
      <c r="XBD91" s="4"/>
      <c r="XBE91" s="4"/>
      <c r="XBF91" s="4"/>
      <c r="XBG91" s="4"/>
      <c r="XBH91" s="4"/>
      <c r="XBI91" s="4"/>
      <c r="XBJ91" s="4"/>
      <c r="XBK91" s="4"/>
      <c r="XBL91" s="4"/>
      <c r="XBM91" s="4"/>
      <c r="XBN91" s="4"/>
      <c r="XBO91" s="4"/>
      <c r="XBP91" s="4"/>
      <c r="XBQ91" s="4"/>
      <c r="XBR91" s="4"/>
      <c r="XBS91" s="4"/>
      <c r="XBT91" s="4"/>
      <c r="XBU91" s="4"/>
      <c r="XBV91" s="4"/>
      <c r="XBW91" s="4"/>
      <c r="XBX91" s="4"/>
      <c r="XBY91" s="4"/>
      <c r="XBZ91" s="4"/>
      <c r="XCA91" s="4"/>
      <c r="XCB91" s="4"/>
      <c r="XCC91" s="4"/>
      <c r="XCD91" s="4"/>
      <c r="XCE91" s="4"/>
      <c r="XCF91" s="4"/>
      <c r="XCG91" s="4"/>
      <c r="XCH91" s="4"/>
      <c r="XCI91" s="4"/>
      <c r="XCJ91" s="4"/>
      <c r="XCK91" s="4"/>
      <c r="XCL91" s="4"/>
      <c r="XCM91" s="4"/>
      <c r="XCN91" s="4"/>
      <c r="XCO91" s="4"/>
      <c r="XCP91" s="4"/>
      <c r="XCQ91" s="4"/>
      <c r="XCR91" s="4"/>
      <c r="XCS91" s="4"/>
      <c r="XCT91" s="4"/>
      <c r="XCU91" s="4"/>
      <c r="XCV91" s="4"/>
      <c r="XCW91" s="4"/>
      <c r="XCX91" s="4"/>
      <c r="XCY91" s="4"/>
      <c r="XCZ91" s="4"/>
      <c r="XDA91" s="4"/>
      <c r="XDB91" s="4"/>
      <c r="XDC91" s="4"/>
      <c r="XDD91" s="4"/>
      <c r="XDE91" s="4"/>
      <c r="XDF91" s="4"/>
      <c r="XDG91" s="4"/>
      <c r="XDH91" s="4"/>
      <c r="XDI91" s="4"/>
      <c r="XDJ91" s="4"/>
      <c r="XDK91" s="4"/>
      <c r="XDL91" s="4"/>
      <c r="XDM91" s="4"/>
      <c r="XDN91" s="4"/>
      <c r="XDO91" s="4"/>
      <c r="XDP91" s="4"/>
      <c r="XDQ91" s="4"/>
      <c r="XDR91" s="4"/>
      <c r="XDS91" s="4"/>
      <c r="XDT91" s="4"/>
      <c r="XDU91" s="4"/>
      <c r="XDV91" s="4"/>
      <c r="XDW91" s="4"/>
      <c r="XDX91" s="4"/>
      <c r="XDY91" s="4"/>
      <c r="XDZ91" s="4"/>
      <c r="XEA91" s="4"/>
      <c r="XEB91" s="4"/>
      <c r="XEC91" s="4"/>
      <c r="XED91" s="4"/>
      <c r="XEE91" s="4"/>
      <c r="XEF91" s="4"/>
      <c r="XEG91" s="4"/>
      <c r="XEH91" s="4"/>
      <c r="XEI91" s="4"/>
      <c r="XEJ91" s="4"/>
      <c r="XEK91" s="4"/>
    </row>
    <row r="92" spans="1:16365" s="29" customFormat="1" ht="13.5" customHeight="1" x14ac:dyDescent="0.25">
      <c r="A92" s="483" t="s">
        <v>172</v>
      </c>
      <c r="B92" s="483" t="s">
        <v>193</v>
      </c>
      <c r="C92" s="483" t="s">
        <v>272</v>
      </c>
      <c r="D92" s="483" t="s">
        <v>281</v>
      </c>
      <c r="E92" s="483" t="s">
        <v>183</v>
      </c>
      <c r="F92" s="483" t="s">
        <v>177</v>
      </c>
      <c r="G92" s="483" t="s">
        <v>178</v>
      </c>
      <c r="H92" s="483" t="s">
        <v>250</v>
      </c>
      <c r="I92" s="484" t="s">
        <v>593</v>
      </c>
      <c r="J92" s="490"/>
      <c r="K92" s="490" t="s">
        <v>302</v>
      </c>
      <c r="L92" s="3"/>
      <c r="M92" s="205" t="s">
        <v>250</v>
      </c>
      <c r="N92" s="44">
        <f t="shared" si="2"/>
        <v>0</v>
      </c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  <c r="AMK92" s="4"/>
      <c r="AML92" s="4"/>
      <c r="AMM92" s="4"/>
      <c r="AMN92" s="4"/>
      <c r="AMO92" s="4"/>
      <c r="AMP92" s="4"/>
      <c r="AMQ92" s="4"/>
      <c r="AMR92" s="4"/>
      <c r="AMS92" s="4"/>
      <c r="AMT92" s="4"/>
      <c r="AMU92" s="4"/>
      <c r="AMV92" s="4"/>
      <c r="AMW92" s="4"/>
      <c r="AMX92" s="4"/>
      <c r="AMY92" s="4"/>
      <c r="AMZ92" s="4"/>
      <c r="ANA92" s="4"/>
      <c r="ANB92" s="4"/>
      <c r="ANC92" s="4"/>
      <c r="AND92" s="4"/>
      <c r="ANE92" s="4"/>
      <c r="ANF92" s="4"/>
      <c r="ANG92" s="4"/>
      <c r="ANH92" s="4"/>
      <c r="ANI92" s="4"/>
      <c r="ANJ92" s="4"/>
      <c r="ANK92" s="4"/>
      <c r="ANL92" s="4"/>
      <c r="ANM92" s="4"/>
      <c r="ANN92" s="4"/>
      <c r="ANO92" s="4"/>
      <c r="ANP92" s="4"/>
      <c r="ANQ92" s="4"/>
      <c r="ANR92" s="4"/>
      <c r="ANS92" s="4"/>
      <c r="ANT92" s="4"/>
      <c r="ANU92" s="4"/>
      <c r="ANV92" s="4"/>
      <c r="ANW92" s="4"/>
      <c r="ANX92" s="4"/>
      <c r="ANY92" s="4"/>
      <c r="ANZ92" s="4"/>
      <c r="AOA92" s="4"/>
      <c r="AOB92" s="4"/>
      <c r="AOC92" s="4"/>
      <c r="AOD92" s="4"/>
      <c r="AOE92" s="4"/>
      <c r="AOF92" s="4"/>
      <c r="AOG92" s="4"/>
      <c r="AOH92" s="4"/>
      <c r="AOI92" s="4"/>
      <c r="AOJ92" s="4"/>
      <c r="AOK92" s="4"/>
      <c r="AOL92" s="4"/>
      <c r="AOM92" s="4"/>
      <c r="AON92" s="4"/>
      <c r="AOO92" s="4"/>
      <c r="AOP92" s="4"/>
      <c r="AOQ92" s="4"/>
      <c r="AOR92" s="4"/>
      <c r="AOS92" s="4"/>
      <c r="AOT92" s="4"/>
      <c r="AOU92" s="4"/>
      <c r="AOV92" s="4"/>
      <c r="AOW92" s="4"/>
      <c r="AOX92" s="4"/>
      <c r="AOY92" s="4"/>
      <c r="AOZ92" s="4"/>
      <c r="APA92" s="4"/>
      <c r="APB92" s="4"/>
      <c r="APC92" s="4"/>
      <c r="APD92" s="4"/>
      <c r="APE92" s="4"/>
      <c r="APF92" s="4"/>
      <c r="APG92" s="4"/>
      <c r="APH92" s="4"/>
      <c r="API92" s="4"/>
      <c r="APJ92" s="4"/>
      <c r="APK92" s="4"/>
      <c r="APL92" s="4"/>
      <c r="APM92" s="4"/>
      <c r="APN92" s="4"/>
      <c r="APO92" s="4"/>
      <c r="APP92" s="4"/>
      <c r="APQ92" s="4"/>
      <c r="APR92" s="4"/>
      <c r="APS92" s="4"/>
      <c r="APT92" s="4"/>
      <c r="APU92" s="4"/>
      <c r="APV92" s="4"/>
      <c r="APW92" s="4"/>
      <c r="APX92" s="4"/>
      <c r="APY92" s="4"/>
      <c r="APZ92" s="4"/>
      <c r="AQA92" s="4"/>
      <c r="AQB92" s="4"/>
      <c r="AQC92" s="4"/>
      <c r="AQD92" s="4"/>
      <c r="AQE92" s="4"/>
      <c r="AQF92" s="4"/>
      <c r="AQG92" s="4"/>
      <c r="AQH92" s="4"/>
      <c r="AQI92" s="4"/>
      <c r="AQJ92" s="4"/>
      <c r="AQK92" s="4"/>
      <c r="AQL92" s="4"/>
      <c r="AQM92" s="4"/>
      <c r="AQN92" s="4"/>
      <c r="AQO92" s="4"/>
      <c r="AQP92" s="4"/>
      <c r="AQQ92" s="4"/>
      <c r="AQR92" s="4"/>
      <c r="AQS92" s="4"/>
      <c r="AQT92" s="4"/>
      <c r="AQU92" s="4"/>
      <c r="AQV92" s="4"/>
      <c r="AQW92" s="4"/>
      <c r="AQX92" s="4"/>
      <c r="AQY92" s="4"/>
      <c r="AQZ92" s="4"/>
      <c r="ARA92" s="4"/>
      <c r="ARB92" s="4"/>
      <c r="ARC92" s="4"/>
      <c r="ARD92" s="4"/>
      <c r="ARE92" s="4"/>
      <c r="ARF92" s="4"/>
      <c r="ARG92" s="4"/>
      <c r="ARH92" s="4"/>
      <c r="ARI92" s="4"/>
      <c r="ARJ92" s="4"/>
      <c r="ARK92" s="4"/>
      <c r="ARL92" s="4"/>
      <c r="ARM92" s="4"/>
      <c r="ARN92" s="4"/>
      <c r="ARO92" s="4"/>
      <c r="ARP92" s="4"/>
      <c r="ARQ92" s="4"/>
      <c r="ARR92" s="4"/>
      <c r="ARS92" s="4"/>
      <c r="ART92" s="4"/>
      <c r="ARU92" s="4"/>
      <c r="ARV92" s="4"/>
      <c r="ARW92" s="4"/>
      <c r="ARX92" s="4"/>
      <c r="ARY92" s="4"/>
      <c r="ARZ92" s="4"/>
      <c r="ASA92" s="4"/>
      <c r="ASB92" s="4"/>
      <c r="ASC92" s="4"/>
      <c r="ASD92" s="4"/>
      <c r="ASE92" s="4"/>
      <c r="ASF92" s="4"/>
      <c r="ASG92" s="4"/>
      <c r="ASH92" s="4"/>
      <c r="ASI92" s="4"/>
      <c r="ASJ92" s="4"/>
      <c r="ASK92" s="4"/>
      <c r="ASL92" s="4"/>
      <c r="ASM92" s="4"/>
      <c r="ASN92" s="4"/>
      <c r="ASO92" s="4"/>
      <c r="ASP92" s="4"/>
      <c r="ASQ92" s="4"/>
      <c r="ASR92" s="4"/>
      <c r="ASS92" s="4"/>
      <c r="AST92" s="4"/>
      <c r="ASU92" s="4"/>
      <c r="ASV92" s="4"/>
      <c r="ASW92" s="4"/>
      <c r="ASX92" s="4"/>
      <c r="ASY92" s="4"/>
      <c r="ASZ92" s="4"/>
      <c r="ATA92" s="4"/>
      <c r="ATB92" s="4"/>
      <c r="ATC92" s="4"/>
      <c r="ATD92" s="4"/>
      <c r="ATE92" s="4"/>
      <c r="ATF92" s="4"/>
      <c r="ATG92" s="4"/>
      <c r="ATH92" s="4"/>
      <c r="ATI92" s="4"/>
      <c r="ATJ92" s="4"/>
      <c r="ATK92" s="4"/>
      <c r="ATL92" s="4"/>
      <c r="ATM92" s="4"/>
      <c r="ATN92" s="4"/>
      <c r="ATO92" s="4"/>
      <c r="ATP92" s="4"/>
      <c r="ATQ92" s="4"/>
      <c r="ATR92" s="4"/>
      <c r="ATS92" s="4"/>
      <c r="ATT92" s="4"/>
      <c r="ATU92" s="4"/>
      <c r="ATV92" s="4"/>
      <c r="ATW92" s="4"/>
      <c r="ATX92" s="4"/>
      <c r="ATY92" s="4"/>
      <c r="ATZ92" s="4"/>
      <c r="AUA92" s="4"/>
      <c r="AUB92" s="4"/>
      <c r="AUC92" s="4"/>
      <c r="AUD92" s="4"/>
      <c r="AUE92" s="4"/>
      <c r="AUF92" s="4"/>
      <c r="AUG92" s="4"/>
      <c r="AUH92" s="4"/>
      <c r="AUI92" s="4"/>
      <c r="AUJ92" s="4"/>
      <c r="AUK92" s="4"/>
      <c r="AUL92" s="4"/>
      <c r="AUM92" s="4"/>
      <c r="AUN92" s="4"/>
      <c r="AUO92" s="4"/>
      <c r="AUP92" s="4"/>
      <c r="AUQ92" s="4"/>
      <c r="AUR92" s="4"/>
      <c r="AUS92" s="4"/>
      <c r="AUT92" s="4"/>
      <c r="AUU92" s="4"/>
      <c r="AUV92" s="4"/>
      <c r="AUW92" s="4"/>
      <c r="AUX92" s="4"/>
      <c r="AUY92" s="4"/>
      <c r="AUZ92" s="4"/>
      <c r="AVA92" s="4"/>
      <c r="AVB92" s="4"/>
      <c r="AVC92" s="4"/>
      <c r="AVD92" s="4"/>
      <c r="AVE92" s="4"/>
      <c r="AVF92" s="4"/>
      <c r="AVG92" s="4"/>
      <c r="AVH92" s="4"/>
      <c r="AVI92" s="4"/>
      <c r="AVJ92" s="4"/>
      <c r="AVK92" s="4"/>
      <c r="AVL92" s="4"/>
      <c r="AVM92" s="4"/>
      <c r="AVN92" s="4"/>
      <c r="AVO92" s="4"/>
      <c r="AVP92" s="4"/>
      <c r="AVQ92" s="4"/>
      <c r="AVR92" s="4"/>
      <c r="AVS92" s="4"/>
      <c r="AVT92" s="4"/>
      <c r="AVU92" s="4"/>
      <c r="AVV92" s="4"/>
      <c r="AVW92" s="4"/>
      <c r="AVX92" s="4"/>
      <c r="AVY92" s="4"/>
      <c r="AVZ92" s="4"/>
      <c r="AWA92" s="4"/>
      <c r="AWB92" s="4"/>
      <c r="AWC92" s="4"/>
      <c r="AWD92" s="4"/>
      <c r="AWE92" s="4"/>
      <c r="AWF92" s="4"/>
      <c r="AWG92" s="4"/>
      <c r="AWH92" s="4"/>
      <c r="AWI92" s="4"/>
      <c r="AWJ92" s="4"/>
      <c r="AWK92" s="4"/>
      <c r="AWL92" s="4"/>
      <c r="AWM92" s="4"/>
      <c r="AWN92" s="4"/>
      <c r="AWO92" s="4"/>
      <c r="AWP92" s="4"/>
      <c r="AWQ92" s="4"/>
      <c r="AWR92" s="4"/>
      <c r="AWS92" s="4"/>
      <c r="AWT92" s="4"/>
      <c r="AWU92" s="4"/>
      <c r="AWV92" s="4"/>
      <c r="AWW92" s="4"/>
      <c r="AWX92" s="4"/>
      <c r="AWY92" s="4"/>
      <c r="AWZ92" s="4"/>
      <c r="AXA92" s="4"/>
      <c r="AXB92" s="4"/>
      <c r="AXC92" s="4"/>
      <c r="AXD92" s="4"/>
      <c r="AXE92" s="4"/>
      <c r="AXF92" s="4"/>
      <c r="AXG92" s="4"/>
      <c r="AXH92" s="4"/>
      <c r="AXI92" s="4"/>
      <c r="AXJ92" s="4"/>
      <c r="AXK92" s="4"/>
      <c r="AXL92" s="4"/>
      <c r="AXM92" s="4"/>
      <c r="AXN92" s="4"/>
      <c r="AXO92" s="4"/>
      <c r="AXP92" s="4"/>
      <c r="AXQ92" s="4"/>
      <c r="AXR92" s="4"/>
      <c r="AXS92" s="4"/>
      <c r="AXT92" s="4"/>
      <c r="AXU92" s="4"/>
      <c r="AXV92" s="4"/>
      <c r="AXW92" s="4"/>
      <c r="AXX92" s="4"/>
      <c r="AXY92" s="4"/>
      <c r="AXZ92" s="4"/>
      <c r="AYA92" s="4"/>
      <c r="AYB92" s="4"/>
      <c r="AYC92" s="4"/>
      <c r="AYD92" s="4"/>
      <c r="AYE92" s="4"/>
      <c r="AYF92" s="4"/>
      <c r="AYG92" s="4"/>
      <c r="AYH92" s="4"/>
      <c r="AYI92" s="4"/>
      <c r="AYJ92" s="4"/>
      <c r="AYK92" s="4"/>
      <c r="AYL92" s="4"/>
      <c r="AYM92" s="4"/>
      <c r="AYN92" s="4"/>
      <c r="AYO92" s="4"/>
      <c r="AYP92" s="4"/>
      <c r="AYQ92" s="4"/>
      <c r="AYR92" s="4"/>
      <c r="AYS92" s="4"/>
      <c r="AYT92" s="4"/>
      <c r="AYU92" s="4"/>
      <c r="AYV92" s="4"/>
      <c r="AYW92" s="4"/>
      <c r="AYX92" s="4"/>
      <c r="AYY92" s="4"/>
      <c r="AYZ92" s="4"/>
      <c r="AZA92" s="4"/>
      <c r="AZB92" s="4"/>
      <c r="AZC92" s="4"/>
      <c r="AZD92" s="4"/>
      <c r="AZE92" s="4"/>
      <c r="AZF92" s="4"/>
      <c r="AZG92" s="4"/>
      <c r="AZH92" s="4"/>
      <c r="AZI92" s="4"/>
      <c r="AZJ92" s="4"/>
      <c r="AZK92" s="4"/>
      <c r="AZL92" s="4"/>
      <c r="AZM92" s="4"/>
      <c r="AZN92" s="4"/>
      <c r="AZO92" s="4"/>
      <c r="AZP92" s="4"/>
      <c r="AZQ92" s="4"/>
      <c r="AZR92" s="4"/>
      <c r="AZS92" s="4"/>
      <c r="AZT92" s="4"/>
      <c r="AZU92" s="4"/>
      <c r="AZV92" s="4"/>
      <c r="AZW92" s="4"/>
      <c r="AZX92" s="4"/>
      <c r="AZY92" s="4"/>
      <c r="AZZ92" s="4"/>
      <c r="BAA92" s="4"/>
      <c r="BAB92" s="4"/>
      <c r="BAC92" s="4"/>
      <c r="BAD92" s="4"/>
      <c r="BAE92" s="4"/>
      <c r="BAF92" s="4"/>
      <c r="BAG92" s="4"/>
      <c r="BAH92" s="4"/>
      <c r="BAI92" s="4"/>
      <c r="BAJ92" s="4"/>
      <c r="BAK92" s="4"/>
      <c r="BAL92" s="4"/>
      <c r="BAM92" s="4"/>
      <c r="BAN92" s="4"/>
      <c r="BAO92" s="4"/>
      <c r="BAP92" s="4"/>
      <c r="BAQ92" s="4"/>
      <c r="BAR92" s="4"/>
      <c r="BAS92" s="4"/>
      <c r="BAT92" s="4"/>
      <c r="BAU92" s="4"/>
      <c r="BAV92" s="4"/>
      <c r="BAW92" s="4"/>
      <c r="BAX92" s="4"/>
      <c r="BAY92" s="4"/>
      <c r="BAZ92" s="4"/>
      <c r="BBA92" s="4"/>
      <c r="BBB92" s="4"/>
      <c r="BBC92" s="4"/>
      <c r="BBD92" s="4"/>
      <c r="BBE92" s="4"/>
      <c r="BBF92" s="4"/>
      <c r="BBG92" s="4"/>
      <c r="BBH92" s="4"/>
      <c r="BBI92" s="4"/>
      <c r="BBJ92" s="4"/>
      <c r="BBK92" s="4"/>
      <c r="BBL92" s="4"/>
      <c r="BBM92" s="4"/>
      <c r="BBN92" s="4"/>
      <c r="BBO92" s="4"/>
      <c r="BBP92" s="4"/>
      <c r="BBQ92" s="4"/>
      <c r="BBR92" s="4"/>
      <c r="BBS92" s="4"/>
      <c r="BBT92" s="4"/>
      <c r="BBU92" s="4"/>
      <c r="BBV92" s="4"/>
      <c r="BBW92" s="4"/>
      <c r="BBX92" s="4"/>
      <c r="BBY92" s="4"/>
      <c r="BBZ92" s="4"/>
      <c r="BCA92" s="4"/>
      <c r="BCB92" s="4"/>
      <c r="BCC92" s="4"/>
      <c r="BCD92" s="4"/>
      <c r="BCE92" s="4"/>
      <c r="BCF92" s="4"/>
      <c r="BCG92" s="4"/>
      <c r="BCH92" s="4"/>
      <c r="BCI92" s="4"/>
      <c r="BCJ92" s="4"/>
      <c r="BCK92" s="4"/>
      <c r="BCL92" s="4"/>
      <c r="BCM92" s="4"/>
      <c r="BCN92" s="4"/>
      <c r="BCO92" s="4"/>
      <c r="BCP92" s="4"/>
      <c r="BCQ92" s="4"/>
      <c r="BCR92" s="4"/>
      <c r="BCS92" s="4"/>
      <c r="BCT92" s="4"/>
      <c r="BCU92" s="4"/>
      <c r="BCV92" s="4"/>
      <c r="BCW92" s="4"/>
      <c r="BCX92" s="4"/>
      <c r="BCY92" s="4"/>
      <c r="BCZ92" s="4"/>
      <c r="BDA92" s="4"/>
      <c r="BDB92" s="4"/>
      <c r="BDC92" s="4"/>
      <c r="BDD92" s="4"/>
      <c r="BDE92" s="4"/>
      <c r="BDF92" s="4"/>
      <c r="BDG92" s="4"/>
      <c r="BDH92" s="4"/>
      <c r="BDI92" s="4"/>
      <c r="BDJ92" s="4"/>
      <c r="BDK92" s="4"/>
      <c r="BDL92" s="4"/>
      <c r="BDM92" s="4"/>
      <c r="BDN92" s="4"/>
      <c r="BDO92" s="4"/>
      <c r="BDP92" s="4"/>
      <c r="BDQ92" s="4"/>
      <c r="BDR92" s="4"/>
      <c r="BDS92" s="4"/>
      <c r="BDT92" s="4"/>
      <c r="BDU92" s="4"/>
      <c r="BDV92" s="4"/>
      <c r="BDW92" s="4"/>
      <c r="BDX92" s="4"/>
      <c r="BDY92" s="4"/>
      <c r="BDZ92" s="4"/>
      <c r="BEA92" s="4"/>
      <c r="BEB92" s="4"/>
      <c r="BEC92" s="4"/>
      <c r="BED92" s="4"/>
      <c r="BEE92" s="4"/>
      <c r="BEF92" s="4"/>
      <c r="BEG92" s="4"/>
      <c r="BEH92" s="4"/>
      <c r="BEI92" s="4"/>
      <c r="BEJ92" s="4"/>
      <c r="BEK92" s="4"/>
      <c r="BEL92" s="4"/>
      <c r="BEM92" s="4"/>
      <c r="BEN92" s="4"/>
      <c r="BEO92" s="4"/>
      <c r="BEP92" s="4"/>
      <c r="BEQ92" s="4"/>
      <c r="BER92" s="4"/>
      <c r="BES92" s="4"/>
      <c r="BET92" s="4"/>
      <c r="BEU92" s="4"/>
      <c r="BEV92" s="4"/>
      <c r="BEW92" s="4"/>
      <c r="BEX92" s="4"/>
      <c r="BEY92" s="4"/>
      <c r="BEZ92" s="4"/>
      <c r="BFA92" s="4"/>
      <c r="BFB92" s="4"/>
      <c r="BFC92" s="4"/>
      <c r="BFD92" s="4"/>
      <c r="BFE92" s="4"/>
      <c r="BFF92" s="4"/>
      <c r="BFG92" s="4"/>
      <c r="BFH92" s="4"/>
      <c r="BFI92" s="4"/>
      <c r="BFJ92" s="4"/>
      <c r="BFK92" s="4"/>
      <c r="BFL92" s="4"/>
      <c r="BFM92" s="4"/>
      <c r="BFN92" s="4"/>
      <c r="BFO92" s="4"/>
      <c r="BFP92" s="4"/>
      <c r="BFQ92" s="4"/>
      <c r="BFR92" s="4"/>
      <c r="BFS92" s="4"/>
      <c r="BFT92" s="4"/>
      <c r="BFU92" s="4"/>
      <c r="BFV92" s="4"/>
      <c r="BFW92" s="4"/>
      <c r="BFX92" s="4"/>
      <c r="BFY92" s="4"/>
      <c r="BFZ92" s="4"/>
      <c r="BGA92" s="4"/>
      <c r="BGB92" s="4"/>
      <c r="BGC92" s="4"/>
      <c r="BGD92" s="4"/>
      <c r="BGE92" s="4"/>
      <c r="BGF92" s="4"/>
      <c r="BGG92" s="4"/>
      <c r="BGH92" s="4"/>
      <c r="BGI92" s="4"/>
      <c r="BGJ92" s="4"/>
      <c r="BGK92" s="4"/>
      <c r="BGL92" s="4"/>
      <c r="BGM92" s="4"/>
      <c r="BGN92" s="4"/>
      <c r="BGO92" s="4"/>
      <c r="BGP92" s="4"/>
      <c r="BGQ92" s="4"/>
      <c r="BGR92" s="4"/>
      <c r="BGS92" s="4"/>
      <c r="BGT92" s="4"/>
      <c r="BGU92" s="4"/>
      <c r="BGV92" s="4"/>
      <c r="BGW92" s="4"/>
      <c r="BGX92" s="4"/>
      <c r="BGY92" s="4"/>
      <c r="BGZ92" s="4"/>
      <c r="BHA92" s="4"/>
      <c r="BHB92" s="4"/>
      <c r="BHC92" s="4"/>
      <c r="BHD92" s="4"/>
      <c r="BHE92" s="4"/>
      <c r="BHF92" s="4"/>
      <c r="BHG92" s="4"/>
      <c r="BHH92" s="4"/>
      <c r="BHI92" s="4"/>
      <c r="BHJ92" s="4"/>
      <c r="BHK92" s="4"/>
      <c r="BHL92" s="4"/>
      <c r="BHM92" s="4"/>
      <c r="BHN92" s="4"/>
      <c r="BHO92" s="4"/>
      <c r="BHP92" s="4"/>
      <c r="BHQ92" s="4"/>
      <c r="BHR92" s="4"/>
      <c r="BHS92" s="4"/>
      <c r="BHT92" s="4"/>
      <c r="BHU92" s="4"/>
      <c r="BHV92" s="4"/>
      <c r="BHW92" s="4"/>
      <c r="BHX92" s="4"/>
      <c r="BHY92" s="4"/>
      <c r="BHZ92" s="4"/>
      <c r="BIA92" s="4"/>
      <c r="BIB92" s="4"/>
      <c r="BIC92" s="4"/>
      <c r="BID92" s="4"/>
      <c r="BIE92" s="4"/>
      <c r="BIF92" s="4"/>
      <c r="BIG92" s="4"/>
      <c r="BIH92" s="4"/>
      <c r="BII92" s="4"/>
      <c r="BIJ92" s="4"/>
      <c r="BIK92" s="4"/>
      <c r="BIL92" s="4"/>
      <c r="BIM92" s="4"/>
      <c r="BIN92" s="4"/>
      <c r="BIO92" s="4"/>
      <c r="BIP92" s="4"/>
      <c r="BIQ92" s="4"/>
      <c r="BIR92" s="4"/>
      <c r="BIS92" s="4"/>
      <c r="BIT92" s="4"/>
      <c r="BIU92" s="4"/>
      <c r="BIV92" s="4"/>
      <c r="BIW92" s="4"/>
      <c r="BIX92" s="4"/>
      <c r="BIY92" s="4"/>
      <c r="BIZ92" s="4"/>
      <c r="BJA92" s="4"/>
      <c r="BJB92" s="4"/>
      <c r="BJC92" s="4"/>
      <c r="BJD92" s="4"/>
      <c r="BJE92" s="4"/>
      <c r="BJF92" s="4"/>
      <c r="BJG92" s="4"/>
      <c r="BJH92" s="4"/>
      <c r="BJI92" s="4"/>
      <c r="BJJ92" s="4"/>
      <c r="BJK92" s="4"/>
      <c r="BJL92" s="4"/>
      <c r="BJM92" s="4"/>
      <c r="BJN92" s="4"/>
      <c r="BJO92" s="4"/>
      <c r="BJP92" s="4"/>
      <c r="BJQ92" s="4"/>
      <c r="BJR92" s="4"/>
      <c r="BJS92" s="4"/>
      <c r="BJT92" s="4"/>
      <c r="BJU92" s="4"/>
      <c r="BJV92" s="4"/>
      <c r="BJW92" s="4"/>
      <c r="BJX92" s="4"/>
      <c r="BJY92" s="4"/>
      <c r="BJZ92" s="4"/>
      <c r="BKA92" s="4"/>
      <c r="BKB92" s="4"/>
      <c r="BKC92" s="4"/>
      <c r="BKD92" s="4"/>
      <c r="BKE92" s="4"/>
      <c r="BKF92" s="4"/>
      <c r="BKG92" s="4"/>
      <c r="BKH92" s="4"/>
      <c r="BKI92" s="4"/>
      <c r="BKJ92" s="4"/>
      <c r="BKK92" s="4"/>
      <c r="BKL92" s="4"/>
      <c r="BKM92" s="4"/>
      <c r="BKN92" s="4"/>
      <c r="BKO92" s="4"/>
      <c r="BKP92" s="4"/>
      <c r="BKQ92" s="4"/>
      <c r="BKR92" s="4"/>
      <c r="BKS92" s="4"/>
      <c r="BKT92" s="4"/>
      <c r="BKU92" s="4"/>
      <c r="BKV92" s="4"/>
      <c r="BKW92" s="4"/>
      <c r="BKX92" s="4"/>
      <c r="BKY92" s="4"/>
      <c r="BKZ92" s="4"/>
      <c r="BLA92" s="4"/>
      <c r="BLB92" s="4"/>
      <c r="BLC92" s="4"/>
      <c r="BLD92" s="4"/>
      <c r="BLE92" s="4"/>
      <c r="BLF92" s="4"/>
      <c r="BLG92" s="4"/>
      <c r="BLH92" s="4"/>
      <c r="BLI92" s="4"/>
      <c r="BLJ92" s="4"/>
      <c r="BLK92" s="4"/>
      <c r="BLL92" s="4"/>
      <c r="BLM92" s="4"/>
      <c r="BLN92" s="4"/>
      <c r="BLO92" s="4"/>
      <c r="BLP92" s="4"/>
      <c r="BLQ92" s="4"/>
      <c r="BLR92" s="4"/>
      <c r="BLS92" s="4"/>
      <c r="BLT92" s="4"/>
      <c r="BLU92" s="4"/>
      <c r="BLV92" s="4"/>
      <c r="BLW92" s="4"/>
      <c r="BLX92" s="4"/>
      <c r="BLY92" s="4"/>
      <c r="BLZ92" s="4"/>
      <c r="BMA92" s="4"/>
      <c r="BMB92" s="4"/>
      <c r="BMC92" s="4"/>
      <c r="BMD92" s="4"/>
      <c r="BME92" s="4"/>
      <c r="BMF92" s="4"/>
      <c r="BMG92" s="4"/>
      <c r="BMH92" s="4"/>
      <c r="BMI92" s="4"/>
      <c r="BMJ92" s="4"/>
      <c r="BMK92" s="4"/>
      <c r="BML92" s="4"/>
      <c r="BMM92" s="4"/>
      <c r="BMN92" s="4"/>
      <c r="BMO92" s="4"/>
      <c r="BMP92" s="4"/>
      <c r="BMQ92" s="4"/>
      <c r="BMR92" s="4"/>
      <c r="BMS92" s="4"/>
      <c r="BMT92" s="4"/>
      <c r="BMU92" s="4"/>
      <c r="BMV92" s="4"/>
      <c r="BMW92" s="4"/>
      <c r="BMX92" s="4"/>
      <c r="BMY92" s="4"/>
      <c r="BMZ92" s="4"/>
      <c r="BNA92" s="4"/>
      <c r="BNB92" s="4"/>
      <c r="BNC92" s="4"/>
      <c r="BND92" s="4"/>
      <c r="BNE92" s="4"/>
      <c r="BNF92" s="4"/>
      <c r="BNG92" s="4"/>
      <c r="BNH92" s="4"/>
      <c r="BNI92" s="4"/>
      <c r="BNJ92" s="4"/>
      <c r="BNK92" s="4"/>
      <c r="BNL92" s="4"/>
      <c r="BNM92" s="4"/>
      <c r="BNN92" s="4"/>
      <c r="BNO92" s="4"/>
      <c r="BNP92" s="4"/>
      <c r="BNQ92" s="4"/>
      <c r="BNR92" s="4"/>
      <c r="BNS92" s="4"/>
      <c r="BNT92" s="4"/>
      <c r="BNU92" s="4"/>
      <c r="BNV92" s="4"/>
      <c r="BNW92" s="4"/>
      <c r="BNX92" s="4"/>
      <c r="BNY92" s="4"/>
      <c r="BNZ92" s="4"/>
      <c r="BOA92" s="4"/>
      <c r="BOB92" s="4"/>
      <c r="BOC92" s="4"/>
      <c r="BOD92" s="4"/>
      <c r="BOE92" s="4"/>
      <c r="BOF92" s="4"/>
      <c r="BOG92" s="4"/>
      <c r="BOH92" s="4"/>
      <c r="BOI92" s="4"/>
      <c r="BOJ92" s="4"/>
      <c r="BOK92" s="4"/>
      <c r="BOL92" s="4"/>
      <c r="BOM92" s="4"/>
      <c r="BON92" s="4"/>
      <c r="BOO92" s="4"/>
      <c r="BOP92" s="4"/>
      <c r="BOQ92" s="4"/>
      <c r="BOR92" s="4"/>
      <c r="BOS92" s="4"/>
      <c r="BOT92" s="4"/>
      <c r="BOU92" s="4"/>
      <c r="BOV92" s="4"/>
      <c r="BOW92" s="4"/>
      <c r="BOX92" s="4"/>
      <c r="BOY92" s="4"/>
      <c r="BOZ92" s="4"/>
      <c r="BPA92" s="4"/>
      <c r="BPB92" s="4"/>
      <c r="BPC92" s="4"/>
      <c r="BPD92" s="4"/>
      <c r="BPE92" s="4"/>
      <c r="BPF92" s="4"/>
      <c r="BPG92" s="4"/>
      <c r="BPH92" s="4"/>
      <c r="BPI92" s="4"/>
      <c r="BPJ92" s="4"/>
      <c r="BPK92" s="4"/>
      <c r="BPL92" s="4"/>
      <c r="BPM92" s="4"/>
      <c r="BPN92" s="4"/>
      <c r="BPO92" s="4"/>
      <c r="BPP92" s="4"/>
      <c r="BPQ92" s="4"/>
      <c r="BPR92" s="4"/>
      <c r="BPS92" s="4"/>
      <c r="BPT92" s="4"/>
      <c r="BPU92" s="4"/>
      <c r="BPV92" s="4"/>
      <c r="BPW92" s="4"/>
      <c r="BPX92" s="4"/>
      <c r="BPY92" s="4"/>
      <c r="BPZ92" s="4"/>
      <c r="BQA92" s="4"/>
      <c r="BQB92" s="4"/>
      <c r="BQC92" s="4"/>
      <c r="BQD92" s="4"/>
      <c r="BQE92" s="4"/>
      <c r="BQF92" s="4"/>
      <c r="BQG92" s="4"/>
      <c r="BQH92" s="4"/>
      <c r="BQI92" s="4"/>
      <c r="BQJ92" s="4"/>
      <c r="BQK92" s="4"/>
      <c r="BQL92" s="4"/>
      <c r="BQM92" s="4"/>
      <c r="BQN92" s="4"/>
      <c r="BQO92" s="4"/>
      <c r="BQP92" s="4"/>
      <c r="BQQ92" s="4"/>
      <c r="BQR92" s="4"/>
      <c r="BQS92" s="4"/>
      <c r="BQT92" s="4"/>
      <c r="BQU92" s="4"/>
      <c r="BQV92" s="4"/>
      <c r="BQW92" s="4"/>
      <c r="BQX92" s="4"/>
      <c r="BQY92" s="4"/>
      <c r="BQZ92" s="4"/>
      <c r="BRA92" s="4"/>
      <c r="BRB92" s="4"/>
      <c r="BRC92" s="4"/>
      <c r="BRD92" s="4"/>
      <c r="BRE92" s="4"/>
      <c r="BRF92" s="4"/>
      <c r="BRG92" s="4"/>
      <c r="BRH92" s="4"/>
      <c r="BRI92" s="4"/>
      <c r="BRJ92" s="4"/>
      <c r="BRK92" s="4"/>
      <c r="BRL92" s="4"/>
      <c r="BRM92" s="4"/>
      <c r="BRN92" s="4"/>
      <c r="BRO92" s="4"/>
      <c r="BRP92" s="4"/>
      <c r="BRQ92" s="4"/>
      <c r="BRR92" s="4"/>
      <c r="BRS92" s="4"/>
      <c r="BRT92" s="4"/>
      <c r="BRU92" s="4"/>
      <c r="BRV92" s="4"/>
      <c r="BRW92" s="4"/>
      <c r="BRX92" s="4"/>
      <c r="BRY92" s="4"/>
      <c r="BRZ92" s="4"/>
      <c r="BSA92" s="4"/>
      <c r="BSB92" s="4"/>
      <c r="BSC92" s="4"/>
      <c r="BSD92" s="4"/>
      <c r="BSE92" s="4"/>
      <c r="BSF92" s="4"/>
      <c r="BSG92" s="4"/>
      <c r="BSH92" s="4"/>
      <c r="BSI92" s="4"/>
      <c r="BSJ92" s="4"/>
      <c r="BSK92" s="4"/>
      <c r="BSL92" s="4"/>
      <c r="BSM92" s="4"/>
      <c r="BSN92" s="4"/>
      <c r="BSO92" s="4"/>
      <c r="BSP92" s="4"/>
      <c r="BSQ92" s="4"/>
      <c r="BSR92" s="4"/>
      <c r="BSS92" s="4"/>
      <c r="BST92" s="4"/>
      <c r="BSU92" s="4"/>
      <c r="BSV92" s="4"/>
      <c r="BSW92" s="4"/>
      <c r="BSX92" s="4"/>
      <c r="BSY92" s="4"/>
      <c r="BSZ92" s="4"/>
      <c r="BTA92" s="4"/>
      <c r="BTB92" s="4"/>
      <c r="BTC92" s="4"/>
      <c r="BTD92" s="4"/>
      <c r="BTE92" s="4"/>
      <c r="BTF92" s="4"/>
      <c r="BTG92" s="4"/>
      <c r="BTH92" s="4"/>
      <c r="BTI92" s="4"/>
      <c r="BTJ92" s="4"/>
      <c r="BTK92" s="4"/>
      <c r="BTL92" s="4"/>
      <c r="BTM92" s="4"/>
      <c r="BTN92" s="4"/>
      <c r="BTO92" s="4"/>
      <c r="BTP92" s="4"/>
      <c r="BTQ92" s="4"/>
      <c r="BTR92" s="4"/>
      <c r="BTS92" s="4"/>
      <c r="BTT92" s="4"/>
      <c r="BTU92" s="4"/>
      <c r="BTV92" s="4"/>
      <c r="BTW92" s="4"/>
      <c r="BTX92" s="4"/>
      <c r="BTY92" s="4"/>
      <c r="BTZ92" s="4"/>
      <c r="BUA92" s="4"/>
      <c r="BUB92" s="4"/>
      <c r="BUC92" s="4"/>
      <c r="BUD92" s="4"/>
      <c r="BUE92" s="4"/>
      <c r="BUF92" s="4"/>
      <c r="BUG92" s="4"/>
      <c r="BUH92" s="4"/>
      <c r="BUI92" s="4"/>
      <c r="BUJ92" s="4"/>
      <c r="BUK92" s="4"/>
      <c r="BUL92" s="4"/>
      <c r="BUM92" s="4"/>
      <c r="BUN92" s="4"/>
      <c r="BUO92" s="4"/>
      <c r="BUP92" s="4"/>
      <c r="BUQ92" s="4"/>
      <c r="BUR92" s="4"/>
      <c r="BUS92" s="4"/>
      <c r="BUT92" s="4"/>
      <c r="BUU92" s="4"/>
      <c r="BUV92" s="4"/>
      <c r="BUW92" s="4"/>
      <c r="BUX92" s="4"/>
      <c r="BUY92" s="4"/>
      <c r="BUZ92" s="4"/>
      <c r="BVA92" s="4"/>
      <c r="BVB92" s="4"/>
      <c r="BVC92" s="4"/>
      <c r="BVD92" s="4"/>
      <c r="BVE92" s="4"/>
      <c r="BVF92" s="4"/>
      <c r="BVG92" s="4"/>
      <c r="BVH92" s="4"/>
      <c r="BVI92" s="4"/>
      <c r="BVJ92" s="4"/>
      <c r="BVK92" s="4"/>
      <c r="BVL92" s="4"/>
      <c r="BVM92" s="4"/>
      <c r="BVN92" s="4"/>
      <c r="BVO92" s="4"/>
      <c r="BVP92" s="4"/>
      <c r="BVQ92" s="4"/>
      <c r="BVR92" s="4"/>
      <c r="BVS92" s="4"/>
      <c r="BVT92" s="4"/>
      <c r="BVU92" s="4"/>
      <c r="BVV92" s="4"/>
      <c r="BVW92" s="4"/>
      <c r="BVX92" s="4"/>
      <c r="BVY92" s="4"/>
      <c r="BVZ92" s="4"/>
      <c r="BWA92" s="4"/>
      <c r="BWB92" s="4"/>
      <c r="BWC92" s="4"/>
      <c r="BWD92" s="4"/>
      <c r="BWE92" s="4"/>
      <c r="BWF92" s="4"/>
      <c r="BWG92" s="4"/>
      <c r="BWH92" s="4"/>
      <c r="BWI92" s="4"/>
      <c r="BWJ92" s="4"/>
      <c r="BWK92" s="4"/>
      <c r="BWL92" s="4"/>
      <c r="BWM92" s="4"/>
      <c r="BWN92" s="4"/>
      <c r="BWO92" s="4"/>
      <c r="BWP92" s="4"/>
      <c r="BWQ92" s="4"/>
      <c r="BWR92" s="4"/>
      <c r="BWS92" s="4"/>
      <c r="BWT92" s="4"/>
      <c r="BWU92" s="4"/>
      <c r="BWV92" s="4"/>
      <c r="BWW92" s="4"/>
      <c r="BWX92" s="4"/>
      <c r="BWY92" s="4"/>
      <c r="BWZ92" s="4"/>
      <c r="BXA92" s="4"/>
      <c r="BXB92" s="4"/>
      <c r="BXC92" s="4"/>
      <c r="BXD92" s="4"/>
      <c r="BXE92" s="4"/>
      <c r="BXF92" s="4"/>
      <c r="BXG92" s="4"/>
      <c r="BXH92" s="4"/>
      <c r="BXI92" s="4"/>
      <c r="BXJ92" s="4"/>
      <c r="BXK92" s="4"/>
      <c r="BXL92" s="4"/>
      <c r="BXM92" s="4"/>
      <c r="BXN92" s="4"/>
      <c r="BXO92" s="4"/>
      <c r="BXP92" s="4"/>
      <c r="BXQ92" s="4"/>
      <c r="BXR92" s="4"/>
      <c r="BXS92" s="4"/>
      <c r="BXT92" s="4"/>
      <c r="BXU92" s="4"/>
      <c r="BXV92" s="4"/>
      <c r="BXW92" s="4"/>
      <c r="BXX92" s="4"/>
      <c r="BXY92" s="4"/>
      <c r="BXZ92" s="4"/>
      <c r="BYA92" s="4"/>
      <c r="BYB92" s="4"/>
      <c r="BYC92" s="4"/>
      <c r="BYD92" s="4"/>
      <c r="BYE92" s="4"/>
      <c r="BYF92" s="4"/>
      <c r="BYG92" s="4"/>
      <c r="BYH92" s="4"/>
      <c r="BYI92" s="4"/>
      <c r="BYJ92" s="4"/>
      <c r="BYK92" s="4"/>
      <c r="BYL92" s="4"/>
      <c r="BYM92" s="4"/>
      <c r="BYN92" s="4"/>
      <c r="BYO92" s="4"/>
      <c r="BYP92" s="4"/>
      <c r="BYQ92" s="4"/>
      <c r="BYR92" s="4"/>
      <c r="BYS92" s="4"/>
      <c r="BYT92" s="4"/>
      <c r="BYU92" s="4"/>
      <c r="BYV92" s="4"/>
      <c r="BYW92" s="4"/>
      <c r="BYX92" s="4"/>
      <c r="BYY92" s="4"/>
      <c r="BYZ92" s="4"/>
      <c r="BZA92" s="4"/>
      <c r="BZB92" s="4"/>
      <c r="BZC92" s="4"/>
      <c r="BZD92" s="4"/>
      <c r="BZE92" s="4"/>
      <c r="BZF92" s="4"/>
      <c r="BZG92" s="4"/>
      <c r="BZH92" s="4"/>
      <c r="BZI92" s="4"/>
      <c r="BZJ92" s="4"/>
      <c r="BZK92" s="4"/>
      <c r="BZL92" s="4"/>
      <c r="BZM92" s="4"/>
      <c r="BZN92" s="4"/>
      <c r="BZO92" s="4"/>
      <c r="BZP92" s="4"/>
      <c r="BZQ92" s="4"/>
      <c r="BZR92" s="4"/>
      <c r="BZS92" s="4"/>
      <c r="BZT92" s="4"/>
      <c r="BZU92" s="4"/>
      <c r="BZV92" s="4"/>
      <c r="BZW92" s="4"/>
      <c r="BZX92" s="4"/>
      <c r="BZY92" s="4"/>
      <c r="BZZ92" s="4"/>
      <c r="CAA92" s="4"/>
      <c r="CAB92" s="4"/>
      <c r="CAC92" s="4"/>
      <c r="CAD92" s="4"/>
      <c r="CAE92" s="4"/>
      <c r="CAF92" s="4"/>
      <c r="CAG92" s="4"/>
      <c r="CAH92" s="4"/>
      <c r="CAI92" s="4"/>
      <c r="CAJ92" s="4"/>
      <c r="CAK92" s="4"/>
      <c r="CAL92" s="4"/>
      <c r="CAM92" s="4"/>
      <c r="CAN92" s="4"/>
      <c r="CAO92" s="4"/>
      <c r="CAP92" s="4"/>
      <c r="CAQ92" s="4"/>
      <c r="CAR92" s="4"/>
      <c r="CAS92" s="4"/>
      <c r="CAT92" s="4"/>
      <c r="CAU92" s="4"/>
      <c r="CAV92" s="4"/>
      <c r="CAW92" s="4"/>
      <c r="CAX92" s="4"/>
      <c r="CAY92" s="4"/>
      <c r="CAZ92" s="4"/>
      <c r="CBA92" s="4"/>
      <c r="CBB92" s="4"/>
      <c r="CBC92" s="4"/>
      <c r="CBD92" s="4"/>
      <c r="CBE92" s="4"/>
      <c r="CBF92" s="4"/>
      <c r="CBG92" s="4"/>
      <c r="CBH92" s="4"/>
      <c r="CBI92" s="4"/>
      <c r="CBJ92" s="4"/>
      <c r="CBK92" s="4"/>
      <c r="CBL92" s="4"/>
      <c r="CBM92" s="4"/>
      <c r="CBN92" s="4"/>
      <c r="CBO92" s="4"/>
      <c r="CBP92" s="4"/>
      <c r="CBQ92" s="4"/>
      <c r="CBR92" s="4"/>
      <c r="CBS92" s="4"/>
      <c r="CBT92" s="4"/>
      <c r="CBU92" s="4"/>
      <c r="CBV92" s="4"/>
      <c r="CBW92" s="4"/>
      <c r="CBX92" s="4"/>
      <c r="CBY92" s="4"/>
      <c r="CBZ92" s="4"/>
      <c r="CCA92" s="4"/>
      <c r="CCB92" s="4"/>
      <c r="CCC92" s="4"/>
      <c r="CCD92" s="4"/>
      <c r="CCE92" s="4"/>
      <c r="CCF92" s="4"/>
      <c r="CCG92" s="4"/>
      <c r="CCH92" s="4"/>
      <c r="CCI92" s="4"/>
      <c r="CCJ92" s="4"/>
      <c r="CCK92" s="4"/>
      <c r="CCL92" s="4"/>
      <c r="CCM92" s="4"/>
      <c r="CCN92" s="4"/>
      <c r="CCO92" s="4"/>
      <c r="CCP92" s="4"/>
      <c r="CCQ92" s="4"/>
      <c r="CCR92" s="4"/>
      <c r="CCS92" s="4"/>
      <c r="CCT92" s="4"/>
      <c r="CCU92" s="4"/>
      <c r="CCV92" s="4"/>
      <c r="CCW92" s="4"/>
      <c r="CCX92" s="4"/>
      <c r="CCY92" s="4"/>
      <c r="CCZ92" s="4"/>
      <c r="CDA92" s="4"/>
      <c r="CDB92" s="4"/>
      <c r="CDC92" s="4"/>
      <c r="CDD92" s="4"/>
      <c r="CDE92" s="4"/>
      <c r="CDF92" s="4"/>
      <c r="CDG92" s="4"/>
      <c r="CDH92" s="4"/>
      <c r="CDI92" s="4"/>
      <c r="CDJ92" s="4"/>
      <c r="CDK92" s="4"/>
      <c r="CDL92" s="4"/>
      <c r="CDM92" s="4"/>
      <c r="CDN92" s="4"/>
      <c r="CDO92" s="4"/>
      <c r="CDP92" s="4"/>
      <c r="CDQ92" s="4"/>
      <c r="CDR92" s="4"/>
      <c r="CDS92" s="4"/>
      <c r="CDT92" s="4"/>
      <c r="CDU92" s="4"/>
      <c r="CDV92" s="4"/>
      <c r="CDW92" s="4"/>
      <c r="CDX92" s="4"/>
      <c r="CDY92" s="4"/>
      <c r="CDZ92" s="4"/>
      <c r="CEA92" s="4"/>
      <c r="CEB92" s="4"/>
      <c r="CEC92" s="4"/>
      <c r="CED92" s="4"/>
      <c r="CEE92" s="4"/>
      <c r="CEF92" s="4"/>
      <c r="CEG92" s="4"/>
      <c r="CEH92" s="4"/>
      <c r="CEI92" s="4"/>
      <c r="CEJ92" s="4"/>
      <c r="CEK92" s="4"/>
      <c r="CEL92" s="4"/>
      <c r="CEM92" s="4"/>
      <c r="CEN92" s="4"/>
      <c r="CEO92" s="4"/>
      <c r="CEP92" s="4"/>
      <c r="CEQ92" s="4"/>
      <c r="CER92" s="4"/>
      <c r="CES92" s="4"/>
      <c r="CET92" s="4"/>
      <c r="CEU92" s="4"/>
      <c r="CEV92" s="4"/>
      <c r="CEW92" s="4"/>
      <c r="CEX92" s="4"/>
      <c r="CEY92" s="4"/>
      <c r="CEZ92" s="4"/>
      <c r="CFA92" s="4"/>
      <c r="CFB92" s="4"/>
      <c r="CFC92" s="4"/>
      <c r="CFD92" s="4"/>
      <c r="CFE92" s="4"/>
      <c r="CFF92" s="4"/>
      <c r="CFG92" s="4"/>
      <c r="CFH92" s="4"/>
      <c r="CFI92" s="4"/>
      <c r="CFJ92" s="4"/>
      <c r="CFK92" s="4"/>
      <c r="CFL92" s="4"/>
      <c r="CFM92" s="4"/>
      <c r="CFN92" s="4"/>
      <c r="CFO92" s="4"/>
      <c r="CFP92" s="4"/>
      <c r="CFQ92" s="4"/>
      <c r="CFR92" s="4"/>
      <c r="CFS92" s="4"/>
      <c r="CFT92" s="4"/>
      <c r="CFU92" s="4"/>
      <c r="CFV92" s="4"/>
      <c r="CFW92" s="4"/>
      <c r="CFX92" s="4"/>
      <c r="CFY92" s="4"/>
      <c r="CFZ92" s="4"/>
      <c r="CGA92" s="4"/>
      <c r="CGB92" s="4"/>
      <c r="CGC92" s="4"/>
      <c r="CGD92" s="4"/>
      <c r="CGE92" s="4"/>
      <c r="CGF92" s="4"/>
      <c r="CGG92" s="4"/>
      <c r="CGH92" s="4"/>
      <c r="CGI92" s="4"/>
      <c r="CGJ92" s="4"/>
      <c r="CGK92" s="4"/>
      <c r="CGL92" s="4"/>
      <c r="CGM92" s="4"/>
      <c r="CGN92" s="4"/>
      <c r="CGO92" s="4"/>
      <c r="CGP92" s="4"/>
      <c r="CGQ92" s="4"/>
      <c r="CGR92" s="4"/>
      <c r="CGS92" s="4"/>
      <c r="CGT92" s="4"/>
      <c r="CGU92" s="4"/>
      <c r="CGV92" s="4"/>
      <c r="CGW92" s="4"/>
      <c r="CGX92" s="4"/>
      <c r="CGY92" s="4"/>
      <c r="CGZ92" s="4"/>
      <c r="CHA92" s="4"/>
      <c r="CHB92" s="4"/>
      <c r="CHC92" s="4"/>
      <c r="CHD92" s="4"/>
      <c r="CHE92" s="4"/>
      <c r="CHF92" s="4"/>
      <c r="CHG92" s="4"/>
      <c r="CHH92" s="4"/>
      <c r="CHI92" s="4"/>
      <c r="CHJ92" s="4"/>
      <c r="CHK92" s="4"/>
      <c r="CHL92" s="4"/>
      <c r="CHM92" s="4"/>
      <c r="CHN92" s="4"/>
      <c r="CHO92" s="4"/>
      <c r="CHP92" s="4"/>
      <c r="CHQ92" s="4"/>
      <c r="CHR92" s="4"/>
      <c r="CHS92" s="4"/>
      <c r="CHT92" s="4"/>
      <c r="CHU92" s="4"/>
      <c r="CHV92" s="4"/>
      <c r="CHW92" s="4"/>
      <c r="CHX92" s="4"/>
      <c r="CHY92" s="4"/>
      <c r="CHZ92" s="4"/>
      <c r="CIA92" s="4"/>
      <c r="CIB92" s="4"/>
      <c r="CIC92" s="4"/>
      <c r="CID92" s="4"/>
      <c r="CIE92" s="4"/>
      <c r="CIF92" s="4"/>
      <c r="CIG92" s="4"/>
      <c r="CIH92" s="4"/>
      <c r="CII92" s="4"/>
      <c r="CIJ92" s="4"/>
      <c r="CIK92" s="4"/>
      <c r="CIL92" s="4"/>
      <c r="CIM92" s="4"/>
      <c r="CIN92" s="4"/>
      <c r="CIO92" s="4"/>
      <c r="CIP92" s="4"/>
      <c r="CIQ92" s="4"/>
      <c r="CIR92" s="4"/>
      <c r="CIS92" s="4"/>
      <c r="CIT92" s="4"/>
      <c r="CIU92" s="4"/>
      <c r="CIV92" s="4"/>
      <c r="CIW92" s="4"/>
      <c r="CIX92" s="4"/>
      <c r="CIY92" s="4"/>
      <c r="CIZ92" s="4"/>
      <c r="CJA92" s="4"/>
      <c r="CJB92" s="4"/>
      <c r="CJC92" s="4"/>
      <c r="CJD92" s="4"/>
      <c r="CJE92" s="4"/>
      <c r="CJF92" s="4"/>
      <c r="CJG92" s="4"/>
      <c r="CJH92" s="4"/>
      <c r="CJI92" s="4"/>
      <c r="CJJ92" s="4"/>
      <c r="CJK92" s="4"/>
      <c r="CJL92" s="4"/>
      <c r="CJM92" s="4"/>
      <c r="CJN92" s="4"/>
      <c r="CJO92" s="4"/>
      <c r="CJP92" s="4"/>
      <c r="CJQ92" s="4"/>
      <c r="CJR92" s="4"/>
      <c r="CJS92" s="4"/>
      <c r="CJT92" s="4"/>
      <c r="CJU92" s="4"/>
      <c r="CJV92" s="4"/>
      <c r="CJW92" s="4"/>
      <c r="CJX92" s="4"/>
      <c r="CJY92" s="4"/>
      <c r="CJZ92" s="4"/>
      <c r="CKA92" s="4"/>
      <c r="CKB92" s="4"/>
      <c r="CKC92" s="4"/>
      <c r="CKD92" s="4"/>
      <c r="CKE92" s="4"/>
      <c r="CKF92" s="4"/>
      <c r="CKG92" s="4"/>
      <c r="CKH92" s="4"/>
      <c r="CKI92" s="4"/>
      <c r="CKJ92" s="4"/>
      <c r="CKK92" s="4"/>
      <c r="CKL92" s="4"/>
      <c r="CKM92" s="4"/>
      <c r="CKN92" s="4"/>
      <c r="CKO92" s="4"/>
      <c r="CKP92" s="4"/>
      <c r="CKQ92" s="4"/>
      <c r="CKR92" s="4"/>
      <c r="CKS92" s="4"/>
      <c r="CKT92" s="4"/>
      <c r="CKU92" s="4"/>
      <c r="CKV92" s="4"/>
      <c r="CKW92" s="4"/>
      <c r="CKX92" s="4"/>
      <c r="CKY92" s="4"/>
      <c r="CKZ92" s="4"/>
      <c r="CLA92" s="4"/>
      <c r="CLB92" s="4"/>
      <c r="CLC92" s="4"/>
      <c r="CLD92" s="4"/>
      <c r="CLE92" s="4"/>
      <c r="CLF92" s="4"/>
      <c r="CLG92" s="4"/>
      <c r="CLH92" s="4"/>
      <c r="CLI92" s="4"/>
      <c r="CLJ92" s="4"/>
      <c r="CLK92" s="4"/>
      <c r="CLL92" s="4"/>
      <c r="CLM92" s="4"/>
      <c r="CLN92" s="4"/>
      <c r="CLO92" s="4"/>
      <c r="CLP92" s="4"/>
      <c r="CLQ92" s="4"/>
      <c r="CLR92" s="4"/>
      <c r="CLS92" s="4"/>
      <c r="CLT92" s="4"/>
      <c r="CLU92" s="4"/>
      <c r="CLV92" s="4"/>
      <c r="CLW92" s="4"/>
      <c r="CLX92" s="4"/>
      <c r="CLY92" s="4"/>
      <c r="CLZ92" s="4"/>
      <c r="CMA92" s="4"/>
      <c r="CMB92" s="4"/>
      <c r="CMC92" s="4"/>
      <c r="CMD92" s="4"/>
      <c r="CME92" s="4"/>
      <c r="CMF92" s="4"/>
      <c r="CMG92" s="4"/>
      <c r="CMH92" s="4"/>
      <c r="CMI92" s="4"/>
      <c r="CMJ92" s="4"/>
      <c r="CMK92" s="4"/>
      <c r="CML92" s="4"/>
      <c r="CMM92" s="4"/>
      <c r="CMN92" s="4"/>
      <c r="CMO92" s="4"/>
      <c r="CMP92" s="4"/>
      <c r="CMQ92" s="4"/>
      <c r="CMR92" s="4"/>
      <c r="CMS92" s="4"/>
      <c r="CMT92" s="4"/>
      <c r="CMU92" s="4"/>
      <c r="CMV92" s="4"/>
      <c r="CMW92" s="4"/>
      <c r="CMX92" s="4"/>
      <c r="CMY92" s="4"/>
      <c r="CMZ92" s="4"/>
      <c r="CNA92" s="4"/>
      <c r="CNB92" s="4"/>
      <c r="CNC92" s="4"/>
      <c r="CND92" s="4"/>
      <c r="CNE92" s="4"/>
      <c r="CNF92" s="4"/>
      <c r="CNG92" s="4"/>
      <c r="CNH92" s="4"/>
      <c r="CNI92" s="4"/>
      <c r="CNJ92" s="4"/>
      <c r="CNK92" s="4"/>
      <c r="CNL92" s="4"/>
      <c r="CNM92" s="4"/>
      <c r="CNN92" s="4"/>
      <c r="CNO92" s="4"/>
      <c r="CNP92" s="4"/>
      <c r="CNQ92" s="4"/>
      <c r="CNR92" s="4"/>
      <c r="CNS92" s="4"/>
      <c r="CNT92" s="4"/>
      <c r="CNU92" s="4"/>
      <c r="CNV92" s="4"/>
      <c r="CNW92" s="4"/>
      <c r="CNX92" s="4"/>
      <c r="CNY92" s="4"/>
      <c r="CNZ92" s="4"/>
      <c r="COA92" s="4"/>
      <c r="COB92" s="4"/>
      <c r="COC92" s="4"/>
      <c r="COD92" s="4"/>
      <c r="COE92" s="4"/>
      <c r="COF92" s="4"/>
      <c r="COG92" s="4"/>
      <c r="COH92" s="4"/>
      <c r="COI92" s="4"/>
      <c r="COJ92" s="4"/>
      <c r="COK92" s="4"/>
      <c r="COL92" s="4"/>
      <c r="COM92" s="4"/>
      <c r="CON92" s="4"/>
      <c r="COO92" s="4"/>
      <c r="COP92" s="4"/>
      <c r="COQ92" s="4"/>
      <c r="COR92" s="4"/>
      <c r="COS92" s="4"/>
      <c r="COT92" s="4"/>
      <c r="COU92" s="4"/>
      <c r="COV92" s="4"/>
      <c r="COW92" s="4"/>
      <c r="COX92" s="4"/>
      <c r="COY92" s="4"/>
      <c r="COZ92" s="4"/>
      <c r="CPA92" s="4"/>
      <c r="CPB92" s="4"/>
      <c r="CPC92" s="4"/>
      <c r="CPD92" s="4"/>
      <c r="CPE92" s="4"/>
      <c r="CPF92" s="4"/>
      <c r="CPG92" s="4"/>
      <c r="CPH92" s="4"/>
      <c r="CPI92" s="4"/>
      <c r="CPJ92" s="4"/>
      <c r="CPK92" s="4"/>
      <c r="CPL92" s="4"/>
      <c r="CPM92" s="4"/>
      <c r="CPN92" s="4"/>
      <c r="CPO92" s="4"/>
      <c r="CPP92" s="4"/>
      <c r="CPQ92" s="4"/>
      <c r="CPR92" s="4"/>
      <c r="CPS92" s="4"/>
      <c r="CPT92" s="4"/>
      <c r="CPU92" s="4"/>
      <c r="CPV92" s="4"/>
      <c r="CPW92" s="4"/>
      <c r="CPX92" s="4"/>
      <c r="CPY92" s="4"/>
      <c r="CPZ92" s="4"/>
      <c r="CQA92" s="4"/>
      <c r="CQB92" s="4"/>
      <c r="CQC92" s="4"/>
      <c r="CQD92" s="4"/>
      <c r="CQE92" s="4"/>
      <c r="CQF92" s="4"/>
      <c r="CQG92" s="4"/>
      <c r="CQH92" s="4"/>
      <c r="CQI92" s="4"/>
      <c r="CQJ92" s="4"/>
      <c r="CQK92" s="4"/>
      <c r="CQL92" s="4"/>
      <c r="CQM92" s="4"/>
      <c r="CQN92" s="4"/>
      <c r="CQO92" s="4"/>
      <c r="CQP92" s="4"/>
      <c r="CQQ92" s="4"/>
      <c r="CQR92" s="4"/>
      <c r="CQS92" s="4"/>
      <c r="CQT92" s="4"/>
      <c r="CQU92" s="4"/>
      <c r="CQV92" s="4"/>
      <c r="CQW92" s="4"/>
      <c r="CQX92" s="4"/>
      <c r="CQY92" s="4"/>
      <c r="CQZ92" s="4"/>
      <c r="CRA92" s="4"/>
      <c r="CRB92" s="4"/>
      <c r="CRC92" s="4"/>
      <c r="CRD92" s="4"/>
      <c r="CRE92" s="4"/>
      <c r="CRF92" s="4"/>
      <c r="CRG92" s="4"/>
      <c r="CRH92" s="4"/>
      <c r="CRI92" s="4"/>
      <c r="CRJ92" s="4"/>
      <c r="CRK92" s="4"/>
      <c r="CRL92" s="4"/>
      <c r="CRM92" s="4"/>
      <c r="CRN92" s="4"/>
      <c r="CRO92" s="4"/>
      <c r="CRP92" s="4"/>
      <c r="CRQ92" s="4"/>
      <c r="CRR92" s="4"/>
      <c r="CRS92" s="4"/>
      <c r="CRT92" s="4"/>
      <c r="CRU92" s="4"/>
      <c r="CRV92" s="4"/>
      <c r="CRW92" s="4"/>
      <c r="CRX92" s="4"/>
      <c r="CRY92" s="4"/>
      <c r="CRZ92" s="4"/>
      <c r="CSA92" s="4"/>
      <c r="CSB92" s="4"/>
      <c r="CSC92" s="4"/>
      <c r="CSD92" s="4"/>
      <c r="CSE92" s="4"/>
      <c r="CSF92" s="4"/>
      <c r="CSG92" s="4"/>
      <c r="CSH92" s="4"/>
      <c r="CSI92" s="4"/>
      <c r="CSJ92" s="4"/>
      <c r="CSK92" s="4"/>
      <c r="CSL92" s="4"/>
      <c r="CSM92" s="4"/>
      <c r="CSN92" s="4"/>
      <c r="CSO92" s="4"/>
      <c r="CSP92" s="4"/>
      <c r="CSQ92" s="4"/>
      <c r="CSR92" s="4"/>
      <c r="CSS92" s="4"/>
      <c r="CST92" s="4"/>
      <c r="CSU92" s="4"/>
      <c r="CSV92" s="4"/>
      <c r="CSW92" s="4"/>
      <c r="CSX92" s="4"/>
      <c r="CSY92" s="4"/>
      <c r="CSZ92" s="4"/>
      <c r="CTA92" s="4"/>
      <c r="CTB92" s="4"/>
      <c r="CTC92" s="4"/>
      <c r="CTD92" s="4"/>
      <c r="CTE92" s="4"/>
      <c r="CTF92" s="4"/>
      <c r="CTG92" s="4"/>
      <c r="CTH92" s="4"/>
      <c r="CTI92" s="4"/>
      <c r="CTJ92" s="4"/>
      <c r="CTK92" s="4"/>
      <c r="CTL92" s="4"/>
      <c r="CTM92" s="4"/>
      <c r="CTN92" s="4"/>
      <c r="CTO92" s="4"/>
      <c r="CTP92" s="4"/>
      <c r="CTQ92" s="4"/>
      <c r="CTR92" s="4"/>
      <c r="CTS92" s="4"/>
      <c r="CTT92" s="4"/>
      <c r="CTU92" s="4"/>
      <c r="CTV92" s="4"/>
      <c r="CTW92" s="4"/>
      <c r="CTX92" s="4"/>
      <c r="CTY92" s="4"/>
      <c r="CTZ92" s="4"/>
      <c r="CUA92" s="4"/>
      <c r="CUB92" s="4"/>
      <c r="CUC92" s="4"/>
      <c r="CUD92" s="4"/>
      <c r="CUE92" s="4"/>
      <c r="CUF92" s="4"/>
      <c r="CUG92" s="4"/>
      <c r="CUH92" s="4"/>
      <c r="CUI92" s="4"/>
      <c r="CUJ92" s="4"/>
      <c r="CUK92" s="4"/>
      <c r="CUL92" s="4"/>
      <c r="CUM92" s="4"/>
      <c r="CUN92" s="4"/>
      <c r="CUO92" s="4"/>
      <c r="CUP92" s="4"/>
      <c r="CUQ92" s="4"/>
      <c r="CUR92" s="4"/>
      <c r="CUS92" s="4"/>
      <c r="CUT92" s="4"/>
      <c r="CUU92" s="4"/>
      <c r="CUV92" s="4"/>
      <c r="CUW92" s="4"/>
      <c r="CUX92" s="4"/>
      <c r="CUY92" s="4"/>
      <c r="CUZ92" s="4"/>
      <c r="CVA92" s="4"/>
      <c r="CVB92" s="4"/>
      <c r="CVC92" s="4"/>
      <c r="CVD92" s="4"/>
      <c r="CVE92" s="4"/>
      <c r="CVF92" s="4"/>
      <c r="CVG92" s="4"/>
      <c r="CVH92" s="4"/>
      <c r="CVI92" s="4"/>
      <c r="CVJ92" s="4"/>
      <c r="CVK92" s="4"/>
      <c r="CVL92" s="4"/>
      <c r="CVM92" s="4"/>
      <c r="CVN92" s="4"/>
      <c r="CVO92" s="4"/>
      <c r="CVP92" s="4"/>
      <c r="CVQ92" s="4"/>
      <c r="CVR92" s="4"/>
      <c r="CVS92" s="4"/>
      <c r="CVT92" s="4"/>
      <c r="CVU92" s="4"/>
      <c r="CVV92" s="4"/>
      <c r="CVW92" s="4"/>
      <c r="CVX92" s="4"/>
      <c r="CVY92" s="4"/>
      <c r="CVZ92" s="4"/>
      <c r="CWA92" s="4"/>
      <c r="CWB92" s="4"/>
      <c r="CWC92" s="4"/>
      <c r="CWD92" s="4"/>
      <c r="CWE92" s="4"/>
      <c r="CWF92" s="4"/>
      <c r="CWG92" s="4"/>
      <c r="CWH92" s="4"/>
      <c r="CWI92" s="4"/>
      <c r="CWJ92" s="4"/>
      <c r="CWK92" s="4"/>
      <c r="CWL92" s="4"/>
      <c r="CWM92" s="4"/>
      <c r="CWN92" s="4"/>
      <c r="CWO92" s="4"/>
      <c r="CWP92" s="4"/>
      <c r="CWQ92" s="4"/>
      <c r="CWR92" s="4"/>
      <c r="CWS92" s="4"/>
      <c r="CWT92" s="4"/>
      <c r="CWU92" s="4"/>
      <c r="CWV92" s="4"/>
      <c r="CWW92" s="4"/>
      <c r="CWX92" s="4"/>
      <c r="CWY92" s="4"/>
      <c r="CWZ92" s="4"/>
      <c r="CXA92" s="4"/>
      <c r="CXB92" s="4"/>
      <c r="CXC92" s="4"/>
      <c r="CXD92" s="4"/>
      <c r="CXE92" s="4"/>
      <c r="CXF92" s="4"/>
      <c r="CXG92" s="4"/>
      <c r="CXH92" s="4"/>
      <c r="CXI92" s="4"/>
      <c r="CXJ92" s="4"/>
      <c r="CXK92" s="4"/>
      <c r="CXL92" s="4"/>
      <c r="CXM92" s="4"/>
      <c r="CXN92" s="4"/>
      <c r="CXO92" s="4"/>
      <c r="CXP92" s="4"/>
      <c r="CXQ92" s="4"/>
      <c r="CXR92" s="4"/>
      <c r="CXS92" s="4"/>
      <c r="CXT92" s="4"/>
      <c r="CXU92" s="4"/>
      <c r="CXV92" s="4"/>
      <c r="CXW92" s="4"/>
      <c r="CXX92" s="4"/>
      <c r="CXY92" s="4"/>
      <c r="CXZ92" s="4"/>
      <c r="CYA92" s="4"/>
      <c r="CYB92" s="4"/>
      <c r="CYC92" s="4"/>
      <c r="CYD92" s="4"/>
      <c r="CYE92" s="4"/>
      <c r="CYF92" s="4"/>
      <c r="CYG92" s="4"/>
      <c r="CYH92" s="4"/>
      <c r="CYI92" s="4"/>
      <c r="CYJ92" s="4"/>
      <c r="CYK92" s="4"/>
      <c r="CYL92" s="4"/>
      <c r="CYM92" s="4"/>
      <c r="CYN92" s="4"/>
      <c r="CYO92" s="4"/>
      <c r="CYP92" s="4"/>
      <c r="CYQ92" s="4"/>
      <c r="CYR92" s="4"/>
      <c r="CYS92" s="4"/>
      <c r="CYT92" s="4"/>
      <c r="CYU92" s="4"/>
      <c r="CYV92" s="4"/>
      <c r="CYW92" s="4"/>
      <c r="CYX92" s="4"/>
      <c r="CYY92" s="4"/>
      <c r="CYZ92" s="4"/>
      <c r="CZA92" s="4"/>
      <c r="CZB92" s="4"/>
      <c r="CZC92" s="4"/>
      <c r="CZD92" s="4"/>
      <c r="CZE92" s="4"/>
      <c r="CZF92" s="4"/>
      <c r="CZG92" s="4"/>
      <c r="CZH92" s="4"/>
      <c r="CZI92" s="4"/>
      <c r="CZJ92" s="4"/>
      <c r="CZK92" s="4"/>
      <c r="CZL92" s="4"/>
      <c r="CZM92" s="4"/>
      <c r="CZN92" s="4"/>
      <c r="CZO92" s="4"/>
      <c r="CZP92" s="4"/>
      <c r="CZQ92" s="4"/>
      <c r="CZR92" s="4"/>
      <c r="CZS92" s="4"/>
      <c r="CZT92" s="4"/>
      <c r="CZU92" s="4"/>
      <c r="CZV92" s="4"/>
      <c r="CZW92" s="4"/>
      <c r="CZX92" s="4"/>
      <c r="CZY92" s="4"/>
      <c r="CZZ92" s="4"/>
      <c r="DAA92" s="4"/>
      <c r="DAB92" s="4"/>
      <c r="DAC92" s="4"/>
      <c r="DAD92" s="4"/>
      <c r="DAE92" s="4"/>
      <c r="DAF92" s="4"/>
      <c r="DAG92" s="4"/>
      <c r="DAH92" s="4"/>
      <c r="DAI92" s="4"/>
      <c r="DAJ92" s="4"/>
      <c r="DAK92" s="4"/>
      <c r="DAL92" s="4"/>
      <c r="DAM92" s="4"/>
      <c r="DAN92" s="4"/>
      <c r="DAO92" s="4"/>
      <c r="DAP92" s="4"/>
      <c r="DAQ92" s="4"/>
      <c r="DAR92" s="4"/>
      <c r="DAS92" s="4"/>
      <c r="DAT92" s="4"/>
      <c r="DAU92" s="4"/>
      <c r="DAV92" s="4"/>
      <c r="DAW92" s="4"/>
      <c r="DAX92" s="4"/>
      <c r="DAY92" s="4"/>
      <c r="DAZ92" s="4"/>
      <c r="DBA92" s="4"/>
      <c r="DBB92" s="4"/>
      <c r="DBC92" s="4"/>
      <c r="DBD92" s="4"/>
      <c r="DBE92" s="4"/>
      <c r="DBF92" s="4"/>
      <c r="DBG92" s="4"/>
      <c r="DBH92" s="4"/>
      <c r="DBI92" s="4"/>
      <c r="DBJ92" s="4"/>
      <c r="DBK92" s="4"/>
      <c r="DBL92" s="4"/>
      <c r="DBM92" s="4"/>
      <c r="DBN92" s="4"/>
      <c r="DBO92" s="4"/>
      <c r="DBP92" s="4"/>
      <c r="DBQ92" s="4"/>
      <c r="DBR92" s="4"/>
      <c r="DBS92" s="4"/>
      <c r="DBT92" s="4"/>
      <c r="DBU92" s="4"/>
      <c r="DBV92" s="4"/>
      <c r="DBW92" s="4"/>
      <c r="DBX92" s="4"/>
      <c r="DBY92" s="4"/>
      <c r="DBZ92" s="4"/>
      <c r="DCA92" s="4"/>
      <c r="DCB92" s="4"/>
      <c r="DCC92" s="4"/>
      <c r="DCD92" s="4"/>
      <c r="DCE92" s="4"/>
      <c r="DCF92" s="4"/>
      <c r="DCG92" s="4"/>
      <c r="DCH92" s="4"/>
      <c r="DCI92" s="4"/>
      <c r="DCJ92" s="4"/>
      <c r="DCK92" s="4"/>
      <c r="DCL92" s="4"/>
      <c r="DCM92" s="4"/>
      <c r="DCN92" s="4"/>
      <c r="DCO92" s="4"/>
      <c r="DCP92" s="4"/>
      <c r="DCQ92" s="4"/>
      <c r="DCR92" s="4"/>
      <c r="DCS92" s="4"/>
      <c r="DCT92" s="4"/>
      <c r="DCU92" s="4"/>
      <c r="DCV92" s="4"/>
      <c r="DCW92" s="4"/>
      <c r="DCX92" s="4"/>
      <c r="DCY92" s="4"/>
      <c r="DCZ92" s="4"/>
      <c r="DDA92" s="4"/>
      <c r="DDB92" s="4"/>
      <c r="DDC92" s="4"/>
      <c r="DDD92" s="4"/>
      <c r="DDE92" s="4"/>
      <c r="DDF92" s="4"/>
      <c r="DDG92" s="4"/>
      <c r="DDH92" s="4"/>
      <c r="DDI92" s="4"/>
      <c r="DDJ92" s="4"/>
      <c r="DDK92" s="4"/>
      <c r="DDL92" s="4"/>
      <c r="DDM92" s="4"/>
      <c r="DDN92" s="4"/>
      <c r="DDO92" s="4"/>
      <c r="DDP92" s="4"/>
      <c r="DDQ92" s="4"/>
      <c r="DDR92" s="4"/>
      <c r="DDS92" s="4"/>
      <c r="DDT92" s="4"/>
      <c r="DDU92" s="4"/>
      <c r="DDV92" s="4"/>
      <c r="DDW92" s="4"/>
      <c r="DDX92" s="4"/>
      <c r="DDY92" s="4"/>
      <c r="DDZ92" s="4"/>
      <c r="DEA92" s="4"/>
      <c r="DEB92" s="4"/>
      <c r="DEC92" s="4"/>
      <c r="DED92" s="4"/>
      <c r="DEE92" s="4"/>
      <c r="DEF92" s="4"/>
      <c r="DEG92" s="4"/>
      <c r="DEH92" s="4"/>
      <c r="DEI92" s="4"/>
      <c r="DEJ92" s="4"/>
      <c r="DEK92" s="4"/>
      <c r="DEL92" s="4"/>
      <c r="DEM92" s="4"/>
      <c r="DEN92" s="4"/>
      <c r="DEO92" s="4"/>
      <c r="DEP92" s="4"/>
      <c r="DEQ92" s="4"/>
      <c r="DER92" s="4"/>
      <c r="DES92" s="4"/>
      <c r="DET92" s="4"/>
      <c r="DEU92" s="4"/>
      <c r="DEV92" s="4"/>
      <c r="DEW92" s="4"/>
      <c r="DEX92" s="4"/>
      <c r="DEY92" s="4"/>
      <c r="DEZ92" s="4"/>
      <c r="DFA92" s="4"/>
      <c r="DFB92" s="4"/>
      <c r="DFC92" s="4"/>
      <c r="DFD92" s="4"/>
      <c r="DFE92" s="4"/>
      <c r="DFF92" s="4"/>
      <c r="DFG92" s="4"/>
      <c r="DFH92" s="4"/>
      <c r="DFI92" s="4"/>
      <c r="DFJ92" s="4"/>
      <c r="DFK92" s="4"/>
      <c r="DFL92" s="4"/>
      <c r="DFM92" s="4"/>
      <c r="DFN92" s="4"/>
      <c r="DFO92" s="4"/>
      <c r="DFP92" s="4"/>
      <c r="DFQ92" s="4"/>
      <c r="DFR92" s="4"/>
      <c r="DFS92" s="4"/>
      <c r="DFT92" s="4"/>
      <c r="DFU92" s="4"/>
      <c r="DFV92" s="4"/>
      <c r="DFW92" s="4"/>
      <c r="DFX92" s="4"/>
      <c r="DFY92" s="4"/>
      <c r="DFZ92" s="4"/>
      <c r="DGA92" s="4"/>
      <c r="DGB92" s="4"/>
      <c r="DGC92" s="4"/>
      <c r="DGD92" s="4"/>
      <c r="DGE92" s="4"/>
      <c r="DGF92" s="4"/>
      <c r="DGG92" s="4"/>
      <c r="DGH92" s="4"/>
      <c r="DGI92" s="4"/>
      <c r="DGJ92" s="4"/>
      <c r="DGK92" s="4"/>
      <c r="DGL92" s="4"/>
      <c r="DGM92" s="4"/>
      <c r="DGN92" s="4"/>
      <c r="DGO92" s="4"/>
      <c r="DGP92" s="4"/>
      <c r="DGQ92" s="4"/>
      <c r="DGR92" s="4"/>
      <c r="DGS92" s="4"/>
      <c r="DGT92" s="4"/>
      <c r="DGU92" s="4"/>
      <c r="DGV92" s="4"/>
      <c r="DGW92" s="4"/>
      <c r="DGX92" s="4"/>
      <c r="DGY92" s="4"/>
      <c r="DGZ92" s="4"/>
      <c r="DHA92" s="4"/>
      <c r="DHB92" s="4"/>
      <c r="DHC92" s="4"/>
      <c r="DHD92" s="4"/>
      <c r="DHE92" s="4"/>
      <c r="DHF92" s="4"/>
      <c r="DHG92" s="4"/>
      <c r="DHH92" s="4"/>
      <c r="DHI92" s="4"/>
      <c r="DHJ92" s="4"/>
      <c r="DHK92" s="4"/>
      <c r="DHL92" s="4"/>
      <c r="DHM92" s="4"/>
      <c r="DHN92" s="4"/>
      <c r="DHO92" s="4"/>
      <c r="DHP92" s="4"/>
      <c r="DHQ92" s="4"/>
      <c r="DHR92" s="4"/>
      <c r="DHS92" s="4"/>
      <c r="DHT92" s="4"/>
      <c r="DHU92" s="4"/>
      <c r="DHV92" s="4"/>
      <c r="DHW92" s="4"/>
      <c r="DHX92" s="4"/>
      <c r="DHY92" s="4"/>
      <c r="DHZ92" s="4"/>
      <c r="DIA92" s="4"/>
      <c r="DIB92" s="4"/>
      <c r="DIC92" s="4"/>
      <c r="DID92" s="4"/>
      <c r="DIE92" s="4"/>
      <c r="DIF92" s="4"/>
      <c r="DIG92" s="4"/>
      <c r="DIH92" s="4"/>
      <c r="DII92" s="4"/>
      <c r="DIJ92" s="4"/>
      <c r="DIK92" s="4"/>
      <c r="DIL92" s="4"/>
      <c r="DIM92" s="4"/>
      <c r="DIN92" s="4"/>
      <c r="DIO92" s="4"/>
      <c r="DIP92" s="4"/>
      <c r="DIQ92" s="4"/>
      <c r="DIR92" s="4"/>
      <c r="DIS92" s="4"/>
      <c r="DIT92" s="4"/>
      <c r="DIU92" s="4"/>
      <c r="DIV92" s="4"/>
      <c r="DIW92" s="4"/>
      <c r="DIX92" s="4"/>
      <c r="DIY92" s="4"/>
      <c r="DIZ92" s="4"/>
      <c r="DJA92" s="4"/>
      <c r="DJB92" s="4"/>
      <c r="DJC92" s="4"/>
      <c r="DJD92" s="4"/>
      <c r="DJE92" s="4"/>
      <c r="DJF92" s="4"/>
      <c r="DJG92" s="4"/>
      <c r="DJH92" s="4"/>
      <c r="DJI92" s="4"/>
      <c r="DJJ92" s="4"/>
      <c r="DJK92" s="4"/>
      <c r="DJL92" s="4"/>
      <c r="DJM92" s="4"/>
      <c r="DJN92" s="4"/>
      <c r="DJO92" s="4"/>
      <c r="DJP92" s="4"/>
      <c r="DJQ92" s="4"/>
      <c r="DJR92" s="4"/>
      <c r="DJS92" s="4"/>
      <c r="DJT92" s="4"/>
      <c r="DJU92" s="4"/>
      <c r="DJV92" s="4"/>
      <c r="DJW92" s="4"/>
      <c r="DJX92" s="4"/>
      <c r="DJY92" s="4"/>
      <c r="DJZ92" s="4"/>
      <c r="DKA92" s="4"/>
      <c r="DKB92" s="4"/>
      <c r="DKC92" s="4"/>
      <c r="DKD92" s="4"/>
      <c r="DKE92" s="4"/>
      <c r="DKF92" s="4"/>
      <c r="DKG92" s="4"/>
      <c r="DKH92" s="4"/>
      <c r="DKI92" s="4"/>
      <c r="DKJ92" s="4"/>
      <c r="DKK92" s="4"/>
      <c r="DKL92" s="4"/>
      <c r="DKM92" s="4"/>
      <c r="DKN92" s="4"/>
      <c r="DKO92" s="4"/>
      <c r="DKP92" s="4"/>
      <c r="DKQ92" s="4"/>
      <c r="DKR92" s="4"/>
      <c r="DKS92" s="4"/>
      <c r="DKT92" s="4"/>
      <c r="DKU92" s="4"/>
      <c r="DKV92" s="4"/>
      <c r="DKW92" s="4"/>
      <c r="DKX92" s="4"/>
      <c r="DKY92" s="4"/>
      <c r="DKZ92" s="4"/>
      <c r="DLA92" s="4"/>
      <c r="DLB92" s="4"/>
      <c r="DLC92" s="4"/>
      <c r="DLD92" s="4"/>
      <c r="DLE92" s="4"/>
      <c r="DLF92" s="4"/>
      <c r="DLG92" s="4"/>
      <c r="DLH92" s="4"/>
      <c r="DLI92" s="4"/>
      <c r="DLJ92" s="4"/>
      <c r="DLK92" s="4"/>
      <c r="DLL92" s="4"/>
      <c r="DLM92" s="4"/>
      <c r="DLN92" s="4"/>
      <c r="DLO92" s="4"/>
      <c r="DLP92" s="4"/>
      <c r="DLQ92" s="4"/>
      <c r="DLR92" s="4"/>
      <c r="DLS92" s="4"/>
      <c r="DLT92" s="4"/>
      <c r="DLU92" s="4"/>
      <c r="DLV92" s="4"/>
      <c r="DLW92" s="4"/>
      <c r="DLX92" s="4"/>
      <c r="DLY92" s="4"/>
      <c r="DLZ92" s="4"/>
      <c r="DMA92" s="4"/>
      <c r="DMB92" s="4"/>
      <c r="DMC92" s="4"/>
      <c r="DMD92" s="4"/>
      <c r="DME92" s="4"/>
      <c r="DMF92" s="4"/>
      <c r="DMG92" s="4"/>
      <c r="DMH92" s="4"/>
      <c r="DMI92" s="4"/>
      <c r="DMJ92" s="4"/>
      <c r="DMK92" s="4"/>
      <c r="DML92" s="4"/>
      <c r="DMM92" s="4"/>
      <c r="DMN92" s="4"/>
      <c r="DMO92" s="4"/>
      <c r="DMP92" s="4"/>
      <c r="DMQ92" s="4"/>
      <c r="DMR92" s="4"/>
      <c r="DMS92" s="4"/>
      <c r="DMT92" s="4"/>
      <c r="DMU92" s="4"/>
      <c r="DMV92" s="4"/>
      <c r="DMW92" s="4"/>
      <c r="DMX92" s="4"/>
      <c r="DMY92" s="4"/>
      <c r="DMZ92" s="4"/>
      <c r="DNA92" s="4"/>
      <c r="DNB92" s="4"/>
      <c r="DNC92" s="4"/>
      <c r="DND92" s="4"/>
      <c r="DNE92" s="4"/>
      <c r="DNF92" s="4"/>
      <c r="DNG92" s="4"/>
      <c r="DNH92" s="4"/>
      <c r="DNI92" s="4"/>
      <c r="DNJ92" s="4"/>
      <c r="DNK92" s="4"/>
      <c r="DNL92" s="4"/>
      <c r="DNM92" s="4"/>
      <c r="DNN92" s="4"/>
      <c r="DNO92" s="4"/>
      <c r="DNP92" s="4"/>
      <c r="DNQ92" s="4"/>
      <c r="DNR92" s="4"/>
      <c r="DNS92" s="4"/>
      <c r="DNT92" s="4"/>
      <c r="DNU92" s="4"/>
      <c r="DNV92" s="4"/>
      <c r="DNW92" s="4"/>
      <c r="DNX92" s="4"/>
      <c r="DNY92" s="4"/>
      <c r="DNZ92" s="4"/>
      <c r="DOA92" s="4"/>
      <c r="DOB92" s="4"/>
      <c r="DOC92" s="4"/>
      <c r="DOD92" s="4"/>
      <c r="DOE92" s="4"/>
      <c r="DOF92" s="4"/>
      <c r="DOG92" s="4"/>
      <c r="DOH92" s="4"/>
      <c r="DOI92" s="4"/>
      <c r="DOJ92" s="4"/>
      <c r="DOK92" s="4"/>
      <c r="DOL92" s="4"/>
      <c r="DOM92" s="4"/>
      <c r="DON92" s="4"/>
      <c r="DOO92" s="4"/>
      <c r="DOP92" s="4"/>
      <c r="DOQ92" s="4"/>
      <c r="DOR92" s="4"/>
      <c r="DOS92" s="4"/>
      <c r="DOT92" s="4"/>
      <c r="DOU92" s="4"/>
      <c r="DOV92" s="4"/>
      <c r="DOW92" s="4"/>
      <c r="DOX92" s="4"/>
      <c r="DOY92" s="4"/>
      <c r="DOZ92" s="4"/>
      <c r="DPA92" s="4"/>
      <c r="DPB92" s="4"/>
      <c r="DPC92" s="4"/>
      <c r="DPD92" s="4"/>
      <c r="DPE92" s="4"/>
      <c r="DPF92" s="4"/>
      <c r="DPG92" s="4"/>
      <c r="DPH92" s="4"/>
      <c r="DPI92" s="4"/>
      <c r="DPJ92" s="4"/>
      <c r="DPK92" s="4"/>
      <c r="DPL92" s="4"/>
      <c r="DPM92" s="4"/>
      <c r="DPN92" s="4"/>
      <c r="DPO92" s="4"/>
      <c r="DPP92" s="4"/>
      <c r="DPQ92" s="4"/>
      <c r="DPR92" s="4"/>
      <c r="DPS92" s="4"/>
      <c r="DPT92" s="4"/>
      <c r="DPU92" s="4"/>
      <c r="DPV92" s="4"/>
      <c r="DPW92" s="4"/>
      <c r="DPX92" s="4"/>
      <c r="DPY92" s="4"/>
      <c r="DPZ92" s="4"/>
      <c r="DQA92" s="4"/>
      <c r="DQB92" s="4"/>
      <c r="DQC92" s="4"/>
      <c r="DQD92" s="4"/>
      <c r="DQE92" s="4"/>
      <c r="DQF92" s="4"/>
      <c r="DQG92" s="4"/>
      <c r="DQH92" s="4"/>
      <c r="DQI92" s="4"/>
      <c r="DQJ92" s="4"/>
      <c r="DQK92" s="4"/>
      <c r="DQL92" s="4"/>
      <c r="DQM92" s="4"/>
      <c r="DQN92" s="4"/>
      <c r="DQO92" s="4"/>
      <c r="DQP92" s="4"/>
      <c r="DQQ92" s="4"/>
      <c r="DQR92" s="4"/>
      <c r="DQS92" s="4"/>
      <c r="DQT92" s="4"/>
      <c r="DQU92" s="4"/>
      <c r="DQV92" s="4"/>
      <c r="DQW92" s="4"/>
      <c r="DQX92" s="4"/>
      <c r="DQY92" s="4"/>
      <c r="DQZ92" s="4"/>
      <c r="DRA92" s="4"/>
      <c r="DRB92" s="4"/>
      <c r="DRC92" s="4"/>
      <c r="DRD92" s="4"/>
      <c r="DRE92" s="4"/>
      <c r="DRF92" s="4"/>
      <c r="DRG92" s="4"/>
      <c r="DRH92" s="4"/>
      <c r="DRI92" s="4"/>
      <c r="DRJ92" s="4"/>
      <c r="DRK92" s="4"/>
      <c r="DRL92" s="4"/>
      <c r="DRM92" s="4"/>
      <c r="DRN92" s="4"/>
      <c r="DRO92" s="4"/>
      <c r="DRP92" s="4"/>
      <c r="DRQ92" s="4"/>
      <c r="DRR92" s="4"/>
      <c r="DRS92" s="4"/>
      <c r="DRT92" s="4"/>
      <c r="DRU92" s="4"/>
      <c r="DRV92" s="4"/>
      <c r="DRW92" s="4"/>
      <c r="DRX92" s="4"/>
      <c r="DRY92" s="4"/>
      <c r="DRZ92" s="4"/>
      <c r="DSA92" s="4"/>
      <c r="DSB92" s="4"/>
      <c r="DSC92" s="4"/>
      <c r="DSD92" s="4"/>
      <c r="DSE92" s="4"/>
      <c r="DSF92" s="4"/>
      <c r="DSG92" s="4"/>
      <c r="DSH92" s="4"/>
      <c r="DSI92" s="4"/>
      <c r="DSJ92" s="4"/>
      <c r="DSK92" s="4"/>
      <c r="DSL92" s="4"/>
      <c r="DSM92" s="4"/>
      <c r="DSN92" s="4"/>
      <c r="DSO92" s="4"/>
      <c r="DSP92" s="4"/>
      <c r="DSQ92" s="4"/>
      <c r="DSR92" s="4"/>
      <c r="DSS92" s="4"/>
      <c r="DST92" s="4"/>
      <c r="DSU92" s="4"/>
      <c r="DSV92" s="4"/>
      <c r="DSW92" s="4"/>
      <c r="DSX92" s="4"/>
      <c r="DSY92" s="4"/>
      <c r="DSZ92" s="4"/>
      <c r="DTA92" s="4"/>
      <c r="DTB92" s="4"/>
      <c r="DTC92" s="4"/>
      <c r="DTD92" s="4"/>
      <c r="DTE92" s="4"/>
      <c r="DTF92" s="4"/>
      <c r="DTG92" s="4"/>
      <c r="DTH92" s="4"/>
      <c r="DTI92" s="4"/>
      <c r="DTJ92" s="4"/>
      <c r="DTK92" s="4"/>
      <c r="DTL92" s="4"/>
      <c r="DTM92" s="4"/>
      <c r="DTN92" s="4"/>
      <c r="DTO92" s="4"/>
      <c r="DTP92" s="4"/>
      <c r="DTQ92" s="4"/>
      <c r="DTR92" s="4"/>
      <c r="DTS92" s="4"/>
      <c r="DTT92" s="4"/>
      <c r="DTU92" s="4"/>
      <c r="DTV92" s="4"/>
      <c r="DTW92" s="4"/>
      <c r="DTX92" s="4"/>
      <c r="DTY92" s="4"/>
      <c r="DTZ92" s="4"/>
      <c r="DUA92" s="4"/>
      <c r="DUB92" s="4"/>
      <c r="DUC92" s="4"/>
      <c r="DUD92" s="4"/>
      <c r="DUE92" s="4"/>
      <c r="DUF92" s="4"/>
      <c r="DUG92" s="4"/>
      <c r="DUH92" s="4"/>
      <c r="DUI92" s="4"/>
      <c r="DUJ92" s="4"/>
      <c r="DUK92" s="4"/>
      <c r="DUL92" s="4"/>
      <c r="DUM92" s="4"/>
      <c r="DUN92" s="4"/>
      <c r="DUO92" s="4"/>
      <c r="DUP92" s="4"/>
      <c r="DUQ92" s="4"/>
      <c r="DUR92" s="4"/>
      <c r="DUS92" s="4"/>
      <c r="DUT92" s="4"/>
      <c r="DUU92" s="4"/>
      <c r="DUV92" s="4"/>
      <c r="DUW92" s="4"/>
      <c r="DUX92" s="4"/>
      <c r="DUY92" s="4"/>
      <c r="DUZ92" s="4"/>
      <c r="DVA92" s="4"/>
      <c r="DVB92" s="4"/>
      <c r="DVC92" s="4"/>
      <c r="DVD92" s="4"/>
      <c r="DVE92" s="4"/>
      <c r="DVF92" s="4"/>
      <c r="DVG92" s="4"/>
      <c r="DVH92" s="4"/>
      <c r="DVI92" s="4"/>
      <c r="DVJ92" s="4"/>
      <c r="DVK92" s="4"/>
      <c r="DVL92" s="4"/>
      <c r="DVM92" s="4"/>
      <c r="DVN92" s="4"/>
      <c r="DVO92" s="4"/>
      <c r="DVP92" s="4"/>
      <c r="DVQ92" s="4"/>
      <c r="DVR92" s="4"/>
      <c r="DVS92" s="4"/>
      <c r="DVT92" s="4"/>
      <c r="DVU92" s="4"/>
      <c r="DVV92" s="4"/>
      <c r="DVW92" s="4"/>
      <c r="DVX92" s="4"/>
      <c r="DVY92" s="4"/>
      <c r="DVZ92" s="4"/>
      <c r="DWA92" s="4"/>
      <c r="DWB92" s="4"/>
      <c r="DWC92" s="4"/>
      <c r="DWD92" s="4"/>
      <c r="DWE92" s="4"/>
      <c r="DWF92" s="4"/>
      <c r="DWG92" s="4"/>
      <c r="DWH92" s="4"/>
      <c r="DWI92" s="4"/>
      <c r="DWJ92" s="4"/>
      <c r="DWK92" s="4"/>
      <c r="DWL92" s="4"/>
      <c r="DWM92" s="4"/>
      <c r="DWN92" s="4"/>
      <c r="DWO92" s="4"/>
      <c r="DWP92" s="4"/>
      <c r="DWQ92" s="4"/>
      <c r="DWR92" s="4"/>
      <c r="DWS92" s="4"/>
      <c r="DWT92" s="4"/>
      <c r="DWU92" s="4"/>
      <c r="DWV92" s="4"/>
      <c r="DWW92" s="4"/>
      <c r="DWX92" s="4"/>
      <c r="DWY92" s="4"/>
      <c r="DWZ92" s="4"/>
      <c r="DXA92" s="4"/>
      <c r="DXB92" s="4"/>
      <c r="DXC92" s="4"/>
      <c r="DXD92" s="4"/>
      <c r="DXE92" s="4"/>
      <c r="DXF92" s="4"/>
      <c r="DXG92" s="4"/>
      <c r="DXH92" s="4"/>
      <c r="DXI92" s="4"/>
      <c r="DXJ92" s="4"/>
      <c r="DXK92" s="4"/>
      <c r="DXL92" s="4"/>
      <c r="DXM92" s="4"/>
      <c r="DXN92" s="4"/>
      <c r="DXO92" s="4"/>
      <c r="DXP92" s="4"/>
      <c r="DXQ92" s="4"/>
      <c r="DXR92" s="4"/>
      <c r="DXS92" s="4"/>
      <c r="DXT92" s="4"/>
      <c r="DXU92" s="4"/>
      <c r="DXV92" s="4"/>
      <c r="DXW92" s="4"/>
      <c r="DXX92" s="4"/>
      <c r="DXY92" s="4"/>
      <c r="DXZ92" s="4"/>
      <c r="DYA92" s="4"/>
      <c r="DYB92" s="4"/>
      <c r="DYC92" s="4"/>
      <c r="DYD92" s="4"/>
      <c r="DYE92" s="4"/>
      <c r="DYF92" s="4"/>
      <c r="DYG92" s="4"/>
      <c r="DYH92" s="4"/>
      <c r="DYI92" s="4"/>
      <c r="DYJ92" s="4"/>
      <c r="DYK92" s="4"/>
      <c r="DYL92" s="4"/>
      <c r="DYM92" s="4"/>
      <c r="DYN92" s="4"/>
      <c r="DYO92" s="4"/>
      <c r="DYP92" s="4"/>
      <c r="DYQ92" s="4"/>
      <c r="DYR92" s="4"/>
      <c r="DYS92" s="4"/>
      <c r="DYT92" s="4"/>
      <c r="DYU92" s="4"/>
      <c r="DYV92" s="4"/>
      <c r="DYW92" s="4"/>
      <c r="DYX92" s="4"/>
      <c r="DYY92" s="4"/>
      <c r="DYZ92" s="4"/>
      <c r="DZA92" s="4"/>
      <c r="DZB92" s="4"/>
      <c r="DZC92" s="4"/>
      <c r="DZD92" s="4"/>
      <c r="DZE92" s="4"/>
      <c r="DZF92" s="4"/>
      <c r="DZG92" s="4"/>
      <c r="DZH92" s="4"/>
      <c r="DZI92" s="4"/>
      <c r="DZJ92" s="4"/>
      <c r="DZK92" s="4"/>
      <c r="DZL92" s="4"/>
      <c r="DZM92" s="4"/>
      <c r="DZN92" s="4"/>
      <c r="DZO92" s="4"/>
      <c r="DZP92" s="4"/>
      <c r="DZQ92" s="4"/>
      <c r="DZR92" s="4"/>
      <c r="DZS92" s="4"/>
      <c r="DZT92" s="4"/>
      <c r="DZU92" s="4"/>
      <c r="DZV92" s="4"/>
      <c r="DZW92" s="4"/>
      <c r="DZX92" s="4"/>
      <c r="DZY92" s="4"/>
      <c r="DZZ92" s="4"/>
      <c r="EAA92" s="4"/>
      <c r="EAB92" s="4"/>
      <c r="EAC92" s="4"/>
      <c r="EAD92" s="4"/>
      <c r="EAE92" s="4"/>
      <c r="EAF92" s="4"/>
      <c r="EAG92" s="4"/>
      <c r="EAH92" s="4"/>
      <c r="EAI92" s="4"/>
      <c r="EAJ92" s="4"/>
      <c r="EAK92" s="4"/>
      <c r="EAL92" s="4"/>
      <c r="EAM92" s="4"/>
      <c r="EAN92" s="4"/>
      <c r="EAO92" s="4"/>
      <c r="EAP92" s="4"/>
      <c r="EAQ92" s="4"/>
      <c r="EAR92" s="4"/>
      <c r="EAS92" s="4"/>
      <c r="EAT92" s="4"/>
      <c r="EAU92" s="4"/>
      <c r="EAV92" s="4"/>
      <c r="EAW92" s="4"/>
      <c r="EAX92" s="4"/>
      <c r="EAY92" s="4"/>
      <c r="EAZ92" s="4"/>
      <c r="EBA92" s="4"/>
      <c r="EBB92" s="4"/>
      <c r="EBC92" s="4"/>
      <c r="EBD92" s="4"/>
      <c r="EBE92" s="4"/>
      <c r="EBF92" s="4"/>
      <c r="EBG92" s="4"/>
      <c r="EBH92" s="4"/>
      <c r="EBI92" s="4"/>
      <c r="EBJ92" s="4"/>
      <c r="EBK92" s="4"/>
      <c r="EBL92" s="4"/>
      <c r="EBM92" s="4"/>
      <c r="EBN92" s="4"/>
      <c r="EBO92" s="4"/>
      <c r="EBP92" s="4"/>
      <c r="EBQ92" s="4"/>
      <c r="EBR92" s="4"/>
      <c r="EBS92" s="4"/>
      <c r="EBT92" s="4"/>
      <c r="EBU92" s="4"/>
      <c r="EBV92" s="4"/>
      <c r="EBW92" s="4"/>
      <c r="EBX92" s="4"/>
      <c r="EBY92" s="4"/>
      <c r="EBZ92" s="4"/>
      <c r="ECA92" s="4"/>
      <c r="ECB92" s="4"/>
      <c r="ECC92" s="4"/>
      <c r="ECD92" s="4"/>
      <c r="ECE92" s="4"/>
      <c r="ECF92" s="4"/>
      <c r="ECG92" s="4"/>
      <c r="ECH92" s="4"/>
      <c r="ECI92" s="4"/>
      <c r="ECJ92" s="4"/>
      <c r="ECK92" s="4"/>
      <c r="ECL92" s="4"/>
      <c r="ECM92" s="4"/>
      <c r="ECN92" s="4"/>
      <c r="ECO92" s="4"/>
      <c r="ECP92" s="4"/>
      <c r="ECQ92" s="4"/>
      <c r="ECR92" s="4"/>
      <c r="ECS92" s="4"/>
      <c r="ECT92" s="4"/>
      <c r="ECU92" s="4"/>
      <c r="ECV92" s="4"/>
      <c r="ECW92" s="4"/>
      <c r="ECX92" s="4"/>
      <c r="ECY92" s="4"/>
      <c r="ECZ92" s="4"/>
      <c r="EDA92" s="4"/>
      <c r="EDB92" s="4"/>
      <c r="EDC92" s="4"/>
      <c r="EDD92" s="4"/>
      <c r="EDE92" s="4"/>
      <c r="EDF92" s="4"/>
      <c r="EDG92" s="4"/>
      <c r="EDH92" s="4"/>
      <c r="EDI92" s="4"/>
      <c r="EDJ92" s="4"/>
      <c r="EDK92" s="4"/>
      <c r="EDL92" s="4"/>
      <c r="EDM92" s="4"/>
      <c r="EDN92" s="4"/>
      <c r="EDO92" s="4"/>
      <c r="EDP92" s="4"/>
      <c r="EDQ92" s="4"/>
      <c r="EDR92" s="4"/>
      <c r="EDS92" s="4"/>
      <c r="EDT92" s="4"/>
      <c r="EDU92" s="4"/>
      <c r="EDV92" s="4"/>
      <c r="EDW92" s="4"/>
      <c r="EDX92" s="4"/>
      <c r="EDY92" s="4"/>
      <c r="EDZ92" s="4"/>
      <c r="EEA92" s="4"/>
      <c r="EEB92" s="4"/>
      <c r="EEC92" s="4"/>
      <c r="EED92" s="4"/>
      <c r="EEE92" s="4"/>
      <c r="EEF92" s="4"/>
      <c r="EEG92" s="4"/>
      <c r="EEH92" s="4"/>
      <c r="EEI92" s="4"/>
      <c r="EEJ92" s="4"/>
      <c r="EEK92" s="4"/>
      <c r="EEL92" s="4"/>
      <c r="EEM92" s="4"/>
      <c r="EEN92" s="4"/>
      <c r="EEO92" s="4"/>
      <c r="EEP92" s="4"/>
      <c r="EEQ92" s="4"/>
      <c r="EER92" s="4"/>
      <c r="EES92" s="4"/>
      <c r="EET92" s="4"/>
      <c r="EEU92" s="4"/>
      <c r="EEV92" s="4"/>
      <c r="EEW92" s="4"/>
      <c r="EEX92" s="4"/>
      <c r="EEY92" s="4"/>
      <c r="EEZ92" s="4"/>
      <c r="EFA92" s="4"/>
      <c r="EFB92" s="4"/>
      <c r="EFC92" s="4"/>
      <c r="EFD92" s="4"/>
      <c r="EFE92" s="4"/>
      <c r="EFF92" s="4"/>
      <c r="EFG92" s="4"/>
      <c r="EFH92" s="4"/>
      <c r="EFI92" s="4"/>
      <c r="EFJ92" s="4"/>
      <c r="EFK92" s="4"/>
      <c r="EFL92" s="4"/>
      <c r="EFM92" s="4"/>
      <c r="EFN92" s="4"/>
      <c r="EFO92" s="4"/>
      <c r="EFP92" s="4"/>
      <c r="EFQ92" s="4"/>
      <c r="EFR92" s="4"/>
      <c r="EFS92" s="4"/>
      <c r="EFT92" s="4"/>
      <c r="EFU92" s="4"/>
      <c r="EFV92" s="4"/>
      <c r="EFW92" s="4"/>
      <c r="EFX92" s="4"/>
      <c r="EFY92" s="4"/>
      <c r="EFZ92" s="4"/>
      <c r="EGA92" s="4"/>
      <c r="EGB92" s="4"/>
      <c r="EGC92" s="4"/>
      <c r="EGD92" s="4"/>
      <c r="EGE92" s="4"/>
      <c r="EGF92" s="4"/>
      <c r="EGG92" s="4"/>
      <c r="EGH92" s="4"/>
      <c r="EGI92" s="4"/>
      <c r="EGJ92" s="4"/>
      <c r="EGK92" s="4"/>
      <c r="EGL92" s="4"/>
      <c r="EGM92" s="4"/>
      <c r="EGN92" s="4"/>
      <c r="EGO92" s="4"/>
      <c r="EGP92" s="4"/>
      <c r="EGQ92" s="4"/>
      <c r="EGR92" s="4"/>
      <c r="EGS92" s="4"/>
      <c r="EGT92" s="4"/>
      <c r="EGU92" s="4"/>
      <c r="EGV92" s="4"/>
      <c r="EGW92" s="4"/>
      <c r="EGX92" s="4"/>
      <c r="EGY92" s="4"/>
      <c r="EGZ92" s="4"/>
      <c r="EHA92" s="4"/>
      <c r="EHB92" s="4"/>
      <c r="EHC92" s="4"/>
      <c r="EHD92" s="4"/>
      <c r="EHE92" s="4"/>
      <c r="EHF92" s="4"/>
      <c r="EHG92" s="4"/>
      <c r="EHH92" s="4"/>
      <c r="EHI92" s="4"/>
      <c r="EHJ92" s="4"/>
      <c r="EHK92" s="4"/>
      <c r="EHL92" s="4"/>
      <c r="EHM92" s="4"/>
      <c r="EHN92" s="4"/>
      <c r="EHO92" s="4"/>
      <c r="EHP92" s="4"/>
      <c r="EHQ92" s="4"/>
      <c r="EHR92" s="4"/>
      <c r="EHS92" s="4"/>
      <c r="EHT92" s="4"/>
      <c r="EHU92" s="4"/>
      <c r="EHV92" s="4"/>
      <c r="EHW92" s="4"/>
      <c r="EHX92" s="4"/>
      <c r="EHY92" s="4"/>
      <c r="EHZ92" s="4"/>
      <c r="EIA92" s="4"/>
      <c r="EIB92" s="4"/>
      <c r="EIC92" s="4"/>
      <c r="EID92" s="4"/>
      <c r="EIE92" s="4"/>
      <c r="EIF92" s="4"/>
      <c r="EIG92" s="4"/>
      <c r="EIH92" s="4"/>
      <c r="EII92" s="4"/>
      <c r="EIJ92" s="4"/>
      <c r="EIK92" s="4"/>
      <c r="EIL92" s="4"/>
      <c r="EIM92" s="4"/>
      <c r="EIN92" s="4"/>
      <c r="EIO92" s="4"/>
      <c r="EIP92" s="4"/>
      <c r="EIQ92" s="4"/>
      <c r="EIR92" s="4"/>
      <c r="EIS92" s="4"/>
      <c r="EIT92" s="4"/>
      <c r="EIU92" s="4"/>
      <c r="EIV92" s="4"/>
      <c r="EIW92" s="4"/>
      <c r="EIX92" s="4"/>
      <c r="EIY92" s="4"/>
      <c r="EIZ92" s="4"/>
      <c r="EJA92" s="4"/>
      <c r="EJB92" s="4"/>
      <c r="EJC92" s="4"/>
      <c r="EJD92" s="4"/>
      <c r="EJE92" s="4"/>
      <c r="EJF92" s="4"/>
      <c r="EJG92" s="4"/>
      <c r="EJH92" s="4"/>
      <c r="EJI92" s="4"/>
      <c r="EJJ92" s="4"/>
      <c r="EJK92" s="4"/>
      <c r="EJL92" s="4"/>
      <c r="EJM92" s="4"/>
      <c r="EJN92" s="4"/>
      <c r="EJO92" s="4"/>
      <c r="EJP92" s="4"/>
      <c r="EJQ92" s="4"/>
      <c r="EJR92" s="4"/>
      <c r="EJS92" s="4"/>
      <c r="EJT92" s="4"/>
      <c r="EJU92" s="4"/>
      <c r="EJV92" s="4"/>
      <c r="EJW92" s="4"/>
      <c r="EJX92" s="4"/>
      <c r="EJY92" s="4"/>
      <c r="EJZ92" s="4"/>
      <c r="EKA92" s="4"/>
      <c r="EKB92" s="4"/>
      <c r="EKC92" s="4"/>
      <c r="EKD92" s="4"/>
      <c r="EKE92" s="4"/>
      <c r="EKF92" s="4"/>
      <c r="EKG92" s="4"/>
      <c r="EKH92" s="4"/>
      <c r="EKI92" s="4"/>
      <c r="EKJ92" s="4"/>
      <c r="EKK92" s="4"/>
      <c r="EKL92" s="4"/>
      <c r="EKM92" s="4"/>
      <c r="EKN92" s="4"/>
      <c r="EKO92" s="4"/>
      <c r="EKP92" s="4"/>
      <c r="EKQ92" s="4"/>
      <c r="EKR92" s="4"/>
      <c r="EKS92" s="4"/>
      <c r="EKT92" s="4"/>
      <c r="EKU92" s="4"/>
      <c r="EKV92" s="4"/>
      <c r="EKW92" s="4"/>
      <c r="EKX92" s="4"/>
      <c r="EKY92" s="4"/>
      <c r="EKZ92" s="4"/>
      <c r="ELA92" s="4"/>
      <c r="ELB92" s="4"/>
      <c r="ELC92" s="4"/>
      <c r="ELD92" s="4"/>
      <c r="ELE92" s="4"/>
      <c r="ELF92" s="4"/>
      <c r="ELG92" s="4"/>
      <c r="ELH92" s="4"/>
      <c r="ELI92" s="4"/>
      <c r="ELJ92" s="4"/>
      <c r="ELK92" s="4"/>
      <c r="ELL92" s="4"/>
      <c r="ELM92" s="4"/>
      <c r="ELN92" s="4"/>
      <c r="ELO92" s="4"/>
      <c r="ELP92" s="4"/>
      <c r="ELQ92" s="4"/>
      <c r="ELR92" s="4"/>
      <c r="ELS92" s="4"/>
      <c r="ELT92" s="4"/>
      <c r="ELU92" s="4"/>
      <c r="ELV92" s="4"/>
      <c r="ELW92" s="4"/>
      <c r="ELX92" s="4"/>
      <c r="ELY92" s="4"/>
      <c r="ELZ92" s="4"/>
      <c r="EMA92" s="4"/>
      <c r="EMB92" s="4"/>
      <c r="EMC92" s="4"/>
      <c r="EMD92" s="4"/>
      <c r="EME92" s="4"/>
      <c r="EMF92" s="4"/>
      <c r="EMG92" s="4"/>
      <c r="EMH92" s="4"/>
      <c r="EMI92" s="4"/>
      <c r="EMJ92" s="4"/>
      <c r="EMK92" s="4"/>
      <c r="EML92" s="4"/>
      <c r="EMM92" s="4"/>
      <c r="EMN92" s="4"/>
      <c r="EMO92" s="4"/>
      <c r="EMP92" s="4"/>
      <c r="EMQ92" s="4"/>
      <c r="EMR92" s="4"/>
      <c r="EMS92" s="4"/>
      <c r="EMT92" s="4"/>
      <c r="EMU92" s="4"/>
      <c r="EMV92" s="4"/>
      <c r="EMW92" s="4"/>
      <c r="EMX92" s="4"/>
      <c r="EMY92" s="4"/>
      <c r="EMZ92" s="4"/>
      <c r="ENA92" s="4"/>
      <c r="ENB92" s="4"/>
      <c r="ENC92" s="4"/>
      <c r="END92" s="4"/>
      <c r="ENE92" s="4"/>
      <c r="ENF92" s="4"/>
      <c r="ENG92" s="4"/>
      <c r="ENH92" s="4"/>
      <c r="ENI92" s="4"/>
      <c r="ENJ92" s="4"/>
      <c r="ENK92" s="4"/>
      <c r="ENL92" s="4"/>
      <c r="ENM92" s="4"/>
      <c r="ENN92" s="4"/>
      <c r="ENO92" s="4"/>
      <c r="ENP92" s="4"/>
      <c r="ENQ92" s="4"/>
      <c r="ENR92" s="4"/>
      <c r="ENS92" s="4"/>
      <c r="ENT92" s="4"/>
      <c r="ENU92" s="4"/>
      <c r="ENV92" s="4"/>
      <c r="ENW92" s="4"/>
      <c r="ENX92" s="4"/>
      <c r="ENY92" s="4"/>
      <c r="ENZ92" s="4"/>
      <c r="EOA92" s="4"/>
      <c r="EOB92" s="4"/>
      <c r="EOC92" s="4"/>
      <c r="EOD92" s="4"/>
      <c r="EOE92" s="4"/>
      <c r="EOF92" s="4"/>
      <c r="EOG92" s="4"/>
      <c r="EOH92" s="4"/>
      <c r="EOI92" s="4"/>
      <c r="EOJ92" s="4"/>
      <c r="EOK92" s="4"/>
      <c r="EOL92" s="4"/>
      <c r="EOM92" s="4"/>
      <c r="EON92" s="4"/>
      <c r="EOO92" s="4"/>
      <c r="EOP92" s="4"/>
      <c r="EOQ92" s="4"/>
      <c r="EOR92" s="4"/>
      <c r="EOS92" s="4"/>
      <c r="EOT92" s="4"/>
      <c r="EOU92" s="4"/>
      <c r="EOV92" s="4"/>
      <c r="EOW92" s="4"/>
      <c r="EOX92" s="4"/>
      <c r="EOY92" s="4"/>
      <c r="EOZ92" s="4"/>
      <c r="EPA92" s="4"/>
      <c r="EPB92" s="4"/>
      <c r="EPC92" s="4"/>
      <c r="EPD92" s="4"/>
      <c r="EPE92" s="4"/>
      <c r="EPF92" s="4"/>
      <c r="EPG92" s="4"/>
      <c r="EPH92" s="4"/>
      <c r="EPI92" s="4"/>
      <c r="EPJ92" s="4"/>
      <c r="EPK92" s="4"/>
      <c r="EPL92" s="4"/>
      <c r="EPM92" s="4"/>
      <c r="EPN92" s="4"/>
      <c r="EPO92" s="4"/>
      <c r="EPP92" s="4"/>
      <c r="EPQ92" s="4"/>
      <c r="EPR92" s="4"/>
      <c r="EPS92" s="4"/>
      <c r="EPT92" s="4"/>
      <c r="EPU92" s="4"/>
      <c r="EPV92" s="4"/>
      <c r="EPW92" s="4"/>
      <c r="EPX92" s="4"/>
      <c r="EPY92" s="4"/>
      <c r="EPZ92" s="4"/>
      <c r="EQA92" s="4"/>
      <c r="EQB92" s="4"/>
      <c r="EQC92" s="4"/>
      <c r="EQD92" s="4"/>
      <c r="EQE92" s="4"/>
      <c r="EQF92" s="4"/>
      <c r="EQG92" s="4"/>
      <c r="EQH92" s="4"/>
      <c r="EQI92" s="4"/>
      <c r="EQJ92" s="4"/>
      <c r="EQK92" s="4"/>
      <c r="EQL92" s="4"/>
      <c r="EQM92" s="4"/>
      <c r="EQN92" s="4"/>
      <c r="EQO92" s="4"/>
      <c r="EQP92" s="4"/>
      <c r="EQQ92" s="4"/>
      <c r="EQR92" s="4"/>
      <c r="EQS92" s="4"/>
      <c r="EQT92" s="4"/>
      <c r="EQU92" s="4"/>
      <c r="EQV92" s="4"/>
      <c r="EQW92" s="4"/>
      <c r="EQX92" s="4"/>
      <c r="EQY92" s="4"/>
      <c r="EQZ92" s="4"/>
      <c r="ERA92" s="4"/>
      <c r="ERB92" s="4"/>
      <c r="ERC92" s="4"/>
      <c r="ERD92" s="4"/>
      <c r="ERE92" s="4"/>
      <c r="ERF92" s="4"/>
      <c r="ERG92" s="4"/>
      <c r="ERH92" s="4"/>
      <c r="ERI92" s="4"/>
      <c r="ERJ92" s="4"/>
      <c r="ERK92" s="4"/>
      <c r="ERL92" s="4"/>
      <c r="ERM92" s="4"/>
      <c r="ERN92" s="4"/>
      <c r="ERO92" s="4"/>
      <c r="ERP92" s="4"/>
      <c r="ERQ92" s="4"/>
      <c r="ERR92" s="4"/>
      <c r="ERS92" s="4"/>
      <c r="ERT92" s="4"/>
      <c r="ERU92" s="4"/>
      <c r="ERV92" s="4"/>
      <c r="ERW92" s="4"/>
      <c r="ERX92" s="4"/>
      <c r="ERY92" s="4"/>
      <c r="ERZ92" s="4"/>
      <c r="ESA92" s="4"/>
      <c r="ESB92" s="4"/>
      <c r="ESC92" s="4"/>
      <c r="ESD92" s="4"/>
      <c r="ESE92" s="4"/>
      <c r="ESF92" s="4"/>
      <c r="ESG92" s="4"/>
      <c r="ESH92" s="4"/>
      <c r="ESI92" s="4"/>
      <c r="ESJ92" s="4"/>
      <c r="ESK92" s="4"/>
      <c r="ESL92" s="4"/>
      <c r="ESM92" s="4"/>
      <c r="ESN92" s="4"/>
      <c r="ESO92" s="4"/>
      <c r="ESP92" s="4"/>
      <c r="ESQ92" s="4"/>
      <c r="ESR92" s="4"/>
      <c r="ESS92" s="4"/>
      <c r="EST92" s="4"/>
      <c r="ESU92" s="4"/>
      <c r="ESV92" s="4"/>
      <c r="ESW92" s="4"/>
      <c r="ESX92" s="4"/>
      <c r="ESY92" s="4"/>
      <c r="ESZ92" s="4"/>
      <c r="ETA92" s="4"/>
      <c r="ETB92" s="4"/>
      <c r="ETC92" s="4"/>
      <c r="ETD92" s="4"/>
      <c r="ETE92" s="4"/>
      <c r="ETF92" s="4"/>
      <c r="ETG92" s="4"/>
      <c r="ETH92" s="4"/>
      <c r="ETI92" s="4"/>
      <c r="ETJ92" s="4"/>
      <c r="ETK92" s="4"/>
      <c r="ETL92" s="4"/>
      <c r="ETM92" s="4"/>
      <c r="ETN92" s="4"/>
      <c r="ETO92" s="4"/>
      <c r="ETP92" s="4"/>
      <c r="ETQ92" s="4"/>
      <c r="ETR92" s="4"/>
      <c r="ETS92" s="4"/>
      <c r="ETT92" s="4"/>
      <c r="ETU92" s="4"/>
      <c r="ETV92" s="4"/>
      <c r="ETW92" s="4"/>
      <c r="ETX92" s="4"/>
      <c r="ETY92" s="4"/>
      <c r="ETZ92" s="4"/>
      <c r="EUA92" s="4"/>
      <c r="EUB92" s="4"/>
      <c r="EUC92" s="4"/>
      <c r="EUD92" s="4"/>
      <c r="EUE92" s="4"/>
      <c r="EUF92" s="4"/>
      <c r="EUG92" s="4"/>
      <c r="EUH92" s="4"/>
      <c r="EUI92" s="4"/>
      <c r="EUJ92" s="4"/>
      <c r="EUK92" s="4"/>
      <c r="EUL92" s="4"/>
      <c r="EUM92" s="4"/>
      <c r="EUN92" s="4"/>
      <c r="EUO92" s="4"/>
      <c r="EUP92" s="4"/>
      <c r="EUQ92" s="4"/>
      <c r="EUR92" s="4"/>
      <c r="EUS92" s="4"/>
      <c r="EUT92" s="4"/>
      <c r="EUU92" s="4"/>
      <c r="EUV92" s="4"/>
      <c r="EUW92" s="4"/>
      <c r="EUX92" s="4"/>
      <c r="EUY92" s="4"/>
      <c r="EUZ92" s="4"/>
      <c r="EVA92" s="4"/>
      <c r="EVB92" s="4"/>
      <c r="EVC92" s="4"/>
      <c r="EVD92" s="4"/>
      <c r="EVE92" s="4"/>
      <c r="EVF92" s="4"/>
      <c r="EVG92" s="4"/>
      <c r="EVH92" s="4"/>
      <c r="EVI92" s="4"/>
      <c r="EVJ92" s="4"/>
      <c r="EVK92" s="4"/>
      <c r="EVL92" s="4"/>
      <c r="EVM92" s="4"/>
      <c r="EVN92" s="4"/>
      <c r="EVO92" s="4"/>
      <c r="EVP92" s="4"/>
      <c r="EVQ92" s="4"/>
      <c r="EVR92" s="4"/>
      <c r="EVS92" s="4"/>
      <c r="EVT92" s="4"/>
      <c r="EVU92" s="4"/>
      <c r="EVV92" s="4"/>
      <c r="EVW92" s="4"/>
      <c r="EVX92" s="4"/>
      <c r="EVY92" s="4"/>
      <c r="EVZ92" s="4"/>
      <c r="EWA92" s="4"/>
      <c r="EWB92" s="4"/>
      <c r="EWC92" s="4"/>
      <c r="EWD92" s="4"/>
      <c r="EWE92" s="4"/>
      <c r="EWF92" s="4"/>
      <c r="EWG92" s="4"/>
      <c r="EWH92" s="4"/>
      <c r="EWI92" s="4"/>
      <c r="EWJ92" s="4"/>
      <c r="EWK92" s="4"/>
      <c r="EWL92" s="4"/>
      <c r="EWM92" s="4"/>
      <c r="EWN92" s="4"/>
      <c r="EWO92" s="4"/>
      <c r="EWP92" s="4"/>
      <c r="EWQ92" s="4"/>
      <c r="EWR92" s="4"/>
      <c r="EWS92" s="4"/>
      <c r="EWT92" s="4"/>
      <c r="EWU92" s="4"/>
      <c r="EWV92" s="4"/>
      <c r="EWW92" s="4"/>
      <c r="EWX92" s="4"/>
      <c r="EWY92" s="4"/>
      <c r="EWZ92" s="4"/>
      <c r="EXA92" s="4"/>
      <c r="EXB92" s="4"/>
      <c r="EXC92" s="4"/>
      <c r="EXD92" s="4"/>
      <c r="EXE92" s="4"/>
      <c r="EXF92" s="4"/>
      <c r="EXG92" s="4"/>
      <c r="EXH92" s="4"/>
      <c r="EXI92" s="4"/>
      <c r="EXJ92" s="4"/>
      <c r="EXK92" s="4"/>
      <c r="EXL92" s="4"/>
      <c r="EXM92" s="4"/>
      <c r="EXN92" s="4"/>
      <c r="EXO92" s="4"/>
      <c r="EXP92" s="4"/>
      <c r="EXQ92" s="4"/>
      <c r="EXR92" s="4"/>
      <c r="EXS92" s="4"/>
      <c r="EXT92" s="4"/>
      <c r="EXU92" s="4"/>
      <c r="EXV92" s="4"/>
      <c r="EXW92" s="4"/>
      <c r="EXX92" s="4"/>
      <c r="EXY92" s="4"/>
      <c r="EXZ92" s="4"/>
      <c r="EYA92" s="4"/>
      <c r="EYB92" s="4"/>
      <c r="EYC92" s="4"/>
      <c r="EYD92" s="4"/>
      <c r="EYE92" s="4"/>
      <c r="EYF92" s="4"/>
      <c r="EYG92" s="4"/>
      <c r="EYH92" s="4"/>
      <c r="EYI92" s="4"/>
      <c r="EYJ92" s="4"/>
      <c r="EYK92" s="4"/>
      <c r="EYL92" s="4"/>
      <c r="EYM92" s="4"/>
      <c r="EYN92" s="4"/>
      <c r="EYO92" s="4"/>
      <c r="EYP92" s="4"/>
      <c r="EYQ92" s="4"/>
      <c r="EYR92" s="4"/>
      <c r="EYS92" s="4"/>
      <c r="EYT92" s="4"/>
      <c r="EYU92" s="4"/>
      <c r="EYV92" s="4"/>
      <c r="EYW92" s="4"/>
      <c r="EYX92" s="4"/>
      <c r="EYY92" s="4"/>
      <c r="EYZ92" s="4"/>
      <c r="EZA92" s="4"/>
      <c r="EZB92" s="4"/>
      <c r="EZC92" s="4"/>
      <c r="EZD92" s="4"/>
      <c r="EZE92" s="4"/>
      <c r="EZF92" s="4"/>
      <c r="EZG92" s="4"/>
      <c r="EZH92" s="4"/>
      <c r="EZI92" s="4"/>
      <c r="EZJ92" s="4"/>
      <c r="EZK92" s="4"/>
      <c r="EZL92" s="4"/>
      <c r="EZM92" s="4"/>
      <c r="EZN92" s="4"/>
      <c r="EZO92" s="4"/>
      <c r="EZP92" s="4"/>
      <c r="EZQ92" s="4"/>
      <c r="EZR92" s="4"/>
      <c r="EZS92" s="4"/>
      <c r="EZT92" s="4"/>
      <c r="EZU92" s="4"/>
      <c r="EZV92" s="4"/>
      <c r="EZW92" s="4"/>
      <c r="EZX92" s="4"/>
      <c r="EZY92" s="4"/>
      <c r="EZZ92" s="4"/>
      <c r="FAA92" s="4"/>
      <c r="FAB92" s="4"/>
      <c r="FAC92" s="4"/>
      <c r="FAD92" s="4"/>
      <c r="FAE92" s="4"/>
      <c r="FAF92" s="4"/>
      <c r="FAG92" s="4"/>
      <c r="FAH92" s="4"/>
      <c r="FAI92" s="4"/>
      <c r="FAJ92" s="4"/>
      <c r="FAK92" s="4"/>
      <c r="FAL92" s="4"/>
      <c r="FAM92" s="4"/>
      <c r="FAN92" s="4"/>
      <c r="FAO92" s="4"/>
      <c r="FAP92" s="4"/>
      <c r="FAQ92" s="4"/>
      <c r="FAR92" s="4"/>
      <c r="FAS92" s="4"/>
      <c r="FAT92" s="4"/>
      <c r="FAU92" s="4"/>
      <c r="FAV92" s="4"/>
      <c r="FAW92" s="4"/>
      <c r="FAX92" s="4"/>
      <c r="FAY92" s="4"/>
      <c r="FAZ92" s="4"/>
      <c r="FBA92" s="4"/>
      <c r="FBB92" s="4"/>
      <c r="FBC92" s="4"/>
      <c r="FBD92" s="4"/>
      <c r="FBE92" s="4"/>
      <c r="FBF92" s="4"/>
      <c r="FBG92" s="4"/>
      <c r="FBH92" s="4"/>
      <c r="FBI92" s="4"/>
      <c r="FBJ92" s="4"/>
      <c r="FBK92" s="4"/>
      <c r="FBL92" s="4"/>
      <c r="FBM92" s="4"/>
      <c r="FBN92" s="4"/>
      <c r="FBO92" s="4"/>
      <c r="FBP92" s="4"/>
      <c r="FBQ92" s="4"/>
      <c r="FBR92" s="4"/>
      <c r="FBS92" s="4"/>
      <c r="FBT92" s="4"/>
      <c r="FBU92" s="4"/>
      <c r="FBV92" s="4"/>
      <c r="FBW92" s="4"/>
      <c r="FBX92" s="4"/>
      <c r="FBY92" s="4"/>
      <c r="FBZ92" s="4"/>
      <c r="FCA92" s="4"/>
      <c r="FCB92" s="4"/>
      <c r="FCC92" s="4"/>
      <c r="FCD92" s="4"/>
      <c r="FCE92" s="4"/>
      <c r="FCF92" s="4"/>
      <c r="FCG92" s="4"/>
      <c r="FCH92" s="4"/>
      <c r="FCI92" s="4"/>
      <c r="FCJ92" s="4"/>
      <c r="FCK92" s="4"/>
      <c r="FCL92" s="4"/>
      <c r="FCM92" s="4"/>
      <c r="FCN92" s="4"/>
      <c r="FCO92" s="4"/>
      <c r="FCP92" s="4"/>
      <c r="FCQ92" s="4"/>
      <c r="FCR92" s="4"/>
      <c r="FCS92" s="4"/>
      <c r="FCT92" s="4"/>
      <c r="FCU92" s="4"/>
      <c r="FCV92" s="4"/>
      <c r="FCW92" s="4"/>
      <c r="FCX92" s="4"/>
      <c r="FCY92" s="4"/>
      <c r="FCZ92" s="4"/>
      <c r="FDA92" s="4"/>
      <c r="FDB92" s="4"/>
      <c r="FDC92" s="4"/>
      <c r="FDD92" s="4"/>
      <c r="FDE92" s="4"/>
      <c r="FDF92" s="4"/>
      <c r="FDG92" s="4"/>
      <c r="FDH92" s="4"/>
      <c r="FDI92" s="4"/>
      <c r="FDJ92" s="4"/>
      <c r="FDK92" s="4"/>
      <c r="FDL92" s="4"/>
      <c r="FDM92" s="4"/>
      <c r="FDN92" s="4"/>
      <c r="FDO92" s="4"/>
      <c r="FDP92" s="4"/>
      <c r="FDQ92" s="4"/>
      <c r="FDR92" s="4"/>
      <c r="FDS92" s="4"/>
      <c r="FDT92" s="4"/>
      <c r="FDU92" s="4"/>
      <c r="FDV92" s="4"/>
      <c r="FDW92" s="4"/>
      <c r="FDX92" s="4"/>
      <c r="FDY92" s="4"/>
      <c r="FDZ92" s="4"/>
      <c r="FEA92" s="4"/>
      <c r="FEB92" s="4"/>
      <c r="FEC92" s="4"/>
      <c r="FED92" s="4"/>
      <c r="FEE92" s="4"/>
      <c r="FEF92" s="4"/>
      <c r="FEG92" s="4"/>
      <c r="FEH92" s="4"/>
      <c r="FEI92" s="4"/>
      <c r="FEJ92" s="4"/>
      <c r="FEK92" s="4"/>
      <c r="FEL92" s="4"/>
      <c r="FEM92" s="4"/>
      <c r="FEN92" s="4"/>
      <c r="FEO92" s="4"/>
      <c r="FEP92" s="4"/>
      <c r="FEQ92" s="4"/>
      <c r="FER92" s="4"/>
      <c r="FES92" s="4"/>
      <c r="FET92" s="4"/>
      <c r="FEU92" s="4"/>
      <c r="FEV92" s="4"/>
      <c r="FEW92" s="4"/>
      <c r="FEX92" s="4"/>
      <c r="FEY92" s="4"/>
      <c r="FEZ92" s="4"/>
      <c r="FFA92" s="4"/>
      <c r="FFB92" s="4"/>
      <c r="FFC92" s="4"/>
      <c r="FFD92" s="4"/>
      <c r="FFE92" s="4"/>
      <c r="FFF92" s="4"/>
      <c r="FFG92" s="4"/>
      <c r="FFH92" s="4"/>
      <c r="FFI92" s="4"/>
      <c r="FFJ92" s="4"/>
      <c r="FFK92" s="4"/>
      <c r="FFL92" s="4"/>
      <c r="FFM92" s="4"/>
      <c r="FFN92" s="4"/>
      <c r="FFO92" s="4"/>
      <c r="FFP92" s="4"/>
      <c r="FFQ92" s="4"/>
      <c r="FFR92" s="4"/>
      <c r="FFS92" s="4"/>
      <c r="FFT92" s="4"/>
      <c r="FFU92" s="4"/>
      <c r="FFV92" s="4"/>
      <c r="FFW92" s="4"/>
      <c r="FFX92" s="4"/>
      <c r="FFY92" s="4"/>
      <c r="FFZ92" s="4"/>
      <c r="FGA92" s="4"/>
      <c r="FGB92" s="4"/>
      <c r="FGC92" s="4"/>
      <c r="FGD92" s="4"/>
      <c r="FGE92" s="4"/>
      <c r="FGF92" s="4"/>
      <c r="FGG92" s="4"/>
      <c r="FGH92" s="4"/>
      <c r="FGI92" s="4"/>
      <c r="FGJ92" s="4"/>
      <c r="FGK92" s="4"/>
      <c r="FGL92" s="4"/>
      <c r="FGM92" s="4"/>
      <c r="FGN92" s="4"/>
      <c r="FGO92" s="4"/>
      <c r="FGP92" s="4"/>
      <c r="FGQ92" s="4"/>
      <c r="FGR92" s="4"/>
      <c r="FGS92" s="4"/>
      <c r="FGT92" s="4"/>
      <c r="FGU92" s="4"/>
      <c r="FGV92" s="4"/>
      <c r="FGW92" s="4"/>
      <c r="FGX92" s="4"/>
      <c r="FGY92" s="4"/>
      <c r="FGZ92" s="4"/>
      <c r="FHA92" s="4"/>
      <c r="FHB92" s="4"/>
      <c r="FHC92" s="4"/>
      <c r="FHD92" s="4"/>
      <c r="FHE92" s="4"/>
      <c r="FHF92" s="4"/>
      <c r="FHG92" s="4"/>
      <c r="FHH92" s="4"/>
      <c r="FHI92" s="4"/>
      <c r="FHJ92" s="4"/>
      <c r="FHK92" s="4"/>
      <c r="FHL92" s="4"/>
      <c r="FHM92" s="4"/>
      <c r="FHN92" s="4"/>
      <c r="FHO92" s="4"/>
      <c r="FHP92" s="4"/>
      <c r="FHQ92" s="4"/>
      <c r="FHR92" s="4"/>
      <c r="FHS92" s="4"/>
      <c r="FHT92" s="4"/>
      <c r="FHU92" s="4"/>
      <c r="FHV92" s="4"/>
      <c r="FHW92" s="4"/>
      <c r="FHX92" s="4"/>
      <c r="FHY92" s="4"/>
      <c r="FHZ92" s="4"/>
      <c r="FIA92" s="4"/>
      <c r="FIB92" s="4"/>
      <c r="FIC92" s="4"/>
      <c r="FID92" s="4"/>
      <c r="FIE92" s="4"/>
      <c r="FIF92" s="4"/>
      <c r="FIG92" s="4"/>
      <c r="FIH92" s="4"/>
      <c r="FII92" s="4"/>
      <c r="FIJ92" s="4"/>
      <c r="FIK92" s="4"/>
      <c r="FIL92" s="4"/>
      <c r="FIM92" s="4"/>
      <c r="FIN92" s="4"/>
      <c r="FIO92" s="4"/>
      <c r="FIP92" s="4"/>
      <c r="FIQ92" s="4"/>
      <c r="FIR92" s="4"/>
      <c r="FIS92" s="4"/>
      <c r="FIT92" s="4"/>
      <c r="FIU92" s="4"/>
      <c r="FIV92" s="4"/>
      <c r="FIW92" s="4"/>
      <c r="FIX92" s="4"/>
      <c r="FIY92" s="4"/>
      <c r="FIZ92" s="4"/>
      <c r="FJA92" s="4"/>
      <c r="FJB92" s="4"/>
      <c r="FJC92" s="4"/>
      <c r="FJD92" s="4"/>
      <c r="FJE92" s="4"/>
      <c r="FJF92" s="4"/>
      <c r="FJG92" s="4"/>
      <c r="FJH92" s="4"/>
      <c r="FJI92" s="4"/>
      <c r="FJJ92" s="4"/>
      <c r="FJK92" s="4"/>
      <c r="FJL92" s="4"/>
      <c r="FJM92" s="4"/>
      <c r="FJN92" s="4"/>
      <c r="FJO92" s="4"/>
      <c r="FJP92" s="4"/>
      <c r="FJQ92" s="4"/>
      <c r="FJR92" s="4"/>
      <c r="FJS92" s="4"/>
      <c r="FJT92" s="4"/>
      <c r="FJU92" s="4"/>
      <c r="FJV92" s="4"/>
      <c r="FJW92" s="4"/>
      <c r="FJX92" s="4"/>
      <c r="FJY92" s="4"/>
      <c r="FJZ92" s="4"/>
      <c r="FKA92" s="4"/>
      <c r="FKB92" s="4"/>
      <c r="FKC92" s="4"/>
      <c r="FKD92" s="4"/>
      <c r="FKE92" s="4"/>
      <c r="FKF92" s="4"/>
      <c r="FKG92" s="4"/>
      <c r="FKH92" s="4"/>
      <c r="FKI92" s="4"/>
      <c r="FKJ92" s="4"/>
      <c r="FKK92" s="4"/>
      <c r="FKL92" s="4"/>
      <c r="FKM92" s="4"/>
      <c r="FKN92" s="4"/>
      <c r="FKO92" s="4"/>
      <c r="FKP92" s="4"/>
      <c r="FKQ92" s="4"/>
      <c r="FKR92" s="4"/>
      <c r="FKS92" s="4"/>
      <c r="FKT92" s="4"/>
      <c r="FKU92" s="4"/>
      <c r="FKV92" s="4"/>
      <c r="FKW92" s="4"/>
      <c r="FKX92" s="4"/>
      <c r="FKY92" s="4"/>
      <c r="FKZ92" s="4"/>
      <c r="FLA92" s="4"/>
      <c r="FLB92" s="4"/>
      <c r="FLC92" s="4"/>
      <c r="FLD92" s="4"/>
      <c r="FLE92" s="4"/>
      <c r="FLF92" s="4"/>
      <c r="FLG92" s="4"/>
      <c r="FLH92" s="4"/>
      <c r="FLI92" s="4"/>
      <c r="FLJ92" s="4"/>
      <c r="FLK92" s="4"/>
      <c r="FLL92" s="4"/>
      <c r="FLM92" s="4"/>
      <c r="FLN92" s="4"/>
      <c r="FLO92" s="4"/>
      <c r="FLP92" s="4"/>
      <c r="FLQ92" s="4"/>
      <c r="FLR92" s="4"/>
      <c r="FLS92" s="4"/>
      <c r="FLT92" s="4"/>
      <c r="FLU92" s="4"/>
      <c r="FLV92" s="4"/>
      <c r="FLW92" s="4"/>
      <c r="FLX92" s="4"/>
      <c r="FLY92" s="4"/>
      <c r="FLZ92" s="4"/>
      <c r="FMA92" s="4"/>
      <c r="FMB92" s="4"/>
      <c r="FMC92" s="4"/>
      <c r="FMD92" s="4"/>
      <c r="FME92" s="4"/>
      <c r="FMF92" s="4"/>
      <c r="FMG92" s="4"/>
      <c r="FMH92" s="4"/>
      <c r="FMI92" s="4"/>
      <c r="FMJ92" s="4"/>
      <c r="FMK92" s="4"/>
      <c r="FML92" s="4"/>
      <c r="FMM92" s="4"/>
      <c r="FMN92" s="4"/>
      <c r="FMO92" s="4"/>
      <c r="FMP92" s="4"/>
      <c r="FMQ92" s="4"/>
      <c r="FMR92" s="4"/>
      <c r="FMS92" s="4"/>
      <c r="FMT92" s="4"/>
      <c r="FMU92" s="4"/>
      <c r="FMV92" s="4"/>
      <c r="FMW92" s="4"/>
      <c r="FMX92" s="4"/>
      <c r="FMY92" s="4"/>
      <c r="FMZ92" s="4"/>
      <c r="FNA92" s="4"/>
      <c r="FNB92" s="4"/>
      <c r="FNC92" s="4"/>
      <c r="FND92" s="4"/>
      <c r="FNE92" s="4"/>
      <c r="FNF92" s="4"/>
      <c r="FNG92" s="4"/>
      <c r="FNH92" s="4"/>
      <c r="FNI92" s="4"/>
      <c r="FNJ92" s="4"/>
      <c r="FNK92" s="4"/>
      <c r="FNL92" s="4"/>
      <c r="FNM92" s="4"/>
      <c r="FNN92" s="4"/>
      <c r="FNO92" s="4"/>
      <c r="FNP92" s="4"/>
      <c r="FNQ92" s="4"/>
      <c r="FNR92" s="4"/>
      <c r="FNS92" s="4"/>
      <c r="FNT92" s="4"/>
      <c r="FNU92" s="4"/>
      <c r="FNV92" s="4"/>
      <c r="FNW92" s="4"/>
      <c r="FNX92" s="4"/>
      <c r="FNY92" s="4"/>
      <c r="FNZ92" s="4"/>
      <c r="FOA92" s="4"/>
      <c r="FOB92" s="4"/>
      <c r="FOC92" s="4"/>
      <c r="FOD92" s="4"/>
      <c r="FOE92" s="4"/>
      <c r="FOF92" s="4"/>
      <c r="FOG92" s="4"/>
      <c r="FOH92" s="4"/>
      <c r="FOI92" s="4"/>
      <c r="FOJ92" s="4"/>
      <c r="FOK92" s="4"/>
      <c r="FOL92" s="4"/>
      <c r="FOM92" s="4"/>
      <c r="FON92" s="4"/>
      <c r="FOO92" s="4"/>
      <c r="FOP92" s="4"/>
      <c r="FOQ92" s="4"/>
      <c r="FOR92" s="4"/>
      <c r="FOS92" s="4"/>
      <c r="FOT92" s="4"/>
      <c r="FOU92" s="4"/>
      <c r="FOV92" s="4"/>
      <c r="FOW92" s="4"/>
      <c r="FOX92" s="4"/>
      <c r="FOY92" s="4"/>
      <c r="FOZ92" s="4"/>
      <c r="FPA92" s="4"/>
      <c r="FPB92" s="4"/>
      <c r="FPC92" s="4"/>
      <c r="FPD92" s="4"/>
      <c r="FPE92" s="4"/>
      <c r="FPF92" s="4"/>
      <c r="FPG92" s="4"/>
      <c r="FPH92" s="4"/>
      <c r="FPI92" s="4"/>
      <c r="FPJ92" s="4"/>
      <c r="FPK92" s="4"/>
      <c r="FPL92" s="4"/>
      <c r="FPM92" s="4"/>
      <c r="FPN92" s="4"/>
      <c r="FPO92" s="4"/>
      <c r="FPP92" s="4"/>
      <c r="FPQ92" s="4"/>
      <c r="FPR92" s="4"/>
      <c r="FPS92" s="4"/>
      <c r="FPT92" s="4"/>
      <c r="FPU92" s="4"/>
      <c r="FPV92" s="4"/>
      <c r="FPW92" s="4"/>
      <c r="FPX92" s="4"/>
      <c r="FPY92" s="4"/>
      <c r="FPZ92" s="4"/>
      <c r="FQA92" s="4"/>
      <c r="FQB92" s="4"/>
      <c r="FQC92" s="4"/>
      <c r="FQD92" s="4"/>
      <c r="FQE92" s="4"/>
      <c r="FQF92" s="4"/>
      <c r="FQG92" s="4"/>
      <c r="FQH92" s="4"/>
      <c r="FQI92" s="4"/>
      <c r="FQJ92" s="4"/>
      <c r="FQK92" s="4"/>
      <c r="FQL92" s="4"/>
      <c r="FQM92" s="4"/>
      <c r="FQN92" s="4"/>
      <c r="FQO92" s="4"/>
      <c r="FQP92" s="4"/>
      <c r="FQQ92" s="4"/>
      <c r="FQR92" s="4"/>
      <c r="FQS92" s="4"/>
      <c r="FQT92" s="4"/>
      <c r="FQU92" s="4"/>
      <c r="FQV92" s="4"/>
      <c r="FQW92" s="4"/>
      <c r="FQX92" s="4"/>
      <c r="FQY92" s="4"/>
      <c r="FQZ92" s="4"/>
      <c r="FRA92" s="4"/>
      <c r="FRB92" s="4"/>
      <c r="FRC92" s="4"/>
      <c r="FRD92" s="4"/>
      <c r="FRE92" s="4"/>
      <c r="FRF92" s="4"/>
      <c r="FRG92" s="4"/>
      <c r="FRH92" s="4"/>
      <c r="FRI92" s="4"/>
      <c r="FRJ92" s="4"/>
      <c r="FRK92" s="4"/>
      <c r="FRL92" s="4"/>
      <c r="FRM92" s="4"/>
      <c r="FRN92" s="4"/>
      <c r="FRO92" s="4"/>
      <c r="FRP92" s="4"/>
      <c r="FRQ92" s="4"/>
      <c r="FRR92" s="4"/>
      <c r="FRS92" s="4"/>
      <c r="FRT92" s="4"/>
      <c r="FRU92" s="4"/>
      <c r="FRV92" s="4"/>
      <c r="FRW92" s="4"/>
      <c r="FRX92" s="4"/>
      <c r="FRY92" s="4"/>
      <c r="FRZ92" s="4"/>
      <c r="FSA92" s="4"/>
      <c r="FSB92" s="4"/>
      <c r="FSC92" s="4"/>
      <c r="FSD92" s="4"/>
      <c r="FSE92" s="4"/>
      <c r="FSF92" s="4"/>
      <c r="FSG92" s="4"/>
      <c r="FSH92" s="4"/>
      <c r="FSI92" s="4"/>
      <c r="FSJ92" s="4"/>
      <c r="FSK92" s="4"/>
      <c r="FSL92" s="4"/>
      <c r="FSM92" s="4"/>
      <c r="FSN92" s="4"/>
      <c r="FSO92" s="4"/>
      <c r="FSP92" s="4"/>
      <c r="FSQ92" s="4"/>
      <c r="FSR92" s="4"/>
      <c r="FSS92" s="4"/>
      <c r="FST92" s="4"/>
      <c r="FSU92" s="4"/>
      <c r="FSV92" s="4"/>
      <c r="FSW92" s="4"/>
      <c r="FSX92" s="4"/>
      <c r="FSY92" s="4"/>
      <c r="FSZ92" s="4"/>
      <c r="FTA92" s="4"/>
      <c r="FTB92" s="4"/>
      <c r="FTC92" s="4"/>
      <c r="FTD92" s="4"/>
      <c r="FTE92" s="4"/>
      <c r="FTF92" s="4"/>
      <c r="FTG92" s="4"/>
      <c r="FTH92" s="4"/>
      <c r="FTI92" s="4"/>
      <c r="FTJ92" s="4"/>
      <c r="FTK92" s="4"/>
      <c r="FTL92" s="4"/>
      <c r="FTM92" s="4"/>
      <c r="FTN92" s="4"/>
      <c r="FTO92" s="4"/>
      <c r="FTP92" s="4"/>
      <c r="FTQ92" s="4"/>
      <c r="FTR92" s="4"/>
      <c r="FTS92" s="4"/>
      <c r="FTT92" s="4"/>
      <c r="FTU92" s="4"/>
      <c r="FTV92" s="4"/>
      <c r="FTW92" s="4"/>
      <c r="FTX92" s="4"/>
      <c r="FTY92" s="4"/>
      <c r="FTZ92" s="4"/>
      <c r="FUA92" s="4"/>
      <c r="FUB92" s="4"/>
      <c r="FUC92" s="4"/>
      <c r="FUD92" s="4"/>
      <c r="FUE92" s="4"/>
      <c r="FUF92" s="4"/>
      <c r="FUG92" s="4"/>
      <c r="FUH92" s="4"/>
      <c r="FUI92" s="4"/>
      <c r="FUJ92" s="4"/>
      <c r="FUK92" s="4"/>
      <c r="FUL92" s="4"/>
      <c r="FUM92" s="4"/>
      <c r="FUN92" s="4"/>
      <c r="FUO92" s="4"/>
      <c r="FUP92" s="4"/>
      <c r="FUQ92" s="4"/>
      <c r="FUR92" s="4"/>
      <c r="FUS92" s="4"/>
      <c r="FUT92" s="4"/>
      <c r="FUU92" s="4"/>
      <c r="FUV92" s="4"/>
      <c r="FUW92" s="4"/>
      <c r="FUX92" s="4"/>
      <c r="FUY92" s="4"/>
      <c r="FUZ92" s="4"/>
      <c r="FVA92" s="4"/>
      <c r="FVB92" s="4"/>
      <c r="FVC92" s="4"/>
      <c r="FVD92" s="4"/>
      <c r="FVE92" s="4"/>
      <c r="FVF92" s="4"/>
      <c r="FVG92" s="4"/>
      <c r="FVH92" s="4"/>
      <c r="FVI92" s="4"/>
      <c r="FVJ92" s="4"/>
      <c r="FVK92" s="4"/>
      <c r="FVL92" s="4"/>
      <c r="FVM92" s="4"/>
      <c r="FVN92" s="4"/>
      <c r="FVO92" s="4"/>
      <c r="FVP92" s="4"/>
      <c r="FVQ92" s="4"/>
      <c r="FVR92" s="4"/>
      <c r="FVS92" s="4"/>
      <c r="FVT92" s="4"/>
      <c r="FVU92" s="4"/>
      <c r="FVV92" s="4"/>
      <c r="FVW92" s="4"/>
      <c r="FVX92" s="4"/>
      <c r="FVY92" s="4"/>
      <c r="FVZ92" s="4"/>
      <c r="FWA92" s="4"/>
      <c r="FWB92" s="4"/>
      <c r="FWC92" s="4"/>
      <c r="FWD92" s="4"/>
      <c r="FWE92" s="4"/>
      <c r="FWF92" s="4"/>
      <c r="FWG92" s="4"/>
      <c r="FWH92" s="4"/>
      <c r="FWI92" s="4"/>
      <c r="FWJ92" s="4"/>
      <c r="FWK92" s="4"/>
      <c r="FWL92" s="4"/>
      <c r="FWM92" s="4"/>
      <c r="FWN92" s="4"/>
      <c r="FWO92" s="4"/>
      <c r="FWP92" s="4"/>
      <c r="FWQ92" s="4"/>
      <c r="FWR92" s="4"/>
      <c r="FWS92" s="4"/>
      <c r="FWT92" s="4"/>
      <c r="FWU92" s="4"/>
      <c r="FWV92" s="4"/>
      <c r="FWW92" s="4"/>
      <c r="FWX92" s="4"/>
      <c r="FWY92" s="4"/>
      <c r="FWZ92" s="4"/>
      <c r="FXA92" s="4"/>
      <c r="FXB92" s="4"/>
      <c r="FXC92" s="4"/>
      <c r="FXD92" s="4"/>
      <c r="FXE92" s="4"/>
      <c r="FXF92" s="4"/>
      <c r="FXG92" s="4"/>
      <c r="FXH92" s="4"/>
      <c r="FXI92" s="4"/>
      <c r="FXJ92" s="4"/>
      <c r="FXK92" s="4"/>
      <c r="FXL92" s="4"/>
      <c r="FXM92" s="4"/>
      <c r="FXN92" s="4"/>
      <c r="FXO92" s="4"/>
      <c r="FXP92" s="4"/>
      <c r="FXQ92" s="4"/>
      <c r="FXR92" s="4"/>
      <c r="FXS92" s="4"/>
      <c r="FXT92" s="4"/>
      <c r="FXU92" s="4"/>
      <c r="FXV92" s="4"/>
      <c r="FXW92" s="4"/>
      <c r="FXX92" s="4"/>
      <c r="FXY92" s="4"/>
      <c r="FXZ92" s="4"/>
      <c r="FYA92" s="4"/>
      <c r="FYB92" s="4"/>
      <c r="FYC92" s="4"/>
      <c r="FYD92" s="4"/>
      <c r="FYE92" s="4"/>
      <c r="FYF92" s="4"/>
      <c r="FYG92" s="4"/>
      <c r="FYH92" s="4"/>
      <c r="FYI92" s="4"/>
      <c r="FYJ92" s="4"/>
      <c r="FYK92" s="4"/>
      <c r="FYL92" s="4"/>
      <c r="FYM92" s="4"/>
      <c r="FYN92" s="4"/>
      <c r="FYO92" s="4"/>
      <c r="FYP92" s="4"/>
      <c r="FYQ92" s="4"/>
      <c r="FYR92" s="4"/>
      <c r="FYS92" s="4"/>
      <c r="FYT92" s="4"/>
      <c r="FYU92" s="4"/>
      <c r="FYV92" s="4"/>
      <c r="FYW92" s="4"/>
      <c r="FYX92" s="4"/>
      <c r="FYY92" s="4"/>
      <c r="FYZ92" s="4"/>
      <c r="FZA92" s="4"/>
      <c r="FZB92" s="4"/>
      <c r="FZC92" s="4"/>
      <c r="FZD92" s="4"/>
      <c r="FZE92" s="4"/>
      <c r="FZF92" s="4"/>
      <c r="FZG92" s="4"/>
      <c r="FZH92" s="4"/>
      <c r="FZI92" s="4"/>
      <c r="FZJ92" s="4"/>
      <c r="FZK92" s="4"/>
      <c r="FZL92" s="4"/>
      <c r="FZM92" s="4"/>
      <c r="FZN92" s="4"/>
      <c r="FZO92" s="4"/>
      <c r="FZP92" s="4"/>
      <c r="FZQ92" s="4"/>
      <c r="FZR92" s="4"/>
      <c r="FZS92" s="4"/>
      <c r="FZT92" s="4"/>
      <c r="FZU92" s="4"/>
      <c r="FZV92" s="4"/>
      <c r="FZW92" s="4"/>
      <c r="FZX92" s="4"/>
      <c r="FZY92" s="4"/>
      <c r="FZZ92" s="4"/>
      <c r="GAA92" s="4"/>
      <c r="GAB92" s="4"/>
      <c r="GAC92" s="4"/>
      <c r="GAD92" s="4"/>
      <c r="GAE92" s="4"/>
      <c r="GAF92" s="4"/>
      <c r="GAG92" s="4"/>
      <c r="GAH92" s="4"/>
      <c r="GAI92" s="4"/>
      <c r="GAJ92" s="4"/>
      <c r="GAK92" s="4"/>
      <c r="GAL92" s="4"/>
      <c r="GAM92" s="4"/>
      <c r="GAN92" s="4"/>
      <c r="GAO92" s="4"/>
      <c r="GAP92" s="4"/>
      <c r="GAQ92" s="4"/>
      <c r="GAR92" s="4"/>
      <c r="GAS92" s="4"/>
      <c r="GAT92" s="4"/>
      <c r="GAU92" s="4"/>
      <c r="GAV92" s="4"/>
      <c r="GAW92" s="4"/>
      <c r="GAX92" s="4"/>
      <c r="GAY92" s="4"/>
      <c r="GAZ92" s="4"/>
      <c r="GBA92" s="4"/>
      <c r="GBB92" s="4"/>
      <c r="GBC92" s="4"/>
      <c r="GBD92" s="4"/>
      <c r="GBE92" s="4"/>
      <c r="GBF92" s="4"/>
      <c r="GBG92" s="4"/>
      <c r="GBH92" s="4"/>
      <c r="GBI92" s="4"/>
      <c r="GBJ92" s="4"/>
      <c r="GBK92" s="4"/>
      <c r="GBL92" s="4"/>
      <c r="GBM92" s="4"/>
      <c r="GBN92" s="4"/>
      <c r="GBO92" s="4"/>
      <c r="GBP92" s="4"/>
      <c r="GBQ92" s="4"/>
      <c r="GBR92" s="4"/>
      <c r="GBS92" s="4"/>
      <c r="GBT92" s="4"/>
      <c r="GBU92" s="4"/>
      <c r="GBV92" s="4"/>
      <c r="GBW92" s="4"/>
      <c r="GBX92" s="4"/>
      <c r="GBY92" s="4"/>
      <c r="GBZ92" s="4"/>
      <c r="GCA92" s="4"/>
      <c r="GCB92" s="4"/>
      <c r="GCC92" s="4"/>
      <c r="GCD92" s="4"/>
      <c r="GCE92" s="4"/>
      <c r="GCF92" s="4"/>
      <c r="GCG92" s="4"/>
      <c r="GCH92" s="4"/>
      <c r="GCI92" s="4"/>
      <c r="GCJ92" s="4"/>
      <c r="GCK92" s="4"/>
      <c r="GCL92" s="4"/>
      <c r="GCM92" s="4"/>
      <c r="GCN92" s="4"/>
      <c r="GCO92" s="4"/>
      <c r="GCP92" s="4"/>
      <c r="GCQ92" s="4"/>
      <c r="GCR92" s="4"/>
      <c r="GCS92" s="4"/>
      <c r="GCT92" s="4"/>
      <c r="GCU92" s="4"/>
      <c r="GCV92" s="4"/>
      <c r="GCW92" s="4"/>
      <c r="GCX92" s="4"/>
      <c r="GCY92" s="4"/>
      <c r="GCZ92" s="4"/>
      <c r="GDA92" s="4"/>
      <c r="GDB92" s="4"/>
      <c r="GDC92" s="4"/>
      <c r="GDD92" s="4"/>
      <c r="GDE92" s="4"/>
      <c r="GDF92" s="4"/>
      <c r="GDG92" s="4"/>
      <c r="GDH92" s="4"/>
      <c r="GDI92" s="4"/>
      <c r="GDJ92" s="4"/>
      <c r="GDK92" s="4"/>
      <c r="GDL92" s="4"/>
      <c r="GDM92" s="4"/>
      <c r="GDN92" s="4"/>
      <c r="GDO92" s="4"/>
      <c r="GDP92" s="4"/>
      <c r="GDQ92" s="4"/>
      <c r="GDR92" s="4"/>
      <c r="GDS92" s="4"/>
      <c r="GDT92" s="4"/>
      <c r="GDU92" s="4"/>
      <c r="GDV92" s="4"/>
      <c r="GDW92" s="4"/>
      <c r="GDX92" s="4"/>
      <c r="GDY92" s="4"/>
      <c r="GDZ92" s="4"/>
      <c r="GEA92" s="4"/>
      <c r="GEB92" s="4"/>
      <c r="GEC92" s="4"/>
      <c r="GED92" s="4"/>
      <c r="GEE92" s="4"/>
      <c r="GEF92" s="4"/>
      <c r="GEG92" s="4"/>
      <c r="GEH92" s="4"/>
      <c r="GEI92" s="4"/>
      <c r="GEJ92" s="4"/>
      <c r="GEK92" s="4"/>
      <c r="GEL92" s="4"/>
      <c r="GEM92" s="4"/>
      <c r="GEN92" s="4"/>
      <c r="GEO92" s="4"/>
      <c r="GEP92" s="4"/>
      <c r="GEQ92" s="4"/>
      <c r="GER92" s="4"/>
      <c r="GES92" s="4"/>
      <c r="GET92" s="4"/>
      <c r="GEU92" s="4"/>
      <c r="GEV92" s="4"/>
      <c r="GEW92" s="4"/>
      <c r="GEX92" s="4"/>
      <c r="GEY92" s="4"/>
      <c r="GEZ92" s="4"/>
      <c r="GFA92" s="4"/>
      <c r="GFB92" s="4"/>
      <c r="GFC92" s="4"/>
      <c r="GFD92" s="4"/>
      <c r="GFE92" s="4"/>
      <c r="GFF92" s="4"/>
      <c r="GFG92" s="4"/>
      <c r="GFH92" s="4"/>
      <c r="GFI92" s="4"/>
      <c r="GFJ92" s="4"/>
      <c r="GFK92" s="4"/>
      <c r="GFL92" s="4"/>
      <c r="GFM92" s="4"/>
      <c r="GFN92" s="4"/>
      <c r="GFO92" s="4"/>
      <c r="GFP92" s="4"/>
      <c r="GFQ92" s="4"/>
      <c r="GFR92" s="4"/>
      <c r="GFS92" s="4"/>
      <c r="GFT92" s="4"/>
      <c r="GFU92" s="4"/>
      <c r="GFV92" s="4"/>
      <c r="GFW92" s="4"/>
      <c r="GFX92" s="4"/>
      <c r="GFY92" s="4"/>
      <c r="GFZ92" s="4"/>
      <c r="GGA92" s="4"/>
      <c r="GGB92" s="4"/>
      <c r="GGC92" s="4"/>
      <c r="GGD92" s="4"/>
      <c r="GGE92" s="4"/>
      <c r="GGF92" s="4"/>
      <c r="GGG92" s="4"/>
      <c r="GGH92" s="4"/>
      <c r="GGI92" s="4"/>
      <c r="GGJ92" s="4"/>
      <c r="GGK92" s="4"/>
      <c r="GGL92" s="4"/>
      <c r="GGM92" s="4"/>
      <c r="GGN92" s="4"/>
      <c r="GGO92" s="4"/>
      <c r="GGP92" s="4"/>
      <c r="GGQ92" s="4"/>
      <c r="GGR92" s="4"/>
      <c r="GGS92" s="4"/>
      <c r="GGT92" s="4"/>
      <c r="GGU92" s="4"/>
      <c r="GGV92" s="4"/>
      <c r="GGW92" s="4"/>
      <c r="GGX92" s="4"/>
      <c r="GGY92" s="4"/>
      <c r="GGZ92" s="4"/>
      <c r="GHA92" s="4"/>
      <c r="GHB92" s="4"/>
      <c r="GHC92" s="4"/>
      <c r="GHD92" s="4"/>
      <c r="GHE92" s="4"/>
      <c r="GHF92" s="4"/>
      <c r="GHG92" s="4"/>
      <c r="GHH92" s="4"/>
      <c r="GHI92" s="4"/>
      <c r="GHJ92" s="4"/>
      <c r="GHK92" s="4"/>
      <c r="GHL92" s="4"/>
      <c r="GHM92" s="4"/>
      <c r="GHN92" s="4"/>
      <c r="GHO92" s="4"/>
      <c r="GHP92" s="4"/>
      <c r="GHQ92" s="4"/>
      <c r="GHR92" s="4"/>
      <c r="GHS92" s="4"/>
      <c r="GHT92" s="4"/>
      <c r="GHU92" s="4"/>
      <c r="GHV92" s="4"/>
      <c r="GHW92" s="4"/>
      <c r="GHX92" s="4"/>
      <c r="GHY92" s="4"/>
      <c r="GHZ92" s="4"/>
      <c r="GIA92" s="4"/>
      <c r="GIB92" s="4"/>
      <c r="GIC92" s="4"/>
      <c r="GID92" s="4"/>
      <c r="GIE92" s="4"/>
      <c r="GIF92" s="4"/>
      <c r="GIG92" s="4"/>
      <c r="GIH92" s="4"/>
      <c r="GII92" s="4"/>
      <c r="GIJ92" s="4"/>
      <c r="GIK92" s="4"/>
      <c r="GIL92" s="4"/>
      <c r="GIM92" s="4"/>
      <c r="GIN92" s="4"/>
      <c r="GIO92" s="4"/>
      <c r="GIP92" s="4"/>
      <c r="GIQ92" s="4"/>
      <c r="GIR92" s="4"/>
      <c r="GIS92" s="4"/>
      <c r="GIT92" s="4"/>
      <c r="GIU92" s="4"/>
      <c r="GIV92" s="4"/>
      <c r="GIW92" s="4"/>
      <c r="GIX92" s="4"/>
      <c r="GIY92" s="4"/>
      <c r="GIZ92" s="4"/>
      <c r="GJA92" s="4"/>
      <c r="GJB92" s="4"/>
      <c r="GJC92" s="4"/>
      <c r="GJD92" s="4"/>
      <c r="GJE92" s="4"/>
      <c r="GJF92" s="4"/>
      <c r="GJG92" s="4"/>
      <c r="GJH92" s="4"/>
      <c r="GJI92" s="4"/>
      <c r="GJJ92" s="4"/>
      <c r="GJK92" s="4"/>
      <c r="GJL92" s="4"/>
      <c r="GJM92" s="4"/>
      <c r="GJN92" s="4"/>
      <c r="GJO92" s="4"/>
      <c r="GJP92" s="4"/>
      <c r="GJQ92" s="4"/>
      <c r="GJR92" s="4"/>
      <c r="GJS92" s="4"/>
      <c r="GJT92" s="4"/>
      <c r="GJU92" s="4"/>
      <c r="GJV92" s="4"/>
      <c r="GJW92" s="4"/>
      <c r="GJX92" s="4"/>
      <c r="GJY92" s="4"/>
      <c r="GJZ92" s="4"/>
      <c r="GKA92" s="4"/>
      <c r="GKB92" s="4"/>
      <c r="GKC92" s="4"/>
      <c r="GKD92" s="4"/>
      <c r="GKE92" s="4"/>
      <c r="GKF92" s="4"/>
      <c r="GKG92" s="4"/>
      <c r="GKH92" s="4"/>
      <c r="GKI92" s="4"/>
      <c r="GKJ92" s="4"/>
      <c r="GKK92" s="4"/>
      <c r="GKL92" s="4"/>
      <c r="GKM92" s="4"/>
      <c r="GKN92" s="4"/>
      <c r="GKO92" s="4"/>
      <c r="GKP92" s="4"/>
      <c r="GKQ92" s="4"/>
      <c r="GKR92" s="4"/>
      <c r="GKS92" s="4"/>
      <c r="GKT92" s="4"/>
      <c r="GKU92" s="4"/>
      <c r="GKV92" s="4"/>
      <c r="GKW92" s="4"/>
      <c r="GKX92" s="4"/>
      <c r="GKY92" s="4"/>
      <c r="GKZ92" s="4"/>
      <c r="GLA92" s="4"/>
      <c r="GLB92" s="4"/>
      <c r="GLC92" s="4"/>
      <c r="GLD92" s="4"/>
      <c r="GLE92" s="4"/>
      <c r="GLF92" s="4"/>
      <c r="GLG92" s="4"/>
      <c r="GLH92" s="4"/>
      <c r="GLI92" s="4"/>
      <c r="GLJ92" s="4"/>
      <c r="GLK92" s="4"/>
      <c r="GLL92" s="4"/>
      <c r="GLM92" s="4"/>
      <c r="GLN92" s="4"/>
      <c r="GLO92" s="4"/>
      <c r="GLP92" s="4"/>
      <c r="GLQ92" s="4"/>
      <c r="GLR92" s="4"/>
      <c r="GLS92" s="4"/>
      <c r="GLT92" s="4"/>
      <c r="GLU92" s="4"/>
      <c r="GLV92" s="4"/>
      <c r="GLW92" s="4"/>
      <c r="GLX92" s="4"/>
      <c r="GLY92" s="4"/>
      <c r="GLZ92" s="4"/>
      <c r="GMA92" s="4"/>
      <c r="GMB92" s="4"/>
      <c r="GMC92" s="4"/>
      <c r="GMD92" s="4"/>
      <c r="GME92" s="4"/>
      <c r="GMF92" s="4"/>
      <c r="GMG92" s="4"/>
      <c r="GMH92" s="4"/>
      <c r="GMI92" s="4"/>
      <c r="GMJ92" s="4"/>
      <c r="GMK92" s="4"/>
      <c r="GML92" s="4"/>
      <c r="GMM92" s="4"/>
      <c r="GMN92" s="4"/>
      <c r="GMO92" s="4"/>
      <c r="GMP92" s="4"/>
      <c r="GMQ92" s="4"/>
      <c r="GMR92" s="4"/>
      <c r="GMS92" s="4"/>
      <c r="GMT92" s="4"/>
      <c r="GMU92" s="4"/>
      <c r="GMV92" s="4"/>
      <c r="GMW92" s="4"/>
      <c r="GMX92" s="4"/>
      <c r="GMY92" s="4"/>
      <c r="GMZ92" s="4"/>
      <c r="GNA92" s="4"/>
      <c r="GNB92" s="4"/>
      <c r="GNC92" s="4"/>
      <c r="GND92" s="4"/>
      <c r="GNE92" s="4"/>
      <c r="GNF92" s="4"/>
      <c r="GNG92" s="4"/>
      <c r="GNH92" s="4"/>
      <c r="GNI92" s="4"/>
      <c r="GNJ92" s="4"/>
      <c r="GNK92" s="4"/>
      <c r="GNL92" s="4"/>
      <c r="GNM92" s="4"/>
      <c r="GNN92" s="4"/>
      <c r="GNO92" s="4"/>
      <c r="GNP92" s="4"/>
      <c r="GNQ92" s="4"/>
      <c r="GNR92" s="4"/>
      <c r="GNS92" s="4"/>
      <c r="GNT92" s="4"/>
      <c r="GNU92" s="4"/>
      <c r="GNV92" s="4"/>
      <c r="GNW92" s="4"/>
      <c r="GNX92" s="4"/>
      <c r="GNY92" s="4"/>
      <c r="GNZ92" s="4"/>
      <c r="GOA92" s="4"/>
      <c r="GOB92" s="4"/>
      <c r="GOC92" s="4"/>
      <c r="GOD92" s="4"/>
      <c r="GOE92" s="4"/>
      <c r="GOF92" s="4"/>
      <c r="GOG92" s="4"/>
      <c r="GOH92" s="4"/>
      <c r="GOI92" s="4"/>
      <c r="GOJ92" s="4"/>
      <c r="GOK92" s="4"/>
      <c r="GOL92" s="4"/>
      <c r="GOM92" s="4"/>
      <c r="GON92" s="4"/>
      <c r="GOO92" s="4"/>
      <c r="GOP92" s="4"/>
      <c r="GOQ92" s="4"/>
      <c r="GOR92" s="4"/>
      <c r="GOS92" s="4"/>
      <c r="GOT92" s="4"/>
      <c r="GOU92" s="4"/>
      <c r="GOV92" s="4"/>
      <c r="GOW92" s="4"/>
      <c r="GOX92" s="4"/>
      <c r="GOY92" s="4"/>
      <c r="GOZ92" s="4"/>
      <c r="GPA92" s="4"/>
      <c r="GPB92" s="4"/>
      <c r="GPC92" s="4"/>
      <c r="GPD92" s="4"/>
      <c r="GPE92" s="4"/>
      <c r="GPF92" s="4"/>
      <c r="GPG92" s="4"/>
      <c r="GPH92" s="4"/>
      <c r="GPI92" s="4"/>
      <c r="GPJ92" s="4"/>
      <c r="GPK92" s="4"/>
      <c r="GPL92" s="4"/>
      <c r="GPM92" s="4"/>
      <c r="GPN92" s="4"/>
      <c r="GPO92" s="4"/>
      <c r="GPP92" s="4"/>
      <c r="GPQ92" s="4"/>
      <c r="GPR92" s="4"/>
      <c r="GPS92" s="4"/>
      <c r="GPT92" s="4"/>
      <c r="GPU92" s="4"/>
      <c r="GPV92" s="4"/>
      <c r="GPW92" s="4"/>
      <c r="GPX92" s="4"/>
      <c r="GPY92" s="4"/>
      <c r="GPZ92" s="4"/>
      <c r="GQA92" s="4"/>
      <c r="GQB92" s="4"/>
      <c r="GQC92" s="4"/>
      <c r="GQD92" s="4"/>
      <c r="GQE92" s="4"/>
      <c r="GQF92" s="4"/>
      <c r="GQG92" s="4"/>
      <c r="GQH92" s="4"/>
      <c r="GQI92" s="4"/>
      <c r="GQJ92" s="4"/>
      <c r="GQK92" s="4"/>
      <c r="GQL92" s="4"/>
      <c r="GQM92" s="4"/>
      <c r="GQN92" s="4"/>
      <c r="GQO92" s="4"/>
      <c r="GQP92" s="4"/>
      <c r="GQQ92" s="4"/>
      <c r="GQR92" s="4"/>
      <c r="GQS92" s="4"/>
      <c r="GQT92" s="4"/>
      <c r="GQU92" s="4"/>
      <c r="GQV92" s="4"/>
      <c r="GQW92" s="4"/>
      <c r="GQX92" s="4"/>
      <c r="GQY92" s="4"/>
      <c r="GQZ92" s="4"/>
      <c r="GRA92" s="4"/>
      <c r="GRB92" s="4"/>
      <c r="GRC92" s="4"/>
      <c r="GRD92" s="4"/>
      <c r="GRE92" s="4"/>
      <c r="GRF92" s="4"/>
      <c r="GRG92" s="4"/>
      <c r="GRH92" s="4"/>
      <c r="GRI92" s="4"/>
      <c r="GRJ92" s="4"/>
      <c r="GRK92" s="4"/>
      <c r="GRL92" s="4"/>
      <c r="GRM92" s="4"/>
      <c r="GRN92" s="4"/>
      <c r="GRO92" s="4"/>
      <c r="GRP92" s="4"/>
      <c r="GRQ92" s="4"/>
      <c r="GRR92" s="4"/>
      <c r="GRS92" s="4"/>
      <c r="GRT92" s="4"/>
      <c r="GRU92" s="4"/>
      <c r="GRV92" s="4"/>
      <c r="GRW92" s="4"/>
      <c r="GRX92" s="4"/>
      <c r="GRY92" s="4"/>
      <c r="GRZ92" s="4"/>
      <c r="GSA92" s="4"/>
      <c r="GSB92" s="4"/>
      <c r="GSC92" s="4"/>
      <c r="GSD92" s="4"/>
      <c r="GSE92" s="4"/>
      <c r="GSF92" s="4"/>
      <c r="GSG92" s="4"/>
      <c r="GSH92" s="4"/>
      <c r="GSI92" s="4"/>
      <c r="GSJ92" s="4"/>
      <c r="GSK92" s="4"/>
      <c r="GSL92" s="4"/>
      <c r="GSM92" s="4"/>
      <c r="GSN92" s="4"/>
      <c r="GSO92" s="4"/>
      <c r="GSP92" s="4"/>
      <c r="GSQ92" s="4"/>
      <c r="GSR92" s="4"/>
      <c r="GSS92" s="4"/>
      <c r="GST92" s="4"/>
      <c r="GSU92" s="4"/>
      <c r="GSV92" s="4"/>
      <c r="GSW92" s="4"/>
      <c r="GSX92" s="4"/>
      <c r="GSY92" s="4"/>
      <c r="GSZ92" s="4"/>
      <c r="GTA92" s="4"/>
      <c r="GTB92" s="4"/>
      <c r="GTC92" s="4"/>
      <c r="GTD92" s="4"/>
      <c r="GTE92" s="4"/>
      <c r="GTF92" s="4"/>
      <c r="GTG92" s="4"/>
      <c r="GTH92" s="4"/>
      <c r="GTI92" s="4"/>
      <c r="GTJ92" s="4"/>
      <c r="GTK92" s="4"/>
      <c r="GTL92" s="4"/>
      <c r="GTM92" s="4"/>
      <c r="GTN92" s="4"/>
      <c r="GTO92" s="4"/>
      <c r="GTP92" s="4"/>
      <c r="GTQ92" s="4"/>
      <c r="GTR92" s="4"/>
      <c r="GTS92" s="4"/>
      <c r="GTT92" s="4"/>
      <c r="GTU92" s="4"/>
      <c r="GTV92" s="4"/>
      <c r="GTW92" s="4"/>
      <c r="GTX92" s="4"/>
      <c r="GTY92" s="4"/>
      <c r="GTZ92" s="4"/>
      <c r="GUA92" s="4"/>
      <c r="GUB92" s="4"/>
      <c r="GUC92" s="4"/>
      <c r="GUD92" s="4"/>
      <c r="GUE92" s="4"/>
      <c r="GUF92" s="4"/>
      <c r="GUG92" s="4"/>
      <c r="GUH92" s="4"/>
      <c r="GUI92" s="4"/>
      <c r="GUJ92" s="4"/>
      <c r="GUK92" s="4"/>
      <c r="GUL92" s="4"/>
      <c r="GUM92" s="4"/>
      <c r="GUN92" s="4"/>
      <c r="GUO92" s="4"/>
      <c r="GUP92" s="4"/>
      <c r="GUQ92" s="4"/>
      <c r="GUR92" s="4"/>
      <c r="GUS92" s="4"/>
      <c r="GUT92" s="4"/>
      <c r="GUU92" s="4"/>
      <c r="GUV92" s="4"/>
      <c r="GUW92" s="4"/>
      <c r="GUX92" s="4"/>
      <c r="GUY92" s="4"/>
      <c r="GUZ92" s="4"/>
      <c r="GVA92" s="4"/>
      <c r="GVB92" s="4"/>
      <c r="GVC92" s="4"/>
      <c r="GVD92" s="4"/>
      <c r="GVE92" s="4"/>
      <c r="GVF92" s="4"/>
      <c r="GVG92" s="4"/>
      <c r="GVH92" s="4"/>
      <c r="GVI92" s="4"/>
      <c r="GVJ92" s="4"/>
      <c r="GVK92" s="4"/>
      <c r="GVL92" s="4"/>
      <c r="GVM92" s="4"/>
      <c r="GVN92" s="4"/>
      <c r="GVO92" s="4"/>
      <c r="GVP92" s="4"/>
      <c r="GVQ92" s="4"/>
      <c r="GVR92" s="4"/>
      <c r="GVS92" s="4"/>
      <c r="GVT92" s="4"/>
      <c r="GVU92" s="4"/>
      <c r="GVV92" s="4"/>
      <c r="GVW92" s="4"/>
      <c r="GVX92" s="4"/>
      <c r="GVY92" s="4"/>
      <c r="GVZ92" s="4"/>
      <c r="GWA92" s="4"/>
      <c r="GWB92" s="4"/>
      <c r="GWC92" s="4"/>
      <c r="GWD92" s="4"/>
      <c r="GWE92" s="4"/>
      <c r="GWF92" s="4"/>
      <c r="GWG92" s="4"/>
      <c r="GWH92" s="4"/>
      <c r="GWI92" s="4"/>
      <c r="GWJ92" s="4"/>
      <c r="GWK92" s="4"/>
      <c r="GWL92" s="4"/>
      <c r="GWM92" s="4"/>
      <c r="GWN92" s="4"/>
      <c r="GWO92" s="4"/>
      <c r="GWP92" s="4"/>
      <c r="GWQ92" s="4"/>
      <c r="GWR92" s="4"/>
      <c r="GWS92" s="4"/>
      <c r="GWT92" s="4"/>
      <c r="GWU92" s="4"/>
      <c r="GWV92" s="4"/>
      <c r="GWW92" s="4"/>
      <c r="GWX92" s="4"/>
      <c r="GWY92" s="4"/>
      <c r="GWZ92" s="4"/>
      <c r="GXA92" s="4"/>
      <c r="GXB92" s="4"/>
      <c r="GXC92" s="4"/>
      <c r="GXD92" s="4"/>
      <c r="GXE92" s="4"/>
      <c r="GXF92" s="4"/>
      <c r="GXG92" s="4"/>
      <c r="GXH92" s="4"/>
      <c r="GXI92" s="4"/>
      <c r="GXJ92" s="4"/>
      <c r="GXK92" s="4"/>
      <c r="GXL92" s="4"/>
      <c r="GXM92" s="4"/>
      <c r="GXN92" s="4"/>
      <c r="GXO92" s="4"/>
      <c r="GXP92" s="4"/>
      <c r="GXQ92" s="4"/>
      <c r="GXR92" s="4"/>
      <c r="GXS92" s="4"/>
      <c r="GXT92" s="4"/>
      <c r="GXU92" s="4"/>
      <c r="GXV92" s="4"/>
      <c r="GXW92" s="4"/>
      <c r="GXX92" s="4"/>
      <c r="GXY92" s="4"/>
      <c r="GXZ92" s="4"/>
      <c r="GYA92" s="4"/>
      <c r="GYB92" s="4"/>
      <c r="GYC92" s="4"/>
      <c r="GYD92" s="4"/>
      <c r="GYE92" s="4"/>
      <c r="GYF92" s="4"/>
      <c r="GYG92" s="4"/>
      <c r="GYH92" s="4"/>
      <c r="GYI92" s="4"/>
      <c r="GYJ92" s="4"/>
      <c r="GYK92" s="4"/>
      <c r="GYL92" s="4"/>
      <c r="GYM92" s="4"/>
      <c r="GYN92" s="4"/>
      <c r="GYO92" s="4"/>
      <c r="GYP92" s="4"/>
      <c r="GYQ92" s="4"/>
      <c r="GYR92" s="4"/>
      <c r="GYS92" s="4"/>
      <c r="GYT92" s="4"/>
      <c r="GYU92" s="4"/>
      <c r="GYV92" s="4"/>
      <c r="GYW92" s="4"/>
      <c r="GYX92" s="4"/>
      <c r="GYY92" s="4"/>
      <c r="GYZ92" s="4"/>
      <c r="GZA92" s="4"/>
      <c r="GZB92" s="4"/>
      <c r="GZC92" s="4"/>
      <c r="GZD92" s="4"/>
      <c r="GZE92" s="4"/>
      <c r="GZF92" s="4"/>
      <c r="GZG92" s="4"/>
      <c r="GZH92" s="4"/>
      <c r="GZI92" s="4"/>
      <c r="GZJ92" s="4"/>
      <c r="GZK92" s="4"/>
      <c r="GZL92" s="4"/>
      <c r="GZM92" s="4"/>
      <c r="GZN92" s="4"/>
      <c r="GZO92" s="4"/>
      <c r="GZP92" s="4"/>
      <c r="GZQ92" s="4"/>
      <c r="GZR92" s="4"/>
      <c r="GZS92" s="4"/>
      <c r="GZT92" s="4"/>
      <c r="GZU92" s="4"/>
      <c r="GZV92" s="4"/>
      <c r="GZW92" s="4"/>
      <c r="GZX92" s="4"/>
      <c r="GZY92" s="4"/>
      <c r="GZZ92" s="4"/>
      <c r="HAA92" s="4"/>
      <c r="HAB92" s="4"/>
      <c r="HAC92" s="4"/>
      <c r="HAD92" s="4"/>
      <c r="HAE92" s="4"/>
      <c r="HAF92" s="4"/>
      <c r="HAG92" s="4"/>
      <c r="HAH92" s="4"/>
      <c r="HAI92" s="4"/>
      <c r="HAJ92" s="4"/>
      <c r="HAK92" s="4"/>
      <c r="HAL92" s="4"/>
      <c r="HAM92" s="4"/>
      <c r="HAN92" s="4"/>
      <c r="HAO92" s="4"/>
      <c r="HAP92" s="4"/>
      <c r="HAQ92" s="4"/>
      <c r="HAR92" s="4"/>
      <c r="HAS92" s="4"/>
      <c r="HAT92" s="4"/>
      <c r="HAU92" s="4"/>
      <c r="HAV92" s="4"/>
      <c r="HAW92" s="4"/>
      <c r="HAX92" s="4"/>
      <c r="HAY92" s="4"/>
      <c r="HAZ92" s="4"/>
      <c r="HBA92" s="4"/>
      <c r="HBB92" s="4"/>
      <c r="HBC92" s="4"/>
      <c r="HBD92" s="4"/>
      <c r="HBE92" s="4"/>
      <c r="HBF92" s="4"/>
      <c r="HBG92" s="4"/>
      <c r="HBH92" s="4"/>
      <c r="HBI92" s="4"/>
      <c r="HBJ92" s="4"/>
      <c r="HBK92" s="4"/>
      <c r="HBL92" s="4"/>
      <c r="HBM92" s="4"/>
      <c r="HBN92" s="4"/>
      <c r="HBO92" s="4"/>
      <c r="HBP92" s="4"/>
      <c r="HBQ92" s="4"/>
      <c r="HBR92" s="4"/>
      <c r="HBS92" s="4"/>
      <c r="HBT92" s="4"/>
      <c r="HBU92" s="4"/>
      <c r="HBV92" s="4"/>
      <c r="HBW92" s="4"/>
      <c r="HBX92" s="4"/>
      <c r="HBY92" s="4"/>
      <c r="HBZ92" s="4"/>
      <c r="HCA92" s="4"/>
      <c r="HCB92" s="4"/>
      <c r="HCC92" s="4"/>
      <c r="HCD92" s="4"/>
      <c r="HCE92" s="4"/>
      <c r="HCF92" s="4"/>
      <c r="HCG92" s="4"/>
      <c r="HCH92" s="4"/>
      <c r="HCI92" s="4"/>
      <c r="HCJ92" s="4"/>
      <c r="HCK92" s="4"/>
      <c r="HCL92" s="4"/>
      <c r="HCM92" s="4"/>
      <c r="HCN92" s="4"/>
      <c r="HCO92" s="4"/>
      <c r="HCP92" s="4"/>
      <c r="HCQ92" s="4"/>
      <c r="HCR92" s="4"/>
      <c r="HCS92" s="4"/>
      <c r="HCT92" s="4"/>
      <c r="HCU92" s="4"/>
      <c r="HCV92" s="4"/>
      <c r="HCW92" s="4"/>
      <c r="HCX92" s="4"/>
      <c r="HCY92" s="4"/>
      <c r="HCZ92" s="4"/>
      <c r="HDA92" s="4"/>
      <c r="HDB92" s="4"/>
      <c r="HDC92" s="4"/>
      <c r="HDD92" s="4"/>
      <c r="HDE92" s="4"/>
      <c r="HDF92" s="4"/>
      <c r="HDG92" s="4"/>
      <c r="HDH92" s="4"/>
      <c r="HDI92" s="4"/>
      <c r="HDJ92" s="4"/>
      <c r="HDK92" s="4"/>
      <c r="HDL92" s="4"/>
      <c r="HDM92" s="4"/>
      <c r="HDN92" s="4"/>
      <c r="HDO92" s="4"/>
      <c r="HDP92" s="4"/>
      <c r="HDQ92" s="4"/>
      <c r="HDR92" s="4"/>
      <c r="HDS92" s="4"/>
      <c r="HDT92" s="4"/>
      <c r="HDU92" s="4"/>
      <c r="HDV92" s="4"/>
      <c r="HDW92" s="4"/>
      <c r="HDX92" s="4"/>
      <c r="HDY92" s="4"/>
      <c r="HDZ92" s="4"/>
      <c r="HEA92" s="4"/>
      <c r="HEB92" s="4"/>
      <c r="HEC92" s="4"/>
      <c r="HED92" s="4"/>
      <c r="HEE92" s="4"/>
      <c r="HEF92" s="4"/>
      <c r="HEG92" s="4"/>
      <c r="HEH92" s="4"/>
      <c r="HEI92" s="4"/>
      <c r="HEJ92" s="4"/>
      <c r="HEK92" s="4"/>
      <c r="HEL92" s="4"/>
      <c r="HEM92" s="4"/>
      <c r="HEN92" s="4"/>
      <c r="HEO92" s="4"/>
      <c r="HEP92" s="4"/>
      <c r="HEQ92" s="4"/>
      <c r="HER92" s="4"/>
      <c r="HES92" s="4"/>
      <c r="HET92" s="4"/>
      <c r="HEU92" s="4"/>
      <c r="HEV92" s="4"/>
      <c r="HEW92" s="4"/>
      <c r="HEX92" s="4"/>
      <c r="HEY92" s="4"/>
      <c r="HEZ92" s="4"/>
      <c r="HFA92" s="4"/>
      <c r="HFB92" s="4"/>
      <c r="HFC92" s="4"/>
      <c r="HFD92" s="4"/>
      <c r="HFE92" s="4"/>
      <c r="HFF92" s="4"/>
      <c r="HFG92" s="4"/>
      <c r="HFH92" s="4"/>
      <c r="HFI92" s="4"/>
      <c r="HFJ92" s="4"/>
      <c r="HFK92" s="4"/>
      <c r="HFL92" s="4"/>
      <c r="HFM92" s="4"/>
      <c r="HFN92" s="4"/>
      <c r="HFO92" s="4"/>
      <c r="HFP92" s="4"/>
      <c r="HFQ92" s="4"/>
      <c r="HFR92" s="4"/>
      <c r="HFS92" s="4"/>
      <c r="HFT92" s="4"/>
      <c r="HFU92" s="4"/>
      <c r="HFV92" s="4"/>
      <c r="HFW92" s="4"/>
      <c r="HFX92" s="4"/>
      <c r="HFY92" s="4"/>
      <c r="HFZ92" s="4"/>
      <c r="HGA92" s="4"/>
      <c r="HGB92" s="4"/>
      <c r="HGC92" s="4"/>
      <c r="HGD92" s="4"/>
      <c r="HGE92" s="4"/>
      <c r="HGF92" s="4"/>
      <c r="HGG92" s="4"/>
      <c r="HGH92" s="4"/>
      <c r="HGI92" s="4"/>
      <c r="HGJ92" s="4"/>
      <c r="HGK92" s="4"/>
      <c r="HGL92" s="4"/>
      <c r="HGM92" s="4"/>
      <c r="HGN92" s="4"/>
      <c r="HGO92" s="4"/>
      <c r="HGP92" s="4"/>
      <c r="HGQ92" s="4"/>
      <c r="HGR92" s="4"/>
      <c r="HGS92" s="4"/>
      <c r="HGT92" s="4"/>
      <c r="HGU92" s="4"/>
      <c r="HGV92" s="4"/>
      <c r="HGW92" s="4"/>
      <c r="HGX92" s="4"/>
      <c r="HGY92" s="4"/>
      <c r="HGZ92" s="4"/>
      <c r="HHA92" s="4"/>
      <c r="HHB92" s="4"/>
      <c r="HHC92" s="4"/>
      <c r="HHD92" s="4"/>
      <c r="HHE92" s="4"/>
      <c r="HHF92" s="4"/>
      <c r="HHG92" s="4"/>
      <c r="HHH92" s="4"/>
      <c r="HHI92" s="4"/>
      <c r="HHJ92" s="4"/>
      <c r="HHK92" s="4"/>
      <c r="HHL92" s="4"/>
      <c r="HHM92" s="4"/>
      <c r="HHN92" s="4"/>
      <c r="HHO92" s="4"/>
      <c r="HHP92" s="4"/>
      <c r="HHQ92" s="4"/>
      <c r="HHR92" s="4"/>
      <c r="HHS92" s="4"/>
      <c r="HHT92" s="4"/>
      <c r="HHU92" s="4"/>
      <c r="HHV92" s="4"/>
      <c r="HHW92" s="4"/>
      <c r="HHX92" s="4"/>
      <c r="HHY92" s="4"/>
      <c r="HHZ92" s="4"/>
      <c r="HIA92" s="4"/>
      <c r="HIB92" s="4"/>
      <c r="HIC92" s="4"/>
      <c r="HID92" s="4"/>
      <c r="HIE92" s="4"/>
      <c r="HIF92" s="4"/>
      <c r="HIG92" s="4"/>
      <c r="HIH92" s="4"/>
      <c r="HII92" s="4"/>
      <c r="HIJ92" s="4"/>
      <c r="HIK92" s="4"/>
      <c r="HIL92" s="4"/>
      <c r="HIM92" s="4"/>
      <c r="HIN92" s="4"/>
      <c r="HIO92" s="4"/>
      <c r="HIP92" s="4"/>
      <c r="HIQ92" s="4"/>
      <c r="HIR92" s="4"/>
      <c r="HIS92" s="4"/>
      <c r="HIT92" s="4"/>
      <c r="HIU92" s="4"/>
      <c r="HIV92" s="4"/>
      <c r="HIW92" s="4"/>
      <c r="HIX92" s="4"/>
      <c r="HIY92" s="4"/>
      <c r="HIZ92" s="4"/>
      <c r="HJA92" s="4"/>
      <c r="HJB92" s="4"/>
      <c r="HJC92" s="4"/>
      <c r="HJD92" s="4"/>
      <c r="HJE92" s="4"/>
      <c r="HJF92" s="4"/>
      <c r="HJG92" s="4"/>
      <c r="HJH92" s="4"/>
      <c r="HJI92" s="4"/>
      <c r="HJJ92" s="4"/>
      <c r="HJK92" s="4"/>
      <c r="HJL92" s="4"/>
      <c r="HJM92" s="4"/>
      <c r="HJN92" s="4"/>
      <c r="HJO92" s="4"/>
      <c r="HJP92" s="4"/>
      <c r="HJQ92" s="4"/>
      <c r="HJR92" s="4"/>
      <c r="HJS92" s="4"/>
      <c r="HJT92" s="4"/>
      <c r="HJU92" s="4"/>
      <c r="HJV92" s="4"/>
      <c r="HJW92" s="4"/>
      <c r="HJX92" s="4"/>
      <c r="HJY92" s="4"/>
      <c r="HJZ92" s="4"/>
      <c r="HKA92" s="4"/>
      <c r="HKB92" s="4"/>
      <c r="HKC92" s="4"/>
      <c r="HKD92" s="4"/>
      <c r="HKE92" s="4"/>
      <c r="HKF92" s="4"/>
      <c r="HKG92" s="4"/>
      <c r="HKH92" s="4"/>
      <c r="HKI92" s="4"/>
      <c r="HKJ92" s="4"/>
      <c r="HKK92" s="4"/>
      <c r="HKL92" s="4"/>
      <c r="HKM92" s="4"/>
      <c r="HKN92" s="4"/>
      <c r="HKO92" s="4"/>
      <c r="HKP92" s="4"/>
      <c r="HKQ92" s="4"/>
      <c r="HKR92" s="4"/>
      <c r="HKS92" s="4"/>
      <c r="HKT92" s="4"/>
      <c r="HKU92" s="4"/>
      <c r="HKV92" s="4"/>
      <c r="HKW92" s="4"/>
      <c r="HKX92" s="4"/>
      <c r="HKY92" s="4"/>
      <c r="HKZ92" s="4"/>
      <c r="HLA92" s="4"/>
      <c r="HLB92" s="4"/>
      <c r="HLC92" s="4"/>
      <c r="HLD92" s="4"/>
      <c r="HLE92" s="4"/>
      <c r="HLF92" s="4"/>
      <c r="HLG92" s="4"/>
      <c r="HLH92" s="4"/>
      <c r="HLI92" s="4"/>
      <c r="HLJ92" s="4"/>
      <c r="HLK92" s="4"/>
      <c r="HLL92" s="4"/>
      <c r="HLM92" s="4"/>
      <c r="HLN92" s="4"/>
      <c r="HLO92" s="4"/>
      <c r="HLP92" s="4"/>
      <c r="HLQ92" s="4"/>
      <c r="HLR92" s="4"/>
      <c r="HLS92" s="4"/>
      <c r="HLT92" s="4"/>
      <c r="HLU92" s="4"/>
      <c r="HLV92" s="4"/>
      <c r="HLW92" s="4"/>
      <c r="HLX92" s="4"/>
      <c r="HLY92" s="4"/>
      <c r="HLZ92" s="4"/>
      <c r="HMA92" s="4"/>
      <c r="HMB92" s="4"/>
      <c r="HMC92" s="4"/>
      <c r="HMD92" s="4"/>
      <c r="HME92" s="4"/>
      <c r="HMF92" s="4"/>
      <c r="HMG92" s="4"/>
      <c r="HMH92" s="4"/>
      <c r="HMI92" s="4"/>
      <c r="HMJ92" s="4"/>
      <c r="HMK92" s="4"/>
      <c r="HML92" s="4"/>
      <c r="HMM92" s="4"/>
      <c r="HMN92" s="4"/>
      <c r="HMO92" s="4"/>
      <c r="HMP92" s="4"/>
      <c r="HMQ92" s="4"/>
      <c r="HMR92" s="4"/>
      <c r="HMS92" s="4"/>
      <c r="HMT92" s="4"/>
      <c r="HMU92" s="4"/>
      <c r="HMV92" s="4"/>
      <c r="HMW92" s="4"/>
      <c r="HMX92" s="4"/>
      <c r="HMY92" s="4"/>
      <c r="HMZ92" s="4"/>
      <c r="HNA92" s="4"/>
      <c r="HNB92" s="4"/>
      <c r="HNC92" s="4"/>
      <c r="HND92" s="4"/>
      <c r="HNE92" s="4"/>
      <c r="HNF92" s="4"/>
      <c r="HNG92" s="4"/>
      <c r="HNH92" s="4"/>
      <c r="HNI92" s="4"/>
      <c r="HNJ92" s="4"/>
      <c r="HNK92" s="4"/>
      <c r="HNL92" s="4"/>
      <c r="HNM92" s="4"/>
      <c r="HNN92" s="4"/>
      <c r="HNO92" s="4"/>
      <c r="HNP92" s="4"/>
      <c r="HNQ92" s="4"/>
      <c r="HNR92" s="4"/>
      <c r="HNS92" s="4"/>
      <c r="HNT92" s="4"/>
      <c r="HNU92" s="4"/>
      <c r="HNV92" s="4"/>
      <c r="HNW92" s="4"/>
      <c r="HNX92" s="4"/>
      <c r="HNY92" s="4"/>
      <c r="HNZ92" s="4"/>
      <c r="HOA92" s="4"/>
      <c r="HOB92" s="4"/>
      <c r="HOC92" s="4"/>
      <c r="HOD92" s="4"/>
      <c r="HOE92" s="4"/>
      <c r="HOF92" s="4"/>
      <c r="HOG92" s="4"/>
      <c r="HOH92" s="4"/>
      <c r="HOI92" s="4"/>
      <c r="HOJ92" s="4"/>
      <c r="HOK92" s="4"/>
      <c r="HOL92" s="4"/>
      <c r="HOM92" s="4"/>
      <c r="HON92" s="4"/>
      <c r="HOO92" s="4"/>
      <c r="HOP92" s="4"/>
      <c r="HOQ92" s="4"/>
      <c r="HOR92" s="4"/>
      <c r="HOS92" s="4"/>
      <c r="HOT92" s="4"/>
      <c r="HOU92" s="4"/>
      <c r="HOV92" s="4"/>
      <c r="HOW92" s="4"/>
      <c r="HOX92" s="4"/>
      <c r="HOY92" s="4"/>
      <c r="HOZ92" s="4"/>
      <c r="HPA92" s="4"/>
      <c r="HPB92" s="4"/>
      <c r="HPC92" s="4"/>
      <c r="HPD92" s="4"/>
      <c r="HPE92" s="4"/>
      <c r="HPF92" s="4"/>
      <c r="HPG92" s="4"/>
      <c r="HPH92" s="4"/>
      <c r="HPI92" s="4"/>
      <c r="HPJ92" s="4"/>
      <c r="HPK92" s="4"/>
      <c r="HPL92" s="4"/>
      <c r="HPM92" s="4"/>
      <c r="HPN92" s="4"/>
      <c r="HPO92" s="4"/>
      <c r="HPP92" s="4"/>
      <c r="HPQ92" s="4"/>
      <c r="HPR92" s="4"/>
      <c r="HPS92" s="4"/>
      <c r="HPT92" s="4"/>
      <c r="HPU92" s="4"/>
      <c r="HPV92" s="4"/>
      <c r="HPW92" s="4"/>
      <c r="HPX92" s="4"/>
      <c r="HPY92" s="4"/>
      <c r="HPZ92" s="4"/>
      <c r="HQA92" s="4"/>
      <c r="HQB92" s="4"/>
      <c r="HQC92" s="4"/>
      <c r="HQD92" s="4"/>
      <c r="HQE92" s="4"/>
      <c r="HQF92" s="4"/>
      <c r="HQG92" s="4"/>
      <c r="HQH92" s="4"/>
      <c r="HQI92" s="4"/>
      <c r="HQJ92" s="4"/>
      <c r="HQK92" s="4"/>
      <c r="HQL92" s="4"/>
      <c r="HQM92" s="4"/>
      <c r="HQN92" s="4"/>
      <c r="HQO92" s="4"/>
      <c r="HQP92" s="4"/>
      <c r="HQQ92" s="4"/>
      <c r="HQR92" s="4"/>
      <c r="HQS92" s="4"/>
      <c r="HQT92" s="4"/>
      <c r="HQU92" s="4"/>
      <c r="HQV92" s="4"/>
      <c r="HQW92" s="4"/>
      <c r="HQX92" s="4"/>
      <c r="HQY92" s="4"/>
      <c r="HQZ92" s="4"/>
      <c r="HRA92" s="4"/>
      <c r="HRB92" s="4"/>
      <c r="HRC92" s="4"/>
      <c r="HRD92" s="4"/>
      <c r="HRE92" s="4"/>
      <c r="HRF92" s="4"/>
      <c r="HRG92" s="4"/>
      <c r="HRH92" s="4"/>
      <c r="HRI92" s="4"/>
      <c r="HRJ92" s="4"/>
      <c r="HRK92" s="4"/>
      <c r="HRL92" s="4"/>
      <c r="HRM92" s="4"/>
      <c r="HRN92" s="4"/>
      <c r="HRO92" s="4"/>
      <c r="HRP92" s="4"/>
      <c r="HRQ92" s="4"/>
      <c r="HRR92" s="4"/>
      <c r="HRS92" s="4"/>
      <c r="HRT92" s="4"/>
      <c r="HRU92" s="4"/>
      <c r="HRV92" s="4"/>
      <c r="HRW92" s="4"/>
      <c r="HRX92" s="4"/>
      <c r="HRY92" s="4"/>
      <c r="HRZ92" s="4"/>
      <c r="HSA92" s="4"/>
      <c r="HSB92" s="4"/>
      <c r="HSC92" s="4"/>
      <c r="HSD92" s="4"/>
      <c r="HSE92" s="4"/>
      <c r="HSF92" s="4"/>
      <c r="HSG92" s="4"/>
      <c r="HSH92" s="4"/>
      <c r="HSI92" s="4"/>
      <c r="HSJ92" s="4"/>
      <c r="HSK92" s="4"/>
      <c r="HSL92" s="4"/>
      <c r="HSM92" s="4"/>
      <c r="HSN92" s="4"/>
      <c r="HSO92" s="4"/>
      <c r="HSP92" s="4"/>
      <c r="HSQ92" s="4"/>
      <c r="HSR92" s="4"/>
      <c r="HSS92" s="4"/>
      <c r="HST92" s="4"/>
      <c r="HSU92" s="4"/>
      <c r="HSV92" s="4"/>
      <c r="HSW92" s="4"/>
      <c r="HSX92" s="4"/>
      <c r="HSY92" s="4"/>
      <c r="HSZ92" s="4"/>
      <c r="HTA92" s="4"/>
      <c r="HTB92" s="4"/>
      <c r="HTC92" s="4"/>
      <c r="HTD92" s="4"/>
      <c r="HTE92" s="4"/>
      <c r="HTF92" s="4"/>
      <c r="HTG92" s="4"/>
      <c r="HTH92" s="4"/>
      <c r="HTI92" s="4"/>
      <c r="HTJ92" s="4"/>
      <c r="HTK92" s="4"/>
      <c r="HTL92" s="4"/>
      <c r="HTM92" s="4"/>
      <c r="HTN92" s="4"/>
      <c r="HTO92" s="4"/>
      <c r="HTP92" s="4"/>
      <c r="HTQ92" s="4"/>
      <c r="HTR92" s="4"/>
      <c r="HTS92" s="4"/>
      <c r="HTT92" s="4"/>
      <c r="HTU92" s="4"/>
      <c r="HTV92" s="4"/>
      <c r="HTW92" s="4"/>
      <c r="HTX92" s="4"/>
      <c r="HTY92" s="4"/>
      <c r="HTZ92" s="4"/>
      <c r="HUA92" s="4"/>
      <c r="HUB92" s="4"/>
      <c r="HUC92" s="4"/>
      <c r="HUD92" s="4"/>
      <c r="HUE92" s="4"/>
      <c r="HUF92" s="4"/>
      <c r="HUG92" s="4"/>
      <c r="HUH92" s="4"/>
      <c r="HUI92" s="4"/>
      <c r="HUJ92" s="4"/>
      <c r="HUK92" s="4"/>
      <c r="HUL92" s="4"/>
      <c r="HUM92" s="4"/>
      <c r="HUN92" s="4"/>
      <c r="HUO92" s="4"/>
      <c r="HUP92" s="4"/>
      <c r="HUQ92" s="4"/>
      <c r="HUR92" s="4"/>
      <c r="HUS92" s="4"/>
      <c r="HUT92" s="4"/>
      <c r="HUU92" s="4"/>
      <c r="HUV92" s="4"/>
      <c r="HUW92" s="4"/>
      <c r="HUX92" s="4"/>
      <c r="HUY92" s="4"/>
      <c r="HUZ92" s="4"/>
      <c r="HVA92" s="4"/>
      <c r="HVB92" s="4"/>
      <c r="HVC92" s="4"/>
      <c r="HVD92" s="4"/>
      <c r="HVE92" s="4"/>
      <c r="HVF92" s="4"/>
      <c r="HVG92" s="4"/>
      <c r="HVH92" s="4"/>
      <c r="HVI92" s="4"/>
      <c r="HVJ92" s="4"/>
      <c r="HVK92" s="4"/>
      <c r="HVL92" s="4"/>
      <c r="HVM92" s="4"/>
      <c r="HVN92" s="4"/>
      <c r="HVO92" s="4"/>
      <c r="HVP92" s="4"/>
      <c r="HVQ92" s="4"/>
      <c r="HVR92" s="4"/>
      <c r="HVS92" s="4"/>
      <c r="HVT92" s="4"/>
      <c r="HVU92" s="4"/>
      <c r="HVV92" s="4"/>
      <c r="HVW92" s="4"/>
      <c r="HVX92" s="4"/>
      <c r="HVY92" s="4"/>
      <c r="HVZ92" s="4"/>
      <c r="HWA92" s="4"/>
      <c r="HWB92" s="4"/>
      <c r="HWC92" s="4"/>
      <c r="HWD92" s="4"/>
      <c r="HWE92" s="4"/>
      <c r="HWF92" s="4"/>
      <c r="HWG92" s="4"/>
      <c r="HWH92" s="4"/>
      <c r="HWI92" s="4"/>
      <c r="HWJ92" s="4"/>
      <c r="HWK92" s="4"/>
      <c r="HWL92" s="4"/>
      <c r="HWM92" s="4"/>
      <c r="HWN92" s="4"/>
      <c r="HWO92" s="4"/>
      <c r="HWP92" s="4"/>
      <c r="HWQ92" s="4"/>
      <c r="HWR92" s="4"/>
      <c r="HWS92" s="4"/>
      <c r="HWT92" s="4"/>
      <c r="HWU92" s="4"/>
      <c r="HWV92" s="4"/>
      <c r="HWW92" s="4"/>
      <c r="HWX92" s="4"/>
      <c r="HWY92" s="4"/>
      <c r="HWZ92" s="4"/>
      <c r="HXA92" s="4"/>
      <c r="HXB92" s="4"/>
      <c r="HXC92" s="4"/>
      <c r="HXD92" s="4"/>
      <c r="HXE92" s="4"/>
      <c r="HXF92" s="4"/>
      <c r="HXG92" s="4"/>
      <c r="HXH92" s="4"/>
      <c r="HXI92" s="4"/>
      <c r="HXJ92" s="4"/>
      <c r="HXK92" s="4"/>
      <c r="HXL92" s="4"/>
      <c r="HXM92" s="4"/>
      <c r="HXN92" s="4"/>
      <c r="HXO92" s="4"/>
      <c r="HXP92" s="4"/>
      <c r="HXQ92" s="4"/>
      <c r="HXR92" s="4"/>
      <c r="HXS92" s="4"/>
      <c r="HXT92" s="4"/>
      <c r="HXU92" s="4"/>
      <c r="HXV92" s="4"/>
      <c r="HXW92" s="4"/>
      <c r="HXX92" s="4"/>
      <c r="HXY92" s="4"/>
      <c r="HXZ92" s="4"/>
      <c r="HYA92" s="4"/>
      <c r="HYB92" s="4"/>
      <c r="HYC92" s="4"/>
      <c r="HYD92" s="4"/>
      <c r="HYE92" s="4"/>
      <c r="HYF92" s="4"/>
      <c r="HYG92" s="4"/>
      <c r="HYH92" s="4"/>
      <c r="HYI92" s="4"/>
      <c r="HYJ92" s="4"/>
      <c r="HYK92" s="4"/>
      <c r="HYL92" s="4"/>
      <c r="HYM92" s="4"/>
      <c r="HYN92" s="4"/>
      <c r="HYO92" s="4"/>
      <c r="HYP92" s="4"/>
      <c r="HYQ92" s="4"/>
      <c r="HYR92" s="4"/>
      <c r="HYS92" s="4"/>
      <c r="HYT92" s="4"/>
      <c r="HYU92" s="4"/>
      <c r="HYV92" s="4"/>
      <c r="HYW92" s="4"/>
      <c r="HYX92" s="4"/>
      <c r="HYY92" s="4"/>
      <c r="HYZ92" s="4"/>
      <c r="HZA92" s="4"/>
      <c r="HZB92" s="4"/>
      <c r="HZC92" s="4"/>
      <c r="HZD92" s="4"/>
      <c r="HZE92" s="4"/>
      <c r="HZF92" s="4"/>
      <c r="HZG92" s="4"/>
      <c r="HZH92" s="4"/>
      <c r="HZI92" s="4"/>
      <c r="HZJ92" s="4"/>
      <c r="HZK92" s="4"/>
      <c r="HZL92" s="4"/>
      <c r="HZM92" s="4"/>
      <c r="HZN92" s="4"/>
      <c r="HZO92" s="4"/>
      <c r="HZP92" s="4"/>
      <c r="HZQ92" s="4"/>
      <c r="HZR92" s="4"/>
      <c r="HZS92" s="4"/>
      <c r="HZT92" s="4"/>
      <c r="HZU92" s="4"/>
      <c r="HZV92" s="4"/>
      <c r="HZW92" s="4"/>
      <c r="HZX92" s="4"/>
      <c r="HZY92" s="4"/>
      <c r="HZZ92" s="4"/>
      <c r="IAA92" s="4"/>
      <c r="IAB92" s="4"/>
      <c r="IAC92" s="4"/>
      <c r="IAD92" s="4"/>
      <c r="IAE92" s="4"/>
      <c r="IAF92" s="4"/>
      <c r="IAG92" s="4"/>
      <c r="IAH92" s="4"/>
      <c r="IAI92" s="4"/>
      <c r="IAJ92" s="4"/>
      <c r="IAK92" s="4"/>
      <c r="IAL92" s="4"/>
      <c r="IAM92" s="4"/>
      <c r="IAN92" s="4"/>
      <c r="IAO92" s="4"/>
      <c r="IAP92" s="4"/>
      <c r="IAQ92" s="4"/>
      <c r="IAR92" s="4"/>
      <c r="IAS92" s="4"/>
      <c r="IAT92" s="4"/>
      <c r="IAU92" s="4"/>
      <c r="IAV92" s="4"/>
      <c r="IAW92" s="4"/>
      <c r="IAX92" s="4"/>
      <c r="IAY92" s="4"/>
      <c r="IAZ92" s="4"/>
      <c r="IBA92" s="4"/>
      <c r="IBB92" s="4"/>
      <c r="IBC92" s="4"/>
      <c r="IBD92" s="4"/>
      <c r="IBE92" s="4"/>
      <c r="IBF92" s="4"/>
      <c r="IBG92" s="4"/>
      <c r="IBH92" s="4"/>
      <c r="IBI92" s="4"/>
      <c r="IBJ92" s="4"/>
      <c r="IBK92" s="4"/>
      <c r="IBL92" s="4"/>
      <c r="IBM92" s="4"/>
      <c r="IBN92" s="4"/>
      <c r="IBO92" s="4"/>
      <c r="IBP92" s="4"/>
      <c r="IBQ92" s="4"/>
      <c r="IBR92" s="4"/>
      <c r="IBS92" s="4"/>
      <c r="IBT92" s="4"/>
      <c r="IBU92" s="4"/>
      <c r="IBV92" s="4"/>
      <c r="IBW92" s="4"/>
      <c r="IBX92" s="4"/>
      <c r="IBY92" s="4"/>
      <c r="IBZ92" s="4"/>
      <c r="ICA92" s="4"/>
      <c r="ICB92" s="4"/>
      <c r="ICC92" s="4"/>
      <c r="ICD92" s="4"/>
      <c r="ICE92" s="4"/>
      <c r="ICF92" s="4"/>
      <c r="ICG92" s="4"/>
      <c r="ICH92" s="4"/>
      <c r="ICI92" s="4"/>
      <c r="ICJ92" s="4"/>
      <c r="ICK92" s="4"/>
      <c r="ICL92" s="4"/>
      <c r="ICM92" s="4"/>
      <c r="ICN92" s="4"/>
      <c r="ICO92" s="4"/>
      <c r="ICP92" s="4"/>
      <c r="ICQ92" s="4"/>
      <c r="ICR92" s="4"/>
      <c r="ICS92" s="4"/>
      <c r="ICT92" s="4"/>
      <c r="ICU92" s="4"/>
      <c r="ICV92" s="4"/>
      <c r="ICW92" s="4"/>
      <c r="ICX92" s="4"/>
      <c r="ICY92" s="4"/>
      <c r="ICZ92" s="4"/>
      <c r="IDA92" s="4"/>
      <c r="IDB92" s="4"/>
      <c r="IDC92" s="4"/>
      <c r="IDD92" s="4"/>
      <c r="IDE92" s="4"/>
      <c r="IDF92" s="4"/>
      <c r="IDG92" s="4"/>
      <c r="IDH92" s="4"/>
      <c r="IDI92" s="4"/>
      <c r="IDJ92" s="4"/>
      <c r="IDK92" s="4"/>
      <c r="IDL92" s="4"/>
      <c r="IDM92" s="4"/>
      <c r="IDN92" s="4"/>
      <c r="IDO92" s="4"/>
      <c r="IDP92" s="4"/>
      <c r="IDQ92" s="4"/>
      <c r="IDR92" s="4"/>
      <c r="IDS92" s="4"/>
      <c r="IDT92" s="4"/>
      <c r="IDU92" s="4"/>
      <c r="IDV92" s="4"/>
      <c r="IDW92" s="4"/>
      <c r="IDX92" s="4"/>
      <c r="IDY92" s="4"/>
      <c r="IDZ92" s="4"/>
      <c r="IEA92" s="4"/>
      <c r="IEB92" s="4"/>
      <c r="IEC92" s="4"/>
      <c r="IED92" s="4"/>
      <c r="IEE92" s="4"/>
      <c r="IEF92" s="4"/>
      <c r="IEG92" s="4"/>
      <c r="IEH92" s="4"/>
      <c r="IEI92" s="4"/>
      <c r="IEJ92" s="4"/>
      <c r="IEK92" s="4"/>
      <c r="IEL92" s="4"/>
      <c r="IEM92" s="4"/>
      <c r="IEN92" s="4"/>
      <c r="IEO92" s="4"/>
      <c r="IEP92" s="4"/>
      <c r="IEQ92" s="4"/>
      <c r="IER92" s="4"/>
      <c r="IES92" s="4"/>
      <c r="IET92" s="4"/>
      <c r="IEU92" s="4"/>
      <c r="IEV92" s="4"/>
      <c r="IEW92" s="4"/>
      <c r="IEX92" s="4"/>
      <c r="IEY92" s="4"/>
      <c r="IEZ92" s="4"/>
      <c r="IFA92" s="4"/>
      <c r="IFB92" s="4"/>
      <c r="IFC92" s="4"/>
      <c r="IFD92" s="4"/>
      <c r="IFE92" s="4"/>
      <c r="IFF92" s="4"/>
      <c r="IFG92" s="4"/>
      <c r="IFH92" s="4"/>
      <c r="IFI92" s="4"/>
      <c r="IFJ92" s="4"/>
      <c r="IFK92" s="4"/>
      <c r="IFL92" s="4"/>
      <c r="IFM92" s="4"/>
      <c r="IFN92" s="4"/>
      <c r="IFO92" s="4"/>
      <c r="IFP92" s="4"/>
      <c r="IFQ92" s="4"/>
      <c r="IFR92" s="4"/>
      <c r="IFS92" s="4"/>
      <c r="IFT92" s="4"/>
      <c r="IFU92" s="4"/>
      <c r="IFV92" s="4"/>
      <c r="IFW92" s="4"/>
      <c r="IFX92" s="4"/>
      <c r="IFY92" s="4"/>
      <c r="IFZ92" s="4"/>
      <c r="IGA92" s="4"/>
      <c r="IGB92" s="4"/>
      <c r="IGC92" s="4"/>
      <c r="IGD92" s="4"/>
      <c r="IGE92" s="4"/>
      <c r="IGF92" s="4"/>
      <c r="IGG92" s="4"/>
      <c r="IGH92" s="4"/>
      <c r="IGI92" s="4"/>
      <c r="IGJ92" s="4"/>
      <c r="IGK92" s="4"/>
      <c r="IGL92" s="4"/>
      <c r="IGM92" s="4"/>
      <c r="IGN92" s="4"/>
      <c r="IGO92" s="4"/>
      <c r="IGP92" s="4"/>
      <c r="IGQ92" s="4"/>
      <c r="IGR92" s="4"/>
      <c r="IGS92" s="4"/>
      <c r="IGT92" s="4"/>
      <c r="IGU92" s="4"/>
      <c r="IGV92" s="4"/>
      <c r="IGW92" s="4"/>
      <c r="IGX92" s="4"/>
      <c r="IGY92" s="4"/>
      <c r="IGZ92" s="4"/>
      <c r="IHA92" s="4"/>
      <c r="IHB92" s="4"/>
      <c r="IHC92" s="4"/>
      <c r="IHD92" s="4"/>
      <c r="IHE92" s="4"/>
      <c r="IHF92" s="4"/>
      <c r="IHG92" s="4"/>
      <c r="IHH92" s="4"/>
      <c r="IHI92" s="4"/>
      <c r="IHJ92" s="4"/>
      <c r="IHK92" s="4"/>
      <c r="IHL92" s="4"/>
      <c r="IHM92" s="4"/>
      <c r="IHN92" s="4"/>
      <c r="IHO92" s="4"/>
      <c r="IHP92" s="4"/>
      <c r="IHQ92" s="4"/>
      <c r="IHR92" s="4"/>
      <c r="IHS92" s="4"/>
      <c r="IHT92" s="4"/>
      <c r="IHU92" s="4"/>
      <c r="IHV92" s="4"/>
      <c r="IHW92" s="4"/>
      <c r="IHX92" s="4"/>
      <c r="IHY92" s="4"/>
      <c r="IHZ92" s="4"/>
      <c r="IIA92" s="4"/>
      <c r="IIB92" s="4"/>
      <c r="IIC92" s="4"/>
      <c r="IID92" s="4"/>
      <c r="IIE92" s="4"/>
      <c r="IIF92" s="4"/>
      <c r="IIG92" s="4"/>
      <c r="IIH92" s="4"/>
      <c r="III92" s="4"/>
      <c r="IIJ92" s="4"/>
      <c r="IIK92" s="4"/>
      <c r="IIL92" s="4"/>
      <c r="IIM92" s="4"/>
      <c r="IIN92" s="4"/>
      <c r="IIO92" s="4"/>
      <c r="IIP92" s="4"/>
      <c r="IIQ92" s="4"/>
      <c r="IIR92" s="4"/>
      <c r="IIS92" s="4"/>
      <c r="IIT92" s="4"/>
      <c r="IIU92" s="4"/>
      <c r="IIV92" s="4"/>
      <c r="IIW92" s="4"/>
      <c r="IIX92" s="4"/>
      <c r="IIY92" s="4"/>
      <c r="IIZ92" s="4"/>
      <c r="IJA92" s="4"/>
      <c r="IJB92" s="4"/>
      <c r="IJC92" s="4"/>
      <c r="IJD92" s="4"/>
      <c r="IJE92" s="4"/>
      <c r="IJF92" s="4"/>
      <c r="IJG92" s="4"/>
      <c r="IJH92" s="4"/>
      <c r="IJI92" s="4"/>
      <c r="IJJ92" s="4"/>
      <c r="IJK92" s="4"/>
      <c r="IJL92" s="4"/>
      <c r="IJM92" s="4"/>
      <c r="IJN92" s="4"/>
      <c r="IJO92" s="4"/>
      <c r="IJP92" s="4"/>
      <c r="IJQ92" s="4"/>
      <c r="IJR92" s="4"/>
      <c r="IJS92" s="4"/>
      <c r="IJT92" s="4"/>
      <c r="IJU92" s="4"/>
      <c r="IJV92" s="4"/>
      <c r="IJW92" s="4"/>
      <c r="IJX92" s="4"/>
      <c r="IJY92" s="4"/>
      <c r="IJZ92" s="4"/>
      <c r="IKA92" s="4"/>
      <c r="IKB92" s="4"/>
      <c r="IKC92" s="4"/>
      <c r="IKD92" s="4"/>
      <c r="IKE92" s="4"/>
      <c r="IKF92" s="4"/>
      <c r="IKG92" s="4"/>
      <c r="IKH92" s="4"/>
      <c r="IKI92" s="4"/>
      <c r="IKJ92" s="4"/>
      <c r="IKK92" s="4"/>
      <c r="IKL92" s="4"/>
      <c r="IKM92" s="4"/>
      <c r="IKN92" s="4"/>
      <c r="IKO92" s="4"/>
      <c r="IKP92" s="4"/>
      <c r="IKQ92" s="4"/>
      <c r="IKR92" s="4"/>
      <c r="IKS92" s="4"/>
      <c r="IKT92" s="4"/>
      <c r="IKU92" s="4"/>
      <c r="IKV92" s="4"/>
      <c r="IKW92" s="4"/>
      <c r="IKX92" s="4"/>
      <c r="IKY92" s="4"/>
      <c r="IKZ92" s="4"/>
      <c r="ILA92" s="4"/>
      <c r="ILB92" s="4"/>
      <c r="ILC92" s="4"/>
      <c r="ILD92" s="4"/>
      <c r="ILE92" s="4"/>
      <c r="ILF92" s="4"/>
      <c r="ILG92" s="4"/>
      <c r="ILH92" s="4"/>
      <c r="ILI92" s="4"/>
      <c r="ILJ92" s="4"/>
      <c r="ILK92" s="4"/>
      <c r="ILL92" s="4"/>
      <c r="ILM92" s="4"/>
      <c r="ILN92" s="4"/>
      <c r="ILO92" s="4"/>
      <c r="ILP92" s="4"/>
      <c r="ILQ92" s="4"/>
      <c r="ILR92" s="4"/>
      <c r="ILS92" s="4"/>
      <c r="ILT92" s="4"/>
      <c r="ILU92" s="4"/>
      <c r="ILV92" s="4"/>
      <c r="ILW92" s="4"/>
      <c r="ILX92" s="4"/>
      <c r="ILY92" s="4"/>
      <c r="ILZ92" s="4"/>
      <c r="IMA92" s="4"/>
      <c r="IMB92" s="4"/>
      <c r="IMC92" s="4"/>
      <c r="IMD92" s="4"/>
      <c r="IME92" s="4"/>
      <c r="IMF92" s="4"/>
      <c r="IMG92" s="4"/>
      <c r="IMH92" s="4"/>
      <c r="IMI92" s="4"/>
      <c r="IMJ92" s="4"/>
      <c r="IMK92" s="4"/>
      <c r="IML92" s="4"/>
      <c r="IMM92" s="4"/>
      <c r="IMN92" s="4"/>
      <c r="IMO92" s="4"/>
      <c r="IMP92" s="4"/>
      <c r="IMQ92" s="4"/>
      <c r="IMR92" s="4"/>
      <c r="IMS92" s="4"/>
      <c r="IMT92" s="4"/>
      <c r="IMU92" s="4"/>
      <c r="IMV92" s="4"/>
      <c r="IMW92" s="4"/>
      <c r="IMX92" s="4"/>
      <c r="IMY92" s="4"/>
      <c r="IMZ92" s="4"/>
      <c r="INA92" s="4"/>
      <c r="INB92" s="4"/>
      <c r="INC92" s="4"/>
      <c r="IND92" s="4"/>
      <c r="INE92" s="4"/>
      <c r="INF92" s="4"/>
      <c r="ING92" s="4"/>
      <c r="INH92" s="4"/>
      <c r="INI92" s="4"/>
      <c r="INJ92" s="4"/>
      <c r="INK92" s="4"/>
      <c r="INL92" s="4"/>
      <c r="INM92" s="4"/>
      <c r="INN92" s="4"/>
      <c r="INO92" s="4"/>
      <c r="INP92" s="4"/>
      <c r="INQ92" s="4"/>
      <c r="INR92" s="4"/>
      <c r="INS92" s="4"/>
      <c r="INT92" s="4"/>
      <c r="INU92" s="4"/>
      <c r="INV92" s="4"/>
      <c r="INW92" s="4"/>
      <c r="INX92" s="4"/>
      <c r="INY92" s="4"/>
      <c r="INZ92" s="4"/>
      <c r="IOA92" s="4"/>
      <c r="IOB92" s="4"/>
      <c r="IOC92" s="4"/>
      <c r="IOD92" s="4"/>
      <c r="IOE92" s="4"/>
      <c r="IOF92" s="4"/>
      <c r="IOG92" s="4"/>
      <c r="IOH92" s="4"/>
      <c r="IOI92" s="4"/>
      <c r="IOJ92" s="4"/>
      <c r="IOK92" s="4"/>
      <c r="IOL92" s="4"/>
      <c r="IOM92" s="4"/>
      <c r="ION92" s="4"/>
      <c r="IOO92" s="4"/>
      <c r="IOP92" s="4"/>
      <c r="IOQ92" s="4"/>
      <c r="IOR92" s="4"/>
      <c r="IOS92" s="4"/>
      <c r="IOT92" s="4"/>
      <c r="IOU92" s="4"/>
      <c r="IOV92" s="4"/>
      <c r="IOW92" s="4"/>
      <c r="IOX92" s="4"/>
      <c r="IOY92" s="4"/>
      <c r="IOZ92" s="4"/>
      <c r="IPA92" s="4"/>
      <c r="IPB92" s="4"/>
      <c r="IPC92" s="4"/>
      <c r="IPD92" s="4"/>
      <c r="IPE92" s="4"/>
      <c r="IPF92" s="4"/>
      <c r="IPG92" s="4"/>
      <c r="IPH92" s="4"/>
      <c r="IPI92" s="4"/>
      <c r="IPJ92" s="4"/>
      <c r="IPK92" s="4"/>
      <c r="IPL92" s="4"/>
      <c r="IPM92" s="4"/>
      <c r="IPN92" s="4"/>
      <c r="IPO92" s="4"/>
      <c r="IPP92" s="4"/>
      <c r="IPQ92" s="4"/>
      <c r="IPR92" s="4"/>
      <c r="IPS92" s="4"/>
      <c r="IPT92" s="4"/>
      <c r="IPU92" s="4"/>
      <c r="IPV92" s="4"/>
      <c r="IPW92" s="4"/>
      <c r="IPX92" s="4"/>
      <c r="IPY92" s="4"/>
      <c r="IPZ92" s="4"/>
      <c r="IQA92" s="4"/>
      <c r="IQB92" s="4"/>
      <c r="IQC92" s="4"/>
      <c r="IQD92" s="4"/>
      <c r="IQE92" s="4"/>
      <c r="IQF92" s="4"/>
      <c r="IQG92" s="4"/>
      <c r="IQH92" s="4"/>
      <c r="IQI92" s="4"/>
      <c r="IQJ92" s="4"/>
      <c r="IQK92" s="4"/>
      <c r="IQL92" s="4"/>
      <c r="IQM92" s="4"/>
      <c r="IQN92" s="4"/>
      <c r="IQO92" s="4"/>
      <c r="IQP92" s="4"/>
      <c r="IQQ92" s="4"/>
      <c r="IQR92" s="4"/>
      <c r="IQS92" s="4"/>
      <c r="IQT92" s="4"/>
      <c r="IQU92" s="4"/>
      <c r="IQV92" s="4"/>
      <c r="IQW92" s="4"/>
      <c r="IQX92" s="4"/>
      <c r="IQY92" s="4"/>
      <c r="IQZ92" s="4"/>
      <c r="IRA92" s="4"/>
      <c r="IRB92" s="4"/>
      <c r="IRC92" s="4"/>
      <c r="IRD92" s="4"/>
      <c r="IRE92" s="4"/>
      <c r="IRF92" s="4"/>
      <c r="IRG92" s="4"/>
      <c r="IRH92" s="4"/>
      <c r="IRI92" s="4"/>
      <c r="IRJ92" s="4"/>
      <c r="IRK92" s="4"/>
      <c r="IRL92" s="4"/>
      <c r="IRM92" s="4"/>
      <c r="IRN92" s="4"/>
      <c r="IRO92" s="4"/>
      <c r="IRP92" s="4"/>
      <c r="IRQ92" s="4"/>
      <c r="IRR92" s="4"/>
      <c r="IRS92" s="4"/>
      <c r="IRT92" s="4"/>
      <c r="IRU92" s="4"/>
      <c r="IRV92" s="4"/>
      <c r="IRW92" s="4"/>
      <c r="IRX92" s="4"/>
      <c r="IRY92" s="4"/>
      <c r="IRZ92" s="4"/>
      <c r="ISA92" s="4"/>
      <c r="ISB92" s="4"/>
      <c r="ISC92" s="4"/>
      <c r="ISD92" s="4"/>
      <c r="ISE92" s="4"/>
      <c r="ISF92" s="4"/>
      <c r="ISG92" s="4"/>
      <c r="ISH92" s="4"/>
      <c r="ISI92" s="4"/>
      <c r="ISJ92" s="4"/>
      <c r="ISK92" s="4"/>
      <c r="ISL92" s="4"/>
      <c r="ISM92" s="4"/>
      <c r="ISN92" s="4"/>
      <c r="ISO92" s="4"/>
      <c r="ISP92" s="4"/>
      <c r="ISQ92" s="4"/>
      <c r="ISR92" s="4"/>
      <c r="ISS92" s="4"/>
      <c r="IST92" s="4"/>
      <c r="ISU92" s="4"/>
      <c r="ISV92" s="4"/>
      <c r="ISW92" s="4"/>
      <c r="ISX92" s="4"/>
      <c r="ISY92" s="4"/>
      <c r="ISZ92" s="4"/>
      <c r="ITA92" s="4"/>
      <c r="ITB92" s="4"/>
      <c r="ITC92" s="4"/>
      <c r="ITD92" s="4"/>
      <c r="ITE92" s="4"/>
      <c r="ITF92" s="4"/>
      <c r="ITG92" s="4"/>
      <c r="ITH92" s="4"/>
      <c r="ITI92" s="4"/>
      <c r="ITJ92" s="4"/>
      <c r="ITK92" s="4"/>
      <c r="ITL92" s="4"/>
      <c r="ITM92" s="4"/>
      <c r="ITN92" s="4"/>
      <c r="ITO92" s="4"/>
      <c r="ITP92" s="4"/>
      <c r="ITQ92" s="4"/>
      <c r="ITR92" s="4"/>
      <c r="ITS92" s="4"/>
      <c r="ITT92" s="4"/>
      <c r="ITU92" s="4"/>
      <c r="ITV92" s="4"/>
      <c r="ITW92" s="4"/>
      <c r="ITX92" s="4"/>
      <c r="ITY92" s="4"/>
      <c r="ITZ92" s="4"/>
      <c r="IUA92" s="4"/>
      <c r="IUB92" s="4"/>
      <c r="IUC92" s="4"/>
      <c r="IUD92" s="4"/>
      <c r="IUE92" s="4"/>
      <c r="IUF92" s="4"/>
      <c r="IUG92" s="4"/>
      <c r="IUH92" s="4"/>
      <c r="IUI92" s="4"/>
      <c r="IUJ92" s="4"/>
      <c r="IUK92" s="4"/>
      <c r="IUL92" s="4"/>
      <c r="IUM92" s="4"/>
      <c r="IUN92" s="4"/>
      <c r="IUO92" s="4"/>
      <c r="IUP92" s="4"/>
      <c r="IUQ92" s="4"/>
      <c r="IUR92" s="4"/>
      <c r="IUS92" s="4"/>
      <c r="IUT92" s="4"/>
      <c r="IUU92" s="4"/>
      <c r="IUV92" s="4"/>
      <c r="IUW92" s="4"/>
      <c r="IUX92" s="4"/>
      <c r="IUY92" s="4"/>
      <c r="IUZ92" s="4"/>
      <c r="IVA92" s="4"/>
      <c r="IVB92" s="4"/>
      <c r="IVC92" s="4"/>
      <c r="IVD92" s="4"/>
      <c r="IVE92" s="4"/>
      <c r="IVF92" s="4"/>
      <c r="IVG92" s="4"/>
      <c r="IVH92" s="4"/>
      <c r="IVI92" s="4"/>
      <c r="IVJ92" s="4"/>
      <c r="IVK92" s="4"/>
      <c r="IVL92" s="4"/>
      <c r="IVM92" s="4"/>
      <c r="IVN92" s="4"/>
      <c r="IVO92" s="4"/>
      <c r="IVP92" s="4"/>
      <c r="IVQ92" s="4"/>
      <c r="IVR92" s="4"/>
      <c r="IVS92" s="4"/>
      <c r="IVT92" s="4"/>
      <c r="IVU92" s="4"/>
      <c r="IVV92" s="4"/>
      <c r="IVW92" s="4"/>
      <c r="IVX92" s="4"/>
      <c r="IVY92" s="4"/>
      <c r="IVZ92" s="4"/>
      <c r="IWA92" s="4"/>
      <c r="IWB92" s="4"/>
      <c r="IWC92" s="4"/>
      <c r="IWD92" s="4"/>
      <c r="IWE92" s="4"/>
      <c r="IWF92" s="4"/>
      <c r="IWG92" s="4"/>
      <c r="IWH92" s="4"/>
      <c r="IWI92" s="4"/>
      <c r="IWJ92" s="4"/>
      <c r="IWK92" s="4"/>
      <c r="IWL92" s="4"/>
      <c r="IWM92" s="4"/>
      <c r="IWN92" s="4"/>
      <c r="IWO92" s="4"/>
      <c r="IWP92" s="4"/>
      <c r="IWQ92" s="4"/>
      <c r="IWR92" s="4"/>
      <c r="IWS92" s="4"/>
      <c r="IWT92" s="4"/>
      <c r="IWU92" s="4"/>
      <c r="IWV92" s="4"/>
      <c r="IWW92" s="4"/>
      <c r="IWX92" s="4"/>
      <c r="IWY92" s="4"/>
      <c r="IWZ92" s="4"/>
      <c r="IXA92" s="4"/>
      <c r="IXB92" s="4"/>
      <c r="IXC92" s="4"/>
      <c r="IXD92" s="4"/>
      <c r="IXE92" s="4"/>
      <c r="IXF92" s="4"/>
      <c r="IXG92" s="4"/>
      <c r="IXH92" s="4"/>
      <c r="IXI92" s="4"/>
      <c r="IXJ92" s="4"/>
      <c r="IXK92" s="4"/>
      <c r="IXL92" s="4"/>
      <c r="IXM92" s="4"/>
      <c r="IXN92" s="4"/>
      <c r="IXO92" s="4"/>
      <c r="IXP92" s="4"/>
      <c r="IXQ92" s="4"/>
      <c r="IXR92" s="4"/>
      <c r="IXS92" s="4"/>
      <c r="IXT92" s="4"/>
      <c r="IXU92" s="4"/>
      <c r="IXV92" s="4"/>
      <c r="IXW92" s="4"/>
      <c r="IXX92" s="4"/>
      <c r="IXY92" s="4"/>
      <c r="IXZ92" s="4"/>
      <c r="IYA92" s="4"/>
      <c r="IYB92" s="4"/>
      <c r="IYC92" s="4"/>
      <c r="IYD92" s="4"/>
      <c r="IYE92" s="4"/>
      <c r="IYF92" s="4"/>
      <c r="IYG92" s="4"/>
      <c r="IYH92" s="4"/>
      <c r="IYI92" s="4"/>
      <c r="IYJ92" s="4"/>
      <c r="IYK92" s="4"/>
      <c r="IYL92" s="4"/>
      <c r="IYM92" s="4"/>
      <c r="IYN92" s="4"/>
      <c r="IYO92" s="4"/>
      <c r="IYP92" s="4"/>
      <c r="IYQ92" s="4"/>
      <c r="IYR92" s="4"/>
      <c r="IYS92" s="4"/>
      <c r="IYT92" s="4"/>
      <c r="IYU92" s="4"/>
      <c r="IYV92" s="4"/>
      <c r="IYW92" s="4"/>
      <c r="IYX92" s="4"/>
      <c r="IYY92" s="4"/>
      <c r="IYZ92" s="4"/>
      <c r="IZA92" s="4"/>
      <c r="IZB92" s="4"/>
      <c r="IZC92" s="4"/>
      <c r="IZD92" s="4"/>
      <c r="IZE92" s="4"/>
      <c r="IZF92" s="4"/>
      <c r="IZG92" s="4"/>
      <c r="IZH92" s="4"/>
      <c r="IZI92" s="4"/>
      <c r="IZJ92" s="4"/>
      <c r="IZK92" s="4"/>
      <c r="IZL92" s="4"/>
      <c r="IZM92" s="4"/>
      <c r="IZN92" s="4"/>
      <c r="IZO92" s="4"/>
      <c r="IZP92" s="4"/>
      <c r="IZQ92" s="4"/>
      <c r="IZR92" s="4"/>
      <c r="IZS92" s="4"/>
      <c r="IZT92" s="4"/>
      <c r="IZU92" s="4"/>
      <c r="IZV92" s="4"/>
      <c r="IZW92" s="4"/>
      <c r="IZX92" s="4"/>
      <c r="IZY92" s="4"/>
      <c r="IZZ92" s="4"/>
      <c r="JAA92" s="4"/>
      <c r="JAB92" s="4"/>
      <c r="JAC92" s="4"/>
      <c r="JAD92" s="4"/>
      <c r="JAE92" s="4"/>
      <c r="JAF92" s="4"/>
      <c r="JAG92" s="4"/>
      <c r="JAH92" s="4"/>
      <c r="JAI92" s="4"/>
      <c r="JAJ92" s="4"/>
      <c r="JAK92" s="4"/>
      <c r="JAL92" s="4"/>
      <c r="JAM92" s="4"/>
      <c r="JAN92" s="4"/>
      <c r="JAO92" s="4"/>
      <c r="JAP92" s="4"/>
      <c r="JAQ92" s="4"/>
      <c r="JAR92" s="4"/>
      <c r="JAS92" s="4"/>
      <c r="JAT92" s="4"/>
      <c r="JAU92" s="4"/>
      <c r="JAV92" s="4"/>
      <c r="JAW92" s="4"/>
      <c r="JAX92" s="4"/>
      <c r="JAY92" s="4"/>
      <c r="JAZ92" s="4"/>
      <c r="JBA92" s="4"/>
      <c r="JBB92" s="4"/>
      <c r="JBC92" s="4"/>
      <c r="JBD92" s="4"/>
      <c r="JBE92" s="4"/>
      <c r="JBF92" s="4"/>
      <c r="JBG92" s="4"/>
      <c r="JBH92" s="4"/>
      <c r="JBI92" s="4"/>
      <c r="JBJ92" s="4"/>
      <c r="JBK92" s="4"/>
      <c r="JBL92" s="4"/>
      <c r="JBM92" s="4"/>
      <c r="JBN92" s="4"/>
      <c r="JBO92" s="4"/>
      <c r="JBP92" s="4"/>
      <c r="JBQ92" s="4"/>
      <c r="JBR92" s="4"/>
      <c r="JBS92" s="4"/>
      <c r="JBT92" s="4"/>
      <c r="JBU92" s="4"/>
      <c r="JBV92" s="4"/>
      <c r="JBW92" s="4"/>
      <c r="JBX92" s="4"/>
      <c r="JBY92" s="4"/>
      <c r="JBZ92" s="4"/>
      <c r="JCA92" s="4"/>
      <c r="JCB92" s="4"/>
      <c r="JCC92" s="4"/>
      <c r="JCD92" s="4"/>
      <c r="JCE92" s="4"/>
      <c r="JCF92" s="4"/>
      <c r="JCG92" s="4"/>
      <c r="JCH92" s="4"/>
      <c r="JCI92" s="4"/>
      <c r="JCJ92" s="4"/>
      <c r="JCK92" s="4"/>
      <c r="JCL92" s="4"/>
      <c r="JCM92" s="4"/>
      <c r="JCN92" s="4"/>
      <c r="JCO92" s="4"/>
      <c r="JCP92" s="4"/>
      <c r="JCQ92" s="4"/>
      <c r="JCR92" s="4"/>
      <c r="JCS92" s="4"/>
      <c r="JCT92" s="4"/>
      <c r="JCU92" s="4"/>
      <c r="JCV92" s="4"/>
      <c r="JCW92" s="4"/>
      <c r="JCX92" s="4"/>
      <c r="JCY92" s="4"/>
      <c r="JCZ92" s="4"/>
      <c r="JDA92" s="4"/>
      <c r="JDB92" s="4"/>
      <c r="JDC92" s="4"/>
      <c r="JDD92" s="4"/>
      <c r="JDE92" s="4"/>
      <c r="JDF92" s="4"/>
      <c r="JDG92" s="4"/>
      <c r="JDH92" s="4"/>
      <c r="JDI92" s="4"/>
      <c r="JDJ92" s="4"/>
      <c r="JDK92" s="4"/>
      <c r="JDL92" s="4"/>
      <c r="JDM92" s="4"/>
      <c r="JDN92" s="4"/>
      <c r="JDO92" s="4"/>
      <c r="JDP92" s="4"/>
      <c r="JDQ92" s="4"/>
      <c r="JDR92" s="4"/>
      <c r="JDS92" s="4"/>
      <c r="JDT92" s="4"/>
      <c r="JDU92" s="4"/>
      <c r="JDV92" s="4"/>
      <c r="JDW92" s="4"/>
      <c r="JDX92" s="4"/>
      <c r="JDY92" s="4"/>
      <c r="JDZ92" s="4"/>
      <c r="JEA92" s="4"/>
      <c r="JEB92" s="4"/>
      <c r="JEC92" s="4"/>
      <c r="JED92" s="4"/>
      <c r="JEE92" s="4"/>
      <c r="JEF92" s="4"/>
      <c r="JEG92" s="4"/>
      <c r="JEH92" s="4"/>
      <c r="JEI92" s="4"/>
      <c r="JEJ92" s="4"/>
      <c r="JEK92" s="4"/>
      <c r="JEL92" s="4"/>
      <c r="JEM92" s="4"/>
      <c r="JEN92" s="4"/>
      <c r="JEO92" s="4"/>
      <c r="JEP92" s="4"/>
      <c r="JEQ92" s="4"/>
      <c r="JER92" s="4"/>
      <c r="JES92" s="4"/>
      <c r="JET92" s="4"/>
      <c r="JEU92" s="4"/>
      <c r="JEV92" s="4"/>
      <c r="JEW92" s="4"/>
      <c r="JEX92" s="4"/>
      <c r="JEY92" s="4"/>
      <c r="JEZ92" s="4"/>
      <c r="JFA92" s="4"/>
      <c r="JFB92" s="4"/>
      <c r="JFC92" s="4"/>
      <c r="JFD92" s="4"/>
      <c r="JFE92" s="4"/>
      <c r="JFF92" s="4"/>
      <c r="JFG92" s="4"/>
      <c r="JFH92" s="4"/>
      <c r="JFI92" s="4"/>
      <c r="JFJ92" s="4"/>
      <c r="JFK92" s="4"/>
      <c r="JFL92" s="4"/>
      <c r="JFM92" s="4"/>
      <c r="JFN92" s="4"/>
      <c r="JFO92" s="4"/>
      <c r="JFP92" s="4"/>
      <c r="JFQ92" s="4"/>
      <c r="JFR92" s="4"/>
      <c r="JFS92" s="4"/>
      <c r="JFT92" s="4"/>
      <c r="JFU92" s="4"/>
      <c r="JFV92" s="4"/>
      <c r="JFW92" s="4"/>
      <c r="JFX92" s="4"/>
      <c r="JFY92" s="4"/>
      <c r="JFZ92" s="4"/>
      <c r="JGA92" s="4"/>
      <c r="JGB92" s="4"/>
      <c r="JGC92" s="4"/>
      <c r="JGD92" s="4"/>
      <c r="JGE92" s="4"/>
      <c r="JGF92" s="4"/>
      <c r="JGG92" s="4"/>
      <c r="JGH92" s="4"/>
      <c r="JGI92" s="4"/>
      <c r="JGJ92" s="4"/>
      <c r="JGK92" s="4"/>
      <c r="JGL92" s="4"/>
      <c r="JGM92" s="4"/>
      <c r="JGN92" s="4"/>
      <c r="JGO92" s="4"/>
      <c r="JGP92" s="4"/>
      <c r="JGQ92" s="4"/>
      <c r="JGR92" s="4"/>
      <c r="JGS92" s="4"/>
      <c r="JGT92" s="4"/>
      <c r="JGU92" s="4"/>
      <c r="JGV92" s="4"/>
      <c r="JGW92" s="4"/>
      <c r="JGX92" s="4"/>
      <c r="JGY92" s="4"/>
      <c r="JGZ92" s="4"/>
      <c r="JHA92" s="4"/>
      <c r="JHB92" s="4"/>
      <c r="JHC92" s="4"/>
      <c r="JHD92" s="4"/>
      <c r="JHE92" s="4"/>
      <c r="JHF92" s="4"/>
      <c r="JHG92" s="4"/>
      <c r="JHH92" s="4"/>
      <c r="JHI92" s="4"/>
      <c r="JHJ92" s="4"/>
      <c r="JHK92" s="4"/>
      <c r="JHL92" s="4"/>
      <c r="JHM92" s="4"/>
      <c r="JHN92" s="4"/>
      <c r="JHO92" s="4"/>
      <c r="JHP92" s="4"/>
      <c r="JHQ92" s="4"/>
      <c r="JHR92" s="4"/>
      <c r="JHS92" s="4"/>
      <c r="JHT92" s="4"/>
      <c r="JHU92" s="4"/>
      <c r="JHV92" s="4"/>
      <c r="JHW92" s="4"/>
      <c r="JHX92" s="4"/>
      <c r="JHY92" s="4"/>
      <c r="JHZ92" s="4"/>
      <c r="JIA92" s="4"/>
      <c r="JIB92" s="4"/>
      <c r="JIC92" s="4"/>
      <c r="JID92" s="4"/>
      <c r="JIE92" s="4"/>
      <c r="JIF92" s="4"/>
      <c r="JIG92" s="4"/>
      <c r="JIH92" s="4"/>
      <c r="JII92" s="4"/>
      <c r="JIJ92" s="4"/>
      <c r="JIK92" s="4"/>
      <c r="JIL92" s="4"/>
      <c r="JIM92" s="4"/>
      <c r="JIN92" s="4"/>
      <c r="JIO92" s="4"/>
      <c r="JIP92" s="4"/>
      <c r="JIQ92" s="4"/>
      <c r="JIR92" s="4"/>
      <c r="JIS92" s="4"/>
      <c r="JIT92" s="4"/>
      <c r="JIU92" s="4"/>
      <c r="JIV92" s="4"/>
      <c r="JIW92" s="4"/>
      <c r="JIX92" s="4"/>
      <c r="JIY92" s="4"/>
      <c r="JIZ92" s="4"/>
      <c r="JJA92" s="4"/>
      <c r="JJB92" s="4"/>
      <c r="JJC92" s="4"/>
      <c r="JJD92" s="4"/>
      <c r="JJE92" s="4"/>
      <c r="JJF92" s="4"/>
      <c r="JJG92" s="4"/>
      <c r="JJH92" s="4"/>
      <c r="JJI92" s="4"/>
      <c r="JJJ92" s="4"/>
      <c r="JJK92" s="4"/>
      <c r="JJL92" s="4"/>
      <c r="JJM92" s="4"/>
      <c r="JJN92" s="4"/>
      <c r="JJO92" s="4"/>
      <c r="JJP92" s="4"/>
      <c r="JJQ92" s="4"/>
      <c r="JJR92" s="4"/>
      <c r="JJS92" s="4"/>
      <c r="JJT92" s="4"/>
      <c r="JJU92" s="4"/>
      <c r="JJV92" s="4"/>
      <c r="JJW92" s="4"/>
      <c r="JJX92" s="4"/>
      <c r="JJY92" s="4"/>
      <c r="JJZ92" s="4"/>
      <c r="JKA92" s="4"/>
      <c r="JKB92" s="4"/>
      <c r="JKC92" s="4"/>
      <c r="JKD92" s="4"/>
      <c r="JKE92" s="4"/>
      <c r="JKF92" s="4"/>
      <c r="JKG92" s="4"/>
      <c r="JKH92" s="4"/>
      <c r="JKI92" s="4"/>
      <c r="JKJ92" s="4"/>
      <c r="JKK92" s="4"/>
      <c r="JKL92" s="4"/>
      <c r="JKM92" s="4"/>
      <c r="JKN92" s="4"/>
      <c r="JKO92" s="4"/>
      <c r="JKP92" s="4"/>
      <c r="JKQ92" s="4"/>
      <c r="JKR92" s="4"/>
      <c r="JKS92" s="4"/>
      <c r="JKT92" s="4"/>
      <c r="JKU92" s="4"/>
      <c r="JKV92" s="4"/>
      <c r="JKW92" s="4"/>
      <c r="JKX92" s="4"/>
      <c r="JKY92" s="4"/>
      <c r="JKZ92" s="4"/>
      <c r="JLA92" s="4"/>
      <c r="JLB92" s="4"/>
      <c r="JLC92" s="4"/>
      <c r="JLD92" s="4"/>
      <c r="JLE92" s="4"/>
      <c r="JLF92" s="4"/>
      <c r="JLG92" s="4"/>
      <c r="JLH92" s="4"/>
      <c r="JLI92" s="4"/>
      <c r="JLJ92" s="4"/>
      <c r="JLK92" s="4"/>
      <c r="JLL92" s="4"/>
      <c r="JLM92" s="4"/>
      <c r="JLN92" s="4"/>
      <c r="JLO92" s="4"/>
      <c r="JLP92" s="4"/>
      <c r="JLQ92" s="4"/>
      <c r="JLR92" s="4"/>
      <c r="JLS92" s="4"/>
      <c r="JLT92" s="4"/>
      <c r="JLU92" s="4"/>
      <c r="JLV92" s="4"/>
      <c r="JLW92" s="4"/>
      <c r="JLX92" s="4"/>
      <c r="JLY92" s="4"/>
      <c r="JLZ92" s="4"/>
      <c r="JMA92" s="4"/>
      <c r="JMB92" s="4"/>
      <c r="JMC92" s="4"/>
      <c r="JMD92" s="4"/>
      <c r="JME92" s="4"/>
      <c r="JMF92" s="4"/>
      <c r="JMG92" s="4"/>
      <c r="JMH92" s="4"/>
      <c r="JMI92" s="4"/>
      <c r="JMJ92" s="4"/>
      <c r="JMK92" s="4"/>
      <c r="JML92" s="4"/>
      <c r="JMM92" s="4"/>
      <c r="JMN92" s="4"/>
      <c r="JMO92" s="4"/>
      <c r="JMP92" s="4"/>
      <c r="JMQ92" s="4"/>
      <c r="JMR92" s="4"/>
      <c r="JMS92" s="4"/>
      <c r="JMT92" s="4"/>
      <c r="JMU92" s="4"/>
      <c r="JMV92" s="4"/>
      <c r="JMW92" s="4"/>
      <c r="JMX92" s="4"/>
      <c r="JMY92" s="4"/>
      <c r="JMZ92" s="4"/>
      <c r="JNA92" s="4"/>
      <c r="JNB92" s="4"/>
      <c r="JNC92" s="4"/>
      <c r="JND92" s="4"/>
      <c r="JNE92" s="4"/>
      <c r="JNF92" s="4"/>
      <c r="JNG92" s="4"/>
      <c r="JNH92" s="4"/>
      <c r="JNI92" s="4"/>
      <c r="JNJ92" s="4"/>
      <c r="JNK92" s="4"/>
      <c r="JNL92" s="4"/>
      <c r="JNM92" s="4"/>
      <c r="JNN92" s="4"/>
      <c r="JNO92" s="4"/>
      <c r="JNP92" s="4"/>
      <c r="JNQ92" s="4"/>
      <c r="JNR92" s="4"/>
      <c r="JNS92" s="4"/>
      <c r="JNT92" s="4"/>
      <c r="JNU92" s="4"/>
      <c r="JNV92" s="4"/>
      <c r="JNW92" s="4"/>
      <c r="JNX92" s="4"/>
      <c r="JNY92" s="4"/>
      <c r="JNZ92" s="4"/>
      <c r="JOA92" s="4"/>
      <c r="JOB92" s="4"/>
      <c r="JOC92" s="4"/>
      <c r="JOD92" s="4"/>
      <c r="JOE92" s="4"/>
      <c r="JOF92" s="4"/>
      <c r="JOG92" s="4"/>
      <c r="JOH92" s="4"/>
      <c r="JOI92" s="4"/>
      <c r="JOJ92" s="4"/>
      <c r="JOK92" s="4"/>
      <c r="JOL92" s="4"/>
      <c r="JOM92" s="4"/>
      <c r="JON92" s="4"/>
      <c r="JOO92" s="4"/>
      <c r="JOP92" s="4"/>
      <c r="JOQ92" s="4"/>
      <c r="JOR92" s="4"/>
      <c r="JOS92" s="4"/>
      <c r="JOT92" s="4"/>
      <c r="JOU92" s="4"/>
      <c r="JOV92" s="4"/>
      <c r="JOW92" s="4"/>
      <c r="JOX92" s="4"/>
      <c r="JOY92" s="4"/>
      <c r="JOZ92" s="4"/>
      <c r="JPA92" s="4"/>
      <c r="JPB92" s="4"/>
      <c r="JPC92" s="4"/>
      <c r="JPD92" s="4"/>
      <c r="JPE92" s="4"/>
      <c r="JPF92" s="4"/>
      <c r="JPG92" s="4"/>
      <c r="JPH92" s="4"/>
      <c r="JPI92" s="4"/>
      <c r="JPJ92" s="4"/>
      <c r="JPK92" s="4"/>
      <c r="JPL92" s="4"/>
      <c r="JPM92" s="4"/>
      <c r="JPN92" s="4"/>
      <c r="JPO92" s="4"/>
      <c r="JPP92" s="4"/>
      <c r="JPQ92" s="4"/>
      <c r="JPR92" s="4"/>
      <c r="JPS92" s="4"/>
      <c r="JPT92" s="4"/>
      <c r="JPU92" s="4"/>
      <c r="JPV92" s="4"/>
      <c r="JPW92" s="4"/>
      <c r="JPX92" s="4"/>
      <c r="JPY92" s="4"/>
      <c r="JPZ92" s="4"/>
      <c r="JQA92" s="4"/>
      <c r="JQB92" s="4"/>
      <c r="JQC92" s="4"/>
      <c r="JQD92" s="4"/>
      <c r="JQE92" s="4"/>
      <c r="JQF92" s="4"/>
      <c r="JQG92" s="4"/>
      <c r="JQH92" s="4"/>
      <c r="JQI92" s="4"/>
      <c r="JQJ92" s="4"/>
      <c r="JQK92" s="4"/>
      <c r="JQL92" s="4"/>
      <c r="JQM92" s="4"/>
      <c r="JQN92" s="4"/>
      <c r="JQO92" s="4"/>
      <c r="JQP92" s="4"/>
      <c r="JQQ92" s="4"/>
      <c r="JQR92" s="4"/>
      <c r="JQS92" s="4"/>
      <c r="JQT92" s="4"/>
      <c r="JQU92" s="4"/>
      <c r="JQV92" s="4"/>
      <c r="JQW92" s="4"/>
      <c r="JQX92" s="4"/>
      <c r="JQY92" s="4"/>
      <c r="JQZ92" s="4"/>
      <c r="JRA92" s="4"/>
      <c r="JRB92" s="4"/>
      <c r="JRC92" s="4"/>
      <c r="JRD92" s="4"/>
      <c r="JRE92" s="4"/>
      <c r="JRF92" s="4"/>
      <c r="JRG92" s="4"/>
      <c r="JRH92" s="4"/>
      <c r="JRI92" s="4"/>
      <c r="JRJ92" s="4"/>
      <c r="JRK92" s="4"/>
      <c r="JRL92" s="4"/>
      <c r="JRM92" s="4"/>
      <c r="JRN92" s="4"/>
      <c r="JRO92" s="4"/>
      <c r="JRP92" s="4"/>
      <c r="JRQ92" s="4"/>
      <c r="JRR92" s="4"/>
      <c r="JRS92" s="4"/>
      <c r="JRT92" s="4"/>
      <c r="JRU92" s="4"/>
      <c r="JRV92" s="4"/>
      <c r="JRW92" s="4"/>
      <c r="JRX92" s="4"/>
      <c r="JRY92" s="4"/>
      <c r="JRZ92" s="4"/>
      <c r="JSA92" s="4"/>
      <c r="JSB92" s="4"/>
      <c r="JSC92" s="4"/>
      <c r="JSD92" s="4"/>
      <c r="JSE92" s="4"/>
      <c r="JSF92" s="4"/>
      <c r="JSG92" s="4"/>
      <c r="JSH92" s="4"/>
      <c r="JSI92" s="4"/>
      <c r="JSJ92" s="4"/>
      <c r="JSK92" s="4"/>
      <c r="JSL92" s="4"/>
      <c r="JSM92" s="4"/>
      <c r="JSN92" s="4"/>
      <c r="JSO92" s="4"/>
      <c r="JSP92" s="4"/>
      <c r="JSQ92" s="4"/>
      <c r="JSR92" s="4"/>
      <c r="JSS92" s="4"/>
      <c r="JST92" s="4"/>
      <c r="JSU92" s="4"/>
      <c r="JSV92" s="4"/>
      <c r="JSW92" s="4"/>
      <c r="JSX92" s="4"/>
      <c r="JSY92" s="4"/>
      <c r="JSZ92" s="4"/>
      <c r="JTA92" s="4"/>
      <c r="JTB92" s="4"/>
      <c r="JTC92" s="4"/>
      <c r="JTD92" s="4"/>
      <c r="JTE92" s="4"/>
      <c r="JTF92" s="4"/>
      <c r="JTG92" s="4"/>
      <c r="JTH92" s="4"/>
      <c r="JTI92" s="4"/>
      <c r="JTJ92" s="4"/>
      <c r="JTK92" s="4"/>
      <c r="JTL92" s="4"/>
      <c r="JTM92" s="4"/>
      <c r="JTN92" s="4"/>
      <c r="JTO92" s="4"/>
      <c r="JTP92" s="4"/>
      <c r="JTQ92" s="4"/>
      <c r="JTR92" s="4"/>
      <c r="JTS92" s="4"/>
      <c r="JTT92" s="4"/>
      <c r="JTU92" s="4"/>
      <c r="JTV92" s="4"/>
      <c r="JTW92" s="4"/>
      <c r="JTX92" s="4"/>
      <c r="JTY92" s="4"/>
      <c r="JTZ92" s="4"/>
      <c r="JUA92" s="4"/>
      <c r="JUB92" s="4"/>
      <c r="JUC92" s="4"/>
      <c r="JUD92" s="4"/>
      <c r="JUE92" s="4"/>
      <c r="JUF92" s="4"/>
      <c r="JUG92" s="4"/>
      <c r="JUH92" s="4"/>
      <c r="JUI92" s="4"/>
      <c r="JUJ92" s="4"/>
      <c r="JUK92" s="4"/>
      <c r="JUL92" s="4"/>
      <c r="JUM92" s="4"/>
      <c r="JUN92" s="4"/>
      <c r="JUO92" s="4"/>
      <c r="JUP92" s="4"/>
      <c r="JUQ92" s="4"/>
      <c r="JUR92" s="4"/>
      <c r="JUS92" s="4"/>
      <c r="JUT92" s="4"/>
      <c r="JUU92" s="4"/>
      <c r="JUV92" s="4"/>
      <c r="JUW92" s="4"/>
      <c r="JUX92" s="4"/>
      <c r="JUY92" s="4"/>
      <c r="JUZ92" s="4"/>
      <c r="JVA92" s="4"/>
      <c r="JVB92" s="4"/>
      <c r="JVC92" s="4"/>
      <c r="JVD92" s="4"/>
      <c r="JVE92" s="4"/>
      <c r="JVF92" s="4"/>
      <c r="JVG92" s="4"/>
      <c r="JVH92" s="4"/>
      <c r="JVI92" s="4"/>
      <c r="JVJ92" s="4"/>
      <c r="JVK92" s="4"/>
      <c r="JVL92" s="4"/>
      <c r="JVM92" s="4"/>
      <c r="JVN92" s="4"/>
      <c r="JVO92" s="4"/>
      <c r="JVP92" s="4"/>
      <c r="JVQ92" s="4"/>
      <c r="JVR92" s="4"/>
      <c r="JVS92" s="4"/>
      <c r="JVT92" s="4"/>
      <c r="JVU92" s="4"/>
      <c r="JVV92" s="4"/>
      <c r="JVW92" s="4"/>
      <c r="JVX92" s="4"/>
      <c r="JVY92" s="4"/>
      <c r="JVZ92" s="4"/>
      <c r="JWA92" s="4"/>
      <c r="JWB92" s="4"/>
      <c r="JWC92" s="4"/>
      <c r="JWD92" s="4"/>
      <c r="JWE92" s="4"/>
      <c r="JWF92" s="4"/>
      <c r="JWG92" s="4"/>
      <c r="JWH92" s="4"/>
      <c r="JWI92" s="4"/>
      <c r="JWJ92" s="4"/>
      <c r="JWK92" s="4"/>
      <c r="JWL92" s="4"/>
      <c r="JWM92" s="4"/>
      <c r="JWN92" s="4"/>
      <c r="JWO92" s="4"/>
      <c r="JWP92" s="4"/>
      <c r="JWQ92" s="4"/>
      <c r="JWR92" s="4"/>
      <c r="JWS92" s="4"/>
      <c r="JWT92" s="4"/>
      <c r="JWU92" s="4"/>
      <c r="JWV92" s="4"/>
      <c r="JWW92" s="4"/>
      <c r="JWX92" s="4"/>
      <c r="JWY92" s="4"/>
      <c r="JWZ92" s="4"/>
      <c r="JXA92" s="4"/>
      <c r="JXB92" s="4"/>
      <c r="JXC92" s="4"/>
      <c r="JXD92" s="4"/>
      <c r="JXE92" s="4"/>
      <c r="JXF92" s="4"/>
      <c r="JXG92" s="4"/>
      <c r="JXH92" s="4"/>
      <c r="JXI92" s="4"/>
      <c r="JXJ92" s="4"/>
      <c r="JXK92" s="4"/>
      <c r="JXL92" s="4"/>
      <c r="JXM92" s="4"/>
      <c r="JXN92" s="4"/>
      <c r="JXO92" s="4"/>
      <c r="JXP92" s="4"/>
      <c r="JXQ92" s="4"/>
      <c r="JXR92" s="4"/>
      <c r="JXS92" s="4"/>
      <c r="JXT92" s="4"/>
      <c r="JXU92" s="4"/>
      <c r="JXV92" s="4"/>
      <c r="JXW92" s="4"/>
      <c r="JXX92" s="4"/>
      <c r="JXY92" s="4"/>
      <c r="JXZ92" s="4"/>
      <c r="JYA92" s="4"/>
      <c r="JYB92" s="4"/>
      <c r="JYC92" s="4"/>
      <c r="JYD92" s="4"/>
      <c r="JYE92" s="4"/>
      <c r="JYF92" s="4"/>
      <c r="JYG92" s="4"/>
      <c r="JYH92" s="4"/>
      <c r="JYI92" s="4"/>
      <c r="JYJ92" s="4"/>
      <c r="JYK92" s="4"/>
      <c r="JYL92" s="4"/>
      <c r="JYM92" s="4"/>
      <c r="JYN92" s="4"/>
      <c r="JYO92" s="4"/>
      <c r="JYP92" s="4"/>
      <c r="JYQ92" s="4"/>
      <c r="JYR92" s="4"/>
      <c r="JYS92" s="4"/>
      <c r="JYT92" s="4"/>
      <c r="JYU92" s="4"/>
      <c r="JYV92" s="4"/>
      <c r="JYW92" s="4"/>
      <c r="JYX92" s="4"/>
      <c r="JYY92" s="4"/>
      <c r="JYZ92" s="4"/>
      <c r="JZA92" s="4"/>
      <c r="JZB92" s="4"/>
      <c r="JZC92" s="4"/>
      <c r="JZD92" s="4"/>
      <c r="JZE92" s="4"/>
      <c r="JZF92" s="4"/>
      <c r="JZG92" s="4"/>
      <c r="JZH92" s="4"/>
      <c r="JZI92" s="4"/>
      <c r="JZJ92" s="4"/>
      <c r="JZK92" s="4"/>
      <c r="JZL92" s="4"/>
      <c r="JZM92" s="4"/>
      <c r="JZN92" s="4"/>
      <c r="JZO92" s="4"/>
      <c r="JZP92" s="4"/>
      <c r="JZQ92" s="4"/>
      <c r="JZR92" s="4"/>
      <c r="JZS92" s="4"/>
      <c r="JZT92" s="4"/>
      <c r="JZU92" s="4"/>
      <c r="JZV92" s="4"/>
      <c r="JZW92" s="4"/>
      <c r="JZX92" s="4"/>
      <c r="JZY92" s="4"/>
      <c r="JZZ92" s="4"/>
      <c r="KAA92" s="4"/>
      <c r="KAB92" s="4"/>
      <c r="KAC92" s="4"/>
      <c r="KAD92" s="4"/>
      <c r="KAE92" s="4"/>
      <c r="KAF92" s="4"/>
      <c r="KAG92" s="4"/>
      <c r="KAH92" s="4"/>
      <c r="KAI92" s="4"/>
      <c r="KAJ92" s="4"/>
      <c r="KAK92" s="4"/>
      <c r="KAL92" s="4"/>
      <c r="KAM92" s="4"/>
      <c r="KAN92" s="4"/>
      <c r="KAO92" s="4"/>
      <c r="KAP92" s="4"/>
      <c r="KAQ92" s="4"/>
      <c r="KAR92" s="4"/>
      <c r="KAS92" s="4"/>
      <c r="KAT92" s="4"/>
      <c r="KAU92" s="4"/>
      <c r="KAV92" s="4"/>
      <c r="KAW92" s="4"/>
      <c r="KAX92" s="4"/>
      <c r="KAY92" s="4"/>
      <c r="KAZ92" s="4"/>
      <c r="KBA92" s="4"/>
      <c r="KBB92" s="4"/>
      <c r="KBC92" s="4"/>
      <c r="KBD92" s="4"/>
      <c r="KBE92" s="4"/>
      <c r="KBF92" s="4"/>
      <c r="KBG92" s="4"/>
      <c r="KBH92" s="4"/>
      <c r="KBI92" s="4"/>
      <c r="KBJ92" s="4"/>
      <c r="KBK92" s="4"/>
      <c r="KBL92" s="4"/>
      <c r="KBM92" s="4"/>
      <c r="KBN92" s="4"/>
      <c r="KBO92" s="4"/>
      <c r="KBP92" s="4"/>
      <c r="KBQ92" s="4"/>
      <c r="KBR92" s="4"/>
      <c r="KBS92" s="4"/>
      <c r="KBT92" s="4"/>
      <c r="KBU92" s="4"/>
      <c r="KBV92" s="4"/>
      <c r="KBW92" s="4"/>
      <c r="KBX92" s="4"/>
      <c r="KBY92" s="4"/>
      <c r="KBZ92" s="4"/>
      <c r="KCA92" s="4"/>
      <c r="KCB92" s="4"/>
      <c r="KCC92" s="4"/>
      <c r="KCD92" s="4"/>
      <c r="KCE92" s="4"/>
      <c r="KCF92" s="4"/>
      <c r="KCG92" s="4"/>
      <c r="KCH92" s="4"/>
      <c r="KCI92" s="4"/>
      <c r="KCJ92" s="4"/>
      <c r="KCK92" s="4"/>
      <c r="KCL92" s="4"/>
      <c r="KCM92" s="4"/>
      <c r="KCN92" s="4"/>
      <c r="KCO92" s="4"/>
      <c r="KCP92" s="4"/>
      <c r="KCQ92" s="4"/>
      <c r="KCR92" s="4"/>
      <c r="KCS92" s="4"/>
      <c r="KCT92" s="4"/>
      <c r="KCU92" s="4"/>
      <c r="KCV92" s="4"/>
      <c r="KCW92" s="4"/>
      <c r="KCX92" s="4"/>
      <c r="KCY92" s="4"/>
      <c r="KCZ92" s="4"/>
      <c r="KDA92" s="4"/>
      <c r="KDB92" s="4"/>
      <c r="KDC92" s="4"/>
      <c r="KDD92" s="4"/>
      <c r="KDE92" s="4"/>
      <c r="KDF92" s="4"/>
      <c r="KDG92" s="4"/>
      <c r="KDH92" s="4"/>
      <c r="KDI92" s="4"/>
      <c r="KDJ92" s="4"/>
      <c r="KDK92" s="4"/>
      <c r="KDL92" s="4"/>
      <c r="KDM92" s="4"/>
      <c r="KDN92" s="4"/>
      <c r="KDO92" s="4"/>
      <c r="KDP92" s="4"/>
      <c r="KDQ92" s="4"/>
      <c r="KDR92" s="4"/>
      <c r="KDS92" s="4"/>
      <c r="KDT92" s="4"/>
      <c r="KDU92" s="4"/>
      <c r="KDV92" s="4"/>
      <c r="KDW92" s="4"/>
      <c r="KDX92" s="4"/>
      <c r="KDY92" s="4"/>
      <c r="KDZ92" s="4"/>
      <c r="KEA92" s="4"/>
      <c r="KEB92" s="4"/>
      <c r="KEC92" s="4"/>
      <c r="KED92" s="4"/>
      <c r="KEE92" s="4"/>
      <c r="KEF92" s="4"/>
      <c r="KEG92" s="4"/>
      <c r="KEH92" s="4"/>
      <c r="KEI92" s="4"/>
      <c r="KEJ92" s="4"/>
      <c r="KEK92" s="4"/>
      <c r="KEL92" s="4"/>
      <c r="KEM92" s="4"/>
      <c r="KEN92" s="4"/>
      <c r="KEO92" s="4"/>
      <c r="KEP92" s="4"/>
      <c r="KEQ92" s="4"/>
      <c r="KER92" s="4"/>
      <c r="KES92" s="4"/>
      <c r="KET92" s="4"/>
      <c r="KEU92" s="4"/>
      <c r="KEV92" s="4"/>
      <c r="KEW92" s="4"/>
      <c r="KEX92" s="4"/>
      <c r="KEY92" s="4"/>
      <c r="KEZ92" s="4"/>
      <c r="KFA92" s="4"/>
      <c r="KFB92" s="4"/>
      <c r="KFC92" s="4"/>
      <c r="KFD92" s="4"/>
      <c r="KFE92" s="4"/>
      <c r="KFF92" s="4"/>
      <c r="KFG92" s="4"/>
      <c r="KFH92" s="4"/>
      <c r="KFI92" s="4"/>
      <c r="KFJ92" s="4"/>
      <c r="KFK92" s="4"/>
      <c r="KFL92" s="4"/>
      <c r="KFM92" s="4"/>
      <c r="KFN92" s="4"/>
      <c r="KFO92" s="4"/>
      <c r="KFP92" s="4"/>
      <c r="KFQ92" s="4"/>
      <c r="KFR92" s="4"/>
      <c r="KFS92" s="4"/>
      <c r="KFT92" s="4"/>
      <c r="KFU92" s="4"/>
      <c r="KFV92" s="4"/>
      <c r="KFW92" s="4"/>
      <c r="KFX92" s="4"/>
      <c r="KFY92" s="4"/>
      <c r="KFZ92" s="4"/>
      <c r="KGA92" s="4"/>
      <c r="KGB92" s="4"/>
      <c r="KGC92" s="4"/>
      <c r="KGD92" s="4"/>
      <c r="KGE92" s="4"/>
      <c r="KGF92" s="4"/>
      <c r="KGG92" s="4"/>
      <c r="KGH92" s="4"/>
      <c r="KGI92" s="4"/>
      <c r="KGJ92" s="4"/>
      <c r="KGK92" s="4"/>
      <c r="KGL92" s="4"/>
      <c r="KGM92" s="4"/>
      <c r="KGN92" s="4"/>
      <c r="KGO92" s="4"/>
      <c r="KGP92" s="4"/>
      <c r="KGQ92" s="4"/>
      <c r="KGR92" s="4"/>
      <c r="KGS92" s="4"/>
      <c r="KGT92" s="4"/>
      <c r="KGU92" s="4"/>
      <c r="KGV92" s="4"/>
      <c r="KGW92" s="4"/>
      <c r="KGX92" s="4"/>
      <c r="KGY92" s="4"/>
      <c r="KGZ92" s="4"/>
      <c r="KHA92" s="4"/>
      <c r="KHB92" s="4"/>
      <c r="KHC92" s="4"/>
      <c r="KHD92" s="4"/>
      <c r="KHE92" s="4"/>
      <c r="KHF92" s="4"/>
      <c r="KHG92" s="4"/>
      <c r="KHH92" s="4"/>
      <c r="KHI92" s="4"/>
      <c r="KHJ92" s="4"/>
      <c r="KHK92" s="4"/>
      <c r="KHL92" s="4"/>
      <c r="KHM92" s="4"/>
      <c r="KHN92" s="4"/>
      <c r="KHO92" s="4"/>
      <c r="KHP92" s="4"/>
      <c r="KHQ92" s="4"/>
      <c r="KHR92" s="4"/>
      <c r="KHS92" s="4"/>
      <c r="KHT92" s="4"/>
      <c r="KHU92" s="4"/>
      <c r="KHV92" s="4"/>
      <c r="KHW92" s="4"/>
      <c r="KHX92" s="4"/>
      <c r="KHY92" s="4"/>
      <c r="KHZ92" s="4"/>
      <c r="KIA92" s="4"/>
      <c r="KIB92" s="4"/>
      <c r="KIC92" s="4"/>
      <c r="KID92" s="4"/>
      <c r="KIE92" s="4"/>
      <c r="KIF92" s="4"/>
      <c r="KIG92" s="4"/>
      <c r="KIH92" s="4"/>
      <c r="KII92" s="4"/>
      <c r="KIJ92" s="4"/>
      <c r="KIK92" s="4"/>
      <c r="KIL92" s="4"/>
      <c r="KIM92" s="4"/>
      <c r="KIN92" s="4"/>
      <c r="KIO92" s="4"/>
      <c r="KIP92" s="4"/>
      <c r="KIQ92" s="4"/>
      <c r="KIR92" s="4"/>
      <c r="KIS92" s="4"/>
      <c r="KIT92" s="4"/>
      <c r="KIU92" s="4"/>
      <c r="KIV92" s="4"/>
      <c r="KIW92" s="4"/>
      <c r="KIX92" s="4"/>
      <c r="KIY92" s="4"/>
      <c r="KIZ92" s="4"/>
      <c r="KJA92" s="4"/>
      <c r="KJB92" s="4"/>
      <c r="KJC92" s="4"/>
      <c r="KJD92" s="4"/>
      <c r="KJE92" s="4"/>
      <c r="KJF92" s="4"/>
      <c r="KJG92" s="4"/>
      <c r="KJH92" s="4"/>
      <c r="KJI92" s="4"/>
      <c r="KJJ92" s="4"/>
      <c r="KJK92" s="4"/>
      <c r="KJL92" s="4"/>
      <c r="KJM92" s="4"/>
      <c r="KJN92" s="4"/>
      <c r="KJO92" s="4"/>
      <c r="KJP92" s="4"/>
      <c r="KJQ92" s="4"/>
      <c r="KJR92" s="4"/>
      <c r="KJS92" s="4"/>
      <c r="KJT92" s="4"/>
      <c r="KJU92" s="4"/>
      <c r="KJV92" s="4"/>
      <c r="KJW92" s="4"/>
      <c r="KJX92" s="4"/>
      <c r="KJY92" s="4"/>
      <c r="KJZ92" s="4"/>
      <c r="KKA92" s="4"/>
      <c r="KKB92" s="4"/>
      <c r="KKC92" s="4"/>
      <c r="KKD92" s="4"/>
      <c r="KKE92" s="4"/>
      <c r="KKF92" s="4"/>
      <c r="KKG92" s="4"/>
      <c r="KKH92" s="4"/>
      <c r="KKI92" s="4"/>
      <c r="KKJ92" s="4"/>
      <c r="KKK92" s="4"/>
      <c r="KKL92" s="4"/>
      <c r="KKM92" s="4"/>
      <c r="KKN92" s="4"/>
      <c r="KKO92" s="4"/>
      <c r="KKP92" s="4"/>
      <c r="KKQ92" s="4"/>
      <c r="KKR92" s="4"/>
      <c r="KKS92" s="4"/>
      <c r="KKT92" s="4"/>
      <c r="KKU92" s="4"/>
      <c r="KKV92" s="4"/>
      <c r="KKW92" s="4"/>
      <c r="KKX92" s="4"/>
      <c r="KKY92" s="4"/>
      <c r="KKZ92" s="4"/>
      <c r="KLA92" s="4"/>
      <c r="KLB92" s="4"/>
      <c r="KLC92" s="4"/>
      <c r="KLD92" s="4"/>
      <c r="KLE92" s="4"/>
      <c r="KLF92" s="4"/>
      <c r="KLG92" s="4"/>
      <c r="KLH92" s="4"/>
      <c r="KLI92" s="4"/>
      <c r="KLJ92" s="4"/>
      <c r="KLK92" s="4"/>
      <c r="KLL92" s="4"/>
      <c r="KLM92" s="4"/>
      <c r="KLN92" s="4"/>
      <c r="KLO92" s="4"/>
      <c r="KLP92" s="4"/>
      <c r="KLQ92" s="4"/>
      <c r="KLR92" s="4"/>
      <c r="KLS92" s="4"/>
      <c r="KLT92" s="4"/>
      <c r="KLU92" s="4"/>
      <c r="KLV92" s="4"/>
      <c r="KLW92" s="4"/>
      <c r="KLX92" s="4"/>
      <c r="KLY92" s="4"/>
      <c r="KLZ92" s="4"/>
      <c r="KMA92" s="4"/>
      <c r="KMB92" s="4"/>
      <c r="KMC92" s="4"/>
      <c r="KMD92" s="4"/>
      <c r="KME92" s="4"/>
      <c r="KMF92" s="4"/>
      <c r="KMG92" s="4"/>
      <c r="KMH92" s="4"/>
      <c r="KMI92" s="4"/>
      <c r="KMJ92" s="4"/>
      <c r="KMK92" s="4"/>
      <c r="KML92" s="4"/>
      <c r="KMM92" s="4"/>
      <c r="KMN92" s="4"/>
      <c r="KMO92" s="4"/>
      <c r="KMP92" s="4"/>
      <c r="KMQ92" s="4"/>
      <c r="KMR92" s="4"/>
      <c r="KMS92" s="4"/>
      <c r="KMT92" s="4"/>
      <c r="KMU92" s="4"/>
      <c r="KMV92" s="4"/>
      <c r="KMW92" s="4"/>
      <c r="KMX92" s="4"/>
      <c r="KMY92" s="4"/>
      <c r="KMZ92" s="4"/>
      <c r="KNA92" s="4"/>
      <c r="KNB92" s="4"/>
      <c r="KNC92" s="4"/>
      <c r="KND92" s="4"/>
      <c r="KNE92" s="4"/>
      <c r="KNF92" s="4"/>
      <c r="KNG92" s="4"/>
      <c r="KNH92" s="4"/>
      <c r="KNI92" s="4"/>
      <c r="KNJ92" s="4"/>
      <c r="KNK92" s="4"/>
      <c r="KNL92" s="4"/>
      <c r="KNM92" s="4"/>
      <c r="KNN92" s="4"/>
      <c r="KNO92" s="4"/>
      <c r="KNP92" s="4"/>
      <c r="KNQ92" s="4"/>
      <c r="KNR92" s="4"/>
      <c r="KNS92" s="4"/>
      <c r="KNT92" s="4"/>
      <c r="KNU92" s="4"/>
      <c r="KNV92" s="4"/>
      <c r="KNW92" s="4"/>
      <c r="KNX92" s="4"/>
      <c r="KNY92" s="4"/>
      <c r="KNZ92" s="4"/>
      <c r="KOA92" s="4"/>
      <c r="KOB92" s="4"/>
      <c r="KOC92" s="4"/>
      <c r="KOD92" s="4"/>
      <c r="KOE92" s="4"/>
      <c r="KOF92" s="4"/>
      <c r="KOG92" s="4"/>
      <c r="KOH92" s="4"/>
      <c r="KOI92" s="4"/>
      <c r="KOJ92" s="4"/>
      <c r="KOK92" s="4"/>
      <c r="KOL92" s="4"/>
      <c r="KOM92" s="4"/>
      <c r="KON92" s="4"/>
      <c r="KOO92" s="4"/>
      <c r="KOP92" s="4"/>
      <c r="KOQ92" s="4"/>
      <c r="KOR92" s="4"/>
      <c r="KOS92" s="4"/>
      <c r="KOT92" s="4"/>
      <c r="KOU92" s="4"/>
      <c r="KOV92" s="4"/>
      <c r="KOW92" s="4"/>
      <c r="KOX92" s="4"/>
      <c r="KOY92" s="4"/>
      <c r="KOZ92" s="4"/>
      <c r="KPA92" s="4"/>
      <c r="KPB92" s="4"/>
      <c r="KPC92" s="4"/>
      <c r="KPD92" s="4"/>
      <c r="KPE92" s="4"/>
      <c r="KPF92" s="4"/>
      <c r="KPG92" s="4"/>
      <c r="KPH92" s="4"/>
      <c r="KPI92" s="4"/>
      <c r="KPJ92" s="4"/>
      <c r="KPK92" s="4"/>
      <c r="KPL92" s="4"/>
      <c r="KPM92" s="4"/>
      <c r="KPN92" s="4"/>
      <c r="KPO92" s="4"/>
      <c r="KPP92" s="4"/>
      <c r="KPQ92" s="4"/>
      <c r="KPR92" s="4"/>
      <c r="KPS92" s="4"/>
      <c r="KPT92" s="4"/>
      <c r="KPU92" s="4"/>
      <c r="KPV92" s="4"/>
      <c r="KPW92" s="4"/>
      <c r="KPX92" s="4"/>
      <c r="KPY92" s="4"/>
      <c r="KPZ92" s="4"/>
      <c r="KQA92" s="4"/>
      <c r="KQB92" s="4"/>
      <c r="KQC92" s="4"/>
      <c r="KQD92" s="4"/>
      <c r="KQE92" s="4"/>
      <c r="KQF92" s="4"/>
      <c r="KQG92" s="4"/>
      <c r="KQH92" s="4"/>
      <c r="KQI92" s="4"/>
      <c r="KQJ92" s="4"/>
      <c r="KQK92" s="4"/>
      <c r="KQL92" s="4"/>
      <c r="KQM92" s="4"/>
      <c r="KQN92" s="4"/>
      <c r="KQO92" s="4"/>
      <c r="KQP92" s="4"/>
      <c r="KQQ92" s="4"/>
      <c r="KQR92" s="4"/>
      <c r="KQS92" s="4"/>
      <c r="KQT92" s="4"/>
      <c r="KQU92" s="4"/>
      <c r="KQV92" s="4"/>
      <c r="KQW92" s="4"/>
      <c r="KQX92" s="4"/>
      <c r="KQY92" s="4"/>
      <c r="KQZ92" s="4"/>
      <c r="KRA92" s="4"/>
      <c r="KRB92" s="4"/>
      <c r="KRC92" s="4"/>
      <c r="KRD92" s="4"/>
      <c r="KRE92" s="4"/>
      <c r="KRF92" s="4"/>
      <c r="KRG92" s="4"/>
      <c r="KRH92" s="4"/>
      <c r="KRI92" s="4"/>
      <c r="KRJ92" s="4"/>
      <c r="KRK92" s="4"/>
      <c r="KRL92" s="4"/>
      <c r="KRM92" s="4"/>
      <c r="KRN92" s="4"/>
      <c r="KRO92" s="4"/>
      <c r="KRP92" s="4"/>
      <c r="KRQ92" s="4"/>
      <c r="KRR92" s="4"/>
      <c r="KRS92" s="4"/>
      <c r="KRT92" s="4"/>
      <c r="KRU92" s="4"/>
      <c r="KRV92" s="4"/>
      <c r="KRW92" s="4"/>
      <c r="KRX92" s="4"/>
      <c r="KRY92" s="4"/>
      <c r="KRZ92" s="4"/>
      <c r="KSA92" s="4"/>
      <c r="KSB92" s="4"/>
      <c r="KSC92" s="4"/>
      <c r="KSD92" s="4"/>
      <c r="KSE92" s="4"/>
      <c r="KSF92" s="4"/>
      <c r="KSG92" s="4"/>
      <c r="KSH92" s="4"/>
      <c r="KSI92" s="4"/>
      <c r="KSJ92" s="4"/>
      <c r="KSK92" s="4"/>
      <c r="KSL92" s="4"/>
      <c r="KSM92" s="4"/>
      <c r="KSN92" s="4"/>
      <c r="KSO92" s="4"/>
      <c r="KSP92" s="4"/>
      <c r="KSQ92" s="4"/>
      <c r="KSR92" s="4"/>
      <c r="KSS92" s="4"/>
      <c r="KST92" s="4"/>
      <c r="KSU92" s="4"/>
      <c r="KSV92" s="4"/>
      <c r="KSW92" s="4"/>
      <c r="KSX92" s="4"/>
      <c r="KSY92" s="4"/>
      <c r="KSZ92" s="4"/>
      <c r="KTA92" s="4"/>
      <c r="KTB92" s="4"/>
      <c r="KTC92" s="4"/>
      <c r="KTD92" s="4"/>
      <c r="KTE92" s="4"/>
      <c r="KTF92" s="4"/>
      <c r="KTG92" s="4"/>
      <c r="KTH92" s="4"/>
      <c r="KTI92" s="4"/>
      <c r="KTJ92" s="4"/>
      <c r="KTK92" s="4"/>
      <c r="KTL92" s="4"/>
      <c r="KTM92" s="4"/>
      <c r="KTN92" s="4"/>
      <c r="KTO92" s="4"/>
      <c r="KTP92" s="4"/>
      <c r="KTQ92" s="4"/>
      <c r="KTR92" s="4"/>
      <c r="KTS92" s="4"/>
      <c r="KTT92" s="4"/>
      <c r="KTU92" s="4"/>
      <c r="KTV92" s="4"/>
      <c r="KTW92" s="4"/>
      <c r="KTX92" s="4"/>
      <c r="KTY92" s="4"/>
      <c r="KTZ92" s="4"/>
      <c r="KUA92" s="4"/>
      <c r="KUB92" s="4"/>
      <c r="KUC92" s="4"/>
      <c r="KUD92" s="4"/>
      <c r="KUE92" s="4"/>
      <c r="KUF92" s="4"/>
      <c r="KUG92" s="4"/>
      <c r="KUH92" s="4"/>
      <c r="KUI92" s="4"/>
      <c r="KUJ92" s="4"/>
      <c r="KUK92" s="4"/>
      <c r="KUL92" s="4"/>
      <c r="KUM92" s="4"/>
      <c r="KUN92" s="4"/>
      <c r="KUO92" s="4"/>
      <c r="KUP92" s="4"/>
      <c r="KUQ92" s="4"/>
      <c r="KUR92" s="4"/>
      <c r="KUS92" s="4"/>
      <c r="KUT92" s="4"/>
      <c r="KUU92" s="4"/>
      <c r="KUV92" s="4"/>
      <c r="KUW92" s="4"/>
      <c r="KUX92" s="4"/>
      <c r="KUY92" s="4"/>
      <c r="KUZ92" s="4"/>
      <c r="KVA92" s="4"/>
      <c r="KVB92" s="4"/>
      <c r="KVC92" s="4"/>
      <c r="KVD92" s="4"/>
      <c r="KVE92" s="4"/>
      <c r="KVF92" s="4"/>
      <c r="KVG92" s="4"/>
      <c r="KVH92" s="4"/>
      <c r="KVI92" s="4"/>
      <c r="KVJ92" s="4"/>
      <c r="KVK92" s="4"/>
      <c r="KVL92" s="4"/>
      <c r="KVM92" s="4"/>
      <c r="KVN92" s="4"/>
      <c r="KVO92" s="4"/>
      <c r="KVP92" s="4"/>
      <c r="KVQ92" s="4"/>
      <c r="KVR92" s="4"/>
      <c r="KVS92" s="4"/>
      <c r="KVT92" s="4"/>
      <c r="KVU92" s="4"/>
      <c r="KVV92" s="4"/>
      <c r="KVW92" s="4"/>
      <c r="KVX92" s="4"/>
      <c r="KVY92" s="4"/>
      <c r="KVZ92" s="4"/>
      <c r="KWA92" s="4"/>
      <c r="KWB92" s="4"/>
      <c r="KWC92" s="4"/>
      <c r="KWD92" s="4"/>
      <c r="KWE92" s="4"/>
      <c r="KWF92" s="4"/>
      <c r="KWG92" s="4"/>
      <c r="KWH92" s="4"/>
      <c r="KWI92" s="4"/>
      <c r="KWJ92" s="4"/>
      <c r="KWK92" s="4"/>
      <c r="KWL92" s="4"/>
      <c r="KWM92" s="4"/>
      <c r="KWN92" s="4"/>
      <c r="KWO92" s="4"/>
      <c r="KWP92" s="4"/>
      <c r="KWQ92" s="4"/>
      <c r="KWR92" s="4"/>
      <c r="KWS92" s="4"/>
      <c r="KWT92" s="4"/>
      <c r="KWU92" s="4"/>
      <c r="KWV92" s="4"/>
      <c r="KWW92" s="4"/>
      <c r="KWX92" s="4"/>
      <c r="KWY92" s="4"/>
      <c r="KWZ92" s="4"/>
      <c r="KXA92" s="4"/>
      <c r="KXB92" s="4"/>
      <c r="KXC92" s="4"/>
      <c r="KXD92" s="4"/>
      <c r="KXE92" s="4"/>
      <c r="KXF92" s="4"/>
      <c r="KXG92" s="4"/>
      <c r="KXH92" s="4"/>
      <c r="KXI92" s="4"/>
      <c r="KXJ92" s="4"/>
      <c r="KXK92" s="4"/>
      <c r="KXL92" s="4"/>
      <c r="KXM92" s="4"/>
      <c r="KXN92" s="4"/>
      <c r="KXO92" s="4"/>
      <c r="KXP92" s="4"/>
      <c r="KXQ92" s="4"/>
      <c r="KXR92" s="4"/>
      <c r="KXS92" s="4"/>
      <c r="KXT92" s="4"/>
      <c r="KXU92" s="4"/>
      <c r="KXV92" s="4"/>
      <c r="KXW92" s="4"/>
      <c r="KXX92" s="4"/>
      <c r="KXY92" s="4"/>
      <c r="KXZ92" s="4"/>
      <c r="KYA92" s="4"/>
      <c r="KYB92" s="4"/>
      <c r="KYC92" s="4"/>
      <c r="KYD92" s="4"/>
      <c r="KYE92" s="4"/>
      <c r="KYF92" s="4"/>
      <c r="KYG92" s="4"/>
      <c r="KYH92" s="4"/>
      <c r="KYI92" s="4"/>
      <c r="KYJ92" s="4"/>
      <c r="KYK92" s="4"/>
      <c r="KYL92" s="4"/>
      <c r="KYM92" s="4"/>
      <c r="KYN92" s="4"/>
      <c r="KYO92" s="4"/>
      <c r="KYP92" s="4"/>
      <c r="KYQ92" s="4"/>
      <c r="KYR92" s="4"/>
      <c r="KYS92" s="4"/>
      <c r="KYT92" s="4"/>
      <c r="KYU92" s="4"/>
      <c r="KYV92" s="4"/>
      <c r="KYW92" s="4"/>
      <c r="KYX92" s="4"/>
      <c r="KYY92" s="4"/>
      <c r="KYZ92" s="4"/>
      <c r="KZA92" s="4"/>
      <c r="KZB92" s="4"/>
      <c r="KZC92" s="4"/>
      <c r="KZD92" s="4"/>
      <c r="KZE92" s="4"/>
      <c r="KZF92" s="4"/>
      <c r="KZG92" s="4"/>
      <c r="KZH92" s="4"/>
      <c r="KZI92" s="4"/>
      <c r="KZJ92" s="4"/>
      <c r="KZK92" s="4"/>
      <c r="KZL92" s="4"/>
      <c r="KZM92" s="4"/>
      <c r="KZN92" s="4"/>
      <c r="KZO92" s="4"/>
      <c r="KZP92" s="4"/>
      <c r="KZQ92" s="4"/>
      <c r="KZR92" s="4"/>
      <c r="KZS92" s="4"/>
      <c r="KZT92" s="4"/>
      <c r="KZU92" s="4"/>
      <c r="KZV92" s="4"/>
      <c r="KZW92" s="4"/>
      <c r="KZX92" s="4"/>
      <c r="KZY92" s="4"/>
      <c r="KZZ92" s="4"/>
      <c r="LAA92" s="4"/>
      <c r="LAB92" s="4"/>
      <c r="LAC92" s="4"/>
      <c r="LAD92" s="4"/>
      <c r="LAE92" s="4"/>
      <c r="LAF92" s="4"/>
      <c r="LAG92" s="4"/>
      <c r="LAH92" s="4"/>
      <c r="LAI92" s="4"/>
      <c r="LAJ92" s="4"/>
      <c r="LAK92" s="4"/>
      <c r="LAL92" s="4"/>
      <c r="LAM92" s="4"/>
      <c r="LAN92" s="4"/>
      <c r="LAO92" s="4"/>
      <c r="LAP92" s="4"/>
      <c r="LAQ92" s="4"/>
      <c r="LAR92" s="4"/>
      <c r="LAS92" s="4"/>
      <c r="LAT92" s="4"/>
      <c r="LAU92" s="4"/>
      <c r="LAV92" s="4"/>
      <c r="LAW92" s="4"/>
      <c r="LAX92" s="4"/>
      <c r="LAY92" s="4"/>
      <c r="LAZ92" s="4"/>
      <c r="LBA92" s="4"/>
      <c r="LBB92" s="4"/>
      <c r="LBC92" s="4"/>
      <c r="LBD92" s="4"/>
      <c r="LBE92" s="4"/>
      <c r="LBF92" s="4"/>
      <c r="LBG92" s="4"/>
      <c r="LBH92" s="4"/>
      <c r="LBI92" s="4"/>
      <c r="LBJ92" s="4"/>
      <c r="LBK92" s="4"/>
      <c r="LBL92" s="4"/>
      <c r="LBM92" s="4"/>
      <c r="LBN92" s="4"/>
      <c r="LBO92" s="4"/>
      <c r="LBP92" s="4"/>
      <c r="LBQ92" s="4"/>
      <c r="LBR92" s="4"/>
      <c r="LBS92" s="4"/>
      <c r="LBT92" s="4"/>
      <c r="LBU92" s="4"/>
      <c r="LBV92" s="4"/>
      <c r="LBW92" s="4"/>
      <c r="LBX92" s="4"/>
      <c r="LBY92" s="4"/>
      <c r="LBZ92" s="4"/>
      <c r="LCA92" s="4"/>
      <c r="LCB92" s="4"/>
      <c r="LCC92" s="4"/>
      <c r="LCD92" s="4"/>
      <c r="LCE92" s="4"/>
      <c r="LCF92" s="4"/>
      <c r="LCG92" s="4"/>
      <c r="LCH92" s="4"/>
      <c r="LCI92" s="4"/>
      <c r="LCJ92" s="4"/>
      <c r="LCK92" s="4"/>
      <c r="LCL92" s="4"/>
      <c r="LCM92" s="4"/>
      <c r="LCN92" s="4"/>
      <c r="LCO92" s="4"/>
      <c r="LCP92" s="4"/>
      <c r="LCQ92" s="4"/>
      <c r="LCR92" s="4"/>
      <c r="LCS92" s="4"/>
      <c r="LCT92" s="4"/>
      <c r="LCU92" s="4"/>
      <c r="LCV92" s="4"/>
      <c r="LCW92" s="4"/>
      <c r="LCX92" s="4"/>
      <c r="LCY92" s="4"/>
      <c r="LCZ92" s="4"/>
      <c r="LDA92" s="4"/>
      <c r="LDB92" s="4"/>
      <c r="LDC92" s="4"/>
      <c r="LDD92" s="4"/>
      <c r="LDE92" s="4"/>
      <c r="LDF92" s="4"/>
      <c r="LDG92" s="4"/>
      <c r="LDH92" s="4"/>
      <c r="LDI92" s="4"/>
      <c r="LDJ92" s="4"/>
      <c r="LDK92" s="4"/>
      <c r="LDL92" s="4"/>
      <c r="LDM92" s="4"/>
      <c r="LDN92" s="4"/>
      <c r="LDO92" s="4"/>
      <c r="LDP92" s="4"/>
      <c r="LDQ92" s="4"/>
      <c r="LDR92" s="4"/>
      <c r="LDS92" s="4"/>
      <c r="LDT92" s="4"/>
      <c r="LDU92" s="4"/>
      <c r="LDV92" s="4"/>
      <c r="LDW92" s="4"/>
      <c r="LDX92" s="4"/>
      <c r="LDY92" s="4"/>
      <c r="LDZ92" s="4"/>
      <c r="LEA92" s="4"/>
      <c r="LEB92" s="4"/>
      <c r="LEC92" s="4"/>
      <c r="LED92" s="4"/>
      <c r="LEE92" s="4"/>
      <c r="LEF92" s="4"/>
      <c r="LEG92" s="4"/>
      <c r="LEH92" s="4"/>
      <c r="LEI92" s="4"/>
      <c r="LEJ92" s="4"/>
      <c r="LEK92" s="4"/>
      <c r="LEL92" s="4"/>
      <c r="LEM92" s="4"/>
      <c r="LEN92" s="4"/>
      <c r="LEO92" s="4"/>
      <c r="LEP92" s="4"/>
      <c r="LEQ92" s="4"/>
      <c r="LER92" s="4"/>
      <c r="LES92" s="4"/>
      <c r="LET92" s="4"/>
      <c r="LEU92" s="4"/>
      <c r="LEV92" s="4"/>
      <c r="LEW92" s="4"/>
      <c r="LEX92" s="4"/>
      <c r="LEY92" s="4"/>
      <c r="LEZ92" s="4"/>
      <c r="LFA92" s="4"/>
      <c r="LFB92" s="4"/>
      <c r="LFC92" s="4"/>
      <c r="LFD92" s="4"/>
      <c r="LFE92" s="4"/>
      <c r="LFF92" s="4"/>
      <c r="LFG92" s="4"/>
      <c r="LFH92" s="4"/>
      <c r="LFI92" s="4"/>
      <c r="LFJ92" s="4"/>
      <c r="LFK92" s="4"/>
      <c r="LFL92" s="4"/>
      <c r="LFM92" s="4"/>
      <c r="LFN92" s="4"/>
      <c r="LFO92" s="4"/>
      <c r="LFP92" s="4"/>
      <c r="LFQ92" s="4"/>
      <c r="LFR92" s="4"/>
      <c r="LFS92" s="4"/>
      <c r="LFT92" s="4"/>
      <c r="LFU92" s="4"/>
      <c r="LFV92" s="4"/>
      <c r="LFW92" s="4"/>
      <c r="LFX92" s="4"/>
      <c r="LFY92" s="4"/>
      <c r="LFZ92" s="4"/>
      <c r="LGA92" s="4"/>
      <c r="LGB92" s="4"/>
      <c r="LGC92" s="4"/>
      <c r="LGD92" s="4"/>
      <c r="LGE92" s="4"/>
      <c r="LGF92" s="4"/>
      <c r="LGG92" s="4"/>
      <c r="LGH92" s="4"/>
      <c r="LGI92" s="4"/>
      <c r="LGJ92" s="4"/>
      <c r="LGK92" s="4"/>
      <c r="LGL92" s="4"/>
      <c r="LGM92" s="4"/>
      <c r="LGN92" s="4"/>
      <c r="LGO92" s="4"/>
      <c r="LGP92" s="4"/>
      <c r="LGQ92" s="4"/>
      <c r="LGR92" s="4"/>
      <c r="LGS92" s="4"/>
      <c r="LGT92" s="4"/>
      <c r="LGU92" s="4"/>
      <c r="LGV92" s="4"/>
      <c r="LGW92" s="4"/>
      <c r="LGX92" s="4"/>
      <c r="LGY92" s="4"/>
      <c r="LGZ92" s="4"/>
      <c r="LHA92" s="4"/>
      <c r="LHB92" s="4"/>
      <c r="LHC92" s="4"/>
      <c r="LHD92" s="4"/>
      <c r="LHE92" s="4"/>
      <c r="LHF92" s="4"/>
      <c r="LHG92" s="4"/>
      <c r="LHH92" s="4"/>
      <c r="LHI92" s="4"/>
      <c r="LHJ92" s="4"/>
      <c r="LHK92" s="4"/>
      <c r="LHL92" s="4"/>
      <c r="LHM92" s="4"/>
      <c r="LHN92" s="4"/>
      <c r="LHO92" s="4"/>
      <c r="LHP92" s="4"/>
      <c r="LHQ92" s="4"/>
      <c r="LHR92" s="4"/>
      <c r="LHS92" s="4"/>
      <c r="LHT92" s="4"/>
      <c r="LHU92" s="4"/>
      <c r="LHV92" s="4"/>
      <c r="LHW92" s="4"/>
      <c r="LHX92" s="4"/>
      <c r="LHY92" s="4"/>
      <c r="LHZ92" s="4"/>
      <c r="LIA92" s="4"/>
      <c r="LIB92" s="4"/>
      <c r="LIC92" s="4"/>
      <c r="LID92" s="4"/>
      <c r="LIE92" s="4"/>
      <c r="LIF92" s="4"/>
      <c r="LIG92" s="4"/>
      <c r="LIH92" s="4"/>
      <c r="LII92" s="4"/>
      <c r="LIJ92" s="4"/>
      <c r="LIK92" s="4"/>
      <c r="LIL92" s="4"/>
      <c r="LIM92" s="4"/>
      <c r="LIN92" s="4"/>
      <c r="LIO92" s="4"/>
      <c r="LIP92" s="4"/>
      <c r="LIQ92" s="4"/>
      <c r="LIR92" s="4"/>
      <c r="LIS92" s="4"/>
      <c r="LIT92" s="4"/>
      <c r="LIU92" s="4"/>
      <c r="LIV92" s="4"/>
      <c r="LIW92" s="4"/>
      <c r="LIX92" s="4"/>
      <c r="LIY92" s="4"/>
      <c r="LIZ92" s="4"/>
      <c r="LJA92" s="4"/>
      <c r="LJB92" s="4"/>
      <c r="LJC92" s="4"/>
      <c r="LJD92" s="4"/>
      <c r="LJE92" s="4"/>
      <c r="LJF92" s="4"/>
      <c r="LJG92" s="4"/>
      <c r="LJH92" s="4"/>
      <c r="LJI92" s="4"/>
      <c r="LJJ92" s="4"/>
      <c r="LJK92" s="4"/>
      <c r="LJL92" s="4"/>
      <c r="LJM92" s="4"/>
      <c r="LJN92" s="4"/>
      <c r="LJO92" s="4"/>
      <c r="LJP92" s="4"/>
      <c r="LJQ92" s="4"/>
      <c r="LJR92" s="4"/>
      <c r="LJS92" s="4"/>
      <c r="LJT92" s="4"/>
      <c r="LJU92" s="4"/>
      <c r="LJV92" s="4"/>
      <c r="LJW92" s="4"/>
      <c r="LJX92" s="4"/>
      <c r="LJY92" s="4"/>
      <c r="LJZ92" s="4"/>
      <c r="LKA92" s="4"/>
      <c r="LKB92" s="4"/>
      <c r="LKC92" s="4"/>
      <c r="LKD92" s="4"/>
      <c r="LKE92" s="4"/>
      <c r="LKF92" s="4"/>
      <c r="LKG92" s="4"/>
      <c r="LKH92" s="4"/>
      <c r="LKI92" s="4"/>
      <c r="LKJ92" s="4"/>
      <c r="LKK92" s="4"/>
      <c r="LKL92" s="4"/>
      <c r="LKM92" s="4"/>
      <c r="LKN92" s="4"/>
      <c r="LKO92" s="4"/>
      <c r="LKP92" s="4"/>
      <c r="LKQ92" s="4"/>
      <c r="LKR92" s="4"/>
      <c r="LKS92" s="4"/>
      <c r="LKT92" s="4"/>
      <c r="LKU92" s="4"/>
      <c r="LKV92" s="4"/>
      <c r="LKW92" s="4"/>
      <c r="LKX92" s="4"/>
      <c r="LKY92" s="4"/>
      <c r="LKZ92" s="4"/>
      <c r="LLA92" s="4"/>
      <c r="LLB92" s="4"/>
      <c r="LLC92" s="4"/>
      <c r="LLD92" s="4"/>
      <c r="LLE92" s="4"/>
      <c r="LLF92" s="4"/>
      <c r="LLG92" s="4"/>
      <c r="LLH92" s="4"/>
      <c r="LLI92" s="4"/>
      <c r="LLJ92" s="4"/>
      <c r="LLK92" s="4"/>
      <c r="LLL92" s="4"/>
      <c r="LLM92" s="4"/>
      <c r="LLN92" s="4"/>
      <c r="LLO92" s="4"/>
      <c r="LLP92" s="4"/>
      <c r="LLQ92" s="4"/>
      <c r="LLR92" s="4"/>
      <c r="LLS92" s="4"/>
      <c r="LLT92" s="4"/>
      <c r="LLU92" s="4"/>
      <c r="LLV92" s="4"/>
      <c r="LLW92" s="4"/>
      <c r="LLX92" s="4"/>
      <c r="LLY92" s="4"/>
      <c r="LLZ92" s="4"/>
      <c r="LMA92" s="4"/>
      <c r="LMB92" s="4"/>
      <c r="LMC92" s="4"/>
      <c r="LMD92" s="4"/>
      <c r="LME92" s="4"/>
      <c r="LMF92" s="4"/>
      <c r="LMG92" s="4"/>
      <c r="LMH92" s="4"/>
      <c r="LMI92" s="4"/>
      <c r="LMJ92" s="4"/>
      <c r="LMK92" s="4"/>
      <c r="LML92" s="4"/>
      <c r="LMM92" s="4"/>
      <c r="LMN92" s="4"/>
      <c r="LMO92" s="4"/>
      <c r="LMP92" s="4"/>
      <c r="LMQ92" s="4"/>
      <c r="LMR92" s="4"/>
      <c r="LMS92" s="4"/>
      <c r="LMT92" s="4"/>
      <c r="LMU92" s="4"/>
      <c r="LMV92" s="4"/>
      <c r="LMW92" s="4"/>
      <c r="LMX92" s="4"/>
      <c r="LMY92" s="4"/>
      <c r="LMZ92" s="4"/>
      <c r="LNA92" s="4"/>
      <c r="LNB92" s="4"/>
      <c r="LNC92" s="4"/>
      <c r="LND92" s="4"/>
      <c r="LNE92" s="4"/>
      <c r="LNF92" s="4"/>
      <c r="LNG92" s="4"/>
      <c r="LNH92" s="4"/>
      <c r="LNI92" s="4"/>
      <c r="LNJ92" s="4"/>
      <c r="LNK92" s="4"/>
      <c r="LNL92" s="4"/>
      <c r="LNM92" s="4"/>
      <c r="LNN92" s="4"/>
      <c r="LNO92" s="4"/>
      <c r="LNP92" s="4"/>
      <c r="LNQ92" s="4"/>
      <c r="LNR92" s="4"/>
      <c r="LNS92" s="4"/>
      <c r="LNT92" s="4"/>
      <c r="LNU92" s="4"/>
      <c r="LNV92" s="4"/>
      <c r="LNW92" s="4"/>
      <c r="LNX92" s="4"/>
      <c r="LNY92" s="4"/>
      <c r="LNZ92" s="4"/>
      <c r="LOA92" s="4"/>
      <c r="LOB92" s="4"/>
      <c r="LOC92" s="4"/>
      <c r="LOD92" s="4"/>
      <c r="LOE92" s="4"/>
      <c r="LOF92" s="4"/>
      <c r="LOG92" s="4"/>
      <c r="LOH92" s="4"/>
      <c r="LOI92" s="4"/>
      <c r="LOJ92" s="4"/>
      <c r="LOK92" s="4"/>
      <c r="LOL92" s="4"/>
      <c r="LOM92" s="4"/>
      <c r="LON92" s="4"/>
      <c r="LOO92" s="4"/>
      <c r="LOP92" s="4"/>
      <c r="LOQ92" s="4"/>
      <c r="LOR92" s="4"/>
      <c r="LOS92" s="4"/>
      <c r="LOT92" s="4"/>
      <c r="LOU92" s="4"/>
      <c r="LOV92" s="4"/>
      <c r="LOW92" s="4"/>
      <c r="LOX92" s="4"/>
      <c r="LOY92" s="4"/>
      <c r="LOZ92" s="4"/>
      <c r="LPA92" s="4"/>
      <c r="LPB92" s="4"/>
      <c r="LPC92" s="4"/>
      <c r="LPD92" s="4"/>
      <c r="LPE92" s="4"/>
      <c r="LPF92" s="4"/>
      <c r="LPG92" s="4"/>
      <c r="LPH92" s="4"/>
      <c r="LPI92" s="4"/>
      <c r="LPJ92" s="4"/>
      <c r="LPK92" s="4"/>
      <c r="LPL92" s="4"/>
      <c r="LPM92" s="4"/>
      <c r="LPN92" s="4"/>
      <c r="LPO92" s="4"/>
      <c r="LPP92" s="4"/>
      <c r="LPQ92" s="4"/>
      <c r="LPR92" s="4"/>
      <c r="LPS92" s="4"/>
      <c r="LPT92" s="4"/>
      <c r="LPU92" s="4"/>
      <c r="LPV92" s="4"/>
      <c r="LPW92" s="4"/>
      <c r="LPX92" s="4"/>
      <c r="LPY92" s="4"/>
      <c r="LPZ92" s="4"/>
      <c r="LQA92" s="4"/>
      <c r="LQB92" s="4"/>
      <c r="LQC92" s="4"/>
      <c r="LQD92" s="4"/>
      <c r="LQE92" s="4"/>
      <c r="LQF92" s="4"/>
      <c r="LQG92" s="4"/>
      <c r="LQH92" s="4"/>
      <c r="LQI92" s="4"/>
      <c r="LQJ92" s="4"/>
      <c r="LQK92" s="4"/>
      <c r="LQL92" s="4"/>
      <c r="LQM92" s="4"/>
      <c r="LQN92" s="4"/>
      <c r="LQO92" s="4"/>
      <c r="LQP92" s="4"/>
      <c r="LQQ92" s="4"/>
      <c r="LQR92" s="4"/>
      <c r="LQS92" s="4"/>
      <c r="LQT92" s="4"/>
      <c r="LQU92" s="4"/>
      <c r="LQV92" s="4"/>
      <c r="LQW92" s="4"/>
      <c r="LQX92" s="4"/>
      <c r="LQY92" s="4"/>
      <c r="LQZ92" s="4"/>
      <c r="LRA92" s="4"/>
      <c r="LRB92" s="4"/>
      <c r="LRC92" s="4"/>
      <c r="LRD92" s="4"/>
      <c r="LRE92" s="4"/>
      <c r="LRF92" s="4"/>
      <c r="LRG92" s="4"/>
      <c r="LRH92" s="4"/>
      <c r="LRI92" s="4"/>
      <c r="LRJ92" s="4"/>
      <c r="LRK92" s="4"/>
      <c r="LRL92" s="4"/>
      <c r="LRM92" s="4"/>
      <c r="LRN92" s="4"/>
      <c r="LRO92" s="4"/>
      <c r="LRP92" s="4"/>
      <c r="LRQ92" s="4"/>
      <c r="LRR92" s="4"/>
      <c r="LRS92" s="4"/>
      <c r="LRT92" s="4"/>
      <c r="LRU92" s="4"/>
      <c r="LRV92" s="4"/>
      <c r="LRW92" s="4"/>
      <c r="LRX92" s="4"/>
      <c r="LRY92" s="4"/>
      <c r="LRZ92" s="4"/>
      <c r="LSA92" s="4"/>
      <c r="LSB92" s="4"/>
      <c r="LSC92" s="4"/>
      <c r="LSD92" s="4"/>
      <c r="LSE92" s="4"/>
      <c r="LSF92" s="4"/>
      <c r="LSG92" s="4"/>
      <c r="LSH92" s="4"/>
      <c r="LSI92" s="4"/>
      <c r="LSJ92" s="4"/>
      <c r="LSK92" s="4"/>
      <c r="LSL92" s="4"/>
      <c r="LSM92" s="4"/>
      <c r="LSN92" s="4"/>
      <c r="LSO92" s="4"/>
      <c r="LSP92" s="4"/>
      <c r="LSQ92" s="4"/>
      <c r="LSR92" s="4"/>
      <c r="LSS92" s="4"/>
      <c r="LST92" s="4"/>
      <c r="LSU92" s="4"/>
      <c r="LSV92" s="4"/>
      <c r="LSW92" s="4"/>
      <c r="LSX92" s="4"/>
      <c r="LSY92" s="4"/>
      <c r="LSZ92" s="4"/>
      <c r="LTA92" s="4"/>
      <c r="LTB92" s="4"/>
      <c r="LTC92" s="4"/>
      <c r="LTD92" s="4"/>
      <c r="LTE92" s="4"/>
      <c r="LTF92" s="4"/>
      <c r="LTG92" s="4"/>
      <c r="LTH92" s="4"/>
      <c r="LTI92" s="4"/>
      <c r="LTJ92" s="4"/>
      <c r="LTK92" s="4"/>
      <c r="LTL92" s="4"/>
      <c r="LTM92" s="4"/>
      <c r="LTN92" s="4"/>
      <c r="LTO92" s="4"/>
      <c r="LTP92" s="4"/>
      <c r="LTQ92" s="4"/>
      <c r="LTR92" s="4"/>
      <c r="LTS92" s="4"/>
      <c r="LTT92" s="4"/>
      <c r="LTU92" s="4"/>
      <c r="LTV92" s="4"/>
      <c r="LTW92" s="4"/>
      <c r="LTX92" s="4"/>
      <c r="LTY92" s="4"/>
      <c r="LTZ92" s="4"/>
      <c r="LUA92" s="4"/>
      <c r="LUB92" s="4"/>
      <c r="LUC92" s="4"/>
      <c r="LUD92" s="4"/>
      <c r="LUE92" s="4"/>
      <c r="LUF92" s="4"/>
      <c r="LUG92" s="4"/>
      <c r="LUH92" s="4"/>
      <c r="LUI92" s="4"/>
      <c r="LUJ92" s="4"/>
      <c r="LUK92" s="4"/>
      <c r="LUL92" s="4"/>
      <c r="LUM92" s="4"/>
      <c r="LUN92" s="4"/>
      <c r="LUO92" s="4"/>
      <c r="LUP92" s="4"/>
      <c r="LUQ92" s="4"/>
      <c r="LUR92" s="4"/>
      <c r="LUS92" s="4"/>
      <c r="LUT92" s="4"/>
      <c r="LUU92" s="4"/>
      <c r="LUV92" s="4"/>
      <c r="LUW92" s="4"/>
      <c r="LUX92" s="4"/>
      <c r="LUY92" s="4"/>
      <c r="LUZ92" s="4"/>
      <c r="LVA92" s="4"/>
      <c r="LVB92" s="4"/>
      <c r="LVC92" s="4"/>
      <c r="LVD92" s="4"/>
      <c r="LVE92" s="4"/>
      <c r="LVF92" s="4"/>
      <c r="LVG92" s="4"/>
      <c r="LVH92" s="4"/>
      <c r="LVI92" s="4"/>
      <c r="LVJ92" s="4"/>
      <c r="LVK92" s="4"/>
      <c r="LVL92" s="4"/>
      <c r="LVM92" s="4"/>
      <c r="LVN92" s="4"/>
      <c r="LVO92" s="4"/>
      <c r="LVP92" s="4"/>
      <c r="LVQ92" s="4"/>
      <c r="LVR92" s="4"/>
      <c r="LVS92" s="4"/>
      <c r="LVT92" s="4"/>
      <c r="LVU92" s="4"/>
      <c r="LVV92" s="4"/>
      <c r="LVW92" s="4"/>
      <c r="LVX92" s="4"/>
      <c r="LVY92" s="4"/>
      <c r="LVZ92" s="4"/>
      <c r="LWA92" s="4"/>
      <c r="LWB92" s="4"/>
      <c r="LWC92" s="4"/>
      <c r="LWD92" s="4"/>
      <c r="LWE92" s="4"/>
      <c r="LWF92" s="4"/>
      <c r="LWG92" s="4"/>
      <c r="LWH92" s="4"/>
      <c r="LWI92" s="4"/>
      <c r="LWJ92" s="4"/>
      <c r="LWK92" s="4"/>
      <c r="LWL92" s="4"/>
      <c r="LWM92" s="4"/>
      <c r="LWN92" s="4"/>
      <c r="LWO92" s="4"/>
      <c r="LWP92" s="4"/>
      <c r="LWQ92" s="4"/>
      <c r="LWR92" s="4"/>
      <c r="LWS92" s="4"/>
      <c r="LWT92" s="4"/>
      <c r="LWU92" s="4"/>
      <c r="LWV92" s="4"/>
      <c r="LWW92" s="4"/>
      <c r="LWX92" s="4"/>
      <c r="LWY92" s="4"/>
      <c r="LWZ92" s="4"/>
      <c r="LXA92" s="4"/>
      <c r="LXB92" s="4"/>
      <c r="LXC92" s="4"/>
      <c r="LXD92" s="4"/>
      <c r="LXE92" s="4"/>
      <c r="LXF92" s="4"/>
      <c r="LXG92" s="4"/>
      <c r="LXH92" s="4"/>
      <c r="LXI92" s="4"/>
      <c r="LXJ92" s="4"/>
      <c r="LXK92" s="4"/>
      <c r="LXL92" s="4"/>
      <c r="LXM92" s="4"/>
      <c r="LXN92" s="4"/>
      <c r="LXO92" s="4"/>
      <c r="LXP92" s="4"/>
      <c r="LXQ92" s="4"/>
      <c r="LXR92" s="4"/>
      <c r="LXS92" s="4"/>
      <c r="LXT92" s="4"/>
      <c r="LXU92" s="4"/>
      <c r="LXV92" s="4"/>
      <c r="LXW92" s="4"/>
      <c r="LXX92" s="4"/>
      <c r="LXY92" s="4"/>
      <c r="LXZ92" s="4"/>
      <c r="LYA92" s="4"/>
      <c r="LYB92" s="4"/>
      <c r="LYC92" s="4"/>
      <c r="LYD92" s="4"/>
      <c r="LYE92" s="4"/>
      <c r="LYF92" s="4"/>
      <c r="LYG92" s="4"/>
      <c r="LYH92" s="4"/>
      <c r="LYI92" s="4"/>
      <c r="LYJ92" s="4"/>
      <c r="LYK92" s="4"/>
      <c r="LYL92" s="4"/>
      <c r="LYM92" s="4"/>
      <c r="LYN92" s="4"/>
      <c r="LYO92" s="4"/>
      <c r="LYP92" s="4"/>
      <c r="LYQ92" s="4"/>
      <c r="LYR92" s="4"/>
      <c r="LYS92" s="4"/>
      <c r="LYT92" s="4"/>
      <c r="LYU92" s="4"/>
      <c r="LYV92" s="4"/>
      <c r="LYW92" s="4"/>
      <c r="LYX92" s="4"/>
      <c r="LYY92" s="4"/>
      <c r="LYZ92" s="4"/>
      <c r="LZA92" s="4"/>
      <c r="LZB92" s="4"/>
      <c r="LZC92" s="4"/>
      <c r="LZD92" s="4"/>
      <c r="LZE92" s="4"/>
      <c r="LZF92" s="4"/>
      <c r="LZG92" s="4"/>
      <c r="LZH92" s="4"/>
      <c r="LZI92" s="4"/>
      <c r="LZJ92" s="4"/>
      <c r="LZK92" s="4"/>
      <c r="LZL92" s="4"/>
      <c r="LZM92" s="4"/>
      <c r="LZN92" s="4"/>
      <c r="LZO92" s="4"/>
      <c r="LZP92" s="4"/>
      <c r="LZQ92" s="4"/>
      <c r="LZR92" s="4"/>
      <c r="LZS92" s="4"/>
      <c r="LZT92" s="4"/>
      <c r="LZU92" s="4"/>
      <c r="LZV92" s="4"/>
      <c r="LZW92" s="4"/>
      <c r="LZX92" s="4"/>
      <c r="LZY92" s="4"/>
      <c r="LZZ92" s="4"/>
      <c r="MAA92" s="4"/>
      <c r="MAB92" s="4"/>
      <c r="MAC92" s="4"/>
      <c r="MAD92" s="4"/>
      <c r="MAE92" s="4"/>
      <c r="MAF92" s="4"/>
      <c r="MAG92" s="4"/>
      <c r="MAH92" s="4"/>
      <c r="MAI92" s="4"/>
      <c r="MAJ92" s="4"/>
      <c r="MAK92" s="4"/>
      <c r="MAL92" s="4"/>
      <c r="MAM92" s="4"/>
      <c r="MAN92" s="4"/>
      <c r="MAO92" s="4"/>
      <c r="MAP92" s="4"/>
      <c r="MAQ92" s="4"/>
      <c r="MAR92" s="4"/>
      <c r="MAS92" s="4"/>
      <c r="MAT92" s="4"/>
      <c r="MAU92" s="4"/>
      <c r="MAV92" s="4"/>
      <c r="MAW92" s="4"/>
      <c r="MAX92" s="4"/>
      <c r="MAY92" s="4"/>
      <c r="MAZ92" s="4"/>
      <c r="MBA92" s="4"/>
      <c r="MBB92" s="4"/>
      <c r="MBC92" s="4"/>
      <c r="MBD92" s="4"/>
      <c r="MBE92" s="4"/>
      <c r="MBF92" s="4"/>
      <c r="MBG92" s="4"/>
      <c r="MBH92" s="4"/>
      <c r="MBI92" s="4"/>
      <c r="MBJ92" s="4"/>
      <c r="MBK92" s="4"/>
      <c r="MBL92" s="4"/>
      <c r="MBM92" s="4"/>
      <c r="MBN92" s="4"/>
      <c r="MBO92" s="4"/>
      <c r="MBP92" s="4"/>
      <c r="MBQ92" s="4"/>
      <c r="MBR92" s="4"/>
      <c r="MBS92" s="4"/>
      <c r="MBT92" s="4"/>
      <c r="MBU92" s="4"/>
      <c r="MBV92" s="4"/>
      <c r="MBW92" s="4"/>
      <c r="MBX92" s="4"/>
      <c r="MBY92" s="4"/>
      <c r="MBZ92" s="4"/>
      <c r="MCA92" s="4"/>
      <c r="MCB92" s="4"/>
      <c r="MCC92" s="4"/>
      <c r="MCD92" s="4"/>
      <c r="MCE92" s="4"/>
      <c r="MCF92" s="4"/>
      <c r="MCG92" s="4"/>
      <c r="MCH92" s="4"/>
      <c r="MCI92" s="4"/>
      <c r="MCJ92" s="4"/>
      <c r="MCK92" s="4"/>
      <c r="MCL92" s="4"/>
      <c r="MCM92" s="4"/>
      <c r="MCN92" s="4"/>
      <c r="MCO92" s="4"/>
      <c r="MCP92" s="4"/>
      <c r="MCQ92" s="4"/>
      <c r="MCR92" s="4"/>
      <c r="MCS92" s="4"/>
      <c r="MCT92" s="4"/>
      <c r="MCU92" s="4"/>
      <c r="MCV92" s="4"/>
      <c r="MCW92" s="4"/>
      <c r="MCX92" s="4"/>
      <c r="MCY92" s="4"/>
      <c r="MCZ92" s="4"/>
      <c r="MDA92" s="4"/>
      <c r="MDB92" s="4"/>
      <c r="MDC92" s="4"/>
      <c r="MDD92" s="4"/>
      <c r="MDE92" s="4"/>
      <c r="MDF92" s="4"/>
      <c r="MDG92" s="4"/>
      <c r="MDH92" s="4"/>
      <c r="MDI92" s="4"/>
      <c r="MDJ92" s="4"/>
      <c r="MDK92" s="4"/>
      <c r="MDL92" s="4"/>
      <c r="MDM92" s="4"/>
      <c r="MDN92" s="4"/>
      <c r="MDO92" s="4"/>
      <c r="MDP92" s="4"/>
      <c r="MDQ92" s="4"/>
      <c r="MDR92" s="4"/>
      <c r="MDS92" s="4"/>
      <c r="MDT92" s="4"/>
      <c r="MDU92" s="4"/>
      <c r="MDV92" s="4"/>
      <c r="MDW92" s="4"/>
      <c r="MDX92" s="4"/>
      <c r="MDY92" s="4"/>
      <c r="MDZ92" s="4"/>
      <c r="MEA92" s="4"/>
      <c r="MEB92" s="4"/>
      <c r="MEC92" s="4"/>
      <c r="MED92" s="4"/>
      <c r="MEE92" s="4"/>
      <c r="MEF92" s="4"/>
      <c r="MEG92" s="4"/>
      <c r="MEH92" s="4"/>
      <c r="MEI92" s="4"/>
      <c r="MEJ92" s="4"/>
      <c r="MEK92" s="4"/>
      <c r="MEL92" s="4"/>
      <c r="MEM92" s="4"/>
      <c r="MEN92" s="4"/>
      <c r="MEO92" s="4"/>
      <c r="MEP92" s="4"/>
      <c r="MEQ92" s="4"/>
      <c r="MER92" s="4"/>
      <c r="MES92" s="4"/>
      <c r="MET92" s="4"/>
      <c r="MEU92" s="4"/>
      <c r="MEV92" s="4"/>
      <c r="MEW92" s="4"/>
      <c r="MEX92" s="4"/>
      <c r="MEY92" s="4"/>
      <c r="MEZ92" s="4"/>
      <c r="MFA92" s="4"/>
      <c r="MFB92" s="4"/>
      <c r="MFC92" s="4"/>
      <c r="MFD92" s="4"/>
      <c r="MFE92" s="4"/>
      <c r="MFF92" s="4"/>
      <c r="MFG92" s="4"/>
      <c r="MFH92" s="4"/>
      <c r="MFI92" s="4"/>
      <c r="MFJ92" s="4"/>
      <c r="MFK92" s="4"/>
      <c r="MFL92" s="4"/>
      <c r="MFM92" s="4"/>
      <c r="MFN92" s="4"/>
      <c r="MFO92" s="4"/>
      <c r="MFP92" s="4"/>
      <c r="MFQ92" s="4"/>
      <c r="MFR92" s="4"/>
      <c r="MFS92" s="4"/>
      <c r="MFT92" s="4"/>
      <c r="MFU92" s="4"/>
      <c r="MFV92" s="4"/>
      <c r="MFW92" s="4"/>
      <c r="MFX92" s="4"/>
      <c r="MFY92" s="4"/>
      <c r="MFZ92" s="4"/>
      <c r="MGA92" s="4"/>
      <c r="MGB92" s="4"/>
      <c r="MGC92" s="4"/>
      <c r="MGD92" s="4"/>
      <c r="MGE92" s="4"/>
      <c r="MGF92" s="4"/>
      <c r="MGG92" s="4"/>
      <c r="MGH92" s="4"/>
      <c r="MGI92" s="4"/>
      <c r="MGJ92" s="4"/>
      <c r="MGK92" s="4"/>
      <c r="MGL92" s="4"/>
      <c r="MGM92" s="4"/>
      <c r="MGN92" s="4"/>
      <c r="MGO92" s="4"/>
      <c r="MGP92" s="4"/>
      <c r="MGQ92" s="4"/>
      <c r="MGR92" s="4"/>
      <c r="MGS92" s="4"/>
      <c r="MGT92" s="4"/>
      <c r="MGU92" s="4"/>
      <c r="MGV92" s="4"/>
      <c r="MGW92" s="4"/>
      <c r="MGX92" s="4"/>
      <c r="MGY92" s="4"/>
      <c r="MGZ92" s="4"/>
      <c r="MHA92" s="4"/>
      <c r="MHB92" s="4"/>
      <c r="MHC92" s="4"/>
      <c r="MHD92" s="4"/>
      <c r="MHE92" s="4"/>
      <c r="MHF92" s="4"/>
      <c r="MHG92" s="4"/>
      <c r="MHH92" s="4"/>
      <c r="MHI92" s="4"/>
      <c r="MHJ92" s="4"/>
      <c r="MHK92" s="4"/>
      <c r="MHL92" s="4"/>
      <c r="MHM92" s="4"/>
      <c r="MHN92" s="4"/>
      <c r="MHO92" s="4"/>
      <c r="MHP92" s="4"/>
      <c r="MHQ92" s="4"/>
      <c r="MHR92" s="4"/>
      <c r="MHS92" s="4"/>
      <c r="MHT92" s="4"/>
      <c r="MHU92" s="4"/>
      <c r="MHV92" s="4"/>
      <c r="MHW92" s="4"/>
      <c r="MHX92" s="4"/>
      <c r="MHY92" s="4"/>
      <c r="MHZ92" s="4"/>
      <c r="MIA92" s="4"/>
      <c r="MIB92" s="4"/>
      <c r="MIC92" s="4"/>
      <c r="MID92" s="4"/>
      <c r="MIE92" s="4"/>
      <c r="MIF92" s="4"/>
      <c r="MIG92" s="4"/>
      <c r="MIH92" s="4"/>
      <c r="MII92" s="4"/>
      <c r="MIJ92" s="4"/>
      <c r="MIK92" s="4"/>
      <c r="MIL92" s="4"/>
      <c r="MIM92" s="4"/>
      <c r="MIN92" s="4"/>
      <c r="MIO92" s="4"/>
      <c r="MIP92" s="4"/>
      <c r="MIQ92" s="4"/>
      <c r="MIR92" s="4"/>
      <c r="MIS92" s="4"/>
      <c r="MIT92" s="4"/>
      <c r="MIU92" s="4"/>
      <c r="MIV92" s="4"/>
      <c r="MIW92" s="4"/>
      <c r="MIX92" s="4"/>
      <c r="MIY92" s="4"/>
      <c r="MIZ92" s="4"/>
      <c r="MJA92" s="4"/>
      <c r="MJB92" s="4"/>
      <c r="MJC92" s="4"/>
      <c r="MJD92" s="4"/>
      <c r="MJE92" s="4"/>
      <c r="MJF92" s="4"/>
      <c r="MJG92" s="4"/>
      <c r="MJH92" s="4"/>
      <c r="MJI92" s="4"/>
      <c r="MJJ92" s="4"/>
      <c r="MJK92" s="4"/>
      <c r="MJL92" s="4"/>
      <c r="MJM92" s="4"/>
      <c r="MJN92" s="4"/>
      <c r="MJO92" s="4"/>
      <c r="MJP92" s="4"/>
      <c r="MJQ92" s="4"/>
      <c r="MJR92" s="4"/>
      <c r="MJS92" s="4"/>
      <c r="MJT92" s="4"/>
      <c r="MJU92" s="4"/>
      <c r="MJV92" s="4"/>
      <c r="MJW92" s="4"/>
      <c r="MJX92" s="4"/>
      <c r="MJY92" s="4"/>
      <c r="MJZ92" s="4"/>
      <c r="MKA92" s="4"/>
      <c r="MKB92" s="4"/>
      <c r="MKC92" s="4"/>
      <c r="MKD92" s="4"/>
      <c r="MKE92" s="4"/>
      <c r="MKF92" s="4"/>
      <c r="MKG92" s="4"/>
      <c r="MKH92" s="4"/>
      <c r="MKI92" s="4"/>
      <c r="MKJ92" s="4"/>
      <c r="MKK92" s="4"/>
      <c r="MKL92" s="4"/>
      <c r="MKM92" s="4"/>
      <c r="MKN92" s="4"/>
      <c r="MKO92" s="4"/>
      <c r="MKP92" s="4"/>
      <c r="MKQ92" s="4"/>
      <c r="MKR92" s="4"/>
      <c r="MKS92" s="4"/>
      <c r="MKT92" s="4"/>
      <c r="MKU92" s="4"/>
      <c r="MKV92" s="4"/>
      <c r="MKW92" s="4"/>
      <c r="MKX92" s="4"/>
      <c r="MKY92" s="4"/>
      <c r="MKZ92" s="4"/>
      <c r="MLA92" s="4"/>
      <c r="MLB92" s="4"/>
      <c r="MLC92" s="4"/>
      <c r="MLD92" s="4"/>
      <c r="MLE92" s="4"/>
      <c r="MLF92" s="4"/>
      <c r="MLG92" s="4"/>
      <c r="MLH92" s="4"/>
      <c r="MLI92" s="4"/>
      <c r="MLJ92" s="4"/>
      <c r="MLK92" s="4"/>
      <c r="MLL92" s="4"/>
      <c r="MLM92" s="4"/>
      <c r="MLN92" s="4"/>
      <c r="MLO92" s="4"/>
      <c r="MLP92" s="4"/>
      <c r="MLQ92" s="4"/>
      <c r="MLR92" s="4"/>
      <c r="MLS92" s="4"/>
      <c r="MLT92" s="4"/>
      <c r="MLU92" s="4"/>
      <c r="MLV92" s="4"/>
      <c r="MLW92" s="4"/>
      <c r="MLX92" s="4"/>
      <c r="MLY92" s="4"/>
      <c r="MLZ92" s="4"/>
      <c r="MMA92" s="4"/>
      <c r="MMB92" s="4"/>
      <c r="MMC92" s="4"/>
      <c r="MMD92" s="4"/>
      <c r="MME92" s="4"/>
      <c r="MMF92" s="4"/>
      <c r="MMG92" s="4"/>
      <c r="MMH92" s="4"/>
      <c r="MMI92" s="4"/>
      <c r="MMJ92" s="4"/>
      <c r="MMK92" s="4"/>
      <c r="MML92" s="4"/>
      <c r="MMM92" s="4"/>
      <c r="MMN92" s="4"/>
      <c r="MMO92" s="4"/>
      <c r="MMP92" s="4"/>
      <c r="MMQ92" s="4"/>
      <c r="MMR92" s="4"/>
      <c r="MMS92" s="4"/>
      <c r="MMT92" s="4"/>
      <c r="MMU92" s="4"/>
      <c r="MMV92" s="4"/>
      <c r="MMW92" s="4"/>
      <c r="MMX92" s="4"/>
      <c r="MMY92" s="4"/>
      <c r="MMZ92" s="4"/>
      <c r="MNA92" s="4"/>
      <c r="MNB92" s="4"/>
      <c r="MNC92" s="4"/>
      <c r="MND92" s="4"/>
      <c r="MNE92" s="4"/>
      <c r="MNF92" s="4"/>
      <c r="MNG92" s="4"/>
      <c r="MNH92" s="4"/>
      <c r="MNI92" s="4"/>
      <c r="MNJ92" s="4"/>
      <c r="MNK92" s="4"/>
      <c r="MNL92" s="4"/>
      <c r="MNM92" s="4"/>
      <c r="MNN92" s="4"/>
      <c r="MNO92" s="4"/>
      <c r="MNP92" s="4"/>
      <c r="MNQ92" s="4"/>
      <c r="MNR92" s="4"/>
      <c r="MNS92" s="4"/>
      <c r="MNT92" s="4"/>
      <c r="MNU92" s="4"/>
      <c r="MNV92" s="4"/>
      <c r="MNW92" s="4"/>
      <c r="MNX92" s="4"/>
      <c r="MNY92" s="4"/>
      <c r="MNZ92" s="4"/>
      <c r="MOA92" s="4"/>
      <c r="MOB92" s="4"/>
      <c r="MOC92" s="4"/>
      <c r="MOD92" s="4"/>
      <c r="MOE92" s="4"/>
      <c r="MOF92" s="4"/>
      <c r="MOG92" s="4"/>
      <c r="MOH92" s="4"/>
      <c r="MOI92" s="4"/>
      <c r="MOJ92" s="4"/>
      <c r="MOK92" s="4"/>
      <c r="MOL92" s="4"/>
      <c r="MOM92" s="4"/>
      <c r="MON92" s="4"/>
      <c r="MOO92" s="4"/>
      <c r="MOP92" s="4"/>
      <c r="MOQ92" s="4"/>
      <c r="MOR92" s="4"/>
      <c r="MOS92" s="4"/>
      <c r="MOT92" s="4"/>
      <c r="MOU92" s="4"/>
      <c r="MOV92" s="4"/>
      <c r="MOW92" s="4"/>
      <c r="MOX92" s="4"/>
      <c r="MOY92" s="4"/>
      <c r="MOZ92" s="4"/>
      <c r="MPA92" s="4"/>
      <c r="MPB92" s="4"/>
      <c r="MPC92" s="4"/>
      <c r="MPD92" s="4"/>
      <c r="MPE92" s="4"/>
      <c r="MPF92" s="4"/>
      <c r="MPG92" s="4"/>
      <c r="MPH92" s="4"/>
      <c r="MPI92" s="4"/>
      <c r="MPJ92" s="4"/>
      <c r="MPK92" s="4"/>
      <c r="MPL92" s="4"/>
      <c r="MPM92" s="4"/>
      <c r="MPN92" s="4"/>
      <c r="MPO92" s="4"/>
      <c r="MPP92" s="4"/>
      <c r="MPQ92" s="4"/>
      <c r="MPR92" s="4"/>
      <c r="MPS92" s="4"/>
      <c r="MPT92" s="4"/>
      <c r="MPU92" s="4"/>
      <c r="MPV92" s="4"/>
      <c r="MPW92" s="4"/>
      <c r="MPX92" s="4"/>
      <c r="MPY92" s="4"/>
      <c r="MPZ92" s="4"/>
      <c r="MQA92" s="4"/>
      <c r="MQB92" s="4"/>
      <c r="MQC92" s="4"/>
      <c r="MQD92" s="4"/>
      <c r="MQE92" s="4"/>
      <c r="MQF92" s="4"/>
      <c r="MQG92" s="4"/>
      <c r="MQH92" s="4"/>
      <c r="MQI92" s="4"/>
      <c r="MQJ92" s="4"/>
      <c r="MQK92" s="4"/>
      <c r="MQL92" s="4"/>
      <c r="MQM92" s="4"/>
      <c r="MQN92" s="4"/>
      <c r="MQO92" s="4"/>
      <c r="MQP92" s="4"/>
      <c r="MQQ92" s="4"/>
      <c r="MQR92" s="4"/>
      <c r="MQS92" s="4"/>
      <c r="MQT92" s="4"/>
      <c r="MQU92" s="4"/>
      <c r="MQV92" s="4"/>
      <c r="MQW92" s="4"/>
      <c r="MQX92" s="4"/>
      <c r="MQY92" s="4"/>
      <c r="MQZ92" s="4"/>
      <c r="MRA92" s="4"/>
      <c r="MRB92" s="4"/>
      <c r="MRC92" s="4"/>
      <c r="MRD92" s="4"/>
      <c r="MRE92" s="4"/>
      <c r="MRF92" s="4"/>
      <c r="MRG92" s="4"/>
      <c r="MRH92" s="4"/>
      <c r="MRI92" s="4"/>
      <c r="MRJ92" s="4"/>
      <c r="MRK92" s="4"/>
      <c r="MRL92" s="4"/>
      <c r="MRM92" s="4"/>
      <c r="MRN92" s="4"/>
      <c r="MRO92" s="4"/>
      <c r="MRP92" s="4"/>
      <c r="MRQ92" s="4"/>
      <c r="MRR92" s="4"/>
      <c r="MRS92" s="4"/>
      <c r="MRT92" s="4"/>
      <c r="MRU92" s="4"/>
      <c r="MRV92" s="4"/>
      <c r="MRW92" s="4"/>
      <c r="MRX92" s="4"/>
      <c r="MRY92" s="4"/>
      <c r="MRZ92" s="4"/>
      <c r="MSA92" s="4"/>
      <c r="MSB92" s="4"/>
      <c r="MSC92" s="4"/>
      <c r="MSD92" s="4"/>
      <c r="MSE92" s="4"/>
      <c r="MSF92" s="4"/>
      <c r="MSG92" s="4"/>
      <c r="MSH92" s="4"/>
      <c r="MSI92" s="4"/>
      <c r="MSJ92" s="4"/>
      <c r="MSK92" s="4"/>
      <c r="MSL92" s="4"/>
      <c r="MSM92" s="4"/>
      <c r="MSN92" s="4"/>
      <c r="MSO92" s="4"/>
      <c r="MSP92" s="4"/>
      <c r="MSQ92" s="4"/>
      <c r="MSR92" s="4"/>
      <c r="MSS92" s="4"/>
      <c r="MST92" s="4"/>
      <c r="MSU92" s="4"/>
      <c r="MSV92" s="4"/>
      <c r="MSW92" s="4"/>
      <c r="MSX92" s="4"/>
      <c r="MSY92" s="4"/>
      <c r="MSZ92" s="4"/>
      <c r="MTA92" s="4"/>
      <c r="MTB92" s="4"/>
      <c r="MTC92" s="4"/>
      <c r="MTD92" s="4"/>
      <c r="MTE92" s="4"/>
      <c r="MTF92" s="4"/>
      <c r="MTG92" s="4"/>
      <c r="MTH92" s="4"/>
      <c r="MTI92" s="4"/>
      <c r="MTJ92" s="4"/>
      <c r="MTK92" s="4"/>
      <c r="MTL92" s="4"/>
      <c r="MTM92" s="4"/>
      <c r="MTN92" s="4"/>
      <c r="MTO92" s="4"/>
      <c r="MTP92" s="4"/>
      <c r="MTQ92" s="4"/>
      <c r="MTR92" s="4"/>
      <c r="MTS92" s="4"/>
      <c r="MTT92" s="4"/>
      <c r="MTU92" s="4"/>
      <c r="MTV92" s="4"/>
      <c r="MTW92" s="4"/>
      <c r="MTX92" s="4"/>
      <c r="MTY92" s="4"/>
      <c r="MTZ92" s="4"/>
      <c r="MUA92" s="4"/>
      <c r="MUB92" s="4"/>
      <c r="MUC92" s="4"/>
      <c r="MUD92" s="4"/>
      <c r="MUE92" s="4"/>
      <c r="MUF92" s="4"/>
      <c r="MUG92" s="4"/>
      <c r="MUH92" s="4"/>
      <c r="MUI92" s="4"/>
      <c r="MUJ92" s="4"/>
      <c r="MUK92" s="4"/>
      <c r="MUL92" s="4"/>
      <c r="MUM92" s="4"/>
      <c r="MUN92" s="4"/>
      <c r="MUO92" s="4"/>
      <c r="MUP92" s="4"/>
      <c r="MUQ92" s="4"/>
      <c r="MUR92" s="4"/>
      <c r="MUS92" s="4"/>
      <c r="MUT92" s="4"/>
      <c r="MUU92" s="4"/>
      <c r="MUV92" s="4"/>
      <c r="MUW92" s="4"/>
      <c r="MUX92" s="4"/>
      <c r="MUY92" s="4"/>
      <c r="MUZ92" s="4"/>
      <c r="MVA92" s="4"/>
      <c r="MVB92" s="4"/>
      <c r="MVC92" s="4"/>
      <c r="MVD92" s="4"/>
      <c r="MVE92" s="4"/>
      <c r="MVF92" s="4"/>
      <c r="MVG92" s="4"/>
      <c r="MVH92" s="4"/>
      <c r="MVI92" s="4"/>
      <c r="MVJ92" s="4"/>
      <c r="MVK92" s="4"/>
      <c r="MVL92" s="4"/>
      <c r="MVM92" s="4"/>
      <c r="MVN92" s="4"/>
      <c r="MVO92" s="4"/>
      <c r="MVP92" s="4"/>
      <c r="MVQ92" s="4"/>
      <c r="MVR92" s="4"/>
      <c r="MVS92" s="4"/>
      <c r="MVT92" s="4"/>
      <c r="MVU92" s="4"/>
      <c r="MVV92" s="4"/>
      <c r="MVW92" s="4"/>
      <c r="MVX92" s="4"/>
      <c r="MVY92" s="4"/>
      <c r="MVZ92" s="4"/>
      <c r="MWA92" s="4"/>
      <c r="MWB92" s="4"/>
      <c r="MWC92" s="4"/>
      <c r="MWD92" s="4"/>
      <c r="MWE92" s="4"/>
      <c r="MWF92" s="4"/>
      <c r="MWG92" s="4"/>
      <c r="MWH92" s="4"/>
      <c r="MWI92" s="4"/>
      <c r="MWJ92" s="4"/>
      <c r="MWK92" s="4"/>
      <c r="MWL92" s="4"/>
      <c r="MWM92" s="4"/>
      <c r="MWN92" s="4"/>
      <c r="MWO92" s="4"/>
      <c r="MWP92" s="4"/>
      <c r="MWQ92" s="4"/>
      <c r="MWR92" s="4"/>
      <c r="MWS92" s="4"/>
      <c r="MWT92" s="4"/>
      <c r="MWU92" s="4"/>
      <c r="MWV92" s="4"/>
      <c r="MWW92" s="4"/>
      <c r="MWX92" s="4"/>
      <c r="MWY92" s="4"/>
      <c r="MWZ92" s="4"/>
      <c r="MXA92" s="4"/>
      <c r="MXB92" s="4"/>
      <c r="MXC92" s="4"/>
      <c r="MXD92" s="4"/>
      <c r="MXE92" s="4"/>
      <c r="MXF92" s="4"/>
      <c r="MXG92" s="4"/>
      <c r="MXH92" s="4"/>
      <c r="MXI92" s="4"/>
      <c r="MXJ92" s="4"/>
      <c r="MXK92" s="4"/>
      <c r="MXL92" s="4"/>
      <c r="MXM92" s="4"/>
      <c r="MXN92" s="4"/>
      <c r="MXO92" s="4"/>
      <c r="MXP92" s="4"/>
      <c r="MXQ92" s="4"/>
      <c r="MXR92" s="4"/>
      <c r="MXS92" s="4"/>
      <c r="MXT92" s="4"/>
      <c r="MXU92" s="4"/>
      <c r="MXV92" s="4"/>
      <c r="MXW92" s="4"/>
      <c r="MXX92" s="4"/>
      <c r="MXY92" s="4"/>
      <c r="MXZ92" s="4"/>
      <c r="MYA92" s="4"/>
      <c r="MYB92" s="4"/>
      <c r="MYC92" s="4"/>
      <c r="MYD92" s="4"/>
      <c r="MYE92" s="4"/>
      <c r="MYF92" s="4"/>
      <c r="MYG92" s="4"/>
      <c r="MYH92" s="4"/>
      <c r="MYI92" s="4"/>
      <c r="MYJ92" s="4"/>
      <c r="MYK92" s="4"/>
      <c r="MYL92" s="4"/>
      <c r="MYM92" s="4"/>
      <c r="MYN92" s="4"/>
      <c r="MYO92" s="4"/>
      <c r="MYP92" s="4"/>
      <c r="MYQ92" s="4"/>
      <c r="MYR92" s="4"/>
      <c r="MYS92" s="4"/>
      <c r="MYT92" s="4"/>
      <c r="MYU92" s="4"/>
      <c r="MYV92" s="4"/>
      <c r="MYW92" s="4"/>
      <c r="MYX92" s="4"/>
      <c r="MYY92" s="4"/>
      <c r="MYZ92" s="4"/>
      <c r="MZA92" s="4"/>
      <c r="MZB92" s="4"/>
      <c r="MZC92" s="4"/>
      <c r="MZD92" s="4"/>
      <c r="MZE92" s="4"/>
      <c r="MZF92" s="4"/>
      <c r="MZG92" s="4"/>
      <c r="MZH92" s="4"/>
      <c r="MZI92" s="4"/>
      <c r="MZJ92" s="4"/>
      <c r="MZK92" s="4"/>
      <c r="MZL92" s="4"/>
      <c r="MZM92" s="4"/>
      <c r="MZN92" s="4"/>
      <c r="MZO92" s="4"/>
      <c r="MZP92" s="4"/>
      <c r="MZQ92" s="4"/>
      <c r="MZR92" s="4"/>
      <c r="MZS92" s="4"/>
      <c r="MZT92" s="4"/>
      <c r="MZU92" s="4"/>
      <c r="MZV92" s="4"/>
      <c r="MZW92" s="4"/>
      <c r="MZX92" s="4"/>
      <c r="MZY92" s="4"/>
      <c r="MZZ92" s="4"/>
      <c r="NAA92" s="4"/>
      <c r="NAB92" s="4"/>
      <c r="NAC92" s="4"/>
      <c r="NAD92" s="4"/>
      <c r="NAE92" s="4"/>
      <c r="NAF92" s="4"/>
      <c r="NAG92" s="4"/>
      <c r="NAH92" s="4"/>
      <c r="NAI92" s="4"/>
      <c r="NAJ92" s="4"/>
      <c r="NAK92" s="4"/>
      <c r="NAL92" s="4"/>
      <c r="NAM92" s="4"/>
      <c r="NAN92" s="4"/>
      <c r="NAO92" s="4"/>
      <c r="NAP92" s="4"/>
      <c r="NAQ92" s="4"/>
      <c r="NAR92" s="4"/>
      <c r="NAS92" s="4"/>
      <c r="NAT92" s="4"/>
      <c r="NAU92" s="4"/>
      <c r="NAV92" s="4"/>
      <c r="NAW92" s="4"/>
      <c r="NAX92" s="4"/>
      <c r="NAY92" s="4"/>
      <c r="NAZ92" s="4"/>
      <c r="NBA92" s="4"/>
      <c r="NBB92" s="4"/>
      <c r="NBC92" s="4"/>
      <c r="NBD92" s="4"/>
      <c r="NBE92" s="4"/>
      <c r="NBF92" s="4"/>
      <c r="NBG92" s="4"/>
      <c r="NBH92" s="4"/>
      <c r="NBI92" s="4"/>
      <c r="NBJ92" s="4"/>
      <c r="NBK92" s="4"/>
      <c r="NBL92" s="4"/>
      <c r="NBM92" s="4"/>
      <c r="NBN92" s="4"/>
      <c r="NBO92" s="4"/>
      <c r="NBP92" s="4"/>
      <c r="NBQ92" s="4"/>
      <c r="NBR92" s="4"/>
      <c r="NBS92" s="4"/>
      <c r="NBT92" s="4"/>
      <c r="NBU92" s="4"/>
      <c r="NBV92" s="4"/>
      <c r="NBW92" s="4"/>
      <c r="NBX92" s="4"/>
      <c r="NBY92" s="4"/>
      <c r="NBZ92" s="4"/>
      <c r="NCA92" s="4"/>
      <c r="NCB92" s="4"/>
      <c r="NCC92" s="4"/>
      <c r="NCD92" s="4"/>
      <c r="NCE92" s="4"/>
      <c r="NCF92" s="4"/>
      <c r="NCG92" s="4"/>
      <c r="NCH92" s="4"/>
      <c r="NCI92" s="4"/>
      <c r="NCJ92" s="4"/>
      <c r="NCK92" s="4"/>
      <c r="NCL92" s="4"/>
      <c r="NCM92" s="4"/>
      <c r="NCN92" s="4"/>
      <c r="NCO92" s="4"/>
      <c r="NCP92" s="4"/>
      <c r="NCQ92" s="4"/>
      <c r="NCR92" s="4"/>
      <c r="NCS92" s="4"/>
      <c r="NCT92" s="4"/>
      <c r="NCU92" s="4"/>
      <c r="NCV92" s="4"/>
      <c r="NCW92" s="4"/>
      <c r="NCX92" s="4"/>
      <c r="NCY92" s="4"/>
      <c r="NCZ92" s="4"/>
      <c r="NDA92" s="4"/>
      <c r="NDB92" s="4"/>
      <c r="NDC92" s="4"/>
      <c r="NDD92" s="4"/>
      <c r="NDE92" s="4"/>
      <c r="NDF92" s="4"/>
      <c r="NDG92" s="4"/>
      <c r="NDH92" s="4"/>
      <c r="NDI92" s="4"/>
      <c r="NDJ92" s="4"/>
      <c r="NDK92" s="4"/>
      <c r="NDL92" s="4"/>
      <c r="NDM92" s="4"/>
      <c r="NDN92" s="4"/>
      <c r="NDO92" s="4"/>
      <c r="NDP92" s="4"/>
      <c r="NDQ92" s="4"/>
      <c r="NDR92" s="4"/>
      <c r="NDS92" s="4"/>
      <c r="NDT92" s="4"/>
      <c r="NDU92" s="4"/>
      <c r="NDV92" s="4"/>
      <c r="NDW92" s="4"/>
      <c r="NDX92" s="4"/>
      <c r="NDY92" s="4"/>
      <c r="NDZ92" s="4"/>
      <c r="NEA92" s="4"/>
      <c r="NEB92" s="4"/>
      <c r="NEC92" s="4"/>
      <c r="NED92" s="4"/>
      <c r="NEE92" s="4"/>
      <c r="NEF92" s="4"/>
      <c r="NEG92" s="4"/>
      <c r="NEH92" s="4"/>
      <c r="NEI92" s="4"/>
      <c r="NEJ92" s="4"/>
      <c r="NEK92" s="4"/>
      <c r="NEL92" s="4"/>
      <c r="NEM92" s="4"/>
      <c r="NEN92" s="4"/>
      <c r="NEO92" s="4"/>
      <c r="NEP92" s="4"/>
      <c r="NEQ92" s="4"/>
      <c r="NER92" s="4"/>
      <c r="NES92" s="4"/>
      <c r="NET92" s="4"/>
      <c r="NEU92" s="4"/>
      <c r="NEV92" s="4"/>
      <c r="NEW92" s="4"/>
      <c r="NEX92" s="4"/>
      <c r="NEY92" s="4"/>
      <c r="NEZ92" s="4"/>
      <c r="NFA92" s="4"/>
      <c r="NFB92" s="4"/>
      <c r="NFC92" s="4"/>
      <c r="NFD92" s="4"/>
      <c r="NFE92" s="4"/>
      <c r="NFF92" s="4"/>
      <c r="NFG92" s="4"/>
      <c r="NFH92" s="4"/>
      <c r="NFI92" s="4"/>
      <c r="NFJ92" s="4"/>
      <c r="NFK92" s="4"/>
      <c r="NFL92" s="4"/>
      <c r="NFM92" s="4"/>
      <c r="NFN92" s="4"/>
      <c r="NFO92" s="4"/>
      <c r="NFP92" s="4"/>
      <c r="NFQ92" s="4"/>
      <c r="NFR92" s="4"/>
      <c r="NFS92" s="4"/>
      <c r="NFT92" s="4"/>
      <c r="NFU92" s="4"/>
      <c r="NFV92" s="4"/>
      <c r="NFW92" s="4"/>
      <c r="NFX92" s="4"/>
      <c r="NFY92" s="4"/>
      <c r="NFZ92" s="4"/>
      <c r="NGA92" s="4"/>
      <c r="NGB92" s="4"/>
      <c r="NGC92" s="4"/>
      <c r="NGD92" s="4"/>
      <c r="NGE92" s="4"/>
      <c r="NGF92" s="4"/>
      <c r="NGG92" s="4"/>
      <c r="NGH92" s="4"/>
      <c r="NGI92" s="4"/>
      <c r="NGJ92" s="4"/>
      <c r="NGK92" s="4"/>
      <c r="NGL92" s="4"/>
      <c r="NGM92" s="4"/>
      <c r="NGN92" s="4"/>
      <c r="NGO92" s="4"/>
      <c r="NGP92" s="4"/>
      <c r="NGQ92" s="4"/>
      <c r="NGR92" s="4"/>
      <c r="NGS92" s="4"/>
      <c r="NGT92" s="4"/>
      <c r="NGU92" s="4"/>
      <c r="NGV92" s="4"/>
      <c r="NGW92" s="4"/>
      <c r="NGX92" s="4"/>
      <c r="NGY92" s="4"/>
      <c r="NGZ92" s="4"/>
      <c r="NHA92" s="4"/>
      <c r="NHB92" s="4"/>
      <c r="NHC92" s="4"/>
      <c r="NHD92" s="4"/>
      <c r="NHE92" s="4"/>
      <c r="NHF92" s="4"/>
      <c r="NHG92" s="4"/>
      <c r="NHH92" s="4"/>
      <c r="NHI92" s="4"/>
      <c r="NHJ92" s="4"/>
      <c r="NHK92" s="4"/>
      <c r="NHL92" s="4"/>
      <c r="NHM92" s="4"/>
      <c r="NHN92" s="4"/>
      <c r="NHO92" s="4"/>
      <c r="NHP92" s="4"/>
      <c r="NHQ92" s="4"/>
      <c r="NHR92" s="4"/>
      <c r="NHS92" s="4"/>
      <c r="NHT92" s="4"/>
      <c r="NHU92" s="4"/>
      <c r="NHV92" s="4"/>
      <c r="NHW92" s="4"/>
      <c r="NHX92" s="4"/>
      <c r="NHY92" s="4"/>
      <c r="NHZ92" s="4"/>
      <c r="NIA92" s="4"/>
      <c r="NIB92" s="4"/>
      <c r="NIC92" s="4"/>
      <c r="NID92" s="4"/>
      <c r="NIE92" s="4"/>
      <c r="NIF92" s="4"/>
      <c r="NIG92" s="4"/>
      <c r="NIH92" s="4"/>
      <c r="NII92" s="4"/>
      <c r="NIJ92" s="4"/>
      <c r="NIK92" s="4"/>
      <c r="NIL92" s="4"/>
      <c r="NIM92" s="4"/>
      <c r="NIN92" s="4"/>
      <c r="NIO92" s="4"/>
      <c r="NIP92" s="4"/>
      <c r="NIQ92" s="4"/>
      <c r="NIR92" s="4"/>
      <c r="NIS92" s="4"/>
      <c r="NIT92" s="4"/>
      <c r="NIU92" s="4"/>
      <c r="NIV92" s="4"/>
      <c r="NIW92" s="4"/>
      <c r="NIX92" s="4"/>
      <c r="NIY92" s="4"/>
      <c r="NIZ92" s="4"/>
      <c r="NJA92" s="4"/>
      <c r="NJB92" s="4"/>
      <c r="NJC92" s="4"/>
      <c r="NJD92" s="4"/>
      <c r="NJE92" s="4"/>
      <c r="NJF92" s="4"/>
      <c r="NJG92" s="4"/>
      <c r="NJH92" s="4"/>
      <c r="NJI92" s="4"/>
      <c r="NJJ92" s="4"/>
      <c r="NJK92" s="4"/>
      <c r="NJL92" s="4"/>
      <c r="NJM92" s="4"/>
      <c r="NJN92" s="4"/>
      <c r="NJO92" s="4"/>
      <c r="NJP92" s="4"/>
      <c r="NJQ92" s="4"/>
      <c r="NJR92" s="4"/>
      <c r="NJS92" s="4"/>
      <c r="NJT92" s="4"/>
      <c r="NJU92" s="4"/>
      <c r="NJV92" s="4"/>
      <c r="NJW92" s="4"/>
      <c r="NJX92" s="4"/>
      <c r="NJY92" s="4"/>
      <c r="NJZ92" s="4"/>
      <c r="NKA92" s="4"/>
      <c r="NKB92" s="4"/>
      <c r="NKC92" s="4"/>
      <c r="NKD92" s="4"/>
      <c r="NKE92" s="4"/>
      <c r="NKF92" s="4"/>
      <c r="NKG92" s="4"/>
      <c r="NKH92" s="4"/>
      <c r="NKI92" s="4"/>
      <c r="NKJ92" s="4"/>
      <c r="NKK92" s="4"/>
      <c r="NKL92" s="4"/>
      <c r="NKM92" s="4"/>
      <c r="NKN92" s="4"/>
      <c r="NKO92" s="4"/>
      <c r="NKP92" s="4"/>
      <c r="NKQ92" s="4"/>
      <c r="NKR92" s="4"/>
      <c r="NKS92" s="4"/>
      <c r="NKT92" s="4"/>
      <c r="NKU92" s="4"/>
      <c r="NKV92" s="4"/>
      <c r="NKW92" s="4"/>
      <c r="NKX92" s="4"/>
      <c r="NKY92" s="4"/>
      <c r="NKZ92" s="4"/>
      <c r="NLA92" s="4"/>
      <c r="NLB92" s="4"/>
      <c r="NLC92" s="4"/>
      <c r="NLD92" s="4"/>
      <c r="NLE92" s="4"/>
      <c r="NLF92" s="4"/>
      <c r="NLG92" s="4"/>
      <c r="NLH92" s="4"/>
      <c r="NLI92" s="4"/>
      <c r="NLJ92" s="4"/>
      <c r="NLK92" s="4"/>
      <c r="NLL92" s="4"/>
      <c r="NLM92" s="4"/>
      <c r="NLN92" s="4"/>
      <c r="NLO92" s="4"/>
      <c r="NLP92" s="4"/>
      <c r="NLQ92" s="4"/>
      <c r="NLR92" s="4"/>
      <c r="NLS92" s="4"/>
      <c r="NLT92" s="4"/>
      <c r="NLU92" s="4"/>
      <c r="NLV92" s="4"/>
      <c r="NLW92" s="4"/>
      <c r="NLX92" s="4"/>
      <c r="NLY92" s="4"/>
      <c r="NLZ92" s="4"/>
      <c r="NMA92" s="4"/>
      <c r="NMB92" s="4"/>
      <c r="NMC92" s="4"/>
      <c r="NMD92" s="4"/>
      <c r="NME92" s="4"/>
      <c r="NMF92" s="4"/>
      <c r="NMG92" s="4"/>
      <c r="NMH92" s="4"/>
      <c r="NMI92" s="4"/>
      <c r="NMJ92" s="4"/>
      <c r="NMK92" s="4"/>
      <c r="NML92" s="4"/>
      <c r="NMM92" s="4"/>
      <c r="NMN92" s="4"/>
      <c r="NMO92" s="4"/>
      <c r="NMP92" s="4"/>
      <c r="NMQ92" s="4"/>
      <c r="NMR92" s="4"/>
      <c r="NMS92" s="4"/>
      <c r="NMT92" s="4"/>
      <c r="NMU92" s="4"/>
      <c r="NMV92" s="4"/>
      <c r="NMW92" s="4"/>
      <c r="NMX92" s="4"/>
      <c r="NMY92" s="4"/>
      <c r="NMZ92" s="4"/>
      <c r="NNA92" s="4"/>
      <c r="NNB92" s="4"/>
      <c r="NNC92" s="4"/>
      <c r="NND92" s="4"/>
      <c r="NNE92" s="4"/>
      <c r="NNF92" s="4"/>
      <c r="NNG92" s="4"/>
      <c r="NNH92" s="4"/>
      <c r="NNI92" s="4"/>
      <c r="NNJ92" s="4"/>
      <c r="NNK92" s="4"/>
      <c r="NNL92" s="4"/>
      <c r="NNM92" s="4"/>
      <c r="NNN92" s="4"/>
      <c r="NNO92" s="4"/>
      <c r="NNP92" s="4"/>
      <c r="NNQ92" s="4"/>
      <c r="NNR92" s="4"/>
      <c r="NNS92" s="4"/>
      <c r="NNT92" s="4"/>
      <c r="NNU92" s="4"/>
      <c r="NNV92" s="4"/>
      <c r="NNW92" s="4"/>
      <c r="NNX92" s="4"/>
      <c r="NNY92" s="4"/>
      <c r="NNZ92" s="4"/>
      <c r="NOA92" s="4"/>
      <c r="NOB92" s="4"/>
      <c r="NOC92" s="4"/>
      <c r="NOD92" s="4"/>
      <c r="NOE92" s="4"/>
      <c r="NOF92" s="4"/>
      <c r="NOG92" s="4"/>
      <c r="NOH92" s="4"/>
      <c r="NOI92" s="4"/>
      <c r="NOJ92" s="4"/>
      <c r="NOK92" s="4"/>
      <c r="NOL92" s="4"/>
      <c r="NOM92" s="4"/>
      <c r="NON92" s="4"/>
      <c r="NOO92" s="4"/>
      <c r="NOP92" s="4"/>
      <c r="NOQ92" s="4"/>
      <c r="NOR92" s="4"/>
      <c r="NOS92" s="4"/>
      <c r="NOT92" s="4"/>
      <c r="NOU92" s="4"/>
      <c r="NOV92" s="4"/>
      <c r="NOW92" s="4"/>
      <c r="NOX92" s="4"/>
      <c r="NOY92" s="4"/>
      <c r="NOZ92" s="4"/>
      <c r="NPA92" s="4"/>
      <c r="NPB92" s="4"/>
      <c r="NPC92" s="4"/>
      <c r="NPD92" s="4"/>
      <c r="NPE92" s="4"/>
      <c r="NPF92" s="4"/>
      <c r="NPG92" s="4"/>
      <c r="NPH92" s="4"/>
      <c r="NPI92" s="4"/>
      <c r="NPJ92" s="4"/>
      <c r="NPK92" s="4"/>
      <c r="NPL92" s="4"/>
      <c r="NPM92" s="4"/>
      <c r="NPN92" s="4"/>
      <c r="NPO92" s="4"/>
      <c r="NPP92" s="4"/>
      <c r="NPQ92" s="4"/>
      <c r="NPR92" s="4"/>
      <c r="NPS92" s="4"/>
      <c r="NPT92" s="4"/>
      <c r="NPU92" s="4"/>
      <c r="NPV92" s="4"/>
      <c r="NPW92" s="4"/>
      <c r="NPX92" s="4"/>
      <c r="NPY92" s="4"/>
      <c r="NPZ92" s="4"/>
      <c r="NQA92" s="4"/>
      <c r="NQB92" s="4"/>
      <c r="NQC92" s="4"/>
      <c r="NQD92" s="4"/>
      <c r="NQE92" s="4"/>
      <c r="NQF92" s="4"/>
      <c r="NQG92" s="4"/>
      <c r="NQH92" s="4"/>
      <c r="NQI92" s="4"/>
      <c r="NQJ92" s="4"/>
      <c r="NQK92" s="4"/>
      <c r="NQL92" s="4"/>
      <c r="NQM92" s="4"/>
      <c r="NQN92" s="4"/>
      <c r="NQO92" s="4"/>
      <c r="NQP92" s="4"/>
      <c r="NQQ92" s="4"/>
      <c r="NQR92" s="4"/>
      <c r="NQS92" s="4"/>
      <c r="NQT92" s="4"/>
      <c r="NQU92" s="4"/>
      <c r="NQV92" s="4"/>
      <c r="NQW92" s="4"/>
      <c r="NQX92" s="4"/>
      <c r="NQY92" s="4"/>
      <c r="NQZ92" s="4"/>
      <c r="NRA92" s="4"/>
      <c r="NRB92" s="4"/>
      <c r="NRC92" s="4"/>
      <c r="NRD92" s="4"/>
      <c r="NRE92" s="4"/>
      <c r="NRF92" s="4"/>
      <c r="NRG92" s="4"/>
      <c r="NRH92" s="4"/>
      <c r="NRI92" s="4"/>
      <c r="NRJ92" s="4"/>
      <c r="NRK92" s="4"/>
      <c r="NRL92" s="4"/>
      <c r="NRM92" s="4"/>
      <c r="NRN92" s="4"/>
      <c r="NRO92" s="4"/>
      <c r="NRP92" s="4"/>
      <c r="NRQ92" s="4"/>
      <c r="NRR92" s="4"/>
      <c r="NRS92" s="4"/>
      <c r="NRT92" s="4"/>
      <c r="NRU92" s="4"/>
      <c r="NRV92" s="4"/>
      <c r="NRW92" s="4"/>
      <c r="NRX92" s="4"/>
      <c r="NRY92" s="4"/>
      <c r="NRZ92" s="4"/>
      <c r="NSA92" s="4"/>
      <c r="NSB92" s="4"/>
      <c r="NSC92" s="4"/>
      <c r="NSD92" s="4"/>
      <c r="NSE92" s="4"/>
      <c r="NSF92" s="4"/>
      <c r="NSG92" s="4"/>
      <c r="NSH92" s="4"/>
      <c r="NSI92" s="4"/>
      <c r="NSJ92" s="4"/>
      <c r="NSK92" s="4"/>
      <c r="NSL92" s="4"/>
      <c r="NSM92" s="4"/>
      <c r="NSN92" s="4"/>
      <c r="NSO92" s="4"/>
      <c r="NSP92" s="4"/>
      <c r="NSQ92" s="4"/>
      <c r="NSR92" s="4"/>
      <c r="NSS92" s="4"/>
      <c r="NST92" s="4"/>
      <c r="NSU92" s="4"/>
      <c r="NSV92" s="4"/>
      <c r="NSW92" s="4"/>
      <c r="NSX92" s="4"/>
      <c r="NSY92" s="4"/>
      <c r="NSZ92" s="4"/>
      <c r="NTA92" s="4"/>
      <c r="NTB92" s="4"/>
      <c r="NTC92" s="4"/>
      <c r="NTD92" s="4"/>
      <c r="NTE92" s="4"/>
      <c r="NTF92" s="4"/>
      <c r="NTG92" s="4"/>
      <c r="NTH92" s="4"/>
      <c r="NTI92" s="4"/>
      <c r="NTJ92" s="4"/>
      <c r="NTK92" s="4"/>
      <c r="NTL92" s="4"/>
      <c r="NTM92" s="4"/>
      <c r="NTN92" s="4"/>
      <c r="NTO92" s="4"/>
      <c r="NTP92" s="4"/>
      <c r="NTQ92" s="4"/>
      <c r="NTR92" s="4"/>
      <c r="NTS92" s="4"/>
      <c r="NTT92" s="4"/>
      <c r="NTU92" s="4"/>
      <c r="NTV92" s="4"/>
      <c r="NTW92" s="4"/>
      <c r="NTX92" s="4"/>
      <c r="NTY92" s="4"/>
      <c r="NTZ92" s="4"/>
      <c r="NUA92" s="4"/>
      <c r="NUB92" s="4"/>
      <c r="NUC92" s="4"/>
      <c r="NUD92" s="4"/>
      <c r="NUE92" s="4"/>
      <c r="NUF92" s="4"/>
      <c r="NUG92" s="4"/>
      <c r="NUH92" s="4"/>
      <c r="NUI92" s="4"/>
      <c r="NUJ92" s="4"/>
      <c r="NUK92" s="4"/>
      <c r="NUL92" s="4"/>
      <c r="NUM92" s="4"/>
      <c r="NUN92" s="4"/>
      <c r="NUO92" s="4"/>
      <c r="NUP92" s="4"/>
      <c r="NUQ92" s="4"/>
      <c r="NUR92" s="4"/>
      <c r="NUS92" s="4"/>
      <c r="NUT92" s="4"/>
      <c r="NUU92" s="4"/>
      <c r="NUV92" s="4"/>
      <c r="NUW92" s="4"/>
      <c r="NUX92" s="4"/>
      <c r="NUY92" s="4"/>
      <c r="NUZ92" s="4"/>
      <c r="NVA92" s="4"/>
      <c r="NVB92" s="4"/>
      <c r="NVC92" s="4"/>
      <c r="NVD92" s="4"/>
      <c r="NVE92" s="4"/>
      <c r="NVF92" s="4"/>
      <c r="NVG92" s="4"/>
      <c r="NVH92" s="4"/>
      <c r="NVI92" s="4"/>
      <c r="NVJ92" s="4"/>
      <c r="NVK92" s="4"/>
      <c r="NVL92" s="4"/>
      <c r="NVM92" s="4"/>
      <c r="NVN92" s="4"/>
      <c r="NVO92" s="4"/>
      <c r="NVP92" s="4"/>
      <c r="NVQ92" s="4"/>
      <c r="NVR92" s="4"/>
      <c r="NVS92" s="4"/>
      <c r="NVT92" s="4"/>
      <c r="NVU92" s="4"/>
      <c r="NVV92" s="4"/>
      <c r="NVW92" s="4"/>
      <c r="NVX92" s="4"/>
      <c r="NVY92" s="4"/>
      <c r="NVZ92" s="4"/>
      <c r="NWA92" s="4"/>
      <c r="NWB92" s="4"/>
      <c r="NWC92" s="4"/>
      <c r="NWD92" s="4"/>
      <c r="NWE92" s="4"/>
      <c r="NWF92" s="4"/>
      <c r="NWG92" s="4"/>
      <c r="NWH92" s="4"/>
      <c r="NWI92" s="4"/>
      <c r="NWJ92" s="4"/>
      <c r="NWK92" s="4"/>
      <c r="NWL92" s="4"/>
      <c r="NWM92" s="4"/>
      <c r="NWN92" s="4"/>
      <c r="NWO92" s="4"/>
      <c r="NWP92" s="4"/>
      <c r="NWQ92" s="4"/>
      <c r="NWR92" s="4"/>
      <c r="NWS92" s="4"/>
      <c r="NWT92" s="4"/>
      <c r="NWU92" s="4"/>
      <c r="NWV92" s="4"/>
      <c r="NWW92" s="4"/>
      <c r="NWX92" s="4"/>
      <c r="NWY92" s="4"/>
      <c r="NWZ92" s="4"/>
      <c r="NXA92" s="4"/>
      <c r="NXB92" s="4"/>
      <c r="NXC92" s="4"/>
      <c r="NXD92" s="4"/>
      <c r="NXE92" s="4"/>
      <c r="NXF92" s="4"/>
      <c r="NXG92" s="4"/>
      <c r="NXH92" s="4"/>
      <c r="NXI92" s="4"/>
      <c r="NXJ92" s="4"/>
      <c r="NXK92" s="4"/>
      <c r="NXL92" s="4"/>
      <c r="NXM92" s="4"/>
      <c r="NXN92" s="4"/>
      <c r="NXO92" s="4"/>
      <c r="NXP92" s="4"/>
      <c r="NXQ92" s="4"/>
      <c r="NXR92" s="4"/>
      <c r="NXS92" s="4"/>
      <c r="NXT92" s="4"/>
      <c r="NXU92" s="4"/>
      <c r="NXV92" s="4"/>
      <c r="NXW92" s="4"/>
      <c r="NXX92" s="4"/>
      <c r="NXY92" s="4"/>
      <c r="NXZ92" s="4"/>
      <c r="NYA92" s="4"/>
      <c r="NYB92" s="4"/>
      <c r="NYC92" s="4"/>
      <c r="NYD92" s="4"/>
      <c r="NYE92" s="4"/>
      <c r="NYF92" s="4"/>
      <c r="NYG92" s="4"/>
      <c r="NYH92" s="4"/>
      <c r="NYI92" s="4"/>
      <c r="NYJ92" s="4"/>
      <c r="NYK92" s="4"/>
      <c r="NYL92" s="4"/>
      <c r="NYM92" s="4"/>
      <c r="NYN92" s="4"/>
      <c r="NYO92" s="4"/>
      <c r="NYP92" s="4"/>
      <c r="NYQ92" s="4"/>
      <c r="NYR92" s="4"/>
      <c r="NYS92" s="4"/>
      <c r="NYT92" s="4"/>
      <c r="NYU92" s="4"/>
      <c r="NYV92" s="4"/>
      <c r="NYW92" s="4"/>
      <c r="NYX92" s="4"/>
      <c r="NYY92" s="4"/>
      <c r="NYZ92" s="4"/>
      <c r="NZA92" s="4"/>
      <c r="NZB92" s="4"/>
      <c r="NZC92" s="4"/>
      <c r="NZD92" s="4"/>
      <c r="NZE92" s="4"/>
      <c r="NZF92" s="4"/>
      <c r="NZG92" s="4"/>
      <c r="NZH92" s="4"/>
      <c r="NZI92" s="4"/>
      <c r="NZJ92" s="4"/>
      <c r="NZK92" s="4"/>
      <c r="NZL92" s="4"/>
      <c r="NZM92" s="4"/>
      <c r="NZN92" s="4"/>
      <c r="NZO92" s="4"/>
      <c r="NZP92" s="4"/>
      <c r="NZQ92" s="4"/>
      <c r="NZR92" s="4"/>
      <c r="NZS92" s="4"/>
      <c r="NZT92" s="4"/>
      <c r="NZU92" s="4"/>
      <c r="NZV92" s="4"/>
      <c r="NZW92" s="4"/>
      <c r="NZX92" s="4"/>
      <c r="NZY92" s="4"/>
      <c r="NZZ92" s="4"/>
      <c r="OAA92" s="4"/>
      <c r="OAB92" s="4"/>
      <c r="OAC92" s="4"/>
      <c r="OAD92" s="4"/>
      <c r="OAE92" s="4"/>
      <c r="OAF92" s="4"/>
      <c r="OAG92" s="4"/>
      <c r="OAH92" s="4"/>
      <c r="OAI92" s="4"/>
      <c r="OAJ92" s="4"/>
      <c r="OAK92" s="4"/>
      <c r="OAL92" s="4"/>
      <c r="OAM92" s="4"/>
      <c r="OAN92" s="4"/>
      <c r="OAO92" s="4"/>
      <c r="OAP92" s="4"/>
      <c r="OAQ92" s="4"/>
      <c r="OAR92" s="4"/>
      <c r="OAS92" s="4"/>
      <c r="OAT92" s="4"/>
      <c r="OAU92" s="4"/>
      <c r="OAV92" s="4"/>
      <c r="OAW92" s="4"/>
      <c r="OAX92" s="4"/>
      <c r="OAY92" s="4"/>
      <c r="OAZ92" s="4"/>
      <c r="OBA92" s="4"/>
      <c r="OBB92" s="4"/>
      <c r="OBC92" s="4"/>
      <c r="OBD92" s="4"/>
      <c r="OBE92" s="4"/>
      <c r="OBF92" s="4"/>
      <c r="OBG92" s="4"/>
      <c r="OBH92" s="4"/>
      <c r="OBI92" s="4"/>
      <c r="OBJ92" s="4"/>
      <c r="OBK92" s="4"/>
      <c r="OBL92" s="4"/>
      <c r="OBM92" s="4"/>
      <c r="OBN92" s="4"/>
      <c r="OBO92" s="4"/>
      <c r="OBP92" s="4"/>
      <c r="OBQ92" s="4"/>
      <c r="OBR92" s="4"/>
      <c r="OBS92" s="4"/>
      <c r="OBT92" s="4"/>
      <c r="OBU92" s="4"/>
      <c r="OBV92" s="4"/>
      <c r="OBW92" s="4"/>
      <c r="OBX92" s="4"/>
      <c r="OBY92" s="4"/>
      <c r="OBZ92" s="4"/>
      <c r="OCA92" s="4"/>
      <c r="OCB92" s="4"/>
      <c r="OCC92" s="4"/>
      <c r="OCD92" s="4"/>
      <c r="OCE92" s="4"/>
      <c r="OCF92" s="4"/>
      <c r="OCG92" s="4"/>
      <c r="OCH92" s="4"/>
      <c r="OCI92" s="4"/>
      <c r="OCJ92" s="4"/>
      <c r="OCK92" s="4"/>
      <c r="OCL92" s="4"/>
      <c r="OCM92" s="4"/>
      <c r="OCN92" s="4"/>
      <c r="OCO92" s="4"/>
      <c r="OCP92" s="4"/>
      <c r="OCQ92" s="4"/>
      <c r="OCR92" s="4"/>
      <c r="OCS92" s="4"/>
      <c r="OCT92" s="4"/>
      <c r="OCU92" s="4"/>
      <c r="OCV92" s="4"/>
      <c r="OCW92" s="4"/>
      <c r="OCX92" s="4"/>
      <c r="OCY92" s="4"/>
      <c r="OCZ92" s="4"/>
      <c r="ODA92" s="4"/>
      <c r="ODB92" s="4"/>
      <c r="ODC92" s="4"/>
      <c r="ODD92" s="4"/>
      <c r="ODE92" s="4"/>
      <c r="ODF92" s="4"/>
      <c r="ODG92" s="4"/>
      <c r="ODH92" s="4"/>
      <c r="ODI92" s="4"/>
      <c r="ODJ92" s="4"/>
      <c r="ODK92" s="4"/>
      <c r="ODL92" s="4"/>
      <c r="ODM92" s="4"/>
      <c r="ODN92" s="4"/>
      <c r="ODO92" s="4"/>
      <c r="ODP92" s="4"/>
      <c r="ODQ92" s="4"/>
      <c r="ODR92" s="4"/>
      <c r="ODS92" s="4"/>
      <c r="ODT92" s="4"/>
      <c r="ODU92" s="4"/>
      <c r="ODV92" s="4"/>
      <c r="ODW92" s="4"/>
      <c r="ODX92" s="4"/>
      <c r="ODY92" s="4"/>
      <c r="ODZ92" s="4"/>
      <c r="OEA92" s="4"/>
      <c r="OEB92" s="4"/>
      <c r="OEC92" s="4"/>
      <c r="OED92" s="4"/>
      <c r="OEE92" s="4"/>
      <c r="OEF92" s="4"/>
      <c r="OEG92" s="4"/>
      <c r="OEH92" s="4"/>
      <c r="OEI92" s="4"/>
      <c r="OEJ92" s="4"/>
      <c r="OEK92" s="4"/>
      <c r="OEL92" s="4"/>
      <c r="OEM92" s="4"/>
      <c r="OEN92" s="4"/>
      <c r="OEO92" s="4"/>
      <c r="OEP92" s="4"/>
      <c r="OEQ92" s="4"/>
      <c r="OER92" s="4"/>
      <c r="OES92" s="4"/>
      <c r="OET92" s="4"/>
      <c r="OEU92" s="4"/>
      <c r="OEV92" s="4"/>
      <c r="OEW92" s="4"/>
      <c r="OEX92" s="4"/>
      <c r="OEY92" s="4"/>
      <c r="OEZ92" s="4"/>
      <c r="OFA92" s="4"/>
      <c r="OFB92" s="4"/>
      <c r="OFC92" s="4"/>
      <c r="OFD92" s="4"/>
      <c r="OFE92" s="4"/>
      <c r="OFF92" s="4"/>
      <c r="OFG92" s="4"/>
      <c r="OFH92" s="4"/>
      <c r="OFI92" s="4"/>
      <c r="OFJ92" s="4"/>
      <c r="OFK92" s="4"/>
      <c r="OFL92" s="4"/>
      <c r="OFM92" s="4"/>
      <c r="OFN92" s="4"/>
      <c r="OFO92" s="4"/>
      <c r="OFP92" s="4"/>
      <c r="OFQ92" s="4"/>
      <c r="OFR92" s="4"/>
      <c r="OFS92" s="4"/>
      <c r="OFT92" s="4"/>
      <c r="OFU92" s="4"/>
      <c r="OFV92" s="4"/>
      <c r="OFW92" s="4"/>
      <c r="OFX92" s="4"/>
      <c r="OFY92" s="4"/>
      <c r="OFZ92" s="4"/>
      <c r="OGA92" s="4"/>
      <c r="OGB92" s="4"/>
      <c r="OGC92" s="4"/>
      <c r="OGD92" s="4"/>
      <c r="OGE92" s="4"/>
      <c r="OGF92" s="4"/>
      <c r="OGG92" s="4"/>
      <c r="OGH92" s="4"/>
      <c r="OGI92" s="4"/>
      <c r="OGJ92" s="4"/>
      <c r="OGK92" s="4"/>
      <c r="OGL92" s="4"/>
      <c r="OGM92" s="4"/>
      <c r="OGN92" s="4"/>
      <c r="OGO92" s="4"/>
      <c r="OGP92" s="4"/>
      <c r="OGQ92" s="4"/>
      <c r="OGR92" s="4"/>
      <c r="OGS92" s="4"/>
      <c r="OGT92" s="4"/>
      <c r="OGU92" s="4"/>
      <c r="OGV92" s="4"/>
      <c r="OGW92" s="4"/>
      <c r="OGX92" s="4"/>
      <c r="OGY92" s="4"/>
      <c r="OGZ92" s="4"/>
      <c r="OHA92" s="4"/>
      <c r="OHB92" s="4"/>
      <c r="OHC92" s="4"/>
      <c r="OHD92" s="4"/>
      <c r="OHE92" s="4"/>
      <c r="OHF92" s="4"/>
      <c r="OHG92" s="4"/>
      <c r="OHH92" s="4"/>
      <c r="OHI92" s="4"/>
      <c r="OHJ92" s="4"/>
      <c r="OHK92" s="4"/>
      <c r="OHL92" s="4"/>
      <c r="OHM92" s="4"/>
      <c r="OHN92" s="4"/>
      <c r="OHO92" s="4"/>
      <c r="OHP92" s="4"/>
      <c r="OHQ92" s="4"/>
      <c r="OHR92" s="4"/>
      <c r="OHS92" s="4"/>
      <c r="OHT92" s="4"/>
      <c r="OHU92" s="4"/>
      <c r="OHV92" s="4"/>
      <c r="OHW92" s="4"/>
      <c r="OHX92" s="4"/>
      <c r="OHY92" s="4"/>
      <c r="OHZ92" s="4"/>
      <c r="OIA92" s="4"/>
      <c r="OIB92" s="4"/>
      <c r="OIC92" s="4"/>
      <c r="OID92" s="4"/>
      <c r="OIE92" s="4"/>
      <c r="OIF92" s="4"/>
      <c r="OIG92" s="4"/>
      <c r="OIH92" s="4"/>
      <c r="OII92" s="4"/>
      <c r="OIJ92" s="4"/>
      <c r="OIK92" s="4"/>
      <c r="OIL92" s="4"/>
      <c r="OIM92" s="4"/>
      <c r="OIN92" s="4"/>
      <c r="OIO92" s="4"/>
      <c r="OIP92" s="4"/>
      <c r="OIQ92" s="4"/>
      <c r="OIR92" s="4"/>
      <c r="OIS92" s="4"/>
      <c r="OIT92" s="4"/>
      <c r="OIU92" s="4"/>
      <c r="OIV92" s="4"/>
      <c r="OIW92" s="4"/>
      <c r="OIX92" s="4"/>
      <c r="OIY92" s="4"/>
      <c r="OIZ92" s="4"/>
      <c r="OJA92" s="4"/>
      <c r="OJB92" s="4"/>
      <c r="OJC92" s="4"/>
      <c r="OJD92" s="4"/>
      <c r="OJE92" s="4"/>
      <c r="OJF92" s="4"/>
      <c r="OJG92" s="4"/>
      <c r="OJH92" s="4"/>
      <c r="OJI92" s="4"/>
      <c r="OJJ92" s="4"/>
      <c r="OJK92" s="4"/>
      <c r="OJL92" s="4"/>
      <c r="OJM92" s="4"/>
      <c r="OJN92" s="4"/>
      <c r="OJO92" s="4"/>
      <c r="OJP92" s="4"/>
      <c r="OJQ92" s="4"/>
      <c r="OJR92" s="4"/>
      <c r="OJS92" s="4"/>
      <c r="OJT92" s="4"/>
      <c r="OJU92" s="4"/>
      <c r="OJV92" s="4"/>
      <c r="OJW92" s="4"/>
      <c r="OJX92" s="4"/>
      <c r="OJY92" s="4"/>
      <c r="OJZ92" s="4"/>
      <c r="OKA92" s="4"/>
      <c r="OKB92" s="4"/>
      <c r="OKC92" s="4"/>
      <c r="OKD92" s="4"/>
      <c r="OKE92" s="4"/>
      <c r="OKF92" s="4"/>
      <c r="OKG92" s="4"/>
      <c r="OKH92" s="4"/>
      <c r="OKI92" s="4"/>
      <c r="OKJ92" s="4"/>
      <c r="OKK92" s="4"/>
      <c r="OKL92" s="4"/>
      <c r="OKM92" s="4"/>
      <c r="OKN92" s="4"/>
      <c r="OKO92" s="4"/>
      <c r="OKP92" s="4"/>
      <c r="OKQ92" s="4"/>
      <c r="OKR92" s="4"/>
      <c r="OKS92" s="4"/>
      <c r="OKT92" s="4"/>
      <c r="OKU92" s="4"/>
      <c r="OKV92" s="4"/>
      <c r="OKW92" s="4"/>
      <c r="OKX92" s="4"/>
      <c r="OKY92" s="4"/>
      <c r="OKZ92" s="4"/>
      <c r="OLA92" s="4"/>
      <c r="OLB92" s="4"/>
      <c r="OLC92" s="4"/>
      <c r="OLD92" s="4"/>
      <c r="OLE92" s="4"/>
      <c r="OLF92" s="4"/>
      <c r="OLG92" s="4"/>
      <c r="OLH92" s="4"/>
      <c r="OLI92" s="4"/>
      <c r="OLJ92" s="4"/>
      <c r="OLK92" s="4"/>
      <c r="OLL92" s="4"/>
      <c r="OLM92" s="4"/>
      <c r="OLN92" s="4"/>
      <c r="OLO92" s="4"/>
      <c r="OLP92" s="4"/>
      <c r="OLQ92" s="4"/>
      <c r="OLR92" s="4"/>
      <c r="OLS92" s="4"/>
      <c r="OLT92" s="4"/>
      <c r="OLU92" s="4"/>
      <c r="OLV92" s="4"/>
      <c r="OLW92" s="4"/>
      <c r="OLX92" s="4"/>
      <c r="OLY92" s="4"/>
      <c r="OLZ92" s="4"/>
      <c r="OMA92" s="4"/>
      <c r="OMB92" s="4"/>
      <c r="OMC92" s="4"/>
      <c r="OMD92" s="4"/>
      <c r="OME92" s="4"/>
      <c r="OMF92" s="4"/>
      <c r="OMG92" s="4"/>
      <c r="OMH92" s="4"/>
      <c r="OMI92" s="4"/>
      <c r="OMJ92" s="4"/>
      <c r="OMK92" s="4"/>
      <c r="OML92" s="4"/>
      <c r="OMM92" s="4"/>
      <c r="OMN92" s="4"/>
      <c r="OMO92" s="4"/>
      <c r="OMP92" s="4"/>
      <c r="OMQ92" s="4"/>
      <c r="OMR92" s="4"/>
      <c r="OMS92" s="4"/>
      <c r="OMT92" s="4"/>
      <c r="OMU92" s="4"/>
      <c r="OMV92" s="4"/>
      <c r="OMW92" s="4"/>
      <c r="OMX92" s="4"/>
      <c r="OMY92" s="4"/>
      <c r="OMZ92" s="4"/>
      <c r="ONA92" s="4"/>
      <c r="ONB92" s="4"/>
      <c r="ONC92" s="4"/>
      <c r="OND92" s="4"/>
      <c r="ONE92" s="4"/>
      <c r="ONF92" s="4"/>
      <c r="ONG92" s="4"/>
      <c r="ONH92" s="4"/>
      <c r="ONI92" s="4"/>
      <c r="ONJ92" s="4"/>
      <c r="ONK92" s="4"/>
      <c r="ONL92" s="4"/>
      <c r="ONM92" s="4"/>
      <c r="ONN92" s="4"/>
      <c r="ONO92" s="4"/>
      <c r="ONP92" s="4"/>
      <c r="ONQ92" s="4"/>
      <c r="ONR92" s="4"/>
      <c r="ONS92" s="4"/>
      <c r="ONT92" s="4"/>
      <c r="ONU92" s="4"/>
      <c r="ONV92" s="4"/>
      <c r="ONW92" s="4"/>
      <c r="ONX92" s="4"/>
      <c r="ONY92" s="4"/>
      <c r="ONZ92" s="4"/>
      <c r="OOA92" s="4"/>
      <c r="OOB92" s="4"/>
      <c r="OOC92" s="4"/>
      <c r="OOD92" s="4"/>
      <c r="OOE92" s="4"/>
      <c r="OOF92" s="4"/>
      <c r="OOG92" s="4"/>
      <c r="OOH92" s="4"/>
      <c r="OOI92" s="4"/>
      <c r="OOJ92" s="4"/>
      <c r="OOK92" s="4"/>
      <c r="OOL92" s="4"/>
      <c r="OOM92" s="4"/>
      <c r="OON92" s="4"/>
      <c r="OOO92" s="4"/>
      <c r="OOP92" s="4"/>
      <c r="OOQ92" s="4"/>
      <c r="OOR92" s="4"/>
      <c r="OOS92" s="4"/>
      <c r="OOT92" s="4"/>
      <c r="OOU92" s="4"/>
      <c r="OOV92" s="4"/>
      <c r="OOW92" s="4"/>
      <c r="OOX92" s="4"/>
      <c r="OOY92" s="4"/>
      <c r="OOZ92" s="4"/>
      <c r="OPA92" s="4"/>
      <c r="OPB92" s="4"/>
      <c r="OPC92" s="4"/>
      <c r="OPD92" s="4"/>
      <c r="OPE92" s="4"/>
      <c r="OPF92" s="4"/>
      <c r="OPG92" s="4"/>
      <c r="OPH92" s="4"/>
      <c r="OPI92" s="4"/>
      <c r="OPJ92" s="4"/>
      <c r="OPK92" s="4"/>
      <c r="OPL92" s="4"/>
      <c r="OPM92" s="4"/>
      <c r="OPN92" s="4"/>
      <c r="OPO92" s="4"/>
      <c r="OPP92" s="4"/>
      <c r="OPQ92" s="4"/>
      <c r="OPR92" s="4"/>
      <c r="OPS92" s="4"/>
      <c r="OPT92" s="4"/>
      <c r="OPU92" s="4"/>
      <c r="OPV92" s="4"/>
      <c r="OPW92" s="4"/>
      <c r="OPX92" s="4"/>
      <c r="OPY92" s="4"/>
      <c r="OPZ92" s="4"/>
      <c r="OQA92" s="4"/>
      <c r="OQB92" s="4"/>
      <c r="OQC92" s="4"/>
      <c r="OQD92" s="4"/>
      <c r="OQE92" s="4"/>
      <c r="OQF92" s="4"/>
      <c r="OQG92" s="4"/>
      <c r="OQH92" s="4"/>
      <c r="OQI92" s="4"/>
      <c r="OQJ92" s="4"/>
      <c r="OQK92" s="4"/>
      <c r="OQL92" s="4"/>
      <c r="OQM92" s="4"/>
      <c r="OQN92" s="4"/>
      <c r="OQO92" s="4"/>
      <c r="OQP92" s="4"/>
      <c r="OQQ92" s="4"/>
      <c r="OQR92" s="4"/>
      <c r="OQS92" s="4"/>
      <c r="OQT92" s="4"/>
      <c r="OQU92" s="4"/>
      <c r="OQV92" s="4"/>
      <c r="OQW92" s="4"/>
      <c r="OQX92" s="4"/>
      <c r="OQY92" s="4"/>
      <c r="OQZ92" s="4"/>
      <c r="ORA92" s="4"/>
      <c r="ORB92" s="4"/>
      <c r="ORC92" s="4"/>
      <c r="ORD92" s="4"/>
      <c r="ORE92" s="4"/>
      <c r="ORF92" s="4"/>
      <c r="ORG92" s="4"/>
      <c r="ORH92" s="4"/>
      <c r="ORI92" s="4"/>
      <c r="ORJ92" s="4"/>
      <c r="ORK92" s="4"/>
      <c r="ORL92" s="4"/>
      <c r="ORM92" s="4"/>
      <c r="ORN92" s="4"/>
      <c r="ORO92" s="4"/>
      <c r="ORP92" s="4"/>
      <c r="ORQ92" s="4"/>
      <c r="ORR92" s="4"/>
      <c r="ORS92" s="4"/>
      <c r="ORT92" s="4"/>
      <c r="ORU92" s="4"/>
      <c r="ORV92" s="4"/>
      <c r="ORW92" s="4"/>
      <c r="ORX92" s="4"/>
      <c r="ORY92" s="4"/>
      <c r="ORZ92" s="4"/>
      <c r="OSA92" s="4"/>
      <c r="OSB92" s="4"/>
      <c r="OSC92" s="4"/>
      <c r="OSD92" s="4"/>
      <c r="OSE92" s="4"/>
      <c r="OSF92" s="4"/>
      <c r="OSG92" s="4"/>
      <c r="OSH92" s="4"/>
      <c r="OSI92" s="4"/>
      <c r="OSJ92" s="4"/>
      <c r="OSK92" s="4"/>
      <c r="OSL92" s="4"/>
      <c r="OSM92" s="4"/>
      <c r="OSN92" s="4"/>
      <c r="OSO92" s="4"/>
      <c r="OSP92" s="4"/>
      <c r="OSQ92" s="4"/>
      <c r="OSR92" s="4"/>
      <c r="OSS92" s="4"/>
      <c r="OST92" s="4"/>
      <c r="OSU92" s="4"/>
      <c r="OSV92" s="4"/>
      <c r="OSW92" s="4"/>
      <c r="OSX92" s="4"/>
      <c r="OSY92" s="4"/>
      <c r="OSZ92" s="4"/>
      <c r="OTA92" s="4"/>
      <c r="OTB92" s="4"/>
      <c r="OTC92" s="4"/>
      <c r="OTD92" s="4"/>
      <c r="OTE92" s="4"/>
      <c r="OTF92" s="4"/>
      <c r="OTG92" s="4"/>
      <c r="OTH92" s="4"/>
      <c r="OTI92" s="4"/>
      <c r="OTJ92" s="4"/>
      <c r="OTK92" s="4"/>
      <c r="OTL92" s="4"/>
      <c r="OTM92" s="4"/>
      <c r="OTN92" s="4"/>
      <c r="OTO92" s="4"/>
      <c r="OTP92" s="4"/>
      <c r="OTQ92" s="4"/>
      <c r="OTR92" s="4"/>
      <c r="OTS92" s="4"/>
      <c r="OTT92" s="4"/>
      <c r="OTU92" s="4"/>
      <c r="OTV92" s="4"/>
      <c r="OTW92" s="4"/>
      <c r="OTX92" s="4"/>
      <c r="OTY92" s="4"/>
      <c r="OTZ92" s="4"/>
      <c r="OUA92" s="4"/>
      <c r="OUB92" s="4"/>
      <c r="OUC92" s="4"/>
      <c r="OUD92" s="4"/>
      <c r="OUE92" s="4"/>
      <c r="OUF92" s="4"/>
      <c r="OUG92" s="4"/>
      <c r="OUH92" s="4"/>
      <c r="OUI92" s="4"/>
      <c r="OUJ92" s="4"/>
      <c r="OUK92" s="4"/>
      <c r="OUL92" s="4"/>
      <c r="OUM92" s="4"/>
      <c r="OUN92" s="4"/>
      <c r="OUO92" s="4"/>
      <c r="OUP92" s="4"/>
      <c r="OUQ92" s="4"/>
      <c r="OUR92" s="4"/>
      <c r="OUS92" s="4"/>
      <c r="OUT92" s="4"/>
      <c r="OUU92" s="4"/>
      <c r="OUV92" s="4"/>
      <c r="OUW92" s="4"/>
      <c r="OUX92" s="4"/>
      <c r="OUY92" s="4"/>
      <c r="OUZ92" s="4"/>
      <c r="OVA92" s="4"/>
      <c r="OVB92" s="4"/>
      <c r="OVC92" s="4"/>
      <c r="OVD92" s="4"/>
      <c r="OVE92" s="4"/>
      <c r="OVF92" s="4"/>
      <c r="OVG92" s="4"/>
      <c r="OVH92" s="4"/>
      <c r="OVI92" s="4"/>
      <c r="OVJ92" s="4"/>
      <c r="OVK92" s="4"/>
      <c r="OVL92" s="4"/>
      <c r="OVM92" s="4"/>
      <c r="OVN92" s="4"/>
      <c r="OVO92" s="4"/>
      <c r="OVP92" s="4"/>
      <c r="OVQ92" s="4"/>
      <c r="OVR92" s="4"/>
      <c r="OVS92" s="4"/>
      <c r="OVT92" s="4"/>
      <c r="OVU92" s="4"/>
      <c r="OVV92" s="4"/>
      <c r="OVW92" s="4"/>
      <c r="OVX92" s="4"/>
      <c r="OVY92" s="4"/>
      <c r="OVZ92" s="4"/>
      <c r="OWA92" s="4"/>
      <c r="OWB92" s="4"/>
      <c r="OWC92" s="4"/>
      <c r="OWD92" s="4"/>
      <c r="OWE92" s="4"/>
      <c r="OWF92" s="4"/>
      <c r="OWG92" s="4"/>
      <c r="OWH92" s="4"/>
      <c r="OWI92" s="4"/>
      <c r="OWJ92" s="4"/>
      <c r="OWK92" s="4"/>
      <c r="OWL92" s="4"/>
      <c r="OWM92" s="4"/>
      <c r="OWN92" s="4"/>
      <c r="OWO92" s="4"/>
      <c r="OWP92" s="4"/>
      <c r="OWQ92" s="4"/>
      <c r="OWR92" s="4"/>
      <c r="OWS92" s="4"/>
      <c r="OWT92" s="4"/>
      <c r="OWU92" s="4"/>
      <c r="OWV92" s="4"/>
      <c r="OWW92" s="4"/>
      <c r="OWX92" s="4"/>
      <c r="OWY92" s="4"/>
      <c r="OWZ92" s="4"/>
      <c r="OXA92" s="4"/>
      <c r="OXB92" s="4"/>
      <c r="OXC92" s="4"/>
      <c r="OXD92" s="4"/>
      <c r="OXE92" s="4"/>
      <c r="OXF92" s="4"/>
      <c r="OXG92" s="4"/>
      <c r="OXH92" s="4"/>
      <c r="OXI92" s="4"/>
      <c r="OXJ92" s="4"/>
      <c r="OXK92" s="4"/>
      <c r="OXL92" s="4"/>
      <c r="OXM92" s="4"/>
      <c r="OXN92" s="4"/>
      <c r="OXO92" s="4"/>
      <c r="OXP92" s="4"/>
      <c r="OXQ92" s="4"/>
      <c r="OXR92" s="4"/>
      <c r="OXS92" s="4"/>
      <c r="OXT92" s="4"/>
      <c r="OXU92" s="4"/>
      <c r="OXV92" s="4"/>
      <c r="OXW92" s="4"/>
      <c r="OXX92" s="4"/>
      <c r="OXY92" s="4"/>
      <c r="OXZ92" s="4"/>
      <c r="OYA92" s="4"/>
      <c r="OYB92" s="4"/>
      <c r="OYC92" s="4"/>
      <c r="OYD92" s="4"/>
      <c r="OYE92" s="4"/>
      <c r="OYF92" s="4"/>
      <c r="OYG92" s="4"/>
      <c r="OYH92" s="4"/>
      <c r="OYI92" s="4"/>
      <c r="OYJ92" s="4"/>
      <c r="OYK92" s="4"/>
      <c r="OYL92" s="4"/>
      <c r="OYM92" s="4"/>
      <c r="OYN92" s="4"/>
      <c r="OYO92" s="4"/>
      <c r="OYP92" s="4"/>
      <c r="OYQ92" s="4"/>
      <c r="OYR92" s="4"/>
      <c r="OYS92" s="4"/>
      <c r="OYT92" s="4"/>
      <c r="OYU92" s="4"/>
      <c r="OYV92" s="4"/>
      <c r="OYW92" s="4"/>
      <c r="OYX92" s="4"/>
      <c r="OYY92" s="4"/>
      <c r="OYZ92" s="4"/>
      <c r="OZA92" s="4"/>
      <c r="OZB92" s="4"/>
      <c r="OZC92" s="4"/>
      <c r="OZD92" s="4"/>
      <c r="OZE92" s="4"/>
      <c r="OZF92" s="4"/>
      <c r="OZG92" s="4"/>
      <c r="OZH92" s="4"/>
      <c r="OZI92" s="4"/>
      <c r="OZJ92" s="4"/>
      <c r="OZK92" s="4"/>
      <c r="OZL92" s="4"/>
      <c r="OZM92" s="4"/>
      <c r="OZN92" s="4"/>
      <c r="OZO92" s="4"/>
      <c r="OZP92" s="4"/>
      <c r="OZQ92" s="4"/>
      <c r="OZR92" s="4"/>
      <c r="OZS92" s="4"/>
      <c r="OZT92" s="4"/>
      <c r="OZU92" s="4"/>
      <c r="OZV92" s="4"/>
      <c r="OZW92" s="4"/>
      <c r="OZX92" s="4"/>
      <c r="OZY92" s="4"/>
      <c r="OZZ92" s="4"/>
      <c r="PAA92" s="4"/>
      <c r="PAB92" s="4"/>
      <c r="PAC92" s="4"/>
      <c r="PAD92" s="4"/>
      <c r="PAE92" s="4"/>
      <c r="PAF92" s="4"/>
      <c r="PAG92" s="4"/>
      <c r="PAH92" s="4"/>
      <c r="PAI92" s="4"/>
      <c r="PAJ92" s="4"/>
      <c r="PAK92" s="4"/>
      <c r="PAL92" s="4"/>
      <c r="PAM92" s="4"/>
      <c r="PAN92" s="4"/>
      <c r="PAO92" s="4"/>
      <c r="PAP92" s="4"/>
      <c r="PAQ92" s="4"/>
      <c r="PAR92" s="4"/>
      <c r="PAS92" s="4"/>
      <c r="PAT92" s="4"/>
      <c r="PAU92" s="4"/>
      <c r="PAV92" s="4"/>
      <c r="PAW92" s="4"/>
      <c r="PAX92" s="4"/>
      <c r="PAY92" s="4"/>
      <c r="PAZ92" s="4"/>
      <c r="PBA92" s="4"/>
      <c r="PBB92" s="4"/>
      <c r="PBC92" s="4"/>
      <c r="PBD92" s="4"/>
      <c r="PBE92" s="4"/>
      <c r="PBF92" s="4"/>
      <c r="PBG92" s="4"/>
      <c r="PBH92" s="4"/>
      <c r="PBI92" s="4"/>
      <c r="PBJ92" s="4"/>
      <c r="PBK92" s="4"/>
      <c r="PBL92" s="4"/>
      <c r="PBM92" s="4"/>
      <c r="PBN92" s="4"/>
      <c r="PBO92" s="4"/>
      <c r="PBP92" s="4"/>
      <c r="PBQ92" s="4"/>
      <c r="PBR92" s="4"/>
      <c r="PBS92" s="4"/>
      <c r="PBT92" s="4"/>
      <c r="PBU92" s="4"/>
      <c r="PBV92" s="4"/>
      <c r="PBW92" s="4"/>
      <c r="PBX92" s="4"/>
      <c r="PBY92" s="4"/>
      <c r="PBZ92" s="4"/>
      <c r="PCA92" s="4"/>
      <c r="PCB92" s="4"/>
      <c r="PCC92" s="4"/>
      <c r="PCD92" s="4"/>
      <c r="PCE92" s="4"/>
      <c r="PCF92" s="4"/>
      <c r="PCG92" s="4"/>
      <c r="PCH92" s="4"/>
      <c r="PCI92" s="4"/>
      <c r="PCJ92" s="4"/>
      <c r="PCK92" s="4"/>
      <c r="PCL92" s="4"/>
      <c r="PCM92" s="4"/>
      <c r="PCN92" s="4"/>
      <c r="PCO92" s="4"/>
      <c r="PCP92" s="4"/>
      <c r="PCQ92" s="4"/>
      <c r="PCR92" s="4"/>
      <c r="PCS92" s="4"/>
      <c r="PCT92" s="4"/>
      <c r="PCU92" s="4"/>
      <c r="PCV92" s="4"/>
      <c r="PCW92" s="4"/>
      <c r="PCX92" s="4"/>
      <c r="PCY92" s="4"/>
      <c r="PCZ92" s="4"/>
      <c r="PDA92" s="4"/>
      <c r="PDB92" s="4"/>
      <c r="PDC92" s="4"/>
      <c r="PDD92" s="4"/>
      <c r="PDE92" s="4"/>
      <c r="PDF92" s="4"/>
      <c r="PDG92" s="4"/>
      <c r="PDH92" s="4"/>
      <c r="PDI92" s="4"/>
      <c r="PDJ92" s="4"/>
      <c r="PDK92" s="4"/>
      <c r="PDL92" s="4"/>
      <c r="PDM92" s="4"/>
      <c r="PDN92" s="4"/>
      <c r="PDO92" s="4"/>
      <c r="PDP92" s="4"/>
      <c r="PDQ92" s="4"/>
      <c r="PDR92" s="4"/>
      <c r="PDS92" s="4"/>
      <c r="PDT92" s="4"/>
      <c r="PDU92" s="4"/>
      <c r="PDV92" s="4"/>
      <c r="PDW92" s="4"/>
      <c r="PDX92" s="4"/>
      <c r="PDY92" s="4"/>
      <c r="PDZ92" s="4"/>
      <c r="PEA92" s="4"/>
      <c r="PEB92" s="4"/>
      <c r="PEC92" s="4"/>
      <c r="PED92" s="4"/>
      <c r="PEE92" s="4"/>
      <c r="PEF92" s="4"/>
      <c r="PEG92" s="4"/>
      <c r="PEH92" s="4"/>
      <c r="PEI92" s="4"/>
      <c r="PEJ92" s="4"/>
      <c r="PEK92" s="4"/>
      <c r="PEL92" s="4"/>
      <c r="PEM92" s="4"/>
      <c r="PEN92" s="4"/>
      <c r="PEO92" s="4"/>
      <c r="PEP92" s="4"/>
      <c r="PEQ92" s="4"/>
      <c r="PER92" s="4"/>
      <c r="PES92" s="4"/>
      <c r="PET92" s="4"/>
      <c r="PEU92" s="4"/>
      <c r="PEV92" s="4"/>
      <c r="PEW92" s="4"/>
      <c r="PEX92" s="4"/>
      <c r="PEY92" s="4"/>
      <c r="PEZ92" s="4"/>
      <c r="PFA92" s="4"/>
      <c r="PFB92" s="4"/>
      <c r="PFC92" s="4"/>
      <c r="PFD92" s="4"/>
      <c r="PFE92" s="4"/>
      <c r="PFF92" s="4"/>
      <c r="PFG92" s="4"/>
      <c r="PFH92" s="4"/>
      <c r="PFI92" s="4"/>
      <c r="PFJ92" s="4"/>
      <c r="PFK92" s="4"/>
      <c r="PFL92" s="4"/>
      <c r="PFM92" s="4"/>
      <c r="PFN92" s="4"/>
      <c r="PFO92" s="4"/>
      <c r="PFP92" s="4"/>
      <c r="PFQ92" s="4"/>
      <c r="PFR92" s="4"/>
      <c r="PFS92" s="4"/>
      <c r="PFT92" s="4"/>
      <c r="PFU92" s="4"/>
      <c r="PFV92" s="4"/>
      <c r="PFW92" s="4"/>
      <c r="PFX92" s="4"/>
      <c r="PFY92" s="4"/>
      <c r="PFZ92" s="4"/>
      <c r="PGA92" s="4"/>
      <c r="PGB92" s="4"/>
      <c r="PGC92" s="4"/>
      <c r="PGD92" s="4"/>
      <c r="PGE92" s="4"/>
      <c r="PGF92" s="4"/>
      <c r="PGG92" s="4"/>
      <c r="PGH92" s="4"/>
      <c r="PGI92" s="4"/>
      <c r="PGJ92" s="4"/>
      <c r="PGK92" s="4"/>
      <c r="PGL92" s="4"/>
      <c r="PGM92" s="4"/>
      <c r="PGN92" s="4"/>
      <c r="PGO92" s="4"/>
      <c r="PGP92" s="4"/>
      <c r="PGQ92" s="4"/>
      <c r="PGR92" s="4"/>
      <c r="PGS92" s="4"/>
      <c r="PGT92" s="4"/>
      <c r="PGU92" s="4"/>
      <c r="PGV92" s="4"/>
      <c r="PGW92" s="4"/>
      <c r="PGX92" s="4"/>
      <c r="PGY92" s="4"/>
      <c r="PGZ92" s="4"/>
      <c r="PHA92" s="4"/>
      <c r="PHB92" s="4"/>
      <c r="PHC92" s="4"/>
      <c r="PHD92" s="4"/>
      <c r="PHE92" s="4"/>
      <c r="PHF92" s="4"/>
      <c r="PHG92" s="4"/>
      <c r="PHH92" s="4"/>
      <c r="PHI92" s="4"/>
      <c r="PHJ92" s="4"/>
      <c r="PHK92" s="4"/>
      <c r="PHL92" s="4"/>
      <c r="PHM92" s="4"/>
      <c r="PHN92" s="4"/>
      <c r="PHO92" s="4"/>
      <c r="PHP92" s="4"/>
      <c r="PHQ92" s="4"/>
      <c r="PHR92" s="4"/>
      <c r="PHS92" s="4"/>
      <c r="PHT92" s="4"/>
      <c r="PHU92" s="4"/>
      <c r="PHV92" s="4"/>
      <c r="PHW92" s="4"/>
      <c r="PHX92" s="4"/>
      <c r="PHY92" s="4"/>
      <c r="PHZ92" s="4"/>
      <c r="PIA92" s="4"/>
      <c r="PIB92" s="4"/>
      <c r="PIC92" s="4"/>
      <c r="PID92" s="4"/>
      <c r="PIE92" s="4"/>
      <c r="PIF92" s="4"/>
      <c r="PIG92" s="4"/>
      <c r="PIH92" s="4"/>
      <c r="PII92" s="4"/>
      <c r="PIJ92" s="4"/>
      <c r="PIK92" s="4"/>
      <c r="PIL92" s="4"/>
      <c r="PIM92" s="4"/>
      <c r="PIN92" s="4"/>
      <c r="PIO92" s="4"/>
      <c r="PIP92" s="4"/>
      <c r="PIQ92" s="4"/>
      <c r="PIR92" s="4"/>
      <c r="PIS92" s="4"/>
      <c r="PIT92" s="4"/>
      <c r="PIU92" s="4"/>
      <c r="PIV92" s="4"/>
      <c r="PIW92" s="4"/>
      <c r="PIX92" s="4"/>
      <c r="PIY92" s="4"/>
      <c r="PIZ92" s="4"/>
      <c r="PJA92" s="4"/>
      <c r="PJB92" s="4"/>
      <c r="PJC92" s="4"/>
      <c r="PJD92" s="4"/>
      <c r="PJE92" s="4"/>
      <c r="PJF92" s="4"/>
      <c r="PJG92" s="4"/>
      <c r="PJH92" s="4"/>
      <c r="PJI92" s="4"/>
      <c r="PJJ92" s="4"/>
      <c r="PJK92" s="4"/>
      <c r="PJL92" s="4"/>
      <c r="PJM92" s="4"/>
      <c r="PJN92" s="4"/>
      <c r="PJO92" s="4"/>
      <c r="PJP92" s="4"/>
      <c r="PJQ92" s="4"/>
      <c r="PJR92" s="4"/>
      <c r="PJS92" s="4"/>
      <c r="PJT92" s="4"/>
      <c r="PJU92" s="4"/>
      <c r="PJV92" s="4"/>
      <c r="PJW92" s="4"/>
      <c r="PJX92" s="4"/>
      <c r="PJY92" s="4"/>
      <c r="PJZ92" s="4"/>
      <c r="PKA92" s="4"/>
      <c r="PKB92" s="4"/>
      <c r="PKC92" s="4"/>
      <c r="PKD92" s="4"/>
      <c r="PKE92" s="4"/>
      <c r="PKF92" s="4"/>
      <c r="PKG92" s="4"/>
      <c r="PKH92" s="4"/>
      <c r="PKI92" s="4"/>
      <c r="PKJ92" s="4"/>
      <c r="PKK92" s="4"/>
      <c r="PKL92" s="4"/>
      <c r="PKM92" s="4"/>
      <c r="PKN92" s="4"/>
      <c r="PKO92" s="4"/>
      <c r="PKP92" s="4"/>
      <c r="PKQ92" s="4"/>
      <c r="PKR92" s="4"/>
      <c r="PKS92" s="4"/>
      <c r="PKT92" s="4"/>
      <c r="PKU92" s="4"/>
      <c r="PKV92" s="4"/>
      <c r="PKW92" s="4"/>
      <c r="PKX92" s="4"/>
      <c r="PKY92" s="4"/>
      <c r="PKZ92" s="4"/>
      <c r="PLA92" s="4"/>
      <c r="PLB92" s="4"/>
      <c r="PLC92" s="4"/>
      <c r="PLD92" s="4"/>
      <c r="PLE92" s="4"/>
      <c r="PLF92" s="4"/>
      <c r="PLG92" s="4"/>
      <c r="PLH92" s="4"/>
      <c r="PLI92" s="4"/>
      <c r="PLJ92" s="4"/>
      <c r="PLK92" s="4"/>
      <c r="PLL92" s="4"/>
      <c r="PLM92" s="4"/>
      <c r="PLN92" s="4"/>
      <c r="PLO92" s="4"/>
      <c r="PLP92" s="4"/>
      <c r="PLQ92" s="4"/>
      <c r="PLR92" s="4"/>
      <c r="PLS92" s="4"/>
      <c r="PLT92" s="4"/>
      <c r="PLU92" s="4"/>
      <c r="PLV92" s="4"/>
      <c r="PLW92" s="4"/>
      <c r="PLX92" s="4"/>
      <c r="PLY92" s="4"/>
      <c r="PLZ92" s="4"/>
      <c r="PMA92" s="4"/>
      <c r="PMB92" s="4"/>
      <c r="PMC92" s="4"/>
      <c r="PMD92" s="4"/>
      <c r="PME92" s="4"/>
      <c r="PMF92" s="4"/>
      <c r="PMG92" s="4"/>
      <c r="PMH92" s="4"/>
      <c r="PMI92" s="4"/>
      <c r="PMJ92" s="4"/>
      <c r="PMK92" s="4"/>
      <c r="PML92" s="4"/>
      <c r="PMM92" s="4"/>
      <c r="PMN92" s="4"/>
      <c r="PMO92" s="4"/>
      <c r="PMP92" s="4"/>
      <c r="PMQ92" s="4"/>
      <c r="PMR92" s="4"/>
      <c r="PMS92" s="4"/>
      <c r="PMT92" s="4"/>
      <c r="PMU92" s="4"/>
      <c r="PMV92" s="4"/>
      <c r="PMW92" s="4"/>
      <c r="PMX92" s="4"/>
      <c r="PMY92" s="4"/>
      <c r="PMZ92" s="4"/>
      <c r="PNA92" s="4"/>
      <c r="PNB92" s="4"/>
      <c r="PNC92" s="4"/>
      <c r="PND92" s="4"/>
      <c r="PNE92" s="4"/>
      <c r="PNF92" s="4"/>
      <c r="PNG92" s="4"/>
      <c r="PNH92" s="4"/>
      <c r="PNI92" s="4"/>
      <c r="PNJ92" s="4"/>
      <c r="PNK92" s="4"/>
      <c r="PNL92" s="4"/>
      <c r="PNM92" s="4"/>
      <c r="PNN92" s="4"/>
      <c r="PNO92" s="4"/>
      <c r="PNP92" s="4"/>
      <c r="PNQ92" s="4"/>
      <c r="PNR92" s="4"/>
      <c r="PNS92" s="4"/>
      <c r="PNT92" s="4"/>
      <c r="PNU92" s="4"/>
      <c r="PNV92" s="4"/>
      <c r="PNW92" s="4"/>
      <c r="PNX92" s="4"/>
      <c r="PNY92" s="4"/>
      <c r="PNZ92" s="4"/>
      <c r="POA92" s="4"/>
      <c r="POB92" s="4"/>
      <c r="POC92" s="4"/>
      <c r="POD92" s="4"/>
      <c r="POE92" s="4"/>
      <c r="POF92" s="4"/>
      <c r="POG92" s="4"/>
      <c r="POH92" s="4"/>
      <c r="POI92" s="4"/>
      <c r="POJ92" s="4"/>
      <c r="POK92" s="4"/>
      <c r="POL92" s="4"/>
      <c r="POM92" s="4"/>
      <c r="PON92" s="4"/>
      <c r="POO92" s="4"/>
      <c r="POP92" s="4"/>
      <c r="POQ92" s="4"/>
      <c r="POR92" s="4"/>
      <c r="POS92" s="4"/>
      <c r="POT92" s="4"/>
      <c r="POU92" s="4"/>
      <c r="POV92" s="4"/>
      <c r="POW92" s="4"/>
      <c r="POX92" s="4"/>
      <c r="POY92" s="4"/>
      <c r="POZ92" s="4"/>
      <c r="PPA92" s="4"/>
      <c r="PPB92" s="4"/>
      <c r="PPC92" s="4"/>
      <c r="PPD92" s="4"/>
      <c r="PPE92" s="4"/>
      <c r="PPF92" s="4"/>
      <c r="PPG92" s="4"/>
      <c r="PPH92" s="4"/>
      <c r="PPI92" s="4"/>
      <c r="PPJ92" s="4"/>
      <c r="PPK92" s="4"/>
      <c r="PPL92" s="4"/>
      <c r="PPM92" s="4"/>
      <c r="PPN92" s="4"/>
      <c r="PPO92" s="4"/>
      <c r="PPP92" s="4"/>
      <c r="PPQ92" s="4"/>
      <c r="PPR92" s="4"/>
      <c r="PPS92" s="4"/>
      <c r="PPT92" s="4"/>
      <c r="PPU92" s="4"/>
      <c r="PPV92" s="4"/>
      <c r="PPW92" s="4"/>
      <c r="PPX92" s="4"/>
      <c r="PPY92" s="4"/>
      <c r="PPZ92" s="4"/>
      <c r="PQA92" s="4"/>
      <c r="PQB92" s="4"/>
      <c r="PQC92" s="4"/>
      <c r="PQD92" s="4"/>
      <c r="PQE92" s="4"/>
      <c r="PQF92" s="4"/>
      <c r="PQG92" s="4"/>
      <c r="PQH92" s="4"/>
      <c r="PQI92" s="4"/>
      <c r="PQJ92" s="4"/>
      <c r="PQK92" s="4"/>
      <c r="PQL92" s="4"/>
      <c r="PQM92" s="4"/>
      <c r="PQN92" s="4"/>
      <c r="PQO92" s="4"/>
      <c r="PQP92" s="4"/>
      <c r="PQQ92" s="4"/>
      <c r="PQR92" s="4"/>
      <c r="PQS92" s="4"/>
      <c r="PQT92" s="4"/>
      <c r="PQU92" s="4"/>
      <c r="PQV92" s="4"/>
      <c r="PQW92" s="4"/>
      <c r="PQX92" s="4"/>
      <c r="PQY92" s="4"/>
      <c r="PQZ92" s="4"/>
      <c r="PRA92" s="4"/>
      <c r="PRB92" s="4"/>
      <c r="PRC92" s="4"/>
      <c r="PRD92" s="4"/>
      <c r="PRE92" s="4"/>
      <c r="PRF92" s="4"/>
      <c r="PRG92" s="4"/>
      <c r="PRH92" s="4"/>
      <c r="PRI92" s="4"/>
      <c r="PRJ92" s="4"/>
      <c r="PRK92" s="4"/>
      <c r="PRL92" s="4"/>
      <c r="PRM92" s="4"/>
      <c r="PRN92" s="4"/>
      <c r="PRO92" s="4"/>
      <c r="PRP92" s="4"/>
      <c r="PRQ92" s="4"/>
      <c r="PRR92" s="4"/>
      <c r="PRS92" s="4"/>
      <c r="PRT92" s="4"/>
      <c r="PRU92" s="4"/>
      <c r="PRV92" s="4"/>
      <c r="PRW92" s="4"/>
      <c r="PRX92" s="4"/>
      <c r="PRY92" s="4"/>
      <c r="PRZ92" s="4"/>
      <c r="PSA92" s="4"/>
      <c r="PSB92" s="4"/>
      <c r="PSC92" s="4"/>
      <c r="PSD92" s="4"/>
      <c r="PSE92" s="4"/>
      <c r="PSF92" s="4"/>
      <c r="PSG92" s="4"/>
      <c r="PSH92" s="4"/>
      <c r="PSI92" s="4"/>
      <c r="PSJ92" s="4"/>
      <c r="PSK92" s="4"/>
      <c r="PSL92" s="4"/>
      <c r="PSM92" s="4"/>
      <c r="PSN92" s="4"/>
      <c r="PSO92" s="4"/>
      <c r="PSP92" s="4"/>
      <c r="PSQ92" s="4"/>
      <c r="PSR92" s="4"/>
      <c r="PSS92" s="4"/>
      <c r="PST92" s="4"/>
      <c r="PSU92" s="4"/>
      <c r="PSV92" s="4"/>
      <c r="PSW92" s="4"/>
      <c r="PSX92" s="4"/>
      <c r="PSY92" s="4"/>
      <c r="PSZ92" s="4"/>
      <c r="PTA92" s="4"/>
      <c r="PTB92" s="4"/>
      <c r="PTC92" s="4"/>
      <c r="PTD92" s="4"/>
      <c r="PTE92" s="4"/>
      <c r="PTF92" s="4"/>
      <c r="PTG92" s="4"/>
      <c r="PTH92" s="4"/>
      <c r="PTI92" s="4"/>
      <c r="PTJ92" s="4"/>
      <c r="PTK92" s="4"/>
      <c r="PTL92" s="4"/>
      <c r="PTM92" s="4"/>
      <c r="PTN92" s="4"/>
      <c r="PTO92" s="4"/>
      <c r="PTP92" s="4"/>
      <c r="PTQ92" s="4"/>
      <c r="PTR92" s="4"/>
      <c r="PTS92" s="4"/>
      <c r="PTT92" s="4"/>
      <c r="PTU92" s="4"/>
      <c r="PTV92" s="4"/>
      <c r="PTW92" s="4"/>
      <c r="PTX92" s="4"/>
      <c r="PTY92" s="4"/>
      <c r="PTZ92" s="4"/>
      <c r="PUA92" s="4"/>
      <c r="PUB92" s="4"/>
      <c r="PUC92" s="4"/>
      <c r="PUD92" s="4"/>
      <c r="PUE92" s="4"/>
      <c r="PUF92" s="4"/>
      <c r="PUG92" s="4"/>
      <c r="PUH92" s="4"/>
      <c r="PUI92" s="4"/>
      <c r="PUJ92" s="4"/>
      <c r="PUK92" s="4"/>
      <c r="PUL92" s="4"/>
      <c r="PUM92" s="4"/>
      <c r="PUN92" s="4"/>
      <c r="PUO92" s="4"/>
      <c r="PUP92" s="4"/>
      <c r="PUQ92" s="4"/>
      <c r="PUR92" s="4"/>
      <c r="PUS92" s="4"/>
      <c r="PUT92" s="4"/>
      <c r="PUU92" s="4"/>
      <c r="PUV92" s="4"/>
      <c r="PUW92" s="4"/>
      <c r="PUX92" s="4"/>
      <c r="PUY92" s="4"/>
      <c r="PUZ92" s="4"/>
      <c r="PVA92" s="4"/>
      <c r="PVB92" s="4"/>
      <c r="PVC92" s="4"/>
      <c r="PVD92" s="4"/>
      <c r="PVE92" s="4"/>
      <c r="PVF92" s="4"/>
      <c r="PVG92" s="4"/>
      <c r="PVH92" s="4"/>
      <c r="PVI92" s="4"/>
      <c r="PVJ92" s="4"/>
      <c r="PVK92" s="4"/>
      <c r="PVL92" s="4"/>
      <c r="PVM92" s="4"/>
      <c r="PVN92" s="4"/>
      <c r="PVO92" s="4"/>
      <c r="PVP92" s="4"/>
      <c r="PVQ92" s="4"/>
      <c r="PVR92" s="4"/>
      <c r="PVS92" s="4"/>
      <c r="PVT92" s="4"/>
      <c r="PVU92" s="4"/>
      <c r="PVV92" s="4"/>
      <c r="PVW92" s="4"/>
      <c r="PVX92" s="4"/>
      <c r="PVY92" s="4"/>
      <c r="PVZ92" s="4"/>
      <c r="PWA92" s="4"/>
      <c r="PWB92" s="4"/>
      <c r="PWC92" s="4"/>
      <c r="PWD92" s="4"/>
      <c r="PWE92" s="4"/>
      <c r="PWF92" s="4"/>
      <c r="PWG92" s="4"/>
      <c r="PWH92" s="4"/>
      <c r="PWI92" s="4"/>
      <c r="PWJ92" s="4"/>
      <c r="PWK92" s="4"/>
      <c r="PWL92" s="4"/>
      <c r="PWM92" s="4"/>
      <c r="PWN92" s="4"/>
      <c r="PWO92" s="4"/>
      <c r="PWP92" s="4"/>
      <c r="PWQ92" s="4"/>
      <c r="PWR92" s="4"/>
      <c r="PWS92" s="4"/>
      <c r="PWT92" s="4"/>
      <c r="PWU92" s="4"/>
      <c r="PWV92" s="4"/>
      <c r="PWW92" s="4"/>
      <c r="PWX92" s="4"/>
      <c r="PWY92" s="4"/>
      <c r="PWZ92" s="4"/>
      <c r="PXA92" s="4"/>
      <c r="PXB92" s="4"/>
      <c r="PXC92" s="4"/>
      <c r="PXD92" s="4"/>
      <c r="PXE92" s="4"/>
      <c r="PXF92" s="4"/>
      <c r="PXG92" s="4"/>
      <c r="PXH92" s="4"/>
      <c r="PXI92" s="4"/>
      <c r="PXJ92" s="4"/>
      <c r="PXK92" s="4"/>
      <c r="PXL92" s="4"/>
      <c r="PXM92" s="4"/>
      <c r="PXN92" s="4"/>
      <c r="PXO92" s="4"/>
      <c r="PXP92" s="4"/>
      <c r="PXQ92" s="4"/>
      <c r="PXR92" s="4"/>
      <c r="PXS92" s="4"/>
      <c r="PXT92" s="4"/>
      <c r="PXU92" s="4"/>
      <c r="PXV92" s="4"/>
      <c r="PXW92" s="4"/>
      <c r="PXX92" s="4"/>
      <c r="PXY92" s="4"/>
      <c r="PXZ92" s="4"/>
      <c r="PYA92" s="4"/>
      <c r="PYB92" s="4"/>
      <c r="PYC92" s="4"/>
      <c r="PYD92" s="4"/>
      <c r="PYE92" s="4"/>
      <c r="PYF92" s="4"/>
      <c r="PYG92" s="4"/>
      <c r="PYH92" s="4"/>
      <c r="PYI92" s="4"/>
      <c r="PYJ92" s="4"/>
      <c r="PYK92" s="4"/>
      <c r="PYL92" s="4"/>
      <c r="PYM92" s="4"/>
      <c r="PYN92" s="4"/>
      <c r="PYO92" s="4"/>
      <c r="PYP92" s="4"/>
      <c r="PYQ92" s="4"/>
      <c r="PYR92" s="4"/>
      <c r="PYS92" s="4"/>
      <c r="PYT92" s="4"/>
      <c r="PYU92" s="4"/>
      <c r="PYV92" s="4"/>
      <c r="PYW92" s="4"/>
      <c r="PYX92" s="4"/>
      <c r="PYY92" s="4"/>
      <c r="PYZ92" s="4"/>
      <c r="PZA92" s="4"/>
      <c r="PZB92" s="4"/>
      <c r="PZC92" s="4"/>
      <c r="PZD92" s="4"/>
      <c r="PZE92" s="4"/>
      <c r="PZF92" s="4"/>
      <c r="PZG92" s="4"/>
      <c r="PZH92" s="4"/>
      <c r="PZI92" s="4"/>
      <c r="PZJ92" s="4"/>
      <c r="PZK92" s="4"/>
      <c r="PZL92" s="4"/>
      <c r="PZM92" s="4"/>
      <c r="PZN92" s="4"/>
      <c r="PZO92" s="4"/>
      <c r="PZP92" s="4"/>
      <c r="PZQ92" s="4"/>
      <c r="PZR92" s="4"/>
      <c r="PZS92" s="4"/>
      <c r="PZT92" s="4"/>
      <c r="PZU92" s="4"/>
      <c r="PZV92" s="4"/>
      <c r="PZW92" s="4"/>
      <c r="PZX92" s="4"/>
      <c r="PZY92" s="4"/>
      <c r="PZZ92" s="4"/>
      <c r="QAA92" s="4"/>
      <c r="QAB92" s="4"/>
      <c r="QAC92" s="4"/>
      <c r="QAD92" s="4"/>
      <c r="QAE92" s="4"/>
      <c r="QAF92" s="4"/>
      <c r="QAG92" s="4"/>
      <c r="QAH92" s="4"/>
      <c r="QAI92" s="4"/>
      <c r="QAJ92" s="4"/>
      <c r="QAK92" s="4"/>
      <c r="QAL92" s="4"/>
      <c r="QAM92" s="4"/>
      <c r="QAN92" s="4"/>
      <c r="QAO92" s="4"/>
      <c r="QAP92" s="4"/>
      <c r="QAQ92" s="4"/>
      <c r="QAR92" s="4"/>
      <c r="QAS92" s="4"/>
      <c r="QAT92" s="4"/>
      <c r="QAU92" s="4"/>
      <c r="QAV92" s="4"/>
      <c r="QAW92" s="4"/>
      <c r="QAX92" s="4"/>
      <c r="QAY92" s="4"/>
      <c r="QAZ92" s="4"/>
      <c r="QBA92" s="4"/>
      <c r="QBB92" s="4"/>
      <c r="QBC92" s="4"/>
      <c r="QBD92" s="4"/>
      <c r="QBE92" s="4"/>
      <c r="QBF92" s="4"/>
      <c r="QBG92" s="4"/>
      <c r="QBH92" s="4"/>
      <c r="QBI92" s="4"/>
      <c r="QBJ92" s="4"/>
      <c r="QBK92" s="4"/>
      <c r="QBL92" s="4"/>
      <c r="QBM92" s="4"/>
      <c r="QBN92" s="4"/>
      <c r="QBO92" s="4"/>
      <c r="QBP92" s="4"/>
      <c r="QBQ92" s="4"/>
      <c r="QBR92" s="4"/>
      <c r="QBS92" s="4"/>
      <c r="QBT92" s="4"/>
      <c r="QBU92" s="4"/>
      <c r="QBV92" s="4"/>
      <c r="QBW92" s="4"/>
      <c r="QBX92" s="4"/>
      <c r="QBY92" s="4"/>
      <c r="QBZ92" s="4"/>
      <c r="QCA92" s="4"/>
      <c r="QCB92" s="4"/>
      <c r="QCC92" s="4"/>
      <c r="QCD92" s="4"/>
      <c r="QCE92" s="4"/>
      <c r="QCF92" s="4"/>
      <c r="QCG92" s="4"/>
      <c r="QCH92" s="4"/>
      <c r="QCI92" s="4"/>
      <c r="QCJ92" s="4"/>
      <c r="QCK92" s="4"/>
      <c r="QCL92" s="4"/>
      <c r="QCM92" s="4"/>
      <c r="QCN92" s="4"/>
      <c r="QCO92" s="4"/>
      <c r="QCP92" s="4"/>
      <c r="QCQ92" s="4"/>
      <c r="QCR92" s="4"/>
      <c r="QCS92" s="4"/>
      <c r="QCT92" s="4"/>
      <c r="QCU92" s="4"/>
      <c r="QCV92" s="4"/>
      <c r="QCW92" s="4"/>
      <c r="QCX92" s="4"/>
      <c r="QCY92" s="4"/>
      <c r="QCZ92" s="4"/>
      <c r="QDA92" s="4"/>
      <c r="QDB92" s="4"/>
      <c r="QDC92" s="4"/>
      <c r="QDD92" s="4"/>
      <c r="QDE92" s="4"/>
      <c r="QDF92" s="4"/>
      <c r="QDG92" s="4"/>
      <c r="QDH92" s="4"/>
      <c r="QDI92" s="4"/>
      <c r="QDJ92" s="4"/>
      <c r="QDK92" s="4"/>
      <c r="QDL92" s="4"/>
      <c r="QDM92" s="4"/>
      <c r="QDN92" s="4"/>
      <c r="QDO92" s="4"/>
      <c r="QDP92" s="4"/>
      <c r="QDQ92" s="4"/>
      <c r="QDR92" s="4"/>
      <c r="QDS92" s="4"/>
      <c r="QDT92" s="4"/>
      <c r="QDU92" s="4"/>
      <c r="QDV92" s="4"/>
      <c r="QDW92" s="4"/>
      <c r="QDX92" s="4"/>
      <c r="QDY92" s="4"/>
      <c r="QDZ92" s="4"/>
      <c r="QEA92" s="4"/>
      <c r="QEB92" s="4"/>
      <c r="QEC92" s="4"/>
      <c r="QED92" s="4"/>
      <c r="QEE92" s="4"/>
      <c r="QEF92" s="4"/>
      <c r="QEG92" s="4"/>
      <c r="QEH92" s="4"/>
      <c r="QEI92" s="4"/>
      <c r="QEJ92" s="4"/>
      <c r="QEK92" s="4"/>
      <c r="QEL92" s="4"/>
      <c r="QEM92" s="4"/>
      <c r="QEN92" s="4"/>
      <c r="QEO92" s="4"/>
      <c r="QEP92" s="4"/>
      <c r="QEQ92" s="4"/>
      <c r="QER92" s="4"/>
      <c r="QES92" s="4"/>
      <c r="QET92" s="4"/>
      <c r="QEU92" s="4"/>
      <c r="QEV92" s="4"/>
      <c r="QEW92" s="4"/>
      <c r="QEX92" s="4"/>
      <c r="QEY92" s="4"/>
      <c r="QEZ92" s="4"/>
      <c r="QFA92" s="4"/>
      <c r="QFB92" s="4"/>
      <c r="QFC92" s="4"/>
      <c r="QFD92" s="4"/>
      <c r="QFE92" s="4"/>
      <c r="QFF92" s="4"/>
      <c r="QFG92" s="4"/>
      <c r="QFH92" s="4"/>
      <c r="QFI92" s="4"/>
      <c r="QFJ92" s="4"/>
      <c r="QFK92" s="4"/>
      <c r="QFL92" s="4"/>
      <c r="QFM92" s="4"/>
      <c r="QFN92" s="4"/>
      <c r="QFO92" s="4"/>
      <c r="QFP92" s="4"/>
      <c r="QFQ92" s="4"/>
      <c r="QFR92" s="4"/>
      <c r="QFS92" s="4"/>
      <c r="QFT92" s="4"/>
      <c r="QFU92" s="4"/>
      <c r="QFV92" s="4"/>
      <c r="QFW92" s="4"/>
      <c r="QFX92" s="4"/>
      <c r="QFY92" s="4"/>
      <c r="QFZ92" s="4"/>
      <c r="QGA92" s="4"/>
      <c r="QGB92" s="4"/>
      <c r="QGC92" s="4"/>
      <c r="QGD92" s="4"/>
      <c r="QGE92" s="4"/>
      <c r="QGF92" s="4"/>
      <c r="QGG92" s="4"/>
      <c r="QGH92" s="4"/>
      <c r="QGI92" s="4"/>
      <c r="QGJ92" s="4"/>
      <c r="QGK92" s="4"/>
      <c r="QGL92" s="4"/>
      <c r="QGM92" s="4"/>
      <c r="QGN92" s="4"/>
      <c r="QGO92" s="4"/>
      <c r="QGP92" s="4"/>
      <c r="QGQ92" s="4"/>
      <c r="QGR92" s="4"/>
      <c r="QGS92" s="4"/>
      <c r="QGT92" s="4"/>
      <c r="QGU92" s="4"/>
      <c r="QGV92" s="4"/>
      <c r="QGW92" s="4"/>
      <c r="QGX92" s="4"/>
      <c r="QGY92" s="4"/>
      <c r="QGZ92" s="4"/>
      <c r="QHA92" s="4"/>
      <c r="QHB92" s="4"/>
      <c r="QHC92" s="4"/>
      <c r="QHD92" s="4"/>
      <c r="QHE92" s="4"/>
      <c r="QHF92" s="4"/>
      <c r="QHG92" s="4"/>
      <c r="QHH92" s="4"/>
      <c r="QHI92" s="4"/>
      <c r="QHJ92" s="4"/>
      <c r="QHK92" s="4"/>
      <c r="QHL92" s="4"/>
      <c r="QHM92" s="4"/>
      <c r="QHN92" s="4"/>
      <c r="QHO92" s="4"/>
      <c r="QHP92" s="4"/>
      <c r="QHQ92" s="4"/>
      <c r="QHR92" s="4"/>
      <c r="QHS92" s="4"/>
      <c r="QHT92" s="4"/>
      <c r="QHU92" s="4"/>
      <c r="QHV92" s="4"/>
      <c r="QHW92" s="4"/>
      <c r="QHX92" s="4"/>
      <c r="QHY92" s="4"/>
      <c r="QHZ92" s="4"/>
      <c r="QIA92" s="4"/>
      <c r="QIB92" s="4"/>
      <c r="QIC92" s="4"/>
      <c r="QID92" s="4"/>
      <c r="QIE92" s="4"/>
      <c r="QIF92" s="4"/>
      <c r="QIG92" s="4"/>
      <c r="QIH92" s="4"/>
      <c r="QII92" s="4"/>
      <c r="QIJ92" s="4"/>
      <c r="QIK92" s="4"/>
      <c r="QIL92" s="4"/>
      <c r="QIM92" s="4"/>
      <c r="QIN92" s="4"/>
      <c r="QIO92" s="4"/>
      <c r="QIP92" s="4"/>
      <c r="QIQ92" s="4"/>
      <c r="QIR92" s="4"/>
      <c r="QIS92" s="4"/>
      <c r="QIT92" s="4"/>
      <c r="QIU92" s="4"/>
      <c r="QIV92" s="4"/>
      <c r="QIW92" s="4"/>
      <c r="QIX92" s="4"/>
      <c r="QIY92" s="4"/>
      <c r="QIZ92" s="4"/>
      <c r="QJA92" s="4"/>
      <c r="QJB92" s="4"/>
      <c r="QJC92" s="4"/>
      <c r="QJD92" s="4"/>
      <c r="QJE92" s="4"/>
      <c r="QJF92" s="4"/>
      <c r="QJG92" s="4"/>
      <c r="QJH92" s="4"/>
      <c r="QJI92" s="4"/>
      <c r="QJJ92" s="4"/>
      <c r="QJK92" s="4"/>
      <c r="QJL92" s="4"/>
      <c r="QJM92" s="4"/>
      <c r="QJN92" s="4"/>
      <c r="QJO92" s="4"/>
      <c r="QJP92" s="4"/>
      <c r="QJQ92" s="4"/>
      <c r="QJR92" s="4"/>
      <c r="QJS92" s="4"/>
      <c r="QJT92" s="4"/>
      <c r="QJU92" s="4"/>
      <c r="QJV92" s="4"/>
      <c r="QJW92" s="4"/>
      <c r="QJX92" s="4"/>
      <c r="QJY92" s="4"/>
      <c r="QJZ92" s="4"/>
      <c r="QKA92" s="4"/>
      <c r="QKB92" s="4"/>
      <c r="QKC92" s="4"/>
      <c r="QKD92" s="4"/>
      <c r="QKE92" s="4"/>
      <c r="QKF92" s="4"/>
      <c r="QKG92" s="4"/>
      <c r="QKH92" s="4"/>
      <c r="QKI92" s="4"/>
      <c r="QKJ92" s="4"/>
      <c r="QKK92" s="4"/>
      <c r="QKL92" s="4"/>
      <c r="QKM92" s="4"/>
      <c r="QKN92" s="4"/>
      <c r="QKO92" s="4"/>
      <c r="QKP92" s="4"/>
      <c r="QKQ92" s="4"/>
      <c r="QKR92" s="4"/>
      <c r="QKS92" s="4"/>
      <c r="QKT92" s="4"/>
      <c r="QKU92" s="4"/>
      <c r="QKV92" s="4"/>
      <c r="QKW92" s="4"/>
      <c r="QKX92" s="4"/>
      <c r="QKY92" s="4"/>
      <c r="QKZ92" s="4"/>
      <c r="QLA92" s="4"/>
      <c r="QLB92" s="4"/>
      <c r="QLC92" s="4"/>
      <c r="QLD92" s="4"/>
      <c r="QLE92" s="4"/>
      <c r="QLF92" s="4"/>
      <c r="QLG92" s="4"/>
      <c r="QLH92" s="4"/>
      <c r="QLI92" s="4"/>
      <c r="QLJ92" s="4"/>
      <c r="QLK92" s="4"/>
      <c r="QLL92" s="4"/>
      <c r="QLM92" s="4"/>
      <c r="QLN92" s="4"/>
      <c r="QLO92" s="4"/>
      <c r="QLP92" s="4"/>
      <c r="QLQ92" s="4"/>
      <c r="QLR92" s="4"/>
      <c r="QLS92" s="4"/>
      <c r="QLT92" s="4"/>
      <c r="QLU92" s="4"/>
      <c r="QLV92" s="4"/>
      <c r="QLW92" s="4"/>
      <c r="QLX92" s="4"/>
      <c r="QLY92" s="4"/>
      <c r="QLZ92" s="4"/>
      <c r="QMA92" s="4"/>
      <c r="QMB92" s="4"/>
      <c r="QMC92" s="4"/>
      <c r="QMD92" s="4"/>
      <c r="QME92" s="4"/>
      <c r="QMF92" s="4"/>
      <c r="QMG92" s="4"/>
      <c r="QMH92" s="4"/>
      <c r="QMI92" s="4"/>
      <c r="QMJ92" s="4"/>
      <c r="QMK92" s="4"/>
      <c r="QML92" s="4"/>
      <c r="QMM92" s="4"/>
      <c r="QMN92" s="4"/>
      <c r="QMO92" s="4"/>
      <c r="QMP92" s="4"/>
      <c r="QMQ92" s="4"/>
      <c r="QMR92" s="4"/>
      <c r="QMS92" s="4"/>
      <c r="QMT92" s="4"/>
      <c r="QMU92" s="4"/>
      <c r="QMV92" s="4"/>
      <c r="QMW92" s="4"/>
      <c r="QMX92" s="4"/>
      <c r="QMY92" s="4"/>
      <c r="QMZ92" s="4"/>
      <c r="QNA92" s="4"/>
      <c r="QNB92" s="4"/>
      <c r="QNC92" s="4"/>
      <c r="QND92" s="4"/>
      <c r="QNE92" s="4"/>
      <c r="QNF92" s="4"/>
      <c r="QNG92" s="4"/>
      <c r="QNH92" s="4"/>
      <c r="QNI92" s="4"/>
      <c r="QNJ92" s="4"/>
      <c r="QNK92" s="4"/>
      <c r="QNL92" s="4"/>
      <c r="QNM92" s="4"/>
      <c r="QNN92" s="4"/>
      <c r="QNO92" s="4"/>
      <c r="QNP92" s="4"/>
      <c r="QNQ92" s="4"/>
      <c r="QNR92" s="4"/>
      <c r="QNS92" s="4"/>
      <c r="QNT92" s="4"/>
      <c r="QNU92" s="4"/>
      <c r="QNV92" s="4"/>
      <c r="QNW92" s="4"/>
      <c r="QNX92" s="4"/>
      <c r="QNY92" s="4"/>
      <c r="QNZ92" s="4"/>
      <c r="QOA92" s="4"/>
      <c r="QOB92" s="4"/>
      <c r="QOC92" s="4"/>
      <c r="QOD92" s="4"/>
      <c r="QOE92" s="4"/>
      <c r="QOF92" s="4"/>
      <c r="QOG92" s="4"/>
      <c r="QOH92" s="4"/>
      <c r="QOI92" s="4"/>
      <c r="QOJ92" s="4"/>
      <c r="QOK92" s="4"/>
      <c r="QOL92" s="4"/>
      <c r="QOM92" s="4"/>
      <c r="QON92" s="4"/>
      <c r="QOO92" s="4"/>
      <c r="QOP92" s="4"/>
      <c r="QOQ92" s="4"/>
      <c r="QOR92" s="4"/>
      <c r="QOS92" s="4"/>
      <c r="QOT92" s="4"/>
      <c r="QOU92" s="4"/>
      <c r="QOV92" s="4"/>
      <c r="QOW92" s="4"/>
      <c r="QOX92" s="4"/>
      <c r="QOY92" s="4"/>
      <c r="QOZ92" s="4"/>
      <c r="QPA92" s="4"/>
      <c r="QPB92" s="4"/>
      <c r="QPC92" s="4"/>
      <c r="QPD92" s="4"/>
      <c r="QPE92" s="4"/>
      <c r="QPF92" s="4"/>
      <c r="QPG92" s="4"/>
      <c r="QPH92" s="4"/>
      <c r="QPI92" s="4"/>
      <c r="QPJ92" s="4"/>
      <c r="QPK92" s="4"/>
      <c r="QPL92" s="4"/>
      <c r="QPM92" s="4"/>
      <c r="QPN92" s="4"/>
      <c r="QPO92" s="4"/>
      <c r="QPP92" s="4"/>
      <c r="QPQ92" s="4"/>
      <c r="QPR92" s="4"/>
      <c r="QPS92" s="4"/>
      <c r="QPT92" s="4"/>
      <c r="QPU92" s="4"/>
      <c r="QPV92" s="4"/>
      <c r="QPW92" s="4"/>
      <c r="QPX92" s="4"/>
      <c r="QPY92" s="4"/>
      <c r="QPZ92" s="4"/>
      <c r="QQA92" s="4"/>
      <c r="QQB92" s="4"/>
      <c r="QQC92" s="4"/>
      <c r="QQD92" s="4"/>
      <c r="QQE92" s="4"/>
      <c r="QQF92" s="4"/>
      <c r="QQG92" s="4"/>
      <c r="QQH92" s="4"/>
      <c r="QQI92" s="4"/>
      <c r="QQJ92" s="4"/>
      <c r="QQK92" s="4"/>
      <c r="QQL92" s="4"/>
      <c r="QQM92" s="4"/>
      <c r="QQN92" s="4"/>
      <c r="QQO92" s="4"/>
      <c r="QQP92" s="4"/>
      <c r="QQQ92" s="4"/>
      <c r="QQR92" s="4"/>
      <c r="QQS92" s="4"/>
      <c r="QQT92" s="4"/>
      <c r="QQU92" s="4"/>
      <c r="QQV92" s="4"/>
      <c r="QQW92" s="4"/>
      <c r="QQX92" s="4"/>
      <c r="QQY92" s="4"/>
      <c r="QQZ92" s="4"/>
      <c r="QRA92" s="4"/>
      <c r="QRB92" s="4"/>
      <c r="QRC92" s="4"/>
      <c r="QRD92" s="4"/>
      <c r="QRE92" s="4"/>
      <c r="QRF92" s="4"/>
      <c r="QRG92" s="4"/>
      <c r="QRH92" s="4"/>
      <c r="QRI92" s="4"/>
      <c r="QRJ92" s="4"/>
      <c r="QRK92" s="4"/>
      <c r="QRL92" s="4"/>
      <c r="QRM92" s="4"/>
      <c r="QRN92" s="4"/>
      <c r="QRO92" s="4"/>
      <c r="QRP92" s="4"/>
      <c r="QRQ92" s="4"/>
      <c r="QRR92" s="4"/>
      <c r="QRS92" s="4"/>
      <c r="QRT92" s="4"/>
      <c r="QRU92" s="4"/>
      <c r="QRV92" s="4"/>
      <c r="QRW92" s="4"/>
      <c r="QRX92" s="4"/>
      <c r="QRY92" s="4"/>
      <c r="QRZ92" s="4"/>
      <c r="QSA92" s="4"/>
      <c r="QSB92" s="4"/>
      <c r="QSC92" s="4"/>
      <c r="QSD92" s="4"/>
      <c r="QSE92" s="4"/>
      <c r="QSF92" s="4"/>
      <c r="QSG92" s="4"/>
      <c r="QSH92" s="4"/>
      <c r="QSI92" s="4"/>
      <c r="QSJ92" s="4"/>
      <c r="QSK92" s="4"/>
      <c r="QSL92" s="4"/>
      <c r="QSM92" s="4"/>
      <c r="QSN92" s="4"/>
      <c r="QSO92" s="4"/>
      <c r="QSP92" s="4"/>
      <c r="QSQ92" s="4"/>
      <c r="QSR92" s="4"/>
      <c r="QSS92" s="4"/>
      <c r="QST92" s="4"/>
      <c r="QSU92" s="4"/>
      <c r="QSV92" s="4"/>
      <c r="QSW92" s="4"/>
      <c r="QSX92" s="4"/>
      <c r="QSY92" s="4"/>
      <c r="QSZ92" s="4"/>
      <c r="QTA92" s="4"/>
      <c r="QTB92" s="4"/>
      <c r="QTC92" s="4"/>
      <c r="QTD92" s="4"/>
      <c r="QTE92" s="4"/>
      <c r="QTF92" s="4"/>
      <c r="QTG92" s="4"/>
      <c r="QTH92" s="4"/>
      <c r="QTI92" s="4"/>
      <c r="QTJ92" s="4"/>
      <c r="QTK92" s="4"/>
      <c r="QTL92" s="4"/>
      <c r="QTM92" s="4"/>
      <c r="QTN92" s="4"/>
      <c r="QTO92" s="4"/>
      <c r="QTP92" s="4"/>
      <c r="QTQ92" s="4"/>
      <c r="QTR92" s="4"/>
      <c r="QTS92" s="4"/>
      <c r="QTT92" s="4"/>
      <c r="QTU92" s="4"/>
      <c r="QTV92" s="4"/>
      <c r="QTW92" s="4"/>
      <c r="QTX92" s="4"/>
      <c r="QTY92" s="4"/>
      <c r="QTZ92" s="4"/>
      <c r="QUA92" s="4"/>
      <c r="QUB92" s="4"/>
      <c r="QUC92" s="4"/>
      <c r="QUD92" s="4"/>
      <c r="QUE92" s="4"/>
      <c r="QUF92" s="4"/>
      <c r="QUG92" s="4"/>
      <c r="QUH92" s="4"/>
      <c r="QUI92" s="4"/>
      <c r="QUJ92" s="4"/>
      <c r="QUK92" s="4"/>
      <c r="QUL92" s="4"/>
      <c r="QUM92" s="4"/>
      <c r="QUN92" s="4"/>
      <c r="QUO92" s="4"/>
      <c r="QUP92" s="4"/>
      <c r="QUQ92" s="4"/>
      <c r="QUR92" s="4"/>
      <c r="QUS92" s="4"/>
      <c r="QUT92" s="4"/>
      <c r="QUU92" s="4"/>
      <c r="QUV92" s="4"/>
      <c r="QUW92" s="4"/>
      <c r="QUX92" s="4"/>
      <c r="QUY92" s="4"/>
      <c r="QUZ92" s="4"/>
      <c r="QVA92" s="4"/>
      <c r="QVB92" s="4"/>
      <c r="QVC92" s="4"/>
      <c r="QVD92" s="4"/>
      <c r="QVE92" s="4"/>
      <c r="QVF92" s="4"/>
      <c r="QVG92" s="4"/>
      <c r="QVH92" s="4"/>
      <c r="QVI92" s="4"/>
      <c r="QVJ92" s="4"/>
      <c r="QVK92" s="4"/>
      <c r="QVL92" s="4"/>
      <c r="QVM92" s="4"/>
      <c r="QVN92" s="4"/>
      <c r="QVO92" s="4"/>
      <c r="QVP92" s="4"/>
      <c r="QVQ92" s="4"/>
      <c r="QVR92" s="4"/>
      <c r="QVS92" s="4"/>
      <c r="QVT92" s="4"/>
      <c r="QVU92" s="4"/>
      <c r="QVV92" s="4"/>
      <c r="QVW92" s="4"/>
      <c r="QVX92" s="4"/>
      <c r="QVY92" s="4"/>
      <c r="QVZ92" s="4"/>
      <c r="QWA92" s="4"/>
      <c r="QWB92" s="4"/>
      <c r="QWC92" s="4"/>
      <c r="QWD92" s="4"/>
      <c r="QWE92" s="4"/>
      <c r="QWF92" s="4"/>
      <c r="QWG92" s="4"/>
      <c r="QWH92" s="4"/>
      <c r="QWI92" s="4"/>
      <c r="QWJ92" s="4"/>
      <c r="QWK92" s="4"/>
      <c r="QWL92" s="4"/>
      <c r="QWM92" s="4"/>
      <c r="QWN92" s="4"/>
      <c r="QWO92" s="4"/>
      <c r="QWP92" s="4"/>
      <c r="QWQ92" s="4"/>
      <c r="QWR92" s="4"/>
      <c r="QWS92" s="4"/>
      <c r="QWT92" s="4"/>
      <c r="QWU92" s="4"/>
      <c r="QWV92" s="4"/>
      <c r="QWW92" s="4"/>
      <c r="QWX92" s="4"/>
      <c r="QWY92" s="4"/>
      <c r="QWZ92" s="4"/>
      <c r="QXA92" s="4"/>
      <c r="QXB92" s="4"/>
      <c r="QXC92" s="4"/>
      <c r="QXD92" s="4"/>
      <c r="QXE92" s="4"/>
      <c r="QXF92" s="4"/>
      <c r="QXG92" s="4"/>
      <c r="QXH92" s="4"/>
      <c r="QXI92" s="4"/>
      <c r="QXJ92" s="4"/>
      <c r="QXK92" s="4"/>
      <c r="QXL92" s="4"/>
      <c r="QXM92" s="4"/>
      <c r="QXN92" s="4"/>
      <c r="QXO92" s="4"/>
      <c r="QXP92" s="4"/>
      <c r="QXQ92" s="4"/>
      <c r="QXR92" s="4"/>
      <c r="QXS92" s="4"/>
      <c r="QXT92" s="4"/>
      <c r="QXU92" s="4"/>
      <c r="QXV92" s="4"/>
      <c r="QXW92" s="4"/>
      <c r="QXX92" s="4"/>
      <c r="QXY92" s="4"/>
      <c r="QXZ92" s="4"/>
      <c r="QYA92" s="4"/>
      <c r="QYB92" s="4"/>
      <c r="QYC92" s="4"/>
      <c r="QYD92" s="4"/>
      <c r="QYE92" s="4"/>
      <c r="QYF92" s="4"/>
      <c r="QYG92" s="4"/>
      <c r="QYH92" s="4"/>
      <c r="QYI92" s="4"/>
      <c r="QYJ92" s="4"/>
      <c r="QYK92" s="4"/>
      <c r="QYL92" s="4"/>
      <c r="QYM92" s="4"/>
      <c r="QYN92" s="4"/>
      <c r="QYO92" s="4"/>
      <c r="QYP92" s="4"/>
      <c r="QYQ92" s="4"/>
      <c r="QYR92" s="4"/>
      <c r="QYS92" s="4"/>
      <c r="QYT92" s="4"/>
      <c r="QYU92" s="4"/>
      <c r="QYV92" s="4"/>
      <c r="QYW92" s="4"/>
      <c r="QYX92" s="4"/>
      <c r="QYY92" s="4"/>
      <c r="QYZ92" s="4"/>
      <c r="QZA92" s="4"/>
      <c r="QZB92" s="4"/>
      <c r="QZC92" s="4"/>
      <c r="QZD92" s="4"/>
      <c r="QZE92" s="4"/>
      <c r="QZF92" s="4"/>
      <c r="QZG92" s="4"/>
      <c r="QZH92" s="4"/>
      <c r="QZI92" s="4"/>
      <c r="QZJ92" s="4"/>
      <c r="QZK92" s="4"/>
      <c r="QZL92" s="4"/>
      <c r="QZM92" s="4"/>
      <c r="QZN92" s="4"/>
      <c r="QZO92" s="4"/>
      <c r="QZP92" s="4"/>
      <c r="QZQ92" s="4"/>
      <c r="QZR92" s="4"/>
      <c r="QZS92" s="4"/>
      <c r="QZT92" s="4"/>
      <c r="QZU92" s="4"/>
      <c r="QZV92" s="4"/>
      <c r="QZW92" s="4"/>
      <c r="QZX92" s="4"/>
      <c r="QZY92" s="4"/>
      <c r="QZZ92" s="4"/>
      <c r="RAA92" s="4"/>
      <c r="RAB92" s="4"/>
      <c r="RAC92" s="4"/>
      <c r="RAD92" s="4"/>
      <c r="RAE92" s="4"/>
      <c r="RAF92" s="4"/>
      <c r="RAG92" s="4"/>
      <c r="RAH92" s="4"/>
      <c r="RAI92" s="4"/>
      <c r="RAJ92" s="4"/>
      <c r="RAK92" s="4"/>
      <c r="RAL92" s="4"/>
      <c r="RAM92" s="4"/>
      <c r="RAN92" s="4"/>
      <c r="RAO92" s="4"/>
      <c r="RAP92" s="4"/>
      <c r="RAQ92" s="4"/>
      <c r="RAR92" s="4"/>
      <c r="RAS92" s="4"/>
      <c r="RAT92" s="4"/>
      <c r="RAU92" s="4"/>
      <c r="RAV92" s="4"/>
      <c r="RAW92" s="4"/>
      <c r="RAX92" s="4"/>
      <c r="RAY92" s="4"/>
      <c r="RAZ92" s="4"/>
      <c r="RBA92" s="4"/>
      <c r="RBB92" s="4"/>
      <c r="RBC92" s="4"/>
      <c r="RBD92" s="4"/>
      <c r="RBE92" s="4"/>
      <c r="RBF92" s="4"/>
      <c r="RBG92" s="4"/>
      <c r="RBH92" s="4"/>
      <c r="RBI92" s="4"/>
      <c r="RBJ92" s="4"/>
      <c r="RBK92" s="4"/>
      <c r="RBL92" s="4"/>
      <c r="RBM92" s="4"/>
      <c r="RBN92" s="4"/>
      <c r="RBO92" s="4"/>
      <c r="RBP92" s="4"/>
      <c r="RBQ92" s="4"/>
      <c r="RBR92" s="4"/>
      <c r="RBS92" s="4"/>
      <c r="RBT92" s="4"/>
      <c r="RBU92" s="4"/>
      <c r="RBV92" s="4"/>
      <c r="RBW92" s="4"/>
      <c r="RBX92" s="4"/>
      <c r="RBY92" s="4"/>
      <c r="RBZ92" s="4"/>
      <c r="RCA92" s="4"/>
      <c r="RCB92" s="4"/>
      <c r="RCC92" s="4"/>
      <c r="RCD92" s="4"/>
      <c r="RCE92" s="4"/>
      <c r="RCF92" s="4"/>
      <c r="RCG92" s="4"/>
      <c r="RCH92" s="4"/>
      <c r="RCI92" s="4"/>
      <c r="RCJ92" s="4"/>
      <c r="RCK92" s="4"/>
      <c r="RCL92" s="4"/>
      <c r="RCM92" s="4"/>
      <c r="RCN92" s="4"/>
      <c r="RCO92" s="4"/>
      <c r="RCP92" s="4"/>
      <c r="RCQ92" s="4"/>
      <c r="RCR92" s="4"/>
      <c r="RCS92" s="4"/>
      <c r="RCT92" s="4"/>
      <c r="RCU92" s="4"/>
      <c r="RCV92" s="4"/>
      <c r="RCW92" s="4"/>
      <c r="RCX92" s="4"/>
      <c r="RCY92" s="4"/>
      <c r="RCZ92" s="4"/>
      <c r="RDA92" s="4"/>
      <c r="RDB92" s="4"/>
      <c r="RDC92" s="4"/>
      <c r="RDD92" s="4"/>
      <c r="RDE92" s="4"/>
      <c r="RDF92" s="4"/>
      <c r="RDG92" s="4"/>
      <c r="RDH92" s="4"/>
      <c r="RDI92" s="4"/>
      <c r="RDJ92" s="4"/>
      <c r="RDK92" s="4"/>
      <c r="RDL92" s="4"/>
      <c r="RDM92" s="4"/>
      <c r="RDN92" s="4"/>
      <c r="RDO92" s="4"/>
      <c r="RDP92" s="4"/>
      <c r="RDQ92" s="4"/>
      <c r="RDR92" s="4"/>
      <c r="RDS92" s="4"/>
      <c r="RDT92" s="4"/>
      <c r="RDU92" s="4"/>
      <c r="RDV92" s="4"/>
      <c r="RDW92" s="4"/>
      <c r="RDX92" s="4"/>
      <c r="RDY92" s="4"/>
      <c r="RDZ92" s="4"/>
      <c r="REA92" s="4"/>
      <c r="REB92" s="4"/>
      <c r="REC92" s="4"/>
      <c r="RED92" s="4"/>
      <c r="REE92" s="4"/>
      <c r="REF92" s="4"/>
      <c r="REG92" s="4"/>
      <c r="REH92" s="4"/>
      <c r="REI92" s="4"/>
      <c r="REJ92" s="4"/>
      <c r="REK92" s="4"/>
      <c r="REL92" s="4"/>
      <c r="REM92" s="4"/>
      <c r="REN92" s="4"/>
      <c r="REO92" s="4"/>
      <c r="REP92" s="4"/>
      <c r="REQ92" s="4"/>
      <c r="RER92" s="4"/>
      <c r="RES92" s="4"/>
      <c r="RET92" s="4"/>
      <c r="REU92" s="4"/>
      <c r="REV92" s="4"/>
      <c r="REW92" s="4"/>
      <c r="REX92" s="4"/>
      <c r="REY92" s="4"/>
      <c r="REZ92" s="4"/>
      <c r="RFA92" s="4"/>
      <c r="RFB92" s="4"/>
      <c r="RFC92" s="4"/>
      <c r="RFD92" s="4"/>
      <c r="RFE92" s="4"/>
      <c r="RFF92" s="4"/>
      <c r="RFG92" s="4"/>
      <c r="RFH92" s="4"/>
      <c r="RFI92" s="4"/>
      <c r="RFJ92" s="4"/>
      <c r="RFK92" s="4"/>
      <c r="RFL92" s="4"/>
      <c r="RFM92" s="4"/>
      <c r="RFN92" s="4"/>
      <c r="RFO92" s="4"/>
      <c r="RFP92" s="4"/>
      <c r="RFQ92" s="4"/>
      <c r="RFR92" s="4"/>
      <c r="RFS92" s="4"/>
      <c r="RFT92" s="4"/>
      <c r="RFU92" s="4"/>
      <c r="RFV92" s="4"/>
      <c r="RFW92" s="4"/>
      <c r="RFX92" s="4"/>
      <c r="RFY92" s="4"/>
      <c r="RFZ92" s="4"/>
      <c r="RGA92" s="4"/>
      <c r="RGB92" s="4"/>
      <c r="RGC92" s="4"/>
      <c r="RGD92" s="4"/>
      <c r="RGE92" s="4"/>
      <c r="RGF92" s="4"/>
      <c r="RGG92" s="4"/>
      <c r="RGH92" s="4"/>
      <c r="RGI92" s="4"/>
      <c r="RGJ92" s="4"/>
      <c r="RGK92" s="4"/>
      <c r="RGL92" s="4"/>
      <c r="RGM92" s="4"/>
      <c r="RGN92" s="4"/>
      <c r="RGO92" s="4"/>
      <c r="RGP92" s="4"/>
      <c r="RGQ92" s="4"/>
      <c r="RGR92" s="4"/>
      <c r="RGS92" s="4"/>
      <c r="RGT92" s="4"/>
      <c r="RGU92" s="4"/>
      <c r="RGV92" s="4"/>
      <c r="RGW92" s="4"/>
      <c r="RGX92" s="4"/>
      <c r="RGY92" s="4"/>
      <c r="RGZ92" s="4"/>
      <c r="RHA92" s="4"/>
      <c r="RHB92" s="4"/>
      <c r="RHC92" s="4"/>
      <c r="RHD92" s="4"/>
      <c r="RHE92" s="4"/>
      <c r="RHF92" s="4"/>
      <c r="RHG92" s="4"/>
      <c r="RHH92" s="4"/>
      <c r="RHI92" s="4"/>
      <c r="RHJ92" s="4"/>
      <c r="RHK92" s="4"/>
      <c r="RHL92" s="4"/>
      <c r="RHM92" s="4"/>
      <c r="RHN92" s="4"/>
      <c r="RHO92" s="4"/>
      <c r="RHP92" s="4"/>
      <c r="RHQ92" s="4"/>
      <c r="RHR92" s="4"/>
      <c r="RHS92" s="4"/>
      <c r="RHT92" s="4"/>
      <c r="RHU92" s="4"/>
      <c r="RHV92" s="4"/>
      <c r="RHW92" s="4"/>
      <c r="RHX92" s="4"/>
      <c r="RHY92" s="4"/>
      <c r="RHZ92" s="4"/>
      <c r="RIA92" s="4"/>
      <c r="RIB92" s="4"/>
      <c r="RIC92" s="4"/>
      <c r="RID92" s="4"/>
      <c r="RIE92" s="4"/>
      <c r="RIF92" s="4"/>
      <c r="RIG92" s="4"/>
      <c r="RIH92" s="4"/>
      <c r="RII92" s="4"/>
      <c r="RIJ92" s="4"/>
      <c r="RIK92" s="4"/>
      <c r="RIL92" s="4"/>
      <c r="RIM92" s="4"/>
      <c r="RIN92" s="4"/>
      <c r="RIO92" s="4"/>
      <c r="RIP92" s="4"/>
      <c r="RIQ92" s="4"/>
      <c r="RIR92" s="4"/>
      <c r="RIS92" s="4"/>
      <c r="RIT92" s="4"/>
      <c r="RIU92" s="4"/>
      <c r="RIV92" s="4"/>
      <c r="RIW92" s="4"/>
      <c r="RIX92" s="4"/>
      <c r="RIY92" s="4"/>
      <c r="RIZ92" s="4"/>
      <c r="RJA92" s="4"/>
      <c r="RJB92" s="4"/>
      <c r="RJC92" s="4"/>
      <c r="RJD92" s="4"/>
      <c r="RJE92" s="4"/>
      <c r="RJF92" s="4"/>
      <c r="RJG92" s="4"/>
      <c r="RJH92" s="4"/>
      <c r="RJI92" s="4"/>
      <c r="RJJ92" s="4"/>
      <c r="RJK92" s="4"/>
      <c r="RJL92" s="4"/>
      <c r="RJM92" s="4"/>
      <c r="RJN92" s="4"/>
      <c r="RJO92" s="4"/>
      <c r="RJP92" s="4"/>
      <c r="RJQ92" s="4"/>
      <c r="RJR92" s="4"/>
      <c r="RJS92" s="4"/>
      <c r="RJT92" s="4"/>
      <c r="RJU92" s="4"/>
      <c r="RJV92" s="4"/>
      <c r="RJW92" s="4"/>
      <c r="RJX92" s="4"/>
      <c r="RJY92" s="4"/>
      <c r="RJZ92" s="4"/>
      <c r="RKA92" s="4"/>
      <c r="RKB92" s="4"/>
      <c r="RKC92" s="4"/>
      <c r="RKD92" s="4"/>
      <c r="RKE92" s="4"/>
      <c r="RKF92" s="4"/>
      <c r="RKG92" s="4"/>
      <c r="RKH92" s="4"/>
      <c r="RKI92" s="4"/>
      <c r="RKJ92" s="4"/>
      <c r="RKK92" s="4"/>
      <c r="RKL92" s="4"/>
      <c r="RKM92" s="4"/>
      <c r="RKN92" s="4"/>
      <c r="RKO92" s="4"/>
      <c r="RKP92" s="4"/>
      <c r="RKQ92" s="4"/>
      <c r="RKR92" s="4"/>
      <c r="RKS92" s="4"/>
      <c r="RKT92" s="4"/>
      <c r="RKU92" s="4"/>
      <c r="RKV92" s="4"/>
      <c r="RKW92" s="4"/>
      <c r="RKX92" s="4"/>
      <c r="RKY92" s="4"/>
      <c r="RKZ92" s="4"/>
      <c r="RLA92" s="4"/>
      <c r="RLB92" s="4"/>
      <c r="RLC92" s="4"/>
      <c r="RLD92" s="4"/>
      <c r="RLE92" s="4"/>
      <c r="RLF92" s="4"/>
      <c r="RLG92" s="4"/>
      <c r="RLH92" s="4"/>
      <c r="RLI92" s="4"/>
      <c r="RLJ92" s="4"/>
      <c r="RLK92" s="4"/>
      <c r="RLL92" s="4"/>
      <c r="RLM92" s="4"/>
      <c r="RLN92" s="4"/>
      <c r="RLO92" s="4"/>
      <c r="RLP92" s="4"/>
      <c r="RLQ92" s="4"/>
      <c r="RLR92" s="4"/>
      <c r="RLS92" s="4"/>
      <c r="RLT92" s="4"/>
      <c r="RLU92" s="4"/>
      <c r="RLV92" s="4"/>
      <c r="RLW92" s="4"/>
      <c r="RLX92" s="4"/>
      <c r="RLY92" s="4"/>
      <c r="RLZ92" s="4"/>
      <c r="RMA92" s="4"/>
      <c r="RMB92" s="4"/>
      <c r="RMC92" s="4"/>
      <c r="RMD92" s="4"/>
      <c r="RME92" s="4"/>
      <c r="RMF92" s="4"/>
      <c r="RMG92" s="4"/>
      <c r="RMH92" s="4"/>
      <c r="RMI92" s="4"/>
      <c r="RMJ92" s="4"/>
      <c r="RMK92" s="4"/>
      <c r="RML92" s="4"/>
      <c r="RMM92" s="4"/>
      <c r="RMN92" s="4"/>
      <c r="RMO92" s="4"/>
      <c r="RMP92" s="4"/>
      <c r="RMQ92" s="4"/>
      <c r="RMR92" s="4"/>
      <c r="RMS92" s="4"/>
      <c r="RMT92" s="4"/>
      <c r="RMU92" s="4"/>
      <c r="RMV92" s="4"/>
      <c r="RMW92" s="4"/>
      <c r="RMX92" s="4"/>
      <c r="RMY92" s="4"/>
      <c r="RMZ92" s="4"/>
      <c r="RNA92" s="4"/>
      <c r="RNB92" s="4"/>
      <c r="RNC92" s="4"/>
      <c r="RND92" s="4"/>
      <c r="RNE92" s="4"/>
      <c r="RNF92" s="4"/>
      <c r="RNG92" s="4"/>
      <c r="RNH92" s="4"/>
      <c r="RNI92" s="4"/>
      <c r="RNJ92" s="4"/>
      <c r="RNK92" s="4"/>
      <c r="RNL92" s="4"/>
      <c r="RNM92" s="4"/>
      <c r="RNN92" s="4"/>
      <c r="RNO92" s="4"/>
      <c r="RNP92" s="4"/>
      <c r="RNQ92" s="4"/>
      <c r="RNR92" s="4"/>
      <c r="RNS92" s="4"/>
      <c r="RNT92" s="4"/>
      <c r="RNU92" s="4"/>
      <c r="RNV92" s="4"/>
      <c r="RNW92" s="4"/>
      <c r="RNX92" s="4"/>
      <c r="RNY92" s="4"/>
      <c r="RNZ92" s="4"/>
      <c r="ROA92" s="4"/>
      <c r="ROB92" s="4"/>
      <c r="ROC92" s="4"/>
      <c r="ROD92" s="4"/>
      <c r="ROE92" s="4"/>
      <c r="ROF92" s="4"/>
      <c r="ROG92" s="4"/>
      <c r="ROH92" s="4"/>
      <c r="ROI92" s="4"/>
      <c r="ROJ92" s="4"/>
      <c r="ROK92" s="4"/>
      <c r="ROL92" s="4"/>
      <c r="ROM92" s="4"/>
      <c r="RON92" s="4"/>
      <c r="ROO92" s="4"/>
      <c r="ROP92" s="4"/>
      <c r="ROQ92" s="4"/>
      <c r="ROR92" s="4"/>
      <c r="ROS92" s="4"/>
      <c r="ROT92" s="4"/>
      <c r="ROU92" s="4"/>
      <c r="ROV92" s="4"/>
      <c r="ROW92" s="4"/>
      <c r="ROX92" s="4"/>
      <c r="ROY92" s="4"/>
      <c r="ROZ92" s="4"/>
      <c r="RPA92" s="4"/>
      <c r="RPB92" s="4"/>
      <c r="RPC92" s="4"/>
      <c r="RPD92" s="4"/>
      <c r="RPE92" s="4"/>
      <c r="RPF92" s="4"/>
      <c r="RPG92" s="4"/>
      <c r="RPH92" s="4"/>
      <c r="RPI92" s="4"/>
      <c r="RPJ92" s="4"/>
      <c r="RPK92" s="4"/>
      <c r="RPL92" s="4"/>
      <c r="RPM92" s="4"/>
      <c r="RPN92" s="4"/>
      <c r="RPO92" s="4"/>
      <c r="RPP92" s="4"/>
      <c r="RPQ92" s="4"/>
      <c r="RPR92" s="4"/>
      <c r="RPS92" s="4"/>
      <c r="RPT92" s="4"/>
      <c r="RPU92" s="4"/>
      <c r="RPV92" s="4"/>
      <c r="RPW92" s="4"/>
      <c r="RPX92" s="4"/>
      <c r="RPY92" s="4"/>
      <c r="RPZ92" s="4"/>
      <c r="RQA92" s="4"/>
      <c r="RQB92" s="4"/>
      <c r="RQC92" s="4"/>
      <c r="RQD92" s="4"/>
      <c r="RQE92" s="4"/>
      <c r="RQF92" s="4"/>
      <c r="RQG92" s="4"/>
      <c r="RQH92" s="4"/>
      <c r="RQI92" s="4"/>
      <c r="RQJ92" s="4"/>
      <c r="RQK92" s="4"/>
      <c r="RQL92" s="4"/>
      <c r="RQM92" s="4"/>
      <c r="RQN92" s="4"/>
      <c r="RQO92" s="4"/>
      <c r="RQP92" s="4"/>
      <c r="RQQ92" s="4"/>
      <c r="RQR92" s="4"/>
      <c r="RQS92" s="4"/>
      <c r="RQT92" s="4"/>
      <c r="RQU92" s="4"/>
      <c r="RQV92" s="4"/>
      <c r="RQW92" s="4"/>
      <c r="RQX92" s="4"/>
      <c r="RQY92" s="4"/>
      <c r="RQZ92" s="4"/>
      <c r="RRA92" s="4"/>
      <c r="RRB92" s="4"/>
      <c r="RRC92" s="4"/>
      <c r="RRD92" s="4"/>
      <c r="RRE92" s="4"/>
      <c r="RRF92" s="4"/>
      <c r="RRG92" s="4"/>
      <c r="RRH92" s="4"/>
      <c r="RRI92" s="4"/>
      <c r="RRJ92" s="4"/>
      <c r="RRK92" s="4"/>
      <c r="RRL92" s="4"/>
      <c r="RRM92" s="4"/>
      <c r="RRN92" s="4"/>
      <c r="RRO92" s="4"/>
      <c r="RRP92" s="4"/>
      <c r="RRQ92" s="4"/>
      <c r="RRR92" s="4"/>
      <c r="RRS92" s="4"/>
      <c r="RRT92" s="4"/>
      <c r="RRU92" s="4"/>
      <c r="RRV92" s="4"/>
      <c r="RRW92" s="4"/>
      <c r="RRX92" s="4"/>
      <c r="RRY92" s="4"/>
      <c r="RRZ92" s="4"/>
      <c r="RSA92" s="4"/>
      <c r="RSB92" s="4"/>
      <c r="RSC92" s="4"/>
      <c r="RSD92" s="4"/>
      <c r="RSE92" s="4"/>
      <c r="RSF92" s="4"/>
      <c r="RSG92" s="4"/>
      <c r="RSH92" s="4"/>
      <c r="RSI92" s="4"/>
      <c r="RSJ92" s="4"/>
      <c r="RSK92" s="4"/>
      <c r="RSL92" s="4"/>
      <c r="RSM92" s="4"/>
      <c r="RSN92" s="4"/>
      <c r="RSO92" s="4"/>
      <c r="RSP92" s="4"/>
      <c r="RSQ92" s="4"/>
      <c r="RSR92" s="4"/>
      <c r="RSS92" s="4"/>
      <c r="RST92" s="4"/>
      <c r="RSU92" s="4"/>
      <c r="RSV92" s="4"/>
      <c r="RSW92" s="4"/>
      <c r="RSX92" s="4"/>
      <c r="RSY92" s="4"/>
      <c r="RSZ92" s="4"/>
      <c r="RTA92" s="4"/>
      <c r="RTB92" s="4"/>
      <c r="RTC92" s="4"/>
      <c r="RTD92" s="4"/>
      <c r="RTE92" s="4"/>
      <c r="RTF92" s="4"/>
      <c r="RTG92" s="4"/>
      <c r="RTH92" s="4"/>
      <c r="RTI92" s="4"/>
      <c r="RTJ92" s="4"/>
      <c r="RTK92" s="4"/>
      <c r="RTL92" s="4"/>
      <c r="RTM92" s="4"/>
      <c r="RTN92" s="4"/>
      <c r="RTO92" s="4"/>
      <c r="RTP92" s="4"/>
      <c r="RTQ92" s="4"/>
      <c r="RTR92" s="4"/>
      <c r="RTS92" s="4"/>
      <c r="RTT92" s="4"/>
      <c r="RTU92" s="4"/>
      <c r="RTV92" s="4"/>
      <c r="RTW92" s="4"/>
      <c r="RTX92" s="4"/>
      <c r="RTY92" s="4"/>
      <c r="RTZ92" s="4"/>
      <c r="RUA92" s="4"/>
      <c r="RUB92" s="4"/>
      <c r="RUC92" s="4"/>
      <c r="RUD92" s="4"/>
      <c r="RUE92" s="4"/>
      <c r="RUF92" s="4"/>
      <c r="RUG92" s="4"/>
      <c r="RUH92" s="4"/>
      <c r="RUI92" s="4"/>
      <c r="RUJ92" s="4"/>
      <c r="RUK92" s="4"/>
      <c r="RUL92" s="4"/>
      <c r="RUM92" s="4"/>
      <c r="RUN92" s="4"/>
      <c r="RUO92" s="4"/>
      <c r="RUP92" s="4"/>
      <c r="RUQ92" s="4"/>
      <c r="RUR92" s="4"/>
      <c r="RUS92" s="4"/>
      <c r="RUT92" s="4"/>
      <c r="RUU92" s="4"/>
      <c r="RUV92" s="4"/>
      <c r="RUW92" s="4"/>
      <c r="RUX92" s="4"/>
      <c r="RUY92" s="4"/>
      <c r="RUZ92" s="4"/>
      <c r="RVA92" s="4"/>
      <c r="RVB92" s="4"/>
      <c r="RVC92" s="4"/>
      <c r="RVD92" s="4"/>
      <c r="RVE92" s="4"/>
      <c r="RVF92" s="4"/>
      <c r="RVG92" s="4"/>
      <c r="RVH92" s="4"/>
      <c r="RVI92" s="4"/>
      <c r="RVJ92" s="4"/>
      <c r="RVK92" s="4"/>
      <c r="RVL92" s="4"/>
      <c r="RVM92" s="4"/>
      <c r="RVN92" s="4"/>
      <c r="RVO92" s="4"/>
      <c r="RVP92" s="4"/>
      <c r="RVQ92" s="4"/>
      <c r="RVR92" s="4"/>
      <c r="RVS92" s="4"/>
      <c r="RVT92" s="4"/>
      <c r="RVU92" s="4"/>
      <c r="RVV92" s="4"/>
      <c r="RVW92" s="4"/>
      <c r="RVX92" s="4"/>
      <c r="RVY92" s="4"/>
      <c r="RVZ92" s="4"/>
      <c r="RWA92" s="4"/>
      <c r="RWB92" s="4"/>
      <c r="RWC92" s="4"/>
      <c r="RWD92" s="4"/>
      <c r="RWE92" s="4"/>
      <c r="RWF92" s="4"/>
      <c r="RWG92" s="4"/>
      <c r="RWH92" s="4"/>
      <c r="RWI92" s="4"/>
      <c r="RWJ92" s="4"/>
      <c r="RWK92" s="4"/>
      <c r="RWL92" s="4"/>
      <c r="RWM92" s="4"/>
      <c r="RWN92" s="4"/>
      <c r="RWO92" s="4"/>
      <c r="RWP92" s="4"/>
      <c r="RWQ92" s="4"/>
      <c r="RWR92" s="4"/>
      <c r="RWS92" s="4"/>
      <c r="RWT92" s="4"/>
      <c r="RWU92" s="4"/>
      <c r="RWV92" s="4"/>
      <c r="RWW92" s="4"/>
      <c r="RWX92" s="4"/>
      <c r="RWY92" s="4"/>
      <c r="RWZ92" s="4"/>
      <c r="RXA92" s="4"/>
      <c r="RXB92" s="4"/>
      <c r="RXC92" s="4"/>
      <c r="RXD92" s="4"/>
      <c r="RXE92" s="4"/>
      <c r="RXF92" s="4"/>
      <c r="RXG92" s="4"/>
      <c r="RXH92" s="4"/>
      <c r="RXI92" s="4"/>
      <c r="RXJ92" s="4"/>
      <c r="RXK92" s="4"/>
      <c r="RXL92" s="4"/>
      <c r="RXM92" s="4"/>
      <c r="RXN92" s="4"/>
      <c r="RXO92" s="4"/>
      <c r="RXP92" s="4"/>
      <c r="RXQ92" s="4"/>
      <c r="RXR92" s="4"/>
      <c r="RXS92" s="4"/>
      <c r="RXT92" s="4"/>
      <c r="RXU92" s="4"/>
      <c r="RXV92" s="4"/>
      <c r="RXW92" s="4"/>
      <c r="RXX92" s="4"/>
      <c r="RXY92" s="4"/>
      <c r="RXZ92" s="4"/>
      <c r="RYA92" s="4"/>
      <c r="RYB92" s="4"/>
      <c r="RYC92" s="4"/>
      <c r="RYD92" s="4"/>
      <c r="RYE92" s="4"/>
      <c r="RYF92" s="4"/>
      <c r="RYG92" s="4"/>
      <c r="RYH92" s="4"/>
      <c r="RYI92" s="4"/>
      <c r="RYJ92" s="4"/>
      <c r="RYK92" s="4"/>
      <c r="RYL92" s="4"/>
      <c r="RYM92" s="4"/>
      <c r="RYN92" s="4"/>
      <c r="RYO92" s="4"/>
      <c r="RYP92" s="4"/>
      <c r="RYQ92" s="4"/>
      <c r="RYR92" s="4"/>
      <c r="RYS92" s="4"/>
      <c r="RYT92" s="4"/>
      <c r="RYU92" s="4"/>
      <c r="RYV92" s="4"/>
      <c r="RYW92" s="4"/>
      <c r="RYX92" s="4"/>
      <c r="RYY92" s="4"/>
      <c r="RYZ92" s="4"/>
      <c r="RZA92" s="4"/>
      <c r="RZB92" s="4"/>
      <c r="RZC92" s="4"/>
      <c r="RZD92" s="4"/>
      <c r="RZE92" s="4"/>
      <c r="RZF92" s="4"/>
      <c r="RZG92" s="4"/>
      <c r="RZH92" s="4"/>
      <c r="RZI92" s="4"/>
      <c r="RZJ92" s="4"/>
      <c r="RZK92" s="4"/>
      <c r="RZL92" s="4"/>
      <c r="RZM92" s="4"/>
      <c r="RZN92" s="4"/>
      <c r="RZO92" s="4"/>
      <c r="RZP92" s="4"/>
      <c r="RZQ92" s="4"/>
      <c r="RZR92" s="4"/>
      <c r="RZS92" s="4"/>
      <c r="RZT92" s="4"/>
      <c r="RZU92" s="4"/>
      <c r="RZV92" s="4"/>
      <c r="RZW92" s="4"/>
      <c r="RZX92" s="4"/>
      <c r="RZY92" s="4"/>
      <c r="RZZ92" s="4"/>
      <c r="SAA92" s="4"/>
      <c r="SAB92" s="4"/>
      <c r="SAC92" s="4"/>
      <c r="SAD92" s="4"/>
      <c r="SAE92" s="4"/>
      <c r="SAF92" s="4"/>
      <c r="SAG92" s="4"/>
      <c r="SAH92" s="4"/>
      <c r="SAI92" s="4"/>
      <c r="SAJ92" s="4"/>
      <c r="SAK92" s="4"/>
      <c r="SAL92" s="4"/>
      <c r="SAM92" s="4"/>
      <c r="SAN92" s="4"/>
      <c r="SAO92" s="4"/>
      <c r="SAP92" s="4"/>
      <c r="SAQ92" s="4"/>
      <c r="SAR92" s="4"/>
      <c r="SAS92" s="4"/>
      <c r="SAT92" s="4"/>
      <c r="SAU92" s="4"/>
      <c r="SAV92" s="4"/>
      <c r="SAW92" s="4"/>
      <c r="SAX92" s="4"/>
      <c r="SAY92" s="4"/>
      <c r="SAZ92" s="4"/>
      <c r="SBA92" s="4"/>
      <c r="SBB92" s="4"/>
      <c r="SBC92" s="4"/>
      <c r="SBD92" s="4"/>
      <c r="SBE92" s="4"/>
      <c r="SBF92" s="4"/>
      <c r="SBG92" s="4"/>
      <c r="SBH92" s="4"/>
      <c r="SBI92" s="4"/>
      <c r="SBJ92" s="4"/>
      <c r="SBK92" s="4"/>
      <c r="SBL92" s="4"/>
      <c r="SBM92" s="4"/>
      <c r="SBN92" s="4"/>
      <c r="SBO92" s="4"/>
      <c r="SBP92" s="4"/>
      <c r="SBQ92" s="4"/>
      <c r="SBR92" s="4"/>
      <c r="SBS92" s="4"/>
      <c r="SBT92" s="4"/>
      <c r="SBU92" s="4"/>
      <c r="SBV92" s="4"/>
      <c r="SBW92" s="4"/>
      <c r="SBX92" s="4"/>
      <c r="SBY92" s="4"/>
      <c r="SBZ92" s="4"/>
      <c r="SCA92" s="4"/>
      <c r="SCB92" s="4"/>
      <c r="SCC92" s="4"/>
      <c r="SCD92" s="4"/>
      <c r="SCE92" s="4"/>
      <c r="SCF92" s="4"/>
      <c r="SCG92" s="4"/>
      <c r="SCH92" s="4"/>
      <c r="SCI92" s="4"/>
      <c r="SCJ92" s="4"/>
      <c r="SCK92" s="4"/>
      <c r="SCL92" s="4"/>
      <c r="SCM92" s="4"/>
      <c r="SCN92" s="4"/>
      <c r="SCO92" s="4"/>
      <c r="SCP92" s="4"/>
      <c r="SCQ92" s="4"/>
      <c r="SCR92" s="4"/>
      <c r="SCS92" s="4"/>
      <c r="SCT92" s="4"/>
      <c r="SCU92" s="4"/>
      <c r="SCV92" s="4"/>
      <c r="SCW92" s="4"/>
      <c r="SCX92" s="4"/>
      <c r="SCY92" s="4"/>
      <c r="SCZ92" s="4"/>
      <c r="SDA92" s="4"/>
      <c r="SDB92" s="4"/>
      <c r="SDC92" s="4"/>
      <c r="SDD92" s="4"/>
      <c r="SDE92" s="4"/>
      <c r="SDF92" s="4"/>
      <c r="SDG92" s="4"/>
      <c r="SDH92" s="4"/>
      <c r="SDI92" s="4"/>
      <c r="SDJ92" s="4"/>
      <c r="SDK92" s="4"/>
      <c r="SDL92" s="4"/>
      <c r="SDM92" s="4"/>
      <c r="SDN92" s="4"/>
      <c r="SDO92" s="4"/>
      <c r="SDP92" s="4"/>
      <c r="SDQ92" s="4"/>
      <c r="SDR92" s="4"/>
      <c r="SDS92" s="4"/>
      <c r="SDT92" s="4"/>
      <c r="SDU92" s="4"/>
      <c r="SDV92" s="4"/>
      <c r="SDW92" s="4"/>
      <c r="SDX92" s="4"/>
      <c r="SDY92" s="4"/>
      <c r="SDZ92" s="4"/>
      <c r="SEA92" s="4"/>
      <c r="SEB92" s="4"/>
      <c r="SEC92" s="4"/>
      <c r="SED92" s="4"/>
      <c r="SEE92" s="4"/>
      <c r="SEF92" s="4"/>
      <c r="SEG92" s="4"/>
      <c r="SEH92" s="4"/>
      <c r="SEI92" s="4"/>
      <c r="SEJ92" s="4"/>
      <c r="SEK92" s="4"/>
      <c r="SEL92" s="4"/>
      <c r="SEM92" s="4"/>
      <c r="SEN92" s="4"/>
      <c r="SEO92" s="4"/>
      <c r="SEP92" s="4"/>
      <c r="SEQ92" s="4"/>
      <c r="SER92" s="4"/>
      <c r="SES92" s="4"/>
      <c r="SET92" s="4"/>
      <c r="SEU92" s="4"/>
      <c r="SEV92" s="4"/>
      <c r="SEW92" s="4"/>
      <c r="SEX92" s="4"/>
      <c r="SEY92" s="4"/>
      <c r="SEZ92" s="4"/>
      <c r="SFA92" s="4"/>
      <c r="SFB92" s="4"/>
      <c r="SFC92" s="4"/>
      <c r="SFD92" s="4"/>
      <c r="SFE92" s="4"/>
      <c r="SFF92" s="4"/>
      <c r="SFG92" s="4"/>
      <c r="SFH92" s="4"/>
      <c r="SFI92" s="4"/>
      <c r="SFJ92" s="4"/>
      <c r="SFK92" s="4"/>
      <c r="SFL92" s="4"/>
      <c r="SFM92" s="4"/>
      <c r="SFN92" s="4"/>
      <c r="SFO92" s="4"/>
      <c r="SFP92" s="4"/>
      <c r="SFQ92" s="4"/>
      <c r="SFR92" s="4"/>
      <c r="SFS92" s="4"/>
      <c r="SFT92" s="4"/>
      <c r="SFU92" s="4"/>
      <c r="SFV92" s="4"/>
      <c r="SFW92" s="4"/>
      <c r="SFX92" s="4"/>
      <c r="SFY92" s="4"/>
      <c r="SFZ92" s="4"/>
      <c r="SGA92" s="4"/>
      <c r="SGB92" s="4"/>
      <c r="SGC92" s="4"/>
      <c r="SGD92" s="4"/>
      <c r="SGE92" s="4"/>
      <c r="SGF92" s="4"/>
      <c r="SGG92" s="4"/>
      <c r="SGH92" s="4"/>
      <c r="SGI92" s="4"/>
      <c r="SGJ92" s="4"/>
      <c r="SGK92" s="4"/>
      <c r="SGL92" s="4"/>
      <c r="SGM92" s="4"/>
      <c r="SGN92" s="4"/>
      <c r="SGO92" s="4"/>
      <c r="SGP92" s="4"/>
      <c r="SGQ92" s="4"/>
      <c r="SGR92" s="4"/>
      <c r="SGS92" s="4"/>
      <c r="SGT92" s="4"/>
      <c r="SGU92" s="4"/>
      <c r="SGV92" s="4"/>
      <c r="SGW92" s="4"/>
      <c r="SGX92" s="4"/>
      <c r="SGY92" s="4"/>
      <c r="SGZ92" s="4"/>
      <c r="SHA92" s="4"/>
      <c r="SHB92" s="4"/>
      <c r="SHC92" s="4"/>
      <c r="SHD92" s="4"/>
      <c r="SHE92" s="4"/>
      <c r="SHF92" s="4"/>
      <c r="SHG92" s="4"/>
      <c r="SHH92" s="4"/>
      <c r="SHI92" s="4"/>
      <c r="SHJ92" s="4"/>
      <c r="SHK92" s="4"/>
      <c r="SHL92" s="4"/>
      <c r="SHM92" s="4"/>
      <c r="SHN92" s="4"/>
      <c r="SHO92" s="4"/>
      <c r="SHP92" s="4"/>
      <c r="SHQ92" s="4"/>
      <c r="SHR92" s="4"/>
      <c r="SHS92" s="4"/>
      <c r="SHT92" s="4"/>
      <c r="SHU92" s="4"/>
      <c r="SHV92" s="4"/>
      <c r="SHW92" s="4"/>
      <c r="SHX92" s="4"/>
      <c r="SHY92" s="4"/>
      <c r="SHZ92" s="4"/>
      <c r="SIA92" s="4"/>
      <c r="SIB92" s="4"/>
      <c r="SIC92" s="4"/>
      <c r="SID92" s="4"/>
      <c r="SIE92" s="4"/>
      <c r="SIF92" s="4"/>
      <c r="SIG92" s="4"/>
      <c r="SIH92" s="4"/>
      <c r="SII92" s="4"/>
      <c r="SIJ92" s="4"/>
      <c r="SIK92" s="4"/>
      <c r="SIL92" s="4"/>
      <c r="SIM92" s="4"/>
      <c r="SIN92" s="4"/>
      <c r="SIO92" s="4"/>
      <c r="SIP92" s="4"/>
      <c r="SIQ92" s="4"/>
      <c r="SIR92" s="4"/>
      <c r="SIS92" s="4"/>
      <c r="SIT92" s="4"/>
      <c r="SIU92" s="4"/>
      <c r="SIV92" s="4"/>
      <c r="SIW92" s="4"/>
      <c r="SIX92" s="4"/>
      <c r="SIY92" s="4"/>
      <c r="SIZ92" s="4"/>
      <c r="SJA92" s="4"/>
      <c r="SJB92" s="4"/>
      <c r="SJC92" s="4"/>
      <c r="SJD92" s="4"/>
      <c r="SJE92" s="4"/>
      <c r="SJF92" s="4"/>
      <c r="SJG92" s="4"/>
      <c r="SJH92" s="4"/>
      <c r="SJI92" s="4"/>
      <c r="SJJ92" s="4"/>
      <c r="SJK92" s="4"/>
      <c r="SJL92" s="4"/>
      <c r="SJM92" s="4"/>
      <c r="SJN92" s="4"/>
      <c r="SJO92" s="4"/>
      <c r="SJP92" s="4"/>
      <c r="SJQ92" s="4"/>
      <c r="SJR92" s="4"/>
      <c r="SJS92" s="4"/>
      <c r="SJT92" s="4"/>
      <c r="SJU92" s="4"/>
      <c r="SJV92" s="4"/>
      <c r="SJW92" s="4"/>
      <c r="SJX92" s="4"/>
      <c r="SJY92" s="4"/>
      <c r="SJZ92" s="4"/>
      <c r="SKA92" s="4"/>
      <c r="SKB92" s="4"/>
      <c r="SKC92" s="4"/>
      <c r="SKD92" s="4"/>
      <c r="SKE92" s="4"/>
      <c r="SKF92" s="4"/>
      <c r="SKG92" s="4"/>
      <c r="SKH92" s="4"/>
      <c r="SKI92" s="4"/>
      <c r="SKJ92" s="4"/>
      <c r="SKK92" s="4"/>
      <c r="SKL92" s="4"/>
      <c r="SKM92" s="4"/>
      <c r="SKN92" s="4"/>
      <c r="SKO92" s="4"/>
      <c r="SKP92" s="4"/>
      <c r="SKQ92" s="4"/>
      <c r="SKR92" s="4"/>
      <c r="SKS92" s="4"/>
      <c r="SKT92" s="4"/>
      <c r="SKU92" s="4"/>
      <c r="SKV92" s="4"/>
      <c r="SKW92" s="4"/>
      <c r="SKX92" s="4"/>
      <c r="SKY92" s="4"/>
      <c r="SKZ92" s="4"/>
      <c r="SLA92" s="4"/>
      <c r="SLB92" s="4"/>
      <c r="SLC92" s="4"/>
      <c r="SLD92" s="4"/>
      <c r="SLE92" s="4"/>
      <c r="SLF92" s="4"/>
      <c r="SLG92" s="4"/>
      <c r="SLH92" s="4"/>
      <c r="SLI92" s="4"/>
      <c r="SLJ92" s="4"/>
      <c r="SLK92" s="4"/>
      <c r="SLL92" s="4"/>
      <c r="SLM92" s="4"/>
      <c r="SLN92" s="4"/>
      <c r="SLO92" s="4"/>
      <c r="SLP92" s="4"/>
      <c r="SLQ92" s="4"/>
      <c r="SLR92" s="4"/>
      <c r="SLS92" s="4"/>
      <c r="SLT92" s="4"/>
      <c r="SLU92" s="4"/>
      <c r="SLV92" s="4"/>
      <c r="SLW92" s="4"/>
      <c r="SLX92" s="4"/>
      <c r="SLY92" s="4"/>
      <c r="SLZ92" s="4"/>
      <c r="SMA92" s="4"/>
      <c r="SMB92" s="4"/>
      <c r="SMC92" s="4"/>
      <c r="SMD92" s="4"/>
      <c r="SME92" s="4"/>
      <c r="SMF92" s="4"/>
      <c r="SMG92" s="4"/>
      <c r="SMH92" s="4"/>
      <c r="SMI92" s="4"/>
      <c r="SMJ92" s="4"/>
      <c r="SMK92" s="4"/>
      <c r="SML92" s="4"/>
      <c r="SMM92" s="4"/>
      <c r="SMN92" s="4"/>
      <c r="SMO92" s="4"/>
      <c r="SMP92" s="4"/>
      <c r="SMQ92" s="4"/>
      <c r="SMR92" s="4"/>
      <c r="SMS92" s="4"/>
      <c r="SMT92" s="4"/>
      <c r="SMU92" s="4"/>
      <c r="SMV92" s="4"/>
      <c r="SMW92" s="4"/>
      <c r="SMX92" s="4"/>
      <c r="SMY92" s="4"/>
      <c r="SMZ92" s="4"/>
      <c r="SNA92" s="4"/>
      <c r="SNB92" s="4"/>
      <c r="SNC92" s="4"/>
      <c r="SND92" s="4"/>
      <c r="SNE92" s="4"/>
      <c r="SNF92" s="4"/>
      <c r="SNG92" s="4"/>
      <c r="SNH92" s="4"/>
      <c r="SNI92" s="4"/>
      <c r="SNJ92" s="4"/>
      <c r="SNK92" s="4"/>
      <c r="SNL92" s="4"/>
      <c r="SNM92" s="4"/>
      <c r="SNN92" s="4"/>
      <c r="SNO92" s="4"/>
      <c r="SNP92" s="4"/>
      <c r="SNQ92" s="4"/>
      <c r="SNR92" s="4"/>
      <c r="SNS92" s="4"/>
      <c r="SNT92" s="4"/>
      <c r="SNU92" s="4"/>
      <c r="SNV92" s="4"/>
      <c r="SNW92" s="4"/>
      <c r="SNX92" s="4"/>
      <c r="SNY92" s="4"/>
      <c r="SNZ92" s="4"/>
      <c r="SOA92" s="4"/>
      <c r="SOB92" s="4"/>
      <c r="SOC92" s="4"/>
      <c r="SOD92" s="4"/>
      <c r="SOE92" s="4"/>
      <c r="SOF92" s="4"/>
      <c r="SOG92" s="4"/>
      <c r="SOH92" s="4"/>
      <c r="SOI92" s="4"/>
      <c r="SOJ92" s="4"/>
      <c r="SOK92" s="4"/>
      <c r="SOL92" s="4"/>
      <c r="SOM92" s="4"/>
      <c r="SON92" s="4"/>
      <c r="SOO92" s="4"/>
      <c r="SOP92" s="4"/>
      <c r="SOQ92" s="4"/>
      <c r="SOR92" s="4"/>
      <c r="SOS92" s="4"/>
      <c r="SOT92" s="4"/>
      <c r="SOU92" s="4"/>
      <c r="SOV92" s="4"/>
      <c r="SOW92" s="4"/>
      <c r="SOX92" s="4"/>
      <c r="SOY92" s="4"/>
      <c r="SOZ92" s="4"/>
      <c r="SPA92" s="4"/>
      <c r="SPB92" s="4"/>
      <c r="SPC92" s="4"/>
      <c r="SPD92" s="4"/>
      <c r="SPE92" s="4"/>
      <c r="SPF92" s="4"/>
      <c r="SPG92" s="4"/>
      <c r="SPH92" s="4"/>
      <c r="SPI92" s="4"/>
      <c r="SPJ92" s="4"/>
      <c r="SPK92" s="4"/>
      <c r="SPL92" s="4"/>
      <c r="SPM92" s="4"/>
      <c r="SPN92" s="4"/>
      <c r="SPO92" s="4"/>
      <c r="SPP92" s="4"/>
      <c r="SPQ92" s="4"/>
      <c r="SPR92" s="4"/>
      <c r="SPS92" s="4"/>
      <c r="SPT92" s="4"/>
      <c r="SPU92" s="4"/>
      <c r="SPV92" s="4"/>
      <c r="SPW92" s="4"/>
      <c r="SPX92" s="4"/>
      <c r="SPY92" s="4"/>
      <c r="SPZ92" s="4"/>
      <c r="SQA92" s="4"/>
      <c r="SQB92" s="4"/>
      <c r="SQC92" s="4"/>
      <c r="SQD92" s="4"/>
      <c r="SQE92" s="4"/>
      <c r="SQF92" s="4"/>
      <c r="SQG92" s="4"/>
      <c r="SQH92" s="4"/>
      <c r="SQI92" s="4"/>
      <c r="SQJ92" s="4"/>
      <c r="SQK92" s="4"/>
      <c r="SQL92" s="4"/>
      <c r="SQM92" s="4"/>
      <c r="SQN92" s="4"/>
      <c r="SQO92" s="4"/>
      <c r="SQP92" s="4"/>
      <c r="SQQ92" s="4"/>
      <c r="SQR92" s="4"/>
      <c r="SQS92" s="4"/>
      <c r="SQT92" s="4"/>
      <c r="SQU92" s="4"/>
      <c r="SQV92" s="4"/>
      <c r="SQW92" s="4"/>
      <c r="SQX92" s="4"/>
      <c r="SQY92" s="4"/>
      <c r="SQZ92" s="4"/>
      <c r="SRA92" s="4"/>
      <c r="SRB92" s="4"/>
      <c r="SRC92" s="4"/>
      <c r="SRD92" s="4"/>
      <c r="SRE92" s="4"/>
      <c r="SRF92" s="4"/>
      <c r="SRG92" s="4"/>
      <c r="SRH92" s="4"/>
      <c r="SRI92" s="4"/>
      <c r="SRJ92" s="4"/>
      <c r="SRK92" s="4"/>
      <c r="SRL92" s="4"/>
      <c r="SRM92" s="4"/>
      <c r="SRN92" s="4"/>
      <c r="SRO92" s="4"/>
      <c r="SRP92" s="4"/>
      <c r="SRQ92" s="4"/>
      <c r="SRR92" s="4"/>
      <c r="SRS92" s="4"/>
      <c r="SRT92" s="4"/>
      <c r="SRU92" s="4"/>
      <c r="SRV92" s="4"/>
      <c r="SRW92" s="4"/>
      <c r="SRX92" s="4"/>
      <c r="SRY92" s="4"/>
      <c r="SRZ92" s="4"/>
      <c r="SSA92" s="4"/>
      <c r="SSB92" s="4"/>
      <c r="SSC92" s="4"/>
      <c r="SSD92" s="4"/>
      <c r="SSE92" s="4"/>
      <c r="SSF92" s="4"/>
      <c r="SSG92" s="4"/>
      <c r="SSH92" s="4"/>
      <c r="SSI92" s="4"/>
      <c r="SSJ92" s="4"/>
      <c r="SSK92" s="4"/>
      <c r="SSL92" s="4"/>
      <c r="SSM92" s="4"/>
      <c r="SSN92" s="4"/>
      <c r="SSO92" s="4"/>
      <c r="SSP92" s="4"/>
      <c r="SSQ92" s="4"/>
      <c r="SSR92" s="4"/>
      <c r="SSS92" s="4"/>
      <c r="SST92" s="4"/>
      <c r="SSU92" s="4"/>
      <c r="SSV92" s="4"/>
      <c r="SSW92" s="4"/>
      <c r="SSX92" s="4"/>
      <c r="SSY92" s="4"/>
      <c r="SSZ92" s="4"/>
      <c r="STA92" s="4"/>
      <c r="STB92" s="4"/>
      <c r="STC92" s="4"/>
      <c r="STD92" s="4"/>
      <c r="STE92" s="4"/>
      <c r="STF92" s="4"/>
      <c r="STG92" s="4"/>
      <c r="STH92" s="4"/>
      <c r="STI92" s="4"/>
      <c r="STJ92" s="4"/>
      <c r="STK92" s="4"/>
      <c r="STL92" s="4"/>
      <c r="STM92" s="4"/>
      <c r="STN92" s="4"/>
      <c r="STO92" s="4"/>
      <c r="STP92" s="4"/>
      <c r="STQ92" s="4"/>
      <c r="STR92" s="4"/>
      <c r="STS92" s="4"/>
      <c r="STT92" s="4"/>
      <c r="STU92" s="4"/>
      <c r="STV92" s="4"/>
      <c r="STW92" s="4"/>
      <c r="STX92" s="4"/>
      <c r="STY92" s="4"/>
      <c r="STZ92" s="4"/>
      <c r="SUA92" s="4"/>
      <c r="SUB92" s="4"/>
      <c r="SUC92" s="4"/>
      <c r="SUD92" s="4"/>
      <c r="SUE92" s="4"/>
      <c r="SUF92" s="4"/>
      <c r="SUG92" s="4"/>
      <c r="SUH92" s="4"/>
      <c r="SUI92" s="4"/>
      <c r="SUJ92" s="4"/>
      <c r="SUK92" s="4"/>
      <c r="SUL92" s="4"/>
      <c r="SUM92" s="4"/>
      <c r="SUN92" s="4"/>
      <c r="SUO92" s="4"/>
      <c r="SUP92" s="4"/>
      <c r="SUQ92" s="4"/>
      <c r="SUR92" s="4"/>
      <c r="SUS92" s="4"/>
      <c r="SUT92" s="4"/>
      <c r="SUU92" s="4"/>
      <c r="SUV92" s="4"/>
      <c r="SUW92" s="4"/>
      <c r="SUX92" s="4"/>
      <c r="SUY92" s="4"/>
      <c r="SUZ92" s="4"/>
      <c r="SVA92" s="4"/>
      <c r="SVB92" s="4"/>
      <c r="SVC92" s="4"/>
      <c r="SVD92" s="4"/>
      <c r="SVE92" s="4"/>
      <c r="SVF92" s="4"/>
      <c r="SVG92" s="4"/>
      <c r="SVH92" s="4"/>
      <c r="SVI92" s="4"/>
      <c r="SVJ92" s="4"/>
      <c r="SVK92" s="4"/>
      <c r="SVL92" s="4"/>
      <c r="SVM92" s="4"/>
      <c r="SVN92" s="4"/>
      <c r="SVO92" s="4"/>
      <c r="SVP92" s="4"/>
      <c r="SVQ92" s="4"/>
      <c r="SVR92" s="4"/>
      <c r="SVS92" s="4"/>
      <c r="SVT92" s="4"/>
      <c r="SVU92" s="4"/>
      <c r="SVV92" s="4"/>
      <c r="SVW92" s="4"/>
      <c r="SVX92" s="4"/>
      <c r="SVY92" s="4"/>
      <c r="SVZ92" s="4"/>
      <c r="SWA92" s="4"/>
      <c r="SWB92" s="4"/>
      <c r="SWC92" s="4"/>
      <c r="SWD92" s="4"/>
      <c r="SWE92" s="4"/>
      <c r="SWF92" s="4"/>
      <c r="SWG92" s="4"/>
      <c r="SWH92" s="4"/>
      <c r="SWI92" s="4"/>
      <c r="SWJ92" s="4"/>
      <c r="SWK92" s="4"/>
      <c r="SWL92" s="4"/>
      <c r="SWM92" s="4"/>
      <c r="SWN92" s="4"/>
      <c r="SWO92" s="4"/>
      <c r="SWP92" s="4"/>
      <c r="SWQ92" s="4"/>
      <c r="SWR92" s="4"/>
      <c r="SWS92" s="4"/>
      <c r="SWT92" s="4"/>
      <c r="SWU92" s="4"/>
      <c r="SWV92" s="4"/>
      <c r="SWW92" s="4"/>
      <c r="SWX92" s="4"/>
      <c r="SWY92" s="4"/>
      <c r="SWZ92" s="4"/>
      <c r="SXA92" s="4"/>
      <c r="SXB92" s="4"/>
      <c r="SXC92" s="4"/>
      <c r="SXD92" s="4"/>
      <c r="SXE92" s="4"/>
      <c r="SXF92" s="4"/>
      <c r="SXG92" s="4"/>
      <c r="SXH92" s="4"/>
      <c r="SXI92" s="4"/>
      <c r="SXJ92" s="4"/>
      <c r="SXK92" s="4"/>
      <c r="SXL92" s="4"/>
      <c r="SXM92" s="4"/>
      <c r="SXN92" s="4"/>
      <c r="SXO92" s="4"/>
      <c r="SXP92" s="4"/>
      <c r="SXQ92" s="4"/>
      <c r="SXR92" s="4"/>
      <c r="SXS92" s="4"/>
      <c r="SXT92" s="4"/>
      <c r="SXU92" s="4"/>
      <c r="SXV92" s="4"/>
      <c r="SXW92" s="4"/>
      <c r="SXX92" s="4"/>
      <c r="SXY92" s="4"/>
      <c r="SXZ92" s="4"/>
      <c r="SYA92" s="4"/>
      <c r="SYB92" s="4"/>
      <c r="SYC92" s="4"/>
      <c r="SYD92" s="4"/>
      <c r="SYE92" s="4"/>
      <c r="SYF92" s="4"/>
      <c r="SYG92" s="4"/>
      <c r="SYH92" s="4"/>
      <c r="SYI92" s="4"/>
      <c r="SYJ92" s="4"/>
      <c r="SYK92" s="4"/>
      <c r="SYL92" s="4"/>
      <c r="SYM92" s="4"/>
      <c r="SYN92" s="4"/>
      <c r="SYO92" s="4"/>
      <c r="SYP92" s="4"/>
      <c r="SYQ92" s="4"/>
      <c r="SYR92" s="4"/>
      <c r="SYS92" s="4"/>
      <c r="SYT92" s="4"/>
      <c r="SYU92" s="4"/>
      <c r="SYV92" s="4"/>
      <c r="SYW92" s="4"/>
      <c r="SYX92" s="4"/>
      <c r="SYY92" s="4"/>
      <c r="SYZ92" s="4"/>
      <c r="SZA92" s="4"/>
      <c r="SZB92" s="4"/>
      <c r="SZC92" s="4"/>
      <c r="SZD92" s="4"/>
      <c r="SZE92" s="4"/>
      <c r="SZF92" s="4"/>
      <c r="SZG92" s="4"/>
      <c r="SZH92" s="4"/>
      <c r="SZI92" s="4"/>
      <c r="SZJ92" s="4"/>
      <c r="SZK92" s="4"/>
      <c r="SZL92" s="4"/>
      <c r="SZM92" s="4"/>
      <c r="SZN92" s="4"/>
      <c r="SZO92" s="4"/>
      <c r="SZP92" s="4"/>
      <c r="SZQ92" s="4"/>
      <c r="SZR92" s="4"/>
      <c r="SZS92" s="4"/>
      <c r="SZT92" s="4"/>
      <c r="SZU92" s="4"/>
      <c r="SZV92" s="4"/>
      <c r="SZW92" s="4"/>
      <c r="SZX92" s="4"/>
      <c r="SZY92" s="4"/>
      <c r="SZZ92" s="4"/>
      <c r="TAA92" s="4"/>
      <c r="TAB92" s="4"/>
      <c r="TAC92" s="4"/>
      <c r="TAD92" s="4"/>
      <c r="TAE92" s="4"/>
      <c r="TAF92" s="4"/>
      <c r="TAG92" s="4"/>
      <c r="TAH92" s="4"/>
      <c r="TAI92" s="4"/>
      <c r="TAJ92" s="4"/>
      <c r="TAK92" s="4"/>
      <c r="TAL92" s="4"/>
      <c r="TAM92" s="4"/>
      <c r="TAN92" s="4"/>
      <c r="TAO92" s="4"/>
      <c r="TAP92" s="4"/>
      <c r="TAQ92" s="4"/>
      <c r="TAR92" s="4"/>
      <c r="TAS92" s="4"/>
      <c r="TAT92" s="4"/>
      <c r="TAU92" s="4"/>
      <c r="TAV92" s="4"/>
      <c r="TAW92" s="4"/>
      <c r="TAX92" s="4"/>
      <c r="TAY92" s="4"/>
      <c r="TAZ92" s="4"/>
      <c r="TBA92" s="4"/>
      <c r="TBB92" s="4"/>
      <c r="TBC92" s="4"/>
      <c r="TBD92" s="4"/>
      <c r="TBE92" s="4"/>
      <c r="TBF92" s="4"/>
      <c r="TBG92" s="4"/>
      <c r="TBH92" s="4"/>
      <c r="TBI92" s="4"/>
      <c r="TBJ92" s="4"/>
      <c r="TBK92" s="4"/>
      <c r="TBL92" s="4"/>
      <c r="TBM92" s="4"/>
      <c r="TBN92" s="4"/>
      <c r="TBO92" s="4"/>
      <c r="TBP92" s="4"/>
      <c r="TBQ92" s="4"/>
      <c r="TBR92" s="4"/>
      <c r="TBS92" s="4"/>
      <c r="TBT92" s="4"/>
      <c r="TBU92" s="4"/>
      <c r="TBV92" s="4"/>
      <c r="TBW92" s="4"/>
      <c r="TBX92" s="4"/>
      <c r="TBY92" s="4"/>
      <c r="TBZ92" s="4"/>
      <c r="TCA92" s="4"/>
      <c r="TCB92" s="4"/>
      <c r="TCC92" s="4"/>
      <c r="TCD92" s="4"/>
      <c r="TCE92" s="4"/>
      <c r="TCF92" s="4"/>
      <c r="TCG92" s="4"/>
      <c r="TCH92" s="4"/>
      <c r="TCI92" s="4"/>
      <c r="TCJ92" s="4"/>
      <c r="TCK92" s="4"/>
      <c r="TCL92" s="4"/>
      <c r="TCM92" s="4"/>
      <c r="TCN92" s="4"/>
      <c r="TCO92" s="4"/>
      <c r="TCP92" s="4"/>
      <c r="TCQ92" s="4"/>
      <c r="TCR92" s="4"/>
      <c r="TCS92" s="4"/>
      <c r="TCT92" s="4"/>
      <c r="TCU92" s="4"/>
      <c r="TCV92" s="4"/>
      <c r="TCW92" s="4"/>
      <c r="TCX92" s="4"/>
      <c r="TCY92" s="4"/>
      <c r="TCZ92" s="4"/>
      <c r="TDA92" s="4"/>
      <c r="TDB92" s="4"/>
      <c r="TDC92" s="4"/>
      <c r="TDD92" s="4"/>
      <c r="TDE92" s="4"/>
      <c r="TDF92" s="4"/>
      <c r="TDG92" s="4"/>
      <c r="TDH92" s="4"/>
      <c r="TDI92" s="4"/>
      <c r="TDJ92" s="4"/>
      <c r="TDK92" s="4"/>
      <c r="TDL92" s="4"/>
      <c r="TDM92" s="4"/>
      <c r="TDN92" s="4"/>
      <c r="TDO92" s="4"/>
      <c r="TDP92" s="4"/>
      <c r="TDQ92" s="4"/>
      <c r="TDR92" s="4"/>
      <c r="TDS92" s="4"/>
      <c r="TDT92" s="4"/>
      <c r="TDU92" s="4"/>
      <c r="TDV92" s="4"/>
      <c r="TDW92" s="4"/>
      <c r="TDX92" s="4"/>
      <c r="TDY92" s="4"/>
      <c r="TDZ92" s="4"/>
      <c r="TEA92" s="4"/>
      <c r="TEB92" s="4"/>
      <c r="TEC92" s="4"/>
      <c r="TED92" s="4"/>
      <c r="TEE92" s="4"/>
      <c r="TEF92" s="4"/>
      <c r="TEG92" s="4"/>
      <c r="TEH92" s="4"/>
      <c r="TEI92" s="4"/>
      <c r="TEJ92" s="4"/>
      <c r="TEK92" s="4"/>
      <c r="TEL92" s="4"/>
      <c r="TEM92" s="4"/>
      <c r="TEN92" s="4"/>
      <c r="TEO92" s="4"/>
      <c r="TEP92" s="4"/>
      <c r="TEQ92" s="4"/>
      <c r="TER92" s="4"/>
      <c r="TES92" s="4"/>
      <c r="TET92" s="4"/>
      <c r="TEU92" s="4"/>
      <c r="TEV92" s="4"/>
      <c r="TEW92" s="4"/>
      <c r="TEX92" s="4"/>
      <c r="TEY92" s="4"/>
      <c r="TEZ92" s="4"/>
      <c r="TFA92" s="4"/>
      <c r="TFB92" s="4"/>
      <c r="TFC92" s="4"/>
      <c r="TFD92" s="4"/>
      <c r="TFE92" s="4"/>
      <c r="TFF92" s="4"/>
      <c r="TFG92" s="4"/>
      <c r="TFH92" s="4"/>
      <c r="TFI92" s="4"/>
      <c r="TFJ92" s="4"/>
      <c r="TFK92" s="4"/>
      <c r="TFL92" s="4"/>
      <c r="TFM92" s="4"/>
      <c r="TFN92" s="4"/>
      <c r="TFO92" s="4"/>
      <c r="TFP92" s="4"/>
      <c r="TFQ92" s="4"/>
      <c r="TFR92" s="4"/>
      <c r="TFS92" s="4"/>
      <c r="TFT92" s="4"/>
      <c r="TFU92" s="4"/>
      <c r="TFV92" s="4"/>
      <c r="TFW92" s="4"/>
      <c r="TFX92" s="4"/>
      <c r="TFY92" s="4"/>
      <c r="TFZ92" s="4"/>
      <c r="TGA92" s="4"/>
      <c r="TGB92" s="4"/>
      <c r="TGC92" s="4"/>
      <c r="TGD92" s="4"/>
      <c r="TGE92" s="4"/>
      <c r="TGF92" s="4"/>
      <c r="TGG92" s="4"/>
      <c r="TGH92" s="4"/>
      <c r="TGI92" s="4"/>
      <c r="TGJ92" s="4"/>
      <c r="TGK92" s="4"/>
      <c r="TGL92" s="4"/>
      <c r="TGM92" s="4"/>
      <c r="TGN92" s="4"/>
      <c r="TGO92" s="4"/>
      <c r="TGP92" s="4"/>
      <c r="TGQ92" s="4"/>
      <c r="TGR92" s="4"/>
      <c r="TGS92" s="4"/>
      <c r="TGT92" s="4"/>
      <c r="TGU92" s="4"/>
      <c r="TGV92" s="4"/>
      <c r="TGW92" s="4"/>
      <c r="TGX92" s="4"/>
      <c r="TGY92" s="4"/>
      <c r="TGZ92" s="4"/>
      <c r="THA92" s="4"/>
      <c r="THB92" s="4"/>
      <c r="THC92" s="4"/>
      <c r="THD92" s="4"/>
      <c r="THE92" s="4"/>
      <c r="THF92" s="4"/>
      <c r="THG92" s="4"/>
      <c r="THH92" s="4"/>
      <c r="THI92" s="4"/>
      <c r="THJ92" s="4"/>
      <c r="THK92" s="4"/>
      <c r="THL92" s="4"/>
      <c r="THM92" s="4"/>
      <c r="THN92" s="4"/>
      <c r="THO92" s="4"/>
      <c r="THP92" s="4"/>
      <c r="THQ92" s="4"/>
      <c r="THR92" s="4"/>
      <c r="THS92" s="4"/>
      <c r="THT92" s="4"/>
      <c r="THU92" s="4"/>
      <c r="THV92" s="4"/>
      <c r="THW92" s="4"/>
      <c r="THX92" s="4"/>
      <c r="THY92" s="4"/>
      <c r="THZ92" s="4"/>
      <c r="TIA92" s="4"/>
      <c r="TIB92" s="4"/>
      <c r="TIC92" s="4"/>
      <c r="TID92" s="4"/>
      <c r="TIE92" s="4"/>
      <c r="TIF92" s="4"/>
      <c r="TIG92" s="4"/>
      <c r="TIH92" s="4"/>
      <c r="TII92" s="4"/>
      <c r="TIJ92" s="4"/>
      <c r="TIK92" s="4"/>
      <c r="TIL92" s="4"/>
      <c r="TIM92" s="4"/>
      <c r="TIN92" s="4"/>
      <c r="TIO92" s="4"/>
      <c r="TIP92" s="4"/>
      <c r="TIQ92" s="4"/>
      <c r="TIR92" s="4"/>
      <c r="TIS92" s="4"/>
      <c r="TIT92" s="4"/>
      <c r="TIU92" s="4"/>
      <c r="TIV92" s="4"/>
      <c r="TIW92" s="4"/>
      <c r="TIX92" s="4"/>
      <c r="TIY92" s="4"/>
      <c r="TIZ92" s="4"/>
      <c r="TJA92" s="4"/>
      <c r="TJB92" s="4"/>
      <c r="TJC92" s="4"/>
      <c r="TJD92" s="4"/>
      <c r="TJE92" s="4"/>
      <c r="TJF92" s="4"/>
      <c r="TJG92" s="4"/>
      <c r="TJH92" s="4"/>
      <c r="TJI92" s="4"/>
      <c r="TJJ92" s="4"/>
      <c r="TJK92" s="4"/>
      <c r="TJL92" s="4"/>
      <c r="TJM92" s="4"/>
      <c r="TJN92" s="4"/>
      <c r="TJO92" s="4"/>
      <c r="TJP92" s="4"/>
      <c r="TJQ92" s="4"/>
      <c r="TJR92" s="4"/>
      <c r="TJS92" s="4"/>
      <c r="TJT92" s="4"/>
      <c r="TJU92" s="4"/>
      <c r="TJV92" s="4"/>
      <c r="TJW92" s="4"/>
      <c r="TJX92" s="4"/>
      <c r="TJY92" s="4"/>
      <c r="TJZ92" s="4"/>
      <c r="TKA92" s="4"/>
      <c r="TKB92" s="4"/>
      <c r="TKC92" s="4"/>
      <c r="TKD92" s="4"/>
      <c r="TKE92" s="4"/>
      <c r="TKF92" s="4"/>
      <c r="TKG92" s="4"/>
      <c r="TKH92" s="4"/>
      <c r="TKI92" s="4"/>
      <c r="TKJ92" s="4"/>
      <c r="TKK92" s="4"/>
      <c r="TKL92" s="4"/>
      <c r="TKM92" s="4"/>
      <c r="TKN92" s="4"/>
      <c r="TKO92" s="4"/>
      <c r="TKP92" s="4"/>
      <c r="TKQ92" s="4"/>
      <c r="TKR92" s="4"/>
      <c r="TKS92" s="4"/>
      <c r="TKT92" s="4"/>
      <c r="TKU92" s="4"/>
      <c r="TKV92" s="4"/>
      <c r="TKW92" s="4"/>
      <c r="TKX92" s="4"/>
      <c r="TKY92" s="4"/>
      <c r="TKZ92" s="4"/>
      <c r="TLA92" s="4"/>
      <c r="TLB92" s="4"/>
      <c r="TLC92" s="4"/>
      <c r="TLD92" s="4"/>
      <c r="TLE92" s="4"/>
      <c r="TLF92" s="4"/>
      <c r="TLG92" s="4"/>
      <c r="TLH92" s="4"/>
      <c r="TLI92" s="4"/>
      <c r="TLJ92" s="4"/>
      <c r="TLK92" s="4"/>
      <c r="TLL92" s="4"/>
      <c r="TLM92" s="4"/>
      <c r="TLN92" s="4"/>
      <c r="TLO92" s="4"/>
      <c r="TLP92" s="4"/>
      <c r="TLQ92" s="4"/>
      <c r="TLR92" s="4"/>
      <c r="TLS92" s="4"/>
      <c r="TLT92" s="4"/>
      <c r="TLU92" s="4"/>
      <c r="TLV92" s="4"/>
      <c r="TLW92" s="4"/>
      <c r="TLX92" s="4"/>
      <c r="TLY92" s="4"/>
      <c r="TLZ92" s="4"/>
      <c r="TMA92" s="4"/>
      <c r="TMB92" s="4"/>
      <c r="TMC92" s="4"/>
      <c r="TMD92" s="4"/>
      <c r="TME92" s="4"/>
      <c r="TMF92" s="4"/>
      <c r="TMG92" s="4"/>
      <c r="TMH92" s="4"/>
      <c r="TMI92" s="4"/>
      <c r="TMJ92" s="4"/>
      <c r="TMK92" s="4"/>
      <c r="TML92" s="4"/>
      <c r="TMM92" s="4"/>
      <c r="TMN92" s="4"/>
      <c r="TMO92" s="4"/>
      <c r="TMP92" s="4"/>
      <c r="TMQ92" s="4"/>
      <c r="TMR92" s="4"/>
      <c r="TMS92" s="4"/>
      <c r="TMT92" s="4"/>
      <c r="TMU92" s="4"/>
      <c r="TMV92" s="4"/>
      <c r="TMW92" s="4"/>
      <c r="TMX92" s="4"/>
      <c r="TMY92" s="4"/>
      <c r="TMZ92" s="4"/>
      <c r="TNA92" s="4"/>
      <c r="TNB92" s="4"/>
      <c r="TNC92" s="4"/>
      <c r="TND92" s="4"/>
      <c r="TNE92" s="4"/>
      <c r="TNF92" s="4"/>
      <c r="TNG92" s="4"/>
      <c r="TNH92" s="4"/>
      <c r="TNI92" s="4"/>
      <c r="TNJ92" s="4"/>
      <c r="TNK92" s="4"/>
      <c r="TNL92" s="4"/>
      <c r="TNM92" s="4"/>
      <c r="TNN92" s="4"/>
      <c r="TNO92" s="4"/>
      <c r="TNP92" s="4"/>
      <c r="TNQ92" s="4"/>
      <c r="TNR92" s="4"/>
      <c r="TNS92" s="4"/>
      <c r="TNT92" s="4"/>
      <c r="TNU92" s="4"/>
      <c r="TNV92" s="4"/>
      <c r="TNW92" s="4"/>
      <c r="TNX92" s="4"/>
      <c r="TNY92" s="4"/>
      <c r="TNZ92" s="4"/>
      <c r="TOA92" s="4"/>
      <c r="TOB92" s="4"/>
      <c r="TOC92" s="4"/>
      <c r="TOD92" s="4"/>
      <c r="TOE92" s="4"/>
      <c r="TOF92" s="4"/>
      <c r="TOG92" s="4"/>
      <c r="TOH92" s="4"/>
      <c r="TOI92" s="4"/>
      <c r="TOJ92" s="4"/>
      <c r="TOK92" s="4"/>
      <c r="TOL92" s="4"/>
      <c r="TOM92" s="4"/>
      <c r="TON92" s="4"/>
      <c r="TOO92" s="4"/>
      <c r="TOP92" s="4"/>
      <c r="TOQ92" s="4"/>
      <c r="TOR92" s="4"/>
      <c r="TOS92" s="4"/>
      <c r="TOT92" s="4"/>
      <c r="TOU92" s="4"/>
      <c r="TOV92" s="4"/>
      <c r="TOW92" s="4"/>
      <c r="TOX92" s="4"/>
      <c r="TOY92" s="4"/>
      <c r="TOZ92" s="4"/>
      <c r="TPA92" s="4"/>
      <c r="TPB92" s="4"/>
      <c r="TPC92" s="4"/>
      <c r="TPD92" s="4"/>
      <c r="TPE92" s="4"/>
      <c r="TPF92" s="4"/>
      <c r="TPG92" s="4"/>
      <c r="TPH92" s="4"/>
      <c r="TPI92" s="4"/>
      <c r="TPJ92" s="4"/>
      <c r="TPK92" s="4"/>
      <c r="TPL92" s="4"/>
      <c r="TPM92" s="4"/>
      <c r="TPN92" s="4"/>
      <c r="TPO92" s="4"/>
      <c r="TPP92" s="4"/>
      <c r="TPQ92" s="4"/>
      <c r="TPR92" s="4"/>
      <c r="TPS92" s="4"/>
      <c r="TPT92" s="4"/>
      <c r="TPU92" s="4"/>
      <c r="TPV92" s="4"/>
      <c r="TPW92" s="4"/>
      <c r="TPX92" s="4"/>
      <c r="TPY92" s="4"/>
      <c r="TPZ92" s="4"/>
      <c r="TQA92" s="4"/>
      <c r="TQB92" s="4"/>
      <c r="TQC92" s="4"/>
      <c r="TQD92" s="4"/>
      <c r="TQE92" s="4"/>
      <c r="TQF92" s="4"/>
      <c r="TQG92" s="4"/>
      <c r="TQH92" s="4"/>
      <c r="TQI92" s="4"/>
      <c r="TQJ92" s="4"/>
      <c r="TQK92" s="4"/>
      <c r="TQL92" s="4"/>
      <c r="TQM92" s="4"/>
      <c r="TQN92" s="4"/>
      <c r="TQO92" s="4"/>
      <c r="TQP92" s="4"/>
      <c r="TQQ92" s="4"/>
      <c r="TQR92" s="4"/>
      <c r="TQS92" s="4"/>
      <c r="TQT92" s="4"/>
      <c r="TQU92" s="4"/>
      <c r="TQV92" s="4"/>
      <c r="TQW92" s="4"/>
      <c r="TQX92" s="4"/>
      <c r="TQY92" s="4"/>
      <c r="TQZ92" s="4"/>
      <c r="TRA92" s="4"/>
      <c r="TRB92" s="4"/>
      <c r="TRC92" s="4"/>
      <c r="TRD92" s="4"/>
      <c r="TRE92" s="4"/>
      <c r="TRF92" s="4"/>
      <c r="TRG92" s="4"/>
      <c r="TRH92" s="4"/>
      <c r="TRI92" s="4"/>
      <c r="TRJ92" s="4"/>
      <c r="TRK92" s="4"/>
      <c r="TRL92" s="4"/>
      <c r="TRM92" s="4"/>
      <c r="TRN92" s="4"/>
      <c r="TRO92" s="4"/>
      <c r="TRP92" s="4"/>
      <c r="TRQ92" s="4"/>
      <c r="TRR92" s="4"/>
      <c r="TRS92" s="4"/>
      <c r="TRT92" s="4"/>
      <c r="TRU92" s="4"/>
      <c r="TRV92" s="4"/>
      <c r="TRW92" s="4"/>
      <c r="TRX92" s="4"/>
      <c r="TRY92" s="4"/>
      <c r="TRZ92" s="4"/>
      <c r="TSA92" s="4"/>
      <c r="TSB92" s="4"/>
      <c r="TSC92" s="4"/>
      <c r="TSD92" s="4"/>
      <c r="TSE92" s="4"/>
      <c r="TSF92" s="4"/>
      <c r="TSG92" s="4"/>
      <c r="TSH92" s="4"/>
      <c r="TSI92" s="4"/>
      <c r="TSJ92" s="4"/>
      <c r="TSK92" s="4"/>
      <c r="TSL92" s="4"/>
      <c r="TSM92" s="4"/>
      <c r="TSN92" s="4"/>
      <c r="TSO92" s="4"/>
      <c r="TSP92" s="4"/>
      <c r="TSQ92" s="4"/>
      <c r="TSR92" s="4"/>
      <c r="TSS92" s="4"/>
      <c r="TST92" s="4"/>
      <c r="TSU92" s="4"/>
      <c r="TSV92" s="4"/>
      <c r="TSW92" s="4"/>
      <c r="TSX92" s="4"/>
      <c r="TSY92" s="4"/>
      <c r="TSZ92" s="4"/>
      <c r="TTA92" s="4"/>
      <c r="TTB92" s="4"/>
      <c r="TTC92" s="4"/>
      <c r="TTD92" s="4"/>
      <c r="TTE92" s="4"/>
      <c r="TTF92" s="4"/>
      <c r="TTG92" s="4"/>
      <c r="TTH92" s="4"/>
      <c r="TTI92" s="4"/>
      <c r="TTJ92" s="4"/>
      <c r="TTK92" s="4"/>
      <c r="TTL92" s="4"/>
      <c r="TTM92" s="4"/>
      <c r="TTN92" s="4"/>
      <c r="TTO92" s="4"/>
      <c r="TTP92" s="4"/>
      <c r="TTQ92" s="4"/>
      <c r="TTR92" s="4"/>
      <c r="TTS92" s="4"/>
      <c r="TTT92" s="4"/>
      <c r="TTU92" s="4"/>
      <c r="TTV92" s="4"/>
      <c r="TTW92" s="4"/>
      <c r="TTX92" s="4"/>
      <c r="TTY92" s="4"/>
      <c r="TTZ92" s="4"/>
      <c r="TUA92" s="4"/>
      <c r="TUB92" s="4"/>
      <c r="TUC92" s="4"/>
      <c r="TUD92" s="4"/>
      <c r="TUE92" s="4"/>
      <c r="TUF92" s="4"/>
      <c r="TUG92" s="4"/>
      <c r="TUH92" s="4"/>
      <c r="TUI92" s="4"/>
      <c r="TUJ92" s="4"/>
      <c r="TUK92" s="4"/>
      <c r="TUL92" s="4"/>
      <c r="TUM92" s="4"/>
      <c r="TUN92" s="4"/>
      <c r="TUO92" s="4"/>
      <c r="TUP92" s="4"/>
      <c r="TUQ92" s="4"/>
      <c r="TUR92" s="4"/>
      <c r="TUS92" s="4"/>
      <c r="TUT92" s="4"/>
      <c r="TUU92" s="4"/>
      <c r="TUV92" s="4"/>
      <c r="TUW92" s="4"/>
      <c r="TUX92" s="4"/>
      <c r="TUY92" s="4"/>
      <c r="TUZ92" s="4"/>
      <c r="TVA92" s="4"/>
      <c r="TVB92" s="4"/>
      <c r="TVC92" s="4"/>
      <c r="TVD92" s="4"/>
      <c r="TVE92" s="4"/>
      <c r="TVF92" s="4"/>
      <c r="TVG92" s="4"/>
      <c r="TVH92" s="4"/>
      <c r="TVI92" s="4"/>
      <c r="TVJ92" s="4"/>
      <c r="TVK92" s="4"/>
      <c r="TVL92" s="4"/>
      <c r="TVM92" s="4"/>
      <c r="TVN92" s="4"/>
      <c r="TVO92" s="4"/>
      <c r="TVP92" s="4"/>
      <c r="TVQ92" s="4"/>
      <c r="TVR92" s="4"/>
      <c r="TVS92" s="4"/>
      <c r="TVT92" s="4"/>
      <c r="TVU92" s="4"/>
      <c r="TVV92" s="4"/>
      <c r="TVW92" s="4"/>
      <c r="TVX92" s="4"/>
      <c r="TVY92" s="4"/>
      <c r="TVZ92" s="4"/>
      <c r="TWA92" s="4"/>
      <c r="TWB92" s="4"/>
      <c r="TWC92" s="4"/>
      <c r="TWD92" s="4"/>
      <c r="TWE92" s="4"/>
      <c r="TWF92" s="4"/>
      <c r="TWG92" s="4"/>
      <c r="TWH92" s="4"/>
      <c r="TWI92" s="4"/>
      <c r="TWJ92" s="4"/>
      <c r="TWK92" s="4"/>
      <c r="TWL92" s="4"/>
      <c r="TWM92" s="4"/>
      <c r="TWN92" s="4"/>
      <c r="TWO92" s="4"/>
      <c r="TWP92" s="4"/>
      <c r="TWQ92" s="4"/>
      <c r="TWR92" s="4"/>
      <c r="TWS92" s="4"/>
      <c r="TWT92" s="4"/>
      <c r="TWU92" s="4"/>
      <c r="TWV92" s="4"/>
      <c r="TWW92" s="4"/>
      <c r="TWX92" s="4"/>
      <c r="TWY92" s="4"/>
      <c r="TWZ92" s="4"/>
      <c r="TXA92" s="4"/>
      <c r="TXB92" s="4"/>
      <c r="TXC92" s="4"/>
      <c r="TXD92" s="4"/>
      <c r="TXE92" s="4"/>
      <c r="TXF92" s="4"/>
      <c r="TXG92" s="4"/>
      <c r="TXH92" s="4"/>
      <c r="TXI92" s="4"/>
      <c r="TXJ92" s="4"/>
      <c r="TXK92" s="4"/>
      <c r="TXL92" s="4"/>
      <c r="TXM92" s="4"/>
      <c r="TXN92" s="4"/>
      <c r="TXO92" s="4"/>
      <c r="TXP92" s="4"/>
      <c r="TXQ92" s="4"/>
      <c r="TXR92" s="4"/>
      <c r="TXS92" s="4"/>
      <c r="TXT92" s="4"/>
      <c r="TXU92" s="4"/>
      <c r="TXV92" s="4"/>
      <c r="TXW92" s="4"/>
      <c r="TXX92" s="4"/>
      <c r="TXY92" s="4"/>
      <c r="TXZ92" s="4"/>
      <c r="TYA92" s="4"/>
      <c r="TYB92" s="4"/>
      <c r="TYC92" s="4"/>
      <c r="TYD92" s="4"/>
      <c r="TYE92" s="4"/>
      <c r="TYF92" s="4"/>
      <c r="TYG92" s="4"/>
      <c r="TYH92" s="4"/>
      <c r="TYI92" s="4"/>
      <c r="TYJ92" s="4"/>
      <c r="TYK92" s="4"/>
      <c r="TYL92" s="4"/>
      <c r="TYM92" s="4"/>
      <c r="TYN92" s="4"/>
      <c r="TYO92" s="4"/>
      <c r="TYP92" s="4"/>
      <c r="TYQ92" s="4"/>
      <c r="TYR92" s="4"/>
      <c r="TYS92" s="4"/>
      <c r="TYT92" s="4"/>
      <c r="TYU92" s="4"/>
      <c r="TYV92" s="4"/>
      <c r="TYW92" s="4"/>
      <c r="TYX92" s="4"/>
      <c r="TYY92" s="4"/>
      <c r="TYZ92" s="4"/>
      <c r="TZA92" s="4"/>
      <c r="TZB92" s="4"/>
      <c r="TZC92" s="4"/>
      <c r="TZD92" s="4"/>
      <c r="TZE92" s="4"/>
      <c r="TZF92" s="4"/>
      <c r="TZG92" s="4"/>
      <c r="TZH92" s="4"/>
      <c r="TZI92" s="4"/>
      <c r="TZJ92" s="4"/>
      <c r="TZK92" s="4"/>
      <c r="TZL92" s="4"/>
      <c r="TZM92" s="4"/>
      <c r="TZN92" s="4"/>
      <c r="TZO92" s="4"/>
      <c r="TZP92" s="4"/>
      <c r="TZQ92" s="4"/>
      <c r="TZR92" s="4"/>
      <c r="TZS92" s="4"/>
      <c r="TZT92" s="4"/>
      <c r="TZU92" s="4"/>
      <c r="TZV92" s="4"/>
      <c r="TZW92" s="4"/>
      <c r="TZX92" s="4"/>
      <c r="TZY92" s="4"/>
      <c r="TZZ92" s="4"/>
      <c r="UAA92" s="4"/>
      <c r="UAB92" s="4"/>
      <c r="UAC92" s="4"/>
      <c r="UAD92" s="4"/>
      <c r="UAE92" s="4"/>
      <c r="UAF92" s="4"/>
      <c r="UAG92" s="4"/>
      <c r="UAH92" s="4"/>
      <c r="UAI92" s="4"/>
      <c r="UAJ92" s="4"/>
      <c r="UAK92" s="4"/>
      <c r="UAL92" s="4"/>
      <c r="UAM92" s="4"/>
      <c r="UAN92" s="4"/>
      <c r="UAO92" s="4"/>
      <c r="UAP92" s="4"/>
      <c r="UAQ92" s="4"/>
      <c r="UAR92" s="4"/>
      <c r="UAS92" s="4"/>
      <c r="UAT92" s="4"/>
      <c r="UAU92" s="4"/>
      <c r="UAV92" s="4"/>
      <c r="UAW92" s="4"/>
      <c r="UAX92" s="4"/>
      <c r="UAY92" s="4"/>
      <c r="UAZ92" s="4"/>
      <c r="UBA92" s="4"/>
      <c r="UBB92" s="4"/>
      <c r="UBC92" s="4"/>
      <c r="UBD92" s="4"/>
      <c r="UBE92" s="4"/>
      <c r="UBF92" s="4"/>
      <c r="UBG92" s="4"/>
      <c r="UBH92" s="4"/>
      <c r="UBI92" s="4"/>
      <c r="UBJ92" s="4"/>
      <c r="UBK92" s="4"/>
      <c r="UBL92" s="4"/>
      <c r="UBM92" s="4"/>
      <c r="UBN92" s="4"/>
      <c r="UBO92" s="4"/>
      <c r="UBP92" s="4"/>
      <c r="UBQ92" s="4"/>
      <c r="UBR92" s="4"/>
      <c r="UBS92" s="4"/>
      <c r="UBT92" s="4"/>
      <c r="UBU92" s="4"/>
      <c r="UBV92" s="4"/>
      <c r="UBW92" s="4"/>
      <c r="UBX92" s="4"/>
      <c r="UBY92" s="4"/>
      <c r="UBZ92" s="4"/>
      <c r="UCA92" s="4"/>
      <c r="UCB92" s="4"/>
      <c r="UCC92" s="4"/>
      <c r="UCD92" s="4"/>
      <c r="UCE92" s="4"/>
      <c r="UCF92" s="4"/>
      <c r="UCG92" s="4"/>
      <c r="UCH92" s="4"/>
      <c r="UCI92" s="4"/>
      <c r="UCJ92" s="4"/>
      <c r="UCK92" s="4"/>
      <c r="UCL92" s="4"/>
      <c r="UCM92" s="4"/>
      <c r="UCN92" s="4"/>
      <c r="UCO92" s="4"/>
      <c r="UCP92" s="4"/>
      <c r="UCQ92" s="4"/>
      <c r="UCR92" s="4"/>
      <c r="UCS92" s="4"/>
      <c r="UCT92" s="4"/>
      <c r="UCU92" s="4"/>
      <c r="UCV92" s="4"/>
      <c r="UCW92" s="4"/>
      <c r="UCX92" s="4"/>
      <c r="UCY92" s="4"/>
      <c r="UCZ92" s="4"/>
      <c r="UDA92" s="4"/>
      <c r="UDB92" s="4"/>
      <c r="UDC92" s="4"/>
      <c r="UDD92" s="4"/>
      <c r="UDE92" s="4"/>
      <c r="UDF92" s="4"/>
      <c r="UDG92" s="4"/>
      <c r="UDH92" s="4"/>
      <c r="UDI92" s="4"/>
      <c r="UDJ92" s="4"/>
      <c r="UDK92" s="4"/>
      <c r="UDL92" s="4"/>
      <c r="UDM92" s="4"/>
      <c r="UDN92" s="4"/>
      <c r="UDO92" s="4"/>
      <c r="UDP92" s="4"/>
      <c r="UDQ92" s="4"/>
      <c r="UDR92" s="4"/>
      <c r="UDS92" s="4"/>
      <c r="UDT92" s="4"/>
      <c r="UDU92" s="4"/>
      <c r="UDV92" s="4"/>
      <c r="UDW92" s="4"/>
      <c r="UDX92" s="4"/>
      <c r="UDY92" s="4"/>
      <c r="UDZ92" s="4"/>
      <c r="UEA92" s="4"/>
      <c r="UEB92" s="4"/>
      <c r="UEC92" s="4"/>
      <c r="UED92" s="4"/>
      <c r="UEE92" s="4"/>
      <c r="UEF92" s="4"/>
      <c r="UEG92" s="4"/>
      <c r="UEH92" s="4"/>
      <c r="UEI92" s="4"/>
      <c r="UEJ92" s="4"/>
      <c r="UEK92" s="4"/>
      <c r="UEL92" s="4"/>
      <c r="UEM92" s="4"/>
      <c r="UEN92" s="4"/>
      <c r="UEO92" s="4"/>
      <c r="UEP92" s="4"/>
      <c r="UEQ92" s="4"/>
      <c r="UER92" s="4"/>
      <c r="UES92" s="4"/>
      <c r="UET92" s="4"/>
      <c r="UEU92" s="4"/>
      <c r="UEV92" s="4"/>
      <c r="UEW92" s="4"/>
      <c r="UEX92" s="4"/>
      <c r="UEY92" s="4"/>
      <c r="UEZ92" s="4"/>
      <c r="UFA92" s="4"/>
      <c r="UFB92" s="4"/>
      <c r="UFC92" s="4"/>
      <c r="UFD92" s="4"/>
      <c r="UFE92" s="4"/>
      <c r="UFF92" s="4"/>
      <c r="UFG92" s="4"/>
      <c r="UFH92" s="4"/>
      <c r="UFI92" s="4"/>
      <c r="UFJ92" s="4"/>
      <c r="UFK92" s="4"/>
      <c r="UFL92" s="4"/>
      <c r="UFM92" s="4"/>
      <c r="UFN92" s="4"/>
      <c r="UFO92" s="4"/>
      <c r="UFP92" s="4"/>
      <c r="UFQ92" s="4"/>
      <c r="UFR92" s="4"/>
      <c r="UFS92" s="4"/>
      <c r="UFT92" s="4"/>
      <c r="UFU92" s="4"/>
      <c r="UFV92" s="4"/>
      <c r="UFW92" s="4"/>
      <c r="UFX92" s="4"/>
      <c r="UFY92" s="4"/>
      <c r="UFZ92" s="4"/>
      <c r="UGA92" s="4"/>
      <c r="UGB92" s="4"/>
      <c r="UGC92" s="4"/>
      <c r="UGD92" s="4"/>
      <c r="UGE92" s="4"/>
      <c r="UGF92" s="4"/>
      <c r="UGG92" s="4"/>
      <c r="UGH92" s="4"/>
      <c r="UGI92" s="4"/>
      <c r="UGJ92" s="4"/>
      <c r="UGK92" s="4"/>
      <c r="UGL92" s="4"/>
      <c r="UGM92" s="4"/>
      <c r="UGN92" s="4"/>
      <c r="UGO92" s="4"/>
      <c r="UGP92" s="4"/>
      <c r="UGQ92" s="4"/>
      <c r="UGR92" s="4"/>
      <c r="UGS92" s="4"/>
      <c r="UGT92" s="4"/>
      <c r="UGU92" s="4"/>
      <c r="UGV92" s="4"/>
      <c r="UGW92" s="4"/>
      <c r="UGX92" s="4"/>
      <c r="UGY92" s="4"/>
      <c r="UGZ92" s="4"/>
      <c r="UHA92" s="4"/>
      <c r="UHB92" s="4"/>
      <c r="UHC92" s="4"/>
      <c r="UHD92" s="4"/>
      <c r="UHE92" s="4"/>
      <c r="UHF92" s="4"/>
      <c r="UHG92" s="4"/>
      <c r="UHH92" s="4"/>
      <c r="UHI92" s="4"/>
      <c r="UHJ92" s="4"/>
      <c r="UHK92" s="4"/>
      <c r="UHL92" s="4"/>
      <c r="UHM92" s="4"/>
      <c r="UHN92" s="4"/>
      <c r="UHO92" s="4"/>
      <c r="UHP92" s="4"/>
      <c r="UHQ92" s="4"/>
      <c r="UHR92" s="4"/>
      <c r="UHS92" s="4"/>
      <c r="UHT92" s="4"/>
      <c r="UHU92" s="4"/>
      <c r="UHV92" s="4"/>
      <c r="UHW92" s="4"/>
      <c r="UHX92" s="4"/>
      <c r="UHY92" s="4"/>
      <c r="UHZ92" s="4"/>
      <c r="UIA92" s="4"/>
      <c r="UIB92" s="4"/>
      <c r="UIC92" s="4"/>
      <c r="UID92" s="4"/>
      <c r="UIE92" s="4"/>
      <c r="UIF92" s="4"/>
      <c r="UIG92" s="4"/>
      <c r="UIH92" s="4"/>
      <c r="UII92" s="4"/>
      <c r="UIJ92" s="4"/>
      <c r="UIK92" s="4"/>
      <c r="UIL92" s="4"/>
      <c r="UIM92" s="4"/>
      <c r="UIN92" s="4"/>
      <c r="UIO92" s="4"/>
      <c r="UIP92" s="4"/>
      <c r="UIQ92" s="4"/>
      <c r="UIR92" s="4"/>
      <c r="UIS92" s="4"/>
      <c r="UIT92" s="4"/>
      <c r="UIU92" s="4"/>
      <c r="UIV92" s="4"/>
      <c r="UIW92" s="4"/>
      <c r="UIX92" s="4"/>
      <c r="UIY92" s="4"/>
      <c r="UIZ92" s="4"/>
      <c r="UJA92" s="4"/>
      <c r="UJB92" s="4"/>
      <c r="UJC92" s="4"/>
      <c r="UJD92" s="4"/>
      <c r="UJE92" s="4"/>
      <c r="UJF92" s="4"/>
      <c r="UJG92" s="4"/>
      <c r="UJH92" s="4"/>
      <c r="UJI92" s="4"/>
      <c r="UJJ92" s="4"/>
      <c r="UJK92" s="4"/>
      <c r="UJL92" s="4"/>
      <c r="UJM92" s="4"/>
      <c r="UJN92" s="4"/>
      <c r="UJO92" s="4"/>
      <c r="UJP92" s="4"/>
      <c r="UJQ92" s="4"/>
      <c r="UJR92" s="4"/>
      <c r="UJS92" s="4"/>
      <c r="UJT92" s="4"/>
      <c r="UJU92" s="4"/>
      <c r="UJV92" s="4"/>
      <c r="UJW92" s="4"/>
      <c r="UJX92" s="4"/>
      <c r="UJY92" s="4"/>
      <c r="UJZ92" s="4"/>
      <c r="UKA92" s="4"/>
      <c r="UKB92" s="4"/>
      <c r="UKC92" s="4"/>
      <c r="UKD92" s="4"/>
      <c r="UKE92" s="4"/>
      <c r="UKF92" s="4"/>
      <c r="UKG92" s="4"/>
      <c r="UKH92" s="4"/>
      <c r="UKI92" s="4"/>
      <c r="UKJ92" s="4"/>
      <c r="UKK92" s="4"/>
      <c r="UKL92" s="4"/>
      <c r="UKM92" s="4"/>
      <c r="UKN92" s="4"/>
      <c r="UKO92" s="4"/>
      <c r="UKP92" s="4"/>
      <c r="UKQ92" s="4"/>
      <c r="UKR92" s="4"/>
      <c r="UKS92" s="4"/>
      <c r="UKT92" s="4"/>
      <c r="UKU92" s="4"/>
      <c r="UKV92" s="4"/>
      <c r="UKW92" s="4"/>
      <c r="UKX92" s="4"/>
      <c r="UKY92" s="4"/>
      <c r="UKZ92" s="4"/>
      <c r="ULA92" s="4"/>
      <c r="ULB92" s="4"/>
      <c r="ULC92" s="4"/>
      <c r="ULD92" s="4"/>
      <c r="ULE92" s="4"/>
      <c r="ULF92" s="4"/>
      <c r="ULG92" s="4"/>
      <c r="ULH92" s="4"/>
      <c r="ULI92" s="4"/>
      <c r="ULJ92" s="4"/>
      <c r="ULK92" s="4"/>
      <c r="ULL92" s="4"/>
      <c r="ULM92" s="4"/>
      <c r="ULN92" s="4"/>
      <c r="ULO92" s="4"/>
      <c r="ULP92" s="4"/>
      <c r="ULQ92" s="4"/>
      <c r="ULR92" s="4"/>
      <c r="ULS92" s="4"/>
      <c r="ULT92" s="4"/>
      <c r="ULU92" s="4"/>
      <c r="ULV92" s="4"/>
      <c r="ULW92" s="4"/>
      <c r="ULX92" s="4"/>
      <c r="ULY92" s="4"/>
      <c r="ULZ92" s="4"/>
      <c r="UMA92" s="4"/>
      <c r="UMB92" s="4"/>
      <c r="UMC92" s="4"/>
      <c r="UMD92" s="4"/>
      <c r="UME92" s="4"/>
      <c r="UMF92" s="4"/>
      <c r="UMG92" s="4"/>
      <c r="UMH92" s="4"/>
      <c r="UMI92" s="4"/>
      <c r="UMJ92" s="4"/>
      <c r="UMK92" s="4"/>
      <c r="UML92" s="4"/>
      <c r="UMM92" s="4"/>
      <c r="UMN92" s="4"/>
      <c r="UMO92" s="4"/>
      <c r="UMP92" s="4"/>
      <c r="UMQ92" s="4"/>
      <c r="UMR92" s="4"/>
      <c r="UMS92" s="4"/>
      <c r="UMT92" s="4"/>
      <c r="UMU92" s="4"/>
      <c r="UMV92" s="4"/>
      <c r="UMW92" s="4"/>
      <c r="UMX92" s="4"/>
      <c r="UMY92" s="4"/>
      <c r="UMZ92" s="4"/>
      <c r="UNA92" s="4"/>
      <c r="UNB92" s="4"/>
      <c r="UNC92" s="4"/>
      <c r="UND92" s="4"/>
      <c r="UNE92" s="4"/>
      <c r="UNF92" s="4"/>
      <c r="UNG92" s="4"/>
      <c r="UNH92" s="4"/>
      <c r="UNI92" s="4"/>
      <c r="UNJ92" s="4"/>
      <c r="UNK92" s="4"/>
      <c r="UNL92" s="4"/>
      <c r="UNM92" s="4"/>
      <c r="UNN92" s="4"/>
      <c r="UNO92" s="4"/>
      <c r="UNP92" s="4"/>
      <c r="UNQ92" s="4"/>
      <c r="UNR92" s="4"/>
      <c r="UNS92" s="4"/>
      <c r="UNT92" s="4"/>
      <c r="UNU92" s="4"/>
      <c r="UNV92" s="4"/>
      <c r="UNW92" s="4"/>
      <c r="UNX92" s="4"/>
      <c r="UNY92" s="4"/>
      <c r="UNZ92" s="4"/>
      <c r="UOA92" s="4"/>
      <c r="UOB92" s="4"/>
      <c r="UOC92" s="4"/>
      <c r="UOD92" s="4"/>
      <c r="UOE92" s="4"/>
      <c r="UOF92" s="4"/>
      <c r="UOG92" s="4"/>
      <c r="UOH92" s="4"/>
      <c r="UOI92" s="4"/>
      <c r="UOJ92" s="4"/>
      <c r="UOK92" s="4"/>
      <c r="UOL92" s="4"/>
      <c r="UOM92" s="4"/>
      <c r="UON92" s="4"/>
      <c r="UOO92" s="4"/>
      <c r="UOP92" s="4"/>
      <c r="UOQ92" s="4"/>
      <c r="UOR92" s="4"/>
      <c r="UOS92" s="4"/>
      <c r="UOT92" s="4"/>
      <c r="UOU92" s="4"/>
      <c r="UOV92" s="4"/>
      <c r="UOW92" s="4"/>
      <c r="UOX92" s="4"/>
      <c r="UOY92" s="4"/>
      <c r="UOZ92" s="4"/>
      <c r="UPA92" s="4"/>
      <c r="UPB92" s="4"/>
      <c r="UPC92" s="4"/>
      <c r="UPD92" s="4"/>
      <c r="UPE92" s="4"/>
      <c r="UPF92" s="4"/>
      <c r="UPG92" s="4"/>
      <c r="UPH92" s="4"/>
      <c r="UPI92" s="4"/>
      <c r="UPJ92" s="4"/>
      <c r="UPK92" s="4"/>
      <c r="UPL92" s="4"/>
      <c r="UPM92" s="4"/>
      <c r="UPN92" s="4"/>
      <c r="UPO92" s="4"/>
      <c r="UPP92" s="4"/>
      <c r="UPQ92" s="4"/>
      <c r="UPR92" s="4"/>
      <c r="UPS92" s="4"/>
      <c r="UPT92" s="4"/>
      <c r="UPU92" s="4"/>
      <c r="UPV92" s="4"/>
      <c r="UPW92" s="4"/>
      <c r="UPX92" s="4"/>
      <c r="UPY92" s="4"/>
      <c r="UPZ92" s="4"/>
      <c r="UQA92" s="4"/>
      <c r="UQB92" s="4"/>
      <c r="UQC92" s="4"/>
      <c r="UQD92" s="4"/>
      <c r="UQE92" s="4"/>
      <c r="UQF92" s="4"/>
      <c r="UQG92" s="4"/>
      <c r="UQH92" s="4"/>
      <c r="UQI92" s="4"/>
      <c r="UQJ92" s="4"/>
      <c r="UQK92" s="4"/>
      <c r="UQL92" s="4"/>
      <c r="UQM92" s="4"/>
      <c r="UQN92" s="4"/>
      <c r="UQO92" s="4"/>
      <c r="UQP92" s="4"/>
      <c r="UQQ92" s="4"/>
      <c r="UQR92" s="4"/>
      <c r="UQS92" s="4"/>
      <c r="UQT92" s="4"/>
      <c r="UQU92" s="4"/>
      <c r="UQV92" s="4"/>
      <c r="UQW92" s="4"/>
      <c r="UQX92" s="4"/>
      <c r="UQY92" s="4"/>
      <c r="UQZ92" s="4"/>
      <c r="URA92" s="4"/>
      <c r="URB92" s="4"/>
      <c r="URC92" s="4"/>
      <c r="URD92" s="4"/>
      <c r="URE92" s="4"/>
      <c r="URF92" s="4"/>
      <c r="URG92" s="4"/>
      <c r="URH92" s="4"/>
      <c r="URI92" s="4"/>
      <c r="URJ92" s="4"/>
      <c r="URK92" s="4"/>
      <c r="URL92" s="4"/>
      <c r="URM92" s="4"/>
      <c r="URN92" s="4"/>
      <c r="URO92" s="4"/>
      <c r="URP92" s="4"/>
      <c r="URQ92" s="4"/>
      <c r="URR92" s="4"/>
      <c r="URS92" s="4"/>
      <c r="URT92" s="4"/>
      <c r="URU92" s="4"/>
      <c r="URV92" s="4"/>
      <c r="URW92" s="4"/>
      <c r="URX92" s="4"/>
      <c r="URY92" s="4"/>
      <c r="URZ92" s="4"/>
      <c r="USA92" s="4"/>
      <c r="USB92" s="4"/>
      <c r="USC92" s="4"/>
      <c r="USD92" s="4"/>
      <c r="USE92" s="4"/>
      <c r="USF92" s="4"/>
      <c r="USG92" s="4"/>
      <c r="USH92" s="4"/>
      <c r="USI92" s="4"/>
      <c r="USJ92" s="4"/>
      <c r="USK92" s="4"/>
      <c r="USL92" s="4"/>
      <c r="USM92" s="4"/>
      <c r="USN92" s="4"/>
      <c r="USO92" s="4"/>
      <c r="USP92" s="4"/>
      <c r="USQ92" s="4"/>
      <c r="USR92" s="4"/>
      <c r="USS92" s="4"/>
      <c r="UST92" s="4"/>
      <c r="USU92" s="4"/>
      <c r="USV92" s="4"/>
      <c r="USW92" s="4"/>
      <c r="USX92" s="4"/>
      <c r="USY92" s="4"/>
      <c r="USZ92" s="4"/>
      <c r="UTA92" s="4"/>
      <c r="UTB92" s="4"/>
      <c r="UTC92" s="4"/>
      <c r="UTD92" s="4"/>
      <c r="UTE92" s="4"/>
      <c r="UTF92" s="4"/>
      <c r="UTG92" s="4"/>
      <c r="UTH92" s="4"/>
      <c r="UTI92" s="4"/>
      <c r="UTJ92" s="4"/>
      <c r="UTK92" s="4"/>
      <c r="UTL92" s="4"/>
      <c r="UTM92" s="4"/>
      <c r="UTN92" s="4"/>
      <c r="UTO92" s="4"/>
      <c r="UTP92" s="4"/>
      <c r="UTQ92" s="4"/>
      <c r="UTR92" s="4"/>
      <c r="UTS92" s="4"/>
      <c r="UTT92" s="4"/>
      <c r="UTU92" s="4"/>
      <c r="UTV92" s="4"/>
      <c r="UTW92" s="4"/>
      <c r="UTX92" s="4"/>
      <c r="UTY92" s="4"/>
      <c r="UTZ92" s="4"/>
      <c r="UUA92" s="4"/>
      <c r="UUB92" s="4"/>
      <c r="UUC92" s="4"/>
      <c r="UUD92" s="4"/>
      <c r="UUE92" s="4"/>
      <c r="UUF92" s="4"/>
      <c r="UUG92" s="4"/>
      <c r="UUH92" s="4"/>
      <c r="UUI92" s="4"/>
      <c r="UUJ92" s="4"/>
      <c r="UUK92" s="4"/>
      <c r="UUL92" s="4"/>
      <c r="UUM92" s="4"/>
      <c r="UUN92" s="4"/>
      <c r="UUO92" s="4"/>
      <c r="UUP92" s="4"/>
      <c r="UUQ92" s="4"/>
      <c r="UUR92" s="4"/>
      <c r="UUS92" s="4"/>
      <c r="UUT92" s="4"/>
      <c r="UUU92" s="4"/>
      <c r="UUV92" s="4"/>
      <c r="UUW92" s="4"/>
      <c r="UUX92" s="4"/>
      <c r="UUY92" s="4"/>
      <c r="UUZ92" s="4"/>
      <c r="UVA92" s="4"/>
      <c r="UVB92" s="4"/>
      <c r="UVC92" s="4"/>
      <c r="UVD92" s="4"/>
      <c r="UVE92" s="4"/>
      <c r="UVF92" s="4"/>
      <c r="UVG92" s="4"/>
      <c r="UVH92" s="4"/>
      <c r="UVI92" s="4"/>
      <c r="UVJ92" s="4"/>
      <c r="UVK92" s="4"/>
      <c r="UVL92" s="4"/>
      <c r="UVM92" s="4"/>
      <c r="UVN92" s="4"/>
      <c r="UVO92" s="4"/>
      <c r="UVP92" s="4"/>
      <c r="UVQ92" s="4"/>
      <c r="UVR92" s="4"/>
      <c r="UVS92" s="4"/>
      <c r="UVT92" s="4"/>
      <c r="UVU92" s="4"/>
      <c r="UVV92" s="4"/>
      <c r="UVW92" s="4"/>
      <c r="UVX92" s="4"/>
      <c r="UVY92" s="4"/>
      <c r="UVZ92" s="4"/>
      <c r="UWA92" s="4"/>
      <c r="UWB92" s="4"/>
      <c r="UWC92" s="4"/>
      <c r="UWD92" s="4"/>
      <c r="UWE92" s="4"/>
      <c r="UWF92" s="4"/>
      <c r="UWG92" s="4"/>
      <c r="UWH92" s="4"/>
      <c r="UWI92" s="4"/>
      <c r="UWJ92" s="4"/>
      <c r="UWK92" s="4"/>
      <c r="UWL92" s="4"/>
      <c r="UWM92" s="4"/>
      <c r="UWN92" s="4"/>
      <c r="UWO92" s="4"/>
      <c r="UWP92" s="4"/>
      <c r="UWQ92" s="4"/>
      <c r="UWR92" s="4"/>
      <c r="UWS92" s="4"/>
      <c r="UWT92" s="4"/>
      <c r="UWU92" s="4"/>
      <c r="UWV92" s="4"/>
      <c r="UWW92" s="4"/>
      <c r="UWX92" s="4"/>
      <c r="UWY92" s="4"/>
      <c r="UWZ92" s="4"/>
      <c r="UXA92" s="4"/>
      <c r="UXB92" s="4"/>
      <c r="UXC92" s="4"/>
      <c r="UXD92" s="4"/>
      <c r="UXE92" s="4"/>
      <c r="UXF92" s="4"/>
      <c r="UXG92" s="4"/>
      <c r="UXH92" s="4"/>
      <c r="UXI92" s="4"/>
      <c r="UXJ92" s="4"/>
      <c r="UXK92" s="4"/>
      <c r="UXL92" s="4"/>
      <c r="UXM92" s="4"/>
      <c r="UXN92" s="4"/>
      <c r="UXO92" s="4"/>
      <c r="UXP92" s="4"/>
      <c r="UXQ92" s="4"/>
      <c r="UXR92" s="4"/>
      <c r="UXS92" s="4"/>
      <c r="UXT92" s="4"/>
      <c r="UXU92" s="4"/>
      <c r="UXV92" s="4"/>
      <c r="UXW92" s="4"/>
      <c r="UXX92" s="4"/>
      <c r="UXY92" s="4"/>
      <c r="UXZ92" s="4"/>
      <c r="UYA92" s="4"/>
      <c r="UYB92" s="4"/>
      <c r="UYC92" s="4"/>
      <c r="UYD92" s="4"/>
      <c r="UYE92" s="4"/>
      <c r="UYF92" s="4"/>
      <c r="UYG92" s="4"/>
      <c r="UYH92" s="4"/>
      <c r="UYI92" s="4"/>
      <c r="UYJ92" s="4"/>
      <c r="UYK92" s="4"/>
      <c r="UYL92" s="4"/>
      <c r="UYM92" s="4"/>
      <c r="UYN92" s="4"/>
      <c r="UYO92" s="4"/>
      <c r="UYP92" s="4"/>
      <c r="UYQ92" s="4"/>
      <c r="UYR92" s="4"/>
      <c r="UYS92" s="4"/>
      <c r="UYT92" s="4"/>
      <c r="UYU92" s="4"/>
      <c r="UYV92" s="4"/>
      <c r="UYW92" s="4"/>
      <c r="UYX92" s="4"/>
      <c r="UYY92" s="4"/>
      <c r="UYZ92" s="4"/>
      <c r="UZA92" s="4"/>
      <c r="UZB92" s="4"/>
      <c r="UZC92" s="4"/>
      <c r="UZD92" s="4"/>
      <c r="UZE92" s="4"/>
      <c r="UZF92" s="4"/>
      <c r="UZG92" s="4"/>
      <c r="UZH92" s="4"/>
      <c r="UZI92" s="4"/>
      <c r="UZJ92" s="4"/>
      <c r="UZK92" s="4"/>
      <c r="UZL92" s="4"/>
      <c r="UZM92" s="4"/>
      <c r="UZN92" s="4"/>
      <c r="UZO92" s="4"/>
      <c r="UZP92" s="4"/>
      <c r="UZQ92" s="4"/>
      <c r="UZR92" s="4"/>
      <c r="UZS92" s="4"/>
      <c r="UZT92" s="4"/>
      <c r="UZU92" s="4"/>
      <c r="UZV92" s="4"/>
      <c r="UZW92" s="4"/>
      <c r="UZX92" s="4"/>
      <c r="UZY92" s="4"/>
      <c r="UZZ92" s="4"/>
      <c r="VAA92" s="4"/>
      <c r="VAB92" s="4"/>
      <c r="VAC92" s="4"/>
      <c r="VAD92" s="4"/>
      <c r="VAE92" s="4"/>
      <c r="VAF92" s="4"/>
      <c r="VAG92" s="4"/>
      <c r="VAH92" s="4"/>
      <c r="VAI92" s="4"/>
      <c r="VAJ92" s="4"/>
      <c r="VAK92" s="4"/>
      <c r="VAL92" s="4"/>
      <c r="VAM92" s="4"/>
      <c r="VAN92" s="4"/>
      <c r="VAO92" s="4"/>
      <c r="VAP92" s="4"/>
      <c r="VAQ92" s="4"/>
      <c r="VAR92" s="4"/>
      <c r="VAS92" s="4"/>
      <c r="VAT92" s="4"/>
      <c r="VAU92" s="4"/>
      <c r="VAV92" s="4"/>
      <c r="VAW92" s="4"/>
      <c r="VAX92" s="4"/>
      <c r="VAY92" s="4"/>
      <c r="VAZ92" s="4"/>
      <c r="VBA92" s="4"/>
      <c r="VBB92" s="4"/>
      <c r="VBC92" s="4"/>
      <c r="VBD92" s="4"/>
      <c r="VBE92" s="4"/>
      <c r="VBF92" s="4"/>
      <c r="VBG92" s="4"/>
      <c r="VBH92" s="4"/>
      <c r="VBI92" s="4"/>
      <c r="VBJ92" s="4"/>
      <c r="VBK92" s="4"/>
      <c r="VBL92" s="4"/>
      <c r="VBM92" s="4"/>
      <c r="VBN92" s="4"/>
      <c r="VBO92" s="4"/>
      <c r="VBP92" s="4"/>
      <c r="VBQ92" s="4"/>
      <c r="VBR92" s="4"/>
      <c r="VBS92" s="4"/>
      <c r="VBT92" s="4"/>
      <c r="VBU92" s="4"/>
      <c r="VBV92" s="4"/>
      <c r="VBW92" s="4"/>
      <c r="VBX92" s="4"/>
      <c r="VBY92" s="4"/>
      <c r="VBZ92" s="4"/>
      <c r="VCA92" s="4"/>
      <c r="VCB92" s="4"/>
      <c r="VCC92" s="4"/>
      <c r="VCD92" s="4"/>
      <c r="VCE92" s="4"/>
      <c r="VCF92" s="4"/>
      <c r="VCG92" s="4"/>
      <c r="VCH92" s="4"/>
      <c r="VCI92" s="4"/>
      <c r="VCJ92" s="4"/>
      <c r="VCK92" s="4"/>
      <c r="VCL92" s="4"/>
      <c r="VCM92" s="4"/>
      <c r="VCN92" s="4"/>
      <c r="VCO92" s="4"/>
      <c r="VCP92" s="4"/>
      <c r="VCQ92" s="4"/>
      <c r="VCR92" s="4"/>
      <c r="VCS92" s="4"/>
      <c r="VCT92" s="4"/>
      <c r="VCU92" s="4"/>
      <c r="VCV92" s="4"/>
      <c r="VCW92" s="4"/>
      <c r="VCX92" s="4"/>
      <c r="VCY92" s="4"/>
      <c r="VCZ92" s="4"/>
      <c r="VDA92" s="4"/>
      <c r="VDB92" s="4"/>
      <c r="VDC92" s="4"/>
      <c r="VDD92" s="4"/>
      <c r="VDE92" s="4"/>
      <c r="VDF92" s="4"/>
      <c r="VDG92" s="4"/>
      <c r="VDH92" s="4"/>
      <c r="VDI92" s="4"/>
      <c r="VDJ92" s="4"/>
      <c r="VDK92" s="4"/>
      <c r="VDL92" s="4"/>
      <c r="VDM92" s="4"/>
      <c r="VDN92" s="4"/>
      <c r="VDO92" s="4"/>
      <c r="VDP92" s="4"/>
      <c r="VDQ92" s="4"/>
      <c r="VDR92" s="4"/>
      <c r="VDS92" s="4"/>
      <c r="VDT92" s="4"/>
      <c r="VDU92" s="4"/>
      <c r="VDV92" s="4"/>
      <c r="VDW92" s="4"/>
      <c r="VDX92" s="4"/>
      <c r="VDY92" s="4"/>
      <c r="VDZ92" s="4"/>
      <c r="VEA92" s="4"/>
      <c r="VEB92" s="4"/>
      <c r="VEC92" s="4"/>
      <c r="VED92" s="4"/>
      <c r="VEE92" s="4"/>
      <c r="VEF92" s="4"/>
      <c r="VEG92" s="4"/>
      <c r="VEH92" s="4"/>
      <c r="VEI92" s="4"/>
      <c r="VEJ92" s="4"/>
      <c r="VEK92" s="4"/>
      <c r="VEL92" s="4"/>
      <c r="VEM92" s="4"/>
      <c r="VEN92" s="4"/>
      <c r="VEO92" s="4"/>
      <c r="VEP92" s="4"/>
      <c r="VEQ92" s="4"/>
      <c r="VER92" s="4"/>
      <c r="VES92" s="4"/>
      <c r="VET92" s="4"/>
      <c r="VEU92" s="4"/>
      <c r="VEV92" s="4"/>
      <c r="VEW92" s="4"/>
      <c r="VEX92" s="4"/>
      <c r="VEY92" s="4"/>
      <c r="VEZ92" s="4"/>
      <c r="VFA92" s="4"/>
      <c r="VFB92" s="4"/>
      <c r="VFC92" s="4"/>
      <c r="VFD92" s="4"/>
      <c r="VFE92" s="4"/>
      <c r="VFF92" s="4"/>
      <c r="VFG92" s="4"/>
      <c r="VFH92" s="4"/>
      <c r="VFI92" s="4"/>
      <c r="VFJ92" s="4"/>
      <c r="VFK92" s="4"/>
      <c r="VFL92" s="4"/>
      <c r="VFM92" s="4"/>
      <c r="VFN92" s="4"/>
      <c r="VFO92" s="4"/>
      <c r="VFP92" s="4"/>
      <c r="VFQ92" s="4"/>
      <c r="VFR92" s="4"/>
      <c r="VFS92" s="4"/>
      <c r="VFT92" s="4"/>
      <c r="VFU92" s="4"/>
      <c r="VFV92" s="4"/>
      <c r="VFW92" s="4"/>
      <c r="VFX92" s="4"/>
      <c r="VFY92" s="4"/>
      <c r="VFZ92" s="4"/>
      <c r="VGA92" s="4"/>
      <c r="VGB92" s="4"/>
      <c r="VGC92" s="4"/>
      <c r="VGD92" s="4"/>
      <c r="VGE92" s="4"/>
      <c r="VGF92" s="4"/>
      <c r="VGG92" s="4"/>
      <c r="VGH92" s="4"/>
      <c r="VGI92" s="4"/>
      <c r="VGJ92" s="4"/>
      <c r="VGK92" s="4"/>
      <c r="VGL92" s="4"/>
      <c r="VGM92" s="4"/>
      <c r="VGN92" s="4"/>
      <c r="VGO92" s="4"/>
      <c r="VGP92" s="4"/>
      <c r="VGQ92" s="4"/>
      <c r="VGR92" s="4"/>
      <c r="VGS92" s="4"/>
      <c r="VGT92" s="4"/>
      <c r="VGU92" s="4"/>
      <c r="VGV92" s="4"/>
      <c r="VGW92" s="4"/>
      <c r="VGX92" s="4"/>
      <c r="VGY92" s="4"/>
      <c r="VGZ92" s="4"/>
      <c r="VHA92" s="4"/>
      <c r="VHB92" s="4"/>
      <c r="VHC92" s="4"/>
      <c r="VHD92" s="4"/>
      <c r="VHE92" s="4"/>
      <c r="VHF92" s="4"/>
      <c r="VHG92" s="4"/>
      <c r="VHH92" s="4"/>
      <c r="VHI92" s="4"/>
      <c r="VHJ92" s="4"/>
      <c r="VHK92" s="4"/>
      <c r="VHL92" s="4"/>
      <c r="VHM92" s="4"/>
      <c r="VHN92" s="4"/>
      <c r="VHO92" s="4"/>
      <c r="VHP92" s="4"/>
      <c r="VHQ92" s="4"/>
      <c r="VHR92" s="4"/>
      <c r="VHS92" s="4"/>
      <c r="VHT92" s="4"/>
      <c r="VHU92" s="4"/>
      <c r="VHV92" s="4"/>
      <c r="VHW92" s="4"/>
      <c r="VHX92" s="4"/>
      <c r="VHY92" s="4"/>
      <c r="VHZ92" s="4"/>
      <c r="VIA92" s="4"/>
      <c r="VIB92" s="4"/>
      <c r="VIC92" s="4"/>
      <c r="VID92" s="4"/>
      <c r="VIE92" s="4"/>
      <c r="VIF92" s="4"/>
      <c r="VIG92" s="4"/>
      <c r="VIH92" s="4"/>
      <c r="VII92" s="4"/>
      <c r="VIJ92" s="4"/>
      <c r="VIK92" s="4"/>
      <c r="VIL92" s="4"/>
      <c r="VIM92" s="4"/>
      <c r="VIN92" s="4"/>
      <c r="VIO92" s="4"/>
      <c r="VIP92" s="4"/>
      <c r="VIQ92" s="4"/>
      <c r="VIR92" s="4"/>
      <c r="VIS92" s="4"/>
      <c r="VIT92" s="4"/>
      <c r="VIU92" s="4"/>
      <c r="VIV92" s="4"/>
      <c r="VIW92" s="4"/>
      <c r="VIX92" s="4"/>
      <c r="VIY92" s="4"/>
      <c r="VIZ92" s="4"/>
      <c r="VJA92" s="4"/>
      <c r="VJB92" s="4"/>
      <c r="VJC92" s="4"/>
      <c r="VJD92" s="4"/>
      <c r="VJE92" s="4"/>
      <c r="VJF92" s="4"/>
      <c r="VJG92" s="4"/>
      <c r="VJH92" s="4"/>
      <c r="VJI92" s="4"/>
      <c r="VJJ92" s="4"/>
      <c r="VJK92" s="4"/>
      <c r="VJL92" s="4"/>
      <c r="VJM92" s="4"/>
      <c r="VJN92" s="4"/>
      <c r="VJO92" s="4"/>
      <c r="VJP92" s="4"/>
      <c r="VJQ92" s="4"/>
      <c r="VJR92" s="4"/>
      <c r="VJS92" s="4"/>
      <c r="VJT92" s="4"/>
      <c r="VJU92" s="4"/>
      <c r="VJV92" s="4"/>
      <c r="VJW92" s="4"/>
      <c r="VJX92" s="4"/>
      <c r="VJY92" s="4"/>
      <c r="VJZ92" s="4"/>
      <c r="VKA92" s="4"/>
      <c r="VKB92" s="4"/>
      <c r="VKC92" s="4"/>
      <c r="VKD92" s="4"/>
      <c r="VKE92" s="4"/>
      <c r="VKF92" s="4"/>
      <c r="VKG92" s="4"/>
      <c r="VKH92" s="4"/>
      <c r="VKI92" s="4"/>
      <c r="VKJ92" s="4"/>
      <c r="VKK92" s="4"/>
      <c r="VKL92" s="4"/>
      <c r="VKM92" s="4"/>
      <c r="VKN92" s="4"/>
      <c r="VKO92" s="4"/>
      <c r="VKP92" s="4"/>
      <c r="VKQ92" s="4"/>
      <c r="VKR92" s="4"/>
      <c r="VKS92" s="4"/>
      <c r="VKT92" s="4"/>
      <c r="VKU92" s="4"/>
      <c r="VKV92" s="4"/>
      <c r="VKW92" s="4"/>
      <c r="VKX92" s="4"/>
      <c r="VKY92" s="4"/>
      <c r="VKZ92" s="4"/>
      <c r="VLA92" s="4"/>
      <c r="VLB92" s="4"/>
      <c r="VLC92" s="4"/>
      <c r="VLD92" s="4"/>
      <c r="VLE92" s="4"/>
      <c r="VLF92" s="4"/>
      <c r="VLG92" s="4"/>
      <c r="VLH92" s="4"/>
      <c r="VLI92" s="4"/>
      <c r="VLJ92" s="4"/>
      <c r="VLK92" s="4"/>
      <c r="VLL92" s="4"/>
      <c r="VLM92" s="4"/>
      <c r="VLN92" s="4"/>
      <c r="VLO92" s="4"/>
      <c r="VLP92" s="4"/>
      <c r="VLQ92" s="4"/>
      <c r="VLR92" s="4"/>
      <c r="VLS92" s="4"/>
      <c r="VLT92" s="4"/>
      <c r="VLU92" s="4"/>
      <c r="VLV92" s="4"/>
      <c r="VLW92" s="4"/>
      <c r="VLX92" s="4"/>
      <c r="VLY92" s="4"/>
      <c r="VLZ92" s="4"/>
      <c r="VMA92" s="4"/>
      <c r="VMB92" s="4"/>
      <c r="VMC92" s="4"/>
      <c r="VMD92" s="4"/>
      <c r="VME92" s="4"/>
      <c r="VMF92" s="4"/>
      <c r="VMG92" s="4"/>
      <c r="VMH92" s="4"/>
      <c r="VMI92" s="4"/>
      <c r="VMJ92" s="4"/>
      <c r="VMK92" s="4"/>
      <c r="VML92" s="4"/>
      <c r="VMM92" s="4"/>
      <c r="VMN92" s="4"/>
      <c r="VMO92" s="4"/>
      <c r="VMP92" s="4"/>
      <c r="VMQ92" s="4"/>
      <c r="VMR92" s="4"/>
      <c r="VMS92" s="4"/>
      <c r="VMT92" s="4"/>
      <c r="VMU92" s="4"/>
      <c r="VMV92" s="4"/>
      <c r="VMW92" s="4"/>
      <c r="VMX92" s="4"/>
      <c r="VMY92" s="4"/>
      <c r="VMZ92" s="4"/>
      <c r="VNA92" s="4"/>
      <c r="VNB92" s="4"/>
      <c r="VNC92" s="4"/>
      <c r="VND92" s="4"/>
      <c r="VNE92" s="4"/>
      <c r="VNF92" s="4"/>
      <c r="VNG92" s="4"/>
      <c r="VNH92" s="4"/>
      <c r="VNI92" s="4"/>
      <c r="VNJ92" s="4"/>
      <c r="VNK92" s="4"/>
      <c r="VNL92" s="4"/>
      <c r="VNM92" s="4"/>
      <c r="VNN92" s="4"/>
      <c r="VNO92" s="4"/>
      <c r="VNP92" s="4"/>
      <c r="VNQ92" s="4"/>
      <c r="VNR92" s="4"/>
      <c r="VNS92" s="4"/>
      <c r="VNT92" s="4"/>
      <c r="VNU92" s="4"/>
      <c r="VNV92" s="4"/>
      <c r="VNW92" s="4"/>
      <c r="VNX92" s="4"/>
      <c r="VNY92" s="4"/>
      <c r="VNZ92" s="4"/>
      <c r="VOA92" s="4"/>
      <c r="VOB92" s="4"/>
      <c r="VOC92" s="4"/>
      <c r="VOD92" s="4"/>
      <c r="VOE92" s="4"/>
      <c r="VOF92" s="4"/>
      <c r="VOG92" s="4"/>
      <c r="VOH92" s="4"/>
      <c r="VOI92" s="4"/>
      <c r="VOJ92" s="4"/>
      <c r="VOK92" s="4"/>
      <c r="VOL92" s="4"/>
      <c r="VOM92" s="4"/>
      <c r="VON92" s="4"/>
      <c r="VOO92" s="4"/>
      <c r="VOP92" s="4"/>
      <c r="VOQ92" s="4"/>
      <c r="VOR92" s="4"/>
      <c r="VOS92" s="4"/>
      <c r="VOT92" s="4"/>
      <c r="VOU92" s="4"/>
      <c r="VOV92" s="4"/>
      <c r="VOW92" s="4"/>
      <c r="VOX92" s="4"/>
      <c r="VOY92" s="4"/>
      <c r="VOZ92" s="4"/>
      <c r="VPA92" s="4"/>
      <c r="VPB92" s="4"/>
      <c r="VPC92" s="4"/>
      <c r="VPD92" s="4"/>
      <c r="VPE92" s="4"/>
      <c r="VPF92" s="4"/>
      <c r="VPG92" s="4"/>
      <c r="VPH92" s="4"/>
      <c r="VPI92" s="4"/>
      <c r="VPJ92" s="4"/>
      <c r="VPK92" s="4"/>
      <c r="VPL92" s="4"/>
      <c r="VPM92" s="4"/>
      <c r="VPN92" s="4"/>
      <c r="VPO92" s="4"/>
      <c r="VPP92" s="4"/>
      <c r="VPQ92" s="4"/>
      <c r="VPR92" s="4"/>
      <c r="VPS92" s="4"/>
      <c r="VPT92" s="4"/>
      <c r="VPU92" s="4"/>
      <c r="VPV92" s="4"/>
      <c r="VPW92" s="4"/>
      <c r="VPX92" s="4"/>
      <c r="VPY92" s="4"/>
      <c r="VPZ92" s="4"/>
      <c r="VQA92" s="4"/>
      <c r="VQB92" s="4"/>
      <c r="VQC92" s="4"/>
      <c r="VQD92" s="4"/>
      <c r="VQE92" s="4"/>
      <c r="VQF92" s="4"/>
      <c r="VQG92" s="4"/>
      <c r="VQH92" s="4"/>
      <c r="VQI92" s="4"/>
      <c r="VQJ92" s="4"/>
      <c r="VQK92" s="4"/>
      <c r="VQL92" s="4"/>
      <c r="VQM92" s="4"/>
      <c r="VQN92" s="4"/>
      <c r="VQO92" s="4"/>
      <c r="VQP92" s="4"/>
      <c r="VQQ92" s="4"/>
      <c r="VQR92" s="4"/>
      <c r="VQS92" s="4"/>
      <c r="VQT92" s="4"/>
      <c r="VQU92" s="4"/>
      <c r="VQV92" s="4"/>
      <c r="VQW92" s="4"/>
      <c r="VQX92" s="4"/>
      <c r="VQY92" s="4"/>
      <c r="VQZ92" s="4"/>
      <c r="VRA92" s="4"/>
      <c r="VRB92" s="4"/>
      <c r="VRC92" s="4"/>
      <c r="VRD92" s="4"/>
      <c r="VRE92" s="4"/>
      <c r="VRF92" s="4"/>
      <c r="VRG92" s="4"/>
      <c r="VRH92" s="4"/>
      <c r="VRI92" s="4"/>
      <c r="VRJ92" s="4"/>
      <c r="VRK92" s="4"/>
      <c r="VRL92" s="4"/>
      <c r="VRM92" s="4"/>
      <c r="VRN92" s="4"/>
      <c r="VRO92" s="4"/>
      <c r="VRP92" s="4"/>
      <c r="VRQ92" s="4"/>
      <c r="VRR92" s="4"/>
      <c r="VRS92" s="4"/>
      <c r="VRT92" s="4"/>
      <c r="VRU92" s="4"/>
      <c r="VRV92" s="4"/>
      <c r="VRW92" s="4"/>
      <c r="VRX92" s="4"/>
      <c r="VRY92" s="4"/>
      <c r="VRZ92" s="4"/>
      <c r="VSA92" s="4"/>
      <c r="VSB92" s="4"/>
      <c r="VSC92" s="4"/>
      <c r="VSD92" s="4"/>
      <c r="VSE92" s="4"/>
      <c r="VSF92" s="4"/>
      <c r="VSG92" s="4"/>
      <c r="VSH92" s="4"/>
      <c r="VSI92" s="4"/>
      <c r="VSJ92" s="4"/>
      <c r="VSK92" s="4"/>
      <c r="VSL92" s="4"/>
      <c r="VSM92" s="4"/>
      <c r="VSN92" s="4"/>
      <c r="VSO92" s="4"/>
      <c r="VSP92" s="4"/>
      <c r="VSQ92" s="4"/>
      <c r="VSR92" s="4"/>
      <c r="VSS92" s="4"/>
      <c r="VST92" s="4"/>
      <c r="VSU92" s="4"/>
      <c r="VSV92" s="4"/>
      <c r="VSW92" s="4"/>
      <c r="VSX92" s="4"/>
      <c r="VSY92" s="4"/>
      <c r="VSZ92" s="4"/>
      <c r="VTA92" s="4"/>
      <c r="VTB92" s="4"/>
      <c r="VTC92" s="4"/>
      <c r="VTD92" s="4"/>
      <c r="VTE92" s="4"/>
      <c r="VTF92" s="4"/>
      <c r="VTG92" s="4"/>
      <c r="VTH92" s="4"/>
      <c r="VTI92" s="4"/>
      <c r="VTJ92" s="4"/>
      <c r="VTK92" s="4"/>
      <c r="VTL92" s="4"/>
      <c r="VTM92" s="4"/>
      <c r="VTN92" s="4"/>
      <c r="VTO92" s="4"/>
      <c r="VTP92" s="4"/>
      <c r="VTQ92" s="4"/>
      <c r="VTR92" s="4"/>
      <c r="VTS92" s="4"/>
      <c r="VTT92" s="4"/>
      <c r="VTU92" s="4"/>
      <c r="VTV92" s="4"/>
      <c r="VTW92" s="4"/>
      <c r="VTX92" s="4"/>
      <c r="VTY92" s="4"/>
      <c r="VTZ92" s="4"/>
      <c r="VUA92" s="4"/>
      <c r="VUB92" s="4"/>
      <c r="VUC92" s="4"/>
      <c r="VUD92" s="4"/>
      <c r="VUE92" s="4"/>
      <c r="VUF92" s="4"/>
      <c r="VUG92" s="4"/>
      <c r="VUH92" s="4"/>
      <c r="VUI92" s="4"/>
      <c r="VUJ92" s="4"/>
      <c r="VUK92" s="4"/>
      <c r="VUL92" s="4"/>
      <c r="VUM92" s="4"/>
      <c r="VUN92" s="4"/>
      <c r="VUO92" s="4"/>
      <c r="VUP92" s="4"/>
      <c r="VUQ92" s="4"/>
      <c r="VUR92" s="4"/>
      <c r="VUS92" s="4"/>
      <c r="VUT92" s="4"/>
      <c r="VUU92" s="4"/>
      <c r="VUV92" s="4"/>
      <c r="VUW92" s="4"/>
      <c r="VUX92" s="4"/>
      <c r="VUY92" s="4"/>
      <c r="VUZ92" s="4"/>
      <c r="VVA92" s="4"/>
      <c r="VVB92" s="4"/>
      <c r="VVC92" s="4"/>
      <c r="VVD92" s="4"/>
      <c r="VVE92" s="4"/>
      <c r="VVF92" s="4"/>
      <c r="VVG92" s="4"/>
      <c r="VVH92" s="4"/>
      <c r="VVI92" s="4"/>
      <c r="VVJ92" s="4"/>
      <c r="VVK92" s="4"/>
      <c r="VVL92" s="4"/>
      <c r="VVM92" s="4"/>
      <c r="VVN92" s="4"/>
      <c r="VVO92" s="4"/>
      <c r="VVP92" s="4"/>
      <c r="VVQ92" s="4"/>
      <c r="VVR92" s="4"/>
      <c r="VVS92" s="4"/>
      <c r="VVT92" s="4"/>
      <c r="VVU92" s="4"/>
      <c r="VVV92" s="4"/>
      <c r="VVW92" s="4"/>
      <c r="VVX92" s="4"/>
      <c r="VVY92" s="4"/>
      <c r="VVZ92" s="4"/>
      <c r="VWA92" s="4"/>
      <c r="VWB92" s="4"/>
      <c r="VWC92" s="4"/>
      <c r="VWD92" s="4"/>
      <c r="VWE92" s="4"/>
      <c r="VWF92" s="4"/>
      <c r="VWG92" s="4"/>
      <c r="VWH92" s="4"/>
      <c r="VWI92" s="4"/>
      <c r="VWJ92" s="4"/>
      <c r="VWK92" s="4"/>
      <c r="VWL92" s="4"/>
      <c r="VWM92" s="4"/>
      <c r="VWN92" s="4"/>
      <c r="VWO92" s="4"/>
      <c r="VWP92" s="4"/>
      <c r="VWQ92" s="4"/>
      <c r="VWR92" s="4"/>
      <c r="VWS92" s="4"/>
      <c r="VWT92" s="4"/>
      <c r="VWU92" s="4"/>
      <c r="VWV92" s="4"/>
      <c r="VWW92" s="4"/>
      <c r="VWX92" s="4"/>
      <c r="VWY92" s="4"/>
      <c r="VWZ92" s="4"/>
      <c r="VXA92" s="4"/>
      <c r="VXB92" s="4"/>
      <c r="VXC92" s="4"/>
      <c r="VXD92" s="4"/>
      <c r="VXE92" s="4"/>
      <c r="VXF92" s="4"/>
      <c r="VXG92" s="4"/>
      <c r="VXH92" s="4"/>
      <c r="VXI92" s="4"/>
      <c r="VXJ92" s="4"/>
      <c r="VXK92" s="4"/>
      <c r="VXL92" s="4"/>
      <c r="VXM92" s="4"/>
      <c r="VXN92" s="4"/>
      <c r="VXO92" s="4"/>
      <c r="VXP92" s="4"/>
      <c r="VXQ92" s="4"/>
      <c r="VXR92" s="4"/>
      <c r="VXS92" s="4"/>
      <c r="VXT92" s="4"/>
      <c r="VXU92" s="4"/>
      <c r="VXV92" s="4"/>
      <c r="VXW92" s="4"/>
      <c r="VXX92" s="4"/>
      <c r="VXY92" s="4"/>
      <c r="VXZ92" s="4"/>
      <c r="VYA92" s="4"/>
      <c r="VYB92" s="4"/>
      <c r="VYC92" s="4"/>
      <c r="VYD92" s="4"/>
      <c r="VYE92" s="4"/>
      <c r="VYF92" s="4"/>
      <c r="VYG92" s="4"/>
      <c r="VYH92" s="4"/>
      <c r="VYI92" s="4"/>
      <c r="VYJ92" s="4"/>
      <c r="VYK92" s="4"/>
      <c r="VYL92" s="4"/>
      <c r="VYM92" s="4"/>
      <c r="VYN92" s="4"/>
      <c r="VYO92" s="4"/>
      <c r="VYP92" s="4"/>
      <c r="VYQ92" s="4"/>
      <c r="VYR92" s="4"/>
      <c r="VYS92" s="4"/>
      <c r="VYT92" s="4"/>
      <c r="VYU92" s="4"/>
      <c r="VYV92" s="4"/>
      <c r="VYW92" s="4"/>
      <c r="VYX92" s="4"/>
      <c r="VYY92" s="4"/>
      <c r="VYZ92" s="4"/>
      <c r="VZA92" s="4"/>
      <c r="VZB92" s="4"/>
      <c r="VZC92" s="4"/>
      <c r="VZD92" s="4"/>
      <c r="VZE92" s="4"/>
      <c r="VZF92" s="4"/>
      <c r="VZG92" s="4"/>
      <c r="VZH92" s="4"/>
      <c r="VZI92" s="4"/>
      <c r="VZJ92" s="4"/>
      <c r="VZK92" s="4"/>
      <c r="VZL92" s="4"/>
      <c r="VZM92" s="4"/>
      <c r="VZN92" s="4"/>
      <c r="VZO92" s="4"/>
      <c r="VZP92" s="4"/>
      <c r="VZQ92" s="4"/>
      <c r="VZR92" s="4"/>
      <c r="VZS92" s="4"/>
      <c r="VZT92" s="4"/>
      <c r="VZU92" s="4"/>
      <c r="VZV92" s="4"/>
      <c r="VZW92" s="4"/>
      <c r="VZX92" s="4"/>
      <c r="VZY92" s="4"/>
      <c r="VZZ92" s="4"/>
      <c r="WAA92" s="4"/>
      <c r="WAB92" s="4"/>
      <c r="WAC92" s="4"/>
      <c r="WAD92" s="4"/>
      <c r="WAE92" s="4"/>
      <c r="WAF92" s="4"/>
      <c r="WAG92" s="4"/>
      <c r="WAH92" s="4"/>
      <c r="WAI92" s="4"/>
      <c r="WAJ92" s="4"/>
      <c r="WAK92" s="4"/>
      <c r="WAL92" s="4"/>
      <c r="WAM92" s="4"/>
      <c r="WAN92" s="4"/>
      <c r="WAO92" s="4"/>
      <c r="WAP92" s="4"/>
      <c r="WAQ92" s="4"/>
      <c r="WAR92" s="4"/>
      <c r="WAS92" s="4"/>
      <c r="WAT92" s="4"/>
      <c r="WAU92" s="4"/>
      <c r="WAV92" s="4"/>
      <c r="WAW92" s="4"/>
      <c r="WAX92" s="4"/>
      <c r="WAY92" s="4"/>
      <c r="WAZ92" s="4"/>
      <c r="WBA92" s="4"/>
      <c r="WBB92" s="4"/>
      <c r="WBC92" s="4"/>
      <c r="WBD92" s="4"/>
      <c r="WBE92" s="4"/>
      <c r="WBF92" s="4"/>
      <c r="WBG92" s="4"/>
      <c r="WBH92" s="4"/>
      <c r="WBI92" s="4"/>
      <c r="WBJ92" s="4"/>
      <c r="WBK92" s="4"/>
      <c r="WBL92" s="4"/>
      <c r="WBM92" s="4"/>
      <c r="WBN92" s="4"/>
      <c r="WBO92" s="4"/>
      <c r="WBP92" s="4"/>
      <c r="WBQ92" s="4"/>
      <c r="WBR92" s="4"/>
      <c r="WBS92" s="4"/>
      <c r="WBT92" s="4"/>
      <c r="WBU92" s="4"/>
      <c r="WBV92" s="4"/>
      <c r="WBW92" s="4"/>
      <c r="WBX92" s="4"/>
      <c r="WBY92" s="4"/>
      <c r="WBZ92" s="4"/>
      <c r="WCA92" s="4"/>
      <c r="WCB92" s="4"/>
      <c r="WCC92" s="4"/>
      <c r="WCD92" s="4"/>
      <c r="WCE92" s="4"/>
      <c r="WCF92" s="4"/>
      <c r="WCG92" s="4"/>
      <c r="WCH92" s="4"/>
      <c r="WCI92" s="4"/>
      <c r="WCJ92" s="4"/>
      <c r="WCK92" s="4"/>
      <c r="WCL92" s="4"/>
      <c r="WCM92" s="4"/>
      <c r="WCN92" s="4"/>
      <c r="WCO92" s="4"/>
      <c r="WCP92" s="4"/>
      <c r="WCQ92" s="4"/>
      <c r="WCR92" s="4"/>
      <c r="WCS92" s="4"/>
      <c r="WCT92" s="4"/>
      <c r="WCU92" s="4"/>
      <c r="WCV92" s="4"/>
      <c r="WCW92" s="4"/>
      <c r="WCX92" s="4"/>
      <c r="WCY92" s="4"/>
      <c r="WCZ92" s="4"/>
      <c r="WDA92" s="4"/>
      <c r="WDB92" s="4"/>
      <c r="WDC92" s="4"/>
      <c r="WDD92" s="4"/>
      <c r="WDE92" s="4"/>
      <c r="WDF92" s="4"/>
      <c r="WDG92" s="4"/>
      <c r="WDH92" s="4"/>
      <c r="WDI92" s="4"/>
      <c r="WDJ92" s="4"/>
      <c r="WDK92" s="4"/>
      <c r="WDL92" s="4"/>
      <c r="WDM92" s="4"/>
      <c r="WDN92" s="4"/>
      <c r="WDO92" s="4"/>
      <c r="WDP92" s="4"/>
      <c r="WDQ92" s="4"/>
      <c r="WDR92" s="4"/>
      <c r="WDS92" s="4"/>
      <c r="WDT92" s="4"/>
      <c r="WDU92" s="4"/>
      <c r="WDV92" s="4"/>
      <c r="WDW92" s="4"/>
      <c r="WDX92" s="4"/>
      <c r="WDY92" s="4"/>
      <c r="WDZ92" s="4"/>
      <c r="WEA92" s="4"/>
      <c r="WEB92" s="4"/>
      <c r="WEC92" s="4"/>
      <c r="WED92" s="4"/>
      <c r="WEE92" s="4"/>
      <c r="WEF92" s="4"/>
      <c r="WEG92" s="4"/>
      <c r="WEH92" s="4"/>
      <c r="WEI92" s="4"/>
      <c r="WEJ92" s="4"/>
      <c r="WEK92" s="4"/>
      <c r="WEL92" s="4"/>
      <c r="WEM92" s="4"/>
      <c r="WEN92" s="4"/>
      <c r="WEO92" s="4"/>
      <c r="WEP92" s="4"/>
      <c r="WEQ92" s="4"/>
      <c r="WER92" s="4"/>
      <c r="WES92" s="4"/>
      <c r="WET92" s="4"/>
      <c r="WEU92" s="4"/>
      <c r="WEV92" s="4"/>
      <c r="WEW92" s="4"/>
      <c r="WEX92" s="4"/>
      <c r="WEY92" s="4"/>
      <c r="WEZ92" s="4"/>
      <c r="WFA92" s="4"/>
      <c r="WFB92" s="4"/>
      <c r="WFC92" s="4"/>
      <c r="WFD92" s="4"/>
      <c r="WFE92" s="4"/>
      <c r="WFF92" s="4"/>
      <c r="WFG92" s="4"/>
      <c r="WFH92" s="4"/>
      <c r="WFI92" s="4"/>
      <c r="WFJ92" s="4"/>
      <c r="WFK92" s="4"/>
      <c r="WFL92" s="4"/>
      <c r="WFM92" s="4"/>
      <c r="WFN92" s="4"/>
      <c r="WFO92" s="4"/>
      <c r="WFP92" s="4"/>
      <c r="WFQ92" s="4"/>
      <c r="WFR92" s="4"/>
      <c r="WFS92" s="4"/>
      <c r="WFT92" s="4"/>
      <c r="WFU92" s="4"/>
      <c r="WFV92" s="4"/>
      <c r="WFW92" s="4"/>
      <c r="WFX92" s="4"/>
      <c r="WFY92" s="4"/>
      <c r="WFZ92" s="4"/>
      <c r="WGA92" s="4"/>
      <c r="WGB92" s="4"/>
      <c r="WGC92" s="4"/>
      <c r="WGD92" s="4"/>
      <c r="WGE92" s="4"/>
      <c r="WGF92" s="4"/>
      <c r="WGG92" s="4"/>
      <c r="WGH92" s="4"/>
      <c r="WGI92" s="4"/>
      <c r="WGJ92" s="4"/>
      <c r="WGK92" s="4"/>
      <c r="WGL92" s="4"/>
      <c r="WGM92" s="4"/>
      <c r="WGN92" s="4"/>
      <c r="WGO92" s="4"/>
      <c r="WGP92" s="4"/>
      <c r="WGQ92" s="4"/>
      <c r="WGR92" s="4"/>
      <c r="WGS92" s="4"/>
      <c r="WGT92" s="4"/>
      <c r="WGU92" s="4"/>
      <c r="WGV92" s="4"/>
      <c r="WGW92" s="4"/>
      <c r="WGX92" s="4"/>
      <c r="WGY92" s="4"/>
      <c r="WGZ92" s="4"/>
      <c r="WHA92" s="4"/>
      <c r="WHB92" s="4"/>
      <c r="WHC92" s="4"/>
      <c r="WHD92" s="4"/>
      <c r="WHE92" s="4"/>
      <c r="WHF92" s="4"/>
      <c r="WHG92" s="4"/>
      <c r="WHH92" s="4"/>
      <c r="WHI92" s="4"/>
      <c r="WHJ92" s="4"/>
      <c r="WHK92" s="4"/>
      <c r="WHL92" s="4"/>
      <c r="WHM92" s="4"/>
      <c r="WHN92" s="4"/>
      <c r="WHO92" s="4"/>
      <c r="WHP92" s="4"/>
      <c r="WHQ92" s="4"/>
      <c r="WHR92" s="4"/>
      <c r="WHS92" s="4"/>
      <c r="WHT92" s="4"/>
      <c r="WHU92" s="4"/>
      <c r="WHV92" s="4"/>
      <c r="WHW92" s="4"/>
      <c r="WHX92" s="4"/>
      <c r="WHY92" s="4"/>
      <c r="WHZ92" s="4"/>
      <c r="WIA92" s="4"/>
      <c r="WIB92" s="4"/>
      <c r="WIC92" s="4"/>
      <c r="WID92" s="4"/>
      <c r="WIE92" s="4"/>
      <c r="WIF92" s="4"/>
      <c r="WIG92" s="4"/>
      <c r="WIH92" s="4"/>
      <c r="WII92" s="4"/>
      <c r="WIJ92" s="4"/>
      <c r="WIK92" s="4"/>
      <c r="WIL92" s="4"/>
      <c r="WIM92" s="4"/>
      <c r="WIN92" s="4"/>
      <c r="WIO92" s="4"/>
      <c r="WIP92" s="4"/>
      <c r="WIQ92" s="4"/>
      <c r="WIR92" s="4"/>
      <c r="WIS92" s="4"/>
      <c r="WIT92" s="4"/>
      <c r="WIU92" s="4"/>
      <c r="WIV92" s="4"/>
      <c r="WIW92" s="4"/>
      <c r="WIX92" s="4"/>
      <c r="WIY92" s="4"/>
      <c r="WIZ92" s="4"/>
      <c r="WJA92" s="4"/>
      <c r="WJB92" s="4"/>
      <c r="WJC92" s="4"/>
      <c r="WJD92" s="4"/>
      <c r="WJE92" s="4"/>
      <c r="WJF92" s="4"/>
      <c r="WJG92" s="4"/>
      <c r="WJH92" s="4"/>
      <c r="WJI92" s="4"/>
      <c r="WJJ92" s="4"/>
      <c r="WJK92" s="4"/>
      <c r="WJL92" s="4"/>
      <c r="WJM92" s="4"/>
      <c r="WJN92" s="4"/>
      <c r="WJO92" s="4"/>
      <c r="WJP92" s="4"/>
      <c r="WJQ92" s="4"/>
      <c r="WJR92" s="4"/>
      <c r="WJS92" s="4"/>
      <c r="WJT92" s="4"/>
      <c r="WJU92" s="4"/>
      <c r="WJV92" s="4"/>
      <c r="WJW92" s="4"/>
      <c r="WJX92" s="4"/>
      <c r="WJY92" s="4"/>
      <c r="WJZ92" s="4"/>
      <c r="WKA92" s="4"/>
      <c r="WKB92" s="4"/>
      <c r="WKC92" s="4"/>
      <c r="WKD92" s="4"/>
      <c r="WKE92" s="4"/>
      <c r="WKF92" s="4"/>
      <c r="WKG92" s="4"/>
      <c r="WKH92" s="4"/>
      <c r="WKI92" s="4"/>
      <c r="WKJ92" s="4"/>
      <c r="WKK92" s="4"/>
      <c r="WKL92" s="4"/>
      <c r="WKM92" s="4"/>
      <c r="WKN92" s="4"/>
      <c r="WKO92" s="4"/>
      <c r="WKP92" s="4"/>
      <c r="WKQ92" s="4"/>
      <c r="WKR92" s="4"/>
      <c r="WKS92" s="4"/>
      <c r="WKT92" s="4"/>
      <c r="WKU92" s="4"/>
      <c r="WKV92" s="4"/>
      <c r="WKW92" s="4"/>
      <c r="WKX92" s="4"/>
      <c r="WKY92" s="4"/>
      <c r="WKZ92" s="4"/>
      <c r="WLA92" s="4"/>
      <c r="WLB92" s="4"/>
      <c r="WLC92" s="4"/>
      <c r="WLD92" s="4"/>
      <c r="WLE92" s="4"/>
      <c r="WLF92" s="4"/>
      <c r="WLG92" s="4"/>
      <c r="WLH92" s="4"/>
      <c r="WLI92" s="4"/>
      <c r="WLJ92" s="4"/>
      <c r="WLK92" s="4"/>
      <c r="WLL92" s="4"/>
      <c r="WLM92" s="4"/>
      <c r="WLN92" s="4"/>
      <c r="WLO92" s="4"/>
      <c r="WLP92" s="4"/>
      <c r="WLQ92" s="4"/>
      <c r="WLR92" s="4"/>
      <c r="WLS92" s="4"/>
      <c r="WLT92" s="4"/>
      <c r="WLU92" s="4"/>
      <c r="WLV92" s="4"/>
      <c r="WLW92" s="4"/>
      <c r="WLX92" s="4"/>
      <c r="WLY92" s="4"/>
      <c r="WLZ92" s="4"/>
      <c r="WMA92" s="4"/>
      <c r="WMB92" s="4"/>
      <c r="WMC92" s="4"/>
      <c r="WMD92" s="4"/>
      <c r="WME92" s="4"/>
      <c r="WMF92" s="4"/>
      <c r="WMG92" s="4"/>
      <c r="WMH92" s="4"/>
      <c r="WMI92" s="4"/>
      <c r="WMJ92" s="4"/>
      <c r="WMK92" s="4"/>
      <c r="WML92" s="4"/>
      <c r="WMM92" s="4"/>
      <c r="WMN92" s="4"/>
      <c r="WMO92" s="4"/>
      <c r="WMP92" s="4"/>
      <c r="WMQ92" s="4"/>
      <c r="WMR92" s="4"/>
      <c r="WMS92" s="4"/>
      <c r="WMT92" s="4"/>
      <c r="WMU92" s="4"/>
      <c r="WMV92" s="4"/>
      <c r="WMW92" s="4"/>
      <c r="WMX92" s="4"/>
      <c r="WMY92" s="4"/>
      <c r="WMZ92" s="4"/>
      <c r="WNA92" s="4"/>
      <c r="WNB92" s="4"/>
      <c r="WNC92" s="4"/>
      <c r="WND92" s="4"/>
      <c r="WNE92" s="4"/>
      <c r="WNF92" s="4"/>
      <c r="WNG92" s="4"/>
      <c r="WNH92" s="4"/>
      <c r="WNI92" s="4"/>
      <c r="WNJ92" s="4"/>
      <c r="WNK92" s="4"/>
      <c r="WNL92" s="4"/>
      <c r="WNM92" s="4"/>
      <c r="WNN92" s="4"/>
      <c r="WNO92" s="4"/>
      <c r="WNP92" s="4"/>
      <c r="WNQ92" s="4"/>
      <c r="WNR92" s="4"/>
      <c r="WNS92" s="4"/>
      <c r="WNT92" s="4"/>
      <c r="WNU92" s="4"/>
      <c r="WNV92" s="4"/>
      <c r="WNW92" s="4"/>
      <c r="WNX92" s="4"/>
      <c r="WNY92" s="4"/>
      <c r="WNZ92" s="4"/>
      <c r="WOA92" s="4"/>
      <c r="WOB92" s="4"/>
      <c r="WOC92" s="4"/>
      <c r="WOD92" s="4"/>
      <c r="WOE92" s="4"/>
      <c r="WOF92" s="4"/>
      <c r="WOG92" s="4"/>
      <c r="WOH92" s="4"/>
      <c r="WOI92" s="4"/>
      <c r="WOJ92" s="4"/>
      <c r="WOK92" s="4"/>
      <c r="WOL92" s="4"/>
      <c r="WOM92" s="4"/>
      <c r="WON92" s="4"/>
      <c r="WOO92" s="4"/>
      <c r="WOP92" s="4"/>
      <c r="WOQ92" s="4"/>
      <c r="WOR92" s="4"/>
      <c r="WOS92" s="4"/>
      <c r="WOT92" s="4"/>
      <c r="WOU92" s="4"/>
      <c r="WOV92" s="4"/>
      <c r="WOW92" s="4"/>
      <c r="WOX92" s="4"/>
      <c r="WOY92" s="4"/>
      <c r="WOZ92" s="4"/>
      <c r="WPA92" s="4"/>
      <c r="WPB92" s="4"/>
      <c r="WPC92" s="4"/>
      <c r="WPD92" s="4"/>
      <c r="WPE92" s="4"/>
      <c r="WPF92" s="4"/>
      <c r="WPG92" s="4"/>
      <c r="WPH92" s="4"/>
      <c r="WPI92" s="4"/>
      <c r="WPJ92" s="4"/>
      <c r="WPK92" s="4"/>
      <c r="WPL92" s="4"/>
      <c r="WPM92" s="4"/>
      <c r="WPN92" s="4"/>
      <c r="WPO92" s="4"/>
      <c r="WPP92" s="4"/>
      <c r="WPQ92" s="4"/>
      <c r="WPR92" s="4"/>
      <c r="WPS92" s="4"/>
      <c r="WPT92" s="4"/>
      <c r="WPU92" s="4"/>
      <c r="WPV92" s="4"/>
      <c r="WPW92" s="4"/>
      <c r="WPX92" s="4"/>
      <c r="WPY92" s="4"/>
      <c r="WPZ92" s="4"/>
      <c r="WQA92" s="4"/>
      <c r="WQB92" s="4"/>
      <c r="WQC92" s="4"/>
      <c r="WQD92" s="4"/>
      <c r="WQE92" s="4"/>
      <c r="WQF92" s="4"/>
      <c r="WQG92" s="4"/>
      <c r="WQH92" s="4"/>
      <c r="WQI92" s="4"/>
      <c r="WQJ92" s="4"/>
      <c r="WQK92" s="4"/>
      <c r="WQL92" s="4"/>
      <c r="WQM92" s="4"/>
      <c r="WQN92" s="4"/>
      <c r="WQO92" s="4"/>
      <c r="WQP92" s="4"/>
      <c r="WQQ92" s="4"/>
      <c r="WQR92" s="4"/>
      <c r="WQS92" s="4"/>
      <c r="WQT92" s="4"/>
      <c r="WQU92" s="4"/>
      <c r="WQV92" s="4"/>
      <c r="WQW92" s="4"/>
      <c r="WQX92" s="4"/>
      <c r="WQY92" s="4"/>
      <c r="WQZ92" s="4"/>
      <c r="WRA92" s="4"/>
      <c r="WRB92" s="4"/>
      <c r="WRC92" s="4"/>
      <c r="WRD92" s="4"/>
      <c r="WRE92" s="4"/>
      <c r="WRF92" s="4"/>
      <c r="WRG92" s="4"/>
      <c r="WRH92" s="4"/>
      <c r="WRI92" s="4"/>
      <c r="WRJ92" s="4"/>
      <c r="WRK92" s="4"/>
      <c r="WRL92" s="4"/>
      <c r="WRM92" s="4"/>
      <c r="WRN92" s="4"/>
      <c r="WRO92" s="4"/>
      <c r="WRP92" s="4"/>
      <c r="WRQ92" s="4"/>
      <c r="WRR92" s="4"/>
      <c r="WRS92" s="4"/>
      <c r="WRT92" s="4"/>
      <c r="WRU92" s="4"/>
      <c r="WRV92" s="4"/>
      <c r="WRW92" s="4"/>
      <c r="WRX92" s="4"/>
      <c r="WRY92" s="4"/>
      <c r="WRZ92" s="4"/>
      <c r="WSA92" s="4"/>
      <c r="WSB92" s="4"/>
      <c r="WSC92" s="4"/>
      <c r="WSD92" s="4"/>
      <c r="WSE92" s="4"/>
      <c r="WSF92" s="4"/>
      <c r="WSG92" s="4"/>
      <c r="WSH92" s="4"/>
      <c r="WSI92" s="4"/>
      <c r="WSJ92" s="4"/>
      <c r="WSK92" s="4"/>
      <c r="WSL92" s="4"/>
      <c r="WSM92" s="4"/>
      <c r="WSN92" s="4"/>
      <c r="WSO92" s="4"/>
      <c r="WSP92" s="4"/>
      <c r="WSQ92" s="4"/>
      <c r="WSR92" s="4"/>
      <c r="WSS92" s="4"/>
      <c r="WST92" s="4"/>
      <c r="WSU92" s="4"/>
      <c r="WSV92" s="4"/>
      <c r="WSW92" s="4"/>
      <c r="WSX92" s="4"/>
      <c r="WSY92" s="4"/>
      <c r="WSZ92" s="4"/>
      <c r="WTA92" s="4"/>
      <c r="WTB92" s="4"/>
      <c r="WTC92" s="4"/>
      <c r="WTD92" s="4"/>
      <c r="WTE92" s="4"/>
      <c r="WTF92" s="4"/>
      <c r="WTG92" s="4"/>
      <c r="WTH92" s="4"/>
      <c r="WTI92" s="4"/>
      <c r="WTJ92" s="4"/>
      <c r="WTK92" s="4"/>
      <c r="WTL92" s="4"/>
      <c r="WTM92" s="4"/>
      <c r="WTN92" s="4"/>
      <c r="WTO92" s="4"/>
      <c r="WTP92" s="4"/>
      <c r="WTQ92" s="4"/>
      <c r="WTR92" s="4"/>
      <c r="WTS92" s="4"/>
      <c r="WTT92" s="4"/>
      <c r="WTU92" s="4"/>
      <c r="WTV92" s="4"/>
      <c r="WTW92" s="4"/>
      <c r="WTX92" s="4"/>
      <c r="WTY92" s="4"/>
      <c r="WTZ92" s="4"/>
      <c r="WUA92" s="4"/>
      <c r="WUB92" s="4"/>
      <c r="WUC92" s="4"/>
      <c r="WUD92" s="4"/>
      <c r="WUE92" s="4"/>
      <c r="WUF92" s="4"/>
      <c r="WUG92" s="4"/>
      <c r="WUH92" s="4"/>
      <c r="WUI92" s="4"/>
      <c r="WUJ92" s="4"/>
      <c r="WUK92" s="4"/>
      <c r="WUL92" s="4"/>
      <c r="WUM92" s="4"/>
      <c r="WUN92" s="4"/>
      <c r="WUO92" s="4"/>
      <c r="WUP92" s="4"/>
      <c r="WUQ92" s="4"/>
      <c r="WUR92" s="4"/>
      <c r="WUS92" s="4"/>
      <c r="WUT92" s="4"/>
      <c r="WUU92" s="4"/>
      <c r="WUV92" s="4"/>
      <c r="WUW92" s="4"/>
      <c r="WUX92" s="4"/>
      <c r="WUY92" s="4"/>
      <c r="WUZ92" s="4"/>
      <c r="WVA92" s="4"/>
      <c r="WVB92" s="4"/>
      <c r="WVC92" s="4"/>
      <c r="WVD92" s="4"/>
      <c r="WVE92" s="4"/>
      <c r="WVF92" s="4"/>
      <c r="WVG92" s="4"/>
      <c r="WVH92" s="4"/>
      <c r="WVI92" s="4"/>
      <c r="WVJ92" s="4"/>
      <c r="WVK92" s="4"/>
      <c r="WVL92" s="4"/>
      <c r="WVM92" s="4"/>
      <c r="WVN92" s="4"/>
      <c r="WVO92" s="4"/>
      <c r="WVP92" s="4"/>
      <c r="WVQ92" s="4"/>
      <c r="WVR92" s="4"/>
      <c r="WVS92" s="4"/>
      <c r="WVT92" s="4"/>
      <c r="WVU92" s="4"/>
      <c r="WVV92" s="4"/>
      <c r="WVW92" s="4"/>
      <c r="WVX92" s="4"/>
      <c r="WVY92" s="4"/>
      <c r="WVZ92" s="4"/>
      <c r="WWA92" s="4"/>
      <c r="WWB92" s="4"/>
      <c r="WWC92" s="4"/>
      <c r="WWD92" s="4"/>
      <c r="WWE92" s="4"/>
      <c r="WWF92" s="4"/>
      <c r="WWG92" s="4"/>
      <c r="WWH92" s="4"/>
      <c r="WWI92" s="4"/>
      <c r="WWJ92" s="4"/>
      <c r="WWK92" s="4"/>
      <c r="WWL92" s="4"/>
      <c r="WWM92" s="4"/>
      <c r="WWN92" s="4"/>
      <c r="WWO92" s="4"/>
      <c r="WWP92" s="4"/>
      <c r="WWQ92" s="4"/>
      <c r="WWR92" s="4"/>
      <c r="WWS92" s="4"/>
      <c r="WWT92" s="4"/>
      <c r="WWU92" s="4"/>
      <c r="WWV92" s="4"/>
      <c r="WWW92" s="4"/>
      <c r="WWX92" s="4"/>
      <c r="WWY92" s="4"/>
      <c r="WWZ92" s="4"/>
      <c r="WXA92" s="4"/>
      <c r="WXB92" s="4"/>
      <c r="WXC92" s="4"/>
      <c r="WXD92" s="4"/>
      <c r="WXE92" s="4"/>
      <c r="WXF92" s="4"/>
      <c r="WXG92" s="4"/>
      <c r="WXH92" s="4"/>
      <c r="WXI92" s="4"/>
      <c r="WXJ92" s="4"/>
      <c r="WXK92" s="4"/>
      <c r="WXL92" s="4"/>
      <c r="WXM92" s="4"/>
      <c r="WXN92" s="4"/>
      <c r="WXO92" s="4"/>
      <c r="WXP92" s="4"/>
      <c r="WXQ92" s="4"/>
      <c r="WXR92" s="4"/>
      <c r="WXS92" s="4"/>
      <c r="WXT92" s="4"/>
      <c r="WXU92" s="4"/>
      <c r="WXV92" s="4"/>
      <c r="WXW92" s="4"/>
      <c r="WXX92" s="4"/>
      <c r="WXY92" s="4"/>
      <c r="WXZ92" s="4"/>
      <c r="WYA92" s="4"/>
      <c r="WYB92" s="4"/>
      <c r="WYC92" s="4"/>
      <c r="WYD92" s="4"/>
      <c r="WYE92" s="4"/>
      <c r="WYF92" s="4"/>
      <c r="WYG92" s="4"/>
      <c r="WYH92" s="4"/>
      <c r="WYI92" s="4"/>
      <c r="WYJ92" s="4"/>
      <c r="WYK92" s="4"/>
      <c r="WYL92" s="4"/>
      <c r="WYM92" s="4"/>
      <c r="WYN92" s="4"/>
      <c r="WYO92" s="4"/>
      <c r="WYP92" s="4"/>
      <c r="WYQ92" s="4"/>
      <c r="WYR92" s="4"/>
      <c r="WYS92" s="4"/>
      <c r="WYT92" s="4"/>
      <c r="WYU92" s="4"/>
      <c r="WYV92" s="4"/>
      <c r="WYW92" s="4"/>
      <c r="WYX92" s="4"/>
      <c r="WYY92" s="4"/>
      <c r="WYZ92" s="4"/>
      <c r="WZA92" s="4"/>
      <c r="WZB92" s="4"/>
      <c r="WZC92" s="4"/>
      <c r="WZD92" s="4"/>
      <c r="WZE92" s="4"/>
      <c r="WZF92" s="4"/>
      <c r="WZG92" s="4"/>
      <c r="WZH92" s="4"/>
      <c r="WZI92" s="4"/>
      <c r="WZJ92" s="4"/>
      <c r="WZK92" s="4"/>
      <c r="WZL92" s="4"/>
      <c r="WZM92" s="4"/>
      <c r="WZN92" s="4"/>
      <c r="WZO92" s="4"/>
      <c r="WZP92" s="4"/>
      <c r="WZQ92" s="4"/>
      <c r="WZR92" s="4"/>
      <c r="WZS92" s="4"/>
      <c r="WZT92" s="4"/>
      <c r="WZU92" s="4"/>
      <c r="WZV92" s="4"/>
      <c r="WZW92" s="4"/>
      <c r="WZX92" s="4"/>
      <c r="WZY92" s="4"/>
      <c r="WZZ92" s="4"/>
      <c r="XAA92" s="4"/>
      <c r="XAB92" s="4"/>
      <c r="XAC92" s="4"/>
      <c r="XAD92" s="4"/>
      <c r="XAE92" s="4"/>
      <c r="XAF92" s="4"/>
      <c r="XAG92" s="4"/>
      <c r="XAH92" s="4"/>
      <c r="XAI92" s="4"/>
      <c r="XAJ92" s="4"/>
      <c r="XAK92" s="4"/>
      <c r="XAL92" s="4"/>
      <c r="XAM92" s="4"/>
      <c r="XAN92" s="4"/>
      <c r="XAO92" s="4"/>
      <c r="XAP92" s="4"/>
      <c r="XAQ92" s="4"/>
      <c r="XAR92" s="4"/>
      <c r="XAS92" s="4"/>
      <c r="XAT92" s="4"/>
      <c r="XAU92" s="4"/>
      <c r="XAV92" s="4"/>
      <c r="XAW92" s="4"/>
      <c r="XAX92" s="4"/>
      <c r="XAY92" s="4"/>
      <c r="XAZ92" s="4"/>
      <c r="XBA92" s="4"/>
      <c r="XBB92" s="4"/>
      <c r="XBC92" s="4"/>
      <c r="XBD92" s="4"/>
      <c r="XBE92" s="4"/>
      <c r="XBF92" s="4"/>
      <c r="XBG92" s="4"/>
      <c r="XBH92" s="4"/>
      <c r="XBI92" s="4"/>
      <c r="XBJ92" s="4"/>
      <c r="XBK92" s="4"/>
      <c r="XBL92" s="4"/>
      <c r="XBM92" s="4"/>
      <c r="XBN92" s="4"/>
      <c r="XBO92" s="4"/>
      <c r="XBP92" s="4"/>
      <c r="XBQ92" s="4"/>
      <c r="XBR92" s="4"/>
      <c r="XBS92" s="4"/>
      <c r="XBT92" s="4"/>
      <c r="XBU92" s="4"/>
      <c r="XBV92" s="4"/>
      <c r="XBW92" s="4"/>
      <c r="XBX92" s="4"/>
      <c r="XBY92" s="4"/>
      <c r="XBZ92" s="4"/>
      <c r="XCA92" s="4"/>
      <c r="XCB92" s="4"/>
      <c r="XCC92" s="4"/>
      <c r="XCD92" s="4"/>
      <c r="XCE92" s="4"/>
      <c r="XCF92" s="4"/>
      <c r="XCG92" s="4"/>
      <c r="XCH92" s="4"/>
      <c r="XCI92" s="4"/>
      <c r="XCJ92" s="4"/>
      <c r="XCK92" s="4"/>
      <c r="XCL92" s="4"/>
      <c r="XCM92" s="4"/>
      <c r="XCN92" s="4"/>
      <c r="XCO92" s="4"/>
      <c r="XCP92" s="4"/>
      <c r="XCQ92" s="4"/>
      <c r="XCR92" s="4"/>
      <c r="XCS92" s="4"/>
      <c r="XCT92" s="4"/>
      <c r="XCU92" s="4"/>
      <c r="XCV92" s="4"/>
      <c r="XCW92" s="4"/>
      <c r="XCX92" s="4"/>
      <c r="XCY92" s="4"/>
      <c r="XCZ92" s="4"/>
      <c r="XDA92" s="4"/>
      <c r="XDB92" s="4"/>
      <c r="XDC92" s="4"/>
      <c r="XDD92" s="4"/>
      <c r="XDE92" s="4"/>
      <c r="XDF92" s="4"/>
      <c r="XDG92" s="4"/>
      <c r="XDH92" s="4"/>
      <c r="XDI92" s="4"/>
      <c r="XDJ92" s="4"/>
      <c r="XDK92" s="4"/>
      <c r="XDL92" s="4"/>
      <c r="XDM92" s="4"/>
      <c r="XDN92" s="4"/>
      <c r="XDO92" s="4"/>
      <c r="XDP92" s="4"/>
      <c r="XDQ92" s="4"/>
      <c r="XDR92" s="4"/>
      <c r="XDS92" s="4"/>
      <c r="XDT92" s="4"/>
      <c r="XDU92" s="4"/>
      <c r="XDV92" s="4"/>
      <c r="XDW92" s="4"/>
      <c r="XDX92" s="4"/>
      <c r="XDY92" s="4"/>
      <c r="XDZ92" s="4"/>
      <c r="XEA92" s="4"/>
      <c r="XEB92" s="4"/>
      <c r="XEC92" s="4"/>
      <c r="XED92" s="4"/>
      <c r="XEE92" s="4"/>
      <c r="XEF92" s="4"/>
      <c r="XEG92" s="4"/>
      <c r="XEH92" s="4"/>
      <c r="XEI92" s="4"/>
      <c r="XEJ92" s="4"/>
      <c r="XEK92" s="4"/>
    </row>
    <row r="93" spans="1:16365" s="29" customFormat="1" ht="13.5" customHeight="1" x14ac:dyDescent="0.25">
      <c r="A93" s="485" t="s">
        <v>172</v>
      </c>
      <c r="B93" s="485" t="s">
        <v>193</v>
      </c>
      <c r="C93" s="485" t="s">
        <v>272</v>
      </c>
      <c r="D93" s="485" t="s">
        <v>281</v>
      </c>
      <c r="E93" s="485" t="s">
        <v>183</v>
      </c>
      <c r="F93" s="485" t="s">
        <v>177</v>
      </c>
      <c r="G93" s="485" t="s">
        <v>178</v>
      </c>
      <c r="H93" s="485" t="s">
        <v>303</v>
      </c>
      <c r="I93" s="486" t="s">
        <v>593</v>
      </c>
      <c r="J93" s="491"/>
      <c r="K93" s="491" t="s">
        <v>304</v>
      </c>
      <c r="L93" s="3"/>
      <c r="M93" s="205" t="s">
        <v>43</v>
      </c>
      <c r="N93" s="44">
        <f t="shared" si="2"/>
        <v>0</v>
      </c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  <c r="AMK93" s="4"/>
      <c r="AML93" s="4"/>
      <c r="AMM93" s="4"/>
      <c r="AMN93" s="4"/>
      <c r="AMO93" s="4"/>
      <c r="AMP93" s="4"/>
      <c r="AMQ93" s="4"/>
      <c r="AMR93" s="4"/>
      <c r="AMS93" s="4"/>
      <c r="AMT93" s="4"/>
      <c r="AMU93" s="4"/>
      <c r="AMV93" s="4"/>
      <c r="AMW93" s="4"/>
      <c r="AMX93" s="4"/>
      <c r="AMY93" s="4"/>
      <c r="AMZ93" s="4"/>
      <c r="ANA93" s="4"/>
      <c r="ANB93" s="4"/>
      <c r="ANC93" s="4"/>
      <c r="AND93" s="4"/>
      <c r="ANE93" s="4"/>
      <c r="ANF93" s="4"/>
      <c r="ANG93" s="4"/>
      <c r="ANH93" s="4"/>
      <c r="ANI93" s="4"/>
      <c r="ANJ93" s="4"/>
      <c r="ANK93" s="4"/>
      <c r="ANL93" s="4"/>
      <c r="ANM93" s="4"/>
      <c r="ANN93" s="4"/>
      <c r="ANO93" s="4"/>
      <c r="ANP93" s="4"/>
      <c r="ANQ93" s="4"/>
      <c r="ANR93" s="4"/>
      <c r="ANS93" s="4"/>
      <c r="ANT93" s="4"/>
      <c r="ANU93" s="4"/>
      <c r="ANV93" s="4"/>
      <c r="ANW93" s="4"/>
      <c r="ANX93" s="4"/>
      <c r="ANY93" s="4"/>
      <c r="ANZ93" s="4"/>
      <c r="AOA93" s="4"/>
      <c r="AOB93" s="4"/>
      <c r="AOC93" s="4"/>
      <c r="AOD93" s="4"/>
      <c r="AOE93" s="4"/>
      <c r="AOF93" s="4"/>
      <c r="AOG93" s="4"/>
      <c r="AOH93" s="4"/>
      <c r="AOI93" s="4"/>
      <c r="AOJ93" s="4"/>
      <c r="AOK93" s="4"/>
      <c r="AOL93" s="4"/>
      <c r="AOM93" s="4"/>
      <c r="AON93" s="4"/>
      <c r="AOO93" s="4"/>
      <c r="AOP93" s="4"/>
      <c r="AOQ93" s="4"/>
      <c r="AOR93" s="4"/>
      <c r="AOS93" s="4"/>
      <c r="AOT93" s="4"/>
      <c r="AOU93" s="4"/>
      <c r="AOV93" s="4"/>
      <c r="AOW93" s="4"/>
      <c r="AOX93" s="4"/>
      <c r="AOY93" s="4"/>
      <c r="AOZ93" s="4"/>
      <c r="APA93" s="4"/>
      <c r="APB93" s="4"/>
      <c r="APC93" s="4"/>
      <c r="APD93" s="4"/>
      <c r="APE93" s="4"/>
      <c r="APF93" s="4"/>
      <c r="APG93" s="4"/>
      <c r="APH93" s="4"/>
      <c r="API93" s="4"/>
      <c r="APJ93" s="4"/>
      <c r="APK93" s="4"/>
      <c r="APL93" s="4"/>
      <c r="APM93" s="4"/>
      <c r="APN93" s="4"/>
      <c r="APO93" s="4"/>
      <c r="APP93" s="4"/>
      <c r="APQ93" s="4"/>
      <c r="APR93" s="4"/>
      <c r="APS93" s="4"/>
      <c r="APT93" s="4"/>
      <c r="APU93" s="4"/>
      <c r="APV93" s="4"/>
      <c r="APW93" s="4"/>
      <c r="APX93" s="4"/>
      <c r="APY93" s="4"/>
      <c r="APZ93" s="4"/>
      <c r="AQA93" s="4"/>
      <c r="AQB93" s="4"/>
      <c r="AQC93" s="4"/>
      <c r="AQD93" s="4"/>
      <c r="AQE93" s="4"/>
      <c r="AQF93" s="4"/>
      <c r="AQG93" s="4"/>
      <c r="AQH93" s="4"/>
      <c r="AQI93" s="4"/>
      <c r="AQJ93" s="4"/>
      <c r="AQK93" s="4"/>
      <c r="AQL93" s="4"/>
      <c r="AQM93" s="4"/>
      <c r="AQN93" s="4"/>
      <c r="AQO93" s="4"/>
      <c r="AQP93" s="4"/>
      <c r="AQQ93" s="4"/>
      <c r="AQR93" s="4"/>
      <c r="AQS93" s="4"/>
      <c r="AQT93" s="4"/>
      <c r="AQU93" s="4"/>
      <c r="AQV93" s="4"/>
      <c r="AQW93" s="4"/>
      <c r="AQX93" s="4"/>
      <c r="AQY93" s="4"/>
      <c r="AQZ93" s="4"/>
      <c r="ARA93" s="4"/>
      <c r="ARB93" s="4"/>
      <c r="ARC93" s="4"/>
      <c r="ARD93" s="4"/>
      <c r="ARE93" s="4"/>
      <c r="ARF93" s="4"/>
      <c r="ARG93" s="4"/>
      <c r="ARH93" s="4"/>
      <c r="ARI93" s="4"/>
      <c r="ARJ93" s="4"/>
      <c r="ARK93" s="4"/>
      <c r="ARL93" s="4"/>
      <c r="ARM93" s="4"/>
      <c r="ARN93" s="4"/>
      <c r="ARO93" s="4"/>
      <c r="ARP93" s="4"/>
      <c r="ARQ93" s="4"/>
      <c r="ARR93" s="4"/>
      <c r="ARS93" s="4"/>
      <c r="ART93" s="4"/>
      <c r="ARU93" s="4"/>
      <c r="ARV93" s="4"/>
      <c r="ARW93" s="4"/>
      <c r="ARX93" s="4"/>
      <c r="ARY93" s="4"/>
      <c r="ARZ93" s="4"/>
      <c r="ASA93" s="4"/>
      <c r="ASB93" s="4"/>
      <c r="ASC93" s="4"/>
      <c r="ASD93" s="4"/>
      <c r="ASE93" s="4"/>
      <c r="ASF93" s="4"/>
      <c r="ASG93" s="4"/>
      <c r="ASH93" s="4"/>
      <c r="ASI93" s="4"/>
      <c r="ASJ93" s="4"/>
      <c r="ASK93" s="4"/>
      <c r="ASL93" s="4"/>
      <c r="ASM93" s="4"/>
      <c r="ASN93" s="4"/>
      <c r="ASO93" s="4"/>
      <c r="ASP93" s="4"/>
      <c r="ASQ93" s="4"/>
      <c r="ASR93" s="4"/>
      <c r="ASS93" s="4"/>
      <c r="AST93" s="4"/>
      <c r="ASU93" s="4"/>
      <c r="ASV93" s="4"/>
      <c r="ASW93" s="4"/>
      <c r="ASX93" s="4"/>
      <c r="ASY93" s="4"/>
      <c r="ASZ93" s="4"/>
      <c r="ATA93" s="4"/>
      <c r="ATB93" s="4"/>
      <c r="ATC93" s="4"/>
      <c r="ATD93" s="4"/>
      <c r="ATE93" s="4"/>
      <c r="ATF93" s="4"/>
      <c r="ATG93" s="4"/>
      <c r="ATH93" s="4"/>
      <c r="ATI93" s="4"/>
      <c r="ATJ93" s="4"/>
      <c r="ATK93" s="4"/>
      <c r="ATL93" s="4"/>
      <c r="ATM93" s="4"/>
      <c r="ATN93" s="4"/>
      <c r="ATO93" s="4"/>
      <c r="ATP93" s="4"/>
      <c r="ATQ93" s="4"/>
      <c r="ATR93" s="4"/>
      <c r="ATS93" s="4"/>
      <c r="ATT93" s="4"/>
      <c r="ATU93" s="4"/>
      <c r="ATV93" s="4"/>
      <c r="ATW93" s="4"/>
      <c r="ATX93" s="4"/>
      <c r="ATY93" s="4"/>
      <c r="ATZ93" s="4"/>
      <c r="AUA93" s="4"/>
      <c r="AUB93" s="4"/>
      <c r="AUC93" s="4"/>
      <c r="AUD93" s="4"/>
      <c r="AUE93" s="4"/>
      <c r="AUF93" s="4"/>
      <c r="AUG93" s="4"/>
      <c r="AUH93" s="4"/>
      <c r="AUI93" s="4"/>
      <c r="AUJ93" s="4"/>
      <c r="AUK93" s="4"/>
      <c r="AUL93" s="4"/>
      <c r="AUM93" s="4"/>
      <c r="AUN93" s="4"/>
      <c r="AUO93" s="4"/>
      <c r="AUP93" s="4"/>
      <c r="AUQ93" s="4"/>
      <c r="AUR93" s="4"/>
      <c r="AUS93" s="4"/>
      <c r="AUT93" s="4"/>
      <c r="AUU93" s="4"/>
      <c r="AUV93" s="4"/>
      <c r="AUW93" s="4"/>
      <c r="AUX93" s="4"/>
      <c r="AUY93" s="4"/>
      <c r="AUZ93" s="4"/>
      <c r="AVA93" s="4"/>
      <c r="AVB93" s="4"/>
      <c r="AVC93" s="4"/>
      <c r="AVD93" s="4"/>
      <c r="AVE93" s="4"/>
      <c r="AVF93" s="4"/>
      <c r="AVG93" s="4"/>
      <c r="AVH93" s="4"/>
      <c r="AVI93" s="4"/>
      <c r="AVJ93" s="4"/>
      <c r="AVK93" s="4"/>
      <c r="AVL93" s="4"/>
      <c r="AVM93" s="4"/>
      <c r="AVN93" s="4"/>
      <c r="AVO93" s="4"/>
      <c r="AVP93" s="4"/>
      <c r="AVQ93" s="4"/>
      <c r="AVR93" s="4"/>
      <c r="AVS93" s="4"/>
      <c r="AVT93" s="4"/>
      <c r="AVU93" s="4"/>
      <c r="AVV93" s="4"/>
      <c r="AVW93" s="4"/>
      <c r="AVX93" s="4"/>
      <c r="AVY93" s="4"/>
      <c r="AVZ93" s="4"/>
      <c r="AWA93" s="4"/>
      <c r="AWB93" s="4"/>
      <c r="AWC93" s="4"/>
      <c r="AWD93" s="4"/>
      <c r="AWE93" s="4"/>
      <c r="AWF93" s="4"/>
      <c r="AWG93" s="4"/>
      <c r="AWH93" s="4"/>
      <c r="AWI93" s="4"/>
      <c r="AWJ93" s="4"/>
      <c r="AWK93" s="4"/>
      <c r="AWL93" s="4"/>
      <c r="AWM93" s="4"/>
      <c r="AWN93" s="4"/>
      <c r="AWO93" s="4"/>
      <c r="AWP93" s="4"/>
      <c r="AWQ93" s="4"/>
      <c r="AWR93" s="4"/>
      <c r="AWS93" s="4"/>
      <c r="AWT93" s="4"/>
      <c r="AWU93" s="4"/>
      <c r="AWV93" s="4"/>
      <c r="AWW93" s="4"/>
      <c r="AWX93" s="4"/>
      <c r="AWY93" s="4"/>
      <c r="AWZ93" s="4"/>
      <c r="AXA93" s="4"/>
      <c r="AXB93" s="4"/>
      <c r="AXC93" s="4"/>
      <c r="AXD93" s="4"/>
      <c r="AXE93" s="4"/>
      <c r="AXF93" s="4"/>
      <c r="AXG93" s="4"/>
      <c r="AXH93" s="4"/>
      <c r="AXI93" s="4"/>
      <c r="AXJ93" s="4"/>
      <c r="AXK93" s="4"/>
      <c r="AXL93" s="4"/>
      <c r="AXM93" s="4"/>
      <c r="AXN93" s="4"/>
      <c r="AXO93" s="4"/>
      <c r="AXP93" s="4"/>
      <c r="AXQ93" s="4"/>
      <c r="AXR93" s="4"/>
      <c r="AXS93" s="4"/>
      <c r="AXT93" s="4"/>
      <c r="AXU93" s="4"/>
      <c r="AXV93" s="4"/>
      <c r="AXW93" s="4"/>
      <c r="AXX93" s="4"/>
      <c r="AXY93" s="4"/>
      <c r="AXZ93" s="4"/>
      <c r="AYA93" s="4"/>
      <c r="AYB93" s="4"/>
      <c r="AYC93" s="4"/>
      <c r="AYD93" s="4"/>
      <c r="AYE93" s="4"/>
      <c r="AYF93" s="4"/>
      <c r="AYG93" s="4"/>
      <c r="AYH93" s="4"/>
      <c r="AYI93" s="4"/>
      <c r="AYJ93" s="4"/>
      <c r="AYK93" s="4"/>
      <c r="AYL93" s="4"/>
      <c r="AYM93" s="4"/>
      <c r="AYN93" s="4"/>
      <c r="AYO93" s="4"/>
      <c r="AYP93" s="4"/>
      <c r="AYQ93" s="4"/>
      <c r="AYR93" s="4"/>
      <c r="AYS93" s="4"/>
      <c r="AYT93" s="4"/>
      <c r="AYU93" s="4"/>
      <c r="AYV93" s="4"/>
      <c r="AYW93" s="4"/>
      <c r="AYX93" s="4"/>
      <c r="AYY93" s="4"/>
      <c r="AYZ93" s="4"/>
      <c r="AZA93" s="4"/>
      <c r="AZB93" s="4"/>
      <c r="AZC93" s="4"/>
      <c r="AZD93" s="4"/>
      <c r="AZE93" s="4"/>
      <c r="AZF93" s="4"/>
      <c r="AZG93" s="4"/>
      <c r="AZH93" s="4"/>
      <c r="AZI93" s="4"/>
      <c r="AZJ93" s="4"/>
      <c r="AZK93" s="4"/>
      <c r="AZL93" s="4"/>
      <c r="AZM93" s="4"/>
      <c r="AZN93" s="4"/>
      <c r="AZO93" s="4"/>
      <c r="AZP93" s="4"/>
      <c r="AZQ93" s="4"/>
      <c r="AZR93" s="4"/>
      <c r="AZS93" s="4"/>
      <c r="AZT93" s="4"/>
      <c r="AZU93" s="4"/>
      <c r="AZV93" s="4"/>
      <c r="AZW93" s="4"/>
      <c r="AZX93" s="4"/>
      <c r="AZY93" s="4"/>
      <c r="AZZ93" s="4"/>
      <c r="BAA93" s="4"/>
      <c r="BAB93" s="4"/>
      <c r="BAC93" s="4"/>
      <c r="BAD93" s="4"/>
      <c r="BAE93" s="4"/>
      <c r="BAF93" s="4"/>
      <c r="BAG93" s="4"/>
      <c r="BAH93" s="4"/>
      <c r="BAI93" s="4"/>
      <c r="BAJ93" s="4"/>
      <c r="BAK93" s="4"/>
      <c r="BAL93" s="4"/>
      <c r="BAM93" s="4"/>
      <c r="BAN93" s="4"/>
      <c r="BAO93" s="4"/>
      <c r="BAP93" s="4"/>
      <c r="BAQ93" s="4"/>
      <c r="BAR93" s="4"/>
      <c r="BAS93" s="4"/>
      <c r="BAT93" s="4"/>
      <c r="BAU93" s="4"/>
      <c r="BAV93" s="4"/>
      <c r="BAW93" s="4"/>
      <c r="BAX93" s="4"/>
      <c r="BAY93" s="4"/>
      <c r="BAZ93" s="4"/>
      <c r="BBA93" s="4"/>
      <c r="BBB93" s="4"/>
      <c r="BBC93" s="4"/>
      <c r="BBD93" s="4"/>
      <c r="BBE93" s="4"/>
      <c r="BBF93" s="4"/>
      <c r="BBG93" s="4"/>
      <c r="BBH93" s="4"/>
      <c r="BBI93" s="4"/>
      <c r="BBJ93" s="4"/>
      <c r="BBK93" s="4"/>
      <c r="BBL93" s="4"/>
      <c r="BBM93" s="4"/>
      <c r="BBN93" s="4"/>
      <c r="BBO93" s="4"/>
      <c r="BBP93" s="4"/>
      <c r="BBQ93" s="4"/>
      <c r="BBR93" s="4"/>
      <c r="BBS93" s="4"/>
      <c r="BBT93" s="4"/>
      <c r="BBU93" s="4"/>
      <c r="BBV93" s="4"/>
      <c r="BBW93" s="4"/>
      <c r="BBX93" s="4"/>
      <c r="BBY93" s="4"/>
      <c r="BBZ93" s="4"/>
      <c r="BCA93" s="4"/>
      <c r="BCB93" s="4"/>
      <c r="BCC93" s="4"/>
      <c r="BCD93" s="4"/>
      <c r="BCE93" s="4"/>
      <c r="BCF93" s="4"/>
      <c r="BCG93" s="4"/>
      <c r="BCH93" s="4"/>
      <c r="BCI93" s="4"/>
      <c r="BCJ93" s="4"/>
      <c r="BCK93" s="4"/>
      <c r="BCL93" s="4"/>
      <c r="BCM93" s="4"/>
      <c r="BCN93" s="4"/>
      <c r="BCO93" s="4"/>
      <c r="BCP93" s="4"/>
      <c r="BCQ93" s="4"/>
      <c r="BCR93" s="4"/>
      <c r="BCS93" s="4"/>
      <c r="BCT93" s="4"/>
      <c r="BCU93" s="4"/>
      <c r="BCV93" s="4"/>
      <c r="BCW93" s="4"/>
      <c r="BCX93" s="4"/>
      <c r="BCY93" s="4"/>
      <c r="BCZ93" s="4"/>
      <c r="BDA93" s="4"/>
      <c r="BDB93" s="4"/>
      <c r="BDC93" s="4"/>
      <c r="BDD93" s="4"/>
      <c r="BDE93" s="4"/>
      <c r="BDF93" s="4"/>
      <c r="BDG93" s="4"/>
      <c r="BDH93" s="4"/>
      <c r="BDI93" s="4"/>
      <c r="BDJ93" s="4"/>
      <c r="BDK93" s="4"/>
      <c r="BDL93" s="4"/>
      <c r="BDM93" s="4"/>
      <c r="BDN93" s="4"/>
      <c r="BDO93" s="4"/>
      <c r="BDP93" s="4"/>
      <c r="BDQ93" s="4"/>
      <c r="BDR93" s="4"/>
      <c r="BDS93" s="4"/>
      <c r="BDT93" s="4"/>
      <c r="BDU93" s="4"/>
      <c r="BDV93" s="4"/>
      <c r="BDW93" s="4"/>
      <c r="BDX93" s="4"/>
      <c r="BDY93" s="4"/>
      <c r="BDZ93" s="4"/>
      <c r="BEA93" s="4"/>
      <c r="BEB93" s="4"/>
      <c r="BEC93" s="4"/>
      <c r="BED93" s="4"/>
      <c r="BEE93" s="4"/>
      <c r="BEF93" s="4"/>
      <c r="BEG93" s="4"/>
      <c r="BEH93" s="4"/>
      <c r="BEI93" s="4"/>
      <c r="BEJ93" s="4"/>
      <c r="BEK93" s="4"/>
      <c r="BEL93" s="4"/>
      <c r="BEM93" s="4"/>
      <c r="BEN93" s="4"/>
      <c r="BEO93" s="4"/>
      <c r="BEP93" s="4"/>
      <c r="BEQ93" s="4"/>
      <c r="BER93" s="4"/>
      <c r="BES93" s="4"/>
      <c r="BET93" s="4"/>
      <c r="BEU93" s="4"/>
      <c r="BEV93" s="4"/>
      <c r="BEW93" s="4"/>
      <c r="BEX93" s="4"/>
      <c r="BEY93" s="4"/>
      <c r="BEZ93" s="4"/>
      <c r="BFA93" s="4"/>
      <c r="BFB93" s="4"/>
      <c r="BFC93" s="4"/>
      <c r="BFD93" s="4"/>
      <c r="BFE93" s="4"/>
      <c r="BFF93" s="4"/>
      <c r="BFG93" s="4"/>
      <c r="BFH93" s="4"/>
      <c r="BFI93" s="4"/>
      <c r="BFJ93" s="4"/>
      <c r="BFK93" s="4"/>
      <c r="BFL93" s="4"/>
      <c r="BFM93" s="4"/>
      <c r="BFN93" s="4"/>
      <c r="BFO93" s="4"/>
      <c r="BFP93" s="4"/>
      <c r="BFQ93" s="4"/>
      <c r="BFR93" s="4"/>
      <c r="BFS93" s="4"/>
      <c r="BFT93" s="4"/>
      <c r="BFU93" s="4"/>
      <c r="BFV93" s="4"/>
      <c r="BFW93" s="4"/>
      <c r="BFX93" s="4"/>
      <c r="BFY93" s="4"/>
      <c r="BFZ93" s="4"/>
      <c r="BGA93" s="4"/>
      <c r="BGB93" s="4"/>
      <c r="BGC93" s="4"/>
      <c r="BGD93" s="4"/>
      <c r="BGE93" s="4"/>
      <c r="BGF93" s="4"/>
      <c r="BGG93" s="4"/>
      <c r="BGH93" s="4"/>
      <c r="BGI93" s="4"/>
      <c r="BGJ93" s="4"/>
      <c r="BGK93" s="4"/>
      <c r="BGL93" s="4"/>
      <c r="BGM93" s="4"/>
      <c r="BGN93" s="4"/>
      <c r="BGO93" s="4"/>
      <c r="BGP93" s="4"/>
      <c r="BGQ93" s="4"/>
      <c r="BGR93" s="4"/>
      <c r="BGS93" s="4"/>
      <c r="BGT93" s="4"/>
      <c r="BGU93" s="4"/>
      <c r="BGV93" s="4"/>
      <c r="BGW93" s="4"/>
      <c r="BGX93" s="4"/>
      <c r="BGY93" s="4"/>
      <c r="BGZ93" s="4"/>
      <c r="BHA93" s="4"/>
      <c r="BHB93" s="4"/>
      <c r="BHC93" s="4"/>
      <c r="BHD93" s="4"/>
      <c r="BHE93" s="4"/>
      <c r="BHF93" s="4"/>
      <c r="BHG93" s="4"/>
      <c r="BHH93" s="4"/>
      <c r="BHI93" s="4"/>
      <c r="BHJ93" s="4"/>
      <c r="BHK93" s="4"/>
      <c r="BHL93" s="4"/>
      <c r="BHM93" s="4"/>
      <c r="BHN93" s="4"/>
      <c r="BHO93" s="4"/>
      <c r="BHP93" s="4"/>
      <c r="BHQ93" s="4"/>
      <c r="BHR93" s="4"/>
      <c r="BHS93" s="4"/>
      <c r="BHT93" s="4"/>
      <c r="BHU93" s="4"/>
      <c r="BHV93" s="4"/>
      <c r="BHW93" s="4"/>
      <c r="BHX93" s="4"/>
      <c r="BHY93" s="4"/>
      <c r="BHZ93" s="4"/>
      <c r="BIA93" s="4"/>
      <c r="BIB93" s="4"/>
      <c r="BIC93" s="4"/>
      <c r="BID93" s="4"/>
      <c r="BIE93" s="4"/>
      <c r="BIF93" s="4"/>
      <c r="BIG93" s="4"/>
      <c r="BIH93" s="4"/>
      <c r="BII93" s="4"/>
      <c r="BIJ93" s="4"/>
      <c r="BIK93" s="4"/>
      <c r="BIL93" s="4"/>
      <c r="BIM93" s="4"/>
      <c r="BIN93" s="4"/>
      <c r="BIO93" s="4"/>
      <c r="BIP93" s="4"/>
      <c r="BIQ93" s="4"/>
      <c r="BIR93" s="4"/>
      <c r="BIS93" s="4"/>
      <c r="BIT93" s="4"/>
      <c r="BIU93" s="4"/>
      <c r="BIV93" s="4"/>
      <c r="BIW93" s="4"/>
      <c r="BIX93" s="4"/>
      <c r="BIY93" s="4"/>
      <c r="BIZ93" s="4"/>
      <c r="BJA93" s="4"/>
      <c r="BJB93" s="4"/>
      <c r="BJC93" s="4"/>
      <c r="BJD93" s="4"/>
      <c r="BJE93" s="4"/>
      <c r="BJF93" s="4"/>
      <c r="BJG93" s="4"/>
      <c r="BJH93" s="4"/>
      <c r="BJI93" s="4"/>
      <c r="BJJ93" s="4"/>
      <c r="BJK93" s="4"/>
      <c r="BJL93" s="4"/>
      <c r="BJM93" s="4"/>
      <c r="BJN93" s="4"/>
      <c r="BJO93" s="4"/>
      <c r="BJP93" s="4"/>
      <c r="BJQ93" s="4"/>
      <c r="BJR93" s="4"/>
      <c r="BJS93" s="4"/>
      <c r="BJT93" s="4"/>
      <c r="BJU93" s="4"/>
      <c r="BJV93" s="4"/>
      <c r="BJW93" s="4"/>
      <c r="BJX93" s="4"/>
      <c r="BJY93" s="4"/>
      <c r="BJZ93" s="4"/>
      <c r="BKA93" s="4"/>
      <c r="BKB93" s="4"/>
      <c r="BKC93" s="4"/>
      <c r="BKD93" s="4"/>
      <c r="BKE93" s="4"/>
      <c r="BKF93" s="4"/>
      <c r="BKG93" s="4"/>
      <c r="BKH93" s="4"/>
      <c r="BKI93" s="4"/>
      <c r="BKJ93" s="4"/>
      <c r="BKK93" s="4"/>
      <c r="BKL93" s="4"/>
      <c r="BKM93" s="4"/>
      <c r="BKN93" s="4"/>
      <c r="BKO93" s="4"/>
      <c r="BKP93" s="4"/>
      <c r="BKQ93" s="4"/>
      <c r="BKR93" s="4"/>
      <c r="BKS93" s="4"/>
      <c r="BKT93" s="4"/>
      <c r="BKU93" s="4"/>
      <c r="BKV93" s="4"/>
      <c r="BKW93" s="4"/>
      <c r="BKX93" s="4"/>
      <c r="BKY93" s="4"/>
      <c r="BKZ93" s="4"/>
      <c r="BLA93" s="4"/>
      <c r="BLB93" s="4"/>
      <c r="BLC93" s="4"/>
      <c r="BLD93" s="4"/>
      <c r="BLE93" s="4"/>
      <c r="BLF93" s="4"/>
      <c r="BLG93" s="4"/>
      <c r="BLH93" s="4"/>
      <c r="BLI93" s="4"/>
      <c r="BLJ93" s="4"/>
      <c r="BLK93" s="4"/>
      <c r="BLL93" s="4"/>
      <c r="BLM93" s="4"/>
      <c r="BLN93" s="4"/>
      <c r="BLO93" s="4"/>
      <c r="BLP93" s="4"/>
      <c r="BLQ93" s="4"/>
      <c r="BLR93" s="4"/>
      <c r="BLS93" s="4"/>
      <c r="BLT93" s="4"/>
      <c r="BLU93" s="4"/>
      <c r="BLV93" s="4"/>
      <c r="BLW93" s="4"/>
      <c r="BLX93" s="4"/>
      <c r="BLY93" s="4"/>
      <c r="BLZ93" s="4"/>
      <c r="BMA93" s="4"/>
      <c r="BMB93" s="4"/>
      <c r="BMC93" s="4"/>
      <c r="BMD93" s="4"/>
      <c r="BME93" s="4"/>
      <c r="BMF93" s="4"/>
      <c r="BMG93" s="4"/>
      <c r="BMH93" s="4"/>
      <c r="BMI93" s="4"/>
      <c r="BMJ93" s="4"/>
      <c r="BMK93" s="4"/>
      <c r="BML93" s="4"/>
      <c r="BMM93" s="4"/>
      <c r="BMN93" s="4"/>
      <c r="BMO93" s="4"/>
      <c r="BMP93" s="4"/>
      <c r="BMQ93" s="4"/>
      <c r="BMR93" s="4"/>
      <c r="BMS93" s="4"/>
      <c r="BMT93" s="4"/>
      <c r="BMU93" s="4"/>
      <c r="BMV93" s="4"/>
      <c r="BMW93" s="4"/>
      <c r="BMX93" s="4"/>
      <c r="BMY93" s="4"/>
      <c r="BMZ93" s="4"/>
      <c r="BNA93" s="4"/>
      <c r="BNB93" s="4"/>
      <c r="BNC93" s="4"/>
      <c r="BND93" s="4"/>
      <c r="BNE93" s="4"/>
      <c r="BNF93" s="4"/>
      <c r="BNG93" s="4"/>
      <c r="BNH93" s="4"/>
      <c r="BNI93" s="4"/>
      <c r="BNJ93" s="4"/>
      <c r="BNK93" s="4"/>
      <c r="BNL93" s="4"/>
      <c r="BNM93" s="4"/>
      <c r="BNN93" s="4"/>
      <c r="BNO93" s="4"/>
      <c r="BNP93" s="4"/>
      <c r="BNQ93" s="4"/>
      <c r="BNR93" s="4"/>
      <c r="BNS93" s="4"/>
      <c r="BNT93" s="4"/>
      <c r="BNU93" s="4"/>
      <c r="BNV93" s="4"/>
      <c r="BNW93" s="4"/>
      <c r="BNX93" s="4"/>
      <c r="BNY93" s="4"/>
      <c r="BNZ93" s="4"/>
      <c r="BOA93" s="4"/>
      <c r="BOB93" s="4"/>
      <c r="BOC93" s="4"/>
      <c r="BOD93" s="4"/>
      <c r="BOE93" s="4"/>
      <c r="BOF93" s="4"/>
      <c r="BOG93" s="4"/>
      <c r="BOH93" s="4"/>
      <c r="BOI93" s="4"/>
      <c r="BOJ93" s="4"/>
      <c r="BOK93" s="4"/>
      <c r="BOL93" s="4"/>
      <c r="BOM93" s="4"/>
      <c r="BON93" s="4"/>
      <c r="BOO93" s="4"/>
      <c r="BOP93" s="4"/>
      <c r="BOQ93" s="4"/>
      <c r="BOR93" s="4"/>
      <c r="BOS93" s="4"/>
      <c r="BOT93" s="4"/>
      <c r="BOU93" s="4"/>
      <c r="BOV93" s="4"/>
      <c r="BOW93" s="4"/>
      <c r="BOX93" s="4"/>
      <c r="BOY93" s="4"/>
      <c r="BOZ93" s="4"/>
      <c r="BPA93" s="4"/>
      <c r="BPB93" s="4"/>
      <c r="BPC93" s="4"/>
      <c r="BPD93" s="4"/>
      <c r="BPE93" s="4"/>
      <c r="BPF93" s="4"/>
      <c r="BPG93" s="4"/>
      <c r="BPH93" s="4"/>
      <c r="BPI93" s="4"/>
      <c r="BPJ93" s="4"/>
      <c r="BPK93" s="4"/>
      <c r="BPL93" s="4"/>
      <c r="BPM93" s="4"/>
      <c r="BPN93" s="4"/>
      <c r="BPO93" s="4"/>
      <c r="BPP93" s="4"/>
      <c r="BPQ93" s="4"/>
      <c r="BPR93" s="4"/>
      <c r="BPS93" s="4"/>
      <c r="BPT93" s="4"/>
      <c r="BPU93" s="4"/>
      <c r="BPV93" s="4"/>
      <c r="BPW93" s="4"/>
      <c r="BPX93" s="4"/>
      <c r="BPY93" s="4"/>
      <c r="BPZ93" s="4"/>
      <c r="BQA93" s="4"/>
      <c r="BQB93" s="4"/>
      <c r="BQC93" s="4"/>
      <c r="BQD93" s="4"/>
      <c r="BQE93" s="4"/>
      <c r="BQF93" s="4"/>
      <c r="BQG93" s="4"/>
      <c r="BQH93" s="4"/>
      <c r="BQI93" s="4"/>
      <c r="BQJ93" s="4"/>
      <c r="BQK93" s="4"/>
      <c r="BQL93" s="4"/>
      <c r="BQM93" s="4"/>
      <c r="BQN93" s="4"/>
      <c r="BQO93" s="4"/>
      <c r="BQP93" s="4"/>
      <c r="BQQ93" s="4"/>
      <c r="BQR93" s="4"/>
      <c r="BQS93" s="4"/>
      <c r="BQT93" s="4"/>
      <c r="BQU93" s="4"/>
      <c r="BQV93" s="4"/>
      <c r="BQW93" s="4"/>
      <c r="BQX93" s="4"/>
      <c r="BQY93" s="4"/>
      <c r="BQZ93" s="4"/>
      <c r="BRA93" s="4"/>
      <c r="BRB93" s="4"/>
      <c r="BRC93" s="4"/>
      <c r="BRD93" s="4"/>
      <c r="BRE93" s="4"/>
      <c r="BRF93" s="4"/>
      <c r="BRG93" s="4"/>
      <c r="BRH93" s="4"/>
      <c r="BRI93" s="4"/>
      <c r="BRJ93" s="4"/>
      <c r="BRK93" s="4"/>
      <c r="BRL93" s="4"/>
      <c r="BRM93" s="4"/>
      <c r="BRN93" s="4"/>
      <c r="BRO93" s="4"/>
      <c r="BRP93" s="4"/>
      <c r="BRQ93" s="4"/>
      <c r="BRR93" s="4"/>
      <c r="BRS93" s="4"/>
      <c r="BRT93" s="4"/>
      <c r="BRU93" s="4"/>
      <c r="BRV93" s="4"/>
      <c r="BRW93" s="4"/>
      <c r="BRX93" s="4"/>
      <c r="BRY93" s="4"/>
      <c r="BRZ93" s="4"/>
      <c r="BSA93" s="4"/>
      <c r="BSB93" s="4"/>
      <c r="BSC93" s="4"/>
      <c r="BSD93" s="4"/>
      <c r="BSE93" s="4"/>
      <c r="BSF93" s="4"/>
      <c r="BSG93" s="4"/>
      <c r="BSH93" s="4"/>
      <c r="BSI93" s="4"/>
      <c r="BSJ93" s="4"/>
      <c r="BSK93" s="4"/>
      <c r="BSL93" s="4"/>
      <c r="BSM93" s="4"/>
      <c r="BSN93" s="4"/>
      <c r="BSO93" s="4"/>
      <c r="BSP93" s="4"/>
      <c r="BSQ93" s="4"/>
      <c r="BSR93" s="4"/>
      <c r="BSS93" s="4"/>
      <c r="BST93" s="4"/>
      <c r="BSU93" s="4"/>
      <c r="BSV93" s="4"/>
      <c r="BSW93" s="4"/>
      <c r="BSX93" s="4"/>
      <c r="BSY93" s="4"/>
      <c r="BSZ93" s="4"/>
      <c r="BTA93" s="4"/>
      <c r="BTB93" s="4"/>
      <c r="BTC93" s="4"/>
      <c r="BTD93" s="4"/>
      <c r="BTE93" s="4"/>
      <c r="BTF93" s="4"/>
      <c r="BTG93" s="4"/>
      <c r="BTH93" s="4"/>
      <c r="BTI93" s="4"/>
      <c r="BTJ93" s="4"/>
      <c r="BTK93" s="4"/>
      <c r="BTL93" s="4"/>
      <c r="BTM93" s="4"/>
      <c r="BTN93" s="4"/>
      <c r="BTO93" s="4"/>
      <c r="BTP93" s="4"/>
      <c r="BTQ93" s="4"/>
      <c r="BTR93" s="4"/>
      <c r="BTS93" s="4"/>
      <c r="BTT93" s="4"/>
      <c r="BTU93" s="4"/>
      <c r="BTV93" s="4"/>
      <c r="BTW93" s="4"/>
      <c r="BTX93" s="4"/>
      <c r="BTY93" s="4"/>
      <c r="BTZ93" s="4"/>
      <c r="BUA93" s="4"/>
      <c r="BUB93" s="4"/>
      <c r="BUC93" s="4"/>
      <c r="BUD93" s="4"/>
      <c r="BUE93" s="4"/>
      <c r="BUF93" s="4"/>
      <c r="BUG93" s="4"/>
      <c r="BUH93" s="4"/>
      <c r="BUI93" s="4"/>
      <c r="BUJ93" s="4"/>
      <c r="BUK93" s="4"/>
      <c r="BUL93" s="4"/>
      <c r="BUM93" s="4"/>
      <c r="BUN93" s="4"/>
      <c r="BUO93" s="4"/>
      <c r="BUP93" s="4"/>
      <c r="BUQ93" s="4"/>
      <c r="BUR93" s="4"/>
      <c r="BUS93" s="4"/>
      <c r="BUT93" s="4"/>
      <c r="BUU93" s="4"/>
      <c r="BUV93" s="4"/>
      <c r="BUW93" s="4"/>
      <c r="BUX93" s="4"/>
      <c r="BUY93" s="4"/>
      <c r="BUZ93" s="4"/>
      <c r="BVA93" s="4"/>
      <c r="BVB93" s="4"/>
      <c r="BVC93" s="4"/>
      <c r="BVD93" s="4"/>
      <c r="BVE93" s="4"/>
      <c r="BVF93" s="4"/>
      <c r="BVG93" s="4"/>
      <c r="BVH93" s="4"/>
      <c r="BVI93" s="4"/>
      <c r="BVJ93" s="4"/>
      <c r="BVK93" s="4"/>
      <c r="BVL93" s="4"/>
      <c r="BVM93" s="4"/>
      <c r="BVN93" s="4"/>
      <c r="BVO93" s="4"/>
      <c r="BVP93" s="4"/>
      <c r="BVQ93" s="4"/>
      <c r="BVR93" s="4"/>
      <c r="BVS93" s="4"/>
      <c r="BVT93" s="4"/>
      <c r="BVU93" s="4"/>
      <c r="BVV93" s="4"/>
      <c r="BVW93" s="4"/>
      <c r="BVX93" s="4"/>
      <c r="BVY93" s="4"/>
      <c r="BVZ93" s="4"/>
      <c r="BWA93" s="4"/>
      <c r="BWB93" s="4"/>
      <c r="BWC93" s="4"/>
      <c r="BWD93" s="4"/>
      <c r="BWE93" s="4"/>
      <c r="BWF93" s="4"/>
      <c r="BWG93" s="4"/>
      <c r="BWH93" s="4"/>
      <c r="BWI93" s="4"/>
      <c r="BWJ93" s="4"/>
      <c r="BWK93" s="4"/>
      <c r="BWL93" s="4"/>
      <c r="BWM93" s="4"/>
      <c r="BWN93" s="4"/>
      <c r="BWO93" s="4"/>
      <c r="BWP93" s="4"/>
      <c r="BWQ93" s="4"/>
      <c r="BWR93" s="4"/>
      <c r="BWS93" s="4"/>
      <c r="BWT93" s="4"/>
      <c r="BWU93" s="4"/>
      <c r="BWV93" s="4"/>
      <c r="BWW93" s="4"/>
      <c r="BWX93" s="4"/>
      <c r="BWY93" s="4"/>
      <c r="BWZ93" s="4"/>
      <c r="BXA93" s="4"/>
      <c r="BXB93" s="4"/>
      <c r="BXC93" s="4"/>
      <c r="BXD93" s="4"/>
      <c r="BXE93" s="4"/>
      <c r="BXF93" s="4"/>
      <c r="BXG93" s="4"/>
      <c r="BXH93" s="4"/>
      <c r="BXI93" s="4"/>
      <c r="BXJ93" s="4"/>
      <c r="BXK93" s="4"/>
      <c r="BXL93" s="4"/>
      <c r="BXM93" s="4"/>
      <c r="BXN93" s="4"/>
      <c r="BXO93" s="4"/>
      <c r="BXP93" s="4"/>
      <c r="BXQ93" s="4"/>
      <c r="BXR93" s="4"/>
      <c r="BXS93" s="4"/>
      <c r="BXT93" s="4"/>
      <c r="BXU93" s="4"/>
      <c r="BXV93" s="4"/>
      <c r="BXW93" s="4"/>
      <c r="BXX93" s="4"/>
      <c r="BXY93" s="4"/>
      <c r="BXZ93" s="4"/>
      <c r="BYA93" s="4"/>
      <c r="BYB93" s="4"/>
      <c r="BYC93" s="4"/>
      <c r="BYD93" s="4"/>
      <c r="BYE93" s="4"/>
      <c r="BYF93" s="4"/>
      <c r="BYG93" s="4"/>
      <c r="BYH93" s="4"/>
      <c r="BYI93" s="4"/>
      <c r="BYJ93" s="4"/>
      <c r="BYK93" s="4"/>
      <c r="BYL93" s="4"/>
      <c r="BYM93" s="4"/>
      <c r="BYN93" s="4"/>
      <c r="BYO93" s="4"/>
      <c r="BYP93" s="4"/>
      <c r="BYQ93" s="4"/>
      <c r="BYR93" s="4"/>
      <c r="BYS93" s="4"/>
      <c r="BYT93" s="4"/>
      <c r="BYU93" s="4"/>
      <c r="BYV93" s="4"/>
      <c r="BYW93" s="4"/>
      <c r="BYX93" s="4"/>
      <c r="BYY93" s="4"/>
      <c r="BYZ93" s="4"/>
      <c r="BZA93" s="4"/>
      <c r="BZB93" s="4"/>
      <c r="BZC93" s="4"/>
      <c r="BZD93" s="4"/>
      <c r="BZE93" s="4"/>
      <c r="BZF93" s="4"/>
      <c r="BZG93" s="4"/>
      <c r="BZH93" s="4"/>
      <c r="BZI93" s="4"/>
      <c r="BZJ93" s="4"/>
      <c r="BZK93" s="4"/>
      <c r="BZL93" s="4"/>
      <c r="BZM93" s="4"/>
      <c r="BZN93" s="4"/>
      <c r="BZO93" s="4"/>
      <c r="BZP93" s="4"/>
      <c r="BZQ93" s="4"/>
      <c r="BZR93" s="4"/>
      <c r="BZS93" s="4"/>
      <c r="BZT93" s="4"/>
      <c r="BZU93" s="4"/>
      <c r="BZV93" s="4"/>
      <c r="BZW93" s="4"/>
      <c r="BZX93" s="4"/>
      <c r="BZY93" s="4"/>
      <c r="BZZ93" s="4"/>
      <c r="CAA93" s="4"/>
      <c r="CAB93" s="4"/>
      <c r="CAC93" s="4"/>
      <c r="CAD93" s="4"/>
      <c r="CAE93" s="4"/>
      <c r="CAF93" s="4"/>
      <c r="CAG93" s="4"/>
      <c r="CAH93" s="4"/>
      <c r="CAI93" s="4"/>
      <c r="CAJ93" s="4"/>
      <c r="CAK93" s="4"/>
      <c r="CAL93" s="4"/>
      <c r="CAM93" s="4"/>
      <c r="CAN93" s="4"/>
      <c r="CAO93" s="4"/>
      <c r="CAP93" s="4"/>
      <c r="CAQ93" s="4"/>
      <c r="CAR93" s="4"/>
      <c r="CAS93" s="4"/>
      <c r="CAT93" s="4"/>
      <c r="CAU93" s="4"/>
      <c r="CAV93" s="4"/>
      <c r="CAW93" s="4"/>
      <c r="CAX93" s="4"/>
      <c r="CAY93" s="4"/>
      <c r="CAZ93" s="4"/>
      <c r="CBA93" s="4"/>
      <c r="CBB93" s="4"/>
      <c r="CBC93" s="4"/>
      <c r="CBD93" s="4"/>
      <c r="CBE93" s="4"/>
      <c r="CBF93" s="4"/>
      <c r="CBG93" s="4"/>
      <c r="CBH93" s="4"/>
      <c r="CBI93" s="4"/>
      <c r="CBJ93" s="4"/>
      <c r="CBK93" s="4"/>
      <c r="CBL93" s="4"/>
      <c r="CBM93" s="4"/>
      <c r="CBN93" s="4"/>
      <c r="CBO93" s="4"/>
      <c r="CBP93" s="4"/>
      <c r="CBQ93" s="4"/>
      <c r="CBR93" s="4"/>
      <c r="CBS93" s="4"/>
      <c r="CBT93" s="4"/>
      <c r="CBU93" s="4"/>
      <c r="CBV93" s="4"/>
      <c r="CBW93" s="4"/>
      <c r="CBX93" s="4"/>
      <c r="CBY93" s="4"/>
      <c r="CBZ93" s="4"/>
      <c r="CCA93" s="4"/>
      <c r="CCB93" s="4"/>
      <c r="CCC93" s="4"/>
      <c r="CCD93" s="4"/>
      <c r="CCE93" s="4"/>
      <c r="CCF93" s="4"/>
      <c r="CCG93" s="4"/>
      <c r="CCH93" s="4"/>
      <c r="CCI93" s="4"/>
      <c r="CCJ93" s="4"/>
      <c r="CCK93" s="4"/>
      <c r="CCL93" s="4"/>
      <c r="CCM93" s="4"/>
      <c r="CCN93" s="4"/>
      <c r="CCO93" s="4"/>
      <c r="CCP93" s="4"/>
      <c r="CCQ93" s="4"/>
      <c r="CCR93" s="4"/>
      <c r="CCS93" s="4"/>
      <c r="CCT93" s="4"/>
      <c r="CCU93" s="4"/>
      <c r="CCV93" s="4"/>
      <c r="CCW93" s="4"/>
      <c r="CCX93" s="4"/>
      <c r="CCY93" s="4"/>
      <c r="CCZ93" s="4"/>
      <c r="CDA93" s="4"/>
      <c r="CDB93" s="4"/>
      <c r="CDC93" s="4"/>
      <c r="CDD93" s="4"/>
      <c r="CDE93" s="4"/>
      <c r="CDF93" s="4"/>
      <c r="CDG93" s="4"/>
      <c r="CDH93" s="4"/>
      <c r="CDI93" s="4"/>
      <c r="CDJ93" s="4"/>
      <c r="CDK93" s="4"/>
      <c r="CDL93" s="4"/>
      <c r="CDM93" s="4"/>
      <c r="CDN93" s="4"/>
      <c r="CDO93" s="4"/>
      <c r="CDP93" s="4"/>
      <c r="CDQ93" s="4"/>
      <c r="CDR93" s="4"/>
      <c r="CDS93" s="4"/>
      <c r="CDT93" s="4"/>
      <c r="CDU93" s="4"/>
      <c r="CDV93" s="4"/>
      <c r="CDW93" s="4"/>
      <c r="CDX93" s="4"/>
      <c r="CDY93" s="4"/>
      <c r="CDZ93" s="4"/>
      <c r="CEA93" s="4"/>
      <c r="CEB93" s="4"/>
      <c r="CEC93" s="4"/>
      <c r="CED93" s="4"/>
      <c r="CEE93" s="4"/>
      <c r="CEF93" s="4"/>
      <c r="CEG93" s="4"/>
      <c r="CEH93" s="4"/>
      <c r="CEI93" s="4"/>
      <c r="CEJ93" s="4"/>
      <c r="CEK93" s="4"/>
      <c r="CEL93" s="4"/>
      <c r="CEM93" s="4"/>
      <c r="CEN93" s="4"/>
      <c r="CEO93" s="4"/>
      <c r="CEP93" s="4"/>
      <c r="CEQ93" s="4"/>
      <c r="CER93" s="4"/>
      <c r="CES93" s="4"/>
      <c r="CET93" s="4"/>
      <c r="CEU93" s="4"/>
      <c r="CEV93" s="4"/>
      <c r="CEW93" s="4"/>
      <c r="CEX93" s="4"/>
      <c r="CEY93" s="4"/>
      <c r="CEZ93" s="4"/>
      <c r="CFA93" s="4"/>
      <c r="CFB93" s="4"/>
      <c r="CFC93" s="4"/>
      <c r="CFD93" s="4"/>
      <c r="CFE93" s="4"/>
      <c r="CFF93" s="4"/>
      <c r="CFG93" s="4"/>
      <c r="CFH93" s="4"/>
      <c r="CFI93" s="4"/>
      <c r="CFJ93" s="4"/>
      <c r="CFK93" s="4"/>
      <c r="CFL93" s="4"/>
      <c r="CFM93" s="4"/>
      <c r="CFN93" s="4"/>
      <c r="CFO93" s="4"/>
      <c r="CFP93" s="4"/>
      <c r="CFQ93" s="4"/>
      <c r="CFR93" s="4"/>
      <c r="CFS93" s="4"/>
      <c r="CFT93" s="4"/>
      <c r="CFU93" s="4"/>
      <c r="CFV93" s="4"/>
      <c r="CFW93" s="4"/>
      <c r="CFX93" s="4"/>
      <c r="CFY93" s="4"/>
      <c r="CFZ93" s="4"/>
      <c r="CGA93" s="4"/>
      <c r="CGB93" s="4"/>
      <c r="CGC93" s="4"/>
      <c r="CGD93" s="4"/>
      <c r="CGE93" s="4"/>
      <c r="CGF93" s="4"/>
      <c r="CGG93" s="4"/>
      <c r="CGH93" s="4"/>
      <c r="CGI93" s="4"/>
      <c r="CGJ93" s="4"/>
      <c r="CGK93" s="4"/>
      <c r="CGL93" s="4"/>
      <c r="CGM93" s="4"/>
      <c r="CGN93" s="4"/>
      <c r="CGO93" s="4"/>
      <c r="CGP93" s="4"/>
      <c r="CGQ93" s="4"/>
      <c r="CGR93" s="4"/>
      <c r="CGS93" s="4"/>
      <c r="CGT93" s="4"/>
      <c r="CGU93" s="4"/>
      <c r="CGV93" s="4"/>
      <c r="CGW93" s="4"/>
      <c r="CGX93" s="4"/>
      <c r="CGY93" s="4"/>
      <c r="CGZ93" s="4"/>
      <c r="CHA93" s="4"/>
      <c r="CHB93" s="4"/>
      <c r="CHC93" s="4"/>
      <c r="CHD93" s="4"/>
      <c r="CHE93" s="4"/>
      <c r="CHF93" s="4"/>
      <c r="CHG93" s="4"/>
      <c r="CHH93" s="4"/>
      <c r="CHI93" s="4"/>
      <c r="CHJ93" s="4"/>
      <c r="CHK93" s="4"/>
      <c r="CHL93" s="4"/>
      <c r="CHM93" s="4"/>
      <c r="CHN93" s="4"/>
      <c r="CHO93" s="4"/>
      <c r="CHP93" s="4"/>
      <c r="CHQ93" s="4"/>
      <c r="CHR93" s="4"/>
      <c r="CHS93" s="4"/>
      <c r="CHT93" s="4"/>
      <c r="CHU93" s="4"/>
      <c r="CHV93" s="4"/>
      <c r="CHW93" s="4"/>
      <c r="CHX93" s="4"/>
      <c r="CHY93" s="4"/>
      <c r="CHZ93" s="4"/>
      <c r="CIA93" s="4"/>
      <c r="CIB93" s="4"/>
      <c r="CIC93" s="4"/>
      <c r="CID93" s="4"/>
      <c r="CIE93" s="4"/>
      <c r="CIF93" s="4"/>
      <c r="CIG93" s="4"/>
      <c r="CIH93" s="4"/>
      <c r="CII93" s="4"/>
      <c r="CIJ93" s="4"/>
      <c r="CIK93" s="4"/>
      <c r="CIL93" s="4"/>
      <c r="CIM93" s="4"/>
      <c r="CIN93" s="4"/>
      <c r="CIO93" s="4"/>
      <c r="CIP93" s="4"/>
      <c r="CIQ93" s="4"/>
      <c r="CIR93" s="4"/>
      <c r="CIS93" s="4"/>
      <c r="CIT93" s="4"/>
      <c r="CIU93" s="4"/>
      <c r="CIV93" s="4"/>
      <c r="CIW93" s="4"/>
      <c r="CIX93" s="4"/>
      <c r="CIY93" s="4"/>
      <c r="CIZ93" s="4"/>
      <c r="CJA93" s="4"/>
      <c r="CJB93" s="4"/>
      <c r="CJC93" s="4"/>
      <c r="CJD93" s="4"/>
      <c r="CJE93" s="4"/>
      <c r="CJF93" s="4"/>
      <c r="CJG93" s="4"/>
      <c r="CJH93" s="4"/>
      <c r="CJI93" s="4"/>
      <c r="CJJ93" s="4"/>
      <c r="CJK93" s="4"/>
      <c r="CJL93" s="4"/>
      <c r="CJM93" s="4"/>
      <c r="CJN93" s="4"/>
      <c r="CJO93" s="4"/>
      <c r="CJP93" s="4"/>
      <c r="CJQ93" s="4"/>
      <c r="CJR93" s="4"/>
      <c r="CJS93" s="4"/>
      <c r="CJT93" s="4"/>
      <c r="CJU93" s="4"/>
      <c r="CJV93" s="4"/>
      <c r="CJW93" s="4"/>
      <c r="CJX93" s="4"/>
      <c r="CJY93" s="4"/>
      <c r="CJZ93" s="4"/>
      <c r="CKA93" s="4"/>
      <c r="CKB93" s="4"/>
      <c r="CKC93" s="4"/>
      <c r="CKD93" s="4"/>
      <c r="CKE93" s="4"/>
      <c r="CKF93" s="4"/>
      <c r="CKG93" s="4"/>
      <c r="CKH93" s="4"/>
      <c r="CKI93" s="4"/>
      <c r="CKJ93" s="4"/>
      <c r="CKK93" s="4"/>
      <c r="CKL93" s="4"/>
      <c r="CKM93" s="4"/>
      <c r="CKN93" s="4"/>
      <c r="CKO93" s="4"/>
      <c r="CKP93" s="4"/>
      <c r="CKQ93" s="4"/>
      <c r="CKR93" s="4"/>
      <c r="CKS93" s="4"/>
      <c r="CKT93" s="4"/>
      <c r="CKU93" s="4"/>
      <c r="CKV93" s="4"/>
      <c r="CKW93" s="4"/>
      <c r="CKX93" s="4"/>
      <c r="CKY93" s="4"/>
      <c r="CKZ93" s="4"/>
      <c r="CLA93" s="4"/>
      <c r="CLB93" s="4"/>
      <c r="CLC93" s="4"/>
      <c r="CLD93" s="4"/>
      <c r="CLE93" s="4"/>
      <c r="CLF93" s="4"/>
      <c r="CLG93" s="4"/>
      <c r="CLH93" s="4"/>
      <c r="CLI93" s="4"/>
      <c r="CLJ93" s="4"/>
      <c r="CLK93" s="4"/>
      <c r="CLL93" s="4"/>
      <c r="CLM93" s="4"/>
      <c r="CLN93" s="4"/>
      <c r="CLO93" s="4"/>
      <c r="CLP93" s="4"/>
      <c r="CLQ93" s="4"/>
      <c r="CLR93" s="4"/>
      <c r="CLS93" s="4"/>
      <c r="CLT93" s="4"/>
      <c r="CLU93" s="4"/>
      <c r="CLV93" s="4"/>
      <c r="CLW93" s="4"/>
      <c r="CLX93" s="4"/>
      <c r="CLY93" s="4"/>
      <c r="CLZ93" s="4"/>
      <c r="CMA93" s="4"/>
      <c r="CMB93" s="4"/>
      <c r="CMC93" s="4"/>
      <c r="CMD93" s="4"/>
      <c r="CME93" s="4"/>
      <c r="CMF93" s="4"/>
      <c r="CMG93" s="4"/>
      <c r="CMH93" s="4"/>
      <c r="CMI93" s="4"/>
      <c r="CMJ93" s="4"/>
      <c r="CMK93" s="4"/>
      <c r="CML93" s="4"/>
      <c r="CMM93" s="4"/>
      <c r="CMN93" s="4"/>
      <c r="CMO93" s="4"/>
      <c r="CMP93" s="4"/>
      <c r="CMQ93" s="4"/>
      <c r="CMR93" s="4"/>
      <c r="CMS93" s="4"/>
      <c r="CMT93" s="4"/>
      <c r="CMU93" s="4"/>
      <c r="CMV93" s="4"/>
      <c r="CMW93" s="4"/>
      <c r="CMX93" s="4"/>
      <c r="CMY93" s="4"/>
      <c r="CMZ93" s="4"/>
      <c r="CNA93" s="4"/>
      <c r="CNB93" s="4"/>
      <c r="CNC93" s="4"/>
      <c r="CND93" s="4"/>
      <c r="CNE93" s="4"/>
      <c r="CNF93" s="4"/>
      <c r="CNG93" s="4"/>
      <c r="CNH93" s="4"/>
      <c r="CNI93" s="4"/>
      <c r="CNJ93" s="4"/>
      <c r="CNK93" s="4"/>
      <c r="CNL93" s="4"/>
      <c r="CNM93" s="4"/>
      <c r="CNN93" s="4"/>
      <c r="CNO93" s="4"/>
      <c r="CNP93" s="4"/>
      <c r="CNQ93" s="4"/>
      <c r="CNR93" s="4"/>
      <c r="CNS93" s="4"/>
      <c r="CNT93" s="4"/>
      <c r="CNU93" s="4"/>
      <c r="CNV93" s="4"/>
      <c r="CNW93" s="4"/>
      <c r="CNX93" s="4"/>
      <c r="CNY93" s="4"/>
      <c r="CNZ93" s="4"/>
      <c r="COA93" s="4"/>
      <c r="COB93" s="4"/>
      <c r="COC93" s="4"/>
      <c r="COD93" s="4"/>
      <c r="COE93" s="4"/>
      <c r="COF93" s="4"/>
      <c r="COG93" s="4"/>
      <c r="COH93" s="4"/>
      <c r="COI93" s="4"/>
      <c r="COJ93" s="4"/>
      <c r="COK93" s="4"/>
      <c r="COL93" s="4"/>
      <c r="COM93" s="4"/>
      <c r="CON93" s="4"/>
      <c r="COO93" s="4"/>
      <c r="COP93" s="4"/>
      <c r="COQ93" s="4"/>
      <c r="COR93" s="4"/>
      <c r="COS93" s="4"/>
      <c r="COT93" s="4"/>
      <c r="COU93" s="4"/>
      <c r="COV93" s="4"/>
      <c r="COW93" s="4"/>
      <c r="COX93" s="4"/>
      <c r="COY93" s="4"/>
      <c r="COZ93" s="4"/>
      <c r="CPA93" s="4"/>
      <c r="CPB93" s="4"/>
      <c r="CPC93" s="4"/>
      <c r="CPD93" s="4"/>
      <c r="CPE93" s="4"/>
      <c r="CPF93" s="4"/>
      <c r="CPG93" s="4"/>
      <c r="CPH93" s="4"/>
      <c r="CPI93" s="4"/>
      <c r="CPJ93" s="4"/>
      <c r="CPK93" s="4"/>
      <c r="CPL93" s="4"/>
      <c r="CPM93" s="4"/>
      <c r="CPN93" s="4"/>
      <c r="CPO93" s="4"/>
      <c r="CPP93" s="4"/>
      <c r="CPQ93" s="4"/>
      <c r="CPR93" s="4"/>
      <c r="CPS93" s="4"/>
      <c r="CPT93" s="4"/>
      <c r="CPU93" s="4"/>
      <c r="CPV93" s="4"/>
      <c r="CPW93" s="4"/>
      <c r="CPX93" s="4"/>
      <c r="CPY93" s="4"/>
      <c r="CPZ93" s="4"/>
      <c r="CQA93" s="4"/>
      <c r="CQB93" s="4"/>
      <c r="CQC93" s="4"/>
      <c r="CQD93" s="4"/>
      <c r="CQE93" s="4"/>
      <c r="CQF93" s="4"/>
      <c r="CQG93" s="4"/>
      <c r="CQH93" s="4"/>
      <c r="CQI93" s="4"/>
      <c r="CQJ93" s="4"/>
      <c r="CQK93" s="4"/>
      <c r="CQL93" s="4"/>
      <c r="CQM93" s="4"/>
      <c r="CQN93" s="4"/>
      <c r="CQO93" s="4"/>
      <c r="CQP93" s="4"/>
      <c r="CQQ93" s="4"/>
      <c r="CQR93" s="4"/>
      <c r="CQS93" s="4"/>
      <c r="CQT93" s="4"/>
      <c r="CQU93" s="4"/>
      <c r="CQV93" s="4"/>
      <c r="CQW93" s="4"/>
      <c r="CQX93" s="4"/>
      <c r="CQY93" s="4"/>
      <c r="CQZ93" s="4"/>
      <c r="CRA93" s="4"/>
      <c r="CRB93" s="4"/>
      <c r="CRC93" s="4"/>
      <c r="CRD93" s="4"/>
      <c r="CRE93" s="4"/>
      <c r="CRF93" s="4"/>
      <c r="CRG93" s="4"/>
      <c r="CRH93" s="4"/>
      <c r="CRI93" s="4"/>
      <c r="CRJ93" s="4"/>
      <c r="CRK93" s="4"/>
      <c r="CRL93" s="4"/>
      <c r="CRM93" s="4"/>
      <c r="CRN93" s="4"/>
      <c r="CRO93" s="4"/>
      <c r="CRP93" s="4"/>
      <c r="CRQ93" s="4"/>
      <c r="CRR93" s="4"/>
      <c r="CRS93" s="4"/>
      <c r="CRT93" s="4"/>
      <c r="CRU93" s="4"/>
      <c r="CRV93" s="4"/>
      <c r="CRW93" s="4"/>
      <c r="CRX93" s="4"/>
      <c r="CRY93" s="4"/>
      <c r="CRZ93" s="4"/>
      <c r="CSA93" s="4"/>
      <c r="CSB93" s="4"/>
      <c r="CSC93" s="4"/>
      <c r="CSD93" s="4"/>
      <c r="CSE93" s="4"/>
      <c r="CSF93" s="4"/>
      <c r="CSG93" s="4"/>
      <c r="CSH93" s="4"/>
      <c r="CSI93" s="4"/>
      <c r="CSJ93" s="4"/>
      <c r="CSK93" s="4"/>
      <c r="CSL93" s="4"/>
      <c r="CSM93" s="4"/>
      <c r="CSN93" s="4"/>
      <c r="CSO93" s="4"/>
      <c r="CSP93" s="4"/>
      <c r="CSQ93" s="4"/>
      <c r="CSR93" s="4"/>
      <c r="CSS93" s="4"/>
      <c r="CST93" s="4"/>
      <c r="CSU93" s="4"/>
      <c r="CSV93" s="4"/>
      <c r="CSW93" s="4"/>
      <c r="CSX93" s="4"/>
      <c r="CSY93" s="4"/>
      <c r="CSZ93" s="4"/>
      <c r="CTA93" s="4"/>
      <c r="CTB93" s="4"/>
      <c r="CTC93" s="4"/>
      <c r="CTD93" s="4"/>
      <c r="CTE93" s="4"/>
      <c r="CTF93" s="4"/>
      <c r="CTG93" s="4"/>
      <c r="CTH93" s="4"/>
      <c r="CTI93" s="4"/>
      <c r="CTJ93" s="4"/>
      <c r="CTK93" s="4"/>
      <c r="CTL93" s="4"/>
      <c r="CTM93" s="4"/>
      <c r="CTN93" s="4"/>
      <c r="CTO93" s="4"/>
      <c r="CTP93" s="4"/>
      <c r="CTQ93" s="4"/>
      <c r="CTR93" s="4"/>
      <c r="CTS93" s="4"/>
      <c r="CTT93" s="4"/>
      <c r="CTU93" s="4"/>
      <c r="CTV93" s="4"/>
      <c r="CTW93" s="4"/>
      <c r="CTX93" s="4"/>
      <c r="CTY93" s="4"/>
      <c r="CTZ93" s="4"/>
      <c r="CUA93" s="4"/>
      <c r="CUB93" s="4"/>
      <c r="CUC93" s="4"/>
      <c r="CUD93" s="4"/>
      <c r="CUE93" s="4"/>
      <c r="CUF93" s="4"/>
      <c r="CUG93" s="4"/>
      <c r="CUH93" s="4"/>
      <c r="CUI93" s="4"/>
      <c r="CUJ93" s="4"/>
      <c r="CUK93" s="4"/>
      <c r="CUL93" s="4"/>
      <c r="CUM93" s="4"/>
      <c r="CUN93" s="4"/>
      <c r="CUO93" s="4"/>
      <c r="CUP93" s="4"/>
      <c r="CUQ93" s="4"/>
      <c r="CUR93" s="4"/>
      <c r="CUS93" s="4"/>
      <c r="CUT93" s="4"/>
      <c r="CUU93" s="4"/>
      <c r="CUV93" s="4"/>
      <c r="CUW93" s="4"/>
      <c r="CUX93" s="4"/>
      <c r="CUY93" s="4"/>
      <c r="CUZ93" s="4"/>
      <c r="CVA93" s="4"/>
      <c r="CVB93" s="4"/>
      <c r="CVC93" s="4"/>
      <c r="CVD93" s="4"/>
      <c r="CVE93" s="4"/>
      <c r="CVF93" s="4"/>
      <c r="CVG93" s="4"/>
      <c r="CVH93" s="4"/>
      <c r="CVI93" s="4"/>
      <c r="CVJ93" s="4"/>
      <c r="CVK93" s="4"/>
      <c r="CVL93" s="4"/>
      <c r="CVM93" s="4"/>
      <c r="CVN93" s="4"/>
      <c r="CVO93" s="4"/>
      <c r="CVP93" s="4"/>
      <c r="CVQ93" s="4"/>
      <c r="CVR93" s="4"/>
      <c r="CVS93" s="4"/>
      <c r="CVT93" s="4"/>
      <c r="CVU93" s="4"/>
      <c r="CVV93" s="4"/>
      <c r="CVW93" s="4"/>
      <c r="CVX93" s="4"/>
      <c r="CVY93" s="4"/>
      <c r="CVZ93" s="4"/>
      <c r="CWA93" s="4"/>
      <c r="CWB93" s="4"/>
      <c r="CWC93" s="4"/>
      <c r="CWD93" s="4"/>
      <c r="CWE93" s="4"/>
      <c r="CWF93" s="4"/>
      <c r="CWG93" s="4"/>
      <c r="CWH93" s="4"/>
      <c r="CWI93" s="4"/>
      <c r="CWJ93" s="4"/>
      <c r="CWK93" s="4"/>
      <c r="CWL93" s="4"/>
      <c r="CWM93" s="4"/>
      <c r="CWN93" s="4"/>
      <c r="CWO93" s="4"/>
      <c r="CWP93" s="4"/>
      <c r="CWQ93" s="4"/>
      <c r="CWR93" s="4"/>
      <c r="CWS93" s="4"/>
      <c r="CWT93" s="4"/>
      <c r="CWU93" s="4"/>
      <c r="CWV93" s="4"/>
      <c r="CWW93" s="4"/>
      <c r="CWX93" s="4"/>
      <c r="CWY93" s="4"/>
      <c r="CWZ93" s="4"/>
      <c r="CXA93" s="4"/>
      <c r="CXB93" s="4"/>
      <c r="CXC93" s="4"/>
      <c r="CXD93" s="4"/>
      <c r="CXE93" s="4"/>
      <c r="CXF93" s="4"/>
      <c r="CXG93" s="4"/>
      <c r="CXH93" s="4"/>
      <c r="CXI93" s="4"/>
      <c r="CXJ93" s="4"/>
      <c r="CXK93" s="4"/>
      <c r="CXL93" s="4"/>
      <c r="CXM93" s="4"/>
      <c r="CXN93" s="4"/>
      <c r="CXO93" s="4"/>
      <c r="CXP93" s="4"/>
      <c r="CXQ93" s="4"/>
      <c r="CXR93" s="4"/>
      <c r="CXS93" s="4"/>
      <c r="CXT93" s="4"/>
      <c r="CXU93" s="4"/>
      <c r="CXV93" s="4"/>
      <c r="CXW93" s="4"/>
      <c r="CXX93" s="4"/>
      <c r="CXY93" s="4"/>
      <c r="CXZ93" s="4"/>
      <c r="CYA93" s="4"/>
      <c r="CYB93" s="4"/>
      <c r="CYC93" s="4"/>
      <c r="CYD93" s="4"/>
      <c r="CYE93" s="4"/>
      <c r="CYF93" s="4"/>
      <c r="CYG93" s="4"/>
      <c r="CYH93" s="4"/>
      <c r="CYI93" s="4"/>
      <c r="CYJ93" s="4"/>
      <c r="CYK93" s="4"/>
      <c r="CYL93" s="4"/>
      <c r="CYM93" s="4"/>
      <c r="CYN93" s="4"/>
      <c r="CYO93" s="4"/>
      <c r="CYP93" s="4"/>
      <c r="CYQ93" s="4"/>
      <c r="CYR93" s="4"/>
      <c r="CYS93" s="4"/>
      <c r="CYT93" s="4"/>
      <c r="CYU93" s="4"/>
      <c r="CYV93" s="4"/>
      <c r="CYW93" s="4"/>
      <c r="CYX93" s="4"/>
      <c r="CYY93" s="4"/>
      <c r="CYZ93" s="4"/>
      <c r="CZA93" s="4"/>
      <c r="CZB93" s="4"/>
      <c r="CZC93" s="4"/>
      <c r="CZD93" s="4"/>
      <c r="CZE93" s="4"/>
      <c r="CZF93" s="4"/>
      <c r="CZG93" s="4"/>
      <c r="CZH93" s="4"/>
      <c r="CZI93" s="4"/>
      <c r="CZJ93" s="4"/>
      <c r="CZK93" s="4"/>
      <c r="CZL93" s="4"/>
      <c r="CZM93" s="4"/>
      <c r="CZN93" s="4"/>
      <c r="CZO93" s="4"/>
      <c r="CZP93" s="4"/>
      <c r="CZQ93" s="4"/>
      <c r="CZR93" s="4"/>
      <c r="CZS93" s="4"/>
      <c r="CZT93" s="4"/>
      <c r="CZU93" s="4"/>
      <c r="CZV93" s="4"/>
      <c r="CZW93" s="4"/>
      <c r="CZX93" s="4"/>
      <c r="CZY93" s="4"/>
      <c r="CZZ93" s="4"/>
      <c r="DAA93" s="4"/>
      <c r="DAB93" s="4"/>
      <c r="DAC93" s="4"/>
      <c r="DAD93" s="4"/>
      <c r="DAE93" s="4"/>
      <c r="DAF93" s="4"/>
      <c r="DAG93" s="4"/>
      <c r="DAH93" s="4"/>
      <c r="DAI93" s="4"/>
      <c r="DAJ93" s="4"/>
      <c r="DAK93" s="4"/>
      <c r="DAL93" s="4"/>
      <c r="DAM93" s="4"/>
      <c r="DAN93" s="4"/>
      <c r="DAO93" s="4"/>
      <c r="DAP93" s="4"/>
      <c r="DAQ93" s="4"/>
      <c r="DAR93" s="4"/>
      <c r="DAS93" s="4"/>
      <c r="DAT93" s="4"/>
      <c r="DAU93" s="4"/>
      <c r="DAV93" s="4"/>
      <c r="DAW93" s="4"/>
      <c r="DAX93" s="4"/>
      <c r="DAY93" s="4"/>
      <c r="DAZ93" s="4"/>
      <c r="DBA93" s="4"/>
      <c r="DBB93" s="4"/>
      <c r="DBC93" s="4"/>
      <c r="DBD93" s="4"/>
      <c r="DBE93" s="4"/>
      <c r="DBF93" s="4"/>
      <c r="DBG93" s="4"/>
      <c r="DBH93" s="4"/>
      <c r="DBI93" s="4"/>
      <c r="DBJ93" s="4"/>
      <c r="DBK93" s="4"/>
      <c r="DBL93" s="4"/>
      <c r="DBM93" s="4"/>
      <c r="DBN93" s="4"/>
      <c r="DBO93" s="4"/>
      <c r="DBP93" s="4"/>
      <c r="DBQ93" s="4"/>
      <c r="DBR93" s="4"/>
      <c r="DBS93" s="4"/>
      <c r="DBT93" s="4"/>
      <c r="DBU93" s="4"/>
      <c r="DBV93" s="4"/>
      <c r="DBW93" s="4"/>
      <c r="DBX93" s="4"/>
      <c r="DBY93" s="4"/>
      <c r="DBZ93" s="4"/>
      <c r="DCA93" s="4"/>
      <c r="DCB93" s="4"/>
      <c r="DCC93" s="4"/>
      <c r="DCD93" s="4"/>
      <c r="DCE93" s="4"/>
      <c r="DCF93" s="4"/>
      <c r="DCG93" s="4"/>
      <c r="DCH93" s="4"/>
      <c r="DCI93" s="4"/>
      <c r="DCJ93" s="4"/>
      <c r="DCK93" s="4"/>
      <c r="DCL93" s="4"/>
      <c r="DCM93" s="4"/>
      <c r="DCN93" s="4"/>
      <c r="DCO93" s="4"/>
      <c r="DCP93" s="4"/>
      <c r="DCQ93" s="4"/>
      <c r="DCR93" s="4"/>
      <c r="DCS93" s="4"/>
      <c r="DCT93" s="4"/>
      <c r="DCU93" s="4"/>
      <c r="DCV93" s="4"/>
      <c r="DCW93" s="4"/>
      <c r="DCX93" s="4"/>
      <c r="DCY93" s="4"/>
      <c r="DCZ93" s="4"/>
      <c r="DDA93" s="4"/>
      <c r="DDB93" s="4"/>
      <c r="DDC93" s="4"/>
      <c r="DDD93" s="4"/>
      <c r="DDE93" s="4"/>
      <c r="DDF93" s="4"/>
      <c r="DDG93" s="4"/>
      <c r="DDH93" s="4"/>
      <c r="DDI93" s="4"/>
      <c r="DDJ93" s="4"/>
      <c r="DDK93" s="4"/>
      <c r="DDL93" s="4"/>
      <c r="DDM93" s="4"/>
      <c r="DDN93" s="4"/>
      <c r="DDO93" s="4"/>
      <c r="DDP93" s="4"/>
      <c r="DDQ93" s="4"/>
      <c r="DDR93" s="4"/>
      <c r="DDS93" s="4"/>
      <c r="DDT93" s="4"/>
      <c r="DDU93" s="4"/>
      <c r="DDV93" s="4"/>
      <c r="DDW93" s="4"/>
      <c r="DDX93" s="4"/>
      <c r="DDY93" s="4"/>
      <c r="DDZ93" s="4"/>
      <c r="DEA93" s="4"/>
      <c r="DEB93" s="4"/>
      <c r="DEC93" s="4"/>
      <c r="DED93" s="4"/>
      <c r="DEE93" s="4"/>
      <c r="DEF93" s="4"/>
      <c r="DEG93" s="4"/>
      <c r="DEH93" s="4"/>
      <c r="DEI93" s="4"/>
      <c r="DEJ93" s="4"/>
      <c r="DEK93" s="4"/>
      <c r="DEL93" s="4"/>
      <c r="DEM93" s="4"/>
      <c r="DEN93" s="4"/>
      <c r="DEO93" s="4"/>
      <c r="DEP93" s="4"/>
      <c r="DEQ93" s="4"/>
      <c r="DER93" s="4"/>
      <c r="DES93" s="4"/>
      <c r="DET93" s="4"/>
      <c r="DEU93" s="4"/>
      <c r="DEV93" s="4"/>
      <c r="DEW93" s="4"/>
      <c r="DEX93" s="4"/>
      <c r="DEY93" s="4"/>
      <c r="DEZ93" s="4"/>
      <c r="DFA93" s="4"/>
      <c r="DFB93" s="4"/>
      <c r="DFC93" s="4"/>
      <c r="DFD93" s="4"/>
      <c r="DFE93" s="4"/>
      <c r="DFF93" s="4"/>
      <c r="DFG93" s="4"/>
      <c r="DFH93" s="4"/>
      <c r="DFI93" s="4"/>
      <c r="DFJ93" s="4"/>
      <c r="DFK93" s="4"/>
      <c r="DFL93" s="4"/>
      <c r="DFM93" s="4"/>
      <c r="DFN93" s="4"/>
      <c r="DFO93" s="4"/>
      <c r="DFP93" s="4"/>
      <c r="DFQ93" s="4"/>
      <c r="DFR93" s="4"/>
      <c r="DFS93" s="4"/>
      <c r="DFT93" s="4"/>
      <c r="DFU93" s="4"/>
      <c r="DFV93" s="4"/>
      <c r="DFW93" s="4"/>
      <c r="DFX93" s="4"/>
      <c r="DFY93" s="4"/>
      <c r="DFZ93" s="4"/>
      <c r="DGA93" s="4"/>
      <c r="DGB93" s="4"/>
      <c r="DGC93" s="4"/>
      <c r="DGD93" s="4"/>
      <c r="DGE93" s="4"/>
      <c r="DGF93" s="4"/>
      <c r="DGG93" s="4"/>
      <c r="DGH93" s="4"/>
      <c r="DGI93" s="4"/>
      <c r="DGJ93" s="4"/>
      <c r="DGK93" s="4"/>
      <c r="DGL93" s="4"/>
      <c r="DGM93" s="4"/>
      <c r="DGN93" s="4"/>
      <c r="DGO93" s="4"/>
      <c r="DGP93" s="4"/>
      <c r="DGQ93" s="4"/>
      <c r="DGR93" s="4"/>
      <c r="DGS93" s="4"/>
      <c r="DGT93" s="4"/>
      <c r="DGU93" s="4"/>
      <c r="DGV93" s="4"/>
      <c r="DGW93" s="4"/>
      <c r="DGX93" s="4"/>
      <c r="DGY93" s="4"/>
      <c r="DGZ93" s="4"/>
      <c r="DHA93" s="4"/>
      <c r="DHB93" s="4"/>
      <c r="DHC93" s="4"/>
      <c r="DHD93" s="4"/>
      <c r="DHE93" s="4"/>
      <c r="DHF93" s="4"/>
      <c r="DHG93" s="4"/>
      <c r="DHH93" s="4"/>
      <c r="DHI93" s="4"/>
      <c r="DHJ93" s="4"/>
      <c r="DHK93" s="4"/>
      <c r="DHL93" s="4"/>
      <c r="DHM93" s="4"/>
      <c r="DHN93" s="4"/>
      <c r="DHO93" s="4"/>
      <c r="DHP93" s="4"/>
      <c r="DHQ93" s="4"/>
      <c r="DHR93" s="4"/>
      <c r="DHS93" s="4"/>
      <c r="DHT93" s="4"/>
      <c r="DHU93" s="4"/>
      <c r="DHV93" s="4"/>
      <c r="DHW93" s="4"/>
      <c r="DHX93" s="4"/>
      <c r="DHY93" s="4"/>
      <c r="DHZ93" s="4"/>
      <c r="DIA93" s="4"/>
      <c r="DIB93" s="4"/>
      <c r="DIC93" s="4"/>
      <c r="DID93" s="4"/>
      <c r="DIE93" s="4"/>
      <c r="DIF93" s="4"/>
      <c r="DIG93" s="4"/>
      <c r="DIH93" s="4"/>
      <c r="DII93" s="4"/>
      <c r="DIJ93" s="4"/>
      <c r="DIK93" s="4"/>
      <c r="DIL93" s="4"/>
      <c r="DIM93" s="4"/>
      <c r="DIN93" s="4"/>
      <c r="DIO93" s="4"/>
      <c r="DIP93" s="4"/>
      <c r="DIQ93" s="4"/>
      <c r="DIR93" s="4"/>
      <c r="DIS93" s="4"/>
      <c r="DIT93" s="4"/>
      <c r="DIU93" s="4"/>
      <c r="DIV93" s="4"/>
      <c r="DIW93" s="4"/>
      <c r="DIX93" s="4"/>
      <c r="DIY93" s="4"/>
      <c r="DIZ93" s="4"/>
      <c r="DJA93" s="4"/>
      <c r="DJB93" s="4"/>
      <c r="DJC93" s="4"/>
      <c r="DJD93" s="4"/>
      <c r="DJE93" s="4"/>
      <c r="DJF93" s="4"/>
      <c r="DJG93" s="4"/>
      <c r="DJH93" s="4"/>
      <c r="DJI93" s="4"/>
      <c r="DJJ93" s="4"/>
      <c r="DJK93" s="4"/>
      <c r="DJL93" s="4"/>
      <c r="DJM93" s="4"/>
      <c r="DJN93" s="4"/>
      <c r="DJO93" s="4"/>
      <c r="DJP93" s="4"/>
      <c r="DJQ93" s="4"/>
      <c r="DJR93" s="4"/>
      <c r="DJS93" s="4"/>
      <c r="DJT93" s="4"/>
      <c r="DJU93" s="4"/>
      <c r="DJV93" s="4"/>
      <c r="DJW93" s="4"/>
      <c r="DJX93" s="4"/>
      <c r="DJY93" s="4"/>
      <c r="DJZ93" s="4"/>
      <c r="DKA93" s="4"/>
      <c r="DKB93" s="4"/>
      <c r="DKC93" s="4"/>
      <c r="DKD93" s="4"/>
      <c r="DKE93" s="4"/>
      <c r="DKF93" s="4"/>
      <c r="DKG93" s="4"/>
      <c r="DKH93" s="4"/>
      <c r="DKI93" s="4"/>
      <c r="DKJ93" s="4"/>
      <c r="DKK93" s="4"/>
      <c r="DKL93" s="4"/>
      <c r="DKM93" s="4"/>
      <c r="DKN93" s="4"/>
      <c r="DKO93" s="4"/>
      <c r="DKP93" s="4"/>
      <c r="DKQ93" s="4"/>
      <c r="DKR93" s="4"/>
      <c r="DKS93" s="4"/>
      <c r="DKT93" s="4"/>
      <c r="DKU93" s="4"/>
      <c r="DKV93" s="4"/>
      <c r="DKW93" s="4"/>
      <c r="DKX93" s="4"/>
      <c r="DKY93" s="4"/>
      <c r="DKZ93" s="4"/>
      <c r="DLA93" s="4"/>
      <c r="DLB93" s="4"/>
      <c r="DLC93" s="4"/>
      <c r="DLD93" s="4"/>
      <c r="DLE93" s="4"/>
      <c r="DLF93" s="4"/>
      <c r="DLG93" s="4"/>
      <c r="DLH93" s="4"/>
      <c r="DLI93" s="4"/>
      <c r="DLJ93" s="4"/>
      <c r="DLK93" s="4"/>
      <c r="DLL93" s="4"/>
      <c r="DLM93" s="4"/>
      <c r="DLN93" s="4"/>
      <c r="DLO93" s="4"/>
      <c r="DLP93" s="4"/>
      <c r="DLQ93" s="4"/>
      <c r="DLR93" s="4"/>
      <c r="DLS93" s="4"/>
      <c r="DLT93" s="4"/>
      <c r="DLU93" s="4"/>
      <c r="DLV93" s="4"/>
      <c r="DLW93" s="4"/>
      <c r="DLX93" s="4"/>
      <c r="DLY93" s="4"/>
      <c r="DLZ93" s="4"/>
      <c r="DMA93" s="4"/>
      <c r="DMB93" s="4"/>
      <c r="DMC93" s="4"/>
      <c r="DMD93" s="4"/>
      <c r="DME93" s="4"/>
      <c r="DMF93" s="4"/>
      <c r="DMG93" s="4"/>
      <c r="DMH93" s="4"/>
      <c r="DMI93" s="4"/>
      <c r="DMJ93" s="4"/>
      <c r="DMK93" s="4"/>
      <c r="DML93" s="4"/>
      <c r="DMM93" s="4"/>
      <c r="DMN93" s="4"/>
      <c r="DMO93" s="4"/>
      <c r="DMP93" s="4"/>
      <c r="DMQ93" s="4"/>
      <c r="DMR93" s="4"/>
      <c r="DMS93" s="4"/>
      <c r="DMT93" s="4"/>
      <c r="DMU93" s="4"/>
      <c r="DMV93" s="4"/>
      <c r="DMW93" s="4"/>
      <c r="DMX93" s="4"/>
      <c r="DMY93" s="4"/>
      <c r="DMZ93" s="4"/>
      <c r="DNA93" s="4"/>
      <c r="DNB93" s="4"/>
      <c r="DNC93" s="4"/>
      <c r="DND93" s="4"/>
      <c r="DNE93" s="4"/>
      <c r="DNF93" s="4"/>
      <c r="DNG93" s="4"/>
      <c r="DNH93" s="4"/>
      <c r="DNI93" s="4"/>
      <c r="DNJ93" s="4"/>
      <c r="DNK93" s="4"/>
      <c r="DNL93" s="4"/>
      <c r="DNM93" s="4"/>
      <c r="DNN93" s="4"/>
      <c r="DNO93" s="4"/>
      <c r="DNP93" s="4"/>
      <c r="DNQ93" s="4"/>
      <c r="DNR93" s="4"/>
      <c r="DNS93" s="4"/>
      <c r="DNT93" s="4"/>
      <c r="DNU93" s="4"/>
      <c r="DNV93" s="4"/>
      <c r="DNW93" s="4"/>
      <c r="DNX93" s="4"/>
      <c r="DNY93" s="4"/>
      <c r="DNZ93" s="4"/>
      <c r="DOA93" s="4"/>
      <c r="DOB93" s="4"/>
      <c r="DOC93" s="4"/>
      <c r="DOD93" s="4"/>
      <c r="DOE93" s="4"/>
      <c r="DOF93" s="4"/>
      <c r="DOG93" s="4"/>
      <c r="DOH93" s="4"/>
      <c r="DOI93" s="4"/>
      <c r="DOJ93" s="4"/>
      <c r="DOK93" s="4"/>
      <c r="DOL93" s="4"/>
      <c r="DOM93" s="4"/>
      <c r="DON93" s="4"/>
      <c r="DOO93" s="4"/>
      <c r="DOP93" s="4"/>
      <c r="DOQ93" s="4"/>
      <c r="DOR93" s="4"/>
      <c r="DOS93" s="4"/>
      <c r="DOT93" s="4"/>
      <c r="DOU93" s="4"/>
      <c r="DOV93" s="4"/>
      <c r="DOW93" s="4"/>
      <c r="DOX93" s="4"/>
      <c r="DOY93" s="4"/>
      <c r="DOZ93" s="4"/>
      <c r="DPA93" s="4"/>
      <c r="DPB93" s="4"/>
      <c r="DPC93" s="4"/>
      <c r="DPD93" s="4"/>
      <c r="DPE93" s="4"/>
      <c r="DPF93" s="4"/>
      <c r="DPG93" s="4"/>
      <c r="DPH93" s="4"/>
      <c r="DPI93" s="4"/>
      <c r="DPJ93" s="4"/>
      <c r="DPK93" s="4"/>
      <c r="DPL93" s="4"/>
      <c r="DPM93" s="4"/>
      <c r="DPN93" s="4"/>
      <c r="DPO93" s="4"/>
      <c r="DPP93" s="4"/>
      <c r="DPQ93" s="4"/>
      <c r="DPR93" s="4"/>
      <c r="DPS93" s="4"/>
      <c r="DPT93" s="4"/>
      <c r="DPU93" s="4"/>
      <c r="DPV93" s="4"/>
      <c r="DPW93" s="4"/>
      <c r="DPX93" s="4"/>
      <c r="DPY93" s="4"/>
      <c r="DPZ93" s="4"/>
      <c r="DQA93" s="4"/>
      <c r="DQB93" s="4"/>
      <c r="DQC93" s="4"/>
      <c r="DQD93" s="4"/>
      <c r="DQE93" s="4"/>
      <c r="DQF93" s="4"/>
      <c r="DQG93" s="4"/>
      <c r="DQH93" s="4"/>
      <c r="DQI93" s="4"/>
      <c r="DQJ93" s="4"/>
      <c r="DQK93" s="4"/>
      <c r="DQL93" s="4"/>
      <c r="DQM93" s="4"/>
      <c r="DQN93" s="4"/>
      <c r="DQO93" s="4"/>
      <c r="DQP93" s="4"/>
      <c r="DQQ93" s="4"/>
      <c r="DQR93" s="4"/>
      <c r="DQS93" s="4"/>
      <c r="DQT93" s="4"/>
      <c r="DQU93" s="4"/>
      <c r="DQV93" s="4"/>
      <c r="DQW93" s="4"/>
      <c r="DQX93" s="4"/>
      <c r="DQY93" s="4"/>
      <c r="DQZ93" s="4"/>
      <c r="DRA93" s="4"/>
      <c r="DRB93" s="4"/>
      <c r="DRC93" s="4"/>
      <c r="DRD93" s="4"/>
      <c r="DRE93" s="4"/>
      <c r="DRF93" s="4"/>
      <c r="DRG93" s="4"/>
      <c r="DRH93" s="4"/>
      <c r="DRI93" s="4"/>
      <c r="DRJ93" s="4"/>
      <c r="DRK93" s="4"/>
      <c r="DRL93" s="4"/>
      <c r="DRM93" s="4"/>
      <c r="DRN93" s="4"/>
      <c r="DRO93" s="4"/>
      <c r="DRP93" s="4"/>
      <c r="DRQ93" s="4"/>
      <c r="DRR93" s="4"/>
      <c r="DRS93" s="4"/>
      <c r="DRT93" s="4"/>
      <c r="DRU93" s="4"/>
      <c r="DRV93" s="4"/>
      <c r="DRW93" s="4"/>
      <c r="DRX93" s="4"/>
      <c r="DRY93" s="4"/>
      <c r="DRZ93" s="4"/>
      <c r="DSA93" s="4"/>
      <c r="DSB93" s="4"/>
      <c r="DSC93" s="4"/>
      <c r="DSD93" s="4"/>
      <c r="DSE93" s="4"/>
      <c r="DSF93" s="4"/>
      <c r="DSG93" s="4"/>
      <c r="DSH93" s="4"/>
      <c r="DSI93" s="4"/>
      <c r="DSJ93" s="4"/>
      <c r="DSK93" s="4"/>
      <c r="DSL93" s="4"/>
      <c r="DSM93" s="4"/>
      <c r="DSN93" s="4"/>
      <c r="DSO93" s="4"/>
      <c r="DSP93" s="4"/>
      <c r="DSQ93" s="4"/>
      <c r="DSR93" s="4"/>
      <c r="DSS93" s="4"/>
      <c r="DST93" s="4"/>
      <c r="DSU93" s="4"/>
      <c r="DSV93" s="4"/>
      <c r="DSW93" s="4"/>
      <c r="DSX93" s="4"/>
      <c r="DSY93" s="4"/>
      <c r="DSZ93" s="4"/>
      <c r="DTA93" s="4"/>
      <c r="DTB93" s="4"/>
      <c r="DTC93" s="4"/>
      <c r="DTD93" s="4"/>
      <c r="DTE93" s="4"/>
      <c r="DTF93" s="4"/>
      <c r="DTG93" s="4"/>
      <c r="DTH93" s="4"/>
      <c r="DTI93" s="4"/>
      <c r="DTJ93" s="4"/>
      <c r="DTK93" s="4"/>
      <c r="DTL93" s="4"/>
      <c r="DTM93" s="4"/>
      <c r="DTN93" s="4"/>
      <c r="DTO93" s="4"/>
      <c r="DTP93" s="4"/>
      <c r="DTQ93" s="4"/>
      <c r="DTR93" s="4"/>
      <c r="DTS93" s="4"/>
      <c r="DTT93" s="4"/>
      <c r="DTU93" s="4"/>
      <c r="DTV93" s="4"/>
      <c r="DTW93" s="4"/>
      <c r="DTX93" s="4"/>
      <c r="DTY93" s="4"/>
      <c r="DTZ93" s="4"/>
      <c r="DUA93" s="4"/>
      <c r="DUB93" s="4"/>
      <c r="DUC93" s="4"/>
      <c r="DUD93" s="4"/>
      <c r="DUE93" s="4"/>
      <c r="DUF93" s="4"/>
      <c r="DUG93" s="4"/>
      <c r="DUH93" s="4"/>
      <c r="DUI93" s="4"/>
      <c r="DUJ93" s="4"/>
      <c r="DUK93" s="4"/>
      <c r="DUL93" s="4"/>
      <c r="DUM93" s="4"/>
      <c r="DUN93" s="4"/>
      <c r="DUO93" s="4"/>
      <c r="DUP93" s="4"/>
      <c r="DUQ93" s="4"/>
      <c r="DUR93" s="4"/>
      <c r="DUS93" s="4"/>
      <c r="DUT93" s="4"/>
      <c r="DUU93" s="4"/>
      <c r="DUV93" s="4"/>
      <c r="DUW93" s="4"/>
      <c r="DUX93" s="4"/>
      <c r="DUY93" s="4"/>
      <c r="DUZ93" s="4"/>
      <c r="DVA93" s="4"/>
      <c r="DVB93" s="4"/>
      <c r="DVC93" s="4"/>
      <c r="DVD93" s="4"/>
      <c r="DVE93" s="4"/>
      <c r="DVF93" s="4"/>
      <c r="DVG93" s="4"/>
      <c r="DVH93" s="4"/>
      <c r="DVI93" s="4"/>
      <c r="DVJ93" s="4"/>
      <c r="DVK93" s="4"/>
      <c r="DVL93" s="4"/>
      <c r="DVM93" s="4"/>
      <c r="DVN93" s="4"/>
      <c r="DVO93" s="4"/>
      <c r="DVP93" s="4"/>
      <c r="DVQ93" s="4"/>
      <c r="DVR93" s="4"/>
      <c r="DVS93" s="4"/>
      <c r="DVT93" s="4"/>
      <c r="DVU93" s="4"/>
      <c r="DVV93" s="4"/>
      <c r="DVW93" s="4"/>
      <c r="DVX93" s="4"/>
      <c r="DVY93" s="4"/>
      <c r="DVZ93" s="4"/>
      <c r="DWA93" s="4"/>
      <c r="DWB93" s="4"/>
      <c r="DWC93" s="4"/>
      <c r="DWD93" s="4"/>
      <c r="DWE93" s="4"/>
      <c r="DWF93" s="4"/>
      <c r="DWG93" s="4"/>
      <c r="DWH93" s="4"/>
      <c r="DWI93" s="4"/>
      <c r="DWJ93" s="4"/>
      <c r="DWK93" s="4"/>
      <c r="DWL93" s="4"/>
      <c r="DWM93" s="4"/>
      <c r="DWN93" s="4"/>
      <c r="DWO93" s="4"/>
      <c r="DWP93" s="4"/>
      <c r="DWQ93" s="4"/>
      <c r="DWR93" s="4"/>
      <c r="DWS93" s="4"/>
      <c r="DWT93" s="4"/>
      <c r="DWU93" s="4"/>
      <c r="DWV93" s="4"/>
      <c r="DWW93" s="4"/>
      <c r="DWX93" s="4"/>
      <c r="DWY93" s="4"/>
      <c r="DWZ93" s="4"/>
      <c r="DXA93" s="4"/>
      <c r="DXB93" s="4"/>
      <c r="DXC93" s="4"/>
      <c r="DXD93" s="4"/>
      <c r="DXE93" s="4"/>
      <c r="DXF93" s="4"/>
      <c r="DXG93" s="4"/>
      <c r="DXH93" s="4"/>
      <c r="DXI93" s="4"/>
      <c r="DXJ93" s="4"/>
      <c r="DXK93" s="4"/>
      <c r="DXL93" s="4"/>
      <c r="DXM93" s="4"/>
      <c r="DXN93" s="4"/>
      <c r="DXO93" s="4"/>
      <c r="DXP93" s="4"/>
      <c r="DXQ93" s="4"/>
      <c r="DXR93" s="4"/>
      <c r="DXS93" s="4"/>
      <c r="DXT93" s="4"/>
      <c r="DXU93" s="4"/>
      <c r="DXV93" s="4"/>
      <c r="DXW93" s="4"/>
      <c r="DXX93" s="4"/>
      <c r="DXY93" s="4"/>
      <c r="DXZ93" s="4"/>
      <c r="DYA93" s="4"/>
      <c r="DYB93" s="4"/>
      <c r="DYC93" s="4"/>
      <c r="DYD93" s="4"/>
      <c r="DYE93" s="4"/>
      <c r="DYF93" s="4"/>
      <c r="DYG93" s="4"/>
      <c r="DYH93" s="4"/>
      <c r="DYI93" s="4"/>
      <c r="DYJ93" s="4"/>
      <c r="DYK93" s="4"/>
      <c r="DYL93" s="4"/>
      <c r="DYM93" s="4"/>
      <c r="DYN93" s="4"/>
      <c r="DYO93" s="4"/>
      <c r="DYP93" s="4"/>
      <c r="DYQ93" s="4"/>
      <c r="DYR93" s="4"/>
      <c r="DYS93" s="4"/>
      <c r="DYT93" s="4"/>
      <c r="DYU93" s="4"/>
      <c r="DYV93" s="4"/>
      <c r="DYW93" s="4"/>
      <c r="DYX93" s="4"/>
      <c r="DYY93" s="4"/>
      <c r="DYZ93" s="4"/>
      <c r="DZA93" s="4"/>
      <c r="DZB93" s="4"/>
      <c r="DZC93" s="4"/>
      <c r="DZD93" s="4"/>
      <c r="DZE93" s="4"/>
      <c r="DZF93" s="4"/>
      <c r="DZG93" s="4"/>
      <c r="DZH93" s="4"/>
      <c r="DZI93" s="4"/>
      <c r="DZJ93" s="4"/>
      <c r="DZK93" s="4"/>
      <c r="DZL93" s="4"/>
      <c r="DZM93" s="4"/>
      <c r="DZN93" s="4"/>
      <c r="DZO93" s="4"/>
      <c r="DZP93" s="4"/>
      <c r="DZQ93" s="4"/>
      <c r="DZR93" s="4"/>
      <c r="DZS93" s="4"/>
      <c r="DZT93" s="4"/>
      <c r="DZU93" s="4"/>
      <c r="DZV93" s="4"/>
      <c r="DZW93" s="4"/>
      <c r="DZX93" s="4"/>
      <c r="DZY93" s="4"/>
      <c r="DZZ93" s="4"/>
      <c r="EAA93" s="4"/>
      <c r="EAB93" s="4"/>
      <c r="EAC93" s="4"/>
      <c r="EAD93" s="4"/>
      <c r="EAE93" s="4"/>
      <c r="EAF93" s="4"/>
      <c r="EAG93" s="4"/>
      <c r="EAH93" s="4"/>
      <c r="EAI93" s="4"/>
      <c r="EAJ93" s="4"/>
      <c r="EAK93" s="4"/>
      <c r="EAL93" s="4"/>
      <c r="EAM93" s="4"/>
      <c r="EAN93" s="4"/>
      <c r="EAO93" s="4"/>
      <c r="EAP93" s="4"/>
      <c r="EAQ93" s="4"/>
      <c r="EAR93" s="4"/>
      <c r="EAS93" s="4"/>
      <c r="EAT93" s="4"/>
      <c r="EAU93" s="4"/>
      <c r="EAV93" s="4"/>
      <c r="EAW93" s="4"/>
      <c r="EAX93" s="4"/>
      <c r="EAY93" s="4"/>
      <c r="EAZ93" s="4"/>
      <c r="EBA93" s="4"/>
      <c r="EBB93" s="4"/>
      <c r="EBC93" s="4"/>
      <c r="EBD93" s="4"/>
      <c r="EBE93" s="4"/>
      <c r="EBF93" s="4"/>
      <c r="EBG93" s="4"/>
      <c r="EBH93" s="4"/>
      <c r="EBI93" s="4"/>
      <c r="EBJ93" s="4"/>
      <c r="EBK93" s="4"/>
      <c r="EBL93" s="4"/>
      <c r="EBM93" s="4"/>
      <c r="EBN93" s="4"/>
      <c r="EBO93" s="4"/>
      <c r="EBP93" s="4"/>
      <c r="EBQ93" s="4"/>
      <c r="EBR93" s="4"/>
      <c r="EBS93" s="4"/>
      <c r="EBT93" s="4"/>
      <c r="EBU93" s="4"/>
      <c r="EBV93" s="4"/>
      <c r="EBW93" s="4"/>
      <c r="EBX93" s="4"/>
      <c r="EBY93" s="4"/>
      <c r="EBZ93" s="4"/>
      <c r="ECA93" s="4"/>
      <c r="ECB93" s="4"/>
      <c r="ECC93" s="4"/>
      <c r="ECD93" s="4"/>
      <c r="ECE93" s="4"/>
      <c r="ECF93" s="4"/>
      <c r="ECG93" s="4"/>
      <c r="ECH93" s="4"/>
      <c r="ECI93" s="4"/>
      <c r="ECJ93" s="4"/>
      <c r="ECK93" s="4"/>
      <c r="ECL93" s="4"/>
      <c r="ECM93" s="4"/>
      <c r="ECN93" s="4"/>
      <c r="ECO93" s="4"/>
      <c r="ECP93" s="4"/>
      <c r="ECQ93" s="4"/>
      <c r="ECR93" s="4"/>
      <c r="ECS93" s="4"/>
      <c r="ECT93" s="4"/>
      <c r="ECU93" s="4"/>
      <c r="ECV93" s="4"/>
      <c r="ECW93" s="4"/>
      <c r="ECX93" s="4"/>
      <c r="ECY93" s="4"/>
      <c r="ECZ93" s="4"/>
      <c r="EDA93" s="4"/>
      <c r="EDB93" s="4"/>
      <c r="EDC93" s="4"/>
      <c r="EDD93" s="4"/>
      <c r="EDE93" s="4"/>
      <c r="EDF93" s="4"/>
      <c r="EDG93" s="4"/>
      <c r="EDH93" s="4"/>
      <c r="EDI93" s="4"/>
      <c r="EDJ93" s="4"/>
      <c r="EDK93" s="4"/>
      <c r="EDL93" s="4"/>
      <c r="EDM93" s="4"/>
      <c r="EDN93" s="4"/>
      <c r="EDO93" s="4"/>
      <c r="EDP93" s="4"/>
      <c r="EDQ93" s="4"/>
      <c r="EDR93" s="4"/>
      <c r="EDS93" s="4"/>
      <c r="EDT93" s="4"/>
      <c r="EDU93" s="4"/>
      <c r="EDV93" s="4"/>
      <c r="EDW93" s="4"/>
      <c r="EDX93" s="4"/>
      <c r="EDY93" s="4"/>
      <c r="EDZ93" s="4"/>
      <c r="EEA93" s="4"/>
      <c r="EEB93" s="4"/>
      <c r="EEC93" s="4"/>
      <c r="EED93" s="4"/>
      <c r="EEE93" s="4"/>
      <c r="EEF93" s="4"/>
      <c r="EEG93" s="4"/>
      <c r="EEH93" s="4"/>
      <c r="EEI93" s="4"/>
      <c r="EEJ93" s="4"/>
      <c r="EEK93" s="4"/>
      <c r="EEL93" s="4"/>
      <c r="EEM93" s="4"/>
      <c r="EEN93" s="4"/>
      <c r="EEO93" s="4"/>
      <c r="EEP93" s="4"/>
      <c r="EEQ93" s="4"/>
      <c r="EER93" s="4"/>
      <c r="EES93" s="4"/>
      <c r="EET93" s="4"/>
      <c r="EEU93" s="4"/>
      <c r="EEV93" s="4"/>
      <c r="EEW93" s="4"/>
      <c r="EEX93" s="4"/>
      <c r="EEY93" s="4"/>
      <c r="EEZ93" s="4"/>
      <c r="EFA93" s="4"/>
      <c r="EFB93" s="4"/>
      <c r="EFC93" s="4"/>
      <c r="EFD93" s="4"/>
      <c r="EFE93" s="4"/>
      <c r="EFF93" s="4"/>
      <c r="EFG93" s="4"/>
      <c r="EFH93" s="4"/>
      <c r="EFI93" s="4"/>
      <c r="EFJ93" s="4"/>
      <c r="EFK93" s="4"/>
      <c r="EFL93" s="4"/>
      <c r="EFM93" s="4"/>
      <c r="EFN93" s="4"/>
      <c r="EFO93" s="4"/>
      <c r="EFP93" s="4"/>
      <c r="EFQ93" s="4"/>
      <c r="EFR93" s="4"/>
      <c r="EFS93" s="4"/>
      <c r="EFT93" s="4"/>
      <c r="EFU93" s="4"/>
      <c r="EFV93" s="4"/>
      <c r="EFW93" s="4"/>
      <c r="EFX93" s="4"/>
      <c r="EFY93" s="4"/>
      <c r="EFZ93" s="4"/>
      <c r="EGA93" s="4"/>
      <c r="EGB93" s="4"/>
      <c r="EGC93" s="4"/>
      <c r="EGD93" s="4"/>
      <c r="EGE93" s="4"/>
      <c r="EGF93" s="4"/>
      <c r="EGG93" s="4"/>
      <c r="EGH93" s="4"/>
      <c r="EGI93" s="4"/>
      <c r="EGJ93" s="4"/>
      <c r="EGK93" s="4"/>
      <c r="EGL93" s="4"/>
      <c r="EGM93" s="4"/>
      <c r="EGN93" s="4"/>
      <c r="EGO93" s="4"/>
      <c r="EGP93" s="4"/>
      <c r="EGQ93" s="4"/>
      <c r="EGR93" s="4"/>
      <c r="EGS93" s="4"/>
      <c r="EGT93" s="4"/>
      <c r="EGU93" s="4"/>
      <c r="EGV93" s="4"/>
      <c r="EGW93" s="4"/>
      <c r="EGX93" s="4"/>
      <c r="EGY93" s="4"/>
      <c r="EGZ93" s="4"/>
      <c r="EHA93" s="4"/>
      <c r="EHB93" s="4"/>
      <c r="EHC93" s="4"/>
      <c r="EHD93" s="4"/>
      <c r="EHE93" s="4"/>
      <c r="EHF93" s="4"/>
      <c r="EHG93" s="4"/>
      <c r="EHH93" s="4"/>
      <c r="EHI93" s="4"/>
      <c r="EHJ93" s="4"/>
      <c r="EHK93" s="4"/>
      <c r="EHL93" s="4"/>
      <c r="EHM93" s="4"/>
      <c r="EHN93" s="4"/>
      <c r="EHO93" s="4"/>
      <c r="EHP93" s="4"/>
      <c r="EHQ93" s="4"/>
      <c r="EHR93" s="4"/>
      <c r="EHS93" s="4"/>
      <c r="EHT93" s="4"/>
      <c r="EHU93" s="4"/>
      <c r="EHV93" s="4"/>
      <c r="EHW93" s="4"/>
      <c r="EHX93" s="4"/>
      <c r="EHY93" s="4"/>
      <c r="EHZ93" s="4"/>
      <c r="EIA93" s="4"/>
      <c r="EIB93" s="4"/>
      <c r="EIC93" s="4"/>
      <c r="EID93" s="4"/>
      <c r="EIE93" s="4"/>
      <c r="EIF93" s="4"/>
      <c r="EIG93" s="4"/>
      <c r="EIH93" s="4"/>
      <c r="EII93" s="4"/>
      <c r="EIJ93" s="4"/>
      <c r="EIK93" s="4"/>
      <c r="EIL93" s="4"/>
      <c r="EIM93" s="4"/>
      <c r="EIN93" s="4"/>
      <c r="EIO93" s="4"/>
      <c r="EIP93" s="4"/>
      <c r="EIQ93" s="4"/>
      <c r="EIR93" s="4"/>
      <c r="EIS93" s="4"/>
      <c r="EIT93" s="4"/>
      <c r="EIU93" s="4"/>
      <c r="EIV93" s="4"/>
      <c r="EIW93" s="4"/>
      <c r="EIX93" s="4"/>
      <c r="EIY93" s="4"/>
      <c r="EIZ93" s="4"/>
      <c r="EJA93" s="4"/>
      <c r="EJB93" s="4"/>
      <c r="EJC93" s="4"/>
      <c r="EJD93" s="4"/>
      <c r="EJE93" s="4"/>
      <c r="EJF93" s="4"/>
      <c r="EJG93" s="4"/>
      <c r="EJH93" s="4"/>
      <c r="EJI93" s="4"/>
      <c r="EJJ93" s="4"/>
      <c r="EJK93" s="4"/>
      <c r="EJL93" s="4"/>
      <c r="EJM93" s="4"/>
      <c r="EJN93" s="4"/>
      <c r="EJO93" s="4"/>
      <c r="EJP93" s="4"/>
      <c r="EJQ93" s="4"/>
      <c r="EJR93" s="4"/>
      <c r="EJS93" s="4"/>
      <c r="EJT93" s="4"/>
      <c r="EJU93" s="4"/>
      <c r="EJV93" s="4"/>
      <c r="EJW93" s="4"/>
      <c r="EJX93" s="4"/>
      <c r="EJY93" s="4"/>
      <c r="EJZ93" s="4"/>
      <c r="EKA93" s="4"/>
      <c r="EKB93" s="4"/>
      <c r="EKC93" s="4"/>
      <c r="EKD93" s="4"/>
      <c r="EKE93" s="4"/>
      <c r="EKF93" s="4"/>
      <c r="EKG93" s="4"/>
      <c r="EKH93" s="4"/>
      <c r="EKI93" s="4"/>
      <c r="EKJ93" s="4"/>
      <c r="EKK93" s="4"/>
      <c r="EKL93" s="4"/>
      <c r="EKM93" s="4"/>
      <c r="EKN93" s="4"/>
      <c r="EKO93" s="4"/>
      <c r="EKP93" s="4"/>
      <c r="EKQ93" s="4"/>
      <c r="EKR93" s="4"/>
      <c r="EKS93" s="4"/>
      <c r="EKT93" s="4"/>
      <c r="EKU93" s="4"/>
      <c r="EKV93" s="4"/>
      <c r="EKW93" s="4"/>
      <c r="EKX93" s="4"/>
      <c r="EKY93" s="4"/>
      <c r="EKZ93" s="4"/>
      <c r="ELA93" s="4"/>
      <c r="ELB93" s="4"/>
      <c r="ELC93" s="4"/>
      <c r="ELD93" s="4"/>
      <c r="ELE93" s="4"/>
      <c r="ELF93" s="4"/>
      <c r="ELG93" s="4"/>
      <c r="ELH93" s="4"/>
      <c r="ELI93" s="4"/>
      <c r="ELJ93" s="4"/>
      <c r="ELK93" s="4"/>
      <c r="ELL93" s="4"/>
      <c r="ELM93" s="4"/>
      <c r="ELN93" s="4"/>
      <c r="ELO93" s="4"/>
      <c r="ELP93" s="4"/>
      <c r="ELQ93" s="4"/>
      <c r="ELR93" s="4"/>
      <c r="ELS93" s="4"/>
      <c r="ELT93" s="4"/>
      <c r="ELU93" s="4"/>
      <c r="ELV93" s="4"/>
      <c r="ELW93" s="4"/>
      <c r="ELX93" s="4"/>
      <c r="ELY93" s="4"/>
      <c r="ELZ93" s="4"/>
      <c r="EMA93" s="4"/>
      <c r="EMB93" s="4"/>
      <c r="EMC93" s="4"/>
      <c r="EMD93" s="4"/>
      <c r="EME93" s="4"/>
      <c r="EMF93" s="4"/>
      <c r="EMG93" s="4"/>
      <c r="EMH93" s="4"/>
      <c r="EMI93" s="4"/>
      <c r="EMJ93" s="4"/>
      <c r="EMK93" s="4"/>
      <c r="EML93" s="4"/>
      <c r="EMM93" s="4"/>
      <c r="EMN93" s="4"/>
      <c r="EMO93" s="4"/>
      <c r="EMP93" s="4"/>
      <c r="EMQ93" s="4"/>
      <c r="EMR93" s="4"/>
      <c r="EMS93" s="4"/>
      <c r="EMT93" s="4"/>
      <c r="EMU93" s="4"/>
      <c r="EMV93" s="4"/>
      <c r="EMW93" s="4"/>
      <c r="EMX93" s="4"/>
      <c r="EMY93" s="4"/>
      <c r="EMZ93" s="4"/>
      <c r="ENA93" s="4"/>
      <c r="ENB93" s="4"/>
      <c r="ENC93" s="4"/>
      <c r="END93" s="4"/>
      <c r="ENE93" s="4"/>
      <c r="ENF93" s="4"/>
      <c r="ENG93" s="4"/>
      <c r="ENH93" s="4"/>
      <c r="ENI93" s="4"/>
      <c r="ENJ93" s="4"/>
      <c r="ENK93" s="4"/>
      <c r="ENL93" s="4"/>
      <c r="ENM93" s="4"/>
      <c r="ENN93" s="4"/>
      <c r="ENO93" s="4"/>
      <c r="ENP93" s="4"/>
      <c r="ENQ93" s="4"/>
      <c r="ENR93" s="4"/>
      <c r="ENS93" s="4"/>
      <c r="ENT93" s="4"/>
      <c r="ENU93" s="4"/>
      <c r="ENV93" s="4"/>
      <c r="ENW93" s="4"/>
      <c r="ENX93" s="4"/>
      <c r="ENY93" s="4"/>
      <c r="ENZ93" s="4"/>
      <c r="EOA93" s="4"/>
      <c r="EOB93" s="4"/>
      <c r="EOC93" s="4"/>
      <c r="EOD93" s="4"/>
      <c r="EOE93" s="4"/>
      <c r="EOF93" s="4"/>
      <c r="EOG93" s="4"/>
      <c r="EOH93" s="4"/>
      <c r="EOI93" s="4"/>
      <c r="EOJ93" s="4"/>
      <c r="EOK93" s="4"/>
      <c r="EOL93" s="4"/>
      <c r="EOM93" s="4"/>
      <c r="EON93" s="4"/>
      <c r="EOO93" s="4"/>
      <c r="EOP93" s="4"/>
      <c r="EOQ93" s="4"/>
      <c r="EOR93" s="4"/>
      <c r="EOS93" s="4"/>
      <c r="EOT93" s="4"/>
      <c r="EOU93" s="4"/>
      <c r="EOV93" s="4"/>
      <c r="EOW93" s="4"/>
      <c r="EOX93" s="4"/>
      <c r="EOY93" s="4"/>
      <c r="EOZ93" s="4"/>
      <c r="EPA93" s="4"/>
      <c r="EPB93" s="4"/>
      <c r="EPC93" s="4"/>
      <c r="EPD93" s="4"/>
      <c r="EPE93" s="4"/>
      <c r="EPF93" s="4"/>
      <c r="EPG93" s="4"/>
      <c r="EPH93" s="4"/>
      <c r="EPI93" s="4"/>
      <c r="EPJ93" s="4"/>
      <c r="EPK93" s="4"/>
      <c r="EPL93" s="4"/>
      <c r="EPM93" s="4"/>
      <c r="EPN93" s="4"/>
      <c r="EPO93" s="4"/>
      <c r="EPP93" s="4"/>
      <c r="EPQ93" s="4"/>
      <c r="EPR93" s="4"/>
      <c r="EPS93" s="4"/>
      <c r="EPT93" s="4"/>
      <c r="EPU93" s="4"/>
      <c r="EPV93" s="4"/>
      <c r="EPW93" s="4"/>
      <c r="EPX93" s="4"/>
      <c r="EPY93" s="4"/>
      <c r="EPZ93" s="4"/>
      <c r="EQA93" s="4"/>
      <c r="EQB93" s="4"/>
      <c r="EQC93" s="4"/>
      <c r="EQD93" s="4"/>
      <c r="EQE93" s="4"/>
      <c r="EQF93" s="4"/>
      <c r="EQG93" s="4"/>
      <c r="EQH93" s="4"/>
      <c r="EQI93" s="4"/>
      <c r="EQJ93" s="4"/>
      <c r="EQK93" s="4"/>
      <c r="EQL93" s="4"/>
      <c r="EQM93" s="4"/>
      <c r="EQN93" s="4"/>
      <c r="EQO93" s="4"/>
      <c r="EQP93" s="4"/>
      <c r="EQQ93" s="4"/>
      <c r="EQR93" s="4"/>
      <c r="EQS93" s="4"/>
      <c r="EQT93" s="4"/>
      <c r="EQU93" s="4"/>
      <c r="EQV93" s="4"/>
      <c r="EQW93" s="4"/>
      <c r="EQX93" s="4"/>
      <c r="EQY93" s="4"/>
      <c r="EQZ93" s="4"/>
      <c r="ERA93" s="4"/>
      <c r="ERB93" s="4"/>
      <c r="ERC93" s="4"/>
      <c r="ERD93" s="4"/>
      <c r="ERE93" s="4"/>
      <c r="ERF93" s="4"/>
      <c r="ERG93" s="4"/>
      <c r="ERH93" s="4"/>
      <c r="ERI93" s="4"/>
      <c r="ERJ93" s="4"/>
      <c r="ERK93" s="4"/>
      <c r="ERL93" s="4"/>
      <c r="ERM93" s="4"/>
      <c r="ERN93" s="4"/>
      <c r="ERO93" s="4"/>
      <c r="ERP93" s="4"/>
      <c r="ERQ93" s="4"/>
      <c r="ERR93" s="4"/>
      <c r="ERS93" s="4"/>
      <c r="ERT93" s="4"/>
      <c r="ERU93" s="4"/>
      <c r="ERV93" s="4"/>
      <c r="ERW93" s="4"/>
      <c r="ERX93" s="4"/>
      <c r="ERY93" s="4"/>
      <c r="ERZ93" s="4"/>
      <c r="ESA93" s="4"/>
      <c r="ESB93" s="4"/>
      <c r="ESC93" s="4"/>
      <c r="ESD93" s="4"/>
      <c r="ESE93" s="4"/>
      <c r="ESF93" s="4"/>
      <c r="ESG93" s="4"/>
      <c r="ESH93" s="4"/>
      <c r="ESI93" s="4"/>
      <c r="ESJ93" s="4"/>
      <c r="ESK93" s="4"/>
      <c r="ESL93" s="4"/>
      <c r="ESM93" s="4"/>
      <c r="ESN93" s="4"/>
      <c r="ESO93" s="4"/>
      <c r="ESP93" s="4"/>
      <c r="ESQ93" s="4"/>
      <c r="ESR93" s="4"/>
      <c r="ESS93" s="4"/>
      <c r="EST93" s="4"/>
      <c r="ESU93" s="4"/>
      <c r="ESV93" s="4"/>
      <c r="ESW93" s="4"/>
      <c r="ESX93" s="4"/>
      <c r="ESY93" s="4"/>
      <c r="ESZ93" s="4"/>
      <c r="ETA93" s="4"/>
      <c r="ETB93" s="4"/>
      <c r="ETC93" s="4"/>
      <c r="ETD93" s="4"/>
      <c r="ETE93" s="4"/>
      <c r="ETF93" s="4"/>
      <c r="ETG93" s="4"/>
      <c r="ETH93" s="4"/>
      <c r="ETI93" s="4"/>
      <c r="ETJ93" s="4"/>
      <c r="ETK93" s="4"/>
      <c r="ETL93" s="4"/>
      <c r="ETM93" s="4"/>
      <c r="ETN93" s="4"/>
      <c r="ETO93" s="4"/>
      <c r="ETP93" s="4"/>
      <c r="ETQ93" s="4"/>
      <c r="ETR93" s="4"/>
      <c r="ETS93" s="4"/>
      <c r="ETT93" s="4"/>
      <c r="ETU93" s="4"/>
      <c r="ETV93" s="4"/>
      <c r="ETW93" s="4"/>
      <c r="ETX93" s="4"/>
      <c r="ETY93" s="4"/>
      <c r="ETZ93" s="4"/>
      <c r="EUA93" s="4"/>
      <c r="EUB93" s="4"/>
      <c r="EUC93" s="4"/>
      <c r="EUD93" s="4"/>
      <c r="EUE93" s="4"/>
      <c r="EUF93" s="4"/>
      <c r="EUG93" s="4"/>
      <c r="EUH93" s="4"/>
      <c r="EUI93" s="4"/>
      <c r="EUJ93" s="4"/>
      <c r="EUK93" s="4"/>
      <c r="EUL93" s="4"/>
      <c r="EUM93" s="4"/>
      <c r="EUN93" s="4"/>
      <c r="EUO93" s="4"/>
      <c r="EUP93" s="4"/>
      <c r="EUQ93" s="4"/>
      <c r="EUR93" s="4"/>
      <c r="EUS93" s="4"/>
      <c r="EUT93" s="4"/>
      <c r="EUU93" s="4"/>
      <c r="EUV93" s="4"/>
      <c r="EUW93" s="4"/>
      <c r="EUX93" s="4"/>
      <c r="EUY93" s="4"/>
      <c r="EUZ93" s="4"/>
      <c r="EVA93" s="4"/>
      <c r="EVB93" s="4"/>
      <c r="EVC93" s="4"/>
      <c r="EVD93" s="4"/>
      <c r="EVE93" s="4"/>
      <c r="EVF93" s="4"/>
      <c r="EVG93" s="4"/>
      <c r="EVH93" s="4"/>
      <c r="EVI93" s="4"/>
      <c r="EVJ93" s="4"/>
      <c r="EVK93" s="4"/>
      <c r="EVL93" s="4"/>
      <c r="EVM93" s="4"/>
      <c r="EVN93" s="4"/>
      <c r="EVO93" s="4"/>
      <c r="EVP93" s="4"/>
      <c r="EVQ93" s="4"/>
      <c r="EVR93" s="4"/>
      <c r="EVS93" s="4"/>
      <c r="EVT93" s="4"/>
      <c r="EVU93" s="4"/>
      <c r="EVV93" s="4"/>
      <c r="EVW93" s="4"/>
      <c r="EVX93" s="4"/>
      <c r="EVY93" s="4"/>
      <c r="EVZ93" s="4"/>
      <c r="EWA93" s="4"/>
      <c r="EWB93" s="4"/>
      <c r="EWC93" s="4"/>
      <c r="EWD93" s="4"/>
      <c r="EWE93" s="4"/>
      <c r="EWF93" s="4"/>
      <c r="EWG93" s="4"/>
      <c r="EWH93" s="4"/>
      <c r="EWI93" s="4"/>
      <c r="EWJ93" s="4"/>
      <c r="EWK93" s="4"/>
      <c r="EWL93" s="4"/>
      <c r="EWM93" s="4"/>
      <c r="EWN93" s="4"/>
      <c r="EWO93" s="4"/>
      <c r="EWP93" s="4"/>
      <c r="EWQ93" s="4"/>
      <c r="EWR93" s="4"/>
      <c r="EWS93" s="4"/>
      <c r="EWT93" s="4"/>
      <c r="EWU93" s="4"/>
      <c r="EWV93" s="4"/>
      <c r="EWW93" s="4"/>
      <c r="EWX93" s="4"/>
      <c r="EWY93" s="4"/>
      <c r="EWZ93" s="4"/>
      <c r="EXA93" s="4"/>
      <c r="EXB93" s="4"/>
      <c r="EXC93" s="4"/>
      <c r="EXD93" s="4"/>
      <c r="EXE93" s="4"/>
      <c r="EXF93" s="4"/>
      <c r="EXG93" s="4"/>
      <c r="EXH93" s="4"/>
      <c r="EXI93" s="4"/>
      <c r="EXJ93" s="4"/>
      <c r="EXK93" s="4"/>
      <c r="EXL93" s="4"/>
      <c r="EXM93" s="4"/>
      <c r="EXN93" s="4"/>
      <c r="EXO93" s="4"/>
      <c r="EXP93" s="4"/>
      <c r="EXQ93" s="4"/>
      <c r="EXR93" s="4"/>
      <c r="EXS93" s="4"/>
      <c r="EXT93" s="4"/>
      <c r="EXU93" s="4"/>
      <c r="EXV93" s="4"/>
      <c r="EXW93" s="4"/>
      <c r="EXX93" s="4"/>
      <c r="EXY93" s="4"/>
      <c r="EXZ93" s="4"/>
      <c r="EYA93" s="4"/>
      <c r="EYB93" s="4"/>
      <c r="EYC93" s="4"/>
      <c r="EYD93" s="4"/>
      <c r="EYE93" s="4"/>
      <c r="EYF93" s="4"/>
      <c r="EYG93" s="4"/>
      <c r="EYH93" s="4"/>
      <c r="EYI93" s="4"/>
      <c r="EYJ93" s="4"/>
      <c r="EYK93" s="4"/>
      <c r="EYL93" s="4"/>
      <c r="EYM93" s="4"/>
      <c r="EYN93" s="4"/>
      <c r="EYO93" s="4"/>
      <c r="EYP93" s="4"/>
      <c r="EYQ93" s="4"/>
      <c r="EYR93" s="4"/>
      <c r="EYS93" s="4"/>
      <c r="EYT93" s="4"/>
      <c r="EYU93" s="4"/>
      <c r="EYV93" s="4"/>
      <c r="EYW93" s="4"/>
      <c r="EYX93" s="4"/>
      <c r="EYY93" s="4"/>
      <c r="EYZ93" s="4"/>
      <c r="EZA93" s="4"/>
      <c r="EZB93" s="4"/>
      <c r="EZC93" s="4"/>
      <c r="EZD93" s="4"/>
      <c r="EZE93" s="4"/>
      <c r="EZF93" s="4"/>
      <c r="EZG93" s="4"/>
      <c r="EZH93" s="4"/>
      <c r="EZI93" s="4"/>
      <c r="EZJ93" s="4"/>
      <c r="EZK93" s="4"/>
      <c r="EZL93" s="4"/>
      <c r="EZM93" s="4"/>
      <c r="EZN93" s="4"/>
      <c r="EZO93" s="4"/>
      <c r="EZP93" s="4"/>
      <c r="EZQ93" s="4"/>
      <c r="EZR93" s="4"/>
      <c r="EZS93" s="4"/>
      <c r="EZT93" s="4"/>
      <c r="EZU93" s="4"/>
      <c r="EZV93" s="4"/>
      <c r="EZW93" s="4"/>
      <c r="EZX93" s="4"/>
      <c r="EZY93" s="4"/>
      <c r="EZZ93" s="4"/>
      <c r="FAA93" s="4"/>
      <c r="FAB93" s="4"/>
      <c r="FAC93" s="4"/>
      <c r="FAD93" s="4"/>
      <c r="FAE93" s="4"/>
      <c r="FAF93" s="4"/>
      <c r="FAG93" s="4"/>
      <c r="FAH93" s="4"/>
      <c r="FAI93" s="4"/>
      <c r="FAJ93" s="4"/>
      <c r="FAK93" s="4"/>
      <c r="FAL93" s="4"/>
      <c r="FAM93" s="4"/>
      <c r="FAN93" s="4"/>
      <c r="FAO93" s="4"/>
      <c r="FAP93" s="4"/>
      <c r="FAQ93" s="4"/>
      <c r="FAR93" s="4"/>
      <c r="FAS93" s="4"/>
      <c r="FAT93" s="4"/>
      <c r="FAU93" s="4"/>
      <c r="FAV93" s="4"/>
      <c r="FAW93" s="4"/>
      <c r="FAX93" s="4"/>
      <c r="FAY93" s="4"/>
      <c r="FAZ93" s="4"/>
      <c r="FBA93" s="4"/>
      <c r="FBB93" s="4"/>
      <c r="FBC93" s="4"/>
      <c r="FBD93" s="4"/>
      <c r="FBE93" s="4"/>
      <c r="FBF93" s="4"/>
      <c r="FBG93" s="4"/>
      <c r="FBH93" s="4"/>
      <c r="FBI93" s="4"/>
      <c r="FBJ93" s="4"/>
      <c r="FBK93" s="4"/>
      <c r="FBL93" s="4"/>
      <c r="FBM93" s="4"/>
      <c r="FBN93" s="4"/>
      <c r="FBO93" s="4"/>
      <c r="FBP93" s="4"/>
      <c r="FBQ93" s="4"/>
      <c r="FBR93" s="4"/>
      <c r="FBS93" s="4"/>
      <c r="FBT93" s="4"/>
      <c r="FBU93" s="4"/>
      <c r="FBV93" s="4"/>
      <c r="FBW93" s="4"/>
      <c r="FBX93" s="4"/>
      <c r="FBY93" s="4"/>
      <c r="FBZ93" s="4"/>
      <c r="FCA93" s="4"/>
      <c r="FCB93" s="4"/>
      <c r="FCC93" s="4"/>
      <c r="FCD93" s="4"/>
      <c r="FCE93" s="4"/>
      <c r="FCF93" s="4"/>
      <c r="FCG93" s="4"/>
      <c r="FCH93" s="4"/>
      <c r="FCI93" s="4"/>
      <c r="FCJ93" s="4"/>
      <c r="FCK93" s="4"/>
      <c r="FCL93" s="4"/>
      <c r="FCM93" s="4"/>
      <c r="FCN93" s="4"/>
      <c r="FCO93" s="4"/>
      <c r="FCP93" s="4"/>
      <c r="FCQ93" s="4"/>
      <c r="FCR93" s="4"/>
      <c r="FCS93" s="4"/>
      <c r="FCT93" s="4"/>
      <c r="FCU93" s="4"/>
      <c r="FCV93" s="4"/>
      <c r="FCW93" s="4"/>
      <c r="FCX93" s="4"/>
      <c r="FCY93" s="4"/>
      <c r="FCZ93" s="4"/>
      <c r="FDA93" s="4"/>
      <c r="FDB93" s="4"/>
      <c r="FDC93" s="4"/>
      <c r="FDD93" s="4"/>
      <c r="FDE93" s="4"/>
      <c r="FDF93" s="4"/>
      <c r="FDG93" s="4"/>
      <c r="FDH93" s="4"/>
      <c r="FDI93" s="4"/>
      <c r="FDJ93" s="4"/>
      <c r="FDK93" s="4"/>
      <c r="FDL93" s="4"/>
      <c r="FDM93" s="4"/>
      <c r="FDN93" s="4"/>
      <c r="FDO93" s="4"/>
      <c r="FDP93" s="4"/>
      <c r="FDQ93" s="4"/>
      <c r="FDR93" s="4"/>
      <c r="FDS93" s="4"/>
      <c r="FDT93" s="4"/>
      <c r="FDU93" s="4"/>
      <c r="FDV93" s="4"/>
      <c r="FDW93" s="4"/>
      <c r="FDX93" s="4"/>
      <c r="FDY93" s="4"/>
      <c r="FDZ93" s="4"/>
      <c r="FEA93" s="4"/>
      <c r="FEB93" s="4"/>
      <c r="FEC93" s="4"/>
      <c r="FED93" s="4"/>
      <c r="FEE93" s="4"/>
      <c r="FEF93" s="4"/>
      <c r="FEG93" s="4"/>
      <c r="FEH93" s="4"/>
      <c r="FEI93" s="4"/>
      <c r="FEJ93" s="4"/>
      <c r="FEK93" s="4"/>
      <c r="FEL93" s="4"/>
      <c r="FEM93" s="4"/>
      <c r="FEN93" s="4"/>
      <c r="FEO93" s="4"/>
      <c r="FEP93" s="4"/>
      <c r="FEQ93" s="4"/>
      <c r="FER93" s="4"/>
      <c r="FES93" s="4"/>
      <c r="FET93" s="4"/>
      <c r="FEU93" s="4"/>
      <c r="FEV93" s="4"/>
      <c r="FEW93" s="4"/>
      <c r="FEX93" s="4"/>
      <c r="FEY93" s="4"/>
      <c r="FEZ93" s="4"/>
      <c r="FFA93" s="4"/>
      <c r="FFB93" s="4"/>
      <c r="FFC93" s="4"/>
      <c r="FFD93" s="4"/>
      <c r="FFE93" s="4"/>
      <c r="FFF93" s="4"/>
      <c r="FFG93" s="4"/>
      <c r="FFH93" s="4"/>
      <c r="FFI93" s="4"/>
      <c r="FFJ93" s="4"/>
      <c r="FFK93" s="4"/>
      <c r="FFL93" s="4"/>
      <c r="FFM93" s="4"/>
      <c r="FFN93" s="4"/>
      <c r="FFO93" s="4"/>
      <c r="FFP93" s="4"/>
      <c r="FFQ93" s="4"/>
      <c r="FFR93" s="4"/>
      <c r="FFS93" s="4"/>
      <c r="FFT93" s="4"/>
      <c r="FFU93" s="4"/>
      <c r="FFV93" s="4"/>
      <c r="FFW93" s="4"/>
      <c r="FFX93" s="4"/>
      <c r="FFY93" s="4"/>
      <c r="FFZ93" s="4"/>
      <c r="FGA93" s="4"/>
      <c r="FGB93" s="4"/>
      <c r="FGC93" s="4"/>
      <c r="FGD93" s="4"/>
      <c r="FGE93" s="4"/>
      <c r="FGF93" s="4"/>
      <c r="FGG93" s="4"/>
      <c r="FGH93" s="4"/>
      <c r="FGI93" s="4"/>
      <c r="FGJ93" s="4"/>
      <c r="FGK93" s="4"/>
      <c r="FGL93" s="4"/>
      <c r="FGM93" s="4"/>
      <c r="FGN93" s="4"/>
      <c r="FGO93" s="4"/>
      <c r="FGP93" s="4"/>
      <c r="FGQ93" s="4"/>
      <c r="FGR93" s="4"/>
      <c r="FGS93" s="4"/>
      <c r="FGT93" s="4"/>
      <c r="FGU93" s="4"/>
      <c r="FGV93" s="4"/>
      <c r="FGW93" s="4"/>
      <c r="FGX93" s="4"/>
      <c r="FGY93" s="4"/>
      <c r="FGZ93" s="4"/>
      <c r="FHA93" s="4"/>
      <c r="FHB93" s="4"/>
      <c r="FHC93" s="4"/>
      <c r="FHD93" s="4"/>
      <c r="FHE93" s="4"/>
      <c r="FHF93" s="4"/>
      <c r="FHG93" s="4"/>
      <c r="FHH93" s="4"/>
      <c r="FHI93" s="4"/>
      <c r="FHJ93" s="4"/>
      <c r="FHK93" s="4"/>
      <c r="FHL93" s="4"/>
      <c r="FHM93" s="4"/>
      <c r="FHN93" s="4"/>
      <c r="FHO93" s="4"/>
      <c r="FHP93" s="4"/>
      <c r="FHQ93" s="4"/>
      <c r="FHR93" s="4"/>
      <c r="FHS93" s="4"/>
      <c r="FHT93" s="4"/>
      <c r="FHU93" s="4"/>
      <c r="FHV93" s="4"/>
      <c r="FHW93" s="4"/>
      <c r="FHX93" s="4"/>
      <c r="FHY93" s="4"/>
      <c r="FHZ93" s="4"/>
      <c r="FIA93" s="4"/>
      <c r="FIB93" s="4"/>
      <c r="FIC93" s="4"/>
      <c r="FID93" s="4"/>
      <c r="FIE93" s="4"/>
      <c r="FIF93" s="4"/>
      <c r="FIG93" s="4"/>
      <c r="FIH93" s="4"/>
      <c r="FII93" s="4"/>
      <c r="FIJ93" s="4"/>
      <c r="FIK93" s="4"/>
      <c r="FIL93" s="4"/>
      <c r="FIM93" s="4"/>
      <c r="FIN93" s="4"/>
      <c r="FIO93" s="4"/>
      <c r="FIP93" s="4"/>
      <c r="FIQ93" s="4"/>
      <c r="FIR93" s="4"/>
      <c r="FIS93" s="4"/>
      <c r="FIT93" s="4"/>
      <c r="FIU93" s="4"/>
      <c r="FIV93" s="4"/>
      <c r="FIW93" s="4"/>
      <c r="FIX93" s="4"/>
      <c r="FIY93" s="4"/>
      <c r="FIZ93" s="4"/>
      <c r="FJA93" s="4"/>
      <c r="FJB93" s="4"/>
      <c r="FJC93" s="4"/>
      <c r="FJD93" s="4"/>
      <c r="FJE93" s="4"/>
      <c r="FJF93" s="4"/>
      <c r="FJG93" s="4"/>
      <c r="FJH93" s="4"/>
      <c r="FJI93" s="4"/>
      <c r="FJJ93" s="4"/>
      <c r="FJK93" s="4"/>
      <c r="FJL93" s="4"/>
      <c r="FJM93" s="4"/>
      <c r="FJN93" s="4"/>
      <c r="FJO93" s="4"/>
      <c r="FJP93" s="4"/>
      <c r="FJQ93" s="4"/>
      <c r="FJR93" s="4"/>
      <c r="FJS93" s="4"/>
      <c r="FJT93" s="4"/>
      <c r="FJU93" s="4"/>
      <c r="FJV93" s="4"/>
      <c r="FJW93" s="4"/>
      <c r="FJX93" s="4"/>
      <c r="FJY93" s="4"/>
      <c r="FJZ93" s="4"/>
      <c r="FKA93" s="4"/>
      <c r="FKB93" s="4"/>
      <c r="FKC93" s="4"/>
      <c r="FKD93" s="4"/>
      <c r="FKE93" s="4"/>
      <c r="FKF93" s="4"/>
      <c r="FKG93" s="4"/>
      <c r="FKH93" s="4"/>
      <c r="FKI93" s="4"/>
      <c r="FKJ93" s="4"/>
      <c r="FKK93" s="4"/>
      <c r="FKL93" s="4"/>
      <c r="FKM93" s="4"/>
      <c r="FKN93" s="4"/>
      <c r="FKO93" s="4"/>
      <c r="FKP93" s="4"/>
      <c r="FKQ93" s="4"/>
      <c r="FKR93" s="4"/>
      <c r="FKS93" s="4"/>
      <c r="FKT93" s="4"/>
      <c r="FKU93" s="4"/>
      <c r="FKV93" s="4"/>
      <c r="FKW93" s="4"/>
      <c r="FKX93" s="4"/>
      <c r="FKY93" s="4"/>
      <c r="FKZ93" s="4"/>
      <c r="FLA93" s="4"/>
      <c r="FLB93" s="4"/>
      <c r="FLC93" s="4"/>
      <c r="FLD93" s="4"/>
      <c r="FLE93" s="4"/>
      <c r="FLF93" s="4"/>
      <c r="FLG93" s="4"/>
      <c r="FLH93" s="4"/>
      <c r="FLI93" s="4"/>
      <c r="FLJ93" s="4"/>
      <c r="FLK93" s="4"/>
      <c r="FLL93" s="4"/>
      <c r="FLM93" s="4"/>
      <c r="FLN93" s="4"/>
      <c r="FLO93" s="4"/>
      <c r="FLP93" s="4"/>
      <c r="FLQ93" s="4"/>
      <c r="FLR93" s="4"/>
      <c r="FLS93" s="4"/>
      <c r="FLT93" s="4"/>
      <c r="FLU93" s="4"/>
      <c r="FLV93" s="4"/>
      <c r="FLW93" s="4"/>
      <c r="FLX93" s="4"/>
      <c r="FLY93" s="4"/>
      <c r="FLZ93" s="4"/>
      <c r="FMA93" s="4"/>
      <c r="FMB93" s="4"/>
      <c r="FMC93" s="4"/>
      <c r="FMD93" s="4"/>
      <c r="FME93" s="4"/>
      <c r="FMF93" s="4"/>
      <c r="FMG93" s="4"/>
      <c r="FMH93" s="4"/>
      <c r="FMI93" s="4"/>
      <c r="FMJ93" s="4"/>
      <c r="FMK93" s="4"/>
      <c r="FML93" s="4"/>
      <c r="FMM93" s="4"/>
      <c r="FMN93" s="4"/>
      <c r="FMO93" s="4"/>
      <c r="FMP93" s="4"/>
      <c r="FMQ93" s="4"/>
      <c r="FMR93" s="4"/>
      <c r="FMS93" s="4"/>
      <c r="FMT93" s="4"/>
      <c r="FMU93" s="4"/>
      <c r="FMV93" s="4"/>
      <c r="FMW93" s="4"/>
      <c r="FMX93" s="4"/>
      <c r="FMY93" s="4"/>
      <c r="FMZ93" s="4"/>
      <c r="FNA93" s="4"/>
      <c r="FNB93" s="4"/>
      <c r="FNC93" s="4"/>
      <c r="FND93" s="4"/>
      <c r="FNE93" s="4"/>
      <c r="FNF93" s="4"/>
      <c r="FNG93" s="4"/>
      <c r="FNH93" s="4"/>
      <c r="FNI93" s="4"/>
      <c r="FNJ93" s="4"/>
      <c r="FNK93" s="4"/>
      <c r="FNL93" s="4"/>
      <c r="FNM93" s="4"/>
      <c r="FNN93" s="4"/>
      <c r="FNO93" s="4"/>
      <c r="FNP93" s="4"/>
      <c r="FNQ93" s="4"/>
      <c r="FNR93" s="4"/>
      <c r="FNS93" s="4"/>
      <c r="FNT93" s="4"/>
      <c r="FNU93" s="4"/>
      <c r="FNV93" s="4"/>
      <c r="FNW93" s="4"/>
      <c r="FNX93" s="4"/>
      <c r="FNY93" s="4"/>
      <c r="FNZ93" s="4"/>
      <c r="FOA93" s="4"/>
      <c r="FOB93" s="4"/>
      <c r="FOC93" s="4"/>
      <c r="FOD93" s="4"/>
      <c r="FOE93" s="4"/>
      <c r="FOF93" s="4"/>
      <c r="FOG93" s="4"/>
      <c r="FOH93" s="4"/>
      <c r="FOI93" s="4"/>
      <c r="FOJ93" s="4"/>
      <c r="FOK93" s="4"/>
      <c r="FOL93" s="4"/>
      <c r="FOM93" s="4"/>
      <c r="FON93" s="4"/>
      <c r="FOO93" s="4"/>
      <c r="FOP93" s="4"/>
      <c r="FOQ93" s="4"/>
      <c r="FOR93" s="4"/>
      <c r="FOS93" s="4"/>
      <c r="FOT93" s="4"/>
      <c r="FOU93" s="4"/>
      <c r="FOV93" s="4"/>
      <c r="FOW93" s="4"/>
      <c r="FOX93" s="4"/>
      <c r="FOY93" s="4"/>
      <c r="FOZ93" s="4"/>
      <c r="FPA93" s="4"/>
      <c r="FPB93" s="4"/>
      <c r="FPC93" s="4"/>
      <c r="FPD93" s="4"/>
      <c r="FPE93" s="4"/>
      <c r="FPF93" s="4"/>
      <c r="FPG93" s="4"/>
      <c r="FPH93" s="4"/>
      <c r="FPI93" s="4"/>
      <c r="FPJ93" s="4"/>
      <c r="FPK93" s="4"/>
      <c r="FPL93" s="4"/>
      <c r="FPM93" s="4"/>
      <c r="FPN93" s="4"/>
      <c r="FPO93" s="4"/>
      <c r="FPP93" s="4"/>
      <c r="FPQ93" s="4"/>
      <c r="FPR93" s="4"/>
      <c r="FPS93" s="4"/>
      <c r="FPT93" s="4"/>
      <c r="FPU93" s="4"/>
      <c r="FPV93" s="4"/>
      <c r="FPW93" s="4"/>
      <c r="FPX93" s="4"/>
      <c r="FPY93" s="4"/>
      <c r="FPZ93" s="4"/>
      <c r="FQA93" s="4"/>
      <c r="FQB93" s="4"/>
      <c r="FQC93" s="4"/>
      <c r="FQD93" s="4"/>
      <c r="FQE93" s="4"/>
      <c r="FQF93" s="4"/>
      <c r="FQG93" s="4"/>
      <c r="FQH93" s="4"/>
      <c r="FQI93" s="4"/>
      <c r="FQJ93" s="4"/>
      <c r="FQK93" s="4"/>
      <c r="FQL93" s="4"/>
      <c r="FQM93" s="4"/>
      <c r="FQN93" s="4"/>
      <c r="FQO93" s="4"/>
      <c r="FQP93" s="4"/>
      <c r="FQQ93" s="4"/>
      <c r="FQR93" s="4"/>
      <c r="FQS93" s="4"/>
      <c r="FQT93" s="4"/>
      <c r="FQU93" s="4"/>
      <c r="FQV93" s="4"/>
      <c r="FQW93" s="4"/>
      <c r="FQX93" s="4"/>
      <c r="FQY93" s="4"/>
      <c r="FQZ93" s="4"/>
      <c r="FRA93" s="4"/>
      <c r="FRB93" s="4"/>
      <c r="FRC93" s="4"/>
      <c r="FRD93" s="4"/>
      <c r="FRE93" s="4"/>
      <c r="FRF93" s="4"/>
      <c r="FRG93" s="4"/>
      <c r="FRH93" s="4"/>
      <c r="FRI93" s="4"/>
      <c r="FRJ93" s="4"/>
      <c r="FRK93" s="4"/>
      <c r="FRL93" s="4"/>
      <c r="FRM93" s="4"/>
      <c r="FRN93" s="4"/>
      <c r="FRO93" s="4"/>
      <c r="FRP93" s="4"/>
      <c r="FRQ93" s="4"/>
      <c r="FRR93" s="4"/>
      <c r="FRS93" s="4"/>
      <c r="FRT93" s="4"/>
      <c r="FRU93" s="4"/>
      <c r="FRV93" s="4"/>
      <c r="FRW93" s="4"/>
      <c r="FRX93" s="4"/>
      <c r="FRY93" s="4"/>
      <c r="FRZ93" s="4"/>
      <c r="FSA93" s="4"/>
      <c r="FSB93" s="4"/>
      <c r="FSC93" s="4"/>
      <c r="FSD93" s="4"/>
      <c r="FSE93" s="4"/>
      <c r="FSF93" s="4"/>
      <c r="FSG93" s="4"/>
      <c r="FSH93" s="4"/>
      <c r="FSI93" s="4"/>
      <c r="FSJ93" s="4"/>
      <c r="FSK93" s="4"/>
      <c r="FSL93" s="4"/>
      <c r="FSM93" s="4"/>
      <c r="FSN93" s="4"/>
      <c r="FSO93" s="4"/>
      <c r="FSP93" s="4"/>
      <c r="FSQ93" s="4"/>
      <c r="FSR93" s="4"/>
      <c r="FSS93" s="4"/>
      <c r="FST93" s="4"/>
      <c r="FSU93" s="4"/>
      <c r="FSV93" s="4"/>
      <c r="FSW93" s="4"/>
      <c r="FSX93" s="4"/>
      <c r="FSY93" s="4"/>
      <c r="FSZ93" s="4"/>
      <c r="FTA93" s="4"/>
      <c r="FTB93" s="4"/>
      <c r="FTC93" s="4"/>
      <c r="FTD93" s="4"/>
      <c r="FTE93" s="4"/>
      <c r="FTF93" s="4"/>
      <c r="FTG93" s="4"/>
      <c r="FTH93" s="4"/>
      <c r="FTI93" s="4"/>
      <c r="FTJ93" s="4"/>
      <c r="FTK93" s="4"/>
      <c r="FTL93" s="4"/>
      <c r="FTM93" s="4"/>
      <c r="FTN93" s="4"/>
      <c r="FTO93" s="4"/>
      <c r="FTP93" s="4"/>
      <c r="FTQ93" s="4"/>
      <c r="FTR93" s="4"/>
      <c r="FTS93" s="4"/>
      <c r="FTT93" s="4"/>
      <c r="FTU93" s="4"/>
      <c r="FTV93" s="4"/>
      <c r="FTW93" s="4"/>
      <c r="FTX93" s="4"/>
      <c r="FTY93" s="4"/>
      <c r="FTZ93" s="4"/>
      <c r="FUA93" s="4"/>
      <c r="FUB93" s="4"/>
      <c r="FUC93" s="4"/>
      <c r="FUD93" s="4"/>
      <c r="FUE93" s="4"/>
      <c r="FUF93" s="4"/>
      <c r="FUG93" s="4"/>
      <c r="FUH93" s="4"/>
      <c r="FUI93" s="4"/>
      <c r="FUJ93" s="4"/>
      <c r="FUK93" s="4"/>
      <c r="FUL93" s="4"/>
      <c r="FUM93" s="4"/>
      <c r="FUN93" s="4"/>
      <c r="FUO93" s="4"/>
      <c r="FUP93" s="4"/>
      <c r="FUQ93" s="4"/>
      <c r="FUR93" s="4"/>
      <c r="FUS93" s="4"/>
      <c r="FUT93" s="4"/>
      <c r="FUU93" s="4"/>
      <c r="FUV93" s="4"/>
      <c r="FUW93" s="4"/>
      <c r="FUX93" s="4"/>
      <c r="FUY93" s="4"/>
      <c r="FUZ93" s="4"/>
      <c r="FVA93" s="4"/>
      <c r="FVB93" s="4"/>
      <c r="FVC93" s="4"/>
      <c r="FVD93" s="4"/>
      <c r="FVE93" s="4"/>
      <c r="FVF93" s="4"/>
      <c r="FVG93" s="4"/>
      <c r="FVH93" s="4"/>
      <c r="FVI93" s="4"/>
      <c r="FVJ93" s="4"/>
      <c r="FVK93" s="4"/>
      <c r="FVL93" s="4"/>
      <c r="FVM93" s="4"/>
      <c r="FVN93" s="4"/>
      <c r="FVO93" s="4"/>
      <c r="FVP93" s="4"/>
      <c r="FVQ93" s="4"/>
      <c r="FVR93" s="4"/>
      <c r="FVS93" s="4"/>
      <c r="FVT93" s="4"/>
      <c r="FVU93" s="4"/>
      <c r="FVV93" s="4"/>
      <c r="FVW93" s="4"/>
      <c r="FVX93" s="4"/>
      <c r="FVY93" s="4"/>
      <c r="FVZ93" s="4"/>
      <c r="FWA93" s="4"/>
      <c r="FWB93" s="4"/>
      <c r="FWC93" s="4"/>
      <c r="FWD93" s="4"/>
      <c r="FWE93" s="4"/>
      <c r="FWF93" s="4"/>
      <c r="FWG93" s="4"/>
      <c r="FWH93" s="4"/>
      <c r="FWI93" s="4"/>
      <c r="FWJ93" s="4"/>
      <c r="FWK93" s="4"/>
      <c r="FWL93" s="4"/>
      <c r="FWM93" s="4"/>
      <c r="FWN93" s="4"/>
      <c r="FWO93" s="4"/>
      <c r="FWP93" s="4"/>
      <c r="FWQ93" s="4"/>
      <c r="FWR93" s="4"/>
      <c r="FWS93" s="4"/>
      <c r="FWT93" s="4"/>
      <c r="FWU93" s="4"/>
      <c r="FWV93" s="4"/>
      <c r="FWW93" s="4"/>
      <c r="FWX93" s="4"/>
      <c r="FWY93" s="4"/>
      <c r="FWZ93" s="4"/>
      <c r="FXA93" s="4"/>
      <c r="FXB93" s="4"/>
      <c r="FXC93" s="4"/>
      <c r="FXD93" s="4"/>
      <c r="FXE93" s="4"/>
      <c r="FXF93" s="4"/>
      <c r="FXG93" s="4"/>
      <c r="FXH93" s="4"/>
      <c r="FXI93" s="4"/>
      <c r="FXJ93" s="4"/>
      <c r="FXK93" s="4"/>
      <c r="FXL93" s="4"/>
      <c r="FXM93" s="4"/>
      <c r="FXN93" s="4"/>
      <c r="FXO93" s="4"/>
      <c r="FXP93" s="4"/>
      <c r="FXQ93" s="4"/>
      <c r="FXR93" s="4"/>
      <c r="FXS93" s="4"/>
      <c r="FXT93" s="4"/>
      <c r="FXU93" s="4"/>
      <c r="FXV93" s="4"/>
      <c r="FXW93" s="4"/>
      <c r="FXX93" s="4"/>
      <c r="FXY93" s="4"/>
      <c r="FXZ93" s="4"/>
      <c r="FYA93" s="4"/>
      <c r="FYB93" s="4"/>
      <c r="FYC93" s="4"/>
      <c r="FYD93" s="4"/>
      <c r="FYE93" s="4"/>
      <c r="FYF93" s="4"/>
      <c r="FYG93" s="4"/>
      <c r="FYH93" s="4"/>
      <c r="FYI93" s="4"/>
      <c r="FYJ93" s="4"/>
      <c r="FYK93" s="4"/>
      <c r="FYL93" s="4"/>
      <c r="FYM93" s="4"/>
      <c r="FYN93" s="4"/>
      <c r="FYO93" s="4"/>
      <c r="FYP93" s="4"/>
      <c r="FYQ93" s="4"/>
      <c r="FYR93" s="4"/>
      <c r="FYS93" s="4"/>
      <c r="FYT93" s="4"/>
      <c r="FYU93" s="4"/>
      <c r="FYV93" s="4"/>
      <c r="FYW93" s="4"/>
      <c r="FYX93" s="4"/>
      <c r="FYY93" s="4"/>
      <c r="FYZ93" s="4"/>
      <c r="FZA93" s="4"/>
      <c r="FZB93" s="4"/>
      <c r="FZC93" s="4"/>
      <c r="FZD93" s="4"/>
      <c r="FZE93" s="4"/>
      <c r="FZF93" s="4"/>
      <c r="FZG93" s="4"/>
      <c r="FZH93" s="4"/>
      <c r="FZI93" s="4"/>
      <c r="FZJ93" s="4"/>
      <c r="FZK93" s="4"/>
      <c r="FZL93" s="4"/>
      <c r="FZM93" s="4"/>
      <c r="FZN93" s="4"/>
      <c r="FZO93" s="4"/>
      <c r="FZP93" s="4"/>
      <c r="FZQ93" s="4"/>
      <c r="FZR93" s="4"/>
      <c r="FZS93" s="4"/>
      <c r="FZT93" s="4"/>
      <c r="FZU93" s="4"/>
      <c r="FZV93" s="4"/>
      <c r="FZW93" s="4"/>
      <c r="FZX93" s="4"/>
      <c r="FZY93" s="4"/>
      <c r="FZZ93" s="4"/>
      <c r="GAA93" s="4"/>
      <c r="GAB93" s="4"/>
      <c r="GAC93" s="4"/>
      <c r="GAD93" s="4"/>
      <c r="GAE93" s="4"/>
      <c r="GAF93" s="4"/>
      <c r="GAG93" s="4"/>
      <c r="GAH93" s="4"/>
      <c r="GAI93" s="4"/>
      <c r="GAJ93" s="4"/>
      <c r="GAK93" s="4"/>
      <c r="GAL93" s="4"/>
      <c r="GAM93" s="4"/>
      <c r="GAN93" s="4"/>
      <c r="GAO93" s="4"/>
      <c r="GAP93" s="4"/>
      <c r="GAQ93" s="4"/>
      <c r="GAR93" s="4"/>
      <c r="GAS93" s="4"/>
      <c r="GAT93" s="4"/>
      <c r="GAU93" s="4"/>
      <c r="GAV93" s="4"/>
      <c r="GAW93" s="4"/>
      <c r="GAX93" s="4"/>
      <c r="GAY93" s="4"/>
      <c r="GAZ93" s="4"/>
      <c r="GBA93" s="4"/>
      <c r="GBB93" s="4"/>
      <c r="GBC93" s="4"/>
      <c r="GBD93" s="4"/>
      <c r="GBE93" s="4"/>
      <c r="GBF93" s="4"/>
      <c r="GBG93" s="4"/>
      <c r="GBH93" s="4"/>
      <c r="GBI93" s="4"/>
      <c r="GBJ93" s="4"/>
      <c r="GBK93" s="4"/>
      <c r="GBL93" s="4"/>
      <c r="GBM93" s="4"/>
      <c r="GBN93" s="4"/>
      <c r="GBO93" s="4"/>
      <c r="GBP93" s="4"/>
      <c r="GBQ93" s="4"/>
      <c r="GBR93" s="4"/>
      <c r="GBS93" s="4"/>
      <c r="GBT93" s="4"/>
      <c r="GBU93" s="4"/>
      <c r="GBV93" s="4"/>
      <c r="GBW93" s="4"/>
      <c r="GBX93" s="4"/>
      <c r="GBY93" s="4"/>
      <c r="GBZ93" s="4"/>
      <c r="GCA93" s="4"/>
      <c r="GCB93" s="4"/>
      <c r="GCC93" s="4"/>
      <c r="GCD93" s="4"/>
      <c r="GCE93" s="4"/>
      <c r="GCF93" s="4"/>
      <c r="GCG93" s="4"/>
      <c r="GCH93" s="4"/>
      <c r="GCI93" s="4"/>
      <c r="GCJ93" s="4"/>
      <c r="GCK93" s="4"/>
      <c r="GCL93" s="4"/>
      <c r="GCM93" s="4"/>
      <c r="GCN93" s="4"/>
      <c r="GCO93" s="4"/>
      <c r="GCP93" s="4"/>
      <c r="GCQ93" s="4"/>
      <c r="GCR93" s="4"/>
      <c r="GCS93" s="4"/>
      <c r="GCT93" s="4"/>
      <c r="GCU93" s="4"/>
      <c r="GCV93" s="4"/>
      <c r="GCW93" s="4"/>
      <c r="GCX93" s="4"/>
      <c r="GCY93" s="4"/>
      <c r="GCZ93" s="4"/>
      <c r="GDA93" s="4"/>
      <c r="GDB93" s="4"/>
      <c r="GDC93" s="4"/>
      <c r="GDD93" s="4"/>
      <c r="GDE93" s="4"/>
      <c r="GDF93" s="4"/>
      <c r="GDG93" s="4"/>
      <c r="GDH93" s="4"/>
      <c r="GDI93" s="4"/>
      <c r="GDJ93" s="4"/>
      <c r="GDK93" s="4"/>
      <c r="GDL93" s="4"/>
      <c r="GDM93" s="4"/>
      <c r="GDN93" s="4"/>
      <c r="GDO93" s="4"/>
      <c r="GDP93" s="4"/>
      <c r="GDQ93" s="4"/>
      <c r="GDR93" s="4"/>
      <c r="GDS93" s="4"/>
      <c r="GDT93" s="4"/>
      <c r="GDU93" s="4"/>
      <c r="GDV93" s="4"/>
      <c r="GDW93" s="4"/>
      <c r="GDX93" s="4"/>
      <c r="GDY93" s="4"/>
      <c r="GDZ93" s="4"/>
      <c r="GEA93" s="4"/>
      <c r="GEB93" s="4"/>
      <c r="GEC93" s="4"/>
      <c r="GED93" s="4"/>
      <c r="GEE93" s="4"/>
      <c r="GEF93" s="4"/>
      <c r="GEG93" s="4"/>
      <c r="GEH93" s="4"/>
      <c r="GEI93" s="4"/>
      <c r="GEJ93" s="4"/>
      <c r="GEK93" s="4"/>
      <c r="GEL93" s="4"/>
      <c r="GEM93" s="4"/>
      <c r="GEN93" s="4"/>
      <c r="GEO93" s="4"/>
      <c r="GEP93" s="4"/>
      <c r="GEQ93" s="4"/>
      <c r="GER93" s="4"/>
      <c r="GES93" s="4"/>
      <c r="GET93" s="4"/>
      <c r="GEU93" s="4"/>
      <c r="GEV93" s="4"/>
      <c r="GEW93" s="4"/>
      <c r="GEX93" s="4"/>
      <c r="GEY93" s="4"/>
      <c r="GEZ93" s="4"/>
      <c r="GFA93" s="4"/>
      <c r="GFB93" s="4"/>
      <c r="GFC93" s="4"/>
      <c r="GFD93" s="4"/>
      <c r="GFE93" s="4"/>
      <c r="GFF93" s="4"/>
      <c r="GFG93" s="4"/>
      <c r="GFH93" s="4"/>
      <c r="GFI93" s="4"/>
      <c r="GFJ93" s="4"/>
      <c r="GFK93" s="4"/>
      <c r="GFL93" s="4"/>
      <c r="GFM93" s="4"/>
      <c r="GFN93" s="4"/>
      <c r="GFO93" s="4"/>
      <c r="GFP93" s="4"/>
      <c r="GFQ93" s="4"/>
      <c r="GFR93" s="4"/>
      <c r="GFS93" s="4"/>
      <c r="GFT93" s="4"/>
      <c r="GFU93" s="4"/>
      <c r="GFV93" s="4"/>
      <c r="GFW93" s="4"/>
      <c r="GFX93" s="4"/>
      <c r="GFY93" s="4"/>
      <c r="GFZ93" s="4"/>
      <c r="GGA93" s="4"/>
      <c r="GGB93" s="4"/>
      <c r="GGC93" s="4"/>
      <c r="GGD93" s="4"/>
      <c r="GGE93" s="4"/>
      <c r="GGF93" s="4"/>
      <c r="GGG93" s="4"/>
      <c r="GGH93" s="4"/>
      <c r="GGI93" s="4"/>
      <c r="GGJ93" s="4"/>
      <c r="GGK93" s="4"/>
      <c r="GGL93" s="4"/>
      <c r="GGM93" s="4"/>
      <c r="GGN93" s="4"/>
      <c r="GGO93" s="4"/>
      <c r="GGP93" s="4"/>
      <c r="GGQ93" s="4"/>
      <c r="GGR93" s="4"/>
      <c r="GGS93" s="4"/>
      <c r="GGT93" s="4"/>
      <c r="GGU93" s="4"/>
      <c r="GGV93" s="4"/>
      <c r="GGW93" s="4"/>
      <c r="GGX93" s="4"/>
      <c r="GGY93" s="4"/>
      <c r="GGZ93" s="4"/>
      <c r="GHA93" s="4"/>
      <c r="GHB93" s="4"/>
      <c r="GHC93" s="4"/>
      <c r="GHD93" s="4"/>
      <c r="GHE93" s="4"/>
      <c r="GHF93" s="4"/>
      <c r="GHG93" s="4"/>
      <c r="GHH93" s="4"/>
      <c r="GHI93" s="4"/>
      <c r="GHJ93" s="4"/>
      <c r="GHK93" s="4"/>
      <c r="GHL93" s="4"/>
      <c r="GHM93" s="4"/>
      <c r="GHN93" s="4"/>
      <c r="GHO93" s="4"/>
      <c r="GHP93" s="4"/>
      <c r="GHQ93" s="4"/>
      <c r="GHR93" s="4"/>
      <c r="GHS93" s="4"/>
      <c r="GHT93" s="4"/>
      <c r="GHU93" s="4"/>
      <c r="GHV93" s="4"/>
      <c r="GHW93" s="4"/>
      <c r="GHX93" s="4"/>
      <c r="GHY93" s="4"/>
      <c r="GHZ93" s="4"/>
      <c r="GIA93" s="4"/>
      <c r="GIB93" s="4"/>
      <c r="GIC93" s="4"/>
      <c r="GID93" s="4"/>
      <c r="GIE93" s="4"/>
      <c r="GIF93" s="4"/>
      <c r="GIG93" s="4"/>
      <c r="GIH93" s="4"/>
      <c r="GII93" s="4"/>
      <c r="GIJ93" s="4"/>
      <c r="GIK93" s="4"/>
      <c r="GIL93" s="4"/>
      <c r="GIM93" s="4"/>
      <c r="GIN93" s="4"/>
      <c r="GIO93" s="4"/>
      <c r="GIP93" s="4"/>
      <c r="GIQ93" s="4"/>
      <c r="GIR93" s="4"/>
      <c r="GIS93" s="4"/>
      <c r="GIT93" s="4"/>
      <c r="GIU93" s="4"/>
      <c r="GIV93" s="4"/>
      <c r="GIW93" s="4"/>
      <c r="GIX93" s="4"/>
      <c r="GIY93" s="4"/>
      <c r="GIZ93" s="4"/>
      <c r="GJA93" s="4"/>
      <c r="GJB93" s="4"/>
      <c r="GJC93" s="4"/>
      <c r="GJD93" s="4"/>
      <c r="GJE93" s="4"/>
      <c r="GJF93" s="4"/>
      <c r="GJG93" s="4"/>
      <c r="GJH93" s="4"/>
      <c r="GJI93" s="4"/>
      <c r="GJJ93" s="4"/>
      <c r="GJK93" s="4"/>
      <c r="GJL93" s="4"/>
      <c r="GJM93" s="4"/>
      <c r="GJN93" s="4"/>
      <c r="GJO93" s="4"/>
      <c r="GJP93" s="4"/>
      <c r="GJQ93" s="4"/>
      <c r="GJR93" s="4"/>
      <c r="GJS93" s="4"/>
      <c r="GJT93" s="4"/>
      <c r="GJU93" s="4"/>
      <c r="GJV93" s="4"/>
      <c r="GJW93" s="4"/>
      <c r="GJX93" s="4"/>
      <c r="GJY93" s="4"/>
      <c r="GJZ93" s="4"/>
      <c r="GKA93" s="4"/>
      <c r="GKB93" s="4"/>
      <c r="GKC93" s="4"/>
      <c r="GKD93" s="4"/>
      <c r="GKE93" s="4"/>
      <c r="GKF93" s="4"/>
      <c r="GKG93" s="4"/>
      <c r="GKH93" s="4"/>
      <c r="GKI93" s="4"/>
      <c r="GKJ93" s="4"/>
      <c r="GKK93" s="4"/>
      <c r="GKL93" s="4"/>
      <c r="GKM93" s="4"/>
      <c r="GKN93" s="4"/>
      <c r="GKO93" s="4"/>
      <c r="GKP93" s="4"/>
      <c r="GKQ93" s="4"/>
      <c r="GKR93" s="4"/>
      <c r="GKS93" s="4"/>
      <c r="GKT93" s="4"/>
      <c r="GKU93" s="4"/>
      <c r="GKV93" s="4"/>
      <c r="GKW93" s="4"/>
      <c r="GKX93" s="4"/>
      <c r="GKY93" s="4"/>
      <c r="GKZ93" s="4"/>
      <c r="GLA93" s="4"/>
      <c r="GLB93" s="4"/>
      <c r="GLC93" s="4"/>
      <c r="GLD93" s="4"/>
      <c r="GLE93" s="4"/>
      <c r="GLF93" s="4"/>
      <c r="GLG93" s="4"/>
      <c r="GLH93" s="4"/>
      <c r="GLI93" s="4"/>
      <c r="GLJ93" s="4"/>
      <c r="GLK93" s="4"/>
      <c r="GLL93" s="4"/>
      <c r="GLM93" s="4"/>
      <c r="GLN93" s="4"/>
      <c r="GLO93" s="4"/>
      <c r="GLP93" s="4"/>
      <c r="GLQ93" s="4"/>
      <c r="GLR93" s="4"/>
      <c r="GLS93" s="4"/>
      <c r="GLT93" s="4"/>
      <c r="GLU93" s="4"/>
      <c r="GLV93" s="4"/>
      <c r="GLW93" s="4"/>
      <c r="GLX93" s="4"/>
      <c r="GLY93" s="4"/>
      <c r="GLZ93" s="4"/>
      <c r="GMA93" s="4"/>
      <c r="GMB93" s="4"/>
      <c r="GMC93" s="4"/>
      <c r="GMD93" s="4"/>
      <c r="GME93" s="4"/>
      <c r="GMF93" s="4"/>
      <c r="GMG93" s="4"/>
      <c r="GMH93" s="4"/>
      <c r="GMI93" s="4"/>
      <c r="GMJ93" s="4"/>
      <c r="GMK93" s="4"/>
      <c r="GML93" s="4"/>
      <c r="GMM93" s="4"/>
      <c r="GMN93" s="4"/>
      <c r="GMO93" s="4"/>
      <c r="GMP93" s="4"/>
      <c r="GMQ93" s="4"/>
      <c r="GMR93" s="4"/>
      <c r="GMS93" s="4"/>
      <c r="GMT93" s="4"/>
      <c r="GMU93" s="4"/>
      <c r="GMV93" s="4"/>
      <c r="GMW93" s="4"/>
      <c r="GMX93" s="4"/>
      <c r="GMY93" s="4"/>
      <c r="GMZ93" s="4"/>
      <c r="GNA93" s="4"/>
      <c r="GNB93" s="4"/>
      <c r="GNC93" s="4"/>
      <c r="GND93" s="4"/>
      <c r="GNE93" s="4"/>
      <c r="GNF93" s="4"/>
      <c r="GNG93" s="4"/>
      <c r="GNH93" s="4"/>
      <c r="GNI93" s="4"/>
      <c r="GNJ93" s="4"/>
      <c r="GNK93" s="4"/>
      <c r="GNL93" s="4"/>
      <c r="GNM93" s="4"/>
      <c r="GNN93" s="4"/>
      <c r="GNO93" s="4"/>
      <c r="GNP93" s="4"/>
      <c r="GNQ93" s="4"/>
      <c r="GNR93" s="4"/>
      <c r="GNS93" s="4"/>
      <c r="GNT93" s="4"/>
      <c r="GNU93" s="4"/>
      <c r="GNV93" s="4"/>
      <c r="GNW93" s="4"/>
      <c r="GNX93" s="4"/>
      <c r="GNY93" s="4"/>
      <c r="GNZ93" s="4"/>
      <c r="GOA93" s="4"/>
      <c r="GOB93" s="4"/>
      <c r="GOC93" s="4"/>
      <c r="GOD93" s="4"/>
      <c r="GOE93" s="4"/>
      <c r="GOF93" s="4"/>
      <c r="GOG93" s="4"/>
      <c r="GOH93" s="4"/>
      <c r="GOI93" s="4"/>
      <c r="GOJ93" s="4"/>
      <c r="GOK93" s="4"/>
      <c r="GOL93" s="4"/>
      <c r="GOM93" s="4"/>
      <c r="GON93" s="4"/>
      <c r="GOO93" s="4"/>
      <c r="GOP93" s="4"/>
      <c r="GOQ93" s="4"/>
      <c r="GOR93" s="4"/>
      <c r="GOS93" s="4"/>
      <c r="GOT93" s="4"/>
      <c r="GOU93" s="4"/>
      <c r="GOV93" s="4"/>
      <c r="GOW93" s="4"/>
      <c r="GOX93" s="4"/>
      <c r="GOY93" s="4"/>
      <c r="GOZ93" s="4"/>
      <c r="GPA93" s="4"/>
      <c r="GPB93" s="4"/>
      <c r="GPC93" s="4"/>
      <c r="GPD93" s="4"/>
      <c r="GPE93" s="4"/>
      <c r="GPF93" s="4"/>
      <c r="GPG93" s="4"/>
      <c r="GPH93" s="4"/>
      <c r="GPI93" s="4"/>
      <c r="GPJ93" s="4"/>
      <c r="GPK93" s="4"/>
      <c r="GPL93" s="4"/>
      <c r="GPM93" s="4"/>
      <c r="GPN93" s="4"/>
      <c r="GPO93" s="4"/>
      <c r="GPP93" s="4"/>
      <c r="GPQ93" s="4"/>
      <c r="GPR93" s="4"/>
      <c r="GPS93" s="4"/>
      <c r="GPT93" s="4"/>
      <c r="GPU93" s="4"/>
      <c r="GPV93" s="4"/>
      <c r="GPW93" s="4"/>
      <c r="GPX93" s="4"/>
      <c r="GPY93" s="4"/>
      <c r="GPZ93" s="4"/>
      <c r="GQA93" s="4"/>
      <c r="GQB93" s="4"/>
      <c r="GQC93" s="4"/>
      <c r="GQD93" s="4"/>
      <c r="GQE93" s="4"/>
      <c r="GQF93" s="4"/>
      <c r="GQG93" s="4"/>
      <c r="GQH93" s="4"/>
      <c r="GQI93" s="4"/>
      <c r="GQJ93" s="4"/>
      <c r="GQK93" s="4"/>
      <c r="GQL93" s="4"/>
      <c r="GQM93" s="4"/>
      <c r="GQN93" s="4"/>
      <c r="GQO93" s="4"/>
      <c r="GQP93" s="4"/>
      <c r="GQQ93" s="4"/>
      <c r="GQR93" s="4"/>
      <c r="GQS93" s="4"/>
      <c r="GQT93" s="4"/>
      <c r="GQU93" s="4"/>
      <c r="GQV93" s="4"/>
      <c r="GQW93" s="4"/>
      <c r="GQX93" s="4"/>
      <c r="GQY93" s="4"/>
      <c r="GQZ93" s="4"/>
      <c r="GRA93" s="4"/>
      <c r="GRB93" s="4"/>
      <c r="GRC93" s="4"/>
      <c r="GRD93" s="4"/>
      <c r="GRE93" s="4"/>
      <c r="GRF93" s="4"/>
      <c r="GRG93" s="4"/>
      <c r="GRH93" s="4"/>
      <c r="GRI93" s="4"/>
      <c r="GRJ93" s="4"/>
      <c r="GRK93" s="4"/>
      <c r="GRL93" s="4"/>
      <c r="GRM93" s="4"/>
      <c r="GRN93" s="4"/>
      <c r="GRO93" s="4"/>
      <c r="GRP93" s="4"/>
      <c r="GRQ93" s="4"/>
      <c r="GRR93" s="4"/>
      <c r="GRS93" s="4"/>
      <c r="GRT93" s="4"/>
      <c r="GRU93" s="4"/>
      <c r="GRV93" s="4"/>
      <c r="GRW93" s="4"/>
      <c r="GRX93" s="4"/>
      <c r="GRY93" s="4"/>
      <c r="GRZ93" s="4"/>
      <c r="GSA93" s="4"/>
      <c r="GSB93" s="4"/>
      <c r="GSC93" s="4"/>
      <c r="GSD93" s="4"/>
      <c r="GSE93" s="4"/>
      <c r="GSF93" s="4"/>
      <c r="GSG93" s="4"/>
      <c r="GSH93" s="4"/>
      <c r="GSI93" s="4"/>
      <c r="GSJ93" s="4"/>
      <c r="GSK93" s="4"/>
      <c r="GSL93" s="4"/>
      <c r="GSM93" s="4"/>
      <c r="GSN93" s="4"/>
      <c r="GSO93" s="4"/>
      <c r="GSP93" s="4"/>
      <c r="GSQ93" s="4"/>
      <c r="GSR93" s="4"/>
      <c r="GSS93" s="4"/>
      <c r="GST93" s="4"/>
      <c r="GSU93" s="4"/>
      <c r="GSV93" s="4"/>
      <c r="GSW93" s="4"/>
      <c r="GSX93" s="4"/>
      <c r="GSY93" s="4"/>
      <c r="GSZ93" s="4"/>
      <c r="GTA93" s="4"/>
      <c r="GTB93" s="4"/>
      <c r="GTC93" s="4"/>
      <c r="GTD93" s="4"/>
      <c r="GTE93" s="4"/>
      <c r="GTF93" s="4"/>
      <c r="GTG93" s="4"/>
      <c r="GTH93" s="4"/>
      <c r="GTI93" s="4"/>
      <c r="GTJ93" s="4"/>
      <c r="GTK93" s="4"/>
      <c r="GTL93" s="4"/>
      <c r="GTM93" s="4"/>
      <c r="GTN93" s="4"/>
      <c r="GTO93" s="4"/>
      <c r="GTP93" s="4"/>
      <c r="GTQ93" s="4"/>
      <c r="GTR93" s="4"/>
      <c r="GTS93" s="4"/>
      <c r="GTT93" s="4"/>
      <c r="GTU93" s="4"/>
      <c r="GTV93" s="4"/>
      <c r="GTW93" s="4"/>
      <c r="GTX93" s="4"/>
      <c r="GTY93" s="4"/>
      <c r="GTZ93" s="4"/>
      <c r="GUA93" s="4"/>
      <c r="GUB93" s="4"/>
      <c r="GUC93" s="4"/>
      <c r="GUD93" s="4"/>
      <c r="GUE93" s="4"/>
      <c r="GUF93" s="4"/>
      <c r="GUG93" s="4"/>
      <c r="GUH93" s="4"/>
      <c r="GUI93" s="4"/>
      <c r="GUJ93" s="4"/>
      <c r="GUK93" s="4"/>
      <c r="GUL93" s="4"/>
      <c r="GUM93" s="4"/>
      <c r="GUN93" s="4"/>
      <c r="GUO93" s="4"/>
      <c r="GUP93" s="4"/>
      <c r="GUQ93" s="4"/>
      <c r="GUR93" s="4"/>
      <c r="GUS93" s="4"/>
      <c r="GUT93" s="4"/>
      <c r="GUU93" s="4"/>
      <c r="GUV93" s="4"/>
      <c r="GUW93" s="4"/>
      <c r="GUX93" s="4"/>
      <c r="GUY93" s="4"/>
      <c r="GUZ93" s="4"/>
      <c r="GVA93" s="4"/>
      <c r="GVB93" s="4"/>
      <c r="GVC93" s="4"/>
      <c r="GVD93" s="4"/>
      <c r="GVE93" s="4"/>
      <c r="GVF93" s="4"/>
      <c r="GVG93" s="4"/>
      <c r="GVH93" s="4"/>
      <c r="GVI93" s="4"/>
      <c r="GVJ93" s="4"/>
      <c r="GVK93" s="4"/>
      <c r="GVL93" s="4"/>
      <c r="GVM93" s="4"/>
      <c r="GVN93" s="4"/>
      <c r="GVO93" s="4"/>
      <c r="GVP93" s="4"/>
      <c r="GVQ93" s="4"/>
      <c r="GVR93" s="4"/>
      <c r="GVS93" s="4"/>
      <c r="GVT93" s="4"/>
      <c r="GVU93" s="4"/>
      <c r="GVV93" s="4"/>
      <c r="GVW93" s="4"/>
      <c r="GVX93" s="4"/>
      <c r="GVY93" s="4"/>
      <c r="GVZ93" s="4"/>
      <c r="GWA93" s="4"/>
      <c r="GWB93" s="4"/>
      <c r="GWC93" s="4"/>
      <c r="GWD93" s="4"/>
      <c r="GWE93" s="4"/>
      <c r="GWF93" s="4"/>
      <c r="GWG93" s="4"/>
      <c r="GWH93" s="4"/>
      <c r="GWI93" s="4"/>
      <c r="GWJ93" s="4"/>
      <c r="GWK93" s="4"/>
      <c r="GWL93" s="4"/>
      <c r="GWM93" s="4"/>
      <c r="GWN93" s="4"/>
      <c r="GWO93" s="4"/>
      <c r="GWP93" s="4"/>
      <c r="GWQ93" s="4"/>
      <c r="GWR93" s="4"/>
      <c r="GWS93" s="4"/>
      <c r="GWT93" s="4"/>
      <c r="GWU93" s="4"/>
      <c r="GWV93" s="4"/>
      <c r="GWW93" s="4"/>
      <c r="GWX93" s="4"/>
      <c r="GWY93" s="4"/>
      <c r="GWZ93" s="4"/>
      <c r="GXA93" s="4"/>
      <c r="GXB93" s="4"/>
      <c r="GXC93" s="4"/>
      <c r="GXD93" s="4"/>
      <c r="GXE93" s="4"/>
      <c r="GXF93" s="4"/>
      <c r="GXG93" s="4"/>
      <c r="GXH93" s="4"/>
      <c r="GXI93" s="4"/>
      <c r="GXJ93" s="4"/>
      <c r="GXK93" s="4"/>
      <c r="GXL93" s="4"/>
      <c r="GXM93" s="4"/>
      <c r="GXN93" s="4"/>
      <c r="GXO93" s="4"/>
      <c r="GXP93" s="4"/>
      <c r="GXQ93" s="4"/>
      <c r="GXR93" s="4"/>
      <c r="GXS93" s="4"/>
      <c r="GXT93" s="4"/>
      <c r="GXU93" s="4"/>
      <c r="GXV93" s="4"/>
      <c r="GXW93" s="4"/>
      <c r="GXX93" s="4"/>
      <c r="GXY93" s="4"/>
      <c r="GXZ93" s="4"/>
      <c r="GYA93" s="4"/>
      <c r="GYB93" s="4"/>
      <c r="GYC93" s="4"/>
      <c r="GYD93" s="4"/>
      <c r="GYE93" s="4"/>
      <c r="GYF93" s="4"/>
      <c r="GYG93" s="4"/>
      <c r="GYH93" s="4"/>
      <c r="GYI93" s="4"/>
      <c r="GYJ93" s="4"/>
      <c r="GYK93" s="4"/>
      <c r="GYL93" s="4"/>
      <c r="GYM93" s="4"/>
      <c r="GYN93" s="4"/>
      <c r="GYO93" s="4"/>
      <c r="GYP93" s="4"/>
      <c r="GYQ93" s="4"/>
      <c r="GYR93" s="4"/>
      <c r="GYS93" s="4"/>
      <c r="GYT93" s="4"/>
      <c r="GYU93" s="4"/>
      <c r="GYV93" s="4"/>
      <c r="GYW93" s="4"/>
      <c r="GYX93" s="4"/>
      <c r="GYY93" s="4"/>
      <c r="GYZ93" s="4"/>
      <c r="GZA93" s="4"/>
      <c r="GZB93" s="4"/>
      <c r="GZC93" s="4"/>
      <c r="GZD93" s="4"/>
      <c r="GZE93" s="4"/>
      <c r="GZF93" s="4"/>
      <c r="GZG93" s="4"/>
      <c r="GZH93" s="4"/>
      <c r="GZI93" s="4"/>
      <c r="GZJ93" s="4"/>
      <c r="GZK93" s="4"/>
      <c r="GZL93" s="4"/>
      <c r="GZM93" s="4"/>
      <c r="GZN93" s="4"/>
      <c r="GZO93" s="4"/>
      <c r="GZP93" s="4"/>
      <c r="GZQ93" s="4"/>
      <c r="GZR93" s="4"/>
      <c r="GZS93" s="4"/>
      <c r="GZT93" s="4"/>
      <c r="GZU93" s="4"/>
      <c r="GZV93" s="4"/>
      <c r="GZW93" s="4"/>
      <c r="GZX93" s="4"/>
      <c r="GZY93" s="4"/>
      <c r="GZZ93" s="4"/>
      <c r="HAA93" s="4"/>
      <c r="HAB93" s="4"/>
      <c r="HAC93" s="4"/>
      <c r="HAD93" s="4"/>
      <c r="HAE93" s="4"/>
      <c r="HAF93" s="4"/>
      <c r="HAG93" s="4"/>
      <c r="HAH93" s="4"/>
      <c r="HAI93" s="4"/>
      <c r="HAJ93" s="4"/>
      <c r="HAK93" s="4"/>
      <c r="HAL93" s="4"/>
      <c r="HAM93" s="4"/>
      <c r="HAN93" s="4"/>
      <c r="HAO93" s="4"/>
      <c r="HAP93" s="4"/>
      <c r="HAQ93" s="4"/>
      <c r="HAR93" s="4"/>
      <c r="HAS93" s="4"/>
      <c r="HAT93" s="4"/>
      <c r="HAU93" s="4"/>
      <c r="HAV93" s="4"/>
      <c r="HAW93" s="4"/>
      <c r="HAX93" s="4"/>
      <c r="HAY93" s="4"/>
      <c r="HAZ93" s="4"/>
      <c r="HBA93" s="4"/>
      <c r="HBB93" s="4"/>
      <c r="HBC93" s="4"/>
      <c r="HBD93" s="4"/>
      <c r="HBE93" s="4"/>
      <c r="HBF93" s="4"/>
      <c r="HBG93" s="4"/>
      <c r="HBH93" s="4"/>
      <c r="HBI93" s="4"/>
      <c r="HBJ93" s="4"/>
      <c r="HBK93" s="4"/>
      <c r="HBL93" s="4"/>
      <c r="HBM93" s="4"/>
      <c r="HBN93" s="4"/>
      <c r="HBO93" s="4"/>
      <c r="HBP93" s="4"/>
      <c r="HBQ93" s="4"/>
      <c r="HBR93" s="4"/>
      <c r="HBS93" s="4"/>
      <c r="HBT93" s="4"/>
      <c r="HBU93" s="4"/>
      <c r="HBV93" s="4"/>
      <c r="HBW93" s="4"/>
      <c r="HBX93" s="4"/>
      <c r="HBY93" s="4"/>
      <c r="HBZ93" s="4"/>
      <c r="HCA93" s="4"/>
      <c r="HCB93" s="4"/>
      <c r="HCC93" s="4"/>
      <c r="HCD93" s="4"/>
      <c r="HCE93" s="4"/>
      <c r="HCF93" s="4"/>
      <c r="HCG93" s="4"/>
      <c r="HCH93" s="4"/>
      <c r="HCI93" s="4"/>
      <c r="HCJ93" s="4"/>
      <c r="HCK93" s="4"/>
      <c r="HCL93" s="4"/>
      <c r="HCM93" s="4"/>
      <c r="HCN93" s="4"/>
      <c r="HCO93" s="4"/>
      <c r="HCP93" s="4"/>
      <c r="HCQ93" s="4"/>
      <c r="HCR93" s="4"/>
      <c r="HCS93" s="4"/>
      <c r="HCT93" s="4"/>
      <c r="HCU93" s="4"/>
      <c r="HCV93" s="4"/>
      <c r="HCW93" s="4"/>
      <c r="HCX93" s="4"/>
      <c r="HCY93" s="4"/>
      <c r="HCZ93" s="4"/>
      <c r="HDA93" s="4"/>
      <c r="HDB93" s="4"/>
      <c r="HDC93" s="4"/>
      <c r="HDD93" s="4"/>
      <c r="HDE93" s="4"/>
      <c r="HDF93" s="4"/>
      <c r="HDG93" s="4"/>
      <c r="HDH93" s="4"/>
      <c r="HDI93" s="4"/>
      <c r="HDJ93" s="4"/>
      <c r="HDK93" s="4"/>
      <c r="HDL93" s="4"/>
      <c r="HDM93" s="4"/>
      <c r="HDN93" s="4"/>
      <c r="HDO93" s="4"/>
      <c r="HDP93" s="4"/>
      <c r="HDQ93" s="4"/>
      <c r="HDR93" s="4"/>
      <c r="HDS93" s="4"/>
      <c r="HDT93" s="4"/>
      <c r="HDU93" s="4"/>
      <c r="HDV93" s="4"/>
      <c r="HDW93" s="4"/>
      <c r="HDX93" s="4"/>
      <c r="HDY93" s="4"/>
      <c r="HDZ93" s="4"/>
      <c r="HEA93" s="4"/>
      <c r="HEB93" s="4"/>
      <c r="HEC93" s="4"/>
      <c r="HED93" s="4"/>
      <c r="HEE93" s="4"/>
      <c r="HEF93" s="4"/>
      <c r="HEG93" s="4"/>
      <c r="HEH93" s="4"/>
      <c r="HEI93" s="4"/>
      <c r="HEJ93" s="4"/>
      <c r="HEK93" s="4"/>
      <c r="HEL93" s="4"/>
      <c r="HEM93" s="4"/>
      <c r="HEN93" s="4"/>
      <c r="HEO93" s="4"/>
      <c r="HEP93" s="4"/>
      <c r="HEQ93" s="4"/>
      <c r="HER93" s="4"/>
      <c r="HES93" s="4"/>
      <c r="HET93" s="4"/>
      <c r="HEU93" s="4"/>
      <c r="HEV93" s="4"/>
      <c r="HEW93" s="4"/>
      <c r="HEX93" s="4"/>
      <c r="HEY93" s="4"/>
      <c r="HEZ93" s="4"/>
      <c r="HFA93" s="4"/>
      <c r="HFB93" s="4"/>
      <c r="HFC93" s="4"/>
      <c r="HFD93" s="4"/>
      <c r="HFE93" s="4"/>
      <c r="HFF93" s="4"/>
      <c r="HFG93" s="4"/>
      <c r="HFH93" s="4"/>
      <c r="HFI93" s="4"/>
      <c r="HFJ93" s="4"/>
      <c r="HFK93" s="4"/>
      <c r="HFL93" s="4"/>
      <c r="HFM93" s="4"/>
      <c r="HFN93" s="4"/>
      <c r="HFO93" s="4"/>
      <c r="HFP93" s="4"/>
      <c r="HFQ93" s="4"/>
      <c r="HFR93" s="4"/>
      <c r="HFS93" s="4"/>
      <c r="HFT93" s="4"/>
      <c r="HFU93" s="4"/>
      <c r="HFV93" s="4"/>
      <c r="HFW93" s="4"/>
      <c r="HFX93" s="4"/>
      <c r="HFY93" s="4"/>
      <c r="HFZ93" s="4"/>
      <c r="HGA93" s="4"/>
      <c r="HGB93" s="4"/>
      <c r="HGC93" s="4"/>
      <c r="HGD93" s="4"/>
      <c r="HGE93" s="4"/>
      <c r="HGF93" s="4"/>
      <c r="HGG93" s="4"/>
      <c r="HGH93" s="4"/>
      <c r="HGI93" s="4"/>
      <c r="HGJ93" s="4"/>
      <c r="HGK93" s="4"/>
      <c r="HGL93" s="4"/>
      <c r="HGM93" s="4"/>
      <c r="HGN93" s="4"/>
      <c r="HGO93" s="4"/>
      <c r="HGP93" s="4"/>
      <c r="HGQ93" s="4"/>
      <c r="HGR93" s="4"/>
      <c r="HGS93" s="4"/>
      <c r="HGT93" s="4"/>
      <c r="HGU93" s="4"/>
      <c r="HGV93" s="4"/>
      <c r="HGW93" s="4"/>
      <c r="HGX93" s="4"/>
      <c r="HGY93" s="4"/>
      <c r="HGZ93" s="4"/>
      <c r="HHA93" s="4"/>
      <c r="HHB93" s="4"/>
      <c r="HHC93" s="4"/>
      <c r="HHD93" s="4"/>
      <c r="HHE93" s="4"/>
      <c r="HHF93" s="4"/>
      <c r="HHG93" s="4"/>
      <c r="HHH93" s="4"/>
      <c r="HHI93" s="4"/>
      <c r="HHJ93" s="4"/>
      <c r="HHK93" s="4"/>
      <c r="HHL93" s="4"/>
      <c r="HHM93" s="4"/>
      <c r="HHN93" s="4"/>
      <c r="HHO93" s="4"/>
      <c r="HHP93" s="4"/>
      <c r="HHQ93" s="4"/>
      <c r="HHR93" s="4"/>
      <c r="HHS93" s="4"/>
      <c r="HHT93" s="4"/>
      <c r="HHU93" s="4"/>
      <c r="HHV93" s="4"/>
      <c r="HHW93" s="4"/>
      <c r="HHX93" s="4"/>
      <c r="HHY93" s="4"/>
      <c r="HHZ93" s="4"/>
      <c r="HIA93" s="4"/>
      <c r="HIB93" s="4"/>
      <c r="HIC93" s="4"/>
      <c r="HID93" s="4"/>
      <c r="HIE93" s="4"/>
      <c r="HIF93" s="4"/>
      <c r="HIG93" s="4"/>
      <c r="HIH93" s="4"/>
      <c r="HII93" s="4"/>
      <c r="HIJ93" s="4"/>
      <c r="HIK93" s="4"/>
      <c r="HIL93" s="4"/>
      <c r="HIM93" s="4"/>
      <c r="HIN93" s="4"/>
      <c r="HIO93" s="4"/>
      <c r="HIP93" s="4"/>
      <c r="HIQ93" s="4"/>
      <c r="HIR93" s="4"/>
      <c r="HIS93" s="4"/>
      <c r="HIT93" s="4"/>
      <c r="HIU93" s="4"/>
      <c r="HIV93" s="4"/>
      <c r="HIW93" s="4"/>
      <c r="HIX93" s="4"/>
      <c r="HIY93" s="4"/>
      <c r="HIZ93" s="4"/>
      <c r="HJA93" s="4"/>
      <c r="HJB93" s="4"/>
      <c r="HJC93" s="4"/>
      <c r="HJD93" s="4"/>
      <c r="HJE93" s="4"/>
      <c r="HJF93" s="4"/>
      <c r="HJG93" s="4"/>
      <c r="HJH93" s="4"/>
      <c r="HJI93" s="4"/>
      <c r="HJJ93" s="4"/>
      <c r="HJK93" s="4"/>
      <c r="HJL93" s="4"/>
      <c r="HJM93" s="4"/>
      <c r="HJN93" s="4"/>
      <c r="HJO93" s="4"/>
      <c r="HJP93" s="4"/>
      <c r="HJQ93" s="4"/>
      <c r="HJR93" s="4"/>
      <c r="HJS93" s="4"/>
      <c r="HJT93" s="4"/>
      <c r="HJU93" s="4"/>
      <c r="HJV93" s="4"/>
      <c r="HJW93" s="4"/>
      <c r="HJX93" s="4"/>
      <c r="HJY93" s="4"/>
      <c r="HJZ93" s="4"/>
      <c r="HKA93" s="4"/>
      <c r="HKB93" s="4"/>
      <c r="HKC93" s="4"/>
      <c r="HKD93" s="4"/>
      <c r="HKE93" s="4"/>
      <c r="HKF93" s="4"/>
      <c r="HKG93" s="4"/>
      <c r="HKH93" s="4"/>
      <c r="HKI93" s="4"/>
      <c r="HKJ93" s="4"/>
      <c r="HKK93" s="4"/>
      <c r="HKL93" s="4"/>
      <c r="HKM93" s="4"/>
      <c r="HKN93" s="4"/>
      <c r="HKO93" s="4"/>
      <c r="HKP93" s="4"/>
      <c r="HKQ93" s="4"/>
      <c r="HKR93" s="4"/>
      <c r="HKS93" s="4"/>
      <c r="HKT93" s="4"/>
      <c r="HKU93" s="4"/>
      <c r="HKV93" s="4"/>
      <c r="HKW93" s="4"/>
      <c r="HKX93" s="4"/>
      <c r="HKY93" s="4"/>
      <c r="HKZ93" s="4"/>
      <c r="HLA93" s="4"/>
      <c r="HLB93" s="4"/>
      <c r="HLC93" s="4"/>
      <c r="HLD93" s="4"/>
      <c r="HLE93" s="4"/>
      <c r="HLF93" s="4"/>
      <c r="HLG93" s="4"/>
      <c r="HLH93" s="4"/>
      <c r="HLI93" s="4"/>
      <c r="HLJ93" s="4"/>
      <c r="HLK93" s="4"/>
      <c r="HLL93" s="4"/>
      <c r="HLM93" s="4"/>
      <c r="HLN93" s="4"/>
      <c r="HLO93" s="4"/>
      <c r="HLP93" s="4"/>
      <c r="HLQ93" s="4"/>
      <c r="HLR93" s="4"/>
      <c r="HLS93" s="4"/>
      <c r="HLT93" s="4"/>
      <c r="HLU93" s="4"/>
      <c r="HLV93" s="4"/>
      <c r="HLW93" s="4"/>
      <c r="HLX93" s="4"/>
      <c r="HLY93" s="4"/>
      <c r="HLZ93" s="4"/>
      <c r="HMA93" s="4"/>
      <c r="HMB93" s="4"/>
      <c r="HMC93" s="4"/>
      <c r="HMD93" s="4"/>
      <c r="HME93" s="4"/>
      <c r="HMF93" s="4"/>
      <c r="HMG93" s="4"/>
      <c r="HMH93" s="4"/>
      <c r="HMI93" s="4"/>
      <c r="HMJ93" s="4"/>
      <c r="HMK93" s="4"/>
      <c r="HML93" s="4"/>
      <c r="HMM93" s="4"/>
      <c r="HMN93" s="4"/>
      <c r="HMO93" s="4"/>
      <c r="HMP93" s="4"/>
      <c r="HMQ93" s="4"/>
      <c r="HMR93" s="4"/>
      <c r="HMS93" s="4"/>
      <c r="HMT93" s="4"/>
      <c r="HMU93" s="4"/>
      <c r="HMV93" s="4"/>
      <c r="HMW93" s="4"/>
      <c r="HMX93" s="4"/>
      <c r="HMY93" s="4"/>
      <c r="HMZ93" s="4"/>
      <c r="HNA93" s="4"/>
      <c r="HNB93" s="4"/>
      <c r="HNC93" s="4"/>
      <c r="HND93" s="4"/>
      <c r="HNE93" s="4"/>
      <c r="HNF93" s="4"/>
      <c r="HNG93" s="4"/>
      <c r="HNH93" s="4"/>
      <c r="HNI93" s="4"/>
      <c r="HNJ93" s="4"/>
      <c r="HNK93" s="4"/>
      <c r="HNL93" s="4"/>
      <c r="HNM93" s="4"/>
      <c r="HNN93" s="4"/>
      <c r="HNO93" s="4"/>
      <c r="HNP93" s="4"/>
      <c r="HNQ93" s="4"/>
      <c r="HNR93" s="4"/>
      <c r="HNS93" s="4"/>
      <c r="HNT93" s="4"/>
      <c r="HNU93" s="4"/>
      <c r="HNV93" s="4"/>
      <c r="HNW93" s="4"/>
      <c r="HNX93" s="4"/>
      <c r="HNY93" s="4"/>
      <c r="HNZ93" s="4"/>
      <c r="HOA93" s="4"/>
      <c r="HOB93" s="4"/>
      <c r="HOC93" s="4"/>
      <c r="HOD93" s="4"/>
      <c r="HOE93" s="4"/>
      <c r="HOF93" s="4"/>
      <c r="HOG93" s="4"/>
      <c r="HOH93" s="4"/>
      <c r="HOI93" s="4"/>
      <c r="HOJ93" s="4"/>
      <c r="HOK93" s="4"/>
      <c r="HOL93" s="4"/>
      <c r="HOM93" s="4"/>
      <c r="HON93" s="4"/>
      <c r="HOO93" s="4"/>
      <c r="HOP93" s="4"/>
      <c r="HOQ93" s="4"/>
      <c r="HOR93" s="4"/>
      <c r="HOS93" s="4"/>
      <c r="HOT93" s="4"/>
      <c r="HOU93" s="4"/>
      <c r="HOV93" s="4"/>
      <c r="HOW93" s="4"/>
      <c r="HOX93" s="4"/>
      <c r="HOY93" s="4"/>
      <c r="HOZ93" s="4"/>
      <c r="HPA93" s="4"/>
      <c r="HPB93" s="4"/>
      <c r="HPC93" s="4"/>
      <c r="HPD93" s="4"/>
      <c r="HPE93" s="4"/>
      <c r="HPF93" s="4"/>
      <c r="HPG93" s="4"/>
      <c r="HPH93" s="4"/>
      <c r="HPI93" s="4"/>
      <c r="HPJ93" s="4"/>
      <c r="HPK93" s="4"/>
      <c r="HPL93" s="4"/>
      <c r="HPM93" s="4"/>
      <c r="HPN93" s="4"/>
      <c r="HPO93" s="4"/>
      <c r="HPP93" s="4"/>
      <c r="HPQ93" s="4"/>
      <c r="HPR93" s="4"/>
      <c r="HPS93" s="4"/>
      <c r="HPT93" s="4"/>
      <c r="HPU93" s="4"/>
      <c r="HPV93" s="4"/>
      <c r="HPW93" s="4"/>
      <c r="HPX93" s="4"/>
      <c r="HPY93" s="4"/>
      <c r="HPZ93" s="4"/>
      <c r="HQA93" s="4"/>
      <c r="HQB93" s="4"/>
      <c r="HQC93" s="4"/>
      <c r="HQD93" s="4"/>
      <c r="HQE93" s="4"/>
      <c r="HQF93" s="4"/>
      <c r="HQG93" s="4"/>
      <c r="HQH93" s="4"/>
      <c r="HQI93" s="4"/>
      <c r="HQJ93" s="4"/>
      <c r="HQK93" s="4"/>
      <c r="HQL93" s="4"/>
      <c r="HQM93" s="4"/>
      <c r="HQN93" s="4"/>
      <c r="HQO93" s="4"/>
      <c r="HQP93" s="4"/>
      <c r="HQQ93" s="4"/>
      <c r="HQR93" s="4"/>
      <c r="HQS93" s="4"/>
      <c r="HQT93" s="4"/>
      <c r="HQU93" s="4"/>
      <c r="HQV93" s="4"/>
      <c r="HQW93" s="4"/>
      <c r="HQX93" s="4"/>
      <c r="HQY93" s="4"/>
      <c r="HQZ93" s="4"/>
      <c r="HRA93" s="4"/>
      <c r="HRB93" s="4"/>
      <c r="HRC93" s="4"/>
      <c r="HRD93" s="4"/>
      <c r="HRE93" s="4"/>
      <c r="HRF93" s="4"/>
      <c r="HRG93" s="4"/>
      <c r="HRH93" s="4"/>
      <c r="HRI93" s="4"/>
      <c r="HRJ93" s="4"/>
      <c r="HRK93" s="4"/>
      <c r="HRL93" s="4"/>
      <c r="HRM93" s="4"/>
      <c r="HRN93" s="4"/>
      <c r="HRO93" s="4"/>
      <c r="HRP93" s="4"/>
      <c r="HRQ93" s="4"/>
      <c r="HRR93" s="4"/>
      <c r="HRS93" s="4"/>
      <c r="HRT93" s="4"/>
      <c r="HRU93" s="4"/>
      <c r="HRV93" s="4"/>
      <c r="HRW93" s="4"/>
      <c r="HRX93" s="4"/>
      <c r="HRY93" s="4"/>
      <c r="HRZ93" s="4"/>
      <c r="HSA93" s="4"/>
      <c r="HSB93" s="4"/>
      <c r="HSC93" s="4"/>
      <c r="HSD93" s="4"/>
      <c r="HSE93" s="4"/>
      <c r="HSF93" s="4"/>
      <c r="HSG93" s="4"/>
      <c r="HSH93" s="4"/>
      <c r="HSI93" s="4"/>
      <c r="HSJ93" s="4"/>
      <c r="HSK93" s="4"/>
      <c r="HSL93" s="4"/>
      <c r="HSM93" s="4"/>
      <c r="HSN93" s="4"/>
      <c r="HSO93" s="4"/>
      <c r="HSP93" s="4"/>
      <c r="HSQ93" s="4"/>
      <c r="HSR93" s="4"/>
      <c r="HSS93" s="4"/>
      <c r="HST93" s="4"/>
      <c r="HSU93" s="4"/>
      <c r="HSV93" s="4"/>
      <c r="HSW93" s="4"/>
      <c r="HSX93" s="4"/>
      <c r="HSY93" s="4"/>
      <c r="HSZ93" s="4"/>
      <c r="HTA93" s="4"/>
      <c r="HTB93" s="4"/>
      <c r="HTC93" s="4"/>
      <c r="HTD93" s="4"/>
      <c r="HTE93" s="4"/>
      <c r="HTF93" s="4"/>
      <c r="HTG93" s="4"/>
      <c r="HTH93" s="4"/>
      <c r="HTI93" s="4"/>
      <c r="HTJ93" s="4"/>
      <c r="HTK93" s="4"/>
      <c r="HTL93" s="4"/>
      <c r="HTM93" s="4"/>
      <c r="HTN93" s="4"/>
      <c r="HTO93" s="4"/>
      <c r="HTP93" s="4"/>
      <c r="HTQ93" s="4"/>
      <c r="HTR93" s="4"/>
      <c r="HTS93" s="4"/>
      <c r="HTT93" s="4"/>
      <c r="HTU93" s="4"/>
      <c r="HTV93" s="4"/>
      <c r="HTW93" s="4"/>
      <c r="HTX93" s="4"/>
      <c r="HTY93" s="4"/>
      <c r="HTZ93" s="4"/>
      <c r="HUA93" s="4"/>
      <c r="HUB93" s="4"/>
      <c r="HUC93" s="4"/>
      <c r="HUD93" s="4"/>
      <c r="HUE93" s="4"/>
      <c r="HUF93" s="4"/>
      <c r="HUG93" s="4"/>
      <c r="HUH93" s="4"/>
      <c r="HUI93" s="4"/>
      <c r="HUJ93" s="4"/>
      <c r="HUK93" s="4"/>
      <c r="HUL93" s="4"/>
      <c r="HUM93" s="4"/>
      <c r="HUN93" s="4"/>
      <c r="HUO93" s="4"/>
      <c r="HUP93" s="4"/>
      <c r="HUQ93" s="4"/>
      <c r="HUR93" s="4"/>
      <c r="HUS93" s="4"/>
      <c r="HUT93" s="4"/>
      <c r="HUU93" s="4"/>
      <c r="HUV93" s="4"/>
      <c r="HUW93" s="4"/>
      <c r="HUX93" s="4"/>
      <c r="HUY93" s="4"/>
      <c r="HUZ93" s="4"/>
      <c r="HVA93" s="4"/>
      <c r="HVB93" s="4"/>
      <c r="HVC93" s="4"/>
      <c r="HVD93" s="4"/>
      <c r="HVE93" s="4"/>
      <c r="HVF93" s="4"/>
      <c r="HVG93" s="4"/>
      <c r="HVH93" s="4"/>
      <c r="HVI93" s="4"/>
      <c r="HVJ93" s="4"/>
      <c r="HVK93" s="4"/>
      <c r="HVL93" s="4"/>
      <c r="HVM93" s="4"/>
      <c r="HVN93" s="4"/>
      <c r="HVO93" s="4"/>
      <c r="HVP93" s="4"/>
      <c r="HVQ93" s="4"/>
      <c r="HVR93" s="4"/>
      <c r="HVS93" s="4"/>
      <c r="HVT93" s="4"/>
      <c r="HVU93" s="4"/>
      <c r="HVV93" s="4"/>
      <c r="HVW93" s="4"/>
      <c r="HVX93" s="4"/>
      <c r="HVY93" s="4"/>
      <c r="HVZ93" s="4"/>
      <c r="HWA93" s="4"/>
      <c r="HWB93" s="4"/>
      <c r="HWC93" s="4"/>
      <c r="HWD93" s="4"/>
      <c r="HWE93" s="4"/>
      <c r="HWF93" s="4"/>
      <c r="HWG93" s="4"/>
      <c r="HWH93" s="4"/>
      <c r="HWI93" s="4"/>
      <c r="HWJ93" s="4"/>
      <c r="HWK93" s="4"/>
      <c r="HWL93" s="4"/>
      <c r="HWM93" s="4"/>
      <c r="HWN93" s="4"/>
      <c r="HWO93" s="4"/>
      <c r="HWP93" s="4"/>
      <c r="HWQ93" s="4"/>
      <c r="HWR93" s="4"/>
      <c r="HWS93" s="4"/>
      <c r="HWT93" s="4"/>
      <c r="HWU93" s="4"/>
      <c r="HWV93" s="4"/>
      <c r="HWW93" s="4"/>
      <c r="HWX93" s="4"/>
      <c r="HWY93" s="4"/>
      <c r="HWZ93" s="4"/>
      <c r="HXA93" s="4"/>
      <c r="HXB93" s="4"/>
      <c r="HXC93" s="4"/>
      <c r="HXD93" s="4"/>
      <c r="HXE93" s="4"/>
      <c r="HXF93" s="4"/>
      <c r="HXG93" s="4"/>
      <c r="HXH93" s="4"/>
      <c r="HXI93" s="4"/>
      <c r="HXJ93" s="4"/>
      <c r="HXK93" s="4"/>
      <c r="HXL93" s="4"/>
      <c r="HXM93" s="4"/>
      <c r="HXN93" s="4"/>
      <c r="HXO93" s="4"/>
      <c r="HXP93" s="4"/>
      <c r="HXQ93" s="4"/>
      <c r="HXR93" s="4"/>
      <c r="HXS93" s="4"/>
      <c r="HXT93" s="4"/>
      <c r="HXU93" s="4"/>
      <c r="HXV93" s="4"/>
      <c r="HXW93" s="4"/>
      <c r="HXX93" s="4"/>
      <c r="HXY93" s="4"/>
      <c r="HXZ93" s="4"/>
      <c r="HYA93" s="4"/>
      <c r="HYB93" s="4"/>
      <c r="HYC93" s="4"/>
      <c r="HYD93" s="4"/>
      <c r="HYE93" s="4"/>
      <c r="HYF93" s="4"/>
      <c r="HYG93" s="4"/>
      <c r="HYH93" s="4"/>
      <c r="HYI93" s="4"/>
      <c r="HYJ93" s="4"/>
      <c r="HYK93" s="4"/>
      <c r="HYL93" s="4"/>
      <c r="HYM93" s="4"/>
      <c r="HYN93" s="4"/>
      <c r="HYO93" s="4"/>
      <c r="HYP93" s="4"/>
      <c r="HYQ93" s="4"/>
      <c r="HYR93" s="4"/>
      <c r="HYS93" s="4"/>
      <c r="HYT93" s="4"/>
      <c r="HYU93" s="4"/>
      <c r="HYV93" s="4"/>
      <c r="HYW93" s="4"/>
      <c r="HYX93" s="4"/>
      <c r="HYY93" s="4"/>
      <c r="HYZ93" s="4"/>
      <c r="HZA93" s="4"/>
      <c r="HZB93" s="4"/>
      <c r="HZC93" s="4"/>
      <c r="HZD93" s="4"/>
      <c r="HZE93" s="4"/>
      <c r="HZF93" s="4"/>
      <c r="HZG93" s="4"/>
      <c r="HZH93" s="4"/>
      <c r="HZI93" s="4"/>
      <c r="HZJ93" s="4"/>
      <c r="HZK93" s="4"/>
      <c r="HZL93" s="4"/>
      <c r="HZM93" s="4"/>
      <c r="HZN93" s="4"/>
      <c r="HZO93" s="4"/>
      <c r="HZP93" s="4"/>
      <c r="HZQ93" s="4"/>
      <c r="HZR93" s="4"/>
      <c r="HZS93" s="4"/>
      <c r="HZT93" s="4"/>
      <c r="HZU93" s="4"/>
      <c r="HZV93" s="4"/>
      <c r="HZW93" s="4"/>
      <c r="HZX93" s="4"/>
      <c r="HZY93" s="4"/>
      <c r="HZZ93" s="4"/>
      <c r="IAA93" s="4"/>
      <c r="IAB93" s="4"/>
      <c r="IAC93" s="4"/>
      <c r="IAD93" s="4"/>
      <c r="IAE93" s="4"/>
      <c r="IAF93" s="4"/>
      <c r="IAG93" s="4"/>
      <c r="IAH93" s="4"/>
      <c r="IAI93" s="4"/>
      <c r="IAJ93" s="4"/>
      <c r="IAK93" s="4"/>
      <c r="IAL93" s="4"/>
      <c r="IAM93" s="4"/>
      <c r="IAN93" s="4"/>
      <c r="IAO93" s="4"/>
      <c r="IAP93" s="4"/>
      <c r="IAQ93" s="4"/>
      <c r="IAR93" s="4"/>
      <c r="IAS93" s="4"/>
      <c r="IAT93" s="4"/>
      <c r="IAU93" s="4"/>
      <c r="IAV93" s="4"/>
      <c r="IAW93" s="4"/>
      <c r="IAX93" s="4"/>
      <c r="IAY93" s="4"/>
      <c r="IAZ93" s="4"/>
      <c r="IBA93" s="4"/>
      <c r="IBB93" s="4"/>
      <c r="IBC93" s="4"/>
      <c r="IBD93" s="4"/>
      <c r="IBE93" s="4"/>
      <c r="IBF93" s="4"/>
      <c r="IBG93" s="4"/>
      <c r="IBH93" s="4"/>
      <c r="IBI93" s="4"/>
      <c r="IBJ93" s="4"/>
      <c r="IBK93" s="4"/>
      <c r="IBL93" s="4"/>
      <c r="IBM93" s="4"/>
      <c r="IBN93" s="4"/>
      <c r="IBO93" s="4"/>
      <c r="IBP93" s="4"/>
      <c r="IBQ93" s="4"/>
      <c r="IBR93" s="4"/>
      <c r="IBS93" s="4"/>
      <c r="IBT93" s="4"/>
      <c r="IBU93" s="4"/>
      <c r="IBV93" s="4"/>
      <c r="IBW93" s="4"/>
      <c r="IBX93" s="4"/>
      <c r="IBY93" s="4"/>
      <c r="IBZ93" s="4"/>
      <c r="ICA93" s="4"/>
      <c r="ICB93" s="4"/>
      <c r="ICC93" s="4"/>
      <c r="ICD93" s="4"/>
      <c r="ICE93" s="4"/>
      <c r="ICF93" s="4"/>
      <c r="ICG93" s="4"/>
      <c r="ICH93" s="4"/>
      <c r="ICI93" s="4"/>
      <c r="ICJ93" s="4"/>
      <c r="ICK93" s="4"/>
      <c r="ICL93" s="4"/>
      <c r="ICM93" s="4"/>
      <c r="ICN93" s="4"/>
      <c r="ICO93" s="4"/>
      <c r="ICP93" s="4"/>
      <c r="ICQ93" s="4"/>
      <c r="ICR93" s="4"/>
      <c r="ICS93" s="4"/>
      <c r="ICT93" s="4"/>
      <c r="ICU93" s="4"/>
      <c r="ICV93" s="4"/>
      <c r="ICW93" s="4"/>
      <c r="ICX93" s="4"/>
      <c r="ICY93" s="4"/>
      <c r="ICZ93" s="4"/>
      <c r="IDA93" s="4"/>
      <c r="IDB93" s="4"/>
      <c r="IDC93" s="4"/>
      <c r="IDD93" s="4"/>
      <c r="IDE93" s="4"/>
      <c r="IDF93" s="4"/>
      <c r="IDG93" s="4"/>
      <c r="IDH93" s="4"/>
      <c r="IDI93" s="4"/>
      <c r="IDJ93" s="4"/>
      <c r="IDK93" s="4"/>
      <c r="IDL93" s="4"/>
      <c r="IDM93" s="4"/>
      <c r="IDN93" s="4"/>
      <c r="IDO93" s="4"/>
      <c r="IDP93" s="4"/>
      <c r="IDQ93" s="4"/>
      <c r="IDR93" s="4"/>
      <c r="IDS93" s="4"/>
      <c r="IDT93" s="4"/>
      <c r="IDU93" s="4"/>
      <c r="IDV93" s="4"/>
      <c r="IDW93" s="4"/>
      <c r="IDX93" s="4"/>
      <c r="IDY93" s="4"/>
      <c r="IDZ93" s="4"/>
      <c r="IEA93" s="4"/>
      <c r="IEB93" s="4"/>
      <c r="IEC93" s="4"/>
      <c r="IED93" s="4"/>
      <c r="IEE93" s="4"/>
      <c r="IEF93" s="4"/>
      <c r="IEG93" s="4"/>
      <c r="IEH93" s="4"/>
      <c r="IEI93" s="4"/>
      <c r="IEJ93" s="4"/>
      <c r="IEK93" s="4"/>
      <c r="IEL93" s="4"/>
      <c r="IEM93" s="4"/>
      <c r="IEN93" s="4"/>
      <c r="IEO93" s="4"/>
      <c r="IEP93" s="4"/>
      <c r="IEQ93" s="4"/>
      <c r="IER93" s="4"/>
      <c r="IES93" s="4"/>
      <c r="IET93" s="4"/>
      <c r="IEU93" s="4"/>
      <c r="IEV93" s="4"/>
      <c r="IEW93" s="4"/>
      <c r="IEX93" s="4"/>
      <c r="IEY93" s="4"/>
      <c r="IEZ93" s="4"/>
      <c r="IFA93" s="4"/>
      <c r="IFB93" s="4"/>
      <c r="IFC93" s="4"/>
      <c r="IFD93" s="4"/>
      <c r="IFE93" s="4"/>
      <c r="IFF93" s="4"/>
      <c r="IFG93" s="4"/>
      <c r="IFH93" s="4"/>
      <c r="IFI93" s="4"/>
      <c r="IFJ93" s="4"/>
      <c r="IFK93" s="4"/>
      <c r="IFL93" s="4"/>
      <c r="IFM93" s="4"/>
      <c r="IFN93" s="4"/>
      <c r="IFO93" s="4"/>
      <c r="IFP93" s="4"/>
      <c r="IFQ93" s="4"/>
      <c r="IFR93" s="4"/>
      <c r="IFS93" s="4"/>
      <c r="IFT93" s="4"/>
      <c r="IFU93" s="4"/>
      <c r="IFV93" s="4"/>
      <c r="IFW93" s="4"/>
      <c r="IFX93" s="4"/>
      <c r="IFY93" s="4"/>
      <c r="IFZ93" s="4"/>
      <c r="IGA93" s="4"/>
      <c r="IGB93" s="4"/>
      <c r="IGC93" s="4"/>
      <c r="IGD93" s="4"/>
      <c r="IGE93" s="4"/>
      <c r="IGF93" s="4"/>
      <c r="IGG93" s="4"/>
      <c r="IGH93" s="4"/>
      <c r="IGI93" s="4"/>
      <c r="IGJ93" s="4"/>
      <c r="IGK93" s="4"/>
      <c r="IGL93" s="4"/>
      <c r="IGM93" s="4"/>
      <c r="IGN93" s="4"/>
      <c r="IGO93" s="4"/>
      <c r="IGP93" s="4"/>
      <c r="IGQ93" s="4"/>
      <c r="IGR93" s="4"/>
      <c r="IGS93" s="4"/>
      <c r="IGT93" s="4"/>
      <c r="IGU93" s="4"/>
      <c r="IGV93" s="4"/>
      <c r="IGW93" s="4"/>
      <c r="IGX93" s="4"/>
      <c r="IGY93" s="4"/>
      <c r="IGZ93" s="4"/>
      <c r="IHA93" s="4"/>
      <c r="IHB93" s="4"/>
      <c r="IHC93" s="4"/>
      <c r="IHD93" s="4"/>
      <c r="IHE93" s="4"/>
      <c r="IHF93" s="4"/>
      <c r="IHG93" s="4"/>
      <c r="IHH93" s="4"/>
      <c r="IHI93" s="4"/>
      <c r="IHJ93" s="4"/>
      <c r="IHK93" s="4"/>
      <c r="IHL93" s="4"/>
      <c r="IHM93" s="4"/>
      <c r="IHN93" s="4"/>
      <c r="IHO93" s="4"/>
      <c r="IHP93" s="4"/>
      <c r="IHQ93" s="4"/>
      <c r="IHR93" s="4"/>
      <c r="IHS93" s="4"/>
      <c r="IHT93" s="4"/>
      <c r="IHU93" s="4"/>
      <c r="IHV93" s="4"/>
      <c r="IHW93" s="4"/>
      <c r="IHX93" s="4"/>
      <c r="IHY93" s="4"/>
      <c r="IHZ93" s="4"/>
      <c r="IIA93" s="4"/>
      <c r="IIB93" s="4"/>
      <c r="IIC93" s="4"/>
      <c r="IID93" s="4"/>
      <c r="IIE93" s="4"/>
      <c r="IIF93" s="4"/>
      <c r="IIG93" s="4"/>
      <c r="IIH93" s="4"/>
      <c r="III93" s="4"/>
      <c r="IIJ93" s="4"/>
      <c r="IIK93" s="4"/>
      <c r="IIL93" s="4"/>
      <c r="IIM93" s="4"/>
      <c r="IIN93" s="4"/>
      <c r="IIO93" s="4"/>
      <c r="IIP93" s="4"/>
      <c r="IIQ93" s="4"/>
      <c r="IIR93" s="4"/>
      <c r="IIS93" s="4"/>
      <c r="IIT93" s="4"/>
      <c r="IIU93" s="4"/>
      <c r="IIV93" s="4"/>
      <c r="IIW93" s="4"/>
      <c r="IIX93" s="4"/>
      <c r="IIY93" s="4"/>
      <c r="IIZ93" s="4"/>
      <c r="IJA93" s="4"/>
      <c r="IJB93" s="4"/>
      <c r="IJC93" s="4"/>
      <c r="IJD93" s="4"/>
      <c r="IJE93" s="4"/>
      <c r="IJF93" s="4"/>
      <c r="IJG93" s="4"/>
      <c r="IJH93" s="4"/>
      <c r="IJI93" s="4"/>
      <c r="IJJ93" s="4"/>
      <c r="IJK93" s="4"/>
      <c r="IJL93" s="4"/>
      <c r="IJM93" s="4"/>
      <c r="IJN93" s="4"/>
      <c r="IJO93" s="4"/>
      <c r="IJP93" s="4"/>
      <c r="IJQ93" s="4"/>
      <c r="IJR93" s="4"/>
      <c r="IJS93" s="4"/>
      <c r="IJT93" s="4"/>
      <c r="IJU93" s="4"/>
      <c r="IJV93" s="4"/>
      <c r="IJW93" s="4"/>
      <c r="IJX93" s="4"/>
      <c r="IJY93" s="4"/>
      <c r="IJZ93" s="4"/>
      <c r="IKA93" s="4"/>
      <c r="IKB93" s="4"/>
      <c r="IKC93" s="4"/>
      <c r="IKD93" s="4"/>
      <c r="IKE93" s="4"/>
      <c r="IKF93" s="4"/>
      <c r="IKG93" s="4"/>
      <c r="IKH93" s="4"/>
      <c r="IKI93" s="4"/>
      <c r="IKJ93" s="4"/>
      <c r="IKK93" s="4"/>
      <c r="IKL93" s="4"/>
      <c r="IKM93" s="4"/>
      <c r="IKN93" s="4"/>
      <c r="IKO93" s="4"/>
      <c r="IKP93" s="4"/>
      <c r="IKQ93" s="4"/>
      <c r="IKR93" s="4"/>
      <c r="IKS93" s="4"/>
      <c r="IKT93" s="4"/>
      <c r="IKU93" s="4"/>
      <c r="IKV93" s="4"/>
      <c r="IKW93" s="4"/>
      <c r="IKX93" s="4"/>
      <c r="IKY93" s="4"/>
      <c r="IKZ93" s="4"/>
      <c r="ILA93" s="4"/>
      <c r="ILB93" s="4"/>
      <c r="ILC93" s="4"/>
      <c r="ILD93" s="4"/>
      <c r="ILE93" s="4"/>
      <c r="ILF93" s="4"/>
      <c r="ILG93" s="4"/>
      <c r="ILH93" s="4"/>
      <c r="ILI93" s="4"/>
      <c r="ILJ93" s="4"/>
      <c r="ILK93" s="4"/>
      <c r="ILL93" s="4"/>
      <c r="ILM93" s="4"/>
      <c r="ILN93" s="4"/>
      <c r="ILO93" s="4"/>
      <c r="ILP93" s="4"/>
      <c r="ILQ93" s="4"/>
      <c r="ILR93" s="4"/>
      <c r="ILS93" s="4"/>
      <c r="ILT93" s="4"/>
      <c r="ILU93" s="4"/>
      <c r="ILV93" s="4"/>
      <c r="ILW93" s="4"/>
      <c r="ILX93" s="4"/>
      <c r="ILY93" s="4"/>
      <c r="ILZ93" s="4"/>
      <c r="IMA93" s="4"/>
      <c r="IMB93" s="4"/>
      <c r="IMC93" s="4"/>
      <c r="IMD93" s="4"/>
      <c r="IME93" s="4"/>
      <c r="IMF93" s="4"/>
      <c r="IMG93" s="4"/>
      <c r="IMH93" s="4"/>
      <c r="IMI93" s="4"/>
      <c r="IMJ93" s="4"/>
      <c r="IMK93" s="4"/>
      <c r="IML93" s="4"/>
      <c r="IMM93" s="4"/>
      <c r="IMN93" s="4"/>
      <c r="IMO93" s="4"/>
      <c r="IMP93" s="4"/>
      <c r="IMQ93" s="4"/>
      <c r="IMR93" s="4"/>
      <c r="IMS93" s="4"/>
      <c r="IMT93" s="4"/>
      <c r="IMU93" s="4"/>
      <c r="IMV93" s="4"/>
      <c r="IMW93" s="4"/>
      <c r="IMX93" s="4"/>
      <c r="IMY93" s="4"/>
      <c r="IMZ93" s="4"/>
      <c r="INA93" s="4"/>
      <c r="INB93" s="4"/>
      <c r="INC93" s="4"/>
      <c r="IND93" s="4"/>
      <c r="INE93" s="4"/>
      <c r="INF93" s="4"/>
      <c r="ING93" s="4"/>
      <c r="INH93" s="4"/>
      <c r="INI93" s="4"/>
      <c r="INJ93" s="4"/>
      <c r="INK93" s="4"/>
      <c r="INL93" s="4"/>
      <c r="INM93" s="4"/>
      <c r="INN93" s="4"/>
      <c r="INO93" s="4"/>
      <c r="INP93" s="4"/>
      <c r="INQ93" s="4"/>
      <c r="INR93" s="4"/>
      <c r="INS93" s="4"/>
      <c r="INT93" s="4"/>
      <c r="INU93" s="4"/>
      <c r="INV93" s="4"/>
      <c r="INW93" s="4"/>
      <c r="INX93" s="4"/>
      <c r="INY93" s="4"/>
      <c r="INZ93" s="4"/>
      <c r="IOA93" s="4"/>
      <c r="IOB93" s="4"/>
      <c r="IOC93" s="4"/>
      <c r="IOD93" s="4"/>
      <c r="IOE93" s="4"/>
      <c r="IOF93" s="4"/>
      <c r="IOG93" s="4"/>
      <c r="IOH93" s="4"/>
      <c r="IOI93" s="4"/>
      <c r="IOJ93" s="4"/>
      <c r="IOK93" s="4"/>
      <c r="IOL93" s="4"/>
      <c r="IOM93" s="4"/>
      <c r="ION93" s="4"/>
      <c r="IOO93" s="4"/>
      <c r="IOP93" s="4"/>
      <c r="IOQ93" s="4"/>
      <c r="IOR93" s="4"/>
      <c r="IOS93" s="4"/>
      <c r="IOT93" s="4"/>
      <c r="IOU93" s="4"/>
      <c r="IOV93" s="4"/>
      <c r="IOW93" s="4"/>
      <c r="IOX93" s="4"/>
      <c r="IOY93" s="4"/>
      <c r="IOZ93" s="4"/>
      <c r="IPA93" s="4"/>
      <c r="IPB93" s="4"/>
      <c r="IPC93" s="4"/>
      <c r="IPD93" s="4"/>
      <c r="IPE93" s="4"/>
      <c r="IPF93" s="4"/>
      <c r="IPG93" s="4"/>
      <c r="IPH93" s="4"/>
      <c r="IPI93" s="4"/>
      <c r="IPJ93" s="4"/>
      <c r="IPK93" s="4"/>
      <c r="IPL93" s="4"/>
      <c r="IPM93" s="4"/>
      <c r="IPN93" s="4"/>
      <c r="IPO93" s="4"/>
      <c r="IPP93" s="4"/>
      <c r="IPQ93" s="4"/>
      <c r="IPR93" s="4"/>
      <c r="IPS93" s="4"/>
      <c r="IPT93" s="4"/>
      <c r="IPU93" s="4"/>
      <c r="IPV93" s="4"/>
      <c r="IPW93" s="4"/>
      <c r="IPX93" s="4"/>
      <c r="IPY93" s="4"/>
      <c r="IPZ93" s="4"/>
      <c r="IQA93" s="4"/>
      <c r="IQB93" s="4"/>
      <c r="IQC93" s="4"/>
      <c r="IQD93" s="4"/>
      <c r="IQE93" s="4"/>
      <c r="IQF93" s="4"/>
      <c r="IQG93" s="4"/>
      <c r="IQH93" s="4"/>
      <c r="IQI93" s="4"/>
      <c r="IQJ93" s="4"/>
      <c r="IQK93" s="4"/>
      <c r="IQL93" s="4"/>
      <c r="IQM93" s="4"/>
      <c r="IQN93" s="4"/>
      <c r="IQO93" s="4"/>
      <c r="IQP93" s="4"/>
      <c r="IQQ93" s="4"/>
      <c r="IQR93" s="4"/>
      <c r="IQS93" s="4"/>
      <c r="IQT93" s="4"/>
      <c r="IQU93" s="4"/>
      <c r="IQV93" s="4"/>
      <c r="IQW93" s="4"/>
      <c r="IQX93" s="4"/>
      <c r="IQY93" s="4"/>
      <c r="IQZ93" s="4"/>
      <c r="IRA93" s="4"/>
      <c r="IRB93" s="4"/>
      <c r="IRC93" s="4"/>
      <c r="IRD93" s="4"/>
      <c r="IRE93" s="4"/>
      <c r="IRF93" s="4"/>
      <c r="IRG93" s="4"/>
      <c r="IRH93" s="4"/>
      <c r="IRI93" s="4"/>
      <c r="IRJ93" s="4"/>
      <c r="IRK93" s="4"/>
      <c r="IRL93" s="4"/>
      <c r="IRM93" s="4"/>
      <c r="IRN93" s="4"/>
      <c r="IRO93" s="4"/>
      <c r="IRP93" s="4"/>
      <c r="IRQ93" s="4"/>
      <c r="IRR93" s="4"/>
      <c r="IRS93" s="4"/>
      <c r="IRT93" s="4"/>
      <c r="IRU93" s="4"/>
      <c r="IRV93" s="4"/>
      <c r="IRW93" s="4"/>
      <c r="IRX93" s="4"/>
      <c r="IRY93" s="4"/>
      <c r="IRZ93" s="4"/>
      <c r="ISA93" s="4"/>
      <c r="ISB93" s="4"/>
      <c r="ISC93" s="4"/>
      <c r="ISD93" s="4"/>
      <c r="ISE93" s="4"/>
      <c r="ISF93" s="4"/>
      <c r="ISG93" s="4"/>
      <c r="ISH93" s="4"/>
      <c r="ISI93" s="4"/>
      <c r="ISJ93" s="4"/>
      <c r="ISK93" s="4"/>
      <c r="ISL93" s="4"/>
      <c r="ISM93" s="4"/>
      <c r="ISN93" s="4"/>
      <c r="ISO93" s="4"/>
      <c r="ISP93" s="4"/>
      <c r="ISQ93" s="4"/>
      <c r="ISR93" s="4"/>
      <c r="ISS93" s="4"/>
      <c r="IST93" s="4"/>
      <c r="ISU93" s="4"/>
      <c r="ISV93" s="4"/>
      <c r="ISW93" s="4"/>
      <c r="ISX93" s="4"/>
      <c r="ISY93" s="4"/>
      <c r="ISZ93" s="4"/>
      <c r="ITA93" s="4"/>
      <c r="ITB93" s="4"/>
      <c r="ITC93" s="4"/>
      <c r="ITD93" s="4"/>
      <c r="ITE93" s="4"/>
      <c r="ITF93" s="4"/>
      <c r="ITG93" s="4"/>
      <c r="ITH93" s="4"/>
      <c r="ITI93" s="4"/>
      <c r="ITJ93" s="4"/>
      <c r="ITK93" s="4"/>
      <c r="ITL93" s="4"/>
      <c r="ITM93" s="4"/>
      <c r="ITN93" s="4"/>
      <c r="ITO93" s="4"/>
      <c r="ITP93" s="4"/>
      <c r="ITQ93" s="4"/>
      <c r="ITR93" s="4"/>
      <c r="ITS93" s="4"/>
      <c r="ITT93" s="4"/>
      <c r="ITU93" s="4"/>
      <c r="ITV93" s="4"/>
      <c r="ITW93" s="4"/>
      <c r="ITX93" s="4"/>
      <c r="ITY93" s="4"/>
      <c r="ITZ93" s="4"/>
      <c r="IUA93" s="4"/>
      <c r="IUB93" s="4"/>
      <c r="IUC93" s="4"/>
      <c r="IUD93" s="4"/>
      <c r="IUE93" s="4"/>
      <c r="IUF93" s="4"/>
      <c r="IUG93" s="4"/>
      <c r="IUH93" s="4"/>
      <c r="IUI93" s="4"/>
      <c r="IUJ93" s="4"/>
      <c r="IUK93" s="4"/>
      <c r="IUL93" s="4"/>
      <c r="IUM93" s="4"/>
      <c r="IUN93" s="4"/>
      <c r="IUO93" s="4"/>
      <c r="IUP93" s="4"/>
      <c r="IUQ93" s="4"/>
      <c r="IUR93" s="4"/>
      <c r="IUS93" s="4"/>
      <c r="IUT93" s="4"/>
      <c r="IUU93" s="4"/>
      <c r="IUV93" s="4"/>
      <c r="IUW93" s="4"/>
      <c r="IUX93" s="4"/>
      <c r="IUY93" s="4"/>
      <c r="IUZ93" s="4"/>
      <c r="IVA93" s="4"/>
      <c r="IVB93" s="4"/>
      <c r="IVC93" s="4"/>
      <c r="IVD93" s="4"/>
      <c r="IVE93" s="4"/>
      <c r="IVF93" s="4"/>
      <c r="IVG93" s="4"/>
      <c r="IVH93" s="4"/>
      <c r="IVI93" s="4"/>
      <c r="IVJ93" s="4"/>
      <c r="IVK93" s="4"/>
      <c r="IVL93" s="4"/>
      <c r="IVM93" s="4"/>
      <c r="IVN93" s="4"/>
      <c r="IVO93" s="4"/>
      <c r="IVP93" s="4"/>
      <c r="IVQ93" s="4"/>
      <c r="IVR93" s="4"/>
      <c r="IVS93" s="4"/>
      <c r="IVT93" s="4"/>
      <c r="IVU93" s="4"/>
      <c r="IVV93" s="4"/>
      <c r="IVW93" s="4"/>
      <c r="IVX93" s="4"/>
      <c r="IVY93" s="4"/>
      <c r="IVZ93" s="4"/>
      <c r="IWA93" s="4"/>
      <c r="IWB93" s="4"/>
      <c r="IWC93" s="4"/>
      <c r="IWD93" s="4"/>
      <c r="IWE93" s="4"/>
      <c r="IWF93" s="4"/>
      <c r="IWG93" s="4"/>
      <c r="IWH93" s="4"/>
      <c r="IWI93" s="4"/>
      <c r="IWJ93" s="4"/>
      <c r="IWK93" s="4"/>
      <c r="IWL93" s="4"/>
      <c r="IWM93" s="4"/>
      <c r="IWN93" s="4"/>
      <c r="IWO93" s="4"/>
      <c r="IWP93" s="4"/>
      <c r="IWQ93" s="4"/>
      <c r="IWR93" s="4"/>
      <c r="IWS93" s="4"/>
      <c r="IWT93" s="4"/>
      <c r="IWU93" s="4"/>
      <c r="IWV93" s="4"/>
      <c r="IWW93" s="4"/>
      <c r="IWX93" s="4"/>
      <c r="IWY93" s="4"/>
      <c r="IWZ93" s="4"/>
      <c r="IXA93" s="4"/>
      <c r="IXB93" s="4"/>
      <c r="IXC93" s="4"/>
      <c r="IXD93" s="4"/>
      <c r="IXE93" s="4"/>
      <c r="IXF93" s="4"/>
      <c r="IXG93" s="4"/>
      <c r="IXH93" s="4"/>
      <c r="IXI93" s="4"/>
      <c r="IXJ93" s="4"/>
      <c r="IXK93" s="4"/>
      <c r="IXL93" s="4"/>
      <c r="IXM93" s="4"/>
      <c r="IXN93" s="4"/>
      <c r="IXO93" s="4"/>
      <c r="IXP93" s="4"/>
      <c r="IXQ93" s="4"/>
      <c r="IXR93" s="4"/>
      <c r="IXS93" s="4"/>
      <c r="IXT93" s="4"/>
      <c r="IXU93" s="4"/>
      <c r="IXV93" s="4"/>
      <c r="IXW93" s="4"/>
      <c r="IXX93" s="4"/>
      <c r="IXY93" s="4"/>
      <c r="IXZ93" s="4"/>
      <c r="IYA93" s="4"/>
      <c r="IYB93" s="4"/>
      <c r="IYC93" s="4"/>
      <c r="IYD93" s="4"/>
      <c r="IYE93" s="4"/>
      <c r="IYF93" s="4"/>
      <c r="IYG93" s="4"/>
      <c r="IYH93" s="4"/>
      <c r="IYI93" s="4"/>
      <c r="IYJ93" s="4"/>
      <c r="IYK93" s="4"/>
      <c r="IYL93" s="4"/>
      <c r="IYM93" s="4"/>
      <c r="IYN93" s="4"/>
      <c r="IYO93" s="4"/>
      <c r="IYP93" s="4"/>
      <c r="IYQ93" s="4"/>
      <c r="IYR93" s="4"/>
      <c r="IYS93" s="4"/>
      <c r="IYT93" s="4"/>
      <c r="IYU93" s="4"/>
      <c r="IYV93" s="4"/>
      <c r="IYW93" s="4"/>
      <c r="IYX93" s="4"/>
      <c r="IYY93" s="4"/>
      <c r="IYZ93" s="4"/>
      <c r="IZA93" s="4"/>
      <c r="IZB93" s="4"/>
      <c r="IZC93" s="4"/>
      <c r="IZD93" s="4"/>
      <c r="IZE93" s="4"/>
      <c r="IZF93" s="4"/>
      <c r="IZG93" s="4"/>
      <c r="IZH93" s="4"/>
      <c r="IZI93" s="4"/>
      <c r="IZJ93" s="4"/>
      <c r="IZK93" s="4"/>
      <c r="IZL93" s="4"/>
      <c r="IZM93" s="4"/>
      <c r="IZN93" s="4"/>
      <c r="IZO93" s="4"/>
      <c r="IZP93" s="4"/>
      <c r="IZQ93" s="4"/>
      <c r="IZR93" s="4"/>
      <c r="IZS93" s="4"/>
      <c r="IZT93" s="4"/>
      <c r="IZU93" s="4"/>
      <c r="IZV93" s="4"/>
      <c r="IZW93" s="4"/>
      <c r="IZX93" s="4"/>
      <c r="IZY93" s="4"/>
      <c r="IZZ93" s="4"/>
      <c r="JAA93" s="4"/>
      <c r="JAB93" s="4"/>
      <c r="JAC93" s="4"/>
      <c r="JAD93" s="4"/>
      <c r="JAE93" s="4"/>
      <c r="JAF93" s="4"/>
      <c r="JAG93" s="4"/>
      <c r="JAH93" s="4"/>
      <c r="JAI93" s="4"/>
      <c r="JAJ93" s="4"/>
      <c r="JAK93" s="4"/>
      <c r="JAL93" s="4"/>
      <c r="JAM93" s="4"/>
      <c r="JAN93" s="4"/>
      <c r="JAO93" s="4"/>
      <c r="JAP93" s="4"/>
      <c r="JAQ93" s="4"/>
      <c r="JAR93" s="4"/>
      <c r="JAS93" s="4"/>
      <c r="JAT93" s="4"/>
      <c r="JAU93" s="4"/>
      <c r="JAV93" s="4"/>
      <c r="JAW93" s="4"/>
      <c r="JAX93" s="4"/>
      <c r="JAY93" s="4"/>
      <c r="JAZ93" s="4"/>
      <c r="JBA93" s="4"/>
      <c r="JBB93" s="4"/>
      <c r="JBC93" s="4"/>
      <c r="JBD93" s="4"/>
      <c r="JBE93" s="4"/>
      <c r="JBF93" s="4"/>
      <c r="JBG93" s="4"/>
      <c r="JBH93" s="4"/>
      <c r="JBI93" s="4"/>
      <c r="JBJ93" s="4"/>
      <c r="JBK93" s="4"/>
      <c r="JBL93" s="4"/>
      <c r="JBM93" s="4"/>
      <c r="JBN93" s="4"/>
      <c r="JBO93" s="4"/>
      <c r="JBP93" s="4"/>
      <c r="JBQ93" s="4"/>
      <c r="JBR93" s="4"/>
      <c r="JBS93" s="4"/>
      <c r="JBT93" s="4"/>
      <c r="JBU93" s="4"/>
      <c r="JBV93" s="4"/>
      <c r="JBW93" s="4"/>
      <c r="JBX93" s="4"/>
      <c r="JBY93" s="4"/>
      <c r="JBZ93" s="4"/>
      <c r="JCA93" s="4"/>
      <c r="JCB93" s="4"/>
      <c r="JCC93" s="4"/>
      <c r="JCD93" s="4"/>
      <c r="JCE93" s="4"/>
      <c r="JCF93" s="4"/>
      <c r="JCG93" s="4"/>
      <c r="JCH93" s="4"/>
      <c r="JCI93" s="4"/>
      <c r="JCJ93" s="4"/>
      <c r="JCK93" s="4"/>
      <c r="JCL93" s="4"/>
      <c r="JCM93" s="4"/>
      <c r="JCN93" s="4"/>
      <c r="JCO93" s="4"/>
      <c r="JCP93" s="4"/>
      <c r="JCQ93" s="4"/>
      <c r="JCR93" s="4"/>
      <c r="JCS93" s="4"/>
      <c r="JCT93" s="4"/>
      <c r="JCU93" s="4"/>
      <c r="JCV93" s="4"/>
      <c r="JCW93" s="4"/>
      <c r="JCX93" s="4"/>
      <c r="JCY93" s="4"/>
      <c r="JCZ93" s="4"/>
      <c r="JDA93" s="4"/>
      <c r="JDB93" s="4"/>
      <c r="JDC93" s="4"/>
      <c r="JDD93" s="4"/>
      <c r="JDE93" s="4"/>
      <c r="JDF93" s="4"/>
      <c r="JDG93" s="4"/>
      <c r="JDH93" s="4"/>
      <c r="JDI93" s="4"/>
      <c r="JDJ93" s="4"/>
      <c r="JDK93" s="4"/>
      <c r="JDL93" s="4"/>
      <c r="JDM93" s="4"/>
      <c r="JDN93" s="4"/>
      <c r="JDO93" s="4"/>
      <c r="JDP93" s="4"/>
      <c r="JDQ93" s="4"/>
      <c r="JDR93" s="4"/>
      <c r="JDS93" s="4"/>
      <c r="JDT93" s="4"/>
      <c r="JDU93" s="4"/>
      <c r="JDV93" s="4"/>
      <c r="JDW93" s="4"/>
      <c r="JDX93" s="4"/>
      <c r="JDY93" s="4"/>
      <c r="JDZ93" s="4"/>
      <c r="JEA93" s="4"/>
      <c r="JEB93" s="4"/>
      <c r="JEC93" s="4"/>
      <c r="JED93" s="4"/>
      <c r="JEE93" s="4"/>
      <c r="JEF93" s="4"/>
      <c r="JEG93" s="4"/>
      <c r="JEH93" s="4"/>
      <c r="JEI93" s="4"/>
      <c r="JEJ93" s="4"/>
      <c r="JEK93" s="4"/>
      <c r="JEL93" s="4"/>
      <c r="JEM93" s="4"/>
      <c r="JEN93" s="4"/>
      <c r="JEO93" s="4"/>
      <c r="JEP93" s="4"/>
      <c r="JEQ93" s="4"/>
      <c r="JER93" s="4"/>
      <c r="JES93" s="4"/>
      <c r="JET93" s="4"/>
      <c r="JEU93" s="4"/>
      <c r="JEV93" s="4"/>
      <c r="JEW93" s="4"/>
      <c r="JEX93" s="4"/>
      <c r="JEY93" s="4"/>
      <c r="JEZ93" s="4"/>
      <c r="JFA93" s="4"/>
      <c r="JFB93" s="4"/>
      <c r="JFC93" s="4"/>
      <c r="JFD93" s="4"/>
      <c r="JFE93" s="4"/>
      <c r="JFF93" s="4"/>
      <c r="JFG93" s="4"/>
      <c r="JFH93" s="4"/>
      <c r="JFI93" s="4"/>
      <c r="JFJ93" s="4"/>
      <c r="JFK93" s="4"/>
      <c r="JFL93" s="4"/>
      <c r="JFM93" s="4"/>
      <c r="JFN93" s="4"/>
      <c r="JFO93" s="4"/>
      <c r="JFP93" s="4"/>
      <c r="JFQ93" s="4"/>
      <c r="JFR93" s="4"/>
      <c r="JFS93" s="4"/>
      <c r="JFT93" s="4"/>
      <c r="JFU93" s="4"/>
      <c r="JFV93" s="4"/>
      <c r="JFW93" s="4"/>
      <c r="JFX93" s="4"/>
      <c r="JFY93" s="4"/>
      <c r="JFZ93" s="4"/>
      <c r="JGA93" s="4"/>
      <c r="JGB93" s="4"/>
      <c r="JGC93" s="4"/>
      <c r="JGD93" s="4"/>
      <c r="JGE93" s="4"/>
      <c r="JGF93" s="4"/>
      <c r="JGG93" s="4"/>
      <c r="JGH93" s="4"/>
      <c r="JGI93" s="4"/>
      <c r="JGJ93" s="4"/>
      <c r="JGK93" s="4"/>
      <c r="JGL93" s="4"/>
      <c r="JGM93" s="4"/>
      <c r="JGN93" s="4"/>
      <c r="JGO93" s="4"/>
      <c r="JGP93" s="4"/>
      <c r="JGQ93" s="4"/>
      <c r="JGR93" s="4"/>
      <c r="JGS93" s="4"/>
      <c r="JGT93" s="4"/>
      <c r="JGU93" s="4"/>
      <c r="JGV93" s="4"/>
      <c r="JGW93" s="4"/>
      <c r="JGX93" s="4"/>
      <c r="JGY93" s="4"/>
      <c r="JGZ93" s="4"/>
      <c r="JHA93" s="4"/>
      <c r="JHB93" s="4"/>
      <c r="JHC93" s="4"/>
      <c r="JHD93" s="4"/>
      <c r="JHE93" s="4"/>
      <c r="JHF93" s="4"/>
      <c r="JHG93" s="4"/>
      <c r="JHH93" s="4"/>
      <c r="JHI93" s="4"/>
      <c r="JHJ93" s="4"/>
      <c r="JHK93" s="4"/>
      <c r="JHL93" s="4"/>
      <c r="JHM93" s="4"/>
      <c r="JHN93" s="4"/>
      <c r="JHO93" s="4"/>
      <c r="JHP93" s="4"/>
      <c r="JHQ93" s="4"/>
      <c r="JHR93" s="4"/>
      <c r="JHS93" s="4"/>
      <c r="JHT93" s="4"/>
      <c r="JHU93" s="4"/>
      <c r="JHV93" s="4"/>
      <c r="JHW93" s="4"/>
      <c r="JHX93" s="4"/>
      <c r="JHY93" s="4"/>
      <c r="JHZ93" s="4"/>
      <c r="JIA93" s="4"/>
      <c r="JIB93" s="4"/>
      <c r="JIC93" s="4"/>
      <c r="JID93" s="4"/>
      <c r="JIE93" s="4"/>
      <c r="JIF93" s="4"/>
      <c r="JIG93" s="4"/>
      <c r="JIH93" s="4"/>
      <c r="JII93" s="4"/>
      <c r="JIJ93" s="4"/>
      <c r="JIK93" s="4"/>
      <c r="JIL93" s="4"/>
      <c r="JIM93" s="4"/>
      <c r="JIN93" s="4"/>
      <c r="JIO93" s="4"/>
      <c r="JIP93" s="4"/>
      <c r="JIQ93" s="4"/>
      <c r="JIR93" s="4"/>
      <c r="JIS93" s="4"/>
      <c r="JIT93" s="4"/>
      <c r="JIU93" s="4"/>
      <c r="JIV93" s="4"/>
      <c r="JIW93" s="4"/>
      <c r="JIX93" s="4"/>
      <c r="JIY93" s="4"/>
      <c r="JIZ93" s="4"/>
      <c r="JJA93" s="4"/>
      <c r="JJB93" s="4"/>
      <c r="JJC93" s="4"/>
      <c r="JJD93" s="4"/>
      <c r="JJE93" s="4"/>
      <c r="JJF93" s="4"/>
      <c r="JJG93" s="4"/>
      <c r="JJH93" s="4"/>
      <c r="JJI93" s="4"/>
      <c r="JJJ93" s="4"/>
      <c r="JJK93" s="4"/>
      <c r="JJL93" s="4"/>
      <c r="JJM93" s="4"/>
      <c r="JJN93" s="4"/>
      <c r="JJO93" s="4"/>
      <c r="JJP93" s="4"/>
      <c r="JJQ93" s="4"/>
      <c r="JJR93" s="4"/>
      <c r="JJS93" s="4"/>
      <c r="JJT93" s="4"/>
      <c r="JJU93" s="4"/>
      <c r="JJV93" s="4"/>
      <c r="JJW93" s="4"/>
      <c r="JJX93" s="4"/>
      <c r="JJY93" s="4"/>
      <c r="JJZ93" s="4"/>
      <c r="JKA93" s="4"/>
      <c r="JKB93" s="4"/>
      <c r="JKC93" s="4"/>
      <c r="JKD93" s="4"/>
      <c r="JKE93" s="4"/>
      <c r="JKF93" s="4"/>
      <c r="JKG93" s="4"/>
      <c r="JKH93" s="4"/>
      <c r="JKI93" s="4"/>
      <c r="JKJ93" s="4"/>
      <c r="JKK93" s="4"/>
      <c r="JKL93" s="4"/>
      <c r="JKM93" s="4"/>
      <c r="JKN93" s="4"/>
      <c r="JKO93" s="4"/>
      <c r="JKP93" s="4"/>
      <c r="JKQ93" s="4"/>
      <c r="JKR93" s="4"/>
      <c r="JKS93" s="4"/>
      <c r="JKT93" s="4"/>
      <c r="JKU93" s="4"/>
      <c r="JKV93" s="4"/>
      <c r="JKW93" s="4"/>
      <c r="JKX93" s="4"/>
      <c r="JKY93" s="4"/>
      <c r="JKZ93" s="4"/>
      <c r="JLA93" s="4"/>
      <c r="JLB93" s="4"/>
      <c r="JLC93" s="4"/>
      <c r="JLD93" s="4"/>
      <c r="JLE93" s="4"/>
      <c r="JLF93" s="4"/>
      <c r="JLG93" s="4"/>
      <c r="JLH93" s="4"/>
      <c r="JLI93" s="4"/>
      <c r="JLJ93" s="4"/>
      <c r="JLK93" s="4"/>
      <c r="JLL93" s="4"/>
      <c r="JLM93" s="4"/>
      <c r="JLN93" s="4"/>
      <c r="JLO93" s="4"/>
      <c r="JLP93" s="4"/>
      <c r="JLQ93" s="4"/>
      <c r="JLR93" s="4"/>
      <c r="JLS93" s="4"/>
      <c r="JLT93" s="4"/>
      <c r="JLU93" s="4"/>
      <c r="JLV93" s="4"/>
      <c r="JLW93" s="4"/>
      <c r="JLX93" s="4"/>
      <c r="JLY93" s="4"/>
      <c r="JLZ93" s="4"/>
      <c r="JMA93" s="4"/>
      <c r="JMB93" s="4"/>
      <c r="JMC93" s="4"/>
      <c r="JMD93" s="4"/>
      <c r="JME93" s="4"/>
      <c r="JMF93" s="4"/>
      <c r="JMG93" s="4"/>
      <c r="JMH93" s="4"/>
      <c r="JMI93" s="4"/>
      <c r="JMJ93" s="4"/>
      <c r="JMK93" s="4"/>
      <c r="JML93" s="4"/>
      <c r="JMM93" s="4"/>
      <c r="JMN93" s="4"/>
      <c r="JMO93" s="4"/>
      <c r="JMP93" s="4"/>
      <c r="JMQ93" s="4"/>
      <c r="JMR93" s="4"/>
      <c r="JMS93" s="4"/>
      <c r="JMT93" s="4"/>
      <c r="JMU93" s="4"/>
      <c r="JMV93" s="4"/>
      <c r="JMW93" s="4"/>
      <c r="JMX93" s="4"/>
      <c r="JMY93" s="4"/>
      <c r="JMZ93" s="4"/>
      <c r="JNA93" s="4"/>
      <c r="JNB93" s="4"/>
      <c r="JNC93" s="4"/>
      <c r="JND93" s="4"/>
      <c r="JNE93" s="4"/>
      <c r="JNF93" s="4"/>
      <c r="JNG93" s="4"/>
      <c r="JNH93" s="4"/>
      <c r="JNI93" s="4"/>
      <c r="JNJ93" s="4"/>
      <c r="JNK93" s="4"/>
      <c r="JNL93" s="4"/>
      <c r="JNM93" s="4"/>
      <c r="JNN93" s="4"/>
      <c r="JNO93" s="4"/>
      <c r="JNP93" s="4"/>
      <c r="JNQ93" s="4"/>
      <c r="JNR93" s="4"/>
      <c r="JNS93" s="4"/>
      <c r="JNT93" s="4"/>
      <c r="JNU93" s="4"/>
      <c r="JNV93" s="4"/>
      <c r="JNW93" s="4"/>
      <c r="JNX93" s="4"/>
      <c r="JNY93" s="4"/>
      <c r="JNZ93" s="4"/>
      <c r="JOA93" s="4"/>
      <c r="JOB93" s="4"/>
      <c r="JOC93" s="4"/>
      <c r="JOD93" s="4"/>
      <c r="JOE93" s="4"/>
      <c r="JOF93" s="4"/>
      <c r="JOG93" s="4"/>
      <c r="JOH93" s="4"/>
      <c r="JOI93" s="4"/>
      <c r="JOJ93" s="4"/>
      <c r="JOK93" s="4"/>
      <c r="JOL93" s="4"/>
      <c r="JOM93" s="4"/>
      <c r="JON93" s="4"/>
      <c r="JOO93" s="4"/>
      <c r="JOP93" s="4"/>
      <c r="JOQ93" s="4"/>
      <c r="JOR93" s="4"/>
      <c r="JOS93" s="4"/>
      <c r="JOT93" s="4"/>
      <c r="JOU93" s="4"/>
      <c r="JOV93" s="4"/>
      <c r="JOW93" s="4"/>
      <c r="JOX93" s="4"/>
      <c r="JOY93" s="4"/>
      <c r="JOZ93" s="4"/>
      <c r="JPA93" s="4"/>
      <c r="JPB93" s="4"/>
      <c r="JPC93" s="4"/>
      <c r="JPD93" s="4"/>
      <c r="JPE93" s="4"/>
      <c r="JPF93" s="4"/>
      <c r="JPG93" s="4"/>
      <c r="JPH93" s="4"/>
      <c r="JPI93" s="4"/>
      <c r="JPJ93" s="4"/>
      <c r="JPK93" s="4"/>
      <c r="JPL93" s="4"/>
      <c r="JPM93" s="4"/>
      <c r="JPN93" s="4"/>
      <c r="JPO93" s="4"/>
      <c r="JPP93" s="4"/>
      <c r="JPQ93" s="4"/>
      <c r="JPR93" s="4"/>
      <c r="JPS93" s="4"/>
      <c r="JPT93" s="4"/>
      <c r="JPU93" s="4"/>
      <c r="JPV93" s="4"/>
      <c r="JPW93" s="4"/>
      <c r="JPX93" s="4"/>
      <c r="JPY93" s="4"/>
      <c r="JPZ93" s="4"/>
      <c r="JQA93" s="4"/>
      <c r="JQB93" s="4"/>
      <c r="JQC93" s="4"/>
      <c r="JQD93" s="4"/>
      <c r="JQE93" s="4"/>
      <c r="JQF93" s="4"/>
      <c r="JQG93" s="4"/>
      <c r="JQH93" s="4"/>
      <c r="JQI93" s="4"/>
      <c r="JQJ93" s="4"/>
      <c r="JQK93" s="4"/>
      <c r="JQL93" s="4"/>
      <c r="JQM93" s="4"/>
      <c r="JQN93" s="4"/>
      <c r="JQO93" s="4"/>
      <c r="JQP93" s="4"/>
      <c r="JQQ93" s="4"/>
      <c r="JQR93" s="4"/>
      <c r="JQS93" s="4"/>
      <c r="JQT93" s="4"/>
      <c r="JQU93" s="4"/>
      <c r="JQV93" s="4"/>
      <c r="JQW93" s="4"/>
      <c r="JQX93" s="4"/>
      <c r="JQY93" s="4"/>
      <c r="JQZ93" s="4"/>
      <c r="JRA93" s="4"/>
      <c r="JRB93" s="4"/>
      <c r="JRC93" s="4"/>
      <c r="JRD93" s="4"/>
      <c r="JRE93" s="4"/>
      <c r="JRF93" s="4"/>
      <c r="JRG93" s="4"/>
      <c r="JRH93" s="4"/>
      <c r="JRI93" s="4"/>
      <c r="JRJ93" s="4"/>
      <c r="JRK93" s="4"/>
      <c r="JRL93" s="4"/>
      <c r="JRM93" s="4"/>
      <c r="JRN93" s="4"/>
      <c r="JRO93" s="4"/>
      <c r="JRP93" s="4"/>
      <c r="JRQ93" s="4"/>
      <c r="JRR93" s="4"/>
      <c r="JRS93" s="4"/>
      <c r="JRT93" s="4"/>
      <c r="JRU93" s="4"/>
      <c r="JRV93" s="4"/>
      <c r="JRW93" s="4"/>
      <c r="JRX93" s="4"/>
      <c r="JRY93" s="4"/>
      <c r="JRZ93" s="4"/>
      <c r="JSA93" s="4"/>
      <c r="JSB93" s="4"/>
      <c r="JSC93" s="4"/>
      <c r="JSD93" s="4"/>
      <c r="JSE93" s="4"/>
      <c r="JSF93" s="4"/>
      <c r="JSG93" s="4"/>
      <c r="JSH93" s="4"/>
      <c r="JSI93" s="4"/>
      <c r="JSJ93" s="4"/>
      <c r="JSK93" s="4"/>
      <c r="JSL93" s="4"/>
      <c r="JSM93" s="4"/>
      <c r="JSN93" s="4"/>
      <c r="JSO93" s="4"/>
      <c r="JSP93" s="4"/>
      <c r="JSQ93" s="4"/>
      <c r="JSR93" s="4"/>
      <c r="JSS93" s="4"/>
      <c r="JST93" s="4"/>
      <c r="JSU93" s="4"/>
      <c r="JSV93" s="4"/>
      <c r="JSW93" s="4"/>
      <c r="JSX93" s="4"/>
      <c r="JSY93" s="4"/>
      <c r="JSZ93" s="4"/>
      <c r="JTA93" s="4"/>
      <c r="JTB93" s="4"/>
      <c r="JTC93" s="4"/>
      <c r="JTD93" s="4"/>
      <c r="JTE93" s="4"/>
      <c r="JTF93" s="4"/>
      <c r="JTG93" s="4"/>
      <c r="JTH93" s="4"/>
      <c r="JTI93" s="4"/>
      <c r="JTJ93" s="4"/>
      <c r="JTK93" s="4"/>
      <c r="JTL93" s="4"/>
      <c r="JTM93" s="4"/>
      <c r="JTN93" s="4"/>
      <c r="JTO93" s="4"/>
      <c r="JTP93" s="4"/>
      <c r="JTQ93" s="4"/>
      <c r="JTR93" s="4"/>
      <c r="JTS93" s="4"/>
      <c r="JTT93" s="4"/>
      <c r="JTU93" s="4"/>
      <c r="JTV93" s="4"/>
      <c r="JTW93" s="4"/>
      <c r="JTX93" s="4"/>
      <c r="JTY93" s="4"/>
      <c r="JTZ93" s="4"/>
      <c r="JUA93" s="4"/>
      <c r="JUB93" s="4"/>
      <c r="JUC93" s="4"/>
      <c r="JUD93" s="4"/>
      <c r="JUE93" s="4"/>
      <c r="JUF93" s="4"/>
      <c r="JUG93" s="4"/>
      <c r="JUH93" s="4"/>
      <c r="JUI93" s="4"/>
      <c r="JUJ93" s="4"/>
      <c r="JUK93" s="4"/>
      <c r="JUL93" s="4"/>
      <c r="JUM93" s="4"/>
      <c r="JUN93" s="4"/>
      <c r="JUO93" s="4"/>
      <c r="JUP93" s="4"/>
      <c r="JUQ93" s="4"/>
      <c r="JUR93" s="4"/>
      <c r="JUS93" s="4"/>
      <c r="JUT93" s="4"/>
      <c r="JUU93" s="4"/>
      <c r="JUV93" s="4"/>
      <c r="JUW93" s="4"/>
      <c r="JUX93" s="4"/>
      <c r="JUY93" s="4"/>
      <c r="JUZ93" s="4"/>
      <c r="JVA93" s="4"/>
      <c r="JVB93" s="4"/>
      <c r="JVC93" s="4"/>
      <c r="JVD93" s="4"/>
      <c r="JVE93" s="4"/>
      <c r="JVF93" s="4"/>
      <c r="JVG93" s="4"/>
      <c r="JVH93" s="4"/>
      <c r="JVI93" s="4"/>
      <c r="JVJ93" s="4"/>
      <c r="JVK93" s="4"/>
      <c r="JVL93" s="4"/>
      <c r="JVM93" s="4"/>
      <c r="JVN93" s="4"/>
      <c r="JVO93" s="4"/>
      <c r="JVP93" s="4"/>
      <c r="JVQ93" s="4"/>
      <c r="JVR93" s="4"/>
      <c r="JVS93" s="4"/>
      <c r="JVT93" s="4"/>
      <c r="JVU93" s="4"/>
      <c r="JVV93" s="4"/>
      <c r="JVW93" s="4"/>
      <c r="JVX93" s="4"/>
      <c r="JVY93" s="4"/>
      <c r="JVZ93" s="4"/>
      <c r="JWA93" s="4"/>
      <c r="JWB93" s="4"/>
      <c r="JWC93" s="4"/>
      <c r="JWD93" s="4"/>
      <c r="JWE93" s="4"/>
      <c r="JWF93" s="4"/>
      <c r="JWG93" s="4"/>
      <c r="JWH93" s="4"/>
      <c r="JWI93" s="4"/>
      <c r="JWJ93" s="4"/>
      <c r="JWK93" s="4"/>
      <c r="JWL93" s="4"/>
      <c r="JWM93" s="4"/>
      <c r="JWN93" s="4"/>
      <c r="JWO93" s="4"/>
      <c r="JWP93" s="4"/>
      <c r="JWQ93" s="4"/>
      <c r="JWR93" s="4"/>
      <c r="JWS93" s="4"/>
      <c r="JWT93" s="4"/>
      <c r="JWU93" s="4"/>
      <c r="JWV93" s="4"/>
      <c r="JWW93" s="4"/>
      <c r="JWX93" s="4"/>
      <c r="JWY93" s="4"/>
      <c r="JWZ93" s="4"/>
      <c r="JXA93" s="4"/>
      <c r="JXB93" s="4"/>
      <c r="JXC93" s="4"/>
      <c r="JXD93" s="4"/>
      <c r="JXE93" s="4"/>
      <c r="JXF93" s="4"/>
      <c r="JXG93" s="4"/>
      <c r="JXH93" s="4"/>
      <c r="JXI93" s="4"/>
      <c r="JXJ93" s="4"/>
      <c r="JXK93" s="4"/>
      <c r="JXL93" s="4"/>
      <c r="JXM93" s="4"/>
      <c r="JXN93" s="4"/>
      <c r="JXO93" s="4"/>
      <c r="JXP93" s="4"/>
      <c r="JXQ93" s="4"/>
      <c r="JXR93" s="4"/>
      <c r="JXS93" s="4"/>
      <c r="JXT93" s="4"/>
      <c r="JXU93" s="4"/>
      <c r="JXV93" s="4"/>
      <c r="JXW93" s="4"/>
      <c r="JXX93" s="4"/>
      <c r="JXY93" s="4"/>
      <c r="JXZ93" s="4"/>
      <c r="JYA93" s="4"/>
      <c r="JYB93" s="4"/>
      <c r="JYC93" s="4"/>
      <c r="JYD93" s="4"/>
      <c r="JYE93" s="4"/>
      <c r="JYF93" s="4"/>
      <c r="JYG93" s="4"/>
      <c r="JYH93" s="4"/>
      <c r="JYI93" s="4"/>
      <c r="JYJ93" s="4"/>
      <c r="JYK93" s="4"/>
      <c r="JYL93" s="4"/>
      <c r="JYM93" s="4"/>
      <c r="JYN93" s="4"/>
      <c r="JYO93" s="4"/>
      <c r="JYP93" s="4"/>
      <c r="JYQ93" s="4"/>
      <c r="JYR93" s="4"/>
      <c r="JYS93" s="4"/>
      <c r="JYT93" s="4"/>
      <c r="JYU93" s="4"/>
      <c r="JYV93" s="4"/>
      <c r="JYW93" s="4"/>
      <c r="JYX93" s="4"/>
      <c r="JYY93" s="4"/>
      <c r="JYZ93" s="4"/>
      <c r="JZA93" s="4"/>
      <c r="JZB93" s="4"/>
      <c r="JZC93" s="4"/>
      <c r="JZD93" s="4"/>
      <c r="JZE93" s="4"/>
      <c r="JZF93" s="4"/>
      <c r="JZG93" s="4"/>
      <c r="JZH93" s="4"/>
      <c r="JZI93" s="4"/>
      <c r="JZJ93" s="4"/>
      <c r="JZK93" s="4"/>
      <c r="JZL93" s="4"/>
      <c r="JZM93" s="4"/>
      <c r="JZN93" s="4"/>
      <c r="JZO93" s="4"/>
      <c r="JZP93" s="4"/>
      <c r="JZQ93" s="4"/>
      <c r="JZR93" s="4"/>
      <c r="JZS93" s="4"/>
      <c r="JZT93" s="4"/>
      <c r="JZU93" s="4"/>
      <c r="JZV93" s="4"/>
      <c r="JZW93" s="4"/>
      <c r="JZX93" s="4"/>
      <c r="JZY93" s="4"/>
      <c r="JZZ93" s="4"/>
      <c r="KAA93" s="4"/>
      <c r="KAB93" s="4"/>
      <c r="KAC93" s="4"/>
      <c r="KAD93" s="4"/>
      <c r="KAE93" s="4"/>
      <c r="KAF93" s="4"/>
      <c r="KAG93" s="4"/>
      <c r="KAH93" s="4"/>
      <c r="KAI93" s="4"/>
      <c r="KAJ93" s="4"/>
      <c r="KAK93" s="4"/>
      <c r="KAL93" s="4"/>
      <c r="KAM93" s="4"/>
      <c r="KAN93" s="4"/>
      <c r="KAO93" s="4"/>
      <c r="KAP93" s="4"/>
      <c r="KAQ93" s="4"/>
      <c r="KAR93" s="4"/>
      <c r="KAS93" s="4"/>
      <c r="KAT93" s="4"/>
      <c r="KAU93" s="4"/>
      <c r="KAV93" s="4"/>
      <c r="KAW93" s="4"/>
      <c r="KAX93" s="4"/>
      <c r="KAY93" s="4"/>
      <c r="KAZ93" s="4"/>
      <c r="KBA93" s="4"/>
      <c r="KBB93" s="4"/>
      <c r="KBC93" s="4"/>
      <c r="KBD93" s="4"/>
      <c r="KBE93" s="4"/>
      <c r="KBF93" s="4"/>
      <c r="KBG93" s="4"/>
      <c r="KBH93" s="4"/>
      <c r="KBI93" s="4"/>
      <c r="KBJ93" s="4"/>
      <c r="KBK93" s="4"/>
      <c r="KBL93" s="4"/>
      <c r="KBM93" s="4"/>
      <c r="KBN93" s="4"/>
      <c r="KBO93" s="4"/>
      <c r="KBP93" s="4"/>
      <c r="KBQ93" s="4"/>
      <c r="KBR93" s="4"/>
      <c r="KBS93" s="4"/>
      <c r="KBT93" s="4"/>
      <c r="KBU93" s="4"/>
      <c r="KBV93" s="4"/>
      <c r="KBW93" s="4"/>
      <c r="KBX93" s="4"/>
      <c r="KBY93" s="4"/>
      <c r="KBZ93" s="4"/>
      <c r="KCA93" s="4"/>
      <c r="KCB93" s="4"/>
      <c r="KCC93" s="4"/>
      <c r="KCD93" s="4"/>
      <c r="KCE93" s="4"/>
      <c r="KCF93" s="4"/>
      <c r="KCG93" s="4"/>
      <c r="KCH93" s="4"/>
      <c r="KCI93" s="4"/>
      <c r="KCJ93" s="4"/>
      <c r="KCK93" s="4"/>
      <c r="KCL93" s="4"/>
      <c r="KCM93" s="4"/>
      <c r="KCN93" s="4"/>
      <c r="KCO93" s="4"/>
      <c r="KCP93" s="4"/>
      <c r="KCQ93" s="4"/>
      <c r="KCR93" s="4"/>
      <c r="KCS93" s="4"/>
      <c r="KCT93" s="4"/>
      <c r="KCU93" s="4"/>
      <c r="KCV93" s="4"/>
      <c r="KCW93" s="4"/>
      <c r="KCX93" s="4"/>
      <c r="KCY93" s="4"/>
      <c r="KCZ93" s="4"/>
      <c r="KDA93" s="4"/>
      <c r="KDB93" s="4"/>
      <c r="KDC93" s="4"/>
      <c r="KDD93" s="4"/>
      <c r="KDE93" s="4"/>
      <c r="KDF93" s="4"/>
      <c r="KDG93" s="4"/>
      <c r="KDH93" s="4"/>
      <c r="KDI93" s="4"/>
      <c r="KDJ93" s="4"/>
      <c r="KDK93" s="4"/>
      <c r="KDL93" s="4"/>
      <c r="KDM93" s="4"/>
      <c r="KDN93" s="4"/>
      <c r="KDO93" s="4"/>
      <c r="KDP93" s="4"/>
      <c r="KDQ93" s="4"/>
      <c r="KDR93" s="4"/>
      <c r="KDS93" s="4"/>
      <c r="KDT93" s="4"/>
      <c r="KDU93" s="4"/>
      <c r="KDV93" s="4"/>
      <c r="KDW93" s="4"/>
      <c r="KDX93" s="4"/>
      <c r="KDY93" s="4"/>
      <c r="KDZ93" s="4"/>
      <c r="KEA93" s="4"/>
      <c r="KEB93" s="4"/>
      <c r="KEC93" s="4"/>
      <c r="KED93" s="4"/>
      <c r="KEE93" s="4"/>
      <c r="KEF93" s="4"/>
      <c r="KEG93" s="4"/>
      <c r="KEH93" s="4"/>
      <c r="KEI93" s="4"/>
      <c r="KEJ93" s="4"/>
      <c r="KEK93" s="4"/>
      <c r="KEL93" s="4"/>
      <c r="KEM93" s="4"/>
      <c r="KEN93" s="4"/>
      <c r="KEO93" s="4"/>
      <c r="KEP93" s="4"/>
      <c r="KEQ93" s="4"/>
      <c r="KER93" s="4"/>
      <c r="KES93" s="4"/>
      <c r="KET93" s="4"/>
      <c r="KEU93" s="4"/>
      <c r="KEV93" s="4"/>
      <c r="KEW93" s="4"/>
      <c r="KEX93" s="4"/>
      <c r="KEY93" s="4"/>
      <c r="KEZ93" s="4"/>
      <c r="KFA93" s="4"/>
      <c r="KFB93" s="4"/>
      <c r="KFC93" s="4"/>
      <c r="KFD93" s="4"/>
      <c r="KFE93" s="4"/>
      <c r="KFF93" s="4"/>
      <c r="KFG93" s="4"/>
      <c r="KFH93" s="4"/>
      <c r="KFI93" s="4"/>
      <c r="KFJ93" s="4"/>
      <c r="KFK93" s="4"/>
      <c r="KFL93" s="4"/>
      <c r="KFM93" s="4"/>
      <c r="KFN93" s="4"/>
      <c r="KFO93" s="4"/>
      <c r="KFP93" s="4"/>
      <c r="KFQ93" s="4"/>
      <c r="KFR93" s="4"/>
      <c r="KFS93" s="4"/>
      <c r="KFT93" s="4"/>
      <c r="KFU93" s="4"/>
      <c r="KFV93" s="4"/>
      <c r="KFW93" s="4"/>
      <c r="KFX93" s="4"/>
      <c r="KFY93" s="4"/>
      <c r="KFZ93" s="4"/>
      <c r="KGA93" s="4"/>
      <c r="KGB93" s="4"/>
      <c r="KGC93" s="4"/>
      <c r="KGD93" s="4"/>
      <c r="KGE93" s="4"/>
      <c r="KGF93" s="4"/>
      <c r="KGG93" s="4"/>
      <c r="KGH93" s="4"/>
      <c r="KGI93" s="4"/>
      <c r="KGJ93" s="4"/>
      <c r="KGK93" s="4"/>
      <c r="KGL93" s="4"/>
      <c r="KGM93" s="4"/>
      <c r="KGN93" s="4"/>
      <c r="KGO93" s="4"/>
      <c r="KGP93" s="4"/>
      <c r="KGQ93" s="4"/>
      <c r="KGR93" s="4"/>
      <c r="KGS93" s="4"/>
      <c r="KGT93" s="4"/>
      <c r="KGU93" s="4"/>
      <c r="KGV93" s="4"/>
      <c r="KGW93" s="4"/>
      <c r="KGX93" s="4"/>
      <c r="KGY93" s="4"/>
      <c r="KGZ93" s="4"/>
      <c r="KHA93" s="4"/>
      <c r="KHB93" s="4"/>
      <c r="KHC93" s="4"/>
      <c r="KHD93" s="4"/>
      <c r="KHE93" s="4"/>
      <c r="KHF93" s="4"/>
      <c r="KHG93" s="4"/>
      <c r="KHH93" s="4"/>
      <c r="KHI93" s="4"/>
      <c r="KHJ93" s="4"/>
      <c r="KHK93" s="4"/>
      <c r="KHL93" s="4"/>
      <c r="KHM93" s="4"/>
      <c r="KHN93" s="4"/>
      <c r="KHO93" s="4"/>
      <c r="KHP93" s="4"/>
      <c r="KHQ93" s="4"/>
      <c r="KHR93" s="4"/>
      <c r="KHS93" s="4"/>
      <c r="KHT93" s="4"/>
      <c r="KHU93" s="4"/>
      <c r="KHV93" s="4"/>
      <c r="KHW93" s="4"/>
      <c r="KHX93" s="4"/>
      <c r="KHY93" s="4"/>
      <c r="KHZ93" s="4"/>
      <c r="KIA93" s="4"/>
      <c r="KIB93" s="4"/>
      <c r="KIC93" s="4"/>
      <c r="KID93" s="4"/>
      <c r="KIE93" s="4"/>
      <c r="KIF93" s="4"/>
      <c r="KIG93" s="4"/>
      <c r="KIH93" s="4"/>
      <c r="KII93" s="4"/>
      <c r="KIJ93" s="4"/>
      <c r="KIK93" s="4"/>
      <c r="KIL93" s="4"/>
      <c r="KIM93" s="4"/>
      <c r="KIN93" s="4"/>
      <c r="KIO93" s="4"/>
      <c r="KIP93" s="4"/>
      <c r="KIQ93" s="4"/>
      <c r="KIR93" s="4"/>
      <c r="KIS93" s="4"/>
      <c r="KIT93" s="4"/>
      <c r="KIU93" s="4"/>
      <c r="KIV93" s="4"/>
      <c r="KIW93" s="4"/>
      <c r="KIX93" s="4"/>
      <c r="KIY93" s="4"/>
      <c r="KIZ93" s="4"/>
      <c r="KJA93" s="4"/>
      <c r="KJB93" s="4"/>
      <c r="KJC93" s="4"/>
      <c r="KJD93" s="4"/>
      <c r="KJE93" s="4"/>
      <c r="KJF93" s="4"/>
      <c r="KJG93" s="4"/>
      <c r="KJH93" s="4"/>
      <c r="KJI93" s="4"/>
      <c r="KJJ93" s="4"/>
      <c r="KJK93" s="4"/>
      <c r="KJL93" s="4"/>
      <c r="KJM93" s="4"/>
      <c r="KJN93" s="4"/>
      <c r="KJO93" s="4"/>
      <c r="KJP93" s="4"/>
      <c r="KJQ93" s="4"/>
      <c r="KJR93" s="4"/>
      <c r="KJS93" s="4"/>
      <c r="KJT93" s="4"/>
      <c r="KJU93" s="4"/>
      <c r="KJV93" s="4"/>
      <c r="KJW93" s="4"/>
      <c r="KJX93" s="4"/>
      <c r="KJY93" s="4"/>
      <c r="KJZ93" s="4"/>
      <c r="KKA93" s="4"/>
      <c r="KKB93" s="4"/>
      <c r="KKC93" s="4"/>
      <c r="KKD93" s="4"/>
      <c r="KKE93" s="4"/>
      <c r="KKF93" s="4"/>
      <c r="KKG93" s="4"/>
      <c r="KKH93" s="4"/>
      <c r="KKI93" s="4"/>
      <c r="KKJ93" s="4"/>
      <c r="KKK93" s="4"/>
      <c r="KKL93" s="4"/>
      <c r="KKM93" s="4"/>
      <c r="KKN93" s="4"/>
      <c r="KKO93" s="4"/>
      <c r="KKP93" s="4"/>
      <c r="KKQ93" s="4"/>
      <c r="KKR93" s="4"/>
      <c r="KKS93" s="4"/>
      <c r="KKT93" s="4"/>
      <c r="KKU93" s="4"/>
      <c r="KKV93" s="4"/>
      <c r="KKW93" s="4"/>
      <c r="KKX93" s="4"/>
      <c r="KKY93" s="4"/>
      <c r="KKZ93" s="4"/>
      <c r="KLA93" s="4"/>
      <c r="KLB93" s="4"/>
      <c r="KLC93" s="4"/>
      <c r="KLD93" s="4"/>
      <c r="KLE93" s="4"/>
      <c r="KLF93" s="4"/>
      <c r="KLG93" s="4"/>
      <c r="KLH93" s="4"/>
      <c r="KLI93" s="4"/>
      <c r="KLJ93" s="4"/>
      <c r="KLK93" s="4"/>
      <c r="KLL93" s="4"/>
      <c r="KLM93" s="4"/>
      <c r="KLN93" s="4"/>
      <c r="KLO93" s="4"/>
      <c r="KLP93" s="4"/>
      <c r="KLQ93" s="4"/>
      <c r="KLR93" s="4"/>
      <c r="KLS93" s="4"/>
      <c r="KLT93" s="4"/>
      <c r="KLU93" s="4"/>
      <c r="KLV93" s="4"/>
      <c r="KLW93" s="4"/>
      <c r="KLX93" s="4"/>
      <c r="KLY93" s="4"/>
      <c r="KLZ93" s="4"/>
      <c r="KMA93" s="4"/>
      <c r="KMB93" s="4"/>
      <c r="KMC93" s="4"/>
      <c r="KMD93" s="4"/>
      <c r="KME93" s="4"/>
      <c r="KMF93" s="4"/>
      <c r="KMG93" s="4"/>
      <c r="KMH93" s="4"/>
      <c r="KMI93" s="4"/>
      <c r="KMJ93" s="4"/>
      <c r="KMK93" s="4"/>
      <c r="KML93" s="4"/>
      <c r="KMM93" s="4"/>
      <c r="KMN93" s="4"/>
      <c r="KMO93" s="4"/>
      <c r="KMP93" s="4"/>
      <c r="KMQ93" s="4"/>
      <c r="KMR93" s="4"/>
      <c r="KMS93" s="4"/>
      <c r="KMT93" s="4"/>
      <c r="KMU93" s="4"/>
      <c r="KMV93" s="4"/>
      <c r="KMW93" s="4"/>
      <c r="KMX93" s="4"/>
      <c r="KMY93" s="4"/>
      <c r="KMZ93" s="4"/>
      <c r="KNA93" s="4"/>
      <c r="KNB93" s="4"/>
      <c r="KNC93" s="4"/>
      <c r="KND93" s="4"/>
      <c r="KNE93" s="4"/>
      <c r="KNF93" s="4"/>
      <c r="KNG93" s="4"/>
      <c r="KNH93" s="4"/>
      <c r="KNI93" s="4"/>
      <c r="KNJ93" s="4"/>
      <c r="KNK93" s="4"/>
      <c r="KNL93" s="4"/>
      <c r="KNM93" s="4"/>
      <c r="KNN93" s="4"/>
      <c r="KNO93" s="4"/>
      <c r="KNP93" s="4"/>
      <c r="KNQ93" s="4"/>
      <c r="KNR93" s="4"/>
      <c r="KNS93" s="4"/>
      <c r="KNT93" s="4"/>
      <c r="KNU93" s="4"/>
      <c r="KNV93" s="4"/>
      <c r="KNW93" s="4"/>
      <c r="KNX93" s="4"/>
      <c r="KNY93" s="4"/>
      <c r="KNZ93" s="4"/>
      <c r="KOA93" s="4"/>
      <c r="KOB93" s="4"/>
      <c r="KOC93" s="4"/>
      <c r="KOD93" s="4"/>
      <c r="KOE93" s="4"/>
      <c r="KOF93" s="4"/>
      <c r="KOG93" s="4"/>
      <c r="KOH93" s="4"/>
      <c r="KOI93" s="4"/>
      <c r="KOJ93" s="4"/>
      <c r="KOK93" s="4"/>
      <c r="KOL93" s="4"/>
      <c r="KOM93" s="4"/>
      <c r="KON93" s="4"/>
      <c r="KOO93" s="4"/>
      <c r="KOP93" s="4"/>
      <c r="KOQ93" s="4"/>
      <c r="KOR93" s="4"/>
      <c r="KOS93" s="4"/>
      <c r="KOT93" s="4"/>
      <c r="KOU93" s="4"/>
      <c r="KOV93" s="4"/>
      <c r="KOW93" s="4"/>
      <c r="KOX93" s="4"/>
      <c r="KOY93" s="4"/>
      <c r="KOZ93" s="4"/>
      <c r="KPA93" s="4"/>
      <c r="KPB93" s="4"/>
      <c r="KPC93" s="4"/>
      <c r="KPD93" s="4"/>
      <c r="KPE93" s="4"/>
      <c r="KPF93" s="4"/>
      <c r="KPG93" s="4"/>
      <c r="KPH93" s="4"/>
      <c r="KPI93" s="4"/>
      <c r="KPJ93" s="4"/>
      <c r="KPK93" s="4"/>
      <c r="KPL93" s="4"/>
      <c r="KPM93" s="4"/>
      <c r="KPN93" s="4"/>
      <c r="KPO93" s="4"/>
      <c r="KPP93" s="4"/>
      <c r="KPQ93" s="4"/>
      <c r="KPR93" s="4"/>
      <c r="KPS93" s="4"/>
      <c r="KPT93" s="4"/>
      <c r="KPU93" s="4"/>
      <c r="KPV93" s="4"/>
      <c r="KPW93" s="4"/>
      <c r="KPX93" s="4"/>
      <c r="KPY93" s="4"/>
      <c r="KPZ93" s="4"/>
      <c r="KQA93" s="4"/>
      <c r="KQB93" s="4"/>
      <c r="KQC93" s="4"/>
      <c r="KQD93" s="4"/>
      <c r="KQE93" s="4"/>
      <c r="KQF93" s="4"/>
      <c r="KQG93" s="4"/>
      <c r="KQH93" s="4"/>
      <c r="KQI93" s="4"/>
      <c r="KQJ93" s="4"/>
      <c r="KQK93" s="4"/>
      <c r="KQL93" s="4"/>
      <c r="KQM93" s="4"/>
      <c r="KQN93" s="4"/>
      <c r="KQO93" s="4"/>
      <c r="KQP93" s="4"/>
      <c r="KQQ93" s="4"/>
      <c r="KQR93" s="4"/>
      <c r="KQS93" s="4"/>
      <c r="KQT93" s="4"/>
      <c r="KQU93" s="4"/>
      <c r="KQV93" s="4"/>
      <c r="KQW93" s="4"/>
      <c r="KQX93" s="4"/>
      <c r="KQY93" s="4"/>
      <c r="KQZ93" s="4"/>
      <c r="KRA93" s="4"/>
      <c r="KRB93" s="4"/>
      <c r="KRC93" s="4"/>
      <c r="KRD93" s="4"/>
      <c r="KRE93" s="4"/>
      <c r="KRF93" s="4"/>
      <c r="KRG93" s="4"/>
      <c r="KRH93" s="4"/>
      <c r="KRI93" s="4"/>
      <c r="KRJ93" s="4"/>
      <c r="KRK93" s="4"/>
      <c r="KRL93" s="4"/>
      <c r="KRM93" s="4"/>
      <c r="KRN93" s="4"/>
      <c r="KRO93" s="4"/>
      <c r="KRP93" s="4"/>
      <c r="KRQ93" s="4"/>
      <c r="KRR93" s="4"/>
      <c r="KRS93" s="4"/>
      <c r="KRT93" s="4"/>
      <c r="KRU93" s="4"/>
      <c r="KRV93" s="4"/>
      <c r="KRW93" s="4"/>
      <c r="KRX93" s="4"/>
      <c r="KRY93" s="4"/>
      <c r="KRZ93" s="4"/>
      <c r="KSA93" s="4"/>
      <c r="KSB93" s="4"/>
      <c r="KSC93" s="4"/>
      <c r="KSD93" s="4"/>
      <c r="KSE93" s="4"/>
      <c r="KSF93" s="4"/>
      <c r="KSG93" s="4"/>
      <c r="KSH93" s="4"/>
      <c r="KSI93" s="4"/>
      <c r="KSJ93" s="4"/>
      <c r="KSK93" s="4"/>
      <c r="KSL93" s="4"/>
      <c r="KSM93" s="4"/>
      <c r="KSN93" s="4"/>
      <c r="KSO93" s="4"/>
      <c r="KSP93" s="4"/>
      <c r="KSQ93" s="4"/>
      <c r="KSR93" s="4"/>
      <c r="KSS93" s="4"/>
      <c r="KST93" s="4"/>
      <c r="KSU93" s="4"/>
      <c r="KSV93" s="4"/>
      <c r="KSW93" s="4"/>
      <c r="KSX93" s="4"/>
      <c r="KSY93" s="4"/>
      <c r="KSZ93" s="4"/>
      <c r="KTA93" s="4"/>
      <c r="KTB93" s="4"/>
      <c r="KTC93" s="4"/>
      <c r="KTD93" s="4"/>
      <c r="KTE93" s="4"/>
      <c r="KTF93" s="4"/>
      <c r="KTG93" s="4"/>
      <c r="KTH93" s="4"/>
      <c r="KTI93" s="4"/>
      <c r="KTJ93" s="4"/>
      <c r="KTK93" s="4"/>
      <c r="KTL93" s="4"/>
      <c r="KTM93" s="4"/>
      <c r="KTN93" s="4"/>
      <c r="KTO93" s="4"/>
      <c r="KTP93" s="4"/>
      <c r="KTQ93" s="4"/>
      <c r="KTR93" s="4"/>
      <c r="KTS93" s="4"/>
      <c r="KTT93" s="4"/>
      <c r="KTU93" s="4"/>
      <c r="KTV93" s="4"/>
      <c r="KTW93" s="4"/>
      <c r="KTX93" s="4"/>
      <c r="KTY93" s="4"/>
      <c r="KTZ93" s="4"/>
      <c r="KUA93" s="4"/>
      <c r="KUB93" s="4"/>
      <c r="KUC93" s="4"/>
      <c r="KUD93" s="4"/>
      <c r="KUE93" s="4"/>
      <c r="KUF93" s="4"/>
      <c r="KUG93" s="4"/>
      <c r="KUH93" s="4"/>
      <c r="KUI93" s="4"/>
      <c r="KUJ93" s="4"/>
      <c r="KUK93" s="4"/>
      <c r="KUL93" s="4"/>
      <c r="KUM93" s="4"/>
      <c r="KUN93" s="4"/>
      <c r="KUO93" s="4"/>
      <c r="KUP93" s="4"/>
      <c r="KUQ93" s="4"/>
      <c r="KUR93" s="4"/>
      <c r="KUS93" s="4"/>
      <c r="KUT93" s="4"/>
      <c r="KUU93" s="4"/>
      <c r="KUV93" s="4"/>
      <c r="KUW93" s="4"/>
      <c r="KUX93" s="4"/>
      <c r="KUY93" s="4"/>
      <c r="KUZ93" s="4"/>
      <c r="KVA93" s="4"/>
      <c r="KVB93" s="4"/>
      <c r="KVC93" s="4"/>
      <c r="KVD93" s="4"/>
      <c r="KVE93" s="4"/>
      <c r="KVF93" s="4"/>
      <c r="KVG93" s="4"/>
      <c r="KVH93" s="4"/>
      <c r="KVI93" s="4"/>
      <c r="KVJ93" s="4"/>
      <c r="KVK93" s="4"/>
      <c r="KVL93" s="4"/>
      <c r="KVM93" s="4"/>
      <c r="KVN93" s="4"/>
      <c r="KVO93" s="4"/>
      <c r="KVP93" s="4"/>
      <c r="KVQ93" s="4"/>
      <c r="KVR93" s="4"/>
      <c r="KVS93" s="4"/>
      <c r="KVT93" s="4"/>
      <c r="KVU93" s="4"/>
      <c r="KVV93" s="4"/>
      <c r="KVW93" s="4"/>
      <c r="KVX93" s="4"/>
      <c r="KVY93" s="4"/>
      <c r="KVZ93" s="4"/>
      <c r="KWA93" s="4"/>
      <c r="KWB93" s="4"/>
      <c r="KWC93" s="4"/>
      <c r="KWD93" s="4"/>
      <c r="KWE93" s="4"/>
      <c r="KWF93" s="4"/>
      <c r="KWG93" s="4"/>
      <c r="KWH93" s="4"/>
      <c r="KWI93" s="4"/>
      <c r="KWJ93" s="4"/>
      <c r="KWK93" s="4"/>
      <c r="KWL93" s="4"/>
      <c r="KWM93" s="4"/>
      <c r="KWN93" s="4"/>
      <c r="KWO93" s="4"/>
      <c r="KWP93" s="4"/>
      <c r="KWQ93" s="4"/>
      <c r="KWR93" s="4"/>
      <c r="KWS93" s="4"/>
      <c r="KWT93" s="4"/>
      <c r="KWU93" s="4"/>
      <c r="KWV93" s="4"/>
      <c r="KWW93" s="4"/>
      <c r="KWX93" s="4"/>
      <c r="KWY93" s="4"/>
      <c r="KWZ93" s="4"/>
      <c r="KXA93" s="4"/>
      <c r="KXB93" s="4"/>
      <c r="KXC93" s="4"/>
      <c r="KXD93" s="4"/>
      <c r="KXE93" s="4"/>
      <c r="KXF93" s="4"/>
      <c r="KXG93" s="4"/>
      <c r="KXH93" s="4"/>
      <c r="KXI93" s="4"/>
      <c r="KXJ93" s="4"/>
      <c r="KXK93" s="4"/>
      <c r="KXL93" s="4"/>
      <c r="KXM93" s="4"/>
      <c r="KXN93" s="4"/>
      <c r="KXO93" s="4"/>
      <c r="KXP93" s="4"/>
      <c r="KXQ93" s="4"/>
      <c r="KXR93" s="4"/>
      <c r="KXS93" s="4"/>
      <c r="KXT93" s="4"/>
      <c r="KXU93" s="4"/>
      <c r="KXV93" s="4"/>
      <c r="KXW93" s="4"/>
      <c r="KXX93" s="4"/>
      <c r="KXY93" s="4"/>
      <c r="KXZ93" s="4"/>
      <c r="KYA93" s="4"/>
      <c r="KYB93" s="4"/>
      <c r="KYC93" s="4"/>
      <c r="KYD93" s="4"/>
      <c r="KYE93" s="4"/>
      <c r="KYF93" s="4"/>
      <c r="KYG93" s="4"/>
      <c r="KYH93" s="4"/>
      <c r="KYI93" s="4"/>
      <c r="KYJ93" s="4"/>
      <c r="KYK93" s="4"/>
      <c r="KYL93" s="4"/>
      <c r="KYM93" s="4"/>
      <c r="KYN93" s="4"/>
      <c r="KYO93" s="4"/>
      <c r="KYP93" s="4"/>
      <c r="KYQ93" s="4"/>
      <c r="KYR93" s="4"/>
      <c r="KYS93" s="4"/>
      <c r="KYT93" s="4"/>
      <c r="KYU93" s="4"/>
      <c r="KYV93" s="4"/>
      <c r="KYW93" s="4"/>
      <c r="KYX93" s="4"/>
      <c r="KYY93" s="4"/>
      <c r="KYZ93" s="4"/>
      <c r="KZA93" s="4"/>
      <c r="KZB93" s="4"/>
      <c r="KZC93" s="4"/>
      <c r="KZD93" s="4"/>
      <c r="KZE93" s="4"/>
      <c r="KZF93" s="4"/>
      <c r="KZG93" s="4"/>
      <c r="KZH93" s="4"/>
      <c r="KZI93" s="4"/>
      <c r="KZJ93" s="4"/>
      <c r="KZK93" s="4"/>
      <c r="KZL93" s="4"/>
      <c r="KZM93" s="4"/>
      <c r="KZN93" s="4"/>
      <c r="KZO93" s="4"/>
      <c r="KZP93" s="4"/>
      <c r="KZQ93" s="4"/>
      <c r="KZR93" s="4"/>
      <c r="KZS93" s="4"/>
      <c r="KZT93" s="4"/>
      <c r="KZU93" s="4"/>
      <c r="KZV93" s="4"/>
      <c r="KZW93" s="4"/>
      <c r="KZX93" s="4"/>
      <c r="KZY93" s="4"/>
      <c r="KZZ93" s="4"/>
      <c r="LAA93" s="4"/>
      <c r="LAB93" s="4"/>
      <c r="LAC93" s="4"/>
      <c r="LAD93" s="4"/>
      <c r="LAE93" s="4"/>
      <c r="LAF93" s="4"/>
      <c r="LAG93" s="4"/>
      <c r="LAH93" s="4"/>
      <c r="LAI93" s="4"/>
      <c r="LAJ93" s="4"/>
      <c r="LAK93" s="4"/>
      <c r="LAL93" s="4"/>
      <c r="LAM93" s="4"/>
      <c r="LAN93" s="4"/>
      <c r="LAO93" s="4"/>
      <c r="LAP93" s="4"/>
      <c r="LAQ93" s="4"/>
      <c r="LAR93" s="4"/>
      <c r="LAS93" s="4"/>
      <c r="LAT93" s="4"/>
      <c r="LAU93" s="4"/>
      <c r="LAV93" s="4"/>
      <c r="LAW93" s="4"/>
      <c r="LAX93" s="4"/>
      <c r="LAY93" s="4"/>
      <c r="LAZ93" s="4"/>
      <c r="LBA93" s="4"/>
      <c r="LBB93" s="4"/>
      <c r="LBC93" s="4"/>
      <c r="LBD93" s="4"/>
      <c r="LBE93" s="4"/>
      <c r="LBF93" s="4"/>
      <c r="LBG93" s="4"/>
      <c r="LBH93" s="4"/>
      <c r="LBI93" s="4"/>
      <c r="LBJ93" s="4"/>
      <c r="LBK93" s="4"/>
      <c r="LBL93" s="4"/>
      <c r="LBM93" s="4"/>
      <c r="LBN93" s="4"/>
      <c r="LBO93" s="4"/>
      <c r="LBP93" s="4"/>
      <c r="LBQ93" s="4"/>
      <c r="LBR93" s="4"/>
      <c r="LBS93" s="4"/>
      <c r="LBT93" s="4"/>
      <c r="LBU93" s="4"/>
      <c r="LBV93" s="4"/>
      <c r="LBW93" s="4"/>
      <c r="LBX93" s="4"/>
      <c r="LBY93" s="4"/>
      <c r="LBZ93" s="4"/>
      <c r="LCA93" s="4"/>
      <c r="LCB93" s="4"/>
      <c r="LCC93" s="4"/>
      <c r="LCD93" s="4"/>
      <c r="LCE93" s="4"/>
      <c r="LCF93" s="4"/>
      <c r="LCG93" s="4"/>
      <c r="LCH93" s="4"/>
      <c r="LCI93" s="4"/>
      <c r="LCJ93" s="4"/>
      <c r="LCK93" s="4"/>
      <c r="LCL93" s="4"/>
      <c r="LCM93" s="4"/>
      <c r="LCN93" s="4"/>
      <c r="LCO93" s="4"/>
      <c r="LCP93" s="4"/>
      <c r="LCQ93" s="4"/>
      <c r="LCR93" s="4"/>
      <c r="LCS93" s="4"/>
      <c r="LCT93" s="4"/>
      <c r="LCU93" s="4"/>
      <c r="LCV93" s="4"/>
      <c r="LCW93" s="4"/>
      <c r="LCX93" s="4"/>
      <c r="LCY93" s="4"/>
      <c r="LCZ93" s="4"/>
      <c r="LDA93" s="4"/>
      <c r="LDB93" s="4"/>
      <c r="LDC93" s="4"/>
      <c r="LDD93" s="4"/>
      <c r="LDE93" s="4"/>
      <c r="LDF93" s="4"/>
      <c r="LDG93" s="4"/>
      <c r="LDH93" s="4"/>
      <c r="LDI93" s="4"/>
      <c r="LDJ93" s="4"/>
      <c r="LDK93" s="4"/>
      <c r="LDL93" s="4"/>
      <c r="LDM93" s="4"/>
      <c r="LDN93" s="4"/>
      <c r="LDO93" s="4"/>
      <c r="LDP93" s="4"/>
      <c r="LDQ93" s="4"/>
      <c r="LDR93" s="4"/>
      <c r="LDS93" s="4"/>
      <c r="LDT93" s="4"/>
      <c r="LDU93" s="4"/>
      <c r="LDV93" s="4"/>
      <c r="LDW93" s="4"/>
      <c r="LDX93" s="4"/>
      <c r="LDY93" s="4"/>
      <c r="LDZ93" s="4"/>
      <c r="LEA93" s="4"/>
      <c r="LEB93" s="4"/>
      <c r="LEC93" s="4"/>
      <c r="LED93" s="4"/>
      <c r="LEE93" s="4"/>
      <c r="LEF93" s="4"/>
      <c r="LEG93" s="4"/>
      <c r="LEH93" s="4"/>
      <c r="LEI93" s="4"/>
      <c r="LEJ93" s="4"/>
      <c r="LEK93" s="4"/>
      <c r="LEL93" s="4"/>
      <c r="LEM93" s="4"/>
      <c r="LEN93" s="4"/>
      <c r="LEO93" s="4"/>
      <c r="LEP93" s="4"/>
      <c r="LEQ93" s="4"/>
      <c r="LER93" s="4"/>
      <c r="LES93" s="4"/>
      <c r="LET93" s="4"/>
      <c r="LEU93" s="4"/>
      <c r="LEV93" s="4"/>
      <c r="LEW93" s="4"/>
      <c r="LEX93" s="4"/>
      <c r="LEY93" s="4"/>
      <c r="LEZ93" s="4"/>
      <c r="LFA93" s="4"/>
      <c r="LFB93" s="4"/>
      <c r="LFC93" s="4"/>
      <c r="LFD93" s="4"/>
      <c r="LFE93" s="4"/>
      <c r="LFF93" s="4"/>
      <c r="LFG93" s="4"/>
      <c r="LFH93" s="4"/>
      <c r="LFI93" s="4"/>
      <c r="LFJ93" s="4"/>
      <c r="LFK93" s="4"/>
      <c r="LFL93" s="4"/>
      <c r="LFM93" s="4"/>
      <c r="LFN93" s="4"/>
      <c r="LFO93" s="4"/>
      <c r="LFP93" s="4"/>
      <c r="LFQ93" s="4"/>
      <c r="LFR93" s="4"/>
      <c r="LFS93" s="4"/>
      <c r="LFT93" s="4"/>
      <c r="LFU93" s="4"/>
      <c r="LFV93" s="4"/>
      <c r="LFW93" s="4"/>
      <c r="LFX93" s="4"/>
      <c r="LFY93" s="4"/>
      <c r="LFZ93" s="4"/>
      <c r="LGA93" s="4"/>
      <c r="LGB93" s="4"/>
      <c r="LGC93" s="4"/>
      <c r="LGD93" s="4"/>
      <c r="LGE93" s="4"/>
      <c r="LGF93" s="4"/>
      <c r="LGG93" s="4"/>
      <c r="LGH93" s="4"/>
      <c r="LGI93" s="4"/>
      <c r="LGJ93" s="4"/>
      <c r="LGK93" s="4"/>
      <c r="LGL93" s="4"/>
      <c r="LGM93" s="4"/>
      <c r="LGN93" s="4"/>
      <c r="LGO93" s="4"/>
      <c r="LGP93" s="4"/>
      <c r="LGQ93" s="4"/>
      <c r="LGR93" s="4"/>
      <c r="LGS93" s="4"/>
      <c r="LGT93" s="4"/>
      <c r="LGU93" s="4"/>
      <c r="LGV93" s="4"/>
      <c r="LGW93" s="4"/>
      <c r="LGX93" s="4"/>
      <c r="LGY93" s="4"/>
      <c r="LGZ93" s="4"/>
      <c r="LHA93" s="4"/>
      <c r="LHB93" s="4"/>
      <c r="LHC93" s="4"/>
      <c r="LHD93" s="4"/>
      <c r="LHE93" s="4"/>
      <c r="LHF93" s="4"/>
      <c r="LHG93" s="4"/>
      <c r="LHH93" s="4"/>
      <c r="LHI93" s="4"/>
      <c r="LHJ93" s="4"/>
      <c r="LHK93" s="4"/>
      <c r="LHL93" s="4"/>
      <c r="LHM93" s="4"/>
      <c r="LHN93" s="4"/>
      <c r="LHO93" s="4"/>
      <c r="LHP93" s="4"/>
      <c r="LHQ93" s="4"/>
      <c r="LHR93" s="4"/>
      <c r="LHS93" s="4"/>
      <c r="LHT93" s="4"/>
      <c r="LHU93" s="4"/>
      <c r="LHV93" s="4"/>
      <c r="LHW93" s="4"/>
      <c r="LHX93" s="4"/>
      <c r="LHY93" s="4"/>
      <c r="LHZ93" s="4"/>
      <c r="LIA93" s="4"/>
      <c r="LIB93" s="4"/>
      <c r="LIC93" s="4"/>
      <c r="LID93" s="4"/>
      <c r="LIE93" s="4"/>
      <c r="LIF93" s="4"/>
      <c r="LIG93" s="4"/>
      <c r="LIH93" s="4"/>
      <c r="LII93" s="4"/>
      <c r="LIJ93" s="4"/>
      <c r="LIK93" s="4"/>
      <c r="LIL93" s="4"/>
      <c r="LIM93" s="4"/>
      <c r="LIN93" s="4"/>
      <c r="LIO93" s="4"/>
      <c r="LIP93" s="4"/>
      <c r="LIQ93" s="4"/>
      <c r="LIR93" s="4"/>
      <c r="LIS93" s="4"/>
      <c r="LIT93" s="4"/>
      <c r="LIU93" s="4"/>
      <c r="LIV93" s="4"/>
      <c r="LIW93" s="4"/>
      <c r="LIX93" s="4"/>
      <c r="LIY93" s="4"/>
      <c r="LIZ93" s="4"/>
      <c r="LJA93" s="4"/>
      <c r="LJB93" s="4"/>
      <c r="LJC93" s="4"/>
      <c r="LJD93" s="4"/>
      <c r="LJE93" s="4"/>
      <c r="LJF93" s="4"/>
      <c r="LJG93" s="4"/>
      <c r="LJH93" s="4"/>
      <c r="LJI93" s="4"/>
      <c r="LJJ93" s="4"/>
      <c r="LJK93" s="4"/>
      <c r="LJL93" s="4"/>
      <c r="LJM93" s="4"/>
      <c r="LJN93" s="4"/>
      <c r="LJO93" s="4"/>
      <c r="LJP93" s="4"/>
      <c r="LJQ93" s="4"/>
      <c r="LJR93" s="4"/>
      <c r="LJS93" s="4"/>
      <c r="LJT93" s="4"/>
      <c r="LJU93" s="4"/>
      <c r="LJV93" s="4"/>
      <c r="LJW93" s="4"/>
      <c r="LJX93" s="4"/>
      <c r="LJY93" s="4"/>
      <c r="LJZ93" s="4"/>
      <c r="LKA93" s="4"/>
      <c r="LKB93" s="4"/>
      <c r="LKC93" s="4"/>
      <c r="LKD93" s="4"/>
      <c r="LKE93" s="4"/>
      <c r="LKF93" s="4"/>
      <c r="LKG93" s="4"/>
      <c r="LKH93" s="4"/>
      <c r="LKI93" s="4"/>
      <c r="LKJ93" s="4"/>
      <c r="LKK93" s="4"/>
      <c r="LKL93" s="4"/>
      <c r="LKM93" s="4"/>
      <c r="LKN93" s="4"/>
      <c r="LKO93" s="4"/>
      <c r="LKP93" s="4"/>
      <c r="LKQ93" s="4"/>
      <c r="LKR93" s="4"/>
      <c r="LKS93" s="4"/>
      <c r="LKT93" s="4"/>
      <c r="LKU93" s="4"/>
      <c r="LKV93" s="4"/>
      <c r="LKW93" s="4"/>
      <c r="LKX93" s="4"/>
      <c r="LKY93" s="4"/>
      <c r="LKZ93" s="4"/>
      <c r="LLA93" s="4"/>
      <c r="LLB93" s="4"/>
      <c r="LLC93" s="4"/>
      <c r="LLD93" s="4"/>
      <c r="LLE93" s="4"/>
      <c r="LLF93" s="4"/>
      <c r="LLG93" s="4"/>
      <c r="LLH93" s="4"/>
      <c r="LLI93" s="4"/>
      <c r="LLJ93" s="4"/>
      <c r="LLK93" s="4"/>
      <c r="LLL93" s="4"/>
      <c r="LLM93" s="4"/>
      <c r="LLN93" s="4"/>
      <c r="LLO93" s="4"/>
      <c r="LLP93" s="4"/>
      <c r="LLQ93" s="4"/>
      <c r="LLR93" s="4"/>
      <c r="LLS93" s="4"/>
      <c r="LLT93" s="4"/>
      <c r="LLU93" s="4"/>
      <c r="LLV93" s="4"/>
      <c r="LLW93" s="4"/>
      <c r="LLX93" s="4"/>
      <c r="LLY93" s="4"/>
      <c r="LLZ93" s="4"/>
      <c r="LMA93" s="4"/>
      <c r="LMB93" s="4"/>
      <c r="LMC93" s="4"/>
      <c r="LMD93" s="4"/>
      <c r="LME93" s="4"/>
      <c r="LMF93" s="4"/>
      <c r="LMG93" s="4"/>
      <c r="LMH93" s="4"/>
      <c r="LMI93" s="4"/>
      <c r="LMJ93" s="4"/>
      <c r="LMK93" s="4"/>
      <c r="LML93" s="4"/>
      <c r="LMM93" s="4"/>
      <c r="LMN93" s="4"/>
      <c r="LMO93" s="4"/>
      <c r="LMP93" s="4"/>
      <c r="LMQ93" s="4"/>
      <c r="LMR93" s="4"/>
      <c r="LMS93" s="4"/>
      <c r="LMT93" s="4"/>
      <c r="LMU93" s="4"/>
      <c r="LMV93" s="4"/>
      <c r="LMW93" s="4"/>
      <c r="LMX93" s="4"/>
      <c r="LMY93" s="4"/>
      <c r="LMZ93" s="4"/>
      <c r="LNA93" s="4"/>
      <c r="LNB93" s="4"/>
      <c r="LNC93" s="4"/>
      <c r="LND93" s="4"/>
      <c r="LNE93" s="4"/>
      <c r="LNF93" s="4"/>
      <c r="LNG93" s="4"/>
      <c r="LNH93" s="4"/>
      <c r="LNI93" s="4"/>
      <c r="LNJ93" s="4"/>
      <c r="LNK93" s="4"/>
      <c r="LNL93" s="4"/>
      <c r="LNM93" s="4"/>
      <c r="LNN93" s="4"/>
      <c r="LNO93" s="4"/>
      <c r="LNP93" s="4"/>
      <c r="LNQ93" s="4"/>
      <c r="LNR93" s="4"/>
      <c r="LNS93" s="4"/>
      <c r="LNT93" s="4"/>
      <c r="LNU93" s="4"/>
      <c r="LNV93" s="4"/>
      <c r="LNW93" s="4"/>
      <c r="LNX93" s="4"/>
      <c r="LNY93" s="4"/>
      <c r="LNZ93" s="4"/>
      <c r="LOA93" s="4"/>
      <c r="LOB93" s="4"/>
      <c r="LOC93" s="4"/>
      <c r="LOD93" s="4"/>
      <c r="LOE93" s="4"/>
      <c r="LOF93" s="4"/>
      <c r="LOG93" s="4"/>
      <c r="LOH93" s="4"/>
      <c r="LOI93" s="4"/>
      <c r="LOJ93" s="4"/>
      <c r="LOK93" s="4"/>
      <c r="LOL93" s="4"/>
      <c r="LOM93" s="4"/>
      <c r="LON93" s="4"/>
      <c r="LOO93" s="4"/>
      <c r="LOP93" s="4"/>
      <c r="LOQ93" s="4"/>
      <c r="LOR93" s="4"/>
      <c r="LOS93" s="4"/>
      <c r="LOT93" s="4"/>
      <c r="LOU93" s="4"/>
      <c r="LOV93" s="4"/>
      <c r="LOW93" s="4"/>
      <c r="LOX93" s="4"/>
      <c r="LOY93" s="4"/>
      <c r="LOZ93" s="4"/>
      <c r="LPA93" s="4"/>
      <c r="LPB93" s="4"/>
      <c r="LPC93" s="4"/>
      <c r="LPD93" s="4"/>
      <c r="LPE93" s="4"/>
      <c r="LPF93" s="4"/>
      <c r="LPG93" s="4"/>
      <c r="LPH93" s="4"/>
      <c r="LPI93" s="4"/>
      <c r="LPJ93" s="4"/>
      <c r="LPK93" s="4"/>
      <c r="LPL93" s="4"/>
      <c r="LPM93" s="4"/>
      <c r="LPN93" s="4"/>
      <c r="LPO93" s="4"/>
      <c r="LPP93" s="4"/>
      <c r="LPQ93" s="4"/>
      <c r="LPR93" s="4"/>
      <c r="LPS93" s="4"/>
      <c r="LPT93" s="4"/>
      <c r="LPU93" s="4"/>
      <c r="LPV93" s="4"/>
      <c r="LPW93" s="4"/>
      <c r="LPX93" s="4"/>
      <c r="LPY93" s="4"/>
      <c r="LPZ93" s="4"/>
      <c r="LQA93" s="4"/>
      <c r="LQB93" s="4"/>
      <c r="LQC93" s="4"/>
      <c r="LQD93" s="4"/>
      <c r="LQE93" s="4"/>
      <c r="LQF93" s="4"/>
      <c r="LQG93" s="4"/>
      <c r="LQH93" s="4"/>
      <c r="LQI93" s="4"/>
      <c r="LQJ93" s="4"/>
      <c r="LQK93" s="4"/>
      <c r="LQL93" s="4"/>
      <c r="LQM93" s="4"/>
      <c r="LQN93" s="4"/>
      <c r="LQO93" s="4"/>
      <c r="LQP93" s="4"/>
      <c r="LQQ93" s="4"/>
      <c r="LQR93" s="4"/>
      <c r="LQS93" s="4"/>
      <c r="LQT93" s="4"/>
      <c r="LQU93" s="4"/>
      <c r="LQV93" s="4"/>
      <c r="LQW93" s="4"/>
      <c r="LQX93" s="4"/>
      <c r="LQY93" s="4"/>
      <c r="LQZ93" s="4"/>
      <c r="LRA93" s="4"/>
      <c r="LRB93" s="4"/>
      <c r="LRC93" s="4"/>
      <c r="LRD93" s="4"/>
      <c r="LRE93" s="4"/>
      <c r="LRF93" s="4"/>
      <c r="LRG93" s="4"/>
      <c r="LRH93" s="4"/>
      <c r="LRI93" s="4"/>
      <c r="LRJ93" s="4"/>
      <c r="LRK93" s="4"/>
      <c r="LRL93" s="4"/>
      <c r="LRM93" s="4"/>
      <c r="LRN93" s="4"/>
      <c r="LRO93" s="4"/>
      <c r="LRP93" s="4"/>
      <c r="LRQ93" s="4"/>
      <c r="LRR93" s="4"/>
      <c r="LRS93" s="4"/>
      <c r="LRT93" s="4"/>
      <c r="LRU93" s="4"/>
      <c r="LRV93" s="4"/>
      <c r="LRW93" s="4"/>
      <c r="LRX93" s="4"/>
      <c r="LRY93" s="4"/>
      <c r="LRZ93" s="4"/>
      <c r="LSA93" s="4"/>
      <c r="LSB93" s="4"/>
      <c r="LSC93" s="4"/>
      <c r="LSD93" s="4"/>
      <c r="LSE93" s="4"/>
      <c r="LSF93" s="4"/>
      <c r="LSG93" s="4"/>
      <c r="LSH93" s="4"/>
      <c r="LSI93" s="4"/>
      <c r="LSJ93" s="4"/>
      <c r="LSK93" s="4"/>
      <c r="LSL93" s="4"/>
      <c r="LSM93" s="4"/>
      <c r="LSN93" s="4"/>
      <c r="LSO93" s="4"/>
      <c r="LSP93" s="4"/>
      <c r="LSQ93" s="4"/>
      <c r="LSR93" s="4"/>
      <c r="LSS93" s="4"/>
      <c r="LST93" s="4"/>
      <c r="LSU93" s="4"/>
      <c r="LSV93" s="4"/>
      <c r="LSW93" s="4"/>
      <c r="LSX93" s="4"/>
      <c r="LSY93" s="4"/>
      <c r="LSZ93" s="4"/>
      <c r="LTA93" s="4"/>
      <c r="LTB93" s="4"/>
      <c r="LTC93" s="4"/>
      <c r="LTD93" s="4"/>
      <c r="LTE93" s="4"/>
      <c r="LTF93" s="4"/>
      <c r="LTG93" s="4"/>
      <c r="LTH93" s="4"/>
      <c r="LTI93" s="4"/>
      <c r="LTJ93" s="4"/>
      <c r="LTK93" s="4"/>
      <c r="LTL93" s="4"/>
      <c r="LTM93" s="4"/>
      <c r="LTN93" s="4"/>
      <c r="LTO93" s="4"/>
      <c r="LTP93" s="4"/>
      <c r="LTQ93" s="4"/>
      <c r="LTR93" s="4"/>
      <c r="LTS93" s="4"/>
      <c r="LTT93" s="4"/>
      <c r="LTU93" s="4"/>
      <c r="LTV93" s="4"/>
      <c r="LTW93" s="4"/>
      <c r="LTX93" s="4"/>
      <c r="LTY93" s="4"/>
      <c r="LTZ93" s="4"/>
      <c r="LUA93" s="4"/>
      <c r="LUB93" s="4"/>
      <c r="LUC93" s="4"/>
      <c r="LUD93" s="4"/>
      <c r="LUE93" s="4"/>
      <c r="LUF93" s="4"/>
      <c r="LUG93" s="4"/>
      <c r="LUH93" s="4"/>
      <c r="LUI93" s="4"/>
      <c r="LUJ93" s="4"/>
      <c r="LUK93" s="4"/>
      <c r="LUL93" s="4"/>
      <c r="LUM93" s="4"/>
      <c r="LUN93" s="4"/>
      <c r="LUO93" s="4"/>
      <c r="LUP93" s="4"/>
      <c r="LUQ93" s="4"/>
      <c r="LUR93" s="4"/>
      <c r="LUS93" s="4"/>
      <c r="LUT93" s="4"/>
      <c r="LUU93" s="4"/>
      <c r="LUV93" s="4"/>
      <c r="LUW93" s="4"/>
      <c r="LUX93" s="4"/>
      <c r="LUY93" s="4"/>
      <c r="LUZ93" s="4"/>
      <c r="LVA93" s="4"/>
      <c r="LVB93" s="4"/>
      <c r="LVC93" s="4"/>
      <c r="LVD93" s="4"/>
      <c r="LVE93" s="4"/>
      <c r="LVF93" s="4"/>
      <c r="LVG93" s="4"/>
      <c r="LVH93" s="4"/>
      <c r="LVI93" s="4"/>
      <c r="LVJ93" s="4"/>
      <c r="LVK93" s="4"/>
      <c r="LVL93" s="4"/>
      <c r="LVM93" s="4"/>
      <c r="LVN93" s="4"/>
      <c r="LVO93" s="4"/>
      <c r="LVP93" s="4"/>
      <c r="LVQ93" s="4"/>
      <c r="LVR93" s="4"/>
      <c r="LVS93" s="4"/>
      <c r="LVT93" s="4"/>
      <c r="LVU93" s="4"/>
      <c r="LVV93" s="4"/>
      <c r="LVW93" s="4"/>
      <c r="LVX93" s="4"/>
      <c r="LVY93" s="4"/>
      <c r="LVZ93" s="4"/>
      <c r="LWA93" s="4"/>
      <c r="LWB93" s="4"/>
      <c r="LWC93" s="4"/>
      <c r="LWD93" s="4"/>
      <c r="LWE93" s="4"/>
      <c r="LWF93" s="4"/>
      <c r="LWG93" s="4"/>
      <c r="LWH93" s="4"/>
      <c r="LWI93" s="4"/>
      <c r="LWJ93" s="4"/>
      <c r="LWK93" s="4"/>
      <c r="LWL93" s="4"/>
      <c r="LWM93" s="4"/>
      <c r="LWN93" s="4"/>
      <c r="LWO93" s="4"/>
      <c r="LWP93" s="4"/>
      <c r="LWQ93" s="4"/>
      <c r="LWR93" s="4"/>
      <c r="LWS93" s="4"/>
      <c r="LWT93" s="4"/>
      <c r="LWU93" s="4"/>
      <c r="LWV93" s="4"/>
      <c r="LWW93" s="4"/>
      <c r="LWX93" s="4"/>
      <c r="LWY93" s="4"/>
      <c r="LWZ93" s="4"/>
      <c r="LXA93" s="4"/>
      <c r="LXB93" s="4"/>
      <c r="LXC93" s="4"/>
      <c r="LXD93" s="4"/>
      <c r="LXE93" s="4"/>
      <c r="LXF93" s="4"/>
      <c r="LXG93" s="4"/>
      <c r="LXH93" s="4"/>
      <c r="LXI93" s="4"/>
      <c r="LXJ93" s="4"/>
      <c r="LXK93" s="4"/>
      <c r="LXL93" s="4"/>
      <c r="LXM93" s="4"/>
      <c r="LXN93" s="4"/>
      <c r="LXO93" s="4"/>
      <c r="LXP93" s="4"/>
      <c r="LXQ93" s="4"/>
      <c r="LXR93" s="4"/>
      <c r="LXS93" s="4"/>
      <c r="LXT93" s="4"/>
      <c r="LXU93" s="4"/>
      <c r="LXV93" s="4"/>
      <c r="LXW93" s="4"/>
      <c r="LXX93" s="4"/>
      <c r="LXY93" s="4"/>
      <c r="LXZ93" s="4"/>
      <c r="LYA93" s="4"/>
      <c r="LYB93" s="4"/>
      <c r="LYC93" s="4"/>
      <c r="LYD93" s="4"/>
      <c r="LYE93" s="4"/>
      <c r="LYF93" s="4"/>
      <c r="LYG93" s="4"/>
      <c r="LYH93" s="4"/>
      <c r="LYI93" s="4"/>
      <c r="LYJ93" s="4"/>
      <c r="LYK93" s="4"/>
      <c r="LYL93" s="4"/>
      <c r="LYM93" s="4"/>
      <c r="LYN93" s="4"/>
      <c r="LYO93" s="4"/>
      <c r="LYP93" s="4"/>
      <c r="LYQ93" s="4"/>
      <c r="LYR93" s="4"/>
      <c r="LYS93" s="4"/>
      <c r="LYT93" s="4"/>
      <c r="LYU93" s="4"/>
      <c r="LYV93" s="4"/>
      <c r="LYW93" s="4"/>
      <c r="LYX93" s="4"/>
      <c r="LYY93" s="4"/>
      <c r="LYZ93" s="4"/>
      <c r="LZA93" s="4"/>
      <c r="LZB93" s="4"/>
      <c r="LZC93" s="4"/>
      <c r="LZD93" s="4"/>
      <c r="LZE93" s="4"/>
      <c r="LZF93" s="4"/>
      <c r="LZG93" s="4"/>
      <c r="LZH93" s="4"/>
      <c r="LZI93" s="4"/>
      <c r="LZJ93" s="4"/>
      <c r="LZK93" s="4"/>
      <c r="LZL93" s="4"/>
      <c r="LZM93" s="4"/>
      <c r="LZN93" s="4"/>
      <c r="LZO93" s="4"/>
      <c r="LZP93" s="4"/>
      <c r="LZQ93" s="4"/>
      <c r="LZR93" s="4"/>
      <c r="LZS93" s="4"/>
      <c r="LZT93" s="4"/>
      <c r="LZU93" s="4"/>
      <c r="LZV93" s="4"/>
      <c r="LZW93" s="4"/>
      <c r="LZX93" s="4"/>
      <c r="LZY93" s="4"/>
      <c r="LZZ93" s="4"/>
      <c r="MAA93" s="4"/>
      <c r="MAB93" s="4"/>
      <c r="MAC93" s="4"/>
      <c r="MAD93" s="4"/>
      <c r="MAE93" s="4"/>
      <c r="MAF93" s="4"/>
      <c r="MAG93" s="4"/>
      <c r="MAH93" s="4"/>
      <c r="MAI93" s="4"/>
      <c r="MAJ93" s="4"/>
      <c r="MAK93" s="4"/>
      <c r="MAL93" s="4"/>
      <c r="MAM93" s="4"/>
      <c r="MAN93" s="4"/>
      <c r="MAO93" s="4"/>
      <c r="MAP93" s="4"/>
      <c r="MAQ93" s="4"/>
      <c r="MAR93" s="4"/>
      <c r="MAS93" s="4"/>
      <c r="MAT93" s="4"/>
      <c r="MAU93" s="4"/>
      <c r="MAV93" s="4"/>
      <c r="MAW93" s="4"/>
      <c r="MAX93" s="4"/>
      <c r="MAY93" s="4"/>
      <c r="MAZ93" s="4"/>
      <c r="MBA93" s="4"/>
      <c r="MBB93" s="4"/>
      <c r="MBC93" s="4"/>
      <c r="MBD93" s="4"/>
      <c r="MBE93" s="4"/>
      <c r="MBF93" s="4"/>
      <c r="MBG93" s="4"/>
      <c r="MBH93" s="4"/>
      <c r="MBI93" s="4"/>
      <c r="MBJ93" s="4"/>
      <c r="MBK93" s="4"/>
      <c r="MBL93" s="4"/>
      <c r="MBM93" s="4"/>
      <c r="MBN93" s="4"/>
      <c r="MBO93" s="4"/>
      <c r="MBP93" s="4"/>
      <c r="MBQ93" s="4"/>
      <c r="MBR93" s="4"/>
      <c r="MBS93" s="4"/>
      <c r="MBT93" s="4"/>
      <c r="MBU93" s="4"/>
      <c r="MBV93" s="4"/>
      <c r="MBW93" s="4"/>
      <c r="MBX93" s="4"/>
      <c r="MBY93" s="4"/>
      <c r="MBZ93" s="4"/>
      <c r="MCA93" s="4"/>
      <c r="MCB93" s="4"/>
      <c r="MCC93" s="4"/>
      <c r="MCD93" s="4"/>
      <c r="MCE93" s="4"/>
      <c r="MCF93" s="4"/>
      <c r="MCG93" s="4"/>
      <c r="MCH93" s="4"/>
      <c r="MCI93" s="4"/>
      <c r="MCJ93" s="4"/>
      <c r="MCK93" s="4"/>
      <c r="MCL93" s="4"/>
      <c r="MCM93" s="4"/>
      <c r="MCN93" s="4"/>
      <c r="MCO93" s="4"/>
      <c r="MCP93" s="4"/>
      <c r="MCQ93" s="4"/>
      <c r="MCR93" s="4"/>
      <c r="MCS93" s="4"/>
      <c r="MCT93" s="4"/>
      <c r="MCU93" s="4"/>
      <c r="MCV93" s="4"/>
      <c r="MCW93" s="4"/>
      <c r="MCX93" s="4"/>
      <c r="MCY93" s="4"/>
      <c r="MCZ93" s="4"/>
      <c r="MDA93" s="4"/>
      <c r="MDB93" s="4"/>
      <c r="MDC93" s="4"/>
      <c r="MDD93" s="4"/>
      <c r="MDE93" s="4"/>
      <c r="MDF93" s="4"/>
      <c r="MDG93" s="4"/>
      <c r="MDH93" s="4"/>
      <c r="MDI93" s="4"/>
      <c r="MDJ93" s="4"/>
      <c r="MDK93" s="4"/>
      <c r="MDL93" s="4"/>
      <c r="MDM93" s="4"/>
      <c r="MDN93" s="4"/>
      <c r="MDO93" s="4"/>
      <c r="MDP93" s="4"/>
      <c r="MDQ93" s="4"/>
      <c r="MDR93" s="4"/>
      <c r="MDS93" s="4"/>
      <c r="MDT93" s="4"/>
      <c r="MDU93" s="4"/>
      <c r="MDV93" s="4"/>
      <c r="MDW93" s="4"/>
      <c r="MDX93" s="4"/>
      <c r="MDY93" s="4"/>
      <c r="MDZ93" s="4"/>
      <c r="MEA93" s="4"/>
      <c r="MEB93" s="4"/>
      <c r="MEC93" s="4"/>
      <c r="MED93" s="4"/>
      <c r="MEE93" s="4"/>
      <c r="MEF93" s="4"/>
      <c r="MEG93" s="4"/>
      <c r="MEH93" s="4"/>
      <c r="MEI93" s="4"/>
      <c r="MEJ93" s="4"/>
      <c r="MEK93" s="4"/>
      <c r="MEL93" s="4"/>
      <c r="MEM93" s="4"/>
      <c r="MEN93" s="4"/>
      <c r="MEO93" s="4"/>
      <c r="MEP93" s="4"/>
      <c r="MEQ93" s="4"/>
      <c r="MER93" s="4"/>
      <c r="MES93" s="4"/>
      <c r="MET93" s="4"/>
      <c r="MEU93" s="4"/>
      <c r="MEV93" s="4"/>
      <c r="MEW93" s="4"/>
      <c r="MEX93" s="4"/>
      <c r="MEY93" s="4"/>
      <c r="MEZ93" s="4"/>
      <c r="MFA93" s="4"/>
      <c r="MFB93" s="4"/>
      <c r="MFC93" s="4"/>
      <c r="MFD93" s="4"/>
      <c r="MFE93" s="4"/>
      <c r="MFF93" s="4"/>
      <c r="MFG93" s="4"/>
      <c r="MFH93" s="4"/>
      <c r="MFI93" s="4"/>
      <c r="MFJ93" s="4"/>
      <c r="MFK93" s="4"/>
      <c r="MFL93" s="4"/>
      <c r="MFM93" s="4"/>
      <c r="MFN93" s="4"/>
      <c r="MFO93" s="4"/>
      <c r="MFP93" s="4"/>
      <c r="MFQ93" s="4"/>
      <c r="MFR93" s="4"/>
      <c r="MFS93" s="4"/>
      <c r="MFT93" s="4"/>
      <c r="MFU93" s="4"/>
      <c r="MFV93" s="4"/>
      <c r="MFW93" s="4"/>
      <c r="MFX93" s="4"/>
      <c r="MFY93" s="4"/>
      <c r="MFZ93" s="4"/>
      <c r="MGA93" s="4"/>
      <c r="MGB93" s="4"/>
      <c r="MGC93" s="4"/>
      <c r="MGD93" s="4"/>
      <c r="MGE93" s="4"/>
      <c r="MGF93" s="4"/>
      <c r="MGG93" s="4"/>
      <c r="MGH93" s="4"/>
      <c r="MGI93" s="4"/>
      <c r="MGJ93" s="4"/>
      <c r="MGK93" s="4"/>
      <c r="MGL93" s="4"/>
      <c r="MGM93" s="4"/>
      <c r="MGN93" s="4"/>
      <c r="MGO93" s="4"/>
      <c r="MGP93" s="4"/>
      <c r="MGQ93" s="4"/>
      <c r="MGR93" s="4"/>
      <c r="MGS93" s="4"/>
      <c r="MGT93" s="4"/>
      <c r="MGU93" s="4"/>
      <c r="MGV93" s="4"/>
      <c r="MGW93" s="4"/>
      <c r="MGX93" s="4"/>
      <c r="MGY93" s="4"/>
      <c r="MGZ93" s="4"/>
      <c r="MHA93" s="4"/>
      <c r="MHB93" s="4"/>
      <c r="MHC93" s="4"/>
      <c r="MHD93" s="4"/>
      <c r="MHE93" s="4"/>
      <c r="MHF93" s="4"/>
      <c r="MHG93" s="4"/>
      <c r="MHH93" s="4"/>
      <c r="MHI93" s="4"/>
      <c r="MHJ93" s="4"/>
      <c r="MHK93" s="4"/>
      <c r="MHL93" s="4"/>
      <c r="MHM93" s="4"/>
      <c r="MHN93" s="4"/>
      <c r="MHO93" s="4"/>
      <c r="MHP93" s="4"/>
      <c r="MHQ93" s="4"/>
      <c r="MHR93" s="4"/>
      <c r="MHS93" s="4"/>
      <c r="MHT93" s="4"/>
      <c r="MHU93" s="4"/>
      <c r="MHV93" s="4"/>
      <c r="MHW93" s="4"/>
      <c r="MHX93" s="4"/>
      <c r="MHY93" s="4"/>
      <c r="MHZ93" s="4"/>
      <c r="MIA93" s="4"/>
      <c r="MIB93" s="4"/>
      <c r="MIC93" s="4"/>
      <c r="MID93" s="4"/>
      <c r="MIE93" s="4"/>
      <c r="MIF93" s="4"/>
      <c r="MIG93" s="4"/>
      <c r="MIH93" s="4"/>
      <c r="MII93" s="4"/>
      <c r="MIJ93" s="4"/>
      <c r="MIK93" s="4"/>
      <c r="MIL93" s="4"/>
      <c r="MIM93" s="4"/>
      <c r="MIN93" s="4"/>
      <c r="MIO93" s="4"/>
      <c r="MIP93" s="4"/>
      <c r="MIQ93" s="4"/>
      <c r="MIR93" s="4"/>
      <c r="MIS93" s="4"/>
      <c r="MIT93" s="4"/>
      <c r="MIU93" s="4"/>
      <c r="MIV93" s="4"/>
      <c r="MIW93" s="4"/>
      <c r="MIX93" s="4"/>
      <c r="MIY93" s="4"/>
      <c r="MIZ93" s="4"/>
      <c r="MJA93" s="4"/>
      <c r="MJB93" s="4"/>
      <c r="MJC93" s="4"/>
      <c r="MJD93" s="4"/>
      <c r="MJE93" s="4"/>
      <c r="MJF93" s="4"/>
      <c r="MJG93" s="4"/>
      <c r="MJH93" s="4"/>
      <c r="MJI93" s="4"/>
      <c r="MJJ93" s="4"/>
      <c r="MJK93" s="4"/>
      <c r="MJL93" s="4"/>
      <c r="MJM93" s="4"/>
      <c r="MJN93" s="4"/>
      <c r="MJO93" s="4"/>
      <c r="MJP93" s="4"/>
      <c r="MJQ93" s="4"/>
      <c r="MJR93" s="4"/>
      <c r="MJS93" s="4"/>
      <c r="MJT93" s="4"/>
      <c r="MJU93" s="4"/>
      <c r="MJV93" s="4"/>
      <c r="MJW93" s="4"/>
      <c r="MJX93" s="4"/>
      <c r="MJY93" s="4"/>
      <c r="MJZ93" s="4"/>
      <c r="MKA93" s="4"/>
      <c r="MKB93" s="4"/>
      <c r="MKC93" s="4"/>
      <c r="MKD93" s="4"/>
      <c r="MKE93" s="4"/>
      <c r="MKF93" s="4"/>
      <c r="MKG93" s="4"/>
      <c r="MKH93" s="4"/>
      <c r="MKI93" s="4"/>
      <c r="MKJ93" s="4"/>
      <c r="MKK93" s="4"/>
      <c r="MKL93" s="4"/>
      <c r="MKM93" s="4"/>
      <c r="MKN93" s="4"/>
      <c r="MKO93" s="4"/>
      <c r="MKP93" s="4"/>
      <c r="MKQ93" s="4"/>
      <c r="MKR93" s="4"/>
      <c r="MKS93" s="4"/>
      <c r="MKT93" s="4"/>
      <c r="MKU93" s="4"/>
      <c r="MKV93" s="4"/>
      <c r="MKW93" s="4"/>
      <c r="MKX93" s="4"/>
      <c r="MKY93" s="4"/>
      <c r="MKZ93" s="4"/>
      <c r="MLA93" s="4"/>
      <c r="MLB93" s="4"/>
      <c r="MLC93" s="4"/>
      <c r="MLD93" s="4"/>
      <c r="MLE93" s="4"/>
      <c r="MLF93" s="4"/>
      <c r="MLG93" s="4"/>
      <c r="MLH93" s="4"/>
      <c r="MLI93" s="4"/>
      <c r="MLJ93" s="4"/>
      <c r="MLK93" s="4"/>
      <c r="MLL93" s="4"/>
      <c r="MLM93" s="4"/>
      <c r="MLN93" s="4"/>
      <c r="MLO93" s="4"/>
      <c r="MLP93" s="4"/>
      <c r="MLQ93" s="4"/>
      <c r="MLR93" s="4"/>
      <c r="MLS93" s="4"/>
      <c r="MLT93" s="4"/>
      <c r="MLU93" s="4"/>
      <c r="MLV93" s="4"/>
      <c r="MLW93" s="4"/>
      <c r="MLX93" s="4"/>
      <c r="MLY93" s="4"/>
      <c r="MLZ93" s="4"/>
      <c r="MMA93" s="4"/>
      <c r="MMB93" s="4"/>
      <c r="MMC93" s="4"/>
      <c r="MMD93" s="4"/>
      <c r="MME93" s="4"/>
      <c r="MMF93" s="4"/>
      <c r="MMG93" s="4"/>
      <c r="MMH93" s="4"/>
      <c r="MMI93" s="4"/>
      <c r="MMJ93" s="4"/>
      <c r="MMK93" s="4"/>
      <c r="MML93" s="4"/>
      <c r="MMM93" s="4"/>
      <c r="MMN93" s="4"/>
      <c r="MMO93" s="4"/>
      <c r="MMP93" s="4"/>
      <c r="MMQ93" s="4"/>
      <c r="MMR93" s="4"/>
      <c r="MMS93" s="4"/>
      <c r="MMT93" s="4"/>
      <c r="MMU93" s="4"/>
      <c r="MMV93" s="4"/>
      <c r="MMW93" s="4"/>
      <c r="MMX93" s="4"/>
      <c r="MMY93" s="4"/>
      <c r="MMZ93" s="4"/>
      <c r="MNA93" s="4"/>
      <c r="MNB93" s="4"/>
      <c r="MNC93" s="4"/>
      <c r="MND93" s="4"/>
      <c r="MNE93" s="4"/>
      <c r="MNF93" s="4"/>
      <c r="MNG93" s="4"/>
      <c r="MNH93" s="4"/>
      <c r="MNI93" s="4"/>
      <c r="MNJ93" s="4"/>
      <c r="MNK93" s="4"/>
      <c r="MNL93" s="4"/>
      <c r="MNM93" s="4"/>
      <c r="MNN93" s="4"/>
      <c r="MNO93" s="4"/>
      <c r="MNP93" s="4"/>
      <c r="MNQ93" s="4"/>
      <c r="MNR93" s="4"/>
      <c r="MNS93" s="4"/>
      <c r="MNT93" s="4"/>
      <c r="MNU93" s="4"/>
      <c r="MNV93" s="4"/>
      <c r="MNW93" s="4"/>
      <c r="MNX93" s="4"/>
      <c r="MNY93" s="4"/>
      <c r="MNZ93" s="4"/>
      <c r="MOA93" s="4"/>
      <c r="MOB93" s="4"/>
      <c r="MOC93" s="4"/>
      <c r="MOD93" s="4"/>
      <c r="MOE93" s="4"/>
      <c r="MOF93" s="4"/>
      <c r="MOG93" s="4"/>
      <c r="MOH93" s="4"/>
      <c r="MOI93" s="4"/>
      <c r="MOJ93" s="4"/>
      <c r="MOK93" s="4"/>
      <c r="MOL93" s="4"/>
      <c r="MOM93" s="4"/>
      <c r="MON93" s="4"/>
      <c r="MOO93" s="4"/>
      <c r="MOP93" s="4"/>
      <c r="MOQ93" s="4"/>
      <c r="MOR93" s="4"/>
      <c r="MOS93" s="4"/>
      <c r="MOT93" s="4"/>
      <c r="MOU93" s="4"/>
      <c r="MOV93" s="4"/>
      <c r="MOW93" s="4"/>
      <c r="MOX93" s="4"/>
      <c r="MOY93" s="4"/>
      <c r="MOZ93" s="4"/>
      <c r="MPA93" s="4"/>
      <c r="MPB93" s="4"/>
      <c r="MPC93" s="4"/>
      <c r="MPD93" s="4"/>
      <c r="MPE93" s="4"/>
      <c r="MPF93" s="4"/>
      <c r="MPG93" s="4"/>
      <c r="MPH93" s="4"/>
      <c r="MPI93" s="4"/>
      <c r="MPJ93" s="4"/>
      <c r="MPK93" s="4"/>
      <c r="MPL93" s="4"/>
      <c r="MPM93" s="4"/>
      <c r="MPN93" s="4"/>
      <c r="MPO93" s="4"/>
      <c r="MPP93" s="4"/>
      <c r="MPQ93" s="4"/>
      <c r="MPR93" s="4"/>
      <c r="MPS93" s="4"/>
      <c r="MPT93" s="4"/>
      <c r="MPU93" s="4"/>
      <c r="MPV93" s="4"/>
      <c r="MPW93" s="4"/>
      <c r="MPX93" s="4"/>
      <c r="MPY93" s="4"/>
      <c r="MPZ93" s="4"/>
      <c r="MQA93" s="4"/>
      <c r="MQB93" s="4"/>
      <c r="MQC93" s="4"/>
      <c r="MQD93" s="4"/>
      <c r="MQE93" s="4"/>
      <c r="MQF93" s="4"/>
      <c r="MQG93" s="4"/>
      <c r="MQH93" s="4"/>
      <c r="MQI93" s="4"/>
      <c r="MQJ93" s="4"/>
      <c r="MQK93" s="4"/>
      <c r="MQL93" s="4"/>
      <c r="MQM93" s="4"/>
      <c r="MQN93" s="4"/>
      <c r="MQO93" s="4"/>
      <c r="MQP93" s="4"/>
      <c r="MQQ93" s="4"/>
      <c r="MQR93" s="4"/>
      <c r="MQS93" s="4"/>
      <c r="MQT93" s="4"/>
      <c r="MQU93" s="4"/>
      <c r="MQV93" s="4"/>
      <c r="MQW93" s="4"/>
      <c r="MQX93" s="4"/>
      <c r="MQY93" s="4"/>
      <c r="MQZ93" s="4"/>
      <c r="MRA93" s="4"/>
      <c r="MRB93" s="4"/>
      <c r="MRC93" s="4"/>
      <c r="MRD93" s="4"/>
      <c r="MRE93" s="4"/>
      <c r="MRF93" s="4"/>
      <c r="MRG93" s="4"/>
      <c r="MRH93" s="4"/>
      <c r="MRI93" s="4"/>
      <c r="MRJ93" s="4"/>
      <c r="MRK93" s="4"/>
      <c r="MRL93" s="4"/>
      <c r="MRM93" s="4"/>
      <c r="MRN93" s="4"/>
      <c r="MRO93" s="4"/>
      <c r="MRP93" s="4"/>
      <c r="MRQ93" s="4"/>
      <c r="MRR93" s="4"/>
      <c r="MRS93" s="4"/>
      <c r="MRT93" s="4"/>
      <c r="MRU93" s="4"/>
      <c r="MRV93" s="4"/>
      <c r="MRW93" s="4"/>
      <c r="MRX93" s="4"/>
      <c r="MRY93" s="4"/>
      <c r="MRZ93" s="4"/>
      <c r="MSA93" s="4"/>
      <c r="MSB93" s="4"/>
      <c r="MSC93" s="4"/>
      <c r="MSD93" s="4"/>
      <c r="MSE93" s="4"/>
      <c r="MSF93" s="4"/>
      <c r="MSG93" s="4"/>
      <c r="MSH93" s="4"/>
      <c r="MSI93" s="4"/>
      <c r="MSJ93" s="4"/>
      <c r="MSK93" s="4"/>
      <c r="MSL93" s="4"/>
      <c r="MSM93" s="4"/>
      <c r="MSN93" s="4"/>
      <c r="MSO93" s="4"/>
      <c r="MSP93" s="4"/>
      <c r="MSQ93" s="4"/>
      <c r="MSR93" s="4"/>
      <c r="MSS93" s="4"/>
      <c r="MST93" s="4"/>
      <c r="MSU93" s="4"/>
      <c r="MSV93" s="4"/>
      <c r="MSW93" s="4"/>
      <c r="MSX93" s="4"/>
      <c r="MSY93" s="4"/>
      <c r="MSZ93" s="4"/>
      <c r="MTA93" s="4"/>
      <c r="MTB93" s="4"/>
      <c r="MTC93" s="4"/>
      <c r="MTD93" s="4"/>
      <c r="MTE93" s="4"/>
      <c r="MTF93" s="4"/>
      <c r="MTG93" s="4"/>
      <c r="MTH93" s="4"/>
      <c r="MTI93" s="4"/>
      <c r="MTJ93" s="4"/>
      <c r="MTK93" s="4"/>
      <c r="MTL93" s="4"/>
      <c r="MTM93" s="4"/>
      <c r="MTN93" s="4"/>
      <c r="MTO93" s="4"/>
      <c r="MTP93" s="4"/>
      <c r="MTQ93" s="4"/>
      <c r="MTR93" s="4"/>
      <c r="MTS93" s="4"/>
      <c r="MTT93" s="4"/>
      <c r="MTU93" s="4"/>
      <c r="MTV93" s="4"/>
      <c r="MTW93" s="4"/>
      <c r="MTX93" s="4"/>
      <c r="MTY93" s="4"/>
      <c r="MTZ93" s="4"/>
      <c r="MUA93" s="4"/>
      <c r="MUB93" s="4"/>
      <c r="MUC93" s="4"/>
      <c r="MUD93" s="4"/>
      <c r="MUE93" s="4"/>
      <c r="MUF93" s="4"/>
      <c r="MUG93" s="4"/>
      <c r="MUH93" s="4"/>
      <c r="MUI93" s="4"/>
      <c r="MUJ93" s="4"/>
      <c r="MUK93" s="4"/>
      <c r="MUL93" s="4"/>
      <c r="MUM93" s="4"/>
      <c r="MUN93" s="4"/>
      <c r="MUO93" s="4"/>
      <c r="MUP93" s="4"/>
      <c r="MUQ93" s="4"/>
      <c r="MUR93" s="4"/>
      <c r="MUS93" s="4"/>
      <c r="MUT93" s="4"/>
      <c r="MUU93" s="4"/>
      <c r="MUV93" s="4"/>
      <c r="MUW93" s="4"/>
      <c r="MUX93" s="4"/>
      <c r="MUY93" s="4"/>
      <c r="MUZ93" s="4"/>
      <c r="MVA93" s="4"/>
      <c r="MVB93" s="4"/>
      <c r="MVC93" s="4"/>
      <c r="MVD93" s="4"/>
      <c r="MVE93" s="4"/>
      <c r="MVF93" s="4"/>
      <c r="MVG93" s="4"/>
      <c r="MVH93" s="4"/>
      <c r="MVI93" s="4"/>
      <c r="MVJ93" s="4"/>
      <c r="MVK93" s="4"/>
      <c r="MVL93" s="4"/>
      <c r="MVM93" s="4"/>
      <c r="MVN93" s="4"/>
      <c r="MVO93" s="4"/>
      <c r="MVP93" s="4"/>
      <c r="MVQ93" s="4"/>
      <c r="MVR93" s="4"/>
      <c r="MVS93" s="4"/>
      <c r="MVT93" s="4"/>
      <c r="MVU93" s="4"/>
      <c r="MVV93" s="4"/>
      <c r="MVW93" s="4"/>
      <c r="MVX93" s="4"/>
      <c r="MVY93" s="4"/>
      <c r="MVZ93" s="4"/>
      <c r="MWA93" s="4"/>
      <c r="MWB93" s="4"/>
      <c r="MWC93" s="4"/>
      <c r="MWD93" s="4"/>
      <c r="MWE93" s="4"/>
      <c r="MWF93" s="4"/>
      <c r="MWG93" s="4"/>
      <c r="MWH93" s="4"/>
      <c r="MWI93" s="4"/>
      <c r="MWJ93" s="4"/>
      <c r="MWK93" s="4"/>
      <c r="MWL93" s="4"/>
      <c r="MWM93" s="4"/>
      <c r="MWN93" s="4"/>
      <c r="MWO93" s="4"/>
      <c r="MWP93" s="4"/>
      <c r="MWQ93" s="4"/>
      <c r="MWR93" s="4"/>
      <c r="MWS93" s="4"/>
      <c r="MWT93" s="4"/>
      <c r="MWU93" s="4"/>
      <c r="MWV93" s="4"/>
      <c r="MWW93" s="4"/>
      <c r="MWX93" s="4"/>
      <c r="MWY93" s="4"/>
      <c r="MWZ93" s="4"/>
      <c r="MXA93" s="4"/>
      <c r="MXB93" s="4"/>
      <c r="MXC93" s="4"/>
      <c r="MXD93" s="4"/>
      <c r="MXE93" s="4"/>
      <c r="MXF93" s="4"/>
      <c r="MXG93" s="4"/>
      <c r="MXH93" s="4"/>
      <c r="MXI93" s="4"/>
      <c r="MXJ93" s="4"/>
      <c r="MXK93" s="4"/>
      <c r="MXL93" s="4"/>
      <c r="MXM93" s="4"/>
      <c r="MXN93" s="4"/>
      <c r="MXO93" s="4"/>
      <c r="MXP93" s="4"/>
      <c r="MXQ93" s="4"/>
      <c r="MXR93" s="4"/>
      <c r="MXS93" s="4"/>
      <c r="MXT93" s="4"/>
      <c r="MXU93" s="4"/>
      <c r="MXV93" s="4"/>
      <c r="MXW93" s="4"/>
      <c r="MXX93" s="4"/>
      <c r="MXY93" s="4"/>
      <c r="MXZ93" s="4"/>
      <c r="MYA93" s="4"/>
      <c r="MYB93" s="4"/>
      <c r="MYC93" s="4"/>
      <c r="MYD93" s="4"/>
      <c r="MYE93" s="4"/>
      <c r="MYF93" s="4"/>
      <c r="MYG93" s="4"/>
      <c r="MYH93" s="4"/>
      <c r="MYI93" s="4"/>
      <c r="MYJ93" s="4"/>
      <c r="MYK93" s="4"/>
      <c r="MYL93" s="4"/>
      <c r="MYM93" s="4"/>
      <c r="MYN93" s="4"/>
      <c r="MYO93" s="4"/>
      <c r="MYP93" s="4"/>
      <c r="MYQ93" s="4"/>
      <c r="MYR93" s="4"/>
      <c r="MYS93" s="4"/>
      <c r="MYT93" s="4"/>
      <c r="MYU93" s="4"/>
      <c r="MYV93" s="4"/>
      <c r="MYW93" s="4"/>
      <c r="MYX93" s="4"/>
      <c r="MYY93" s="4"/>
      <c r="MYZ93" s="4"/>
      <c r="MZA93" s="4"/>
      <c r="MZB93" s="4"/>
      <c r="MZC93" s="4"/>
      <c r="MZD93" s="4"/>
      <c r="MZE93" s="4"/>
      <c r="MZF93" s="4"/>
      <c r="MZG93" s="4"/>
      <c r="MZH93" s="4"/>
      <c r="MZI93" s="4"/>
      <c r="MZJ93" s="4"/>
      <c r="MZK93" s="4"/>
      <c r="MZL93" s="4"/>
      <c r="MZM93" s="4"/>
      <c r="MZN93" s="4"/>
      <c r="MZO93" s="4"/>
      <c r="MZP93" s="4"/>
      <c r="MZQ93" s="4"/>
      <c r="MZR93" s="4"/>
      <c r="MZS93" s="4"/>
      <c r="MZT93" s="4"/>
      <c r="MZU93" s="4"/>
      <c r="MZV93" s="4"/>
      <c r="MZW93" s="4"/>
      <c r="MZX93" s="4"/>
      <c r="MZY93" s="4"/>
      <c r="MZZ93" s="4"/>
      <c r="NAA93" s="4"/>
      <c r="NAB93" s="4"/>
      <c r="NAC93" s="4"/>
      <c r="NAD93" s="4"/>
      <c r="NAE93" s="4"/>
      <c r="NAF93" s="4"/>
      <c r="NAG93" s="4"/>
      <c r="NAH93" s="4"/>
      <c r="NAI93" s="4"/>
      <c r="NAJ93" s="4"/>
      <c r="NAK93" s="4"/>
      <c r="NAL93" s="4"/>
      <c r="NAM93" s="4"/>
      <c r="NAN93" s="4"/>
      <c r="NAO93" s="4"/>
      <c r="NAP93" s="4"/>
      <c r="NAQ93" s="4"/>
      <c r="NAR93" s="4"/>
      <c r="NAS93" s="4"/>
      <c r="NAT93" s="4"/>
      <c r="NAU93" s="4"/>
      <c r="NAV93" s="4"/>
      <c r="NAW93" s="4"/>
      <c r="NAX93" s="4"/>
      <c r="NAY93" s="4"/>
      <c r="NAZ93" s="4"/>
      <c r="NBA93" s="4"/>
      <c r="NBB93" s="4"/>
      <c r="NBC93" s="4"/>
      <c r="NBD93" s="4"/>
      <c r="NBE93" s="4"/>
      <c r="NBF93" s="4"/>
      <c r="NBG93" s="4"/>
      <c r="NBH93" s="4"/>
      <c r="NBI93" s="4"/>
      <c r="NBJ93" s="4"/>
      <c r="NBK93" s="4"/>
      <c r="NBL93" s="4"/>
      <c r="NBM93" s="4"/>
      <c r="NBN93" s="4"/>
      <c r="NBO93" s="4"/>
      <c r="NBP93" s="4"/>
      <c r="NBQ93" s="4"/>
      <c r="NBR93" s="4"/>
      <c r="NBS93" s="4"/>
      <c r="NBT93" s="4"/>
      <c r="NBU93" s="4"/>
      <c r="NBV93" s="4"/>
      <c r="NBW93" s="4"/>
      <c r="NBX93" s="4"/>
      <c r="NBY93" s="4"/>
      <c r="NBZ93" s="4"/>
      <c r="NCA93" s="4"/>
      <c r="NCB93" s="4"/>
      <c r="NCC93" s="4"/>
      <c r="NCD93" s="4"/>
      <c r="NCE93" s="4"/>
      <c r="NCF93" s="4"/>
      <c r="NCG93" s="4"/>
      <c r="NCH93" s="4"/>
      <c r="NCI93" s="4"/>
      <c r="NCJ93" s="4"/>
      <c r="NCK93" s="4"/>
      <c r="NCL93" s="4"/>
      <c r="NCM93" s="4"/>
      <c r="NCN93" s="4"/>
      <c r="NCO93" s="4"/>
      <c r="NCP93" s="4"/>
      <c r="NCQ93" s="4"/>
      <c r="NCR93" s="4"/>
      <c r="NCS93" s="4"/>
      <c r="NCT93" s="4"/>
      <c r="NCU93" s="4"/>
      <c r="NCV93" s="4"/>
      <c r="NCW93" s="4"/>
      <c r="NCX93" s="4"/>
      <c r="NCY93" s="4"/>
      <c r="NCZ93" s="4"/>
      <c r="NDA93" s="4"/>
      <c r="NDB93" s="4"/>
      <c r="NDC93" s="4"/>
      <c r="NDD93" s="4"/>
      <c r="NDE93" s="4"/>
      <c r="NDF93" s="4"/>
      <c r="NDG93" s="4"/>
      <c r="NDH93" s="4"/>
      <c r="NDI93" s="4"/>
      <c r="NDJ93" s="4"/>
      <c r="NDK93" s="4"/>
      <c r="NDL93" s="4"/>
      <c r="NDM93" s="4"/>
      <c r="NDN93" s="4"/>
      <c r="NDO93" s="4"/>
      <c r="NDP93" s="4"/>
      <c r="NDQ93" s="4"/>
      <c r="NDR93" s="4"/>
      <c r="NDS93" s="4"/>
      <c r="NDT93" s="4"/>
      <c r="NDU93" s="4"/>
      <c r="NDV93" s="4"/>
      <c r="NDW93" s="4"/>
      <c r="NDX93" s="4"/>
      <c r="NDY93" s="4"/>
      <c r="NDZ93" s="4"/>
      <c r="NEA93" s="4"/>
      <c r="NEB93" s="4"/>
      <c r="NEC93" s="4"/>
      <c r="NED93" s="4"/>
      <c r="NEE93" s="4"/>
      <c r="NEF93" s="4"/>
      <c r="NEG93" s="4"/>
      <c r="NEH93" s="4"/>
      <c r="NEI93" s="4"/>
      <c r="NEJ93" s="4"/>
      <c r="NEK93" s="4"/>
      <c r="NEL93" s="4"/>
      <c r="NEM93" s="4"/>
      <c r="NEN93" s="4"/>
      <c r="NEO93" s="4"/>
      <c r="NEP93" s="4"/>
      <c r="NEQ93" s="4"/>
      <c r="NER93" s="4"/>
      <c r="NES93" s="4"/>
      <c r="NET93" s="4"/>
      <c r="NEU93" s="4"/>
      <c r="NEV93" s="4"/>
      <c r="NEW93" s="4"/>
      <c r="NEX93" s="4"/>
      <c r="NEY93" s="4"/>
      <c r="NEZ93" s="4"/>
      <c r="NFA93" s="4"/>
      <c r="NFB93" s="4"/>
      <c r="NFC93" s="4"/>
      <c r="NFD93" s="4"/>
      <c r="NFE93" s="4"/>
      <c r="NFF93" s="4"/>
      <c r="NFG93" s="4"/>
      <c r="NFH93" s="4"/>
      <c r="NFI93" s="4"/>
      <c r="NFJ93" s="4"/>
      <c r="NFK93" s="4"/>
      <c r="NFL93" s="4"/>
      <c r="NFM93" s="4"/>
      <c r="NFN93" s="4"/>
      <c r="NFO93" s="4"/>
      <c r="NFP93" s="4"/>
      <c r="NFQ93" s="4"/>
      <c r="NFR93" s="4"/>
      <c r="NFS93" s="4"/>
      <c r="NFT93" s="4"/>
      <c r="NFU93" s="4"/>
      <c r="NFV93" s="4"/>
      <c r="NFW93" s="4"/>
      <c r="NFX93" s="4"/>
      <c r="NFY93" s="4"/>
      <c r="NFZ93" s="4"/>
      <c r="NGA93" s="4"/>
      <c r="NGB93" s="4"/>
      <c r="NGC93" s="4"/>
      <c r="NGD93" s="4"/>
      <c r="NGE93" s="4"/>
      <c r="NGF93" s="4"/>
      <c r="NGG93" s="4"/>
      <c r="NGH93" s="4"/>
      <c r="NGI93" s="4"/>
      <c r="NGJ93" s="4"/>
      <c r="NGK93" s="4"/>
      <c r="NGL93" s="4"/>
      <c r="NGM93" s="4"/>
      <c r="NGN93" s="4"/>
      <c r="NGO93" s="4"/>
      <c r="NGP93" s="4"/>
      <c r="NGQ93" s="4"/>
      <c r="NGR93" s="4"/>
      <c r="NGS93" s="4"/>
      <c r="NGT93" s="4"/>
      <c r="NGU93" s="4"/>
      <c r="NGV93" s="4"/>
      <c r="NGW93" s="4"/>
      <c r="NGX93" s="4"/>
      <c r="NGY93" s="4"/>
      <c r="NGZ93" s="4"/>
      <c r="NHA93" s="4"/>
      <c r="NHB93" s="4"/>
      <c r="NHC93" s="4"/>
      <c r="NHD93" s="4"/>
      <c r="NHE93" s="4"/>
      <c r="NHF93" s="4"/>
      <c r="NHG93" s="4"/>
      <c r="NHH93" s="4"/>
      <c r="NHI93" s="4"/>
      <c r="NHJ93" s="4"/>
      <c r="NHK93" s="4"/>
      <c r="NHL93" s="4"/>
      <c r="NHM93" s="4"/>
      <c r="NHN93" s="4"/>
      <c r="NHO93" s="4"/>
      <c r="NHP93" s="4"/>
      <c r="NHQ93" s="4"/>
      <c r="NHR93" s="4"/>
      <c r="NHS93" s="4"/>
      <c r="NHT93" s="4"/>
      <c r="NHU93" s="4"/>
      <c r="NHV93" s="4"/>
      <c r="NHW93" s="4"/>
      <c r="NHX93" s="4"/>
      <c r="NHY93" s="4"/>
      <c r="NHZ93" s="4"/>
      <c r="NIA93" s="4"/>
      <c r="NIB93" s="4"/>
      <c r="NIC93" s="4"/>
      <c r="NID93" s="4"/>
      <c r="NIE93" s="4"/>
      <c r="NIF93" s="4"/>
      <c r="NIG93" s="4"/>
      <c r="NIH93" s="4"/>
      <c r="NII93" s="4"/>
      <c r="NIJ93" s="4"/>
      <c r="NIK93" s="4"/>
      <c r="NIL93" s="4"/>
      <c r="NIM93" s="4"/>
      <c r="NIN93" s="4"/>
      <c r="NIO93" s="4"/>
      <c r="NIP93" s="4"/>
      <c r="NIQ93" s="4"/>
      <c r="NIR93" s="4"/>
      <c r="NIS93" s="4"/>
      <c r="NIT93" s="4"/>
      <c r="NIU93" s="4"/>
      <c r="NIV93" s="4"/>
      <c r="NIW93" s="4"/>
      <c r="NIX93" s="4"/>
      <c r="NIY93" s="4"/>
      <c r="NIZ93" s="4"/>
      <c r="NJA93" s="4"/>
      <c r="NJB93" s="4"/>
      <c r="NJC93" s="4"/>
      <c r="NJD93" s="4"/>
      <c r="NJE93" s="4"/>
      <c r="NJF93" s="4"/>
      <c r="NJG93" s="4"/>
      <c r="NJH93" s="4"/>
      <c r="NJI93" s="4"/>
      <c r="NJJ93" s="4"/>
      <c r="NJK93" s="4"/>
      <c r="NJL93" s="4"/>
      <c r="NJM93" s="4"/>
      <c r="NJN93" s="4"/>
      <c r="NJO93" s="4"/>
      <c r="NJP93" s="4"/>
      <c r="NJQ93" s="4"/>
      <c r="NJR93" s="4"/>
      <c r="NJS93" s="4"/>
      <c r="NJT93" s="4"/>
      <c r="NJU93" s="4"/>
      <c r="NJV93" s="4"/>
      <c r="NJW93" s="4"/>
      <c r="NJX93" s="4"/>
      <c r="NJY93" s="4"/>
      <c r="NJZ93" s="4"/>
      <c r="NKA93" s="4"/>
      <c r="NKB93" s="4"/>
      <c r="NKC93" s="4"/>
      <c r="NKD93" s="4"/>
      <c r="NKE93" s="4"/>
      <c r="NKF93" s="4"/>
      <c r="NKG93" s="4"/>
      <c r="NKH93" s="4"/>
      <c r="NKI93" s="4"/>
      <c r="NKJ93" s="4"/>
      <c r="NKK93" s="4"/>
      <c r="NKL93" s="4"/>
      <c r="NKM93" s="4"/>
      <c r="NKN93" s="4"/>
      <c r="NKO93" s="4"/>
      <c r="NKP93" s="4"/>
      <c r="NKQ93" s="4"/>
      <c r="NKR93" s="4"/>
      <c r="NKS93" s="4"/>
      <c r="NKT93" s="4"/>
      <c r="NKU93" s="4"/>
      <c r="NKV93" s="4"/>
      <c r="NKW93" s="4"/>
      <c r="NKX93" s="4"/>
      <c r="NKY93" s="4"/>
      <c r="NKZ93" s="4"/>
      <c r="NLA93" s="4"/>
      <c r="NLB93" s="4"/>
      <c r="NLC93" s="4"/>
      <c r="NLD93" s="4"/>
      <c r="NLE93" s="4"/>
      <c r="NLF93" s="4"/>
      <c r="NLG93" s="4"/>
      <c r="NLH93" s="4"/>
      <c r="NLI93" s="4"/>
      <c r="NLJ93" s="4"/>
      <c r="NLK93" s="4"/>
      <c r="NLL93" s="4"/>
      <c r="NLM93" s="4"/>
      <c r="NLN93" s="4"/>
      <c r="NLO93" s="4"/>
      <c r="NLP93" s="4"/>
      <c r="NLQ93" s="4"/>
      <c r="NLR93" s="4"/>
      <c r="NLS93" s="4"/>
      <c r="NLT93" s="4"/>
      <c r="NLU93" s="4"/>
      <c r="NLV93" s="4"/>
      <c r="NLW93" s="4"/>
      <c r="NLX93" s="4"/>
      <c r="NLY93" s="4"/>
      <c r="NLZ93" s="4"/>
      <c r="NMA93" s="4"/>
      <c r="NMB93" s="4"/>
      <c r="NMC93" s="4"/>
      <c r="NMD93" s="4"/>
      <c r="NME93" s="4"/>
      <c r="NMF93" s="4"/>
      <c r="NMG93" s="4"/>
      <c r="NMH93" s="4"/>
      <c r="NMI93" s="4"/>
      <c r="NMJ93" s="4"/>
      <c r="NMK93" s="4"/>
      <c r="NML93" s="4"/>
      <c r="NMM93" s="4"/>
      <c r="NMN93" s="4"/>
      <c r="NMO93" s="4"/>
      <c r="NMP93" s="4"/>
      <c r="NMQ93" s="4"/>
      <c r="NMR93" s="4"/>
      <c r="NMS93" s="4"/>
      <c r="NMT93" s="4"/>
      <c r="NMU93" s="4"/>
      <c r="NMV93" s="4"/>
      <c r="NMW93" s="4"/>
      <c r="NMX93" s="4"/>
      <c r="NMY93" s="4"/>
      <c r="NMZ93" s="4"/>
      <c r="NNA93" s="4"/>
      <c r="NNB93" s="4"/>
      <c r="NNC93" s="4"/>
      <c r="NND93" s="4"/>
      <c r="NNE93" s="4"/>
      <c r="NNF93" s="4"/>
      <c r="NNG93" s="4"/>
      <c r="NNH93" s="4"/>
      <c r="NNI93" s="4"/>
      <c r="NNJ93" s="4"/>
      <c r="NNK93" s="4"/>
      <c r="NNL93" s="4"/>
      <c r="NNM93" s="4"/>
      <c r="NNN93" s="4"/>
      <c r="NNO93" s="4"/>
      <c r="NNP93" s="4"/>
      <c r="NNQ93" s="4"/>
      <c r="NNR93" s="4"/>
      <c r="NNS93" s="4"/>
      <c r="NNT93" s="4"/>
      <c r="NNU93" s="4"/>
      <c r="NNV93" s="4"/>
      <c r="NNW93" s="4"/>
      <c r="NNX93" s="4"/>
      <c r="NNY93" s="4"/>
      <c r="NNZ93" s="4"/>
      <c r="NOA93" s="4"/>
      <c r="NOB93" s="4"/>
      <c r="NOC93" s="4"/>
      <c r="NOD93" s="4"/>
      <c r="NOE93" s="4"/>
      <c r="NOF93" s="4"/>
      <c r="NOG93" s="4"/>
      <c r="NOH93" s="4"/>
      <c r="NOI93" s="4"/>
      <c r="NOJ93" s="4"/>
      <c r="NOK93" s="4"/>
      <c r="NOL93" s="4"/>
      <c r="NOM93" s="4"/>
      <c r="NON93" s="4"/>
      <c r="NOO93" s="4"/>
      <c r="NOP93" s="4"/>
      <c r="NOQ93" s="4"/>
      <c r="NOR93" s="4"/>
      <c r="NOS93" s="4"/>
      <c r="NOT93" s="4"/>
      <c r="NOU93" s="4"/>
      <c r="NOV93" s="4"/>
      <c r="NOW93" s="4"/>
      <c r="NOX93" s="4"/>
      <c r="NOY93" s="4"/>
      <c r="NOZ93" s="4"/>
      <c r="NPA93" s="4"/>
      <c r="NPB93" s="4"/>
      <c r="NPC93" s="4"/>
      <c r="NPD93" s="4"/>
      <c r="NPE93" s="4"/>
      <c r="NPF93" s="4"/>
      <c r="NPG93" s="4"/>
      <c r="NPH93" s="4"/>
      <c r="NPI93" s="4"/>
      <c r="NPJ93" s="4"/>
      <c r="NPK93" s="4"/>
      <c r="NPL93" s="4"/>
      <c r="NPM93" s="4"/>
      <c r="NPN93" s="4"/>
      <c r="NPO93" s="4"/>
      <c r="NPP93" s="4"/>
      <c r="NPQ93" s="4"/>
      <c r="NPR93" s="4"/>
      <c r="NPS93" s="4"/>
      <c r="NPT93" s="4"/>
      <c r="NPU93" s="4"/>
      <c r="NPV93" s="4"/>
      <c r="NPW93" s="4"/>
      <c r="NPX93" s="4"/>
      <c r="NPY93" s="4"/>
      <c r="NPZ93" s="4"/>
      <c r="NQA93" s="4"/>
      <c r="NQB93" s="4"/>
      <c r="NQC93" s="4"/>
      <c r="NQD93" s="4"/>
      <c r="NQE93" s="4"/>
      <c r="NQF93" s="4"/>
      <c r="NQG93" s="4"/>
      <c r="NQH93" s="4"/>
      <c r="NQI93" s="4"/>
      <c r="NQJ93" s="4"/>
      <c r="NQK93" s="4"/>
      <c r="NQL93" s="4"/>
      <c r="NQM93" s="4"/>
      <c r="NQN93" s="4"/>
      <c r="NQO93" s="4"/>
      <c r="NQP93" s="4"/>
      <c r="NQQ93" s="4"/>
      <c r="NQR93" s="4"/>
      <c r="NQS93" s="4"/>
      <c r="NQT93" s="4"/>
      <c r="NQU93" s="4"/>
      <c r="NQV93" s="4"/>
      <c r="NQW93" s="4"/>
      <c r="NQX93" s="4"/>
      <c r="NQY93" s="4"/>
      <c r="NQZ93" s="4"/>
      <c r="NRA93" s="4"/>
      <c r="NRB93" s="4"/>
      <c r="NRC93" s="4"/>
      <c r="NRD93" s="4"/>
      <c r="NRE93" s="4"/>
      <c r="NRF93" s="4"/>
      <c r="NRG93" s="4"/>
      <c r="NRH93" s="4"/>
      <c r="NRI93" s="4"/>
      <c r="NRJ93" s="4"/>
      <c r="NRK93" s="4"/>
      <c r="NRL93" s="4"/>
      <c r="NRM93" s="4"/>
      <c r="NRN93" s="4"/>
      <c r="NRO93" s="4"/>
      <c r="NRP93" s="4"/>
      <c r="NRQ93" s="4"/>
      <c r="NRR93" s="4"/>
      <c r="NRS93" s="4"/>
      <c r="NRT93" s="4"/>
      <c r="NRU93" s="4"/>
      <c r="NRV93" s="4"/>
      <c r="NRW93" s="4"/>
      <c r="NRX93" s="4"/>
      <c r="NRY93" s="4"/>
      <c r="NRZ93" s="4"/>
      <c r="NSA93" s="4"/>
      <c r="NSB93" s="4"/>
      <c r="NSC93" s="4"/>
      <c r="NSD93" s="4"/>
      <c r="NSE93" s="4"/>
      <c r="NSF93" s="4"/>
      <c r="NSG93" s="4"/>
      <c r="NSH93" s="4"/>
      <c r="NSI93" s="4"/>
      <c r="NSJ93" s="4"/>
      <c r="NSK93" s="4"/>
      <c r="NSL93" s="4"/>
      <c r="NSM93" s="4"/>
      <c r="NSN93" s="4"/>
      <c r="NSO93" s="4"/>
      <c r="NSP93" s="4"/>
      <c r="NSQ93" s="4"/>
      <c r="NSR93" s="4"/>
      <c r="NSS93" s="4"/>
      <c r="NST93" s="4"/>
      <c r="NSU93" s="4"/>
      <c r="NSV93" s="4"/>
      <c r="NSW93" s="4"/>
      <c r="NSX93" s="4"/>
      <c r="NSY93" s="4"/>
      <c r="NSZ93" s="4"/>
      <c r="NTA93" s="4"/>
      <c r="NTB93" s="4"/>
      <c r="NTC93" s="4"/>
      <c r="NTD93" s="4"/>
      <c r="NTE93" s="4"/>
      <c r="NTF93" s="4"/>
      <c r="NTG93" s="4"/>
      <c r="NTH93" s="4"/>
      <c r="NTI93" s="4"/>
      <c r="NTJ93" s="4"/>
      <c r="NTK93" s="4"/>
      <c r="NTL93" s="4"/>
      <c r="NTM93" s="4"/>
      <c r="NTN93" s="4"/>
      <c r="NTO93" s="4"/>
      <c r="NTP93" s="4"/>
      <c r="NTQ93" s="4"/>
      <c r="NTR93" s="4"/>
      <c r="NTS93" s="4"/>
      <c r="NTT93" s="4"/>
      <c r="NTU93" s="4"/>
      <c r="NTV93" s="4"/>
      <c r="NTW93" s="4"/>
      <c r="NTX93" s="4"/>
      <c r="NTY93" s="4"/>
      <c r="NTZ93" s="4"/>
      <c r="NUA93" s="4"/>
      <c r="NUB93" s="4"/>
      <c r="NUC93" s="4"/>
      <c r="NUD93" s="4"/>
      <c r="NUE93" s="4"/>
      <c r="NUF93" s="4"/>
      <c r="NUG93" s="4"/>
      <c r="NUH93" s="4"/>
      <c r="NUI93" s="4"/>
      <c r="NUJ93" s="4"/>
      <c r="NUK93" s="4"/>
      <c r="NUL93" s="4"/>
      <c r="NUM93" s="4"/>
      <c r="NUN93" s="4"/>
      <c r="NUO93" s="4"/>
      <c r="NUP93" s="4"/>
      <c r="NUQ93" s="4"/>
      <c r="NUR93" s="4"/>
      <c r="NUS93" s="4"/>
      <c r="NUT93" s="4"/>
      <c r="NUU93" s="4"/>
      <c r="NUV93" s="4"/>
      <c r="NUW93" s="4"/>
      <c r="NUX93" s="4"/>
      <c r="NUY93" s="4"/>
      <c r="NUZ93" s="4"/>
      <c r="NVA93" s="4"/>
      <c r="NVB93" s="4"/>
      <c r="NVC93" s="4"/>
      <c r="NVD93" s="4"/>
      <c r="NVE93" s="4"/>
      <c r="NVF93" s="4"/>
      <c r="NVG93" s="4"/>
      <c r="NVH93" s="4"/>
      <c r="NVI93" s="4"/>
      <c r="NVJ93" s="4"/>
      <c r="NVK93" s="4"/>
      <c r="NVL93" s="4"/>
      <c r="NVM93" s="4"/>
      <c r="NVN93" s="4"/>
      <c r="NVO93" s="4"/>
      <c r="NVP93" s="4"/>
      <c r="NVQ93" s="4"/>
      <c r="NVR93" s="4"/>
      <c r="NVS93" s="4"/>
      <c r="NVT93" s="4"/>
      <c r="NVU93" s="4"/>
      <c r="NVV93" s="4"/>
      <c r="NVW93" s="4"/>
      <c r="NVX93" s="4"/>
      <c r="NVY93" s="4"/>
      <c r="NVZ93" s="4"/>
      <c r="NWA93" s="4"/>
      <c r="NWB93" s="4"/>
      <c r="NWC93" s="4"/>
      <c r="NWD93" s="4"/>
      <c r="NWE93" s="4"/>
      <c r="NWF93" s="4"/>
      <c r="NWG93" s="4"/>
      <c r="NWH93" s="4"/>
      <c r="NWI93" s="4"/>
      <c r="NWJ93" s="4"/>
      <c r="NWK93" s="4"/>
      <c r="NWL93" s="4"/>
      <c r="NWM93" s="4"/>
      <c r="NWN93" s="4"/>
      <c r="NWO93" s="4"/>
      <c r="NWP93" s="4"/>
      <c r="NWQ93" s="4"/>
      <c r="NWR93" s="4"/>
      <c r="NWS93" s="4"/>
      <c r="NWT93" s="4"/>
      <c r="NWU93" s="4"/>
      <c r="NWV93" s="4"/>
      <c r="NWW93" s="4"/>
      <c r="NWX93" s="4"/>
      <c r="NWY93" s="4"/>
      <c r="NWZ93" s="4"/>
      <c r="NXA93" s="4"/>
      <c r="NXB93" s="4"/>
      <c r="NXC93" s="4"/>
      <c r="NXD93" s="4"/>
      <c r="NXE93" s="4"/>
      <c r="NXF93" s="4"/>
      <c r="NXG93" s="4"/>
      <c r="NXH93" s="4"/>
      <c r="NXI93" s="4"/>
      <c r="NXJ93" s="4"/>
      <c r="NXK93" s="4"/>
      <c r="NXL93" s="4"/>
      <c r="NXM93" s="4"/>
      <c r="NXN93" s="4"/>
      <c r="NXO93" s="4"/>
      <c r="NXP93" s="4"/>
      <c r="NXQ93" s="4"/>
      <c r="NXR93" s="4"/>
      <c r="NXS93" s="4"/>
      <c r="NXT93" s="4"/>
      <c r="NXU93" s="4"/>
      <c r="NXV93" s="4"/>
      <c r="NXW93" s="4"/>
      <c r="NXX93" s="4"/>
      <c r="NXY93" s="4"/>
      <c r="NXZ93" s="4"/>
      <c r="NYA93" s="4"/>
      <c r="NYB93" s="4"/>
      <c r="NYC93" s="4"/>
      <c r="NYD93" s="4"/>
      <c r="NYE93" s="4"/>
      <c r="NYF93" s="4"/>
      <c r="NYG93" s="4"/>
      <c r="NYH93" s="4"/>
      <c r="NYI93" s="4"/>
      <c r="NYJ93" s="4"/>
      <c r="NYK93" s="4"/>
      <c r="NYL93" s="4"/>
      <c r="NYM93" s="4"/>
      <c r="NYN93" s="4"/>
      <c r="NYO93" s="4"/>
      <c r="NYP93" s="4"/>
      <c r="NYQ93" s="4"/>
      <c r="NYR93" s="4"/>
      <c r="NYS93" s="4"/>
      <c r="NYT93" s="4"/>
      <c r="NYU93" s="4"/>
      <c r="NYV93" s="4"/>
      <c r="NYW93" s="4"/>
      <c r="NYX93" s="4"/>
      <c r="NYY93" s="4"/>
      <c r="NYZ93" s="4"/>
      <c r="NZA93" s="4"/>
      <c r="NZB93" s="4"/>
      <c r="NZC93" s="4"/>
      <c r="NZD93" s="4"/>
      <c r="NZE93" s="4"/>
      <c r="NZF93" s="4"/>
      <c r="NZG93" s="4"/>
      <c r="NZH93" s="4"/>
      <c r="NZI93" s="4"/>
      <c r="NZJ93" s="4"/>
      <c r="NZK93" s="4"/>
      <c r="NZL93" s="4"/>
      <c r="NZM93" s="4"/>
      <c r="NZN93" s="4"/>
      <c r="NZO93" s="4"/>
      <c r="NZP93" s="4"/>
      <c r="NZQ93" s="4"/>
      <c r="NZR93" s="4"/>
      <c r="NZS93" s="4"/>
      <c r="NZT93" s="4"/>
      <c r="NZU93" s="4"/>
      <c r="NZV93" s="4"/>
      <c r="NZW93" s="4"/>
      <c r="NZX93" s="4"/>
      <c r="NZY93" s="4"/>
      <c r="NZZ93" s="4"/>
      <c r="OAA93" s="4"/>
      <c r="OAB93" s="4"/>
      <c r="OAC93" s="4"/>
      <c r="OAD93" s="4"/>
      <c r="OAE93" s="4"/>
      <c r="OAF93" s="4"/>
      <c r="OAG93" s="4"/>
      <c r="OAH93" s="4"/>
      <c r="OAI93" s="4"/>
      <c r="OAJ93" s="4"/>
      <c r="OAK93" s="4"/>
      <c r="OAL93" s="4"/>
      <c r="OAM93" s="4"/>
      <c r="OAN93" s="4"/>
      <c r="OAO93" s="4"/>
      <c r="OAP93" s="4"/>
      <c r="OAQ93" s="4"/>
      <c r="OAR93" s="4"/>
      <c r="OAS93" s="4"/>
      <c r="OAT93" s="4"/>
      <c r="OAU93" s="4"/>
      <c r="OAV93" s="4"/>
      <c r="OAW93" s="4"/>
      <c r="OAX93" s="4"/>
      <c r="OAY93" s="4"/>
      <c r="OAZ93" s="4"/>
      <c r="OBA93" s="4"/>
      <c r="OBB93" s="4"/>
      <c r="OBC93" s="4"/>
      <c r="OBD93" s="4"/>
      <c r="OBE93" s="4"/>
      <c r="OBF93" s="4"/>
      <c r="OBG93" s="4"/>
      <c r="OBH93" s="4"/>
      <c r="OBI93" s="4"/>
      <c r="OBJ93" s="4"/>
      <c r="OBK93" s="4"/>
      <c r="OBL93" s="4"/>
      <c r="OBM93" s="4"/>
      <c r="OBN93" s="4"/>
      <c r="OBO93" s="4"/>
      <c r="OBP93" s="4"/>
      <c r="OBQ93" s="4"/>
      <c r="OBR93" s="4"/>
      <c r="OBS93" s="4"/>
      <c r="OBT93" s="4"/>
      <c r="OBU93" s="4"/>
      <c r="OBV93" s="4"/>
      <c r="OBW93" s="4"/>
      <c r="OBX93" s="4"/>
      <c r="OBY93" s="4"/>
      <c r="OBZ93" s="4"/>
      <c r="OCA93" s="4"/>
      <c r="OCB93" s="4"/>
      <c r="OCC93" s="4"/>
      <c r="OCD93" s="4"/>
      <c r="OCE93" s="4"/>
      <c r="OCF93" s="4"/>
      <c r="OCG93" s="4"/>
      <c r="OCH93" s="4"/>
      <c r="OCI93" s="4"/>
      <c r="OCJ93" s="4"/>
      <c r="OCK93" s="4"/>
      <c r="OCL93" s="4"/>
      <c r="OCM93" s="4"/>
      <c r="OCN93" s="4"/>
      <c r="OCO93" s="4"/>
      <c r="OCP93" s="4"/>
      <c r="OCQ93" s="4"/>
      <c r="OCR93" s="4"/>
      <c r="OCS93" s="4"/>
      <c r="OCT93" s="4"/>
      <c r="OCU93" s="4"/>
      <c r="OCV93" s="4"/>
      <c r="OCW93" s="4"/>
      <c r="OCX93" s="4"/>
      <c r="OCY93" s="4"/>
      <c r="OCZ93" s="4"/>
      <c r="ODA93" s="4"/>
      <c r="ODB93" s="4"/>
      <c r="ODC93" s="4"/>
      <c r="ODD93" s="4"/>
      <c r="ODE93" s="4"/>
      <c r="ODF93" s="4"/>
      <c r="ODG93" s="4"/>
      <c r="ODH93" s="4"/>
      <c r="ODI93" s="4"/>
      <c r="ODJ93" s="4"/>
      <c r="ODK93" s="4"/>
      <c r="ODL93" s="4"/>
      <c r="ODM93" s="4"/>
      <c r="ODN93" s="4"/>
      <c r="ODO93" s="4"/>
      <c r="ODP93" s="4"/>
      <c r="ODQ93" s="4"/>
      <c r="ODR93" s="4"/>
      <c r="ODS93" s="4"/>
      <c r="ODT93" s="4"/>
      <c r="ODU93" s="4"/>
      <c r="ODV93" s="4"/>
      <c r="ODW93" s="4"/>
      <c r="ODX93" s="4"/>
      <c r="ODY93" s="4"/>
      <c r="ODZ93" s="4"/>
      <c r="OEA93" s="4"/>
      <c r="OEB93" s="4"/>
      <c r="OEC93" s="4"/>
      <c r="OED93" s="4"/>
      <c r="OEE93" s="4"/>
      <c r="OEF93" s="4"/>
      <c r="OEG93" s="4"/>
      <c r="OEH93" s="4"/>
      <c r="OEI93" s="4"/>
      <c r="OEJ93" s="4"/>
      <c r="OEK93" s="4"/>
      <c r="OEL93" s="4"/>
      <c r="OEM93" s="4"/>
      <c r="OEN93" s="4"/>
      <c r="OEO93" s="4"/>
      <c r="OEP93" s="4"/>
      <c r="OEQ93" s="4"/>
      <c r="OER93" s="4"/>
      <c r="OES93" s="4"/>
      <c r="OET93" s="4"/>
      <c r="OEU93" s="4"/>
      <c r="OEV93" s="4"/>
      <c r="OEW93" s="4"/>
      <c r="OEX93" s="4"/>
      <c r="OEY93" s="4"/>
      <c r="OEZ93" s="4"/>
      <c r="OFA93" s="4"/>
      <c r="OFB93" s="4"/>
      <c r="OFC93" s="4"/>
      <c r="OFD93" s="4"/>
      <c r="OFE93" s="4"/>
      <c r="OFF93" s="4"/>
      <c r="OFG93" s="4"/>
      <c r="OFH93" s="4"/>
      <c r="OFI93" s="4"/>
      <c r="OFJ93" s="4"/>
      <c r="OFK93" s="4"/>
      <c r="OFL93" s="4"/>
      <c r="OFM93" s="4"/>
      <c r="OFN93" s="4"/>
      <c r="OFO93" s="4"/>
      <c r="OFP93" s="4"/>
      <c r="OFQ93" s="4"/>
      <c r="OFR93" s="4"/>
      <c r="OFS93" s="4"/>
      <c r="OFT93" s="4"/>
      <c r="OFU93" s="4"/>
      <c r="OFV93" s="4"/>
      <c r="OFW93" s="4"/>
      <c r="OFX93" s="4"/>
      <c r="OFY93" s="4"/>
      <c r="OFZ93" s="4"/>
      <c r="OGA93" s="4"/>
      <c r="OGB93" s="4"/>
      <c r="OGC93" s="4"/>
      <c r="OGD93" s="4"/>
      <c r="OGE93" s="4"/>
      <c r="OGF93" s="4"/>
      <c r="OGG93" s="4"/>
      <c r="OGH93" s="4"/>
      <c r="OGI93" s="4"/>
      <c r="OGJ93" s="4"/>
      <c r="OGK93" s="4"/>
      <c r="OGL93" s="4"/>
      <c r="OGM93" s="4"/>
      <c r="OGN93" s="4"/>
      <c r="OGO93" s="4"/>
      <c r="OGP93" s="4"/>
      <c r="OGQ93" s="4"/>
      <c r="OGR93" s="4"/>
      <c r="OGS93" s="4"/>
      <c r="OGT93" s="4"/>
      <c r="OGU93" s="4"/>
      <c r="OGV93" s="4"/>
      <c r="OGW93" s="4"/>
      <c r="OGX93" s="4"/>
      <c r="OGY93" s="4"/>
      <c r="OGZ93" s="4"/>
      <c r="OHA93" s="4"/>
      <c r="OHB93" s="4"/>
      <c r="OHC93" s="4"/>
      <c r="OHD93" s="4"/>
      <c r="OHE93" s="4"/>
      <c r="OHF93" s="4"/>
      <c r="OHG93" s="4"/>
      <c r="OHH93" s="4"/>
      <c r="OHI93" s="4"/>
      <c r="OHJ93" s="4"/>
      <c r="OHK93" s="4"/>
      <c r="OHL93" s="4"/>
      <c r="OHM93" s="4"/>
      <c r="OHN93" s="4"/>
      <c r="OHO93" s="4"/>
      <c r="OHP93" s="4"/>
      <c r="OHQ93" s="4"/>
      <c r="OHR93" s="4"/>
      <c r="OHS93" s="4"/>
      <c r="OHT93" s="4"/>
      <c r="OHU93" s="4"/>
      <c r="OHV93" s="4"/>
      <c r="OHW93" s="4"/>
      <c r="OHX93" s="4"/>
      <c r="OHY93" s="4"/>
      <c r="OHZ93" s="4"/>
      <c r="OIA93" s="4"/>
      <c r="OIB93" s="4"/>
      <c r="OIC93" s="4"/>
      <c r="OID93" s="4"/>
      <c r="OIE93" s="4"/>
      <c r="OIF93" s="4"/>
      <c r="OIG93" s="4"/>
      <c r="OIH93" s="4"/>
      <c r="OII93" s="4"/>
      <c r="OIJ93" s="4"/>
      <c r="OIK93" s="4"/>
      <c r="OIL93" s="4"/>
      <c r="OIM93" s="4"/>
      <c r="OIN93" s="4"/>
      <c r="OIO93" s="4"/>
      <c r="OIP93" s="4"/>
      <c r="OIQ93" s="4"/>
      <c r="OIR93" s="4"/>
      <c r="OIS93" s="4"/>
      <c r="OIT93" s="4"/>
      <c r="OIU93" s="4"/>
      <c r="OIV93" s="4"/>
      <c r="OIW93" s="4"/>
      <c r="OIX93" s="4"/>
      <c r="OIY93" s="4"/>
      <c r="OIZ93" s="4"/>
      <c r="OJA93" s="4"/>
      <c r="OJB93" s="4"/>
      <c r="OJC93" s="4"/>
      <c r="OJD93" s="4"/>
      <c r="OJE93" s="4"/>
      <c r="OJF93" s="4"/>
      <c r="OJG93" s="4"/>
      <c r="OJH93" s="4"/>
      <c r="OJI93" s="4"/>
      <c r="OJJ93" s="4"/>
      <c r="OJK93" s="4"/>
      <c r="OJL93" s="4"/>
      <c r="OJM93" s="4"/>
      <c r="OJN93" s="4"/>
      <c r="OJO93" s="4"/>
      <c r="OJP93" s="4"/>
      <c r="OJQ93" s="4"/>
      <c r="OJR93" s="4"/>
      <c r="OJS93" s="4"/>
      <c r="OJT93" s="4"/>
      <c r="OJU93" s="4"/>
      <c r="OJV93" s="4"/>
      <c r="OJW93" s="4"/>
      <c r="OJX93" s="4"/>
      <c r="OJY93" s="4"/>
      <c r="OJZ93" s="4"/>
      <c r="OKA93" s="4"/>
      <c r="OKB93" s="4"/>
      <c r="OKC93" s="4"/>
      <c r="OKD93" s="4"/>
      <c r="OKE93" s="4"/>
      <c r="OKF93" s="4"/>
      <c r="OKG93" s="4"/>
      <c r="OKH93" s="4"/>
      <c r="OKI93" s="4"/>
      <c r="OKJ93" s="4"/>
      <c r="OKK93" s="4"/>
      <c r="OKL93" s="4"/>
      <c r="OKM93" s="4"/>
      <c r="OKN93" s="4"/>
      <c r="OKO93" s="4"/>
      <c r="OKP93" s="4"/>
      <c r="OKQ93" s="4"/>
      <c r="OKR93" s="4"/>
      <c r="OKS93" s="4"/>
      <c r="OKT93" s="4"/>
      <c r="OKU93" s="4"/>
      <c r="OKV93" s="4"/>
      <c r="OKW93" s="4"/>
      <c r="OKX93" s="4"/>
      <c r="OKY93" s="4"/>
      <c r="OKZ93" s="4"/>
      <c r="OLA93" s="4"/>
      <c r="OLB93" s="4"/>
      <c r="OLC93" s="4"/>
      <c r="OLD93" s="4"/>
      <c r="OLE93" s="4"/>
      <c r="OLF93" s="4"/>
      <c r="OLG93" s="4"/>
      <c r="OLH93" s="4"/>
      <c r="OLI93" s="4"/>
      <c r="OLJ93" s="4"/>
      <c r="OLK93" s="4"/>
      <c r="OLL93" s="4"/>
      <c r="OLM93" s="4"/>
      <c r="OLN93" s="4"/>
      <c r="OLO93" s="4"/>
      <c r="OLP93" s="4"/>
      <c r="OLQ93" s="4"/>
      <c r="OLR93" s="4"/>
      <c r="OLS93" s="4"/>
      <c r="OLT93" s="4"/>
      <c r="OLU93" s="4"/>
      <c r="OLV93" s="4"/>
      <c r="OLW93" s="4"/>
      <c r="OLX93" s="4"/>
      <c r="OLY93" s="4"/>
      <c r="OLZ93" s="4"/>
      <c r="OMA93" s="4"/>
      <c r="OMB93" s="4"/>
      <c r="OMC93" s="4"/>
      <c r="OMD93" s="4"/>
      <c r="OME93" s="4"/>
      <c r="OMF93" s="4"/>
      <c r="OMG93" s="4"/>
      <c r="OMH93" s="4"/>
      <c r="OMI93" s="4"/>
      <c r="OMJ93" s="4"/>
      <c r="OMK93" s="4"/>
      <c r="OML93" s="4"/>
      <c r="OMM93" s="4"/>
      <c r="OMN93" s="4"/>
      <c r="OMO93" s="4"/>
      <c r="OMP93" s="4"/>
      <c r="OMQ93" s="4"/>
      <c r="OMR93" s="4"/>
      <c r="OMS93" s="4"/>
      <c r="OMT93" s="4"/>
      <c r="OMU93" s="4"/>
      <c r="OMV93" s="4"/>
      <c r="OMW93" s="4"/>
      <c r="OMX93" s="4"/>
      <c r="OMY93" s="4"/>
      <c r="OMZ93" s="4"/>
      <c r="ONA93" s="4"/>
      <c r="ONB93" s="4"/>
      <c r="ONC93" s="4"/>
      <c r="OND93" s="4"/>
      <c r="ONE93" s="4"/>
      <c r="ONF93" s="4"/>
      <c r="ONG93" s="4"/>
      <c r="ONH93" s="4"/>
      <c r="ONI93" s="4"/>
      <c r="ONJ93" s="4"/>
      <c r="ONK93" s="4"/>
      <c r="ONL93" s="4"/>
      <c r="ONM93" s="4"/>
      <c r="ONN93" s="4"/>
      <c r="ONO93" s="4"/>
      <c r="ONP93" s="4"/>
      <c r="ONQ93" s="4"/>
      <c r="ONR93" s="4"/>
      <c r="ONS93" s="4"/>
      <c r="ONT93" s="4"/>
      <c r="ONU93" s="4"/>
      <c r="ONV93" s="4"/>
      <c r="ONW93" s="4"/>
      <c r="ONX93" s="4"/>
      <c r="ONY93" s="4"/>
      <c r="ONZ93" s="4"/>
      <c r="OOA93" s="4"/>
      <c r="OOB93" s="4"/>
      <c r="OOC93" s="4"/>
      <c r="OOD93" s="4"/>
      <c r="OOE93" s="4"/>
      <c r="OOF93" s="4"/>
      <c r="OOG93" s="4"/>
      <c r="OOH93" s="4"/>
      <c r="OOI93" s="4"/>
      <c r="OOJ93" s="4"/>
      <c r="OOK93" s="4"/>
      <c r="OOL93" s="4"/>
      <c r="OOM93" s="4"/>
      <c r="OON93" s="4"/>
      <c r="OOO93" s="4"/>
      <c r="OOP93" s="4"/>
      <c r="OOQ93" s="4"/>
      <c r="OOR93" s="4"/>
      <c r="OOS93" s="4"/>
      <c r="OOT93" s="4"/>
      <c r="OOU93" s="4"/>
      <c r="OOV93" s="4"/>
      <c r="OOW93" s="4"/>
      <c r="OOX93" s="4"/>
      <c r="OOY93" s="4"/>
      <c r="OOZ93" s="4"/>
      <c r="OPA93" s="4"/>
      <c r="OPB93" s="4"/>
      <c r="OPC93" s="4"/>
      <c r="OPD93" s="4"/>
      <c r="OPE93" s="4"/>
      <c r="OPF93" s="4"/>
      <c r="OPG93" s="4"/>
      <c r="OPH93" s="4"/>
      <c r="OPI93" s="4"/>
      <c r="OPJ93" s="4"/>
      <c r="OPK93" s="4"/>
      <c r="OPL93" s="4"/>
      <c r="OPM93" s="4"/>
      <c r="OPN93" s="4"/>
      <c r="OPO93" s="4"/>
      <c r="OPP93" s="4"/>
      <c r="OPQ93" s="4"/>
      <c r="OPR93" s="4"/>
      <c r="OPS93" s="4"/>
      <c r="OPT93" s="4"/>
      <c r="OPU93" s="4"/>
      <c r="OPV93" s="4"/>
      <c r="OPW93" s="4"/>
      <c r="OPX93" s="4"/>
      <c r="OPY93" s="4"/>
      <c r="OPZ93" s="4"/>
      <c r="OQA93" s="4"/>
      <c r="OQB93" s="4"/>
      <c r="OQC93" s="4"/>
      <c r="OQD93" s="4"/>
      <c r="OQE93" s="4"/>
      <c r="OQF93" s="4"/>
      <c r="OQG93" s="4"/>
      <c r="OQH93" s="4"/>
      <c r="OQI93" s="4"/>
      <c r="OQJ93" s="4"/>
      <c r="OQK93" s="4"/>
      <c r="OQL93" s="4"/>
      <c r="OQM93" s="4"/>
      <c r="OQN93" s="4"/>
      <c r="OQO93" s="4"/>
      <c r="OQP93" s="4"/>
      <c r="OQQ93" s="4"/>
      <c r="OQR93" s="4"/>
      <c r="OQS93" s="4"/>
      <c r="OQT93" s="4"/>
      <c r="OQU93" s="4"/>
      <c r="OQV93" s="4"/>
      <c r="OQW93" s="4"/>
      <c r="OQX93" s="4"/>
      <c r="OQY93" s="4"/>
      <c r="OQZ93" s="4"/>
      <c r="ORA93" s="4"/>
      <c r="ORB93" s="4"/>
      <c r="ORC93" s="4"/>
      <c r="ORD93" s="4"/>
      <c r="ORE93" s="4"/>
      <c r="ORF93" s="4"/>
      <c r="ORG93" s="4"/>
      <c r="ORH93" s="4"/>
      <c r="ORI93" s="4"/>
      <c r="ORJ93" s="4"/>
      <c r="ORK93" s="4"/>
      <c r="ORL93" s="4"/>
      <c r="ORM93" s="4"/>
      <c r="ORN93" s="4"/>
      <c r="ORO93" s="4"/>
      <c r="ORP93" s="4"/>
      <c r="ORQ93" s="4"/>
      <c r="ORR93" s="4"/>
      <c r="ORS93" s="4"/>
      <c r="ORT93" s="4"/>
      <c r="ORU93" s="4"/>
      <c r="ORV93" s="4"/>
      <c r="ORW93" s="4"/>
      <c r="ORX93" s="4"/>
      <c r="ORY93" s="4"/>
      <c r="ORZ93" s="4"/>
      <c r="OSA93" s="4"/>
      <c r="OSB93" s="4"/>
      <c r="OSC93" s="4"/>
      <c r="OSD93" s="4"/>
      <c r="OSE93" s="4"/>
      <c r="OSF93" s="4"/>
      <c r="OSG93" s="4"/>
      <c r="OSH93" s="4"/>
      <c r="OSI93" s="4"/>
      <c r="OSJ93" s="4"/>
      <c r="OSK93" s="4"/>
      <c r="OSL93" s="4"/>
      <c r="OSM93" s="4"/>
      <c r="OSN93" s="4"/>
      <c r="OSO93" s="4"/>
      <c r="OSP93" s="4"/>
      <c r="OSQ93" s="4"/>
      <c r="OSR93" s="4"/>
      <c r="OSS93" s="4"/>
      <c r="OST93" s="4"/>
      <c r="OSU93" s="4"/>
      <c r="OSV93" s="4"/>
      <c r="OSW93" s="4"/>
      <c r="OSX93" s="4"/>
      <c r="OSY93" s="4"/>
      <c r="OSZ93" s="4"/>
      <c r="OTA93" s="4"/>
      <c r="OTB93" s="4"/>
      <c r="OTC93" s="4"/>
      <c r="OTD93" s="4"/>
      <c r="OTE93" s="4"/>
      <c r="OTF93" s="4"/>
      <c r="OTG93" s="4"/>
      <c r="OTH93" s="4"/>
      <c r="OTI93" s="4"/>
      <c r="OTJ93" s="4"/>
      <c r="OTK93" s="4"/>
      <c r="OTL93" s="4"/>
      <c r="OTM93" s="4"/>
      <c r="OTN93" s="4"/>
      <c r="OTO93" s="4"/>
      <c r="OTP93" s="4"/>
      <c r="OTQ93" s="4"/>
      <c r="OTR93" s="4"/>
      <c r="OTS93" s="4"/>
      <c r="OTT93" s="4"/>
      <c r="OTU93" s="4"/>
      <c r="OTV93" s="4"/>
      <c r="OTW93" s="4"/>
      <c r="OTX93" s="4"/>
      <c r="OTY93" s="4"/>
      <c r="OTZ93" s="4"/>
      <c r="OUA93" s="4"/>
      <c r="OUB93" s="4"/>
      <c r="OUC93" s="4"/>
      <c r="OUD93" s="4"/>
      <c r="OUE93" s="4"/>
      <c r="OUF93" s="4"/>
      <c r="OUG93" s="4"/>
      <c r="OUH93" s="4"/>
      <c r="OUI93" s="4"/>
      <c r="OUJ93" s="4"/>
      <c r="OUK93" s="4"/>
      <c r="OUL93" s="4"/>
      <c r="OUM93" s="4"/>
      <c r="OUN93" s="4"/>
      <c r="OUO93" s="4"/>
      <c r="OUP93" s="4"/>
      <c r="OUQ93" s="4"/>
      <c r="OUR93" s="4"/>
      <c r="OUS93" s="4"/>
      <c r="OUT93" s="4"/>
      <c r="OUU93" s="4"/>
      <c r="OUV93" s="4"/>
      <c r="OUW93" s="4"/>
      <c r="OUX93" s="4"/>
      <c r="OUY93" s="4"/>
      <c r="OUZ93" s="4"/>
      <c r="OVA93" s="4"/>
      <c r="OVB93" s="4"/>
      <c r="OVC93" s="4"/>
      <c r="OVD93" s="4"/>
      <c r="OVE93" s="4"/>
      <c r="OVF93" s="4"/>
      <c r="OVG93" s="4"/>
      <c r="OVH93" s="4"/>
      <c r="OVI93" s="4"/>
      <c r="OVJ93" s="4"/>
      <c r="OVK93" s="4"/>
      <c r="OVL93" s="4"/>
      <c r="OVM93" s="4"/>
      <c r="OVN93" s="4"/>
      <c r="OVO93" s="4"/>
      <c r="OVP93" s="4"/>
      <c r="OVQ93" s="4"/>
      <c r="OVR93" s="4"/>
      <c r="OVS93" s="4"/>
      <c r="OVT93" s="4"/>
      <c r="OVU93" s="4"/>
      <c r="OVV93" s="4"/>
      <c r="OVW93" s="4"/>
      <c r="OVX93" s="4"/>
      <c r="OVY93" s="4"/>
      <c r="OVZ93" s="4"/>
      <c r="OWA93" s="4"/>
      <c r="OWB93" s="4"/>
      <c r="OWC93" s="4"/>
      <c r="OWD93" s="4"/>
      <c r="OWE93" s="4"/>
      <c r="OWF93" s="4"/>
      <c r="OWG93" s="4"/>
      <c r="OWH93" s="4"/>
      <c r="OWI93" s="4"/>
      <c r="OWJ93" s="4"/>
      <c r="OWK93" s="4"/>
      <c r="OWL93" s="4"/>
      <c r="OWM93" s="4"/>
      <c r="OWN93" s="4"/>
      <c r="OWO93" s="4"/>
      <c r="OWP93" s="4"/>
      <c r="OWQ93" s="4"/>
      <c r="OWR93" s="4"/>
      <c r="OWS93" s="4"/>
      <c r="OWT93" s="4"/>
      <c r="OWU93" s="4"/>
      <c r="OWV93" s="4"/>
      <c r="OWW93" s="4"/>
      <c r="OWX93" s="4"/>
      <c r="OWY93" s="4"/>
      <c r="OWZ93" s="4"/>
      <c r="OXA93" s="4"/>
      <c r="OXB93" s="4"/>
      <c r="OXC93" s="4"/>
      <c r="OXD93" s="4"/>
      <c r="OXE93" s="4"/>
      <c r="OXF93" s="4"/>
      <c r="OXG93" s="4"/>
      <c r="OXH93" s="4"/>
      <c r="OXI93" s="4"/>
      <c r="OXJ93" s="4"/>
      <c r="OXK93" s="4"/>
      <c r="OXL93" s="4"/>
      <c r="OXM93" s="4"/>
      <c r="OXN93" s="4"/>
      <c r="OXO93" s="4"/>
      <c r="OXP93" s="4"/>
      <c r="OXQ93" s="4"/>
      <c r="OXR93" s="4"/>
      <c r="OXS93" s="4"/>
      <c r="OXT93" s="4"/>
      <c r="OXU93" s="4"/>
      <c r="OXV93" s="4"/>
      <c r="OXW93" s="4"/>
      <c r="OXX93" s="4"/>
      <c r="OXY93" s="4"/>
      <c r="OXZ93" s="4"/>
      <c r="OYA93" s="4"/>
      <c r="OYB93" s="4"/>
      <c r="OYC93" s="4"/>
      <c r="OYD93" s="4"/>
      <c r="OYE93" s="4"/>
      <c r="OYF93" s="4"/>
      <c r="OYG93" s="4"/>
      <c r="OYH93" s="4"/>
      <c r="OYI93" s="4"/>
      <c r="OYJ93" s="4"/>
      <c r="OYK93" s="4"/>
      <c r="OYL93" s="4"/>
      <c r="OYM93" s="4"/>
      <c r="OYN93" s="4"/>
      <c r="OYO93" s="4"/>
      <c r="OYP93" s="4"/>
      <c r="OYQ93" s="4"/>
      <c r="OYR93" s="4"/>
      <c r="OYS93" s="4"/>
      <c r="OYT93" s="4"/>
      <c r="OYU93" s="4"/>
      <c r="OYV93" s="4"/>
      <c r="OYW93" s="4"/>
      <c r="OYX93" s="4"/>
      <c r="OYY93" s="4"/>
      <c r="OYZ93" s="4"/>
      <c r="OZA93" s="4"/>
      <c r="OZB93" s="4"/>
      <c r="OZC93" s="4"/>
      <c r="OZD93" s="4"/>
      <c r="OZE93" s="4"/>
      <c r="OZF93" s="4"/>
      <c r="OZG93" s="4"/>
      <c r="OZH93" s="4"/>
      <c r="OZI93" s="4"/>
      <c r="OZJ93" s="4"/>
      <c r="OZK93" s="4"/>
      <c r="OZL93" s="4"/>
      <c r="OZM93" s="4"/>
      <c r="OZN93" s="4"/>
      <c r="OZO93" s="4"/>
      <c r="OZP93" s="4"/>
      <c r="OZQ93" s="4"/>
      <c r="OZR93" s="4"/>
      <c r="OZS93" s="4"/>
      <c r="OZT93" s="4"/>
      <c r="OZU93" s="4"/>
      <c r="OZV93" s="4"/>
      <c r="OZW93" s="4"/>
      <c r="OZX93" s="4"/>
      <c r="OZY93" s="4"/>
      <c r="OZZ93" s="4"/>
      <c r="PAA93" s="4"/>
      <c r="PAB93" s="4"/>
      <c r="PAC93" s="4"/>
      <c r="PAD93" s="4"/>
      <c r="PAE93" s="4"/>
      <c r="PAF93" s="4"/>
      <c r="PAG93" s="4"/>
      <c r="PAH93" s="4"/>
      <c r="PAI93" s="4"/>
      <c r="PAJ93" s="4"/>
      <c r="PAK93" s="4"/>
      <c r="PAL93" s="4"/>
      <c r="PAM93" s="4"/>
      <c r="PAN93" s="4"/>
      <c r="PAO93" s="4"/>
      <c r="PAP93" s="4"/>
      <c r="PAQ93" s="4"/>
      <c r="PAR93" s="4"/>
      <c r="PAS93" s="4"/>
      <c r="PAT93" s="4"/>
      <c r="PAU93" s="4"/>
      <c r="PAV93" s="4"/>
      <c r="PAW93" s="4"/>
      <c r="PAX93" s="4"/>
      <c r="PAY93" s="4"/>
      <c r="PAZ93" s="4"/>
      <c r="PBA93" s="4"/>
      <c r="PBB93" s="4"/>
      <c r="PBC93" s="4"/>
      <c r="PBD93" s="4"/>
      <c r="PBE93" s="4"/>
      <c r="PBF93" s="4"/>
      <c r="PBG93" s="4"/>
      <c r="PBH93" s="4"/>
      <c r="PBI93" s="4"/>
      <c r="PBJ93" s="4"/>
      <c r="PBK93" s="4"/>
      <c r="PBL93" s="4"/>
      <c r="PBM93" s="4"/>
      <c r="PBN93" s="4"/>
      <c r="PBO93" s="4"/>
      <c r="PBP93" s="4"/>
      <c r="PBQ93" s="4"/>
      <c r="PBR93" s="4"/>
      <c r="PBS93" s="4"/>
      <c r="PBT93" s="4"/>
      <c r="PBU93" s="4"/>
      <c r="PBV93" s="4"/>
      <c r="PBW93" s="4"/>
      <c r="PBX93" s="4"/>
      <c r="PBY93" s="4"/>
      <c r="PBZ93" s="4"/>
      <c r="PCA93" s="4"/>
      <c r="PCB93" s="4"/>
      <c r="PCC93" s="4"/>
      <c r="PCD93" s="4"/>
      <c r="PCE93" s="4"/>
      <c r="PCF93" s="4"/>
      <c r="PCG93" s="4"/>
      <c r="PCH93" s="4"/>
      <c r="PCI93" s="4"/>
      <c r="PCJ93" s="4"/>
      <c r="PCK93" s="4"/>
      <c r="PCL93" s="4"/>
      <c r="PCM93" s="4"/>
      <c r="PCN93" s="4"/>
      <c r="PCO93" s="4"/>
      <c r="PCP93" s="4"/>
      <c r="PCQ93" s="4"/>
      <c r="PCR93" s="4"/>
      <c r="PCS93" s="4"/>
      <c r="PCT93" s="4"/>
      <c r="PCU93" s="4"/>
      <c r="PCV93" s="4"/>
      <c r="PCW93" s="4"/>
      <c r="PCX93" s="4"/>
      <c r="PCY93" s="4"/>
      <c r="PCZ93" s="4"/>
      <c r="PDA93" s="4"/>
      <c r="PDB93" s="4"/>
      <c r="PDC93" s="4"/>
      <c r="PDD93" s="4"/>
      <c r="PDE93" s="4"/>
      <c r="PDF93" s="4"/>
      <c r="PDG93" s="4"/>
      <c r="PDH93" s="4"/>
      <c r="PDI93" s="4"/>
      <c r="PDJ93" s="4"/>
      <c r="PDK93" s="4"/>
      <c r="PDL93" s="4"/>
      <c r="PDM93" s="4"/>
      <c r="PDN93" s="4"/>
      <c r="PDO93" s="4"/>
      <c r="PDP93" s="4"/>
      <c r="PDQ93" s="4"/>
      <c r="PDR93" s="4"/>
      <c r="PDS93" s="4"/>
      <c r="PDT93" s="4"/>
      <c r="PDU93" s="4"/>
      <c r="PDV93" s="4"/>
      <c r="PDW93" s="4"/>
      <c r="PDX93" s="4"/>
      <c r="PDY93" s="4"/>
      <c r="PDZ93" s="4"/>
      <c r="PEA93" s="4"/>
      <c r="PEB93" s="4"/>
      <c r="PEC93" s="4"/>
      <c r="PED93" s="4"/>
      <c r="PEE93" s="4"/>
      <c r="PEF93" s="4"/>
      <c r="PEG93" s="4"/>
      <c r="PEH93" s="4"/>
      <c r="PEI93" s="4"/>
      <c r="PEJ93" s="4"/>
      <c r="PEK93" s="4"/>
      <c r="PEL93" s="4"/>
      <c r="PEM93" s="4"/>
      <c r="PEN93" s="4"/>
      <c r="PEO93" s="4"/>
      <c r="PEP93" s="4"/>
      <c r="PEQ93" s="4"/>
      <c r="PER93" s="4"/>
      <c r="PES93" s="4"/>
      <c r="PET93" s="4"/>
      <c r="PEU93" s="4"/>
      <c r="PEV93" s="4"/>
      <c r="PEW93" s="4"/>
      <c r="PEX93" s="4"/>
      <c r="PEY93" s="4"/>
      <c r="PEZ93" s="4"/>
      <c r="PFA93" s="4"/>
      <c r="PFB93" s="4"/>
      <c r="PFC93" s="4"/>
      <c r="PFD93" s="4"/>
      <c r="PFE93" s="4"/>
      <c r="PFF93" s="4"/>
      <c r="PFG93" s="4"/>
      <c r="PFH93" s="4"/>
      <c r="PFI93" s="4"/>
      <c r="PFJ93" s="4"/>
      <c r="PFK93" s="4"/>
      <c r="PFL93" s="4"/>
      <c r="PFM93" s="4"/>
      <c r="PFN93" s="4"/>
      <c r="PFO93" s="4"/>
      <c r="PFP93" s="4"/>
      <c r="PFQ93" s="4"/>
      <c r="PFR93" s="4"/>
      <c r="PFS93" s="4"/>
      <c r="PFT93" s="4"/>
      <c r="PFU93" s="4"/>
      <c r="PFV93" s="4"/>
      <c r="PFW93" s="4"/>
      <c r="PFX93" s="4"/>
      <c r="PFY93" s="4"/>
      <c r="PFZ93" s="4"/>
      <c r="PGA93" s="4"/>
      <c r="PGB93" s="4"/>
      <c r="PGC93" s="4"/>
      <c r="PGD93" s="4"/>
      <c r="PGE93" s="4"/>
      <c r="PGF93" s="4"/>
      <c r="PGG93" s="4"/>
      <c r="PGH93" s="4"/>
      <c r="PGI93" s="4"/>
      <c r="PGJ93" s="4"/>
      <c r="PGK93" s="4"/>
      <c r="PGL93" s="4"/>
      <c r="PGM93" s="4"/>
      <c r="PGN93" s="4"/>
      <c r="PGO93" s="4"/>
      <c r="PGP93" s="4"/>
      <c r="PGQ93" s="4"/>
      <c r="PGR93" s="4"/>
      <c r="PGS93" s="4"/>
      <c r="PGT93" s="4"/>
      <c r="PGU93" s="4"/>
      <c r="PGV93" s="4"/>
      <c r="PGW93" s="4"/>
      <c r="PGX93" s="4"/>
      <c r="PGY93" s="4"/>
      <c r="PGZ93" s="4"/>
      <c r="PHA93" s="4"/>
      <c r="PHB93" s="4"/>
      <c r="PHC93" s="4"/>
      <c r="PHD93" s="4"/>
      <c r="PHE93" s="4"/>
      <c r="PHF93" s="4"/>
      <c r="PHG93" s="4"/>
      <c r="PHH93" s="4"/>
      <c r="PHI93" s="4"/>
      <c r="PHJ93" s="4"/>
      <c r="PHK93" s="4"/>
      <c r="PHL93" s="4"/>
      <c r="PHM93" s="4"/>
      <c r="PHN93" s="4"/>
      <c r="PHO93" s="4"/>
      <c r="PHP93" s="4"/>
      <c r="PHQ93" s="4"/>
      <c r="PHR93" s="4"/>
      <c r="PHS93" s="4"/>
      <c r="PHT93" s="4"/>
      <c r="PHU93" s="4"/>
      <c r="PHV93" s="4"/>
      <c r="PHW93" s="4"/>
      <c r="PHX93" s="4"/>
      <c r="PHY93" s="4"/>
      <c r="PHZ93" s="4"/>
      <c r="PIA93" s="4"/>
      <c r="PIB93" s="4"/>
      <c r="PIC93" s="4"/>
      <c r="PID93" s="4"/>
      <c r="PIE93" s="4"/>
      <c r="PIF93" s="4"/>
      <c r="PIG93" s="4"/>
      <c r="PIH93" s="4"/>
      <c r="PII93" s="4"/>
      <c r="PIJ93" s="4"/>
      <c r="PIK93" s="4"/>
      <c r="PIL93" s="4"/>
      <c r="PIM93" s="4"/>
      <c r="PIN93" s="4"/>
      <c r="PIO93" s="4"/>
      <c r="PIP93" s="4"/>
      <c r="PIQ93" s="4"/>
      <c r="PIR93" s="4"/>
      <c r="PIS93" s="4"/>
      <c r="PIT93" s="4"/>
      <c r="PIU93" s="4"/>
      <c r="PIV93" s="4"/>
      <c r="PIW93" s="4"/>
      <c r="PIX93" s="4"/>
      <c r="PIY93" s="4"/>
      <c r="PIZ93" s="4"/>
      <c r="PJA93" s="4"/>
      <c r="PJB93" s="4"/>
      <c r="PJC93" s="4"/>
      <c r="PJD93" s="4"/>
      <c r="PJE93" s="4"/>
      <c r="PJF93" s="4"/>
      <c r="PJG93" s="4"/>
      <c r="PJH93" s="4"/>
      <c r="PJI93" s="4"/>
      <c r="PJJ93" s="4"/>
      <c r="PJK93" s="4"/>
      <c r="PJL93" s="4"/>
      <c r="PJM93" s="4"/>
      <c r="PJN93" s="4"/>
      <c r="PJO93" s="4"/>
      <c r="PJP93" s="4"/>
      <c r="PJQ93" s="4"/>
      <c r="PJR93" s="4"/>
      <c r="PJS93" s="4"/>
      <c r="PJT93" s="4"/>
      <c r="PJU93" s="4"/>
      <c r="PJV93" s="4"/>
      <c r="PJW93" s="4"/>
      <c r="PJX93" s="4"/>
      <c r="PJY93" s="4"/>
      <c r="PJZ93" s="4"/>
      <c r="PKA93" s="4"/>
      <c r="PKB93" s="4"/>
      <c r="PKC93" s="4"/>
      <c r="PKD93" s="4"/>
      <c r="PKE93" s="4"/>
      <c r="PKF93" s="4"/>
      <c r="PKG93" s="4"/>
      <c r="PKH93" s="4"/>
      <c r="PKI93" s="4"/>
      <c r="PKJ93" s="4"/>
      <c r="PKK93" s="4"/>
      <c r="PKL93" s="4"/>
      <c r="PKM93" s="4"/>
      <c r="PKN93" s="4"/>
      <c r="PKO93" s="4"/>
      <c r="PKP93" s="4"/>
      <c r="PKQ93" s="4"/>
      <c r="PKR93" s="4"/>
      <c r="PKS93" s="4"/>
      <c r="PKT93" s="4"/>
      <c r="PKU93" s="4"/>
      <c r="PKV93" s="4"/>
      <c r="PKW93" s="4"/>
      <c r="PKX93" s="4"/>
      <c r="PKY93" s="4"/>
      <c r="PKZ93" s="4"/>
      <c r="PLA93" s="4"/>
      <c r="PLB93" s="4"/>
      <c r="PLC93" s="4"/>
      <c r="PLD93" s="4"/>
      <c r="PLE93" s="4"/>
      <c r="PLF93" s="4"/>
      <c r="PLG93" s="4"/>
      <c r="PLH93" s="4"/>
      <c r="PLI93" s="4"/>
      <c r="PLJ93" s="4"/>
      <c r="PLK93" s="4"/>
      <c r="PLL93" s="4"/>
      <c r="PLM93" s="4"/>
      <c r="PLN93" s="4"/>
      <c r="PLO93" s="4"/>
      <c r="PLP93" s="4"/>
      <c r="PLQ93" s="4"/>
      <c r="PLR93" s="4"/>
      <c r="PLS93" s="4"/>
      <c r="PLT93" s="4"/>
      <c r="PLU93" s="4"/>
      <c r="PLV93" s="4"/>
      <c r="PLW93" s="4"/>
      <c r="PLX93" s="4"/>
      <c r="PLY93" s="4"/>
      <c r="PLZ93" s="4"/>
      <c r="PMA93" s="4"/>
      <c r="PMB93" s="4"/>
      <c r="PMC93" s="4"/>
      <c r="PMD93" s="4"/>
      <c r="PME93" s="4"/>
      <c r="PMF93" s="4"/>
      <c r="PMG93" s="4"/>
      <c r="PMH93" s="4"/>
      <c r="PMI93" s="4"/>
      <c r="PMJ93" s="4"/>
      <c r="PMK93" s="4"/>
      <c r="PML93" s="4"/>
      <c r="PMM93" s="4"/>
      <c r="PMN93" s="4"/>
      <c r="PMO93" s="4"/>
      <c r="PMP93" s="4"/>
      <c r="PMQ93" s="4"/>
      <c r="PMR93" s="4"/>
      <c r="PMS93" s="4"/>
      <c r="PMT93" s="4"/>
      <c r="PMU93" s="4"/>
      <c r="PMV93" s="4"/>
      <c r="PMW93" s="4"/>
      <c r="PMX93" s="4"/>
      <c r="PMY93" s="4"/>
      <c r="PMZ93" s="4"/>
      <c r="PNA93" s="4"/>
      <c r="PNB93" s="4"/>
      <c r="PNC93" s="4"/>
      <c r="PND93" s="4"/>
      <c r="PNE93" s="4"/>
      <c r="PNF93" s="4"/>
      <c r="PNG93" s="4"/>
      <c r="PNH93" s="4"/>
      <c r="PNI93" s="4"/>
      <c r="PNJ93" s="4"/>
      <c r="PNK93" s="4"/>
      <c r="PNL93" s="4"/>
      <c r="PNM93" s="4"/>
      <c r="PNN93" s="4"/>
      <c r="PNO93" s="4"/>
      <c r="PNP93" s="4"/>
      <c r="PNQ93" s="4"/>
      <c r="PNR93" s="4"/>
      <c r="PNS93" s="4"/>
      <c r="PNT93" s="4"/>
      <c r="PNU93" s="4"/>
      <c r="PNV93" s="4"/>
      <c r="PNW93" s="4"/>
      <c r="PNX93" s="4"/>
      <c r="PNY93" s="4"/>
      <c r="PNZ93" s="4"/>
      <c r="POA93" s="4"/>
      <c r="POB93" s="4"/>
      <c r="POC93" s="4"/>
      <c r="POD93" s="4"/>
      <c r="POE93" s="4"/>
      <c r="POF93" s="4"/>
      <c r="POG93" s="4"/>
      <c r="POH93" s="4"/>
      <c r="POI93" s="4"/>
      <c r="POJ93" s="4"/>
      <c r="POK93" s="4"/>
      <c r="POL93" s="4"/>
      <c r="POM93" s="4"/>
      <c r="PON93" s="4"/>
      <c r="POO93" s="4"/>
      <c r="POP93" s="4"/>
      <c r="POQ93" s="4"/>
      <c r="POR93" s="4"/>
      <c r="POS93" s="4"/>
      <c r="POT93" s="4"/>
      <c r="POU93" s="4"/>
      <c r="POV93" s="4"/>
      <c r="POW93" s="4"/>
      <c r="POX93" s="4"/>
      <c r="POY93" s="4"/>
      <c r="POZ93" s="4"/>
      <c r="PPA93" s="4"/>
      <c r="PPB93" s="4"/>
      <c r="PPC93" s="4"/>
      <c r="PPD93" s="4"/>
      <c r="PPE93" s="4"/>
      <c r="PPF93" s="4"/>
      <c r="PPG93" s="4"/>
      <c r="PPH93" s="4"/>
      <c r="PPI93" s="4"/>
      <c r="PPJ93" s="4"/>
      <c r="PPK93" s="4"/>
      <c r="PPL93" s="4"/>
      <c r="PPM93" s="4"/>
      <c r="PPN93" s="4"/>
      <c r="PPO93" s="4"/>
      <c r="PPP93" s="4"/>
      <c r="PPQ93" s="4"/>
      <c r="PPR93" s="4"/>
      <c r="PPS93" s="4"/>
      <c r="PPT93" s="4"/>
      <c r="PPU93" s="4"/>
      <c r="PPV93" s="4"/>
      <c r="PPW93" s="4"/>
      <c r="PPX93" s="4"/>
      <c r="PPY93" s="4"/>
      <c r="PPZ93" s="4"/>
      <c r="PQA93" s="4"/>
      <c r="PQB93" s="4"/>
      <c r="PQC93" s="4"/>
      <c r="PQD93" s="4"/>
      <c r="PQE93" s="4"/>
      <c r="PQF93" s="4"/>
      <c r="PQG93" s="4"/>
      <c r="PQH93" s="4"/>
      <c r="PQI93" s="4"/>
      <c r="PQJ93" s="4"/>
      <c r="PQK93" s="4"/>
      <c r="PQL93" s="4"/>
      <c r="PQM93" s="4"/>
      <c r="PQN93" s="4"/>
      <c r="PQO93" s="4"/>
      <c r="PQP93" s="4"/>
      <c r="PQQ93" s="4"/>
      <c r="PQR93" s="4"/>
      <c r="PQS93" s="4"/>
      <c r="PQT93" s="4"/>
      <c r="PQU93" s="4"/>
      <c r="PQV93" s="4"/>
      <c r="PQW93" s="4"/>
      <c r="PQX93" s="4"/>
      <c r="PQY93" s="4"/>
      <c r="PQZ93" s="4"/>
      <c r="PRA93" s="4"/>
      <c r="PRB93" s="4"/>
      <c r="PRC93" s="4"/>
      <c r="PRD93" s="4"/>
      <c r="PRE93" s="4"/>
      <c r="PRF93" s="4"/>
      <c r="PRG93" s="4"/>
      <c r="PRH93" s="4"/>
      <c r="PRI93" s="4"/>
      <c r="PRJ93" s="4"/>
      <c r="PRK93" s="4"/>
      <c r="PRL93" s="4"/>
      <c r="PRM93" s="4"/>
      <c r="PRN93" s="4"/>
      <c r="PRO93" s="4"/>
      <c r="PRP93" s="4"/>
      <c r="PRQ93" s="4"/>
      <c r="PRR93" s="4"/>
      <c r="PRS93" s="4"/>
      <c r="PRT93" s="4"/>
      <c r="PRU93" s="4"/>
      <c r="PRV93" s="4"/>
      <c r="PRW93" s="4"/>
      <c r="PRX93" s="4"/>
      <c r="PRY93" s="4"/>
      <c r="PRZ93" s="4"/>
      <c r="PSA93" s="4"/>
      <c r="PSB93" s="4"/>
      <c r="PSC93" s="4"/>
      <c r="PSD93" s="4"/>
      <c r="PSE93" s="4"/>
      <c r="PSF93" s="4"/>
      <c r="PSG93" s="4"/>
      <c r="PSH93" s="4"/>
      <c r="PSI93" s="4"/>
      <c r="PSJ93" s="4"/>
      <c r="PSK93" s="4"/>
      <c r="PSL93" s="4"/>
      <c r="PSM93" s="4"/>
      <c r="PSN93" s="4"/>
      <c r="PSO93" s="4"/>
      <c r="PSP93" s="4"/>
      <c r="PSQ93" s="4"/>
      <c r="PSR93" s="4"/>
      <c r="PSS93" s="4"/>
      <c r="PST93" s="4"/>
      <c r="PSU93" s="4"/>
      <c r="PSV93" s="4"/>
      <c r="PSW93" s="4"/>
      <c r="PSX93" s="4"/>
      <c r="PSY93" s="4"/>
      <c r="PSZ93" s="4"/>
      <c r="PTA93" s="4"/>
      <c r="PTB93" s="4"/>
      <c r="PTC93" s="4"/>
      <c r="PTD93" s="4"/>
      <c r="PTE93" s="4"/>
      <c r="PTF93" s="4"/>
      <c r="PTG93" s="4"/>
      <c r="PTH93" s="4"/>
      <c r="PTI93" s="4"/>
      <c r="PTJ93" s="4"/>
      <c r="PTK93" s="4"/>
      <c r="PTL93" s="4"/>
      <c r="PTM93" s="4"/>
      <c r="PTN93" s="4"/>
      <c r="PTO93" s="4"/>
      <c r="PTP93" s="4"/>
      <c r="PTQ93" s="4"/>
      <c r="PTR93" s="4"/>
      <c r="PTS93" s="4"/>
      <c r="PTT93" s="4"/>
      <c r="PTU93" s="4"/>
      <c r="PTV93" s="4"/>
      <c r="PTW93" s="4"/>
      <c r="PTX93" s="4"/>
      <c r="PTY93" s="4"/>
      <c r="PTZ93" s="4"/>
      <c r="PUA93" s="4"/>
      <c r="PUB93" s="4"/>
      <c r="PUC93" s="4"/>
      <c r="PUD93" s="4"/>
      <c r="PUE93" s="4"/>
      <c r="PUF93" s="4"/>
      <c r="PUG93" s="4"/>
      <c r="PUH93" s="4"/>
      <c r="PUI93" s="4"/>
      <c r="PUJ93" s="4"/>
      <c r="PUK93" s="4"/>
      <c r="PUL93" s="4"/>
      <c r="PUM93" s="4"/>
      <c r="PUN93" s="4"/>
      <c r="PUO93" s="4"/>
      <c r="PUP93" s="4"/>
      <c r="PUQ93" s="4"/>
      <c r="PUR93" s="4"/>
      <c r="PUS93" s="4"/>
      <c r="PUT93" s="4"/>
      <c r="PUU93" s="4"/>
      <c r="PUV93" s="4"/>
      <c r="PUW93" s="4"/>
      <c r="PUX93" s="4"/>
      <c r="PUY93" s="4"/>
      <c r="PUZ93" s="4"/>
      <c r="PVA93" s="4"/>
      <c r="PVB93" s="4"/>
      <c r="PVC93" s="4"/>
      <c r="PVD93" s="4"/>
      <c r="PVE93" s="4"/>
      <c r="PVF93" s="4"/>
      <c r="PVG93" s="4"/>
      <c r="PVH93" s="4"/>
      <c r="PVI93" s="4"/>
      <c r="PVJ93" s="4"/>
      <c r="PVK93" s="4"/>
      <c r="PVL93" s="4"/>
      <c r="PVM93" s="4"/>
      <c r="PVN93" s="4"/>
      <c r="PVO93" s="4"/>
      <c r="PVP93" s="4"/>
      <c r="PVQ93" s="4"/>
      <c r="PVR93" s="4"/>
      <c r="PVS93" s="4"/>
      <c r="PVT93" s="4"/>
      <c r="PVU93" s="4"/>
      <c r="PVV93" s="4"/>
      <c r="PVW93" s="4"/>
      <c r="PVX93" s="4"/>
      <c r="PVY93" s="4"/>
      <c r="PVZ93" s="4"/>
      <c r="PWA93" s="4"/>
      <c r="PWB93" s="4"/>
      <c r="PWC93" s="4"/>
      <c r="PWD93" s="4"/>
      <c r="PWE93" s="4"/>
      <c r="PWF93" s="4"/>
      <c r="PWG93" s="4"/>
      <c r="PWH93" s="4"/>
      <c r="PWI93" s="4"/>
      <c r="PWJ93" s="4"/>
      <c r="PWK93" s="4"/>
      <c r="PWL93" s="4"/>
      <c r="PWM93" s="4"/>
      <c r="PWN93" s="4"/>
      <c r="PWO93" s="4"/>
      <c r="PWP93" s="4"/>
      <c r="PWQ93" s="4"/>
      <c r="PWR93" s="4"/>
      <c r="PWS93" s="4"/>
      <c r="PWT93" s="4"/>
      <c r="PWU93" s="4"/>
      <c r="PWV93" s="4"/>
      <c r="PWW93" s="4"/>
      <c r="PWX93" s="4"/>
      <c r="PWY93" s="4"/>
      <c r="PWZ93" s="4"/>
      <c r="PXA93" s="4"/>
      <c r="PXB93" s="4"/>
      <c r="PXC93" s="4"/>
      <c r="PXD93" s="4"/>
      <c r="PXE93" s="4"/>
      <c r="PXF93" s="4"/>
      <c r="PXG93" s="4"/>
      <c r="PXH93" s="4"/>
      <c r="PXI93" s="4"/>
      <c r="PXJ93" s="4"/>
      <c r="PXK93" s="4"/>
      <c r="PXL93" s="4"/>
      <c r="PXM93" s="4"/>
      <c r="PXN93" s="4"/>
      <c r="PXO93" s="4"/>
      <c r="PXP93" s="4"/>
      <c r="PXQ93" s="4"/>
      <c r="PXR93" s="4"/>
      <c r="PXS93" s="4"/>
      <c r="PXT93" s="4"/>
      <c r="PXU93" s="4"/>
      <c r="PXV93" s="4"/>
      <c r="PXW93" s="4"/>
      <c r="PXX93" s="4"/>
      <c r="PXY93" s="4"/>
      <c r="PXZ93" s="4"/>
      <c r="PYA93" s="4"/>
      <c r="PYB93" s="4"/>
      <c r="PYC93" s="4"/>
      <c r="PYD93" s="4"/>
      <c r="PYE93" s="4"/>
      <c r="PYF93" s="4"/>
      <c r="PYG93" s="4"/>
      <c r="PYH93" s="4"/>
      <c r="PYI93" s="4"/>
      <c r="PYJ93" s="4"/>
      <c r="PYK93" s="4"/>
      <c r="PYL93" s="4"/>
      <c r="PYM93" s="4"/>
      <c r="PYN93" s="4"/>
      <c r="PYO93" s="4"/>
      <c r="PYP93" s="4"/>
      <c r="PYQ93" s="4"/>
      <c r="PYR93" s="4"/>
      <c r="PYS93" s="4"/>
      <c r="PYT93" s="4"/>
      <c r="PYU93" s="4"/>
      <c r="PYV93" s="4"/>
      <c r="PYW93" s="4"/>
      <c r="PYX93" s="4"/>
      <c r="PYY93" s="4"/>
      <c r="PYZ93" s="4"/>
      <c r="PZA93" s="4"/>
      <c r="PZB93" s="4"/>
      <c r="PZC93" s="4"/>
      <c r="PZD93" s="4"/>
      <c r="PZE93" s="4"/>
      <c r="PZF93" s="4"/>
      <c r="PZG93" s="4"/>
      <c r="PZH93" s="4"/>
      <c r="PZI93" s="4"/>
      <c r="PZJ93" s="4"/>
      <c r="PZK93" s="4"/>
      <c r="PZL93" s="4"/>
      <c r="PZM93" s="4"/>
      <c r="PZN93" s="4"/>
      <c r="PZO93" s="4"/>
      <c r="PZP93" s="4"/>
      <c r="PZQ93" s="4"/>
      <c r="PZR93" s="4"/>
      <c r="PZS93" s="4"/>
      <c r="PZT93" s="4"/>
      <c r="PZU93" s="4"/>
      <c r="PZV93" s="4"/>
      <c r="PZW93" s="4"/>
      <c r="PZX93" s="4"/>
      <c r="PZY93" s="4"/>
      <c r="PZZ93" s="4"/>
      <c r="QAA93" s="4"/>
      <c r="QAB93" s="4"/>
      <c r="QAC93" s="4"/>
      <c r="QAD93" s="4"/>
      <c r="QAE93" s="4"/>
      <c r="QAF93" s="4"/>
      <c r="QAG93" s="4"/>
      <c r="QAH93" s="4"/>
      <c r="QAI93" s="4"/>
      <c r="QAJ93" s="4"/>
      <c r="QAK93" s="4"/>
      <c r="QAL93" s="4"/>
      <c r="QAM93" s="4"/>
      <c r="QAN93" s="4"/>
      <c r="QAO93" s="4"/>
      <c r="QAP93" s="4"/>
      <c r="QAQ93" s="4"/>
      <c r="QAR93" s="4"/>
      <c r="QAS93" s="4"/>
      <c r="QAT93" s="4"/>
      <c r="QAU93" s="4"/>
      <c r="QAV93" s="4"/>
      <c r="QAW93" s="4"/>
      <c r="QAX93" s="4"/>
      <c r="QAY93" s="4"/>
      <c r="QAZ93" s="4"/>
      <c r="QBA93" s="4"/>
      <c r="QBB93" s="4"/>
      <c r="QBC93" s="4"/>
      <c r="QBD93" s="4"/>
      <c r="QBE93" s="4"/>
      <c r="QBF93" s="4"/>
      <c r="QBG93" s="4"/>
      <c r="QBH93" s="4"/>
      <c r="QBI93" s="4"/>
      <c r="QBJ93" s="4"/>
      <c r="QBK93" s="4"/>
      <c r="QBL93" s="4"/>
      <c r="QBM93" s="4"/>
      <c r="QBN93" s="4"/>
      <c r="QBO93" s="4"/>
      <c r="QBP93" s="4"/>
      <c r="QBQ93" s="4"/>
      <c r="QBR93" s="4"/>
      <c r="QBS93" s="4"/>
      <c r="QBT93" s="4"/>
      <c r="QBU93" s="4"/>
      <c r="QBV93" s="4"/>
      <c r="QBW93" s="4"/>
      <c r="QBX93" s="4"/>
      <c r="QBY93" s="4"/>
      <c r="QBZ93" s="4"/>
      <c r="QCA93" s="4"/>
      <c r="QCB93" s="4"/>
      <c r="QCC93" s="4"/>
      <c r="QCD93" s="4"/>
      <c r="QCE93" s="4"/>
      <c r="QCF93" s="4"/>
      <c r="QCG93" s="4"/>
      <c r="QCH93" s="4"/>
      <c r="QCI93" s="4"/>
      <c r="QCJ93" s="4"/>
      <c r="QCK93" s="4"/>
      <c r="QCL93" s="4"/>
      <c r="QCM93" s="4"/>
      <c r="QCN93" s="4"/>
      <c r="QCO93" s="4"/>
      <c r="QCP93" s="4"/>
      <c r="QCQ93" s="4"/>
      <c r="QCR93" s="4"/>
      <c r="QCS93" s="4"/>
      <c r="QCT93" s="4"/>
      <c r="QCU93" s="4"/>
      <c r="QCV93" s="4"/>
      <c r="QCW93" s="4"/>
      <c r="QCX93" s="4"/>
      <c r="QCY93" s="4"/>
      <c r="QCZ93" s="4"/>
      <c r="QDA93" s="4"/>
      <c r="QDB93" s="4"/>
      <c r="QDC93" s="4"/>
      <c r="QDD93" s="4"/>
      <c r="QDE93" s="4"/>
      <c r="QDF93" s="4"/>
      <c r="QDG93" s="4"/>
      <c r="QDH93" s="4"/>
      <c r="QDI93" s="4"/>
      <c r="QDJ93" s="4"/>
      <c r="QDK93" s="4"/>
      <c r="QDL93" s="4"/>
      <c r="QDM93" s="4"/>
      <c r="QDN93" s="4"/>
      <c r="QDO93" s="4"/>
      <c r="QDP93" s="4"/>
      <c r="QDQ93" s="4"/>
      <c r="QDR93" s="4"/>
      <c r="QDS93" s="4"/>
      <c r="QDT93" s="4"/>
      <c r="QDU93" s="4"/>
      <c r="QDV93" s="4"/>
      <c r="QDW93" s="4"/>
      <c r="QDX93" s="4"/>
      <c r="QDY93" s="4"/>
      <c r="QDZ93" s="4"/>
      <c r="QEA93" s="4"/>
      <c r="QEB93" s="4"/>
      <c r="QEC93" s="4"/>
      <c r="QED93" s="4"/>
      <c r="QEE93" s="4"/>
      <c r="QEF93" s="4"/>
      <c r="QEG93" s="4"/>
      <c r="QEH93" s="4"/>
      <c r="QEI93" s="4"/>
      <c r="QEJ93" s="4"/>
      <c r="QEK93" s="4"/>
      <c r="QEL93" s="4"/>
      <c r="QEM93" s="4"/>
      <c r="QEN93" s="4"/>
      <c r="QEO93" s="4"/>
      <c r="QEP93" s="4"/>
      <c r="QEQ93" s="4"/>
      <c r="QER93" s="4"/>
      <c r="QES93" s="4"/>
      <c r="QET93" s="4"/>
      <c r="QEU93" s="4"/>
      <c r="QEV93" s="4"/>
      <c r="QEW93" s="4"/>
      <c r="QEX93" s="4"/>
      <c r="QEY93" s="4"/>
      <c r="QEZ93" s="4"/>
      <c r="QFA93" s="4"/>
      <c r="QFB93" s="4"/>
      <c r="QFC93" s="4"/>
      <c r="QFD93" s="4"/>
      <c r="QFE93" s="4"/>
      <c r="QFF93" s="4"/>
      <c r="QFG93" s="4"/>
      <c r="QFH93" s="4"/>
      <c r="QFI93" s="4"/>
      <c r="QFJ93" s="4"/>
      <c r="QFK93" s="4"/>
      <c r="QFL93" s="4"/>
      <c r="QFM93" s="4"/>
      <c r="QFN93" s="4"/>
      <c r="QFO93" s="4"/>
      <c r="QFP93" s="4"/>
      <c r="QFQ93" s="4"/>
      <c r="QFR93" s="4"/>
      <c r="QFS93" s="4"/>
      <c r="QFT93" s="4"/>
      <c r="QFU93" s="4"/>
      <c r="QFV93" s="4"/>
      <c r="QFW93" s="4"/>
      <c r="QFX93" s="4"/>
      <c r="QFY93" s="4"/>
      <c r="QFZ93" s="4"/>
      <c r="QGA93" s="4"/>
      <c r="QGB93" s="4"/>
      <c r="QGC93" s="4"/>
      <c r="QGD93" s="4"/>
      <c r="QGE93" s="4"/>
      <c r="QGF93" s="4"/>
      <c r="QGG93" s="4"/>
      <c r="QGH93" s="4"/>
      <c r="QGI93" s="4"/>
      <c r="QGJ93" s="4"/>
      <c r="QGK93" s="4"/>
      <c r="QGL93" s="4"/>
      <c r="QGM93" s="4"/>
      <c r="QGN93" s="4"/>
      <c r="QGO93" s="4"/>
      <c r="QGP93" s="4"/>
      <c r="QGQ93" s="4"/>
      <c r="QGR93" s="4"/>
      <c r="QGS93" s="4"/>
      <c r="QGT93" s="4"/>
      <c r="QGU93" s="4"/>
      <c r="QGV93" s="4"/>
      <c r="QGW93" s="4"/>
      <c r="QGX93" s="4"/>
      <c r="QGY93" s="4"/>
      <c r="QGZ93" s="4"/>
      <c r="QHA93" s="4"/>
      <c r="QHB93" s="4"/>
      <c r="QHC93" s="4"/>
      <c r="QHD93" s="4"/>
      <c r="QHE93" s="4"/>
      <c r="QHF93" s="4"/>
      <c r="QHG93" s="4"/>
      <c r="QHH93" s="4"/>
      <c r="QHI93" s="4"/>
      <c r="QHJ93" s="4"/>
      <c r="QHK93" s="4"/>
      <c r="QHL93" s="4"/>
      <c r="QHM93" s="4"/>
      <c r="QHN93" s="4"/>
      <c r="QHO93" s="4"/>
      <c r="QHP93" s="4"/>
      <c r="QHQ93" s="4"/>
      <c r="QHR93" s="4"/>
      <c r="QHS93" s="4"/>
      <c r="QHT93" s="4"/>
      <c r="QHU93" s="4"/>
      <c r="QHV93" s="4"/>
      <c r="QHW93" s="4"/>
      <c r="QHX93" s="4"/>
      <c r="QHY93" s="4"/>
      <c r="QHZ93" s="4"/>
      <c r="QIA93" s="4"/>
      <c r="QIB93" s="4"/>
      <c r="QIC93" s="4"/>
      <c r="QID93" s="4"/>
      <c r="QIE93" s="4"/>
      <c r="QIF93" s="4"/>
      <c r="QIG93" s="4"/>
      <c r="QIH93" s="4"/>
      <c r="QII93" s="4"/>
      <c r="QIJ93" s="4"/>
      <c r="QIK93" s="4"/>
      <c r="QIL93" s="4"/>
      <c r="QIM93" s="4"/>
      <c r="QIN93" s="4"/>
      <c r="QIO93" s="4"/>
      <c r="QIP93" s="4"/>
      <c r="QIQ93" s="4"/>
      <c r="QIR93" s="4"/>
      <c r="QIS93" s="4"/>
      <c r="QIT93" s="4"/>
      <c r="QIU93" s="4"/>
      <c r="QIV93" s="4"/>
      <c r="QIW93" s="4"/>
      <c r="QIX93" s="4"/>
      <c r="QIY93" s="4"/>
      <c r="QIZ93" s="4"/>
      <c r="QJA93" s="4"/>
      <c r="QJB93" s="4"/>
      <c r="QJC93" s="4"/>
      <c r="QJD93" s="4"/>
      <c r="QJE93" s="4"/>
      <c r="QJF93" s="4"/>
      <c r="QJG93" s="4"/>
      <c r="QJH93" s="4"/>
      <c r="QJI93" s="4"/>
      <c r="QJJ93" s="4"/>
      <c r="QJK93" s="4"/>
      <c r="QJL93" s="4"/>
      <c r="QJM93" s="4"/>
      <c r="QJN93" s="4"/>
      <c r="QJO93" s="4"/>
      <c r="QJP93" s="4"/>
      <c r="QJQ93" s="4"/>
      <c r="QJR93" s="4"/>
      <c r="QJS93" s="4"/>
      <c r="QJT93" s="4"/>
      <c r="QJU93" s="4"/>
      <c r="QJV93" s="4"/>
      <c r="QJW93" s="4"/>
      <c r="QJX93" s="4"/>
      <c r="QJY93" s="4"/>
      <c r="QJZ93" s="4"/>
      <c r="QKA93" s="4"/>
      <c r="QKB93" s="4"/>
      <c r="QKC93" s="4"/>
      <c r="QKD93" s="4"/>
      <c r="QKE93" s="4"/>
      <c r="QKF93" s="4"/>
      <c r="QKG93" s="4"/>
      <c r="QKH93" s="4"/>
      <c r="QKI93" s="4"/>
      <c r="QKJ93" s="4"/>
      <c r="QKK93" s="4"/>
      <c r="QKL93" s="4"/>
      <c r="QKM93" s="4"/>
      <c r="QKN93" s="4"/>
      <c r="QKO93" s="4"/>
      <c r="QKP93" s="4"/>
      <c r="QKQ93" s="4"/>
      <c r="QKR93" s="4"/>
      <c r="QKS93" s="4"/>
      <c r="QKT93" s="4"/>
      <c r="QKU93" s="4"/>
      <c r="QKV93" s="4"/>
      <c r="QKW93" s="4"/>
      <c r="QKX93" s="4"/>
      <c r="QKY93" s="4"/>
      <c r="QKZ93" s="4"/>
      <c r="QLA93" s="4"/>
      <c r="QLB93" s="4"/>
      <c r="QLC93" s="4"/>
      <c r="QLD93" s="4"/>
      <c r="QLE93" s="4"/>
      <c r="QLF93" s="4"/>
      <c r="QLG93" s="4"/>
      <c r="QLH93" s="4"/>
      <c r="QLI93" s="4"/>
      <c r="QLJ93" s="4"/>
      <c r="QLK93" s="4"/>
      <c r="QLL93" s="4"/>
      <c r="QLM93" s="4"/>
      <c r="QLN93" s="4"/>
      <c r="QLO93" s="4"/>
      <c r="QLP93" s="4"/>
      <c r="QLQ93" s="4"/>
      <c r="QLR93" s="4"/>
      <c r="QLS93" s="4"/>
      <c r="QLT93" s="4"/>
      <c r="QLU93" s="4"/>
      <c r="QLV93" s="4"/>
      <c r="QLW93" s="4"/>
      <c r="QLX93" s="4"/>
      <c r="QLY93" s="4"/>
      <c r="QLZ93" s="4"/>
      <c r="QMA93" s="4"/>
      <c r="QMB93" s="4"/>
      <c r="QMC93" s="4"/>
      <c r="QMD93" s="4"/>
      <c r="QME93" s="4"/>
      <c r="QMF93" s="4"/>
      <c r="QMG93" s="4"/>
      <c r="QMH93" s="4"/>
      <c r="QMI93" s="4"/>
      <c r="QMJ93" s="4"/>
      <c r="QMK93" s="4"/>
      <c r="QML93" s="4"/>
      <c r="QMM93" s="4"/>
      <c r="QMN93" s="4"/>
      <c r="QMO93" s="4"/>
      <c r="QMP93" s="4"/>
      <c r="QMQ93" s="4"/>
      <c r="QMR93" s="4"/>
      <c r="QMS93" s="4"/>
      <c r="QMT93" s="4"/>
      <c r="QMU93" s="4"/>
      <c r="QMV93" s="4"/>
      <c r="QMW93" s="4"/>
      <c r="QMX93" s="4"/>
      <c r="QMY93" s="4"/>
      <c r="QMZ93" s="4"/>
      <c r="QNA93" s="4"/>
      <c r="QNB93" s="4"/>
      <c r="QNC93" s="4"/>
      <c r="QND93" s="4"/>
      <c r="QNE93" s="4"/>
      <c r="QNF93" s="4"/>
      <c r="QNG93" s="4"/>
      <c r="QNH93" s="4"/>
      <c r="QNI93" s="4"/>
      <c r="QNJ93" s="4"/>
      <c r="QNK93" s="4"/>
      <c r="QNL93" s="4"/>
      <c r="QNM93" s="4"/>
      <c r="QNN93" s="4"/>
      <c r="QNO93" s="4"/>
      <c r="QNP93" s="4"/>
      <c r="QNQ93" s="4"/>
      <c r="QNR93" s="4"/>
      <c r="QNS93" s="4"/>
      <c r="QNT93" s="4"/>
      <c r="QNU93" s="4"/>
      <c r="QNV93" s="4"/>
      <c r="QNW93" s="4"/>
      <c r="QNX93" s="4"/>
      <c r="QNY93" s="4"/>
      <c r="QNZ93" s="4"/>
      <c r="QOA93" s="4"/>
      <c r="QOB93" s="4"/>
      <c r="QOC93" s="4"/>
      <c r="QOD93" s="4"/>
      <c r="QOE93" s="4"/>
      <c r="QOF93" s="4"/>
      <c r="QOG93" s="4"/>
      <c r="QOH93" s="4"/>
      <c r="QOI93" s="4"/>
      <c r="QOJ93" s="4"/>
      <c r="QOK93" s="4"/>
      <c r="QOL93" s="4"/>
      <c r="QOM93" s="4"/>
      <c r="QON93" s="4"/>
      <c r="QOO93" s="4"/>
      <c r="QOP93" s="4"/>
      <c r="QOQ93" s="4"/>
      <c r="QOR93" s="4"/>
      <c r="QOS93" s="4"/>
      <c r="QOT93" s="4"/>
      <c r="QOU93" s="4"/>
      <c r="QOV93" s="4"/>
      <c r="QOW93" s="4"/>
      <c r="QOX93" s="4"/>
      <c r="QOY93" s="4"/>
      <c r="QOZ93" s="4"/>
      <c r="QPA93" s="4"/>
      <c r="QPB93" s="4"/>
      <c r="QPC93" s="4"/>
      <c r="QPD93" s="4"/>
      <c r="QPE93" s="4"/>
      <c r="QPF93" s="4"/>
      <c r="QPG93" s="4"/>
      <c r="QPH93" s="4"/>
      <c r="QPI93" s="4"/>
      <c r="QPJ93" s="4"/>
      <c r="QPK93" s="4"/>
      <c r="QPL93" s="4"/>
      <c r="QPM93" s="4"/>
      <c r="QPN93" s="4"/>
      <c r="QPO93" s="4"/>
      <c r="QPP93" s="4"/>
      <c r="QPQ93" s="4"/>
      <c r="QPR93" s="4"/>
      <c r="QPS93" s="4"/>
      <c r="QPT93" s="4"/>
      <c r="QPU93" s="4"/>
      <c r="QPV93" s="4"/>
      <c r="QPW93" s="4"/>
      <c r="QPX93" s="4"/>
      <c r="QPY93" s="4"/>
      <c r="QPZ93" s="4"/>
      <c r="QQA93" s="4"/>
      <c r="QQB93" s="4"/>
      <c r="QQC93" s="4"/>
      <c r="QQD93" s="4"/>
      <c r="QQE93" s="4"/>
      <c r="QQF93" s="4"/>
      <c r="QQG93" s="4"/>
      <c r="QQH93" s="4"/>
      <c r="QQI93" s="4"/>
      <c r="QQJ93" s="4"/>
      <c r="QQK93" s="4"/>
      <c r="QQL93" s="4"/>
      <c r="QQM93" s="4"/>
      <c r="QQN93" s="4"/>
      <c r="QQO93" s="4"/>
      <c r="QQP93" s="4"/>
      <c r="QQQ93" s="4"/>
      <c r="QQR93" s="4"/>
      <c r="QQS93" s="4"/>
      <c r="QQT93" s="4"/>
      <c r="QQU93" s="4"/>
      <c r="QQV93" s="4"/>
      <c r="QQW93" s="4"/>
      <c r="QQX93" s="4"/>
      <c r="QQY93" s="4"/>
      <c r="QQZ93" s="4"/>
      <c r="QRA93" s="4"/>
      <c r="QRB93" s="4"/>
      <c r="QRC93" s="4"/>
      <c r="QRD93" s="4"/>
      <c r="QRE93" s="4"/>
      <c r="QRF93" s="4"/>
      <c r="QRG93" s="4"/>
      <c r="QRH93" s="4"/>
      <c r="QRI93" s="4"/>
      <c r="QRJ93" s="4"/>
      <c r="QRK93" s="4"/>
      <c r="QRL93" s="4"/>
      <c r="QRM93" s="4"/>
      <c r="QRN93" s="4"/>
      <c r="QRO93" s="4"/>
      <c r="QRP93" s="4"/>
      <c r="QRQ93" s="4"/>
      <c r="QRR93" s="4"/>
      <c r="QRS93" s="4"/>
      <c r="QRT93" s="4"/>
      <c r="QRU93" s="4"/>
      <c r="QRV93" s="4"/>
      <c r="QRW93" s="4"/>
      <c r="QRX93" s="4"/>
      <c r="QRY93" s="4"/>
      <c r="QRZ93" s="4"/>
      <c r="QSA93" s="4"/>
      <c r="QSB93" s="4"/>
      <c r="QSC93" s="4"/>
      <c r="QSD93" s="4"/>
      <c r="QSE93" s="4"/>
      <c r="QSF93" s="4"/>
      <c r="QSG93" s="4"/>
      <c r="QSH93" s="4"/>
      <c r="QSI93" s="4"/>
      <c r="QSJ93" s="4"/>
      <c r="QSK93" s="4"/>
      <c r="QSL93" s="4"/>
      <c r="QSM93" s="4"/>
      <c r="QSN93" s="4"/>
      <c r="QSO93" s="4"/>
      <c r="QSP93" s="4"/>
      <c r="QSQ93" s="4"/>
      <c r="QSR93" s="4"/>
      <c r="QSS93" s="4"/>
      <c r="QST93" s="4"/>
      <c r="QSU93" s="4"/>
      <c r="QSV93" s="4"/>
      <c r="QSW93" s="4"/>
      <c r="QSX93" s="4"/>
      <c r="QSY93" s="4"/>
      <c r="QSZ93" s="4"/>
      <c r="QTA93" s="4"/>
      <c r="QTB93" s="4"/>
      <c r="QTC93" s="4"/>
      <c r="QTD93" s="4"/>
      <c r="QTE93" s="4"/>
      <c r="QTF93" s="4"/>
      <c r="QTG93" s="4"/>
      <c r="QTH93" s="4"/>
      <c r="QTI93" s="4"/>
      <c r="QTJ93" s="4"/>
      <c r="QTK93" s="4"/>
      <c r="QTL93" s="4"/>
      <c r="QTM93" s="4"/>
      <c r="QTN93" s="4"/>
      <c r="QTO93" s="4"/>
      <c r="QTP93" s="4"/>
      <c r="QTQ93" s="4"/>
      <c r="QTR93" s="4"/>
      <c r="QTS93" s="4"/>
      <c r="QTT93" s="4"/>
      <c r="QTU93" s="4"/>
      <c r="QTV93" s="4"/>
      <c r="QTW93" s="4"/>
      <c r="QTX93" s="4"/>
      <c r="QTY93" s="4"/>
      <c r="QTZ93" s="4"/>
      <c r="QUA93" s="4"/>
      <c r="QUB93" s="4"/>
      <c r="QUC93" s="4"/>
      <c r="QUD93" s="4"/>
      <c r="QUE93" s="4"/>
      <c r="QUF93" s="4"/>
      <c r="QUG93" s="4"/>
      <c r="QUH93" s="4"/>
      <c r="QUI93" s="4"/>
      <c r="QUJ93" s="4"/>
      <c r="QUK93" s="4"/>
      <c r="QUL93" s="4"/>
      <c r="QUM93" s="4"/>
      <c r="QUN93" s="4"/>
      <c r="QUO93" s="4"/>
      <c r="QUP93" s="4"/>
      <c r="QUQ93" s="4"/>
      <c r="QUR93" s="4"/>
      <c r="QUS93" s="4"/>
      <c r="QUT93" s="4"/>
      <c r="QUU93" s="4"/>
      <c r="QUV93" s="4"/>
      <c r="QUW93" s="4"/>
      <c r="QUX93" s="4"/>
      <c r="QUY93" s="4"/>
      <c r="QUZ93" s="4"/>
      <c r="QVA93" s="4"/>
      <c r="QVB93" s="4"/>
      <c r="QVC93" s="4"/>
      <c r="QVD93" s="4"/>
      <c r="QVE93" s="4"/>
      <c r="QVF93" s="4"/>
      <c r="QVG93" s="4"/>
      <c r="QVH93" s="4"/>
      <c r="QVI93" s="4"/>
      <c r="QVJ93" s="4"/>
      <c r="QVK93" s="4"/>
      <c r="QVL93" s="4"/>
      <c r="QVM93" s="4"/>
      <c r="QVN93" s="4"/>
      <c r="QVO93" s="4"/>
      <c r="QVP93" s="4"/>
      <c r="QVQ93" s="4"/>
      <c r="QVR93" s="4"/>
      <c r="QVS93" s="4"/>
      <c r="QVT93" s="4"/>
      <c r="QVU93" s="4"/>
      <c r="QVV93" s="4"/>
      <c r="QVW93" s="4"/>
      <c r="QVX93" s="4"/>
      <c r="QVY93" s="4"/>
      <c r="QVZ93" s="4"/>
      <c r="QWA93" s="4"/>
      <c r="QWB93" s="4"/>
      <c r="QWC93" s="4"/>
      <c r="QWD93" s="4"/>
      <c r="QWE93" s="4"/>
      <c r="QWF93" s="4"/>
      <c r="QWG93" s="4"/>
      <c r="QWH93" s="4"/>
      <c r="QWI93" s="4"/>
      <c r="QWJ93" s="4"/>
      <c r="QWK93" s="4"/>
      <c r="QWL93" s="4"/>
      <c r="QWM93" s="4"/>
      <c r="QWN93" s="4"/>
      <c r="QWO93" s="4"/>
      <c r="QWP93" s="4"/>
      <c r="QWQ93" s="4"/>
      <c r="QWR93" s="4"/>
      <c r="QWS93" s="4"/>
      <c r="QWT93" s="4"/>
      <c r="QWU93" s="4"/>
      <c r="QWV93" s="4"/>
      <c r="QWW93" s="4"/>
      <c r="QWX93" s="4"/>
      <c r="QWY93" s="4"/>
      <c r="QWZ93" s="4"/>
      <c r="QXA93" s="4"/>
      <c r="QXB93" s="4"/>
      <c r="QXC93" s="4"/>
      <c r="QXD93" s="4"/>
      <c r="QXE93" s="4"/>
      <c r="QXF93" s="4"/>
      <c r="QXG93" s="4"/>
      <c r="QXH93" s="4"/>
      <c r="QXI93" s="4"/>
      <c r="QXJ93" s="4"/>
      <c r="QXK93" s="4"/>
      <c r="QXL93" s="4"/>
      <c r="QXM93" s="4"/>
      <c r="QXN93" s="4"/>
      <c r="QXO93" s="4"/>
      <c r="QXP93" s="4"/>
      <c r="QXQ93" s="4"/>
      <c r="QXR93" s="4"/>
      <c r="QXS93" s="4"/>
      <c r="QXT93" s="4"/>
      <c r="QXU93" s="4"/>
      <c r="QXV93" s="4"/>
      <c r="QXW93" s="4"/>
      <c r="QXX93" s="4"/>
      <c r="QXY93" s="4"/>
      <c r="QXZ93" s="4"/>
      <c r="QYA93" s="4"/>
      <c r="QYB93" s="4"/>
      <c r="QYC93" s="4"/>
      <c r="QYD93" s="4"/>
      <c r="QYE93" s="4"/>
      <c r="QYF93" s="4"/>
      <c r="QYG93" s="4"/>
      <c r="QYH93" s="4"/>
      <c r="QYI93" s="4"/>
      <c r="QYJ93" s="4"/>
      <c r="QYK93" s="4"/>
      <c r="QYL93" s="4"/>
      <c r="QYM93" s="4"/>
      <c r="QYN93" s="4"/>
      <c r="QYO93" s="4"/>
      <c r="QYP93" s="4"/>
      <c r="QYQ93" s="4"/>
      <c r="QYR93" s="4"/>
      <c r="QYS93" s="4"/>
      <c r="QYT93" s="4"/>
      <c r="QYU93" s="4"/>
      <c r="QYV93" s="4"/>
      <c r="QYW93" s="4"/>
      <c r="QYX93" s="4"/>
      <c r="QYY93" s="4"/>
      <c r="QYZ93" s="4"/>
      <c r="QZA93" s="4"/>
      <c r="QZB93" s="4"/>
      <c r="QZC93" s="4"/>
      <c r="QZD93" s="4"/>
      <c r="QZE93" s="4"/>
      <c r="QZF93" s="4"/>
      <c r="QZG93" s="4"/>
      <c r="QZH93" s="4"/>
      <c r="QZI93" s="4"/>
      <c r="QZJ93" s="4"/>
      <c r="QZK93" s="4"/>
      <c r="QZL93" s="4"/>
      <c r="QZM93" s="4"/>
      <c r="QZN93" s="4"/>
      <c r="QZO93" s="4"/>
      <c r="QZP93" s="4"/>
      <c r="QZQ93" s="4"/>
      <c r="QZR93" s="4"/>
      <c r="QZS93" s="4"/>
      <c r="QZT93" s="4"/>
      <c r="QZU93" s="4"/>
      <c r="QZV93" s="4"/>
      <c r="QZW93" s="4"/>
      <c r="QZX93" s="4"/>
      <c r="QZY93" s="4"/>
      <c r="QZZ93" s="4"/>
      <c r="RAA93" s="4"/>
      <c r="RAB93" s="4"/>
      <c r="RAC93" s="4"/>
      <c r="RAD93" s="4"/>
      <c r="RAE93" s="4"/>
      <c r="RAF93" s="4"/>
      <c r="RAG93" s="4"/>
      <c r="RAH93" s="4"/>
      <c r="RAI93" s="4"/>
      <c r="RAJ93" s="4"/>
      <c r="RAK93" s="4"/>
      <c r="RAL93" s="4"/>
      <c r="RAM93" s="4"/>
      <c r="RAN93" s="4"/>
      <c r="RAO93" s="4"/>
      <c r="RAP93" s="4"/>
      <c r="RAQ93" s="4"/>
      <c r="RAR93" s="4"/>
      <c r="RAS93" s="4"/>
      <c r="RAT93" s="4"/>
      <c r="RAU93" s="4"/>
      <c r="RAV93" s="4"/>
      <c r="RAW93" s="4"/>
      <c r="RAX93" s="4"/>
      <c r="RAY93" s="4"/>
      <c r="RAZ93" s="4"/>
      <c r="RBA93" s="4"/>
      <c r="RBB93" s="4"/>
      <c r="RBC93" s="4"/>
      <c r="RBD93" s="4"/>
      <c r="RBE93" s="4"/>
      <c r="RBF93" s="4"/>
      <c r="RBG93" s="4"/>
      <c r="RBH93" s="4"/>
      <c r="RBI93" s="4"/>
      <c r="RBJ93" s="4"/>
      <c r="RBK93" s="4"/>
      <c r="RBL93" s="4"/>
      <c r="RBM93" s="4"/>
      <c r="RBN93" s="4"/>
      <c r="RBO93" s="4"/>
      <c r="RBP93" s="4"/>
      <c r="RBQ93" s="4"/>
      <c r="RBR93" s="4"/>
      <c r="RBS93" s="4"/>
      <c r="RBT93" s="4"/>
      <c r="RBU93" s="4"/>
      <c r="RBV93" s="4"/>
      <c r="RBW93" s="4"/>
      <c r="RBX93" s="4"/>
      <c r="RBY93" s="4"/>
      <c r="RBZ93" s="4"/>
      <c r="RCA93" s="4"/>
      <c r="RCB93" s="4"/>
      <c r="RCC93" s="4"/>
      <c r="RCD93" s="4"/>
      <c r="RCE93" s="4"/>
      <c r="RCF93" s="4"/>
      <c r="RCG93" s="4"/>
      <c r="RCH93" s="4"/>
      <c r="RCI93" s="4"/>
      <c r="RCJ93" s="4"/>
      <c r="RCK93" s="4"/>
      <c r="RCL93" s="4"/>
      <c r="RCM93" s="4"/>
      <c r="RCN93" s="4"/>
      <c r="RCO93" s="4"/>
      <c r="RCP93" s="4"/>
      <c r="RCQ93" s="4"/>
      <c r="RCR93" s="4"/>
      <c r="RCS93" s="4"/>
      <c r="RCT93" s="4"/>
      <c r="RCU93" s="4"/>
      <c r="RCV93" s="4"/>
      <c r="RCW93" s="4"/>
      <c r="RCX93" s="4"/>
      <c r="RCY93" s="4"/>
      <c r="RCZ93" s="4"/>
      <c r="RDA93" s="4"/>
      <c r="RDB93" s="4"/>
      <c r="RDC93" s="4"/>
      <c r="RDD93" s="4"/>
      <c r="RDE93" s="4"/>
      <c r="RDF93" s="4"/>
      <c r="RDG93" s="4"/>
      <c r="RDH93" s="4"/>
      <c r="RDI93" s="4"/>
      <c r="RDJ93" s="4"/>
      <c r="RDK93" s="4"/>
      <c r="RDL93" s="4"/>
      <c r="RDM93" s="4"/>
      <c r="RDN93" s="4"/>
      <c r="RDO93" s="4"/>
      <c r="RDP93" s="4"/>
      <c r="RDQ93" s="4"/>
      <c r="RDR93" s="4"/>
      <c r="RDS93" s="4"/>
      <c r="RDT93" s="4"/>
      <c r="RDU93" s="4"/>
      <c r="RDV93" s="4"/>
      <c r="RDW93" s="4"/>
      <c r="RDX93" s="4"/>
      <c r="RDY93" s="4"/>
      <c r="RDZ93" s="4"/>
      <c r="REA93" s="4"/>
      <c r="REB93" s="4"/>
      <c r="REC93" s="4"/>
      <c r="RED93" s="4"/>
      <c r="REE93" s="4"/>
      <c r="REF93" s="4"/>
      <c r="REG93" s="4"/>
      <c r="REH93" s="4"/>
      <c r="REI93" s="4"/>
      <c r="REJ93" s="4"/>
      <c r="REK93" s="4"/>
      <c r="REL93" s="4"/>
      <c r="REM93" s="4"/>
      <c r="REN93" s="4"/>
      <c r="REO93" s="4"/>
      <c r="REP93" s="4"/>
      <c r="REQ93" s="4"/>
      <c r="RER93" s="4"/>
      <c r="RES93" s="4"/>
      <c r="RET93" s="4"/>
      <c r="REU93" s="4"/>
      <c r="REV93" s="4"/>
      <c r="REW93" s="4"/>
      <c r="REX93" s="4"/>
      <c r="REY93" s="4"/>
      <c r="REZ93" s="4"/>
      <c r="RFA93" s="4"/>
      <c r="RFB93" s="4"/>
      <c r="RFC93" s="4"/>
      <c r="RFD93" s="4"/>
      <c r="RFE93" s="4"/>
      <c r="RFF93" s="4"/>
      <c r="RFG93" s="4"/>
      <c r="RFH93" s="4"/>
      <c r="RFI93" s="4"/>
      <c r="RFJ93" s="4"/>
      <c r="RFK93" s="4"/>
      <c r="RFL93" s="4"/>
      <c r="RFM93" s="4"/>
      <c r="RFN93" s="4"/>
      <c r="RFO93" s="4"/>
      <c r="RFP93" s="4"/>
      <c r="RFQ93" s="4"/>
      <c r="RFR93" s="4"/>
      <c r="RFS93" s="4"/>
      <c r="RFT93" s="4"/>
      <c r="RFU93" s="4"/>
      <c r="RFV93" s="4"/>
      <c r="RFW93" s="4"/>
      <c r="RFX93" s="4"/>
      <c r="RFY93" s="4"/>
      <c r="RFZ93" s="4"/>
      <c r="RGA93" s="4"/>
      <c r="RGB93" s="4"/>
      <c r="RGC93" s="4"/>
      <c r="RGD93" s="4"/>
      <c r="RGE93" s="4"/>
      <c r="RGF93" s="4"/>
      <c r="RGG93" s="4"/>
      <c r="RGH93" s="4"/>
      <c r="RGI93" s="4"/>
      <c r="RGJ93" s="4"/>
      <c r="RGK93" s="4"/>
      <c r="RGL93" s="4"/>
      <c r="RGM93" s="4"/>
      <c r="RGN93" s="4"/>
      <c r="RGO93" s="4"/>
      <c r="RGP93" s="4"/>
      <c r="RGQ93" s="4"/>
      <c r="RGR93" s="4"/>
      <c r="RGS93" s="4"/>
      <c r="RGT93" s="4"/>
      <c r="RGU93" s="4"/>
      <c r="RGV93" s="4"/>
      <c r="RGW93" s="4"/>
      <c r="RGX93" s="4"/>
      <c r="RGY93" s="4"/>
      <c r="RGZ93" s="4"/>
      <c r="RHA93" s="4"/>
      <c r="RHB93" s="4"/>
      <c r="RHC93" s="4"/>
      <c r="RHD93" s="4"/>
      <c r="RHE93" s="4"/>
      <c r="RHF93" s="4"/>
      <c r="RHG93" s="4"/>
      <c r="RHH93" s="4"/>
      <c r="RHI93" s="4"/>
      <c r="RHJ93" s="4"/>
      <c r="RHK93" s="4"/>
      <c r="RHL93" s="4"/>
      <c r="RHM93" s="4"/>
      <c r="RHN93" s="4"/>
      <c r="RHO93" s="4"/>
      <c r="RHP93" s="4"/>
      <c r="RHQ93" s="4"/>
      <c r="RHR93" s="4"/>
      <c r="RHS93" s="4"/>
      <c r="RHT93" s="4"/>
      <c r="RHU93" s="4"/>
      <c r="RHV93" s="4"/>
      <c r="RHW93" s="4"/>
      <c r="RHX93" s="4"/>
      <c r="RHY93" s="4"/>
      <c r="RHZ93" s="4"/>
      <c r="RIA93" s="4"/>
      <c r="RIB93" s="4"/>
      <c r="RIC93" s="4"/>
      <c r="RID93" s="4"/>
      <c r="RIE93" s="4"/>
      <c r="RIF93" s="4"/>
      <c r="RIG93" s="4"/>
      <c r="RIH93" s="4"/>
      <c r="RII93" s="4"/>
      <c r="RIJ93" s="4"/>
      <c r="RIK93" s="4"/>
      <c r="RIL93" s="4"/>
      <c r="RIM93" s="4"/>
      <c r="RIN93" s="4"/>
      <c r="RIO93" s="4"/>
      <c r="RIP93" s="4"/>
      <c r="RIQ93" s="4"/>
      <c r="RIR93" s="4"/>
      <c r="RIS93" s="4"/>
      <c r="RIT93" s="4"/>
      <c r="RIU93" s="4"/>
      <c r="RIV93" s="4"/>
      <c r="RIW93" s="4"/>
      <c r="RIX93" s="4"/>
      <c r="RIY93" s="4"/>
      <c r="RIZ93" s="4"/>
      <c r="RJA93" s="4"/>
      <c r="RJB93" s="4"/>
      <c r="RJC93" s="4"/>
      <c r="RJD93" s="4"/>
      <c r="RJE93" s="4"/>
      <c r="RJF93" s="4"/>
      <c r="RJG93" s="4"/>
      <c r="RJH93" s="4"/>
      <c r="RJI93" s="4"/>
      <c r="RJJ93" s="4"/>
      <c r="RJK93" s="4"/>
      <c r="RJL93" s="4"/>
      <c r="RJM93" s="4"/>
      <c r="RJN93" s="4"/>
      <c r="RJO93" s="4"/>
      <c r="RJP93" s="4"/>
      <c r="RJQ93" s="4"/>
      <c r="RJR93" s="4"/>
      <c r="RJS93" s="4"/>
      <c r="RJT93" s="4"/>
      <c r="RJU93" s="4"/>
      <c r="RJV93" s="4"/>
      <c r="RJW93" s="4"/>
      <c r="RJX93" s="4"/>
      <c r="RJY93" s="4"/>
      <c r="RJZ93" s="4"/>
      <c r="RKA93" s="4"/>
      <c r="RKB93" s="4"/>
      <c r="RKC93" s="4"/>
      <c r="RKD93" s="4"/>
      <c r="RKE93" s="4"/>
      <c r="RKF93" s="4"/>
      <c r="RKG93" s="4"/>
      <c r="RKH93" s="4"/>
      <c r="RKI93" s="4"/>
      <c r="RKJ93" s="4"/>
      <c r="RKK93" s="4"/>
      <c r="RKL93" s="4"/>
      <c r="RKM93" s="4"/>
      <c r="RKN93" s="4"/>
      <c r="RKO93" s="4"/>
      <c r="RKP93" s="4"/>
      <c r="RKQ93" s="4"/>
      <c r="RKR93" s="4"/>
      <c r="RKS93" s="4"/>
      <c r="RKT93" s="4"/>
      <c r="RKU93" s="4"/>
      <c r="RKV93" s="4"/>
      <c r="RKW93" s="4"/>
      <c r="RKX93" s="4"/>
      <c r="RKY93" s="4"/>
      <c r="RKZ93" s="4"/>
      <c r="RLA93" s="4"/>
      <c r="RLB93" s="4"/>
      <c r="RLC93" s="4"/>
      <c r="RLD93" s="4"/>
      <c r="RLE93" s="4"/>
      <c r="RLF93" s="4"/>
      <c r="RLG93" s="4"/>
      <c r="RLH93" s="4"/>
      <c r="RLI93" s="4"/>
      <c r="RLJ93" s="4"/>
      <c r="RLK93" s="4"/>
      <c r="RLL93" s="4"/>
      <c r="RLM93" s="4"/>
      <c r="RLN93" s="4"/>
      <c r="RLO93" s="4"/>
      <c r="RLP93" s="4"/>
      <c r="RLQ93" s="4"/>
      <c r="RLR93" s="4"/>
      <c r="RLS93" s="4"/>
      <c r="RLT93" s="4"/>
      <c r="RLU93" s="4"/>
      <c r="RLV93" s="4"/>
      <c r="RLW93" s="4"/>
      <c r="RLX93" s="4"/>
      <c r="RLY93" s="4"/>
      <c r="RLZ93" s="4"/>
      <c r="RMA93" s="4"/>
      <c r="RMB93" s="4"/>
      <c r="RMC93" s="4"/>
      <c r="RMD93" s="4"/>
      <c r="RME93" s="4"/>
      <c r="RMF93" s="4"/>
      <c r="RMG93" s="4"/>
      <c r="RMH93" s="4"/>
      <c r="RMI93" s="4"/>
      <c r="RMJ93" s="4"/>
      <c r="RMK93" s="4"/>
      <c r="RML93" s="4"/>
      <c r="RMM93" s="4"/>
      <c r="RMN93" s="4"/>
      <c r="RMO93" s="4"/>
      <c r="RMP93" s="4"/>
      <c r="RMQ93" s="4"/>
      <c r="RMR93" s="4"/>
      <c r="RMS93" s="4"/>
      <c r="RMT93" s="4"/>
      <c r="RMU93" s="4"/>
      <c r="RMV93" s="4"/>
      <c r="RMW93" s="4"/>
      <c r="RMX93" s="4"/>
      <c r="RMY93" s="4"/>
      <c r="RMZ93" s="4"/>
      <c r="RNA93" s="4"/>
      <c r="RNB93" s="4"/>
      <c r="RNC93" s="4"/>
      <c r="RND93" s="4"/>
      <c r="RNE93" s="4"/>
      <c r="RNF93" s="4"/>
      <c r="RNG93" s="4"/>
      <c r="RNH93" s="4"/>
      <c r="RNI93" s="4"/>
      <c r="RNJ93" s="4"/>
      <c r="RNK93" s="4"/>
      <c r="RNL93" s="4"/>
      <c r="RNM93" s="4"/>
      <c r="RNN93" s="4"/>
      <c r="RNO93" s="4"/>
      <c r="RNP93" s="4"/>
      <c r="RNQ93" s="4"/>
      <c r="RNR93" s="4"/>
      <c r="RNS93" s="4"/>
      <c r="RNT93" s="4"/>
      <c r="RNU93" s="4"/>
      <c r="RNV93" s="4"/>
      <c r="RNW93" s="4"/>
      <c r="RNX93" s="4"/>
      <c r="RNY93" s="4"/>
      <c r="RNZ93" s="4"/>
      <c r="ROA93" s="4"/>
      <c r="ROB93" s="4"/>
      <c r="ROC93" s="4"/>
      <c r="ROD93" s="4"/>
      <c r="ROE93" s="4"/>
      <c r="ROF93" s="4"/>
      <c r="ROG93" s="4"/>
      <c r="ROH93" s="4"/>
      <c r="ROI93" s="4"/>
      <c r="ROJ93" s="4"/>
      <c r="ROK93" s="4"/>
      <c r="ROL93" s="4"/>
      <c r="ROM93" s="4"/>
      <c r="RON93" s="4"/>
      <c r="ROO93" s="4"/>
      <c r="ROP93" s="4"/>
      <c r="ROQ93" s="4"/>
      <c r="ROR93" s="4"/>
      <c r="ROS93" s="4"/>
      <c r="ROT93" s="4"/>
      <c r="ROU93" s="4"/>
      <c r="ROV93" s="4"/>
      <c r="ROW93" s="4"/>
      <c r="ROX93" s="4"/>
      <c r="ROY93" s="4"/>
      <c r="ROZ93" s="4"/>
      <c r="RPA93" s="4"/>
      <c r="RPB93" s="4"/>
      <c r="RPC93" s="4"/>
      <c r="RPD93" s="4"/>
      <c r="RPE93" s="4"/>
      <c r="RPF93" s="4"/>
      <c r="RPG93" s="4"/>
      <c r="RPH93" s="4"/>
      <c r="RPI93" s="4"/>
      <c r="RPJ93" s="4"/>
      <c r="RPK93" s="4"/>
      <c r="RPL93" s="4"/>
      <c r="RPM93" s="4"/>
      <c r="RPN93" s="4"/>
      <c r="RPO93" s="4"/>
      <c r="RPP93" s="4"/>
      <c r="RPQ93" s="4"/>
      <c r="RPR93" s="4"/>
      <c r="RPS93" s="4"/>
      <c r="RPT93" s="4"/>
      <c r="RPU93" s="4"/>
      <c r="RPV93" s="4"/>
      <c r="RPW93" s="4"/>
      <c r="RPX93" s="4"/>
      <c r="RPY93" s="4"/>
      <c r="RPZ93" s="4"/>
      <c r="RQA93" s="4"/>
      <c r="RQB93" s="4"/>
      <c r="RQC93" s="4"/>
      <c r="RQD93" s="4"/>
      <c r="RQE93" s="4"/>
      <c r="RQF93" s="4"/>
      <c r="RQG93" s="4"/>
      <c r="RQH93" s="4"/>
      <c r="RQI93" s="4"/>
      <c r="RQJ93" s="4"/>
      <c r="RQK93" s="4"/>
      <c r="RQL93" s="4"/>
      <c r="RQM93" s="4"/>
      <c r="RQN93" s="4"/>
      <c r="RQO93" s="4"/>
      <c r="RQP93" s="4"/>
      <c r="RQQ93" s="4"/>
      <c r="RQR93" s="4"/>
      <c r="RQS93" s="4"/>
      <c r="RQT93" s="4"/>
      <c r="RQU93" s="4"/>
      <c r="RQV93" s="4"/>
      <c r="RQW93" s="4"/>
      <c r="RQX93" s="4"/>
      <c r="RQY93" s="4"/>
      <c r="RQZ93" s="4"/>
      <c r="RRA93" s="4"/>
      <c r="RRB93" s="4"/>
      <c r="RRC93" s="4"/>
      <c r="RRD93" s="4"/>
      <c r="RRE93" s="4"/>
      <c r="RRF93" s="4"/>
      <c r="RRG93" s="4"/>
      <c r="RRH93" s="4"/>
      <c r="RRI93" s="4"/>
      <c r="RRJ93" s="4"/>
      <c r="RRK93" s="4"/>
      <c r="RRL93" s="4"/>
      <c r="RRM93" s="4"/>
      <c r="RRN93" s="4"/>
      <c r="RRO93" s="4"/>
      <c r="RRP93" s="4"/>
      <c r="RRQ93" s="4"/>
      <c r="RRR93" s="4"/>
      <c r="RRS93" s="4"/>
      <c r="RRT93" s="4"/>
      <c r="RRU93" s="4"/>
      <c r="RRV93" s="4"/>
      <c r="RRW93" s="4"/>
      <c r="RRX93" s="4"/>
      <c r="RRY93" s="4"/>
      <c r="RRZ93" s="4"/>
      <c r="RSA93" s="4"/>
      <c r="RSB93" s="4"/>
      <c r="RSC93" s="4"/>
      <c r="RSD93" s="4"/>
      <c r="RSE93" s="4"/>
      <c r="RSF93" s="4"/>
      <c r="RSG93" s="4"/>
      <c r="RSH93" s="4"/>
      <c r="RSI93" s="4"/>
      <c r="RSJ93" s="4"/>
      <c r="RSK93" s="4"/>
      <c r="RSL93" s="4"/>
      <c r="RSM93" s="4"/>
      <c r="RSN93" s="4"/>
      <c r="RSO93" s="4"/>
      <c r="RSP93" s="4"/>
      <c r="RSQ93" s="4"/>
      <c r="RSR93" s="4"/>
      <c r="RSS93" s="4"/>
      <c r="RST93" s="4"/>
      <c r="RSU93" s="4"/>
      <c r="RSV93" s="4"/>
      <c r="RSW93" s="4"/>
      <c r="RSX93" s="4"/>
      <c r="RSY93" s="4"/>
      <c r="RSZ93" s="4"/>
      <c r="RTA93" s="4"/>
      <c r="RTB93" s="4"/>
      <c r="RTC93" s="4"/>
      <c r="RTD93" s="4"/>
      <c r="RTE93" s="4"/>
      <c r="RTF93" s="4"/>
      <c r="RTG93" s="4"/>
      <c r="RTH93" s="4"/>
      <c r="RTI93" s="4"/>
      <c r="RTJ93" s="4"/>
      <c r="RTK93" s="4"/>
      <c r="RTL93" s="4"/>
      <c r="RTM93" s="4"/>
      <c r="RTN93" s="4"/>
      <c r="RTO93" s="4"/>
      <c r="RTP93" s="4"/>
      <c r="RTQ93" s="4"/>
      <c r="RTR93" s="4"/>
      <c r="RTS93" s="4"/>
      <c r="RTT93" s="4"/>
      <c r="RTU93" s="4"/>
      <c r="RTV93" s="4"/>
      <c r="RTW93" s="4"/>
      <c r="RTX93" s="4"/>
      <c r="RTY93" s="4"/>
      <c r="RTZ93" s="4"/>
      <c r="RUA93" s="4"/>
      <c r="RUB93" s="4"/>
      <c r="RUC93" s="4"/>
      <c r="RUD93" s="4"/>
      <c r="RUE93" s="4"/>
      <c r="RUF93" s="4"/>
      <c r="RUG93" s="4"/>
      <c r="RUH93" s="4"/>
      <c r="RUI93" s="4"/>
      <c r="RUJ93" s="4"/>
      <c r="RUK93" s="4"/>
      <c r="RUL93" s="4"/>
      <c r="RUM93" s="4"/>
      <c r="RUN93" s="4"/>
      <c r="RUO93" s="4"/>
      <c r="RUP93" s="4"/>
      <c r="RUQ93" s="4"/>
      <c r="RUR93" s="4"/>
      <c r="RUS93" s="4"/>
      <c r="RUT93" s="4"/>
      <c r="RUU93" s="4"/>
      <c r="RUV93" s="4"/>
      <c r="RUW93" s="4"/>
      <c r="RUX93" s="4"/>
      <c r="RUY93" s="4"/>
      <c r="RUZ93" s="4"/>
      <c r="RVA93" s="4"/>
      <c r="RVB93" s="4"/>
      <c r="RVC93" s="4"/>
      <c r="RVD93" s="4"/>
      <c r="RVE93" s="4"/>
      <c r="RVF93" s="4"/>
      <c r="RVG93" s="4"/>
      <c r="RVH93" s="4"/>
      <c r="RVI93" s="4"/>
      <c r="RVJ93" s="4"/>
      <c r="RVK93" s="4"/>
      <c r="RVL93" s="4"/>
      <c r="RVM93" s="4"/>
      <c r="RVN93" s="4"/>
      <c r="RVO93" s="4"/>
      <c r="RVP93" s="4"/>
      <c r="RVQ93" s="4"/>
      <c r="RVR93" s="4"/>
      <c r="RVS93" s="4"/>
      <c r="RVT93" s="4"/>
      <c r="RVU93" s="4"/>
      <c r="RVV93" s="4"/>
      <c r="RVW93" s="4"/>
      <c r="RVX93" s="4"/>
      <c r="RVY93" s="4"/>
      <c r="RVZ93" s="4"/>
      <c r="RWA93" s="4"/>
      <c r="RWB93" s="4"/>
      <c r="RWC93" s="4"/>
      <c r="RWD93" s="4"/>
      <c r="RWE93" s="4"/>
      <c r="RWF93" s="4"/>
      <c r="RWG93" s="4"/>
      <c r="RWH93" s="4"/>
      <c r="RWI93" s="4"/>
      <c r="RWJ93" s="4"/>
      <c r="RWK93" s="4"/>
      <c r="RWL93" s="4"/>
      <c r="RWM93" s="4"/>
      <c r="RWN93" s="4"/>
      <c r="RWO93" s="4"/>
      <c r="RWP93" s="4"/>
      <c r="RWQ93" s="4"/>
      <c r="RWR93" s="4"/>
      <c r="RWS93" s="4"/>
      <c r="RWT93" s="4"/>
      <c r="RWU93" s="4"/>
      <c r="RWV93" s="4"/>
      <c r="RWW93" s="4"/>
      <c r="RWX93" s="4"/>
      <c r="RWY93" s="4"/>
      <c r="RWZ93" s="4"/>
      <c r="RXA93" s="4"/>
      <c r="RXB93" s="4"/>
      <c r="RXC93" s="4"/>
      <c r="RXD93" s="4"/>
      <c r="RXE93" s="4"/>
      <c r="RXF93" s="4"/>
      <c r="RXG93" s="4"/>
      <c r="RXH93" s="4"/>
      <c r="RXI93" s="4"/>
      <c r="RXJ93" s="4"/>
      <c r="RXK93" s="4"/>
      <c r="RXL93" s="4"/>
      <c r="RXM93" s="4"/>
      <c r="RXN93" s="4"/>
      <c r="RXO93" s="4"/>
      <c r="RXP93" s="4"/>
      <c r="RXQ93" s="4"/>
      <c r="RXR93" s="4"/>
      <c r="RXS93" s="4"/>
      <c r="RXT93" s="4"/>
      <c r="RXU93" s="4"/>
      <c r="RXV93" s="4"/>
      <c r="RXW93" s="4"/>
      <c r="RXX93" s="4"/>
      <c r="RXY93" s="4"/>
      <c r="RXZ93" s="4"/>
      <c r="RYA93" s="4"/>
      <c r="RYB93" s="4"/>
      <c r="RYC93" s="4"/>
      <c r="RYD93" s="4"/>
      <c r="RYE93" s="4"/>
      <c r="RYF93" s="4"/>
      <c r="RYG93" s="4"/>
      <c r="RYH93" s="4"/>
      <c r="RYI93" s="4"/>
      <c r="RYJ93" s="4"/>
      <c r="RYK93" s="4"/>
      <c r="RYL93" s="4"/>
      <c r="RYM93" s="4"/>
      <c r="RYN93" s="4"/>
      <c r="RYO93" s="4"/>
      <c r="RYP93" s="4"/>
      <c r="RYQ93" s="4"/>
      <c r="RYR93" s="4"/>
      <c r="RYS93" s="4"/>
      <c r="RYT93" s="4"/>
      <c r="RYU93" s="4"/>
      <c r="RYV93" s="4"/>
      <c r="RYW93" s="4"/>
      <c r="RYX93" s="4"/>
      <c r="RYY93" s="4"/>
      <c r="RYZ93" s="4"/>
      <c r="RZA93" s="4"/>
      <c r="RZB93" s="4"/>
      <c r="RZC93" s="4"/>
      <c r="RZD93" s="4"/>
      <c r="RZE93" s="4"/>
      <c r="RZF93" s="4"/>
      <c r="RZG93" s="4"/>
      <c r="RZH93" s="4"/>
      <c r="RZI93" s="4"/>
      <c r="RZJ93" s="4"/>
      <c r="RZK93" s="4"/>
      <c r="RZL93" s="4"/>
      <c r="RZM93" s="4"/>
      <c r="RZN93" s="4"/>
      <c r="RZO93" s="4"/>
      <c r="RZP93" s="4"/>
      <c r="RZQ93" s="4"/>
      <c r="RZR93" s="4"/>
      <c r="RZS93" s="4"/>
      <c r="RZT93" s="4"/>
      <c r="RZU93" s="4"/>
      <c r="RZV93" s="4"/>
      <c r="RZW93" s="4"/>
      <c r="RZX93" s="4"/>
      <c r="RZY93" s="4"/>
      <c r="RZZ93" s="4"/>
      <c r="SAA93" s="4"/>
      <c r="SAB93" s="4"/>
      <c r="SAC93" s="4"/>
      <c r="SAD93" s="4"/>
      <c r="SAE93" s="4"/>
      <c r="SAF93" s="4"/>
      <c r="SAG93" s="4"/>
      <c r="SAH93" s="4"/>
      <c r="SAI93" s="4"/>
      <c r="SAJ93" s="4"/>
      <c r="SAK93" s="4"/>
      <c r="SAL93" s="4"/>
      <c r="SAM93" s="4"/>
      <c r="SAN93" s="4"/>
      <c r="SAO93" s="4"/>
      <c r="SAP93" s="4"/>
      <c r="SAQ93" s="4"/>
      <c r="SAR93" s="4"/>
      <c r="SAS93" s="4"/>
      <c r="SAT93" s="4"/>
      <c r="SAU93" s="4"/>
      <c r="SAV93" s="4"/>
      <c r="SAW93" s="4"/>
      <c r="SAX93" s="4"/>
      <c r="SAY93" s="4"/>
      <c r="SAZ93" s="4"/>
      <c r="SBA93" s="4"/>
      <c r="SBB93" s="4"/>
      <c r="SBC93" s="4"/>
      <c r="SBD93" s="4"/>
      <c r="SBE93" s="4"/>
      <c r="SBF93" s="4"/>
      <c r="SBG93" s="4"/>
      <c r="SBH93" s="4"/>
      <c r="SBI93" s="4"/>
      <c r="SBJ93" s="4"/>
      <c r="SBK93" s="4"/>
      <c r="SBL93" s="4"/>
      <c r="SBM93" s="4"/>
      <c r="SBN93" s="4"/>
      <c r="SBO93" s="4"/>
      <c r="SBP93" s="4"/>
      <c r="SBQ93" s="4"/>
      <c r="SBR93" s="4"/>
      <c r="SBS93" s="4"/>
      <c r="SBT93" s="4"/>
      <c r="SBU93" s="4"/>
      <c r="SBV93" s="4"/>
      <c r="SBW93" s="4"/>
      <c r="SBX93" s="4"/>
      <c r="SBY93" s="4"/>
      <c r="SBZ93" s="4"/>
      <c r="SCA93" s="4"/>
      <c r="SCB93" s="4"/>
      <c r="SCC93" s="4"/>
      <c r="SCD93" s="4"/>
      <c r="SCE93" s="4"/>
      <c r="SCF93" s="4"/>
      <c r="SCG93" s="4"/>
      <c r="SCH93" s="4"/>
      <c r="SCI93" s="4"/>
      <c r="SCJ93" s="4"/>
      <c r="SCK93" s="4"/>
      <c r="SCL93" s="4"/>
      <c r="SCM93" s="4"/>
      <c r="SCN93" s="4"/>
      <c r="SCO93" s="4"/>
      <c r="SCP93" s="4"/>
      <c r="SCQ93" s="4"/>
      <c r="SCR93" s="4"/>
      <c r="SCS93" s="4"/>
      <c r="SCT93" s="4"/>
      <c r="SCU93" s="4"/>
      <c r="SCV93" s="4"/>
      <c r="SCW93" s="4"/>
      <c r="SCX93" s="4"/>
      <c r="SCY93" s="4"/>
      <c r="SCZ93" s="4"/>
      <c r="SDA93" s="4"/>
      <c r="SDB93" s="4"/>
      <c r="SDC93" s="4"/>
      <c r="SDD93" s="4"/>
      <c r="SDE93" s="4"/>
      <c r="SDF93" s="4"/>
      <c r="SDG93" s="4"/>
      <c r="SDH93" s="4"/>
      <c r="SDI93" s="4"/>
      <c r="SDJ93" s="4"/>
      <c r="SDK93" s="4"/>
      <c r="SDL93" s="4"/>
      <c r="SDM93" s="4"/>
      <c r="SDN93" s="4"/>
      <c r="SDO93" s="4"/>
      <c r="SDP93" s="4"/>
      <c r="SDQ93" s="4"/>
      <c r="SDR93" s="4"/>
      <c r="SDS93" s="4"/>
      <c r="SDT93" s="4"/>
      <c r="SDU93" s="4"/>
      <c r="SDV93" s="4"/>
      <c r="SDW93" s="4"/>
      <c r="SDX93" s="4"/>
      <c r="SDY93" s="4"/>
      <c r="SDZ93" s="4"/>
      <c r="SEA93" s="4"/>
      <c r="SEB93" s="4"/>
      <c r="SEC93" s="4"/>
      <c r="SED93" s="4"/>
      <c r="SEE93" s="4"/>
      <c r="SEF93" s="4"/>
      <c r="SEG93" s="4"/>
      <c r="SEH93" s="4"/>
      <c r="SEI93" s="4"/>
      <c r="SEJ93" s="4"/>
      <c r="SEK93" s="4"/>
      <c r="SEL93" s="4"/>
      <c r="SEM93" s="4"/>
      <c r="SEN93" s="4"/>
      <c r="SEO93" s="4"/>
      <c r="SEP93" s="4"/>
      <c r="SEQ93" s="4"/>
      <c r="SER93" s="4"/>
      <c r="SES93" s="4"/>
      <c r="SET93" s="4"/>
      <c r="SEU93" s="4"/>
      <c r="SEV93" s="4"/>
      <c r="SEW93" s="4"/>
      <c r="SEX93" s="4"/>
      <c r="SEY93" s="4"/>
      <c r="SEZ93" s="4"/>
      <c r="SFA93" s="4"/>
      <c r="SFB93" s="4"/>
      <c r="SFC93" s="4"/>
      <c r="SFD93" s="4"/>
      <c r="SFE93" s="4"/>
      <c r="SFF93" s="4"/>
      <c r="SFG93" s="4"/>
      <c r="SFH93" s="4"/>
      <c r="SFI93" s="4"/>
      <c r="SFJ93" s="4"/>
      <c r="SFK93" s="4"/>
      <c r="SFL93" s="4"/>
      <c r="SFM93" s="4"/>
      <c r="SFN93" s="4"/>
      <c r="SFO93" s="4"/>
      <c r="SFP93" s="4"/>
      <c r="SFQ93" s="4"/>
      <c r="SFR93" s="4"/>
      <c r="SFS93" s="4"/>
      <c r="SFT93" s="4"/>
      <c r="SFU93" s="4"/>
      <c r="SFV93" s="4"/>
      <c r="SFW93" s="4"/>
      <c r="SFX93" s="4"/>
      <c r="SFY93" s="4"/>
      <c r="SFZ93" s="4"/>
      <c r="SGA93" s="4"/>
      <c r="SGB93" s="4"/>
      <c r="SGC93" s="4"/>
      <c r="SGD93" s="4"/>
      <c r="SGE93" s="4"/>
      <c r="SGF93" s="4"/>
      <c r="SGG93" s="4"/>
      <c r="SGH93" s="4"/>
      <c r="SGI93" s="4"/>
      <c r="SGJ93" s="4"/>
      <c r="SGK93" s="4"/>
      <c r="SGL93" s="4"/>
      <c r="SGM93" s="4"/>
      <c r="SGN93" s="4"/>
      <c r="SGO93" s="4"/>
      <c r="SGP93" s="4"/>
      <c r="SGQ93" s="4"/>
      <c r="SGR93" s="4"/>
      <c r="SGS93" s="4"/>
      <c r="SGT93" s="4"/>
      <c r="SGU93" s="4"/>
      <c r="SGV93" s="4"/>
      <c r="SGW93" s="4"/>
      <c r="SGX93" s="4"/>
      <c r="SGY93" s="4"/>
      <c r="SGZ93" s="4"/>
      <c r="SHA93" s="4"/>
      <c r="SHB93" s="4"/>
      <c r="SHC93" s="4"/>
      <c r="SHD93" s="4"/>
      <c r="SHE93" s="4"/>
      <c r="SHF93" s="4"/>
      <c r="SHG93" s="4"/>
      <c r="SHH93" s="4"/>
      <c r="SHI93" s="4"/>
      <c r="SHJ93" s="4"/>
      <c r="SHK93" s="4"/>
      <c r="SHL93" s="4"/>
      <c r="SHM93" s="4"/>
      <c r="SHN93" s="4"/>
      <c r="SHO93" s="4"/>
      <c r="SHP93" s="4"/>
      <c r="SHQ93" s="4"/>
      <c r="SHR93" s="4"/>
      <c r="SHS93" s="4"/>
      <c r="SHT93" s="4"/>
      <c r="SHU93" s="4"/>
      <c r="SHV93" s="4"/>
      <c r="SHW93" s="4"/>
      <c r="SHX93" s="4"/>
      <c r="SHY93" s="4"/>
      <c r="SHZ93" s="4"/>
      <c r="SIA93" s="4"/>
      <c r="SIB93" s="4"/>
      <c r="SIC93" s="4"/>
      <c r="SID93" s="4"/>
      <c r="SIE93" s="4"/>
      <c r="SIF93" s="4"/>
      <c r="SIG93" s="4"/>
      <c r="SIH93" s="4"/>
      <c r="SII93" s="4"/>
      <c r="SIJ93" s="4"/>
      <c r="SIK93" s="4"/>
      <c r="SIL93" s="4"/>
      <c r="SIM93" s="4"/>
      <c r="SIN93" s="4"/>
      <c r="SIO93" s="4"/>
      <c r="SIP93" s="4"/>
      <c r="SIQ93" s="4"/>
      <c r="SIR93" s="4"/>
      <c r="SIS93" s="4"/>
      <c r="SIT93" s="4"/>
      <c r="SIU93" s="4"/>
      <c r="SIV93" s="4"/>
      <c r="SIW93" s="4"/>
      <c r="SIX93" s="4"/>
      <c r="SIY93" s="4"/>
      <c r="SIZ93" s="4"/>
      <c r="SJA93" s="4"/>
      <c r="SJB93" s="4"/>
      <c r="SJC93" s="4"/>
      <c r="SJD93" s="4"/>
      <c r="SJE93" s="4"/>
      <c r="SJF93" s="4"/>
      <c r="SJG93" s="4"/>
      <c r="SJH93" s="4"/>
      <c r="SJI93" s="4"/>
      <c r="SJJ93" s="4"/>
      <c r="SJK93" s="4"/>
      <c r="SJL93" s="4"/>
      <c r="SJM93" s="4"/>
      <c r="SJN93" s="4"/>
      <c r="SJO93" s="4"/>
      <c r="SJP93" s="4"/>
      <c r="SJQ93" s="4"/>
      <c r="SJR93" s="4"/>
      <c r="SJS93" s="4"/>
      <c r="SJT93" s="4"/>
      <c r="SJU93" s="4"/>
      <c r="SJV93" s="4"/>
      <c r="SJW93" s="4"/>
      <c r="SJX93" s="4"/>
      <c r="SJY93" s="4"/>
      <c r="SJZ93" s="4"/>
      <c r="SKA93" s="4"/>
      <c r="SKB93" s="4"/>
      <c r="SKC93" s="4"/>
      <c r="SKD93" s="4"/>
      <c r="SKE93" s="4"/>
      <c r="SKF93" s="4"/>
      <c r="SKG93" s="4"/>
      <c r="SKH93" s="4"/>
      <c r="SKI93" s="4"/>
      <c r="SKJ93" s="4"/>
      <c r="SKK93" s="4"/>
      <c r="SKL93" s="4"/>
      <c r="SKM93" s="4"/>
      <c r="SKN93" s="4"/>
      <c r="SKO93" s="4"/>
      <c r="SKP93" s="4"/>
      <c r="SKQ93" s="4"/>
      <c r="SKR93" s="4"/>
      <c r="SKS93" s="4"/>
      <c r="SKT93" s="4"/>
      <c r="SKU93" s="4"/>
      <c r="SKV93" s="4"/>
      <c r="SKW93" s="4"/>
      <c r="SKX93" s="4"/>
      <c r="SKY93" s="4"/>
      <c r="SKZ93" s="4"/>
      <c r="SLA93" s="4"/>
      <c r="SLB93" s="4"/>
      <c r="SLC93" s="4"/>
      <c r="SLD93" s="4"/>
      <c r="SLE93" s="4"/>
      <c r="SLF93" s="4"/>
      <c r="SLG93" s="4"/>
      <c r="SLH93" s="4"/>
      <c r="SLI93" s="4"/>
      <c r="SLJ93" s="4"/>
      <c r="SLK93" s="4"/>
      <c r="SLL93" s="4"/>
      <c r="SLM93" s="4"/>
      <c r="SLN93" s="4"/>
      <c r="SLO93" s="4"/>
      <c r="SLP93" s="4"/>
      <c r="SLQ93" s="4"/>
      <c r="SLR93" s="4"/>
      <c r="SLS93" s="4"/>
      <c r="SLT93" s="4"/>
      <c r="SLU93" s="4"/>
      <c r="SLV93" s="4"/>
      <c r="SLW93" s="4"/>
      <c r="SLX93" s="4"/>
      <c r="SLY93" s="4"/>
      <c r="SLZ93" s="4"/>
      <c r="SMA93" s="4"/>
      <c r="SMB93" s="4"/>
      <c r="SMC93" s="4"/>
      <c r="SMD93" s="4"/>
      <c r="SME93" s="4"/>
      <c r="SMF93" s="4"/>
      <c r="SMG93" s="4"/>
      <c r="SMH93" s="4"/>
      <c r="SMI93" s="4"/>
      <c r="SMJ93" s="4"/>
      <c r="SMK93" s="4"/>
      <c r="SML93" s="4"/>
      <c r="SMM93" s="4"/>
      <c r="SMN93" s="4"/>
      <c r="SMO93" s="4"/>
      <c r="SMP93" s="4"/>
      <c r="SMQ93" s="4"/>
      <c r="SMR93" s="4"/>
      <c r="SMS93" s="4"/>
      <c r="SMT93" s="4"/>
      <c r="SMU93" s="4"/>
      <c r="SMV93" s="4"/>
      <c r="SMW93" s="4"/>
      <c r="SMX93" s="4"/>
      <c r="SMY93" s="4"/>
      <c r="SMZ93" s="4"/>
      <c r="SNA93" s="4"/>
      <c r="SNB93" s="4"/>
      <c r="SNC93" s="4"/>
      <c r="SND93" s="4"/>
      <c r="SNE93" s="4"/>
      <c r="SNF93" s="4"/>
      <c r="SNG93" s="4"/>
      <c r="SNH93" s="4"/>
      <c r="SNI93" s="4"/>
      <c r="SNJ93" s="4"/>
      <c r="SNK93" s="4"/>
      <c r="SNL93" s="4"/>
      <c r="SNM93" s="4"/>
      <c r="SNN93" s="4"/>
      <c r="SNO93" s="4"/>
      <c r="SNP93" s="4"/>
      <c r="SNQ93" s="4"/>
      <c r="SNR93" s="4"/>
      <c r="SNS93" s="4"/>
      <c r="SNT93" s="4"/>
      <c r="SNU93" s="4"/>
      <c r="SNV93" s="4"/>
      <c r="SNW93" s="4"/>
      <c r="SNX93" s="4"/>
      <c r="SNY93" s="4"/>
      <c r="SNZ93" s="4"/>
      <c r="SOA93" s="4"/>
      <c r="SOB93" s="4"/>
      <c r="SOC93" s="4"/>
      <c r="SOD93" s="4"/>
      <c r="SOE93" s="4"/>
      <c r="SOF93" s="4"/>
      <c r="SOG93" s="4"/>
      <c r="SOH93" s="4"/>
      <c r="SOI93" s="4"/>
      <c r="SOJ93" s="4"/>
      <c r="SOK93" s="4"/>
      <c r="SOL93" s="4"/>
      <c r="SOM93" s="4"/>
      <c r="SON93" s="4"/>
      <c r="SOO93" s="4"/>
      <c r="SOP93" s="4"/>
      <c r="SOQ93" s="4"/>
      <c r="SOR93" s="4"/>
      <c r="SOS93" s="4"/>
      <c r="SOT93" s="4"/>
      <c r="SOU93" s="4"/>
      <c r="SOV93" s="4"/>
      <c r="SOW93" s="4"/>
      <c r="SOX93" s="4"/>
      <c r="SOY93" s="4"/>
      <c r="SOZ93" s="4"/>
      <c r="SPA93" s="4"/>
      <c r="SPB93" s="4"/>
      <c r="SPC93" s="4"/>
      <c r="SPD93" s="4"/>
      <c r="SPE93" s="4"/>
      <c r="SPF93" s="4"/>
      <c r="SPG93" s="4"/>
      <c r="SPH93" s="4"/>
      <c r="SPI93" s="4"/>
      <c r="SPJ93" s="4"/>
      <c r="SPK93" s="4"/>
      <c r="SPL93" s="4"/>
      <c r="SPM93" s="4"/>
      <c r="SPN93" s="4"/>
      <c r="SPO93" s="4"/>
      <c r="SPP93" s="4"/>
      <c r="SPQ93" s="4"/>
      <c r="SPR93" s="4"/>
      <c r="SPS93" s="4"/>
      <c r="SPT93" s="4"/>
      <c r="SPU93" s="4"/>
      <c r="SPV93" s="4"/>
      <c r="SPW93" s="4"/>
      <c r="SPX93" s="4"/>
      <c r="SPY93" s="4"/>
      <c r="SPZ93" s="4"/>
      <c r="SQA93" s="4"/>
      <c r="SQB93" s="4"/>
      <c r="SQC93" s="4"/>
      <c r="SQD93" s="4"/>
      <c r="SQE93" s="4"/>
      <c r="SQF93" s="4"/>
      <c r="SQG93" s="4"/>
      <c r="SQH93" s="4"/>
      <c r="SQI93" s="4"/>
      <c r="SQJ93" s="4"/>
      <c r="SQK93" s="4"/>
      <c r="SQL93" s="4"/>
      <c r="SQM93" s="4"/>
      <c r="SQN93" s="4"/>
      <c r="SQO93" s="4"/>
      <c r="SQP93" s="4"/>
      <c r="SQQ93" s="4"/>
      <c r="SQR93" s="4"/>
      <c r="SQS93" s="4"/>
      <c r="SQT93" s="4"/>
      <c r="SQU93" s="4"/>
      <c r="SQV93" s="4"/>
      <c r="SQW93" s="4"/>
      <c r="SQX93" s="4"/>
      <c r="SQY93" s="4"/>
      <c r="SQZ93" s="4"/>
      <c r="SRA93" s="4"/>
      <c r="SRB93" s="4"/>
      <c r="SRC93" s="4"/>
      <c r="SRD93" s="4"/>
      <c r="SRE93" s="4"/>
      <c r="SRF93" s="4"/>
      <c r="SRG93" s="4"/>
      <c r="SRH93" s="4"/>
      <c r="SRI93" s="4"/>
      <c r="SRJ93" s="4"/>
      <c r="SRK93" s="4"/>
      <c r="SRL93" s="4"/>
      <c r="SRM93" s="4"/>
      <c r="SRN93" s="4"/>
      <c r="SRO93" s="4"/>
      <c r="SRP93" s="4"/>
      <c r="SRQ93" s="4"/>
      <c r="SRR93" s="4"/>
      <c r="SRS93" s="4"/>
      <c r="SRT93" s="4"/>
      <c r="SRU93" s="4"/>
      <c r="SRV93" s="4"/>
      <c r="SRW93" s="4"/>
      <c r="SRX93" s="4"/>
      <c r="SRY93" s="4"/>
      <c r="SRZ93" s="4"/>
      <c r="SSA93" s="4"/>
      <c r="SSB93" s="4"/>
      <c r="SSC93" s="4"/>
      <c r="SSD93" s="4"/>
      <c r="SSE93" s="4"/>
      <c r="SSF93" s="4"/>
      <c r="SSG93" s="4"/>
      <c r="SSH93" s="4"/>
      <c r="SSI93" s="4"/>
      <c r="SSJ93" s="4"/>
      <c r="SSK93" s="4"/>
      <c r="SSL93" s="4"/>
      <c r="SSM93" s="4"/>
      <c r="SSN93" s="4"/>
      <c r="SSO93" s="4"/>
      <c r="SSP93" s="4"/>
      <c r="SSQ93" s="4"/>
      <c r="SSR93" s="4"/>
      <c r="SSS93" s="4"/>
      <c r="SST93" s="4"/>
      <c r="SSU93" s="4"/>
      <c r="SSV93" s="4"/>
      <c r="SSW93" s="4"/>
      <c r="SSX93" s="4"/>
      <c r="SSY93" s="4"/>
      <c r="SSZ93" s="4"/>
      <c r="STA93" s="4"/>
      <c r="STB93" s="4"/>
      <c r="STC93" s="4"/>
      <c r="STD93" s="4"/>
      <c r="STE93" s="4"/>
      <c r="STF93" s="4"/>
      <c r="STG93" s="4"/>
      <c r="STH93" s="4"/>
      <c r="STI93" s="4"/>
      <c r="STJ93" s="4"/>
      <c r="STK93" s="4"/>
      <c r="STL93" s="4"/>
      <c r="STM93" s="4"/>
      <c r="STN93" s="4"/>
      <c r="STO93" s="4"/>
      <c r="STP93" s="4"/>
      <c r="STQ93" s="4"/>
      <c r="STR93" s="4"/>
      <c r="STS93" s="4"/>
      <c r="STT93" s="4"/>
      <c r="STU93" s="4"/>
      <c r="STV93" s="4"/>
      <c r="STW93" s="4"/>
      <c r="STX93" s="4"/>
      <c r="STY93" s="4"/>
      <c r="STZ93" s="4"/>
      <c r="SUA93" s="4"/>
      <c r="SUB93" s="4"/>
      <c r="SUC93" s="4"/>
      <c r="SUD93" s="4"/>
      <c r="SUE93" s="4"/>
      <c r="SUF93" s="4"/>
      <c r="SUG93" s="4"/>
      <c r="SUH93" s="4"/>
      <c r="SUI93" s="4"/>
      <c r="SUJ93" s="4"/>
      <c r="SUK93" s="4"/>
      <c r="SUL93" s="4"/>
      <c r="SUM93" s="4"/>
      <c r="SUN93" s="4"/>
      <c r="SUO93" s="4"/>
      <c r="SUP93" s="4"/>
      <c r="SUQ93" s="4"/>
      <c r="SUR93" s="4"/>
      <c r="SUS93" s="4"/>
      <c r="SUT93" s="4"/>
      <c r="SUU93" s="4"/>
      <c r="SUV93" s="4"/>
      <c r="SUW93" s="4"/>
      <c r="SUX93" s="4"/>
      <c r="SUY93" s="4"/>
      <c r="SUZ93" s="4"/>
      <c r="SVA93" s="4"/>
      <c r="SVB93" s="4"/>
      <c r="SVC93" s="4"/>
      <c r="SVD93" s="4"/>
      <c r="SVE93" s="4"/>
      <c r="SVF93" s="4"/>
      <c r="SVG93" s="4"/>
      <c r="SVH93" s="4"/>
      <c r="SVI93" s="4"/>
      <c r="SVJ93" s="4"/>
      <c r="SVK93" s="4"/>
      <c r="SVL93" s="4"/>
      <c r="SVM93" s="4"/>
      <c r="SVN93" s="4"/>
      <c r="SVO93" s="4"/>
      <c r="SVP93" s="4"/>
      <c r="SVQ93" s="4"/>
      <c r="SVR93" s="4"/>
      <c r="SVS93" s="4"/>
      <c r="SVT93" s="4"/>
      <c r="SVU93" s="4"/>
      <c r="SVV93" s="4"/>
      <c r="SVW93" s="4"/>
      <c r="SVX93" s="4"/>
      <c r="SVY93" s="4"/>
      <c r="SVZ93" s="4"/>
      <c r="SWA93" s="4"/>
      <c r="SWB93" s="4"/>
      <c r="SWC93" s="4"/>
      <c r="SWD93" s="4"/>
      <c r="SWE93" s="4"/>
      <c r="SWF93" s="4"/>
      <c r="SWG93" s="4"/>
      <c r="SWH93" s="4"/>
      <c r="SWI93" s="4"/>
      <c r="SWJ93" s="4"/>
      <c r="SWK93" s="4"/>
      <c r="SWL93" s="4"/>
      <c r="SWM93" s="4"/>
      <c r="SWN93" s="4"/>
      <c r="SWO93" s="4"/>
      <c r="SWP93" s="4"/>
      <c r="SWQ93" s="4"/>
      <c r="SWR93" s="4"/>
      <c r="SWS93" s="4"/>
      <c r="SWT93" s="4"/>
      <c r="SWU93" s="4"/>
      <c r="SWV93" s="4"/>
      <c r="SWW93" s="4"/>
      <c r="SWX93" s="4"/>
      <c r="SWY93" s="4"/>
      <c r="SWZ93" s="4"/>
      <c r="SXA93" s="4"/>
      <c r="SXB93" s="4"/>
      <c r="SXC93" s="4"/>
      <c r="SXD93" s="4"/>
      <c r="SXE93" s="4"/>
      <c r="SXF93" s="4"/>
      <c r="SXG93" s="4"/>
      <c r="SXH93" s="4"/>
      <c r="SXI93" s="4"/>
      <c r="SXJ93" s="4"/>
      <c r="SXK93" s="4"/>
      <c r="SXL93" s="4"/>
      <c r="SXM93" s="4"/>
      <c r="SXN93" s="4"/>
      <c r="SXO93" s="4"/>
      <c r="SXP93" s="4"/>
      <c r="SXQ93" s="4"/>
      <c r="SXR93" s="4"/>
      <c r="SXS93" s="4"/>
      <c r="SXT93" s="4"/>
      <c r="SXU93" s="4"/>
      <c r="SXV93" s="4"/>
      <c r="SXW93" s="4"/>
      <c r="SXX93" s="4"/>
      <c r="SXY93" s="4"/>
      <c r="SXZ93" s="4"/>
      <c r="SYA93" s="4"/>
      <c r="SYB93" s="4"/>
      <c r="SYC93" s="4"/>
      <c r="SYD93" s="4"/>
      <c r="SYE93" s="4"/>
      <c r="SYF93" s="4"/>
      <c r="SYG93" s="4"/>
      <c r="SYH93" s="4"/>
      <c r="SYI93" s="4"/>
      <c r="SYJ93" s="4"/>
      <c r="SYK93" s="4"/>
      <c r="SYL93" s="4"/>
      <c r="SYM93" s="4"/>
      <c r="SYN93" s="4"/>
      <c r="SYO93" s="4"/>
      <c r="SYP93" s="4"/>
      <c r="SYQ93" s="4"/>
      <c r="SYR93" s="4"/>
      <c r="SYS93" s="4"/>
      <c r="SYT93" s="4"/>
      <c r="SYU93" s="4"/>
      <c r="SYV93" s="4"/>
      <c r="SYW93" s="4"/>
      <c r="SYX93" s="4"/>
      <c r="SYY93" s="4"/>
      <c r="SYZ93" s="4"/>
      <c r="SZA93" s="4"/>
      <c r="SZB93" s="4"/>
      <c r="SZC93" s="4"/>
      <c r="SZD93" s="4"/>
      <c r="SZE93" s="4"/>
      <c r="SZF93" s="4"/>
      <c r="SZG93" s="4"/>
      <c r="SZH93" s="4"/>
      <c r="SZI93" s="4"/>
      <c r="SZJ93" s="4"/>
      <c r="SZK93" s="4"/>
      <c r="SZL93" s="4"/>
      <c r="SZM93" s="4"/>
      <c r="SZN93" s="4"/>
      <c r="SZO93" s="4"/>
      <c r="SZP93" s="4"/>
      <c r="SZQ93" s="4"/>
      <c r="SZR93" s="4"/>
      <c r="SZS93" s="4"/>
      <c r="SZT93" s="4"/>
      <c r="SZU93" s="4"/>
      <c r="SZV93" s="4"/>
      <c r="SZW93" s="4"/>
      <c r="SZX93" s="4"/>
      <c r="SZY93" s="4"/>
      <c r="SZZ93" s="4"/>
      <c r="TAA93" s="4"/>
      <c r="TAB93" s="4"/>
      <c r="TAC93" s="4"/>
      <c r="TAD93" s="4"/>
      <c r="TAE93" s="4"/>
      <c r="TAF93" s="4"/>
      <c r="TAG93" s="4"/>
      <c r="TAH93" s="4"/>
      <c r="TAI93" s="4"/>
      <c r="TAJ93" s="4"/>
      <c r="TAK93" s="4"/>
      <c r="TAL93" s="4"/>
      <c r="TAM93" s="4"/>
      <c r="TAN93" s="4"/>
      <c r="TAO93" s="4"/>
      <c r="TAP93" s="4"/>
      <c r="TAQ93" s="4"/>
      <c r="TAR93" s="4"/>
      <c r="TAS93" s="4"/>
      <c r="TAT93" s="4"/>
      <c r="TAU93" s="4"/>
      <c r="TAV93" s="4"/>
      <c r="TAW93" s="4"/>
      <c r="TAX93" s="4"/>
      <c r="TAY93" s="4"/>
      <c r="TAZ93" s="4"/>
      <c r="TBA93" s="4"/>
      <c r="TBB93" s="4"/>
      <c r="TBC93" s="4"/>
      <c r="TBD93" s="4"/>
      <c r="TBE93" s="4"/>
      <c r="TBF93" s="4"/>
      <c r="TBG93" s="4"/>
      <c r="TBH93" s="4"/>
      <c r="TBI93" s="4"/>
      <c r="TBJ93" s="4"/>
      <c r="TBK93" s="4"/>
      <c r="TBL93" s="4"/>
      <c r="TBM93" s="4"/>
      <c r="TBN93" s="4"/>
      <c r="TBO93" s="4"/>
      <c r="TBP93" s="4"/>
      <c r="TBQ93" s="4"/>
      <c r="TBR93" s="4"/>
      <c r="TBS93" s="4"/>
      <c r="TBT93" s="4"/>
      <c r="TBU93" s="4"/>
      <c r="TBV93" s="4"/>
      <c r="TBW93" s="4"/>
      <c r="TBX93" s="4"/>
      <c r="TBY93" s="4"/>
      <c r="TBZ93" s="4"/>
      <c r="TCA93" s="4"/>
      <c r="TCB93" s="4"/>
      <c r="TCC93" s="4"/>
      <c r="TCD93" s="4"/>
      <c r="TCE93" s="4"/>
      <c r="TCF93" s="4"/>
      <c r="TCG93" s="4"/>
      <c r="TCH93" s="4"/>
      <c r="TCI93" s="4"/>
      <c r="TCJ93" s="4"/>
      <c r="TCK93" s="4"/>
      <c r="TCL93" s="4"/>
      <c r="TCM93" s="4"/>
      <c r="TCN93" s="4"/>
      <c r="TCO93" s="4"/>
      <c r="TCP93" s="4"/>
      <c r="TCQ93" s="4"/>
      <c r="TCR93" s="4"/>
      <c r="TCS93" s="4"/>
      <c r="TCT93" s="4"/>
      <c r="TCU93" s="4"/>
      <c r="TCV93" s="4"/>
      <c r="TCW93" s="4"/>
      <c r="TCX93" s="4"/>
      <c r="TCY93" s="4"/>
      <c r="TCZ93" s="4"/>
      <c r="TDA93" s="4"/>
      <c r="TDB93" s="4"/>
      <c r="TDC93" s="4"/>
      <c r="TDD93" s="4"/>
      <c r="TDE93" s="4"/>
      <c r="TDF93" s="4"/>
      <c r="TDG93" s="4"/>
      <c r="TDH93" s="4"/>
      <c r="TDI93" s="4"/>
      <c r="TDJ93" s="4"/>
      <c r="TDK93" s="4"/>
      <c r="TDL93" s="4"/>
      <c r="TDM93" s="4"/>
      <c r="TDN93" s="4"/>
      <c r="TDO93" s="4"/>
      <c r="TDP93" s="4"/>
      <c r="TDQ93" s="4"/>
      <c r="TDR93" s="4"/>
      <c r="TDS93" s="4"/>
      <c r="TDT93" s="4"/>
      <c r="TDU93" s="4"/>
      <c r="TDV93" s="4"/>
      <c r="TDW93" s="4"/>
      <c r="TDX93" s="4"/>
      <c r="TDY93" s="4"/>
      <c r="TDZ93" s="4"/>
      <c r="TEA93" s="4"/>
      <c r="TEB93" s="4"/>
      <c r="TEC93" s="4"/>
      <c r="TED93" s="4"/>
      <c r="TEE93" s="4"/>
      <c r="TEF93" s="4"/>
      <c r="TEG93" s="4"/>
      <c r="TEH93" s="4"/>
      <c r="TEI93" s="4"/>
      <c r="TEJ93" s="4"/>
      <c r="TEK93" s="4"/>
      <c r="TEL93" s="4"/>
      <c r="TEM93" s="4"/>
      <c r="TEN93" s="4"/>
      <c r="TEO93" s="4"/>
      <c r="TEP93" s="4"/>
      <c r="TEQ93" s="4"/>
      <c r="TER93" s="4"/>
      <c r="TES93" s="4"/>
      <c r="TET93" s="4"/>
      <c r="TEU93" s="4"/>
      <c r="TEV93" s="4"/>
      <c r="TEW93" s="4"/>
      <c r="TEX93" s="4"/>
      <c r="TEY93" s="4"/>
      <c r="TEZ93" s="4"/>
      <c r="TFA93" s="4"/>
      <c r="TFB93" s="4"/>
      <c r="TFC93" s="4"/>
      <c r="TFD93" s="4"/>
      <c r="TFE93" s="4"/>
      <c r="TFF93" s="4"/>
      <c r="TFG93" s="4"/>
      <c r="TFH93" s="4"/>
      <c r="TFI93" s="4"/>
      <c r="TFJ93" s="4"/>
      <c r="TFK93" s="4"/>
      <c r="TFL93" s="4"/>
      <c r="TFM93" s="4"/>
      <c r="TFN93" s="4"/>
      <c r="TFO93" s="4"/>
      <c r="TFP93" s="4"/>
      <c r="TFQ93" s="4"/>
      <c r="TFR93" s="4"/>
      <c r="TFS93" s="4"/>
      <c r="TFT93" s="4"/>
      <c r="TFU93" s="4"/>
      <c r="TFV93" s="4"/>
      <c r="TFW93" s="4"/>
      <c r="TFX93" s="4"/>
      <c r="TFY93" s="4"/>
      <c r="TFZ93" s="4"/>
      <c r="TGA93" s="4"/>
      <c r="TGB93" s="4"/>
      <c r="TGC93" s="4"/>
      <c r="TGD93" s="4"/>
      <c r="TGE93" s="4"/>
      <c r="TGF93" s="4"/>
      <c r="TGG93" s="4"/>
      <c r="TGH93" s="4"/>
      <c r="TGI93" s="4"/>
      <c r="TGJ93" s="4"/>
      <c r="TGK93" s="4"/>
      <c r="TGL93" s="4"/>
      <c r="TGM93" s="4"/>
      <c r="TGN93" s="4"/>
      <c r="TGO93" s="4"/>
      <c r="TGP93" s="4"/>
      <c r="TGQ93" s="4"/>
      <c r="TGR93" s="4"/>
      <c r="TGS93" s="4"/>
      <c r="TGT93" s="4"/>
      <c r="TGU93" s="4"/>
      <c r="TGV93" s="4"/>
      <c r="TGW93" s="4"/>
      <c r="TGX93" s="4"/>
      <c r="TGY93" s="4"/>
      <c r="TGZ93" s="4"/>
      <c r="THA93" s="4"/>
      <c r="THB93" s="4"/>
      <c r="THC93" s="4"/>
      <c r="THD93" s="4"/>
      <c r="THE93" s="4"/>
      <c r="THF93" s="4"/>
      <c r="THG93" s="4"/>
      <c r="THH93" s="4"/>
      <c r="THI93" s="4"/>
      <c r="THJ93" s="4"/>
      <c r="THK93" s="4"/>
      <c r="THL93" s="4"/>
      <c r="THM93" s="4"/>
      <c r="THN93" s="4"/>
      <c r="THO93" s="4"/>
      <c r="THP93" s="4"/>
      <c r="THQ93" s="4"/>
      <c r="THR93" s="4"/>
      <c r="THS93" s="4"/>
      <c r="THT93" s="4"/>
      <c r="THU93" s="4"/>
      <c r="THV93" s="4"/>
      <c r="THW93" s="4"/>
      <c r="THX93" s="4"/>
      <c r="THY93" s="4"/>
      <c r="THZ93" s="4"/>
      <c r="TIA93" s="4"/>
      <c r="TIB93" s="4"/>
      <c r="TIC93" s="4"/>
      <c r="TID93" s="4"/>
      <c r="TIE93" s="4"/>
      <c r="TIF93" s="4"/>
      <c r="TIG93" s="4"/>
      <c r="TIH93" s="4"/>
      <c r="TII93" s="4"/>
      <c r="TIJ93" s="4"/>
      <c r="TIK93" s="4"/>
      <c r="TIL93" s="4"/>
      <c r="TIM93" s="4"/>
      <c r="TIN93" s="4"/>
      <c r="TIO93" s="4"/>
      <c r="TIP93" s="4"/>
      <c r="TIQ93" s="4"/>
      <c r="TIR93" s="4"/>
      <c r="TIS93" s="4"/>
      <c r="TIT93" s="4"/>
      <c r="TIU93" s="4"/>
      <c r="TIV93" s="4"/>
      <c r="TIW93" s="4"/>
      <c r="TIX93" s="4"/>
      <c r="TIY93" s="4"/>
      <c r="TIZ93" s="4"/>
      <c r="TJA93" s="4"/>
      <c r="TJB93" s="4"/>
      <c r="TJC93" s="4"/>
      <c r="TJD93" s="4"/>
      <c r="TJE93" s="4"/>
      <c r="TJF93" s="4"/>
      <c r="TJG93" s="4"/>
      <c r="TJH93" s="4"/>
      <c r="TJI93" s="4"/>
      <c r="TJJ93" s="4"/>
      <c r="TJK93" s="4"/>
      <c r="TJL93" s="4"/>
      <c r="TJM93" s="4"/>
      <c r="TJN93" s="4"/>
      <c r="TJO93" s="4"/>
      <c r="TJP93" s="4"/>
      <c r="TJQ93" s="4"/>
      <c r="TJR93" s="4"/>
      <c r="TJS93" s="4"/>
      <c r="TJT93" s="4"/>
      <c r="TJU93" s="4"/>
      <c r="TJV93" s="4"/>
      <c r="TJW93" s="4"/>
      <c r="TJX93" s="4"/>
      <c r="TJY93" s="4"/>
      <c r="TJZ93" s="4"/>
      <c r="TKA93" s="4"/>
      <c r="TKB93" s="4"/>
      <c r="TKC93" s="4"/>
      <c r="TKD93" s="4"/>
      <c r="TKE93" s="4"/>
      <c r="TKF93" s="4"/>
      <c r="TKG93" s="4"/>
      <c r="TKH93" s="4"/>
      <c r="TKI93" s="4"/>
      <c r="TKJ93" s="4"/>
      <c r="TKK93" s="4"/>
      <c r="TKL93" s="4"/>
      <c r="TKM93" s="4"/>
      <c r="TKN93" s="4"/>
      <c r="TKO93" s="4"/>
      <c r="TKP93" s="4"/>
      <c r="TKQ93" s="4"/>
      <c r="TKR93" s="4"/>
      <c r="TKS93" s="4"/>
      <c r="TKT93" s="4"/>
      <c r="TKU93" s="4"/>
      <c r="TKV93" s="4"/>
      <c r="TKW93" s="4"/>
      <c r="TKX93" s="4"/>
      <c r="TKY93" s="4"/>
      <c r="TKZ93" s="4"/>
      <c r="TLA93" s="4"/>
      <c r="TLB93" s="4"/>
      <c r="TLC93" s="4"/>
      <c r="TLD93" s="4"/>
      <c r="TLE93" s="4"/>
      <c r="TLF93" s="4"/>
      <c r="TLG93" s="4"/>
      <c r="TLH93" s="4"/>
      <c r="TLI93" s="4"/>
      <c r="TLJ93" s="4"/>
      <c r="TLK93" s="4"/>
      <c r="TLL93" s="4"/>
      <c r="TLM93" s="4"/>
      <c r="TLN93" s="4"/>
      <c r="TLO93" s="4"/>
      <c r="TLP93" s="4"/>
      <c r="TLQ93" s="4"/>
      <c r="TLR93" s="4"/>
      <c r="TLS93" s="4"/>
      <c r="TLT93" s="4"/>
      <c r="TLU93" s="4"/>
      <c r="TLV93" s="4"/>
      <c r="TLW93" s="4"/>
      <c r="TLX93" s="4"/>
      <c r="TLY93" s="4"/>
      <c r="TLZ93" s="4"/>
      <c r="TMA93" s="4"/>
      <c r="TMB93" s="4"/>
      <c r="TMC93" s="4"/>
      <c r="TMD93" s="4"/>
      <c r="TME93" s="4"/>
      <c r="TMF93" s="4"/>
      <c r="TMG93" s="4"/>
      <c r="TMH93" s="4"/>
      <c r="TMI93" s="4"/>
      <c r="TMJ93" s="4"/>
      <c r="TMK93" s="4"/>
      <c r="TML93" s="4"/>
      <c r="TMM93" s="4"/>
      <c r="TMN93" s="4"/>
      <c r="TMO93" s="4"/>
      <c r="TMP93" s="4"/>
      <c r="TMQ93" s="4"/>
      <c r="TMR93" s="4"/>
      <c r="TMS93" s="4"/>
      <c r="TMT93" s="4"/>
      <c r="TMU93" s="4"/>
      <c r="TMV93" s="4"/>
      <c r="TMW93" s="4"/>
      <c r="TMX93" s="4"/>
      <c r="TMY93" s="4"/>
      <c r="TMZ93" s="4"/>
      <c r="TNA93" s="4"/>
      <c r="TNB93" s="4"/>
      <c r="TNC93" s="4"/>
      <c r="TND93" s="4"/>
      <c r="TNE93" s="4"/>
      <c r="TNF93" s="4"/>
      <c r="TNG93" s="4"/>
      <c r="TNH93" s="4"/>
      <c r="TNI93" s="4"/>
      <c r="TNJ93" s="4"/>
      <c r="TNK93" s="4"/>
      <c r="TNL93" s="4"/>
      <c r="TNM93" s="4"/>
      <c r="TNN93" s="4"/>
      <c r="TNO93" s="4"/>
      <c r="TNP93" s="4"/>
      <c r="TNQ93" s="4"/>
      <c r="TNR93" s="4"/>
      <c r="TNS93" s="4"/>
      <c r="TNT93" s="4"/>
      <c r="TNU93" s="4"/>
      <c r="TNV93" s="4"/>
      <c r="TNW93" s="4"/>
      <c r="TNX93" s="4"/>
      <c r="TNY93" s="4"/>
      <c r="TNZ93" s="4"/>
      <c r="TOA93" s="4"/>
      <c r="TOB93" s="4"/>
      <c r="TOC93" s="4"/>
      <c r="TOD93" s="4"/>
      <c r="TOE93" s="4"/>
      <c r="TOF93" s="4"/>
      <c r="TOG93" s="4"/>
      <c r="TOH93" s="4"/>
      <c r="TOI93" s="4"/>
      <c r="TOJ93" s="4"/>
      <c r="TOK93" s="4"/>
      <c r="TOL93" s="4"/>
      <c r="TOM93" s="4"/>
      <c r="TON93" s="4"/>
      <c r="TOO93" s="4"/>
      <c r="TOP93" s="4"/>
      <c r="TOQ93" s="4"/>
      <c r="TOR93" s="4"/>
      <c r="TOS93" s="4"/>
      <c r="TOT93" s="4"/>
      <c r="TOU93" s="4"/>
      <c r="TOV93" s="4"/>
      <c r="TOW93" s="4"/>
      <c r="TOX93" s="4"/>
      <c r="TOY93" s="4"/>
      <c r="TOZ93" s="4"/>
      <c r="TPA93" s="4"/>
      <c r="TPB93" s="4"/>
      <c r="TPC93" s="4"/>
      <c r="TPD93" s="4"/>
      <c r="TPE93" s="4"/>
      <c r="TPF93" s="4"/>
      <c r="TPG93" s="4"/>
      <c r="TPH93" s="4"/>
      <c r="TPI93" s="4"/>
      <c r="TPJ93" s="4"/>
      <c r="TPK93" s="4"/>
      <c r="TPL93" s="4"/>
      <c r="TPM93" s="4"/>
      <c r="TPN93" s="4"/>
      <c r="TPO93" s="4"/>
      <c r="TPP93" s="4"/>
      <c r="TPQ93" s="4"/>
      <c r="TPR93" s="4"/>
      <c r="TPS93" s="4"/>
      <c r="TPT93" s="4"/>
      <c r="TPU93" s="4"/>
      <c r="TPV93" s="4"/>
      <c r="TPW93" s="4"/>
      <c r="TPX93" s="4"/>
      <c r="TPY93" s="4"/>
      <c r="TPZ93" s="4"/>
      <c r="TQA93" s="4"/>
      <c r="TQB93" s="4"/>
      <c r="TQC93" s="4"/>
      <c r="TQD93" s="4"/>
      <c r="TQE93" s="4"/>
      <c r="TQF93" s="4"/>
      <c r="TQG93" s="4"/>
      <c r="TQH93" s="4"/>
      <c r="TQI93" s="4"/>
      <c r="TQJ93" s="4"/>
      <c r="TQK93" s="4"/>
      <c r="TQL93" s="4"/>
      <c r="TQM93" s="4"/>
      <c r="TQN93" s="4"/>
      <c r="TQO93" s="4"/>
      <c r="TQP93" s="4"/>
      <c r="TQQ93" s="4"/>
      <c r="TQR93" s="4"/>
      <c r="TQS93" s="4"/>
      <c r="TQT93" s="4"/>
      <c r="TQU93" s="4"/>
      <c r="TQV93" s="4"/>
      <c r="TQW93" s="4"/>
      <c r="TQX93" s="4"/>
      <c r="TQY93" s="4"/>
      <c r="TQZ93" s="4"/>
      <c r="TRA93" s="4"/>
      <c r="TRB93" s="4"/>
      <c r="TRC93" s="4"/>
      <c r="TRD93" s="4"/>
      <c r="TRE93" s="4"/>
      <c r="TRF93" s="4"/>
      <c r="TRG93" s="4"/>
      <c r="TRH93" s="4"/>
      <c r="TRI93" s="4"/>
      <c r="TRJ93" s="4"/>
      <c r="TRK93" s="4"/>
      <c r="TRL93" s="4"/>
      <c r="TRM93" s="4"/>
      <c r="TRN93" s="4"/>
      <c r="TRO93" s="4"/>
      <c r="TRP93" s="4"/>
      <c r="TRQ93" s="4"/>
      <c r="TRR93" s="4"/>
      <c r="TRS93" s="4"/>
      <c r="TRT93" s="4"/>
      <c r="TRU93" s="4"/>
      <c r="TRV93" s="4"/>
      <c r="TRW93" s="4"/>
      <c r="TRX93" s="4"/>
      <c r="TRY93" s="4"/>
      <c r="TRZ93" s="4"/>
      <c r="TSA93" s="4"/>
      <c r="TSB93" s="4"/>
      <c r="TSC93" s="4"/>
      <c r="TSD93" s="4"/>
      <c r="TSE93" s="4"/>
      <c r="TSF93" s="4"/>
      <c r="TSG93" s="4"/>
      <c r="TSH93" s="4"/>
      <c r="TSI93" s="4"/>
      <c r="TSJ93" s="4"/>
      <c r="TSK93" s="4"/>
      <c r="TSL93" s="4"/>
      <c r="TSM93" s="4"/>
      <c r="TSN93" s="4"/>
      <c r="TSO93" s="4"/>
      <c r="TSP93" s="4"/>
      <c r="TSQ93" s="4"/>
      <c r="TSR93" s="4"/>
      <c r="TSS93" s="4"/>
      <c r="TST93" s="4"/>
      <c r="TSU93" s="4"/>
      <c r="TSV93" s="4"/>
      <c r="TSW93" s="4"/>
      <c r="TSX93" s="4"/>
      <c r="TSY93" s="4"/>
      <c r="TSZ93" s="4"/>
      <c r="TTA93" s="4"/>
      <c r="TTB93" s="4"/>
      <c r="TTC93" s="4"/>
      <c r="TTD93" s="4"/>
      <c r="TTE93" s="4"/>
      <c r="TTF93" s="4"/>
      <c r="TTG93" s="4"/>
      <c r="TTH93" s="4"/>
      <c r="TTI93" s="4"/>
      <c r="TTJ93" s="4"/>
      <c r="TTK93" s="4"/>
      <c r="TTL93" s="4"/>
      <c r="TTM93" s="4"/>
      <c r="TTN93" s="4"/>
      <c r="TTO93" s="4"/>
      <c r="TTP93" s="4"/>
      <c r="TTQ93" s="4"/>
      <c r="TTR93" s="4"/>
      <c r="TTS93" s="4"/>
      <c r="TTT93" s="4"/>
      <c r="TTU93" s="4"/>
      <c r="TTV93" s="4"/>
      <c r="TTW93" s="4"/>
      <c r="TTX93" s="4"/>
      <c r="TTY93" s="4"/>
      <c r="TTZ93" s="4"/>
      <c r="TUA93" s="4"/>
      <c r="TUB93" s="4"/>
      <c r="TUC93" s="4"/>
      <c r="TUD93" s="4"/>
      <c r="TUE93" s="4"/>
      <c r="TUF93" s="4"/>
      <c r="TUG93" s="4"/>
      <c r="TUH93" s="4"/>
      <c r="TUI93" s="4"/>
      <c r="TUJ93" s="4"/>
      <c r="TUK93" s="4"/>
      <c r="TUL93" s="4"/>
      <c r="TUM93" s="4"/>
      <c r="TUN93" s="4"/>
      <c r="TUO93" s="4"/>
      <c r="TUP93" s="4"/>
      <c r="TUQ93" s="4"/>
      <c r="TUR93" s="4"/>
      <c r="TUS93" s="4"/>
      <c r="TUT93" s="4"/>
      <c r="TUU93" s="4"/>
      <c r="TUV93" s="4"/>
      <c r="TUW93" s="4"/>
      <c r="TUX93" s="4"/>
      <c r="TUY93" s="4"/>
      <c r="TUZ93" s="4"/>
      <c r="TVA93" s="4"/>
      <c r="TVB93" s="4"/>
      <c r="TVC93" s="4"/>
      <c r="TVD93" s="4"/>
      <c r="TVE93" s="4"/>
      <c r="TVF93" s="4"/>
      <c r="TVG93" s="4"/>
      <c r="TVH93" s="4"/>
      <c r="TVI93" s="4"/>
      <c r="TVJ93" s="4"/>
      <c r="TVK93" s="4"/>
      <c r="TVL93" s="4"/>
      <c r="TVM93" s="4"/>
      <c r="TVN93" s="4"/>
      <c r="TVO93" s="4"/>
      <c r="TVP93" s="4"/>
      <c r="TVQ93" s="4"/>
      <c r="TVR93" s="4"/>
      <c r="TVS93" s="4"/>
      <c r="TVT93" s="4"/>
      <c r="TVU93" s="4"/>
      <c r="TVV93" s="4"/>
      <c r="TVW93" s="4"/>
      <c r="TVX93" s="4"/>
      <c r="TVY93" s="4"/>
      <c r="TVZ93" s="4"/>
      <c r="TWA93" s="4"/>
      <c r="TWB93" s="4"/>
      <c r="TWC93" s="4"/>
      <c r="TWD93" s="4"/>
      <c r="TWE93" s="4"/>
      <c r="TWF93" s="4"/>
      <c r="TWG93" s="4"/>
      <c r="TWH93" s="4"/>
      <c r="TWI93" s="4"/>
      <c r="TWJ93" s="4"/>
      <c r="TWK93" s="4"/>
      <c r="TWL93" s="4"/>
      <c r="TWM93" s="4"/>
      <c r="TWN93" s="4"/>
      <c r="TWO93" s="4"/>
      <c r="TWP93" s="4"/>
      <c r="TWQ93" s="4"/>
      <c r="TWR93" s="4"/>
      <c r="TWS93" s="4"/>
      <c r="TWT93" s="4"/>
      <c r="TWU93" s="4"/>
      <c r="TWV93" s="4"/>
      <c r="TWW93" s="4"/>
      <c r="TWX93" s="4"/>
      <c r="TWY93" s="4"/>
      <c r="TWZ93" s="4"/>
      <c r="TXA93" s="4"/>
      <c r="TXB93" s="4"/>
      <c r="TXC93" s="4"/>
      <c r="TXD93" s="4"/>
      <c r="TXE93" s="4"/>
      <c r="TXF93" s="4"/>
      <c r="TXG93" s="4"/>
      <c r="TXH93" s="4"/>
      <c r="TXI93" s="4"/>
      <c r="TXJ93" s="4"/>
      <c r="TXK93" s="4"/>
      <c r="TXL93" s="4"/>
      <c r="TXM93" s="4"/>
      <c r="TXN93" s="4"/>
      <c r="TXO93" s="4"/>
      <c r="TXP93" s="4"/>
      <c r="TXQ93" s="4"/>
      <c r="TXR93" s="4"/>
      <c r="TXS93" s="4"/>
      <c r="TXT93" s="4"/>
      <c r="TXU93" s="4"/>
      <c r="TXV93" s="4"/>
      <c r="TXW93" s="4"/>
      <c r="TXX93" s="4"/>
      <c r="TXY93" s="4"/>
      <c r="TXZ93" s="4"/>
      <c r="TYA93" s="4"/>
      <c r="TYB93" s="4"/>
      <c r="TYC93" s="4"/>
      <c r="TYD93" s="4"/>
      <c r="TYE93" s="4"/>
      <c r="TYF93" s="4"/>
      <c r="TYG93" s="4"/>
      <c r="TYH93" s="4"/>
      <c r="TYI93" s="4"/>
      <c r="TYJ93" s="4"/>
      <c r="TYK93" s="4"/>
      <c r="TYL93" s="4"/>
      <c r="TYM93" s="4"/>
      <c r="TYN93" s="4"/>
      <c r="TYO93" s="4"/>
      <c r="TYP93" s="4"/>
      <c r="TYQ93" s="4"/>
      <c r="TYR93" s="4"/>
      <c r="TYS93" s="4"/>
      <c r="TYT93" s="4"/>
      <c r="TYU93" s="4"/>
      <c r="TYV93" s="4"/>
      <c r="TYW93" s="4"/>
      <c r="TYX93" s="4"/>
      <c r="TYY93" s="4"/>
      <c r="TYZ93" s="4"/>
      <c r="TZA93" s="4"/>
      <c r="TZB93" s="4"/>
      <c r="TZC93" s="4"/>
      <c r="TZD93" s="4"/>
      <c r="TZE93" s="4"/>
      <c r="TZF93" s="4"/>
      <c r="TZG93" s="4"/>
      <c r="TZH93" s="4"/>
      <c r="TZI93" s="4"/>
      <c r="TZJ93" s="4"/>
      <c r="TZK93" s="4"/>
      <c r="TZL93" s="4"/>
      <c r="TZM93" s="4"/>
      <c r="TZN93" s="4"/>
      <c r="TZO93" s="4"/>
      <c r="TZP93" s="4"/>
      <c r="TZQ93" s="4"/>
      <c r="TZR93" s="4"/>
      <c r="TZS93" s="4"/>
      <c r="TZT93" s="4"/>
      <c r="TZU93" s="4"/>
      <c r="TZV93" s="4"/>
      <c r="TZW93" s="4"/>
      <c r="TZX93" s="4"/>
      <c r="TZY93" s="4"/>
      <c r="TZZ93" s="4"/>
      <c r="UAA93" s="4"/>
      <c r="UAB93" s="4"/>
      <c r="UAC93" s="4"/>
      <c r="UAD93" s="4"/>
      <c r="UAE93" s="4"/>
      <c r="UAF93" s="4"/>
      <c r="UAG93" s="4"/>
      <c r="UAH93" s="4"/>
      <c r="UAI93" s="4"/>
      <c r="UAJ93" s="4"/>
      <c r="UAK93" s="4"/>
      <c r="UAL93" s="4"/>
      <c r="UAM93" s="4"/>
      <c r="UAN93" s="4"/>
      <c r="UAO93" s="4"/>
      <c r="UAP93" s="4"/>
      <c r="UAQ93" s="4"/>
      <c r="UAR93" s="4"/>
      <c r="UAS93" s="4"/>
      <c r="UAT93" s="4"/>
      <c r="UAU93" s="4"/>
      <c r="UAV93" s="4"/>
      <c r="UAW93" s="4"/>
      <c r="UAX93" s="4"/>
      <c r="UAY93" s="4"/>
      <c r="UAZ93" s="4"/>
      <c r="UBA93" s="4"/>
      <c r="UBB93" s="4"/>
      <c r="UBC93" s="4"/>
      <c r="UBD93" s="4"/>
      <c r="UBE93" s="4"/>
      <c r="UBF93" s="4"/>
      <c r="UBG93" s="4"/>
      <c r="UBH93" s="4"/>
      <c r="UBI93" s="4"/>
      <c r="UBJ93" s="4"/>
      <c r="UBK93" s="4"/>
      <c r="UBL93" s="4"/>
      <c r="UBM93" s="4"/>
      <c r="UBN93" s="4"/>
      <c r="UBO93" s="4"/>
      <c r="UBP93" s="4"/>
      <c r="UBQ93" s="4"/>
      <c r="UBR93" s="4"/>
      <c r="UBS93" s="4"/>
      <c r="UBT93" s="4"/>
      <c r="UBU93" s="4"/>
      <c r="UBV93" s="4"/>
      <c r="UBW93" s="4"/>
      <c r="UBX93" s="4"/>
      <c r="UBY93" s="4"/>
      <c r="UBZ93" s="4"/>
      <c r="UCA93" s="4"/>
      <c r="UCB93" s="4"/>
      <c r="UCC93" s="4"/>
      <c r="UCD93" s="4"/>
      <c r="UCE93" s="4"/>
      <c r="UCF93" s="4"/>
      <c r="UCG93" s="4"/>
      <c r="UCH93" s="4"/>
      <c r="UCI93" s="4"/>
      <c r="UCJ93" s="4"/>
      <c r="UCK93" s="4"/>
      <c r="UCL93" s="4"/>
      <c r="UCM93" s="4"/>
      <c r="UCN93" s="4"/>
      <c r="UCO93" s="4"/>
      <c r="UCP93" s="4"/>
      <c r="UCQ93" s="4"/>
      <c r="UCR93" s="4"/>
      <c r="UCS93" s="4"/>
      <c r="UCT93" s="4"/>
      <c r="UCU93" s="4"/>
      <c r="UCV93" s="4"/>
      <c r="UCW93" s="4"/>
      <c r="UCX93" s="4"/>
      <c r="UCY93" s="4"/>
      <c r="UCZ93" s="4"/>
      <c r="UDA93" s="4"/>
      <c r="UDB93" s="4"/>
      <c r="UDC93" s="4"/>
      <c r="UDD93" s="4"/>
      <c r="UDE93" s="4"/>
      <c r="UDF93" s="4"/>
      <c r="UDG93" s="4"/>
      <c r="UDH93" s="4"/>
      <c r="UDI93" s="4"/>
      <c r="UDJ93" s="4"/>
      <c r="UDK93" s="4"/>
      <c r="UDL93" s="4"/>
      <c r="UDM93" s="4"/>
      <c r="UDN93" s="4"/>
      <c r="UDO93" s="4"/>
      <c r="UDP93" s="4"/>
      <c r="UDQ93" s="4"/>
      <c r="UDR93" s="4"/>
      <c r="UDS93" s="4"/>
      <c r="UDT93" s="4"/>
      <c r="UDU93" s="4"/>
      <c r="UDV93" s="4"/>
      <c r="UDW93" s="4"/>
      <c r="UDX93" s="4"/>
      <c r="UDY93" s="4"/>
      <c r="UDZ93" s="4"/>
      <c r="UEA93" s="4"/>
      <c r="UEB93" s="4"/>
      <c r="UEC93" s="4"/>
      <c r="UED93" s="4"/>
      <c r="UEE93" s="4"/>
      <c r="UEF93" s="4"/>
      <c r="UEG93" s="4"/>
      <c r="UEH93" s="4"/>
      <c r="UEI93" s="4"/>
      <c r="UEJ93" s="4"/>
      <c r="UEK93" s="4"/>
      <c r="UEL93" s="4"/>
      <c r="UEM93" s="4"/>
      <c r="UEN93" s="4"/>
      <c r="UEO93" s="4"/>
      <c r="UEP93" s="4"/>
      <c r="UEQ93" s="4"/>
      <c r="UER93" s="4"/>
      <c r="UES93" s="4"/>
      <c r="UET93" s="4"/>
      <c r="UEU93" s="4"/>
      <c r="UEV93" s="4"/>
      <c r="UEW93" s="4"/>
      <c r="UEX93" s="4"/>
      <c r="UEY93" s="4"/>
      <c r="UEZ93" s="4"/>
      <c r="UFA93" s="4"/>
      <c r="UFB93" s="4"/>
      <c r="UFC93" s="4"/>
      <c r="UFD93" s="4"/>
      <c r="UFE93" s="4"/>
      <c r="UFF93" s="4"/>
      <c r="UFG93" s="4"/>
      <c r="UFH93" s="4"/>
      <c r="UFI93" s="4"/>
      <c r="UFJ93" s="4"/>
      <c r="UFK93" s="4"/>
      <c r="UFL93" s="4"/>
      <c r="UFM93" s="4"/>
      <c r="UFN93" s="4"/>
      <c r="UFO93" s="4"/>
      <c r="UFP93" s="4"/>
      <c r="UFQ93" s="4"/>
      <c r="UFR93" s="4"/>
      <c r="UFS93" s="4"/>
      <c r="UFT93" s="4"/>
      <c r="UFU93" s="4"/>
      <c r="UFV93" s="4"/>
      <c r="UFW93" s="4"/>
      <c r="UFX93" s="4"/>
      <c r="UFY93" s="4"/>
      <c r="UFZ93" s="4"/>
      <c r="UGA93" s="4"/>
      <c r="UGB93" s="4"/>
      <c r="UGC93" s="4"/>
      <c r="UGD93" s="4"/>
      <c r="UGE93" s="4"/>
      <c r="UGF93" s="4"/>
      <c r="UGG93" s="4"/>
      <c r="UGH93" s="4"/>
      <c r="UGI93" s="4"/>
      <c r="UGJ93" s="4"/>
      <c r="UGK93" s="4"/>
      <c r="UGL93" s="4"/>
      <c r="UGM93" s="4"/>
      <c r="UGN93" s="4"/>
      <c r="UGO93" s="4"/>
      <c r="UGP93" s="4"/>
      <c r="UGQ93" s="4"/>
      <c r="UGR93" s="4"/>
      <c r="UGS93" s="4"/>
      <c r="UGT93" s="4"/>
      <c r="UGU93" s="4"/>
      <c r="UGV93" s="4"/>
      <c r="UGW93" s="4"/>
      <c r="UGX93" s="4"/>
      <c r="UGY93" s="4"/>
      <c r="UGZ93" s="4"/>
      <c r="UHA93" s="4"/>
      <c r="UHB93" s="4"/>
      <c r="UHC93" s="4"/>
      <c r="UHD93" s="4"/>
      <c r="UHE93" s="4"/>
      <c r="UHF93" s="4"/>
      <c r="UHG93" s="4"/>
      <c r="UHH93" s="4"/>
      <c r="UHI93" s="4"/>
      <c r="UHJ93" s="4"/>
      <c r="UHK93" s="4"/>
      <c r="UHL93" s="4"/>
      <c r="UHM93" s="4"/>
      <c r="UHN93" s="4"/>
      <c r="UHO93" s="4"/>
      <c r="UHP93" s="4"/>
      <c r="UHQ93" s="4"/>
      <c r="UHR93" s="4"/>
      <c r="UHS93" s="4"/>
      <c r="UHT93" s="4"/>
      <c r="UHU93" s="4"/>
      <c r="UHV93" s="4"/>
      <c r="UHW93" s="4"/>
      <c r="UHX93" s="4"/>
      <c r="UHY93" s="4"/>
      <c r="UHZ93" s="4"/>
      <c r="UIA93" s="4"/>
      <c r="UIB93" s="4"/>
      <c r="UIC93" s="4"/>
      <c r="UID93" s="4"/>
      <c r="UIE93" s="4"/>
      <c r="UIF93" s="4"/>
      <c r="UIG93" s="4"/>
      <c r="UIH93" s="4"/>
      <c r="UII93" s="4"/>
      <c r="UIJ93" s="4"/>
      <c r="UIK93" s="4"/>
      <c r="UIL93" s="4"/>
      <c r="UIM93" s="4"/>
      <c r="UIN93" s="4"/>
      <c r="UIO93" s="4"/>
      <c r="UIP93" s="4"/>
      <c r="UIQ93" s="4"/>
      <c r="UIR93" s="4"/>
      <c r="UIS93" s="4"/>
      <c r="UIT93" s="4"/>
      <c r="UIU93" s="4"/>
      <c r="UIV93" s="4"/>
      <c r="UIW93" s="4"/>
      <c r="UIX93" s="4"/>
      <c r="UIY93" s="4"/>
      <c r="UIZ93" s="4"/>
      <c r="UJA93" s="4"/>
      <c r="UJB93" s="4"/>
      <c r="UJC93" s="4"/>
      <c r="UJD93" s="4"/>
      <c r="UJE93" s="4"/>
      <c r="UJF93" s="4"/>
      <c r="UJG93" s="4"/>
      <c r="UJH93" s="4"/>
      <c r="UJI93" s="4"/>
      <c r="UJJ93" s="4"/>
      <c r="UJK93" s="4"/>
      <c r="UJL93" s="4"/>
      <c r="UJM93" s="4"/>
      <c r="UJN93" s="4"/>
      <c r="UJO93" s="4"/>
      <c r="UJP93" s="4"/>
      <c r="UJQ93" s="4"/>
      <c r="UJR93" s="4"/>
      <c r="UJS93" s="4"/>
      <c r="UJT93" s="4"/>
      <c r="UJU93" s="4"/>
      <c r="UJV93" s="4"/>
      <c r="UJW93" s="4"/>
      <c r="UJX93" s="4"/>
      <c r="UJY93" s="4"/>
      <c r="UJZ93" s="4"/>
      <c r="UKA93" s="4"/>
      <c r="UKB93" s="4"/>
      <c r="UKC93" s="4"/>
      <c r="UKD93" s="4"/>
      <c r="UKE93" s="4"/>
      <c r="UKF93" s="4"/>
      <c r="UKG93" s="4"/>
      <c r="UKH93" s="4"/>
      <c r="UKI93" s="4"/>
      <c r="UKJ93" s="4"/>
      <c r="UKK93" s="4"/>
      <c r="UKL93" s="4"/>
      <c r="UKM93" s="4"/>
      <c r="UKN93" s="4"/>
      <c r="UKO93" s="4"/>
      <c r="UKP93" s="4"/>
      <c r="UKQ93" s="4"/>
      <c r="UKR93" s="4"/>
      <c r="UKS93" s="4"/>
      <c r="UKT93" s="4"/>
      <c r="UKU93" s="4"/>
      <c r="UKV93" s="4"/>
      <c r="UKW93" s="4"/>
      <c r="UKX93" s="4"/>
      <c r="UKY93" s="4"/>
      <c r="UKZ93" s="4"/>
      <c r="ULA93" s="4"/>
      <c r="ULB93" s="4"/>
      <c r="ULC93" s="4"/>
      <c r="ULD93" s="4"/>
      <c r="ULE93" s="4"/>
      <c r="ULF93" s="4"/>
      <c r="ULG93" s="4"/>
      <c r="ULH93" s="4"/>
      <c r="ULI93" s="4"/>
      <c r="ULJ93" s="4"/>
      <c r="ULK93" s="4"/>
      <c r="ULL93" s="4"/>
      <c r="ULM93" s="4"/>
      <c r="ULN93" s="4"/>
      <c r="ULO93" s="4"/>
      <c r="ULP93" s="4"/>
      <c r="ULQ93" s="4"/>
      <c r="ULR93" s="4"/>
      <c r="ULS93" s="4"/>
      <c r="ULT93" s="4"/>
      <c r="ULU93" s="4"/>
      <c r="ULV93" s="4"/>
      <c r="ULW93" s="4"/>
      <c r="ULX93" s="4"/>
      <c r="ULY93" s="4"/>
      <c r="ULZ93" s="4"/>
      <c r="UMA93" s="4"/>
      <c r="UMB93" s="4"/>
      <c r="UMC93" s="4"/>
      <c r="UMD93" s="4"/>
      <c r="UME93" s="4"/>
      <c r="UMF93" s="4"/>
      <c r="UMG93" s="4"/>
      <c r="UMH93" s="4"/>
      <c r="UMI93" s="4"/>
      <c r="UMJ93" s="4"/>
      <c r="UMK93" s="4"/>
      <c r="UML93" s="4"/>
      <c r="UMM93" s="4"/>
      <c r="UMN93" s="4"/>
      <c r="UMO93" s="4"/>
      <c r="UMP93" s="4"/>
      <c r="UMQ93" s="4"/>
      <c r="UMR93" s="4"/>
      <c r="UMS93" s="4"/>
      <c r="UMT93" s="4"/>
      <c r="UMU93" s="4"/>
      <c r="UMV93" s="4"/>
      <c r="UMW93" s="4"/>
      <c r="UMX93" s="4"/>
      <c r="UMY93" s="4"/>
      <c r="UMZ93" s="4"/>
      <c r="UNA93" s="4"/>
      <c r="UNB93" s="4"/>
      <c r="UNC93" s="4"/>
      <c r="UND93" s="4"/>
      <c r="UNE93" s="4"/>
      <c r="UNF93" s="4"/>
      <c r="UNG93" s="4"/>
      <c r="UNH93" s="4"/>
      <c r="UNI93" s="4"/>
      <c r="UNJ93" s="4"/>
      <c r="UNK93" s="4"/>
      <c r="UNL93" s="4"/>
      <c r="UNM93" s="4"/>
      <c r="UNN93" s="4"/>
      <c r="UNO93" s="4"/>
      <c r="UNP93" s="4"/>
      <c r="UNQ93" s="4"/>
      <c r="UNR93" s="4"/>
      <c r="UNS93" s="4"/>
      <c r="UNT93" s="4"/>
      <c r="UNU93" s="4"/>
      <c r="UNV93" s="4"/>
      <c r="UNW93" s="4"/>
      <c r="UNX93" s="4"/>
      <c r="UNY93" s="4"/>
      <c r="UNZ93" s="4"/>
      <c r="UOA93" s="4"/>
      <c r="UOB93" s="4"/>
      <c r="UOC93" s="4"/>
      <c r="UOD93" s="4"/>
      <c r="UOE93" s="4"/>
      <c r="UOF93" s="4"/>
      <c r="UOG93" s="4"/>
      <c r="UOH93" s="4"/>
      <c r="UOI93" s="4"/>
      <c r="UOJ93" s="4"/>
      <c r="UOK93" s="4"/>
      <c r="UOL93" s="4"/>
      <c r="UOM93" s="4"/>
      <c r="UON93" s="4"/>
      <c r="UOO93" s="4"/>
      <c r="UOP93" s="4"/>
      <c r="UOQ93" s="4"/>
      <c r="UOR93" s="4"/>
      <c r="UOS93" s="4"/>
      <c r="UOT93" s="4"/>
      <c r="UOU93" s="4"/>
      <c r="UOV93" s="4"/>
      <c r="UOW93" s="4"/>
      <c r="UOX93" s="4"/>
      <c r="UOY93" s="4"/>
      <c r="UOZ93" s="4"/>
      <c r="UPA93" s="4"/>
      <c r="UPB93" s="4"/>
      <c r="UPC93" s="4"/>
      <c r="UPD93" s="4"/>
      <c r="UPE93" s="4"/>
      <c r="UPF93" s="4"/>
      <c r="UPG93" s="4"/>
      <c r="UPH93" s="4"/>
      <c r="UPI93" s="4"/>
      <c r="UPJ93" s="4"/>
      <c r="UPK93" s="4"/>
      <c r="UPL93" s="4"/>
      <c r="UPM93" s="4"/>
      <c r="UPN93" s="4"/>
      <c r="UPO93" s="4"/>
      <c r="UPP93" s="4"/>
      <c r="UPQ93" s="4"/>
      <c r="UPR93" s="4"/>
      <c r="UPS93" s="4"/>
      <c r="UPT93" s="4"/>
      <c r="UPU93" s="4"/>
      <c r="UPV93" s="4"/>
      <c r="UPW93" s="4"/>
      <c r="UPX93" s="4"/>
      <c r="UPY93" s="4"/>
      <c r="UPZ93" s="4"/>
      <c r="UQA93" s="4"/>
      <c r="UQB93" s="4"/>
      <c r="UQC93" s="4"/>
      <c r="UQD93" s="4"/>
      <c r="UQE93" s="4"/>
      <c r="UQF93" s="4"/>
      <c r="UQG93" s="4"/>
      <c r="UQH93" s="4"/>
      <c r="UQI93" s="4"/>
      <c r="UQJ93" s="4"/>
      <c r="UQK93" s="4"/>
      <c r="UQL93" s="4"/>
      <c r="UQM93" s="4"/>
      <c r="UQN93" s="4"/>
      <c r="UQO93" s="4"/>
      <c r="UQP93" s="4"/>
      <c r="UQQ93" s="4"/>
      <c r="UQR93" s="4"/>
      <c r="UQS93" s="4"/>
      <c r="UQT93" s="4"/>
      <c r="UQU93" s="4"/>
      <c r="UQV93" s="4"/>
      <c r="UQW93" s="4"/>
      <c r="UQX93" s="4"/>
      <c r="UQY93" s="4"/>
      <c r="UQZ93" s="4"/>
      <c r="URA93" s="4"/>
      <c r="URB93" s="4"/>
      <c r="URC93" s="4"/>
      <c r="URD93" s="4"/>
      <c r="URE93" s="4"/>
      <c r="URF93" s="4"/>
      <c r="URG93" s="4"/>
      <c r="URH93" s="4"/>
      <c r="URI93" s="4"/>
      <c r="URJ93" s="4"/>
      <c r="URK93" s="4"/>
      <c r="URL93" s="4"/>
      <c r="URM93" s="4"/>
      <c r="URN93" s="4"/>
      <c r="URO93" s="4"/>
      <c r="URP93" s="4"/>
      <c r="URQ93" s="4"/>
      <c r="URR93" s="4"/>
      <c r="URS93" s="4"/>
      <c r="URT93" s="4"/>
      <c r="URU93" s="4"/>
      <c r="URV93" s="4"/>
      <c r="URW93" s="4"/>
      <c r="URX93" s="4"/>
      <c r="URY93" s="4"/>
      <c r="URZ93" s="4"/>
      <c r="USA93" s="4"/>
      <c r="USB93" s="4"/>
      <c r="USC93" s="4"/>
      <c r="USD93" s="4"/>
      <c r="USE93" s="4"/>
      <c r="USF93" s="4"/>
      <c r="USG93" s="4"/>
      <c r="USH93" s="4"/>
      <c r="USI93" s="4"/>
      <c r="USJ93" s="4"/>
      <c r="USK93" s="4"/>
      <c r="USL93" s="4"/>
      <c r="USM93" s="4"/>
      <c r="USN93" s="4"/>
      <c r="USO93" s="4"/>
      <c r="USP93" s="4"/>
      <c r="USQ93" s="4"/>
      <c r="USR93" s="4"/>
      <c r="USS93" s="4"/>
      <c r="UST93" s="4"/>
      <c r="USU93" s="4"/>
      <c r="USV93" s="4"/>
      <c r="USW93" s="4"/>
      <c r="USX93" s="4"/>
      <c r="USY93" s="4"/>
      <c r="USZ93" s="4"/>
      <c r="UTA93" s="4"/>
      <c r="UTB93" s="4"/>
      <c r="UTC93" s="4"/>
      <c r="UTD93" s="4"/>
      <c r="UTE93" s="4"/>
      <c r="UTF93" s="4"/>
      <c r="UTG93" s="4"/>
      <c r="UTH93" s="4"/>
      <c r="UTI93" s="4"/>
      <c r="UTJ93" s="4"/>
      <c r="UTK93" s="4"/>
      <c r="UTL93" s="4"/>
      <c r="UTM93" s="4"/>
      <c r="UTN93" s="4"/>
      <c r="UTO93" s="4"/>
      <c r="UTP93" s="4"/>
      <c r="UTQ93" s="4"/>
      <c r="UTR93" s="4"/>
      <c r="UTS93" s="4"/>
      <c r="UTT93" s="4"/>
      <c r="UTU93" s="4"/>
      <c r="UTV93" s="4"/>
      <c r="UTW93" s="4"/>
      <c r="UTX93" s="4"/>
      <c r="UTY93" s="4"/>
      <c r="UTZ93" s="4"/>
      <c r="UUA93" s="4"/>
      <c r="UUB93" s="4"/>
      <c r="UUC93" s="4"/>
      <c r="UUD93" s="4"/>
      <c r="UUE93" s="4"/>
      <c r="UUF93" s="4"/>
      <c r="UUG93" s="4"/>
      <c r="UUH93" s="4"/>
      <c r="UUI93" s="4"/>
      <c r="UUJ93" s="4"/>
      <c r="UUK93" s="4"/>
      <c r="UUL93" s="4"/>
      <c r="UUM93" s="4"/>
      <c r="UUN93" s="4"/>
      <c r="UUO93" s="4"/>
      <c r="UUP93" s="4"/>
      <c r="UUQ93" s="4"/>
      <c r="UUR93" s="4"/>
      <c r="UUS93" s="4"/>
      <c r="UUT93" s="4"/>
      <c r="UUU93" s="4"/>
      <c r="UUV93" s="4"/>
      <c r="UUW93" s="4"/>
      <c r="UUX93" s="4"/>
      <c r="UUY93" s="4"/>
      <c r="UUZ93" s="4"/>
      <c r="UVA93" s="4"/>
      <c r="UVB93" s="4"/>
      <c r="UVC93" s="4"/>
      <c r="UVD93" s="4"/>
      <c r="UVE93" s="4"/>
      <c r="UVF93" s="4"/>
      <c r="UVG93" s="4"/>
      <c r="UVH93" s="4"/>
      <c r="UVI93" s="4"/>
      <c r="UVJ93" s="4"/>
      <c r="UVK93" s="4"/>
      <c r="UVL93" s="4"/>
      <c r="UVM93" s="4"/>
      <c r="UVN93" s="4"/>
      <c r="UVO93" s="4"/>
      <c r="UVP93" s="4"/>
      <c r="UVQ93" s="4"/>
      <c r="UVR93" s="4"/>
      <c r="UVS93" s="4"/>
      <c r="UVT93" s="4"/>
      <c r="UVU93" s="4"/>
      <c r="UVV93" s="4"/>
      <c r="UVW93" s="4"/>
      <c r="UVX93" s="4"/>
      <c r="UVY93" s="4"/>
      <c r="UVZ93" s="4"/>
      <c r="UWA93" s="4"/>
      <c r="UWB93" s="4"/>
      <c r="UWC93" s="4"/>
      <c r="UWD93" s="4"/>
      <c r="UWE93" s="4"/>
      <c r="UWF93" s="4"/>
      <c r="UWG93" s="4"/>
      <c r="UWH93" s="4"/>
      <c r="UWI93" s="4"/>
      <c r="UWJ93" s="4"/>
      <c r="UWK93" s="4"/>
      <c r="UWL93" s="4"/>
      <c r="UWM93" s="4"/>
      <c r="UWN93" s="4"/>
      <c r="UWO93" s="4"/>
      <c r="UWP93" s="4"/>
      <c r="UWQ93" s="4"/>
      <c r="UWR93" s="4"/>
      <c r="UWS93" s="4"/>
      <c r="UWT93" s="4"/>
      <c r="UWU93" s="4"/>
      <c r="UWV93" s="4"/>
      <c r="UWW93" s="4"/>
      <c r="UWX93" s="4"/>
      <c r="UWY93" s="4"/>
      <c r="UWZ93" s="4"/>
      <c r="UXA93" s="4"/>
      <c r="UXB93" s="4"/>
      <c r="UXC93" s="4"/>
      <c r="UXD93" s="4"/>
      <c r="UXE93" s="4"/>
      <c r="UXF93" s="4"/>
      <c r="UXG93" s="4"/>
      <c r="UXH93" s="4"/>
      <c r="UXI93" s="4"/>
      <c r="UXJ93" s="4"/>
      <c r="UXK93" s="4"/>
      <c r="UXL93" s="4"/>
      <c r="UXM93" s="4"/>
      <c r="UXN93" s="4"/>
      <c r="UXO93" s="4"/>
      <c r="UXP93" s="4"/>
      <c r="UXQ93" s="4"/>
      <c r="UXR93" s="4"/>
      <c r="UXS93" s="4"/>
      <c r="UXT93" s="4"/>
      <c r="UXU93" s="4"/>
      <c r="UXV93" s="4"/>
      <c r="UXW93" s="4"/>
      <c r="UXX93" s="4"/>
      <c r="UXY93" s="4"/>
      <c r="UXZ93" s="4"/>
      <c r="UYA93" s="4"/>
      <c r="UYB93" s="4"/>
      <c r="UYC93" s="4"/>
      <c r="UYD93" s="4"/>
      <c r="UYE93" s="4"/>
      <c r="UYF93" s="4"/>
      <c r="UYG93" s="4"/>
      <c r="UYH93" s="4"/>
      <c r="UYI93" s="4"/>
      <c r="UYJ93" s="4"/>
      <c r="UYK93" s="4"/>
      <c r="UYL93" s="4"/>
      <c r="UYM93" s="4"/>
      <c r="UYN93" s="4"/>
      <c r="UYO93" s="4"/>
      <c r="UYP93" s="4"/>
      <c r="UYQ93" s="4"/>
      <c r="UYR93" s="4"/>
      <c r="UYS93" s="4"/>
      <c r="UYT93" s="4"/>
      <c r="UYU93" s="4"/>
      <c r="UYV93" s="4"/>
      <c r="UYW93" s="4"/>
      <c r="UYX93" s="4"/>
      <c r="UYY93" s="4"/>
      <c r="UYZ93" s="4"/>
      <c r="UZA93" s="4"/>
      <c r="UZB93" s="4"/>
      <c r="UZC93" s="4"/>
      <c r="UZD93" s="4"/>
      <c r="UZE93" s="4"/>
      <c r="UZF93" s="4"/>
      <c r="UZG93" s="4"/>
      <c r="UZH93" s="4"/>
      <c r="UZI93" s="4"/>
      <c r="UZJ93" s="4"/>
      <c r="UZK93" s="4"/>
      <c r="UZL93" s="4"/>
      <c r="UZM93" s="4"/>
      <c r="UZN93" s="4"/>
      <c r="UZO93" s="4"/>
      <c r="UZP93" s="4"/>
      <c r="UZQ93" s="4"/>
      <c r="UZR93" s="4"/>
      <c r="UZS93" s="4"/>
      <c r="UZT93" s="4"/>
      <c r="UZU93" s="4"/>
      <c r="UZV93" s="4"/>
      <c r="UZW93" s="4"/>
      <c r="UZX93" s="4"/>
      <c r="UZY93" s="4"/>
      <c r="UZZ93" s="4"/>
      <c r="VAA93" s="4"/>
      <c r="VAB93" s="4"/>
      <c r="VAC93" s="4"/>
      <c r="VAD93" s="4"/>
      <c r="VAE93" s="4"/>
      <c r="VAF93" s="4"/>
      <c r="VAG93" s="4"/>
      <c r="VAH93" s="4"/>
      <c r="VAI93" s="4"/>
      <c r="VAJ93" s="4"/>
      <c r="VAK93" s="4"/>
      <c r="VAL93" s="4"/>
      <c r="VAM93" s="4"/>
      <c r="VAN93" s="4"/>
      <c r="VAO93" s="4"/>
      <c r="VAP93" s="4"/>
      <c r="VAQ93" s="4"/>
      <c r="VAR93" s="4"/>
      <c r="VAS93" s="4"/>
      <c r="VAT93" s="4"/>
      <c r="VAU93" s="4"/>
      <c r="VAV93" s="4"/>
      <c r="VAW93" s="4"/>
      <c r="VAX93" s="4"/>
      <c r="VAY93" s="4"/>
      <c r="VAZ93" s="4"/>
      <c r="VBA93" s="4"/>
      <c r="VBB93" s="4"/>
      <c r="VBC93" s="4"/>
      <c r="VBD93" s="4"/>
      <c r="VBE93" s="4"/>
      <c r="VBF93" s="4"/>
      <c r="VBG93" s="4"/>
      <c r="VBH93" s="4"/>
      <c r="VBI93" s="4"/>
      <c r="VBJ93" s="4"/>
      <c r="VBK93" s="4"/>
      <c r="VBL93" s="4"/>
      <c r="VBM93" s="4"/>
      <c r="VBN93" s="4"/>
      <c r="VBO93" s="4"/>
      <c r="VBP93" s="4"/>
      <c r="VBQ93" s="4"/>
      <c r="VBR93" s="4"/>
      <c r="VBS93" s="4"/>
      <c r="VBT93" s="4"/>
      <c r="VBU93" s="4"/>
      <c r="VBV93" s="4"/>
      <c r="VBW93" s="4"/>
      <c r="VBX93" s="4"/>
      <c r="VBY93" s="4"/>
      <c r="VBZ93" s="4"/>
      <c r="VCA93" s="4"/>
      <c r="VCB93" s="4"/>
      <c r="VCC93" s="4"/>
      <c r="VCD93" s="4"/>
      <c r="VCE93" s="4"/>
      <c r="VCF93" s="4"/>
      <c r="VCG93" s="4"/>
      <c r="VCH93" s="4"/>
      <c r="VCI93" s="4"/>
      <c r="VCJ93" s="4"/>
      <c r="VCK93" s="4"/>
      <c r="VCL93" s="4"/>
      <c r="VCM93" s="4"/>
      <c r="VCN93" s="4"/>
      <c r="VCO93" s="4"/>
      <c r="VCP93" s="4"/>
      <c r="VCQ93" s="4"/>
      <c r="VCR93" s="4"/>
      <c r="VCS93" s="4"/>
      <c r="VCT93" s="4"/>
      <c r="VCU93" s="4"/>
      <c r="VCV93" s="4"/>
      <c r="VCW93" s="4"/>
      <c r="VCX93" s="4"/>
      <c r="VCY93" s="4"/>
      <c r="VCZ93" s="4"/>
      <c r="VDA93" s="4"/>
      <c r="VDB93" s="4"/>
      <c r="VDC93" s="4"/>
      <c r="VDD93" s="4"/>
      <c r="VDE93" s="4"/>
      <c r="VDF93" s="4"/>
      <c r="VDG93" s="4"/>
      <c r="VDH93" s="4"/>
      <c r="VDI93" s="4"/>
      <c r="VDJ93" s="4"/>
      <c r="VDK93" s="4"/>
      <c r="VDL93" s="4"/>
      <c r="VDM93" s="4"/>
      <c r="VDN93" s="4"/>
      <c r="VDO93" s="4"/>
      <c r="VDP93" s="4"/>
      <c r="VDQ93" s="4"/>
      <c r="VDR93" s="4"/>
      <c r="VDS93" s="4"/>
      <c r="VDT93" s="4"/>
      <c r="VDU93" s="4"/>
      <c r="VDV93" s="4"/>
      <c r="VDW93" s="4"/>
      <c r="VDX93" s="4"/>
      <c r="VDY93" s="4"/>
      <c r="VDZ93" s="4"/>
      <c r="VEA93" s="4"/>
      <c r="VEB93" s="4"/>
      <c r="VEC93" s="4"/>
      <c r="VED93" s="4"/>
      <c r="VEE93" s="4"/>
      <c r="VEF93" s="4"/>
      <c r="VEG93" s="4"/>
      <c r="VEH93" s="4"/>
      <c r="VEI93" s="4"/>
      <c r="VEJ93" s="4"/>
      <c r="VEK93" s="4"/>
      <c r="VEL93" s="4"/>
      <c r="VEM93" s="4"/>
      <c r="VEN93" s="4"/>
      <c r="VEO93" s="4"/>
      <c r="VEP93" s="4"/>
      <c r="VEQ93" s="4"/>
      <c r="VER93" s="4"/>
      <c r="VES93" s="4"/>
      <c r="VET93" s="4"/>
      <c r="VEU93" s="4"/>
      <c r="VEV93" s="4"/>
      <c r="VEW93" s="4"/>
      <c r="VEX93" s="4"/>
      <c r="VEY93" s="4"/>
      <c r="VEZ93" s="4"/>
      <c r="VFA93" s="4"/>
      <c r="VFB93" s="4"/>
      <c r="VFC93" s="4"/>
      <c r="VFD93" s="4"/>
      <c r="VFE93" s="4"/>
      <c r="VFF93" s="4"/>
      <c r="VFG93" s="4"/>
      <c r="VFH93" s="4"/>
      <c r="VFI93" s="4"/>
      <c r="VFJ93" s="4"/>
      <c r="VFK93" s="4"/>
      <c r="VFL93" s="4"/>
      <c r="VFM93" s="4"/>
      <c r="VFN93" s="4"/>
      <c r="VFO93" s="4"/>
      <c r="VFP93" s="4"/>
      <c r="VFQ93" s="4"/>
      <c r="VFR93" s="4"/>
      <c r="VFS93" s="4"/>
      <c r="VFT93" s="4"/>
      <c r="VFU93" s="4"/>
      <c r="VFV93" s="4"/>
      <c r="VFW93" s="4"/>
      <c r="VFX93" s="4"/>
      <c r="VFY93" s="4"/>
      <c r="VFZ93" s="4"/>
      <c r="VGA93" s="4"/>
      <c r="VGB93" s="4"/>
      <c r="VGC93" s="4"/>
      <c r="VGD93" s="4"/>
      <c r="VGE93" s="4"/>
      <c r="VGF93" s="4"/>
      <c r="VGG93" s="4"/>
      <c r="VGH93" s="4"/>
      <c r="VGI93" s="4"/>
      <c r="VGJ93" s="4"/>
      <c r="VGK93" s="4"/>
      <c r="VGL93" s="4"/>
      <c r="VGM93" s="4"/>
      <c r="VGN93" s="4"/>
      <c r="VGO93" s="4"/>
      <c r="VGP93" s="4"/>
      <c r="VGQ93" s="4"/>
      <c r="VGR93" s="4"/>
      <c r="VGS93" s="4"/>
      <c r="VGT93" s="4"/>
      <c r="VGU93" s="4"/>
      <c r="VGV93" s="4"/>
      <c r="VGW93" s="4"/>
      <c r="VGX93" s="4"/>
      <c r="VGY93" s="4"/>
      <c r="VGZ93" s="4"/>
      <c r="VHA93" s="4"/>
      <c r="VHB93" s="4"/>
      <c r="VHC93" s="4"/>
      <c r="VHD93" s="4"/>
      <c r="VHE93" s="4"/>
      <c r="VHF93" s="4"/>
      <c r="VHG93" s="4"/>
      <c r="VHH93" s="4"/>
      <c r="VHI93" s="4"/>
      <c r="VHJ93" s="4"/>
      <c r="VHK93" s="4"/>
      <c r="VHL93" s="4"/>
      <c r="VHM93" s="4"/>
      <c r="VHN93" s="4"/>
      <c r="VHO93" s="4"/>
      <c r="VHP93" s="4"/>
      <c r="VHQ93" s="4"/>
      <c r="VHR93" s="4"/>
      <c r="VHS93" s="4"/>
      <c r="VHT93" s="4"/>
      <c r="VHU93" s="4"/>
      <c r="VHV93" s="4"/>
      <c r="VHW93" s="4"/>
      <c r="VHX93" s="4"/>
      <c r="VHY93" s="4"/>
      <c r="VHZ93" s="4"/>
      <c r="VIA93" s="4"/>
      <c r="VIB93" s="4"/>
      <c r="VIC93" s="4"/>
      <c r="VID93" s="4"/>
      <c r="VIE93" s="4"/>
      <c r="VIF93" s="4"/>
      <c r="VIG93" s="4"/>
      <c r="VIH93" s="4"/>
      <c r="VII93" s="4"/>
      <c r="VIJ93" s="4"/>
      <c r="VIK93" s="4"/>
      <c r="VIL93" s="4"/>
      <c r="VIM93" s="4"/>
      <c r="VIN93" s="4"/>
      <c r="VIO93" s="4"/>
      <c r="VIP93" s="4"/>
      <c r="VIQ93" s="4"/>
      <c r="VIR93" s="4"/>
      <c r="VIS93" s="4"/>
      <c r="VIT93" s="4"/>
      <c r="VIU93" s="4"/>
      <c r="VIV93" s="4"/>
      <c r="VIW93" s="4"/>
      <c r="VIX93" s="4"/>
      <c r="VIY93" s="4"/>
      <c r="VIZ93" s="4"/>
      <c r="VJA93" s="4"/>
      <c r="VJB93" s="4"/>
      <c r="VJC93" s="4"/>
      <c r="VJD93" s="4"/>
      <c r="VJE93" s="4"/>
      <c r="VJF93" s="4"/>
      <c r="VJG93" s="4"/>
      <c r="VJH93" s="4"/>
      <c r="VJI93" s="4"/>
      <c r="VJJ93" s="4"/>
      <c r="VJK93" s="4"/>
      <c r="VJL93" s="4"/>
      <c r="VJM93" s="4"/>
      <c r="VJN93" s="4"/>
      <c r="VJO93" s="4"/>
      <c r="VJP93" s="4"/>
      <c r="VJQ93" s="4"/>
      <c r="VJR93" s="4"/>
      <c r="VJS93" s="4"/>
      <c r="VJT93" s="4"/>
      <c r="VJU93" s="4"/>
      <c r="VJV93" s="4"/>
      <c r="VJW93" s="4"/>
      <c r="VJX93" s="4"/>
      <c r="VJY93" s="4"/>
      <c r="VJZ93" s="4"/>
      <c r="VKA93" s="4"/>
      <c r="VKB93" s="4"/>
      <c r="VKC93" s="4"/>
      <c r="VKD93" s="4"/>
      <c r="VKE93" s="4"/>
      <c r="VKF93" s="4"/>
      <c r="VKG93" s="4"/>
      <c r="VKH93" s="4"/>
      <c r="VKI93" s="4"/>
      <c r="VKJ93" s="4"/>
      <c r="VKK93" s="4"/>
      <c r="VKL93" s="4"/>
      <c r="VKM93" s="4"/>
      <c r="VKN93" s="4"/>
      <c r="VKO93" s="4"/>
      <c r="VKP93" s="4"/>
      <c r="VKQ93" s="4"/>
      <c r="VKR93" s="4"/>
      <c r="VKS93" s="4"/>
      <c r="VKT93" s="4"/>
      <c r="VKU93" s="4"/>
      <c r="VKV93" s="4"/>
      <c r="VKW93" s="4"/>
      <c r="VKX93" s="4"/>
      <c r="VKY93" s="4"/>
      <c r="VKZ93" s="4"/>
      <c r="VLA93" s="4"/>
      <c r="VLB93" s="4"/>
      <c r="VLC93" s="4"/>
      <c r="VLD93" s="4"/>
      <c r="VLE93" s="4"/>
      <c r="VLF93" s="4"/>
      <c r="VLG93" s="4"/>
      <c r="VLH93" s="4"/>
      <c r="VLI93" s="4"/>
      <c r="VLJ93" s="4"/>
      <c r="VLK93" s="4"/>
      <c r="VLL93" s="4"/>
      <c r="VLM93" s="4"/>
      <c r="VLN93" s="4"/>
      <c r="VLO93" s="4"/>
      <c r="VLP93" s="4"/>
      <c r="VLQ93" s="4"/>
      <c r="VLR93" s="4"/>
      <c r="VLS93" s="4"/>
      <c r="VLT93" s="4"/>
      <c r="VLU93" s="4"/>
      <c r="VLV93" s="4"/>
      <c r="VLW93" s="4"/>
      <c r="VLX93" s="4"/>
      <c r="VLY93" s="4"/>
      <c r="VLZ93" s="4"/>
      <c r="VMA93" s="4"/>
      <c r="VMB93" s="4"/>
      <c r="VMC93" s="4"/>
      <c r="VMD93" s="4"/>
      <c r="VME93" s="4"/>
      <c r="VMF93" s="4"/>
      <c r="VMG93" s="4"/>
      <c r="VMH93" s="4"/>
      <c r="VMI93" s="4"/>
      <c r="VMJ93" s="4"/>
      <c r="VMK93" s="4"/>
      <c r="VML93" s="4"/>
      <c r="VMM93" s="4"/>
      <c r="VMN93" s="4"/>
      <c r="VMO93" s="4"/>
      <c r="VMP93" s="4"/>
      <c r="VMQ93" s="4"/>
      <c r="VMR93" s="4"/>
      <c r="VMS93" s="4"/>
      <c r="VMT93" s="4"/>
      <c r="VMU93" s="4"/>
      <c r="VMV93" s="4"/>
      <c r="VMW93" s="4"/>
      <c r="VMX93" s="4"/>
      <c r="VMY93" s="4"/>
      <c r="VMZ93" s="4"/>
      <c r="VNA93" s="4"/>
      <c r="VNB93" s="4"/>
      <c r="VNC93" s="4"/>
      <c r="VND93" s="4"/>
      <c r="VNE93" s="4"/>
      <c r="VNF93" s="4"/>
      <c r="VNG93" s="4"/>
      <c r="VNH93" s="4"/>
      <c r="VNI93" s="4"/>
      <c r="VNJ93" s="4"/>
      <c r="VNK93" s="4"/>
      <c r="VNL93" s="4"/>
      <c r="VNM93" s="4"/>
      <c r="VNN93" s="4"/>
      <c r="VNO93" s="4"/>
      <c r="VNP93" s="4"/>
      <c r="VNQ93" s="4"/>
      <c r="VNR93" s="4"/>
      <c r="VNS93" s="4"/>
      <c r="VNT93" s="4"/>
      <c r="VNU93" s="4"/>
      <c r="VNV93" s="4"/>
      <c r="VNW93" s="4"/>
      <c r="VNX93" s="4"/>
      <c r="VNY93" s="4"/>
      <c r="VNZ93" s="4"/>
      <c r="VOA93" s="4"/>
      <c r="VOB93" s="4"/>
      <c r="VOC93" s="4"/>
      <c r="VOD93" s="4"/>
      <c r="VOE93" s="4"/>
      <c r="VOF93" s="4"/>
      <c r="VOG93" s="4"/>
      <c r="VOH93" s="4"/>
      <c r="VOI93" s="4"/>
      <c r="VOJ93" s="4"/>
      <c r="VOK93" s="4"/>
      <c r="VOL93" s="4"/>
      <c r="VOM93" s="4"/>
      <c r="VON93" s="4"/>
      <c r="VOO93" s="4"/>
      <c r="VOP93" s="4"/>
      <c r="VOQ93" s="4"/>
      <c r="VOR93" s="4"/>
      <c r="VOS93" s="4"/>
      <c r="VOT93" s="4"/>
      <c r="VOU93" s="4"/>
      <c r="VOV93" s="4"/>
      <c r="VOW93" s="4"/>
      <c r="VOX93" s="4"/>
      <c r="VOY93" s="4"/>
      <c r="VOZ93" s="4"/>
      <c r="VPA93" s="4"/>
      <c r="VPB93" s="4"/>
      <c r="VPC93" s="4"/>
      <c r="VPD93" s="4"/>
      <c r="VPE93" s="4"/>
      <c r="VPF93" s="4"/>
      <c r="VPG93" s="4"/>
      <c r="VPH93" s="4"/>
      <c r="VPI93" s="4"/>
      <c r="VPJ93" s="4"/>
      <c r="VPK93" s="4"/>
      <c r="VPL93" s="4"/>
      <c r="VPM93" s="4"/>
      <c r="VPN93" s="4"/>
      <c r="VPO93" s="4"/>
      <c r="VPP93" s="4"/>
      <c r="VPQ93" s="4"/>
      <c r="VPR93" s="4"/>
      <c r="VPS93" s="4"/>
      <c r="VPT93" s="4"/>
      <c r="VPU93" s="4"/>
      <c r="VPV93" s="4"/>
      <c r="VPW93" s="4"/>
      <c r="VPX93" s="4"/>
      <c r="VPY93" s="4"/>
      <c r="VPZ93" s="4"/>
      <c r="VQA93" s="4"/>
      <c r="VQB93" s="4"/>
      <c r="VQC93" s="4"/>
      <c r="VQD93" s="4"/>
      <c r="VQE93" s="4"/>
      <c r="VQF93" s="4"/>
      <c r="VQG93" s="4"/>
      <c r="VQH93" s="4"/>
      <c r="VQI93" s="4"/>
      <c r="VQJ93" s="4"/>
      <c r="VQK93" s="4"/>
      <c r="VQL93" s="4"/>
      <c r="VQM93" s="4"/>
      <c r="VQN93" s="4"/>
      <c r="VQO93" s="4"/>
      <c r="VQP93" s="4"/>
      <c r="VQQ93" s="4"/>
      <c r="VQR93" s="4"/>
      <c r="VQS93" s="4"/>
      <c r="VQT93" s="4"/>
      <c r="VQU93" s="4"/>
      <c r="VQV93" s="4"/>
      <c r="VQW93" s="4"/>
      <c r="VQX93" s="4"/>
      <c r="VQY93" s="4"/>
      <c r="VQZ93" s="4"/>
      <c r="VRA93" s="4"/>
      <c r="VRB93" s="4"/>
      <c r="VRC93" s="4"/>
      <c r="VRD93" s="4"/>
      <c r="VRE93" s="4"/>
      <c r="VRF93" s="4"/>
      <c r="VRG93" s="4"/>
      <c r="VRH93" s="4"/>
      <c r="VRI93" s="4"/>
      <c r="VRJ93" s="4"/>
      <c r="VRK93" s="4"/>
      <c r="VRL93" s="4"/>
      <c r="VRM93" s="4"/>
      <c r="VRN93" s="4"/>
      <c r="VRO93" s="4"/>
      <c r="VRP93" s="4"/>
      <c r="VRQ93" s="4"/>
      <c r="VRR93" s="4"/>
      <c r="VRS93" s="4"/>
      <c r="VRT93" s="4"/>
      <c r="VRU93" s="4"/>
      <c r="VRV93" s="4"/>
      <c r="VRW93" s="4"/>
      <c r="VRX93" s="4"/>
      <c r="VRY93" s="4"/>
      <c r="VRZ93" s="4"/>
      <c r="VSA93" s="4"/>
      <c r="VSB93" s="4"/>
      <c r="VSC93" s="4"/>
      <c r="VSD93" s="4"/>
      <c r="VSE93" s="4"/>
      <c r="VSF93" s="4"/>
      <c r="VSG93" s="4"/>
      <c r="VSH93" s="4"/>
      <c r="VSI93" s="4"/>
      <c r="VSJ93" s="4"/>
      <c r="VSK93" s="4"/>
      <c r="VSL93" s="4"/>
      <c r="VSM93" s="4"/>
      <c r="VSN93" s="4"/>
      <c r="VSO93" s="4"/>
      <c r="VSP93" s="4"/>
      <c r="VSQ93" s="4"/>
      <c r="VSR93" s="4"/>
      <c r="VSS93" s="4"/>
      <c r="VST93" s="4"/>
      <c r="VSU93" s="4"/>
      <c r="VSV93" s="4"/>
      <c r="VSW93" s="4"/>
      <c r="VSX93" s="4"/>
      <c r="VSY93" s="4"/>
      <c r="VSZ93" s="4"/>
      <c r="VTA93" s="4"/>
      <c r="VTB93" s="4"/>
      <c r="VTC93" s="4"/>
      <c r="VTD93" s="4"/>
      <c r="VTE93" s="4"/>
      <c r="VTF93" s="4"/>
      <c r="VTG93" s="4"/>
      <c r="VTH93" s="4"/>
      <c r="VTI93" s="4"/>
      <c r="VTJ93" s="4"/>
      <c r="VTK93" s="4"/>
      <c r="VTL93" s="4"/>
      <c r="VTM93" s="4"/>
      <c r="VTN93" s="4"/>
      <c r="VTO93" s="4"/>
      <c r="VTP93" s="4"/>
      <c r="VTQ93" s="4"/>
      <c r="VTR93" s="4"/>
      <c r="VTS93" s="4"/>
      <c r="VTT93" s="4"/>
      <c r="VTU93" s="4"/>
      <c r="VTV93" s="4"/>
      <c r="VTW93" s="4"/>
      <c r="VTX93" s="4"/>
      <c r="VTY93" s="4"/>
      <c r="VTZ93" s="4"/>
      <c r="VUA93" s="4"/>
      <c r="VUB93" s="4"/>
      <c r="VUC93" s="4"/>
      <c r="VUD93" s="4"/>
      <c r="VUE93" s="4"/>
      <c r="VUF93" s="4"/>
      <c r="VUG93" s="4"/>
      <c r="VUH93" s="4"/>
      <c r="VUI93" s="4"/>
      <c r="VUJ93" s="4"/>
      <c r="VUK93" s="4"/>
      <c r="VUL93" s="4"/>
      <c r="VUM93" s="4"/>
      <c r="VUN93" s="4"/>
      <c r="VUO93" s="4"/>
      <c r="VUP93" s="4"/>
      <c r="VUQ93" s="4"/>
      <c r="VUR93" s="4"/>
      <c r="VUS93" s="4"/>
      <c r="VUT93" s="4"/>
      <c r="VUU93" s="4"/>
      <c r="VUV93" s="4"/>
      <c r="VUW93" s="4"/>
      <c r="VUX93" s="4"/>
      <c r="VUY93" s="4"/>
      <c r="VUZ93" s="4"/>
      <c r="VVA93" s="4"/>
      <c r="VVB93" s="4"/>
      <c r="VVC93" s="4"/>
      <c r="VVD93" s="4"/>
      <c r="VVE93" s="4"/>
      <c r="VVF93" s="4"/>
      <c r="VVG93" s="4"/>
      <c r="VVH93" s="4"/>
      <c r="VVI93" s="4"/>
      <c r="VVJ93" s="4"/>
      <c r="VVK93" s="4"/>
      <c r="VVL93" s="4"/>
      <c r="VVM93" s="4"/>
      <c r="VVN93" s="4"/>
      <c r="VVO93" s="4"/>
      <c r="VVP93" s="4"/>
      <c r="VVQ93" s="4"/>
      <c r="VVR93" s="4"/>
      <c r="VVS93" s="4"/>
      <c r="VVT93" s="4"/>
      <c r="VVU93" s="4"/>
      <c r="VVV93" s="4"/>
      <c r="VVW93" s="4"/>
      <c r="VVX93" s="4"/>
      <c r="VVY93" s="4"/>
      <c r="VVZ93" s="4"/>
      <c r="VWA93" s="4"/>
      <c r="VWB93" s="4"/>
      <c r="VWC93" s="4"/>
      <c r="VWD93" s="4"/>
      <c r="VWE93" s="4"/>
      <c r="VWF93" s="4"/>
      <c r="VWG93" s="4"/>
      <c r="VWH93" s="4"/>
      <c r="VWI93" s="4"/>
      <c r="VWJ93" s="4"/>
      <c r="VWK93" s="4"/>
      <c r="VWL93" s="4"/>
      <c r="VWM93" s="4"/>
      <c r="VWN93" s="4"/>
      <c r="VWO93" s="4"/>
      <c r="VWP93" s="4"/>
      <c r="VWQ93" s="4"/>
      <c r="VWR93" s="4"/>
      <c r="VWS93" s="4"/>
      <c r="VWT93" s="4"/>
      <c r="VWU93" s="4"/>
      <c r="VWV93" s="4"/>
      <c r="VWW93" s="4"/>
      <c r="VWX93" s="4"/>
      <c r="VWY93" s="4"/>
      <c r="VWZ93" s="4"/>
      <c r="VXA93" s="4"/>
      <c r="VXB93" s="4"/>
      <c r="VXC93" s="4"/>
      <c r="VXD93" s="4"/>
      <c r="VXE93" s="4"/>
      <c r="VXF93" s="4"/>
      <c r="VXG93" s="4"/>
      <c r="VXH93" s="4"/>
      <c r="VXI93" s="4"/>
      <c r="VXJ93" s="4"/>
      <c r="VXK93" s="4"/>
      <c r="VXL93" s="4"/>
      <c r="VXM93" s="4"/>
      <c r="VXN93" s="4"/>
      <c r="VXO93" s="4"/>
      <c r="VXP93" s="4"/>
      <c r="VXQ93" s="4"/>
      <c r="VXR93" s="4"/>
      <c r="VXS93" s="4"/>
      <c r="VXT93" s="4"/>
      <c r="VXU93" s="4"/>
      <c r="VXV93" s="4"/>
      <c r="VXW93" s="4"/>
      <c r="VXX93" s="4"/>
      <c r="VXY93" s="4"/>
      <c r="VXZ93" s="4"/>
      <c r="VYA93" s="4"/>
      <c r="VYB93" s="4"/>
      <c r="VYC93" s="4"/>
      <c r="VYD93" s="4"/>
      <c r="VYE93" s="4"/>
      <c r="VYF93" s="4"/>
      <c r="VYG93" s="4"/>
      <c r="VYH93" s="4"/>
      <c r="VYI93" s="4"/>
      <c r="VYJ93" s="4"/>
      <c r="VYK93" s="4"/>
      <c r="VYL93" s="4"/>
      <c r="VYM93" s="4"/>
      <c r="VYN93" s="4"/>
      <c r="VYO93" s="4"/>
      <c r="VYP93" s="4"/>
      <c r="VYQ93" s="4"/>
      <c r="VYR93" s="4"/>
      <c r="VYS93" s="4"/>
      <c r="VYT93" s="4"/>
      <c r="VYU93" s="4"/>
      <c r="VYV93" s="4"/>
      <c r="VYW93" s="4"/>
      <c r="VYX93" s="4"/>
      <c r="VYY93" s="4"/>
      <c r="VYZ93" s="4"/>
      <c r="VZA93" s="4"/>
      <c r="VZB93" s="4"/>
      <c r="VZC93" s="4"/>
      <c r="VZD93" s="4"/>
      <c r="VZE93" s="4"/>
      <c r="VZF93" s="4"/>
      <c r="VZG93" s="4"/>
      <c r="VZH93" s="4"/>
      <c r="VZI93" s="4"/>
      <c r="VZJ93" s="4"/>
      <c r="VZK93" s="4"/>
      <c r="VZL93" s="4"/>
      <c r="VZM93" s="4"/>
      <c r="VZN93" s="4"/>
      <c r="VZO93" s="4"/>
      <c r="VZP93" s="4"/>
      <c r="VZQ93" s="4"/>
      <c r="VZR93" s="4"/>
      <c r="VZS93" s="4"/>
      <c r="VZT93" s="4"/>
      <c r="VZU93" s="4"/>
      <c r="VZV93" s="4"/>
      <c r="VZW93" s="4"/>
      <c r="VZX93" s="4"/>
      <c r="VZY93" s="4"/>
      <c r="VZZ93" s="4"/>
      <c r="WAA93" s="4"/>
      <c r="WAB93" s="4"/>
      <c r="WAC93" s="4"/>
      <c r="WAD93" s="4"/>
      <c r="WAE93" s="4"/>
      <c r="WAF93" s="4"/>
      <c r="WAG93" s="4"/>
      <c r="WAH93" s="4"/>
      <c r="WAI93" s="4"/>
      <c r="WAJ93" s="4"/>
      <c r="WAK93" s="4"/>
      <c r="WAL93" s="4"/>
      <c r="WAM93" s="4"/>
      <c r="WAN93" s="4"/>
      <c r="WAO93" s="4"/>
      <c r="WAP93" s="4"/>
      <c r="WAQ93" s="4"/>
      <c r="WAR93" s="4"/>
      <c r="WAS93" s="4"/>
      <c r="WAT93" s="4"/>
      <c r="WAU93" s="4"/>
      <c r="WAV93" s="4"/>
      <c r="WAW93" s="4"/>
      <c r="WAX93" s="4"/>
      <c r="WAY93" s="4"/>
      <c r="WAZ93" s="4"/>
      <c r="WBA93" s="4"/>
      <c r="WBB93" s="4"/>
      <c r="WBC93" s="4"/>
      <c r="WBD93" s="4"/>
      <c r="WBE93" s="4"/>
      <c r="WBF93" s="4"/>
      <c r="WBG93" s="4"/>
      <c r="WBH93" s="4"/>
      <c r="WBI93" s="4"/>
      <c r="WBJ93" s="4"/>
      <c r="WBK93" s="4"/>
      <c r="WBL93" s="4"/>
      <c r="WBM93" s="4"/>
      <c r="WBN93" s="4"/>
      <c r="WBO93" s="4"/>
      <c r="WBP93" s="4"/>
      <c r="WBQ93" s="4"/>
      <c r="WBR93" s="4"/>
      <c r="WBS93" s="4"/>
      <c r="WBT93" s="4"/>
      <c r="WBU93" s="4"/>
      <c r="WBV93" s="4"/>
      <c r="WBW93" s="4"/>
      <c r="WBX93" s="4"/>
      <c r="WBY93" s="4"/>
      <c r="WBZ93" s="4"/>
      <c r="WCA93" s="4"/>
      <c r="WCB93" s="4"/>
      <c r="WCC93" s="4"/>
      <c r="WCD93" s="4"/>
      <c r="WCE93" s="4"/>
      <c r="WCF93" s="4"/>
      <c r="WCG93" s="4"/>
      <c r="WCH93" s="4"/>
      <c r="WCI93" s="4"/>
      <c r="WCJ93" s="4"/>
      <c r="WCK93" s="4"/>
      <c r="WCL93" s="4"/>
      <c r="WCM93" s="4"/>
      <c r="WCN93" s="4"/>
      <c r="WCO93" s="4"/>
      <c r="WCP93" s="4"/>
      <c r="WCQ93" s="4"/>
      <c r="WCR93" s="4"/>
      <c r="WCS93" s="4"/>
      <c r="WCT93" s="4"/>
      <c r="WCU93" s="4"/>
      <c r="WCV93" s="4"/>
      <c r="WCW93" s="4"/>
      <c r="WCX93" s="4"/>
      <c r="WCY93" s="4"/>
      <c r="WCZ93" s="4"/>
      <c r="WDA93" s="4"/>
      <c r="WDB93" s="4"/>
      <c r="WDC93" s="4"/>
      <c r="WDD93" s="4"/>
      <c r="WDE93" s="4"/>
      <c r="WDF93" s="4"/>
      <c r="WDG93" s="4"/>
      <c r="WDH93" s="4"/>
      <c r="WDI93" s="4"/>
      <c r="WDJ93" s="4"/>
      <c r="WDK93" s="4"/>
      <c r="WDL93" s="4"/>
      <c r="WDM93" s="4"/>
      <c r="WDN93" s="4"/>
      <c r="WDO93" s="4"/>
      <c r="WDP93" s="4"/>
      <c r="WDQ93" s="4"/>
      <c r="WDR93" s="4"/>
      <c r="WDS93" s="4"/>
      <c r="WDT93" s="4"/>
      <c r="WDU93" s="4"/>
      <c r="WDV93" s="4"/>
      <c r="WDW93" s="4"/>
      <c r="WDX93" s="4"/>
      <c r="WDY93" s="4"/>
      <c r="WDZ93" s="4"/>
      <c r="WEA93" s="4"/>
      <c r="WEB93" s="4"/>
      <c r="WEC93" s="4"/>
      <c r="WED93" s="4"/>
      <c r="WEE93" s="4"/>
      <c r="WEF93" s="4"/>
      <c r="WEG93" s="4"/>
      <c r="WEH93" s="4"/>
      <c r="WEI93" s="4"/>
      <c r="WEJ93" s="4"/>
      <c r="WEK93" s="4"/>
      <c r="WEL93" s="4"/>
      <c r="WEM93" s="4"/>
      <c r="WEN93" s="4"/>
      <c r="WEO93" s="4"/>
      <c r="WEP93" s="4"/>
      <c r="WEQ93" s="4"/>
      <c r="WER93" s="4"/>
      <c r="WES93" s="4"/>
      <c r="WET93" s="4"/>
      <c r="WEU93" s="4"/>
      <c r="WEV93" s="4"/>
      <c r="WEW93" s="4"/>
      <c r="WEX93" s="4"/>
      <c r="WEY93" s="4"/>
      <c r="WEZ93" s="4"/>
      <c r="WFA93" s="4"/>
      <c r="WFB93" s="4"/>
      <c r="WFC93" s="4"/>
      <c r="WFD93" s="4"/>
      <c r="WFE93" s="4"/>
      <c r="WFF93" s="4"/>
      <c r="WFG93" s="4"/>
      <c r="WFH93" s="4"/>
      <c r="WFI93" s="4"/>
      <c r="WFJ93" s="4"/>
      <c r="WFK93" s="4"/>
      <c r="WFL93" s="4"/>
      <c r="WFM93" s="4"/>
      <c r="WFN93" s="4"/>
      <c r="WFO93" s="4"/>
      <c r="WFP93" s="4"/>
      <c r="WFQ93" s="4"/>
      <c r="WFR93" s="4"/>
      <c r="WFS93" s="4"/>
      <c r="WFT93" s="4"/>
      <c r="WFU93" s="4"/>
      <c r="WFV93" s="4"/>
      <c r="WFW93" s="4"/>
      <c r="WFX93" s="4"/>
      <c r="WFY93" s="4"/>
      <c r="WFZ93" s="4"/>
      <c r="WGA93" s="4"/>
      <c r="WGB93" s="4"/>
      <c r="WGC93" s="4"/>
      <c r="WGD93" s="4"/>
      <c r="WGE93" s="4"/>
      <c r="WGF93" s="4"/>
      <c r="WGG93" s="4"/>
      <c r="WGH93" s="4"/>
      <c r="WGI93" s="4"/>
      <c r="WGJ93" s="4"/>
      <c r="WGK93" s="4"/>
      <c r="WGL93" s="4"/>
      <c r="WGM93" s="4"/>
      <c r="WGN93" s="4"/>
      <c r="WGO93" s="4"/>
      <c r="WGP93" s="4"/>
      <c r="WGQ93" s="4"/>
      <c r="WGR93" s="4"/>
      <c r="WGS93" s="4"/>
      <c r="WGT93" s="4"/>
      <c r="WGU93" s="4"/>
      <c r="WGV93" s="4"/>
      <c r="WGW93" s="4"/>
      <c r="WGX93" s="4"/>
      <c r="WGY93" s="4"/>
      <c r="WGZ93" s="4"/>
      <c r="WHA93" s="4"/>
      <c r="WHB93" s="4"/>
      <c r="WHC93" s="4"/>
      <c r="WHD93" s="4"/>
      <c r="WHE93" s="4"/>
      <c r="WHF93" s="4"/>
      <c r="WHG93" s="4"/>
      <c r="WHH93" s="4"/>
      <c r="WHI93" s="4"/>
      <c r="WHJ93" s="4"/>
      <c r="WHK93" s="4"/>
      <c r="WHL93" s="4"/>
      <c r="WHM93" s="4"/>
      <c r="WHN93" s="4"/>
      <c r="WHO93" s="4"/>
      <c r="WHP93" s="4"/>
      <c r="WHQ93" s="4"/>
      <c r="WHR93" s="4"/>
      <c r="WHS93" s="4"/>
      <c r="WHT93" s="4"/>
      <c r="WHU93" s="4"/>
      <c r="WHV93" s="4"/>
      <c r="WHW93" s="4"/>
      <c r="WHX93" s="4"/>
      <c r="WHY93" s="4"/>
      <c r="WHZ93" s="4"/>
      <c r="WIA93" s="4"/>
      <c r="WIB93" s="4"/>
      <c r="WIC93" s="4"/>
      <c r="WID93" s="4"/>
      <c r="WIE93" s="4"/>
      <c r="WIF93" s="4"/>
      <c r="WIG93" s="4"/>
      <c r="WIH93" s="4"/>
      <c r="WII93" s="4"/>
      <c r="WIJ93" s="4"/>
      <c r="WIK93" s="4"/>
      <c r="WIL93" s="4"/>
      <c r="WIM93" s="4"/>
      <c r="WIN93" s="4"/>
      <c r="WIO93" s="4"/>
      <c r="WIP93" s="4"/>
      <c r="WIQ93" s="4"/>
      <c r="WIR93" s="4"/>
      <c r="WIS93" s="4"/>
      <c r="WIT93" s="4"/>
      <c r="WIU93" s="4"/>
      <c r="WIV93" s="4"/>
      <c r="WIW93" s="4"/>
      <c r="WIX93" s="4"/>
      <c r="WIY93" s="4"/>
      <c r="WIZ93" s="4"/>
      <c r="WJA93" s="4"/>
      <c r="WJB93" s="4"/>
      <c r="WJC93" s="4"/>
      <c r="WJD93" s="4"/>
      <c r="WJE93" s="4"/>
      <c r="WJF93" s="4"/>
      <c r="WJG93" s="4"/>
      <c r="WJH93" s="4"/>
      <c r="WJI93" s="4"/>
      <c r="WJJ93" s="4"/>
      <c r="WJK93" s="4"/>
      <c r="WJL93" s="4"/>
      <c r="WJM93" s="4"/>
      <c r="WJN93" s="4"/>
      <c r="WJO93" s="4"/>
      <c r="WJP93" s="4"/>
      <c r="WJQ93" s="4"/>
      <c r="WJR93" s="4"/>
      <c r="WJS93" s="4"/>
      <c r="WJT93" s="4"/>
      <c r="WJU93" s="4"/>
      <c r="WJV93" s="4"/>
      <c r="WJW93" s="4"/>
      <c r="WJX93" s="4"/>
      <c r="WJY93" s="4"/>
      <c r="WJZ93" s="4"/>
      <c r="WKA93" s="4"/>
      <c r="WKB93" s="4"/>
      <c r="WKC93" s="4"/>
      <c r="WKD93" s="4"/>
      <c r="WKE93" s="4"/>
      <c r="WKF93" s="4"/>
      <c r="WKG93" s="4"/>
      <c r="WKH93" s="4"/>
      <c r="WKI93" s="4"/>
      <c r="WKJ93" s="4"/>
      <c r="WKK93" s="4"/>
      <c r="WKL93" s="4"/>
      <c r="WKM93" s="4"/>
      <c r="WKN93" s="4"/>
      <c r="WKO93" s="4"/>
      <c r="WKP93" s="4"/>
      <c r="WKQ93" s="4"/>
      <c r="WKR93" s="4"/>
      <c r="WKS93" s="4"/>
      <c r="WKT93" s="4"/>
      <c r="WKU93" s="4"/>
      <c r="WKV93" s="4"/>
      <c r="WKW93" s="4"/>
      <c r="WKX93" s="4"/>
      <c r="WKY93" s="4"/>
      <c r="WKZ93" s="4"/>
      <c r="WLA93" s="4"/>
      <c r="WLB93" s="4"/>
      <c r="WLC93" s="4"/>
      <c r="WLD93" s="4"/>
      <c r="WLE93" s="4"/>
      <c r="WLF93" s="4"/>
      <c r="WLG93" s="4"/>
      <c r="WLH93" s="4"/>
      <c r="WLI93" s="4"/>
      <c r="WLJ93" s="4"/>
      <c r="WLK93" s="4"/>
      <c r="WLL93" s="4"/>
      <c r="WLM93" s="4"/>
      <c r="WLN93" s="4"/>
      <c r="WLO93" s="4"/>
      <c r="WLP93" s="4"/>
      <c r="WLQ93" s="4"/>
      <c r="WLR93" s="4"/>
      <c r="WLS93" s="4"/>
      <c r="WLT93" s="4"/>
      <c r="WLU93" s="4"/>
      <c r="WLV93" s="4"/>
      <c r="WLW93" s="4"/>
      <c r="WLX93" s="4"/>
      <c r="WLY93" s="4"/>
      <c r="WLZ93" s="4"/>
      <c r="WMA93" s="4"/>
      <c r="WMB93" s="4"/>
      <c r="WMC93" s="4"/>
      <c r="WMD93" s="4"/>
      <c r="WME93" s="4"/>
      <c r="WMF93" s="4"/>
      <c r="WMG93" s="4"/>
      <c r="WMH93" s="4"/>
      <c r="WMI93" s="4"/>
      <c r="WMJ93" s="4"/>
      <c r="WMK93" s="4"/>
      <c r="WML93" s="4"/>
      <c r="WMM93" s="4"/>
      <c r="WMN93" s="4"/>
      <c r="WMO93" s="4"/>
      <c r="WMP93" s="4"/>
      <c r="WMQ93" s="4"/>
      <c r="WMR93" s="4"/>
      <c r="WMS93" s="4"/>
      <c r="WMT93" s="4"/>
      <c r="WMU93" s="4"/>
      <c r="WMV93" s="4"/>
      <c r="WMW93" s="4"/>
      <c r="WMX93" s="4"/>
      <c r="WMY93" s="4"/>
      <c r="WMZ93" s="4"/>
      <c r="WNA93" s="4"/>
      <c r="WNB93" s="4"/>
      <c r="WNC93" s="4"/>
      <c r="WND93" s="4"/>
      <c r="WNE93" s="4"/>
      <c r="WNF93" s="4"/>
      <c r="WNG93" s="4"/>
      <c r="WNH93" s="4"/>
      <c r="WNI93" s="4"/>
      <c r="WNJ93" s="4"/>
      <c r="WNK93" s="4"/>
      <c r="WNL93" s="4"/>
      <c r="WNM93" s="4"/>
      <c r="WNN93" s="4"/>
      <c r="WNO93" s="4"/>
      <c r="WNP93" s="4"/>
      <c r="WNQ93" s="4"/>
      <c r="WNR93" s="4"/>
      <c r="WNS93" s="4"/>
      <c r="WNT93" s="4"/>
      <c r="WNU93" s="4"/>
      <c r="WNV93" s="4"/>
      <c r="WNW93" s="4"/>
      <c r="WNX93" s="4"/>
      <c r="WNY93" s="4"/>
      <c r="WNZ93" s="4"/>
      <c r="WOA93" s="4"/>
      <c r="WOB93" s="4"/>
      <c r="WOC93" s="4"/>
      <c r="WOD93" s="4"/>
      <c r="WOE93" s="4"/>
      <c r="WOF93" s="4"/>
      <c r="WOG93" s="4"/>
      <c r="WOH93" s="4"/>
      <c r="WOI93" s="4"/>
      <c r="WOJ93" s="4"/>
      <c r="WOK93" s="4"/>
      <c r="WOL93" s="4"/>
      <c r="WOM93" s="4"/>
      <c r="WON93" s="4"/>
      <c r="WOO93" s="4"/>
      <c r="WOP93" s="4"/>
      <c r="WOQ93" s="4"/>
      <c r="WOR93" s="4"/>
      <c r="WOS93" s="4"/>
      <c r="WOT93" s="4"/>
      <c r="WOU93" s="4"/>
      <c r="WOV93" s="4"/>
      <c r="WOW93" s="4"/>
      <c r="WOX93" s="4"/>
      <c r="WOY93" s="4"/>
      <c r="WOZ93" s="4"/>
      <c r="WPA93" s="4"/>
      <c r="WPB93" s="4"/>
      <c r="WPC93" s="4"/>
      <c r="WPD93" s="4"/>
      <c r="WPE93" s="4"/>
      <c r="WPF93" s="4"/>
      <c r="WPG93" s="4"/>
      <c r="WPH93" s="4"/>
      <c r="WPI93" s="4"/>
      <c r="WPJ93" s="4"/>
      <c r="WPK93" s="4"/>
      <c r="WPL93" s="4"/>
      <c r="WPM93" s="4"/>
      <c r="WPN93" s="4"/>
      <c r="WPO93" s="4"/>
      <c r="WPP93" s="4"/>
      <c r="WPQ93" s="4"/>
      <c r="WPR93" s="4"/>
      <c r="WPS93" s="4"/>
      <c r="WPT93" s="4"/>
      <c r="WPU93" s="4"/>
      <c r="WPV93" s="4"/>
      <c r="WPW93" s="4"/>
      <c r="WPX93" s="4"/>
      <c r="WPY93" s="4"/>
      <c r="WPZ93" s="4"/>
      <c r="WQA93" s="4"/>
      <c r="WQB93" s="4"/>
      <c r="WQC93" s="4"/>
      <c r="WQD93" s="4"/>
      <c r="WQE93" s="4"/>
      <c r="WQF93" s="4"/>
      <c r="WQG93" s="4"/>
      <c r="WQH93" s="4"/>
      <c r="WQI93" s="4"/>
      <c r="WQJ93" s="4"/>
      <c r="WQK93" s="4"/>
      <c r="WQL93" s="4"/>
      <c r="WQM93" s="4"/>
      <c r="WQN93" s="4"/>
      <c r="WQO93" s="4"/>
      <c r="WQP93" s="4"/>
      <c r="WQQ93" s="4"/>
      <c r="WQR93" s="4"/>
      <c r="WQS93" s="4"/>
      <c r="WQT93" s="4"/>
      <c r="WQU93" s="4"/>
      <c r="WQV93" s="4"/>
      <c r="WQW93" s="4"/>
      <c r="WQX93" s="4"/>
      <c r="WQY93" s="4"/>
      <c r="WQZ93" s="4"/>
      <c r="WRA93" s="4"/>
      <c r="WRB93" s="4"/>
      <c r="WRC93" s="4"/>
      <c r="WRD93" s="4"/>
      <c r="WRE93" s="4"/>
      <c r="WRF93" s="4"/>
      <c r="WRG93" s="4"/>
      <c r="WRH93" s="4"/>
      <c r="WRI93" s="4"/>
      <c r="WRJ93" s="4"/>
      <c r="WRK93" s="4"/>
      <c r="WRL93" s="4"/>
      <c r="WRM93" s="4"/>
      <c r="WRN93" s="4"/>
      <c r="WRO93" s="4"/>
      <c r="WRP93" s="4"/>
      <c r="WRQ93" s="4"/>
      <c r="WRR93" s="4"/>
      <c r="WRS93" s="4"/>
      <c r="WRT93" s="4"/>
      <c r="WRU93" s="4"/>
      <c r="WRV93" s="4"/>
      <c r="WRW93" s="4"/>
      <c r="WRX93" s="4"/>
      <c r="WRY93" s="4"/>
      <c r="WRZ93" s="4"/>
      <c r="WSA93" s="4"/>
      <c r="WSB93" s="4"/>
      <c r="WSC93" s="4"/>
      <c r="WSD93" s="4"/>
      <c r="WSE93" s="4"/>
      <c r="WSF93" s="4"/>
      <c r="WSG93" s="4"/>
      <c r="WSH93" s="4"/>
      <c r="WSI93" s="4"/>
      <c r="WSJ93" s="4"/>
      <c r="WSK93" s="4"/>
      <c r="WSL93" s="4"/>
      <c r="WSM93" s="4"/>
      <c r="WSN93" s="4"/>
      <c r="WSO93" s="4"/>
      <c r="WSP93" s="4"/>
      <c r="WSQ93" s="4"/>
      <c r="WSR93" s="4"/>
      <c r="WSS93" s="4"/>
      <c r="WST93" s="4"/>
      <c r="WSU93" s="4"/>
      <c r="WSV93" s="4"/>
      <c r="WSW93" s="4"/>
      <c r="WSX93" s="4"/>
      <c r="WSY93" s="4"/>
      <c r="WSZ93" s="4"/>
      <c r="WTA93" s="4"/>
      <c r="WTB93" s="4"/>
      <c r="WTC93" s="4"/>
      <c r="WTD93" s="4"/>
      <c r="WTE93" s="4"/>
      <c r="WTF93" s="4"/>
      <c r="WTG93" s="4"/>
      <c r="WTH93" s="4"/>
      <c r="WTI93" s="4"/>
      <c r="WTJ93" s="4"/>
      <c r="WTK93" s="4"/>
      <c r="WTL93" s="4"/>
      <c r="WTM93" s="4"/>
      <c r="WTN93" s="4"/>
      <c r="WTO93" s="4"/>
      <c r="WTP93" s="4"/>
      <c r="WTQ93" s="4"/>
      <c r="WTR93" s="4"/>
      <c r="WTS93" s="4"/>
      <c r="WTT93" s="4"/>
      <c r="WTU93" s="4"/>
      <c r="WTV93" s="4"/>
      <c r="WTW93" s="4"/>
      <c r="WTX93" s="4"/>
      <c r="WTY93" s="4"/>
      <c r="WTZ93" s="4"/>
      <c r="WUA93" s="4"/>
      <c r="WUB93" s="4"/>
      <c r="WUC93" s="4"/>
      <c r="WUD93" s="4"/>
      <c r="WUE93" s="4"/>
      <c r="WUF93" s="4"/>
      <c r="WUG93" s="4"/>
      <c r="WUH93" s="4"/>
      <c r="WUI93" s="4"/>
      <c r="WUJ93" s="4"/>
      <c r="WUK93" s="4"/>
      <c r="WUL93" s="4"/>
      <c r="WUM93" s="4"/>
      <c r="WUN93" s="4"/>
      <c r="WUO93" s="4"/>
      <c r="WUP93" s="4"/>
      <c r="WUQ93" s="4"/>
      <c r="WUR93" s="4"/>
      <c r="WUS93" s="4"/>
      <c r="WUT93" s="4"/>
      <c r="WUU93" s="4"/>
      <c r="WUV93" s="4"/>
      <c r="WUW93" s="4"/>
      <c r="WUX93" s="4"/>
      <c r="WUY93" s="4"/>
      <c r="WUZ93" s="4"/>
      <c r="WVA93" s="4"/>
      <c r="WVB93" s="4"/>
      <c r="WVC93" s="4"/>
      <c r="WVD93" s="4"/>
      <c r="WVE93" s="4"/>
      <c r="WVF93" s="4"/>
      <c r="WVG93" s="4"/>
      <c r="WVH93" s="4"/>
      <c r="WVI93" s="4"/>
      <c r="WVJ93" s="4"/>
      <c r="WVK93" s="4"/>
      <c r="WVL93" s="4"/>
      <c r="WVM93" s="4"/>
      <c r="WVN93" s="4"/>
      <c r="WVO93" s="4"/>
      <c r="WVP93" s="4"/>
      <c r="WVQ93" s="4"/>
      <c r="WVR93" s="4"/>
      <c r="WVS93" s="4"/>
      <c r="WVT93" s="4"/>
      <c r="WVU93" s="4"/>
      <c r="WVV93" s="4"/>
      <c r="WVW93" s="4"/>
      <c r="WVX93" s="4"/>
      <c r="WVY93" s="4"/>
      <c r="WVZ93" s="4"/>
      <c r="WWA93" s="4"/>
      <c r="WWB93" s="4"/>
      <c r="WWC93" s="4"/>
      <c r="WWD93" s="4"/>
      <c r="WWE93" s="4"/>
      <c r="WWF93" s="4"/>
      <c r="WWG93" s="4"/>
      <c r="WWH93" s="4"/>
      <c r="WWI93" s="4"/>
      <c r="WWJ93" s="4"/>
      <c r="WWK93" s="4"/>
      <c r="WWL93" s="4"/>
      <c r="WWM93" s="4"/>
      <c r="WWN93" s="4"/>
      <c r="WWO93" s="4"/>
      <c r="WWP93" s="4"/>
      <c r="WWQ93" s="4"/>
      <c r="WWR93" s="4"/>
      <c r="WWS93" s="4"/>
      <c r="WWT93" s="4"/>
      <c r="WWU93" s="4"/>
      <c r="WWV93" s="4"/>
      <c r="WWW93" s="4"/>
      <c r="WWX93" s="4"/>
      <c r="WWY93" s="4"/>
      <c r="WWZ93" s="4"/>
      <c r="WXA93" s="4"/>
      <c r="WXB93" s="4"/>
      <c r="WXC93" s="4"/>
      <c r="WXD93" s="4"/>
      <c r="WXE93" s="4"/>
      <c r="WXF93" s="4"/>
      <c r="WXG93" s="4"/>
      <c r="WXH93" s="4"/>
      <c r="WXI93" s="4"/>
      <c r="WXJ93" s="4"/>
      <c r="WXK93" s="4"/>
      <c r="WXL93" s="4"/>
      <c r="WXM93" s="4"/>
      <c r="WXN93" s="4"/>
      <c r="WXO93" s="4"/>
      <c r="WXP93" s="4"/>
      <c r="WXQ93" s="4"/>
      <c r="WXR93" s="4"/>
      <c r="WXS93" s="4"/>
      <c r="WXT93" s="4"/>
      <c r="WXU93" s="4"/>
      <c r="WXV93" s="4"/>
      <c r="WXW93" s="4"/>
      <c r="WXX93" s="4"/>
      <c r="WXY93" s="4"/>
      <c r="WXZ93" s="4"/>
      <c r="WYA93" s="4"/>
      <c r="WYB93" s="4"/>
      <c r="WYC93" s="4"/>
      <c r="WYD93" s="4"/>
      <c r="WYE93" s="4"/>
      <c r="WYF93" s="4"/>
      <c r="WYG93" s="4"/>
      <c r="WYH93" s="4"/>
      <c r="WYI93" s="4"/>
      <c r="WYJ93" s="4"/>
      <c r="WYK93" s="4"/>
      <c r="WYL93" s="4"/>
      <c r="WYM93" s="4"/>
      <c r="WYN93" s="4"/>
      <c r="WYO93" s="4"/>
      <c r="WYP93" s="4"/>
      <c r="WYQ93" s="4"/>
      <c r="WYR93" s="4"/>
      <c r="WYS93" s="4"/>
      <c r="WYT93" s="4"/>
      <c r="WYU93" s="4"/>
      <c r="WYV93" s="4"/>
      <c r="WYW93" s="4"/>
      <c r="WYX93" s="4"/>
      <c r="WYY93" s="4"/>
      <c r="WYZ93" s="4"/>
      <c r="WZA93" s="4"/>
      <c r="WZB93" s="4"/>
      <c r="WZC93" s="4"/>
      <c r="WZD93" s="4"/>
      <c r="WZE93" s="4"/>
      <c r="WZF93" s="4"/>
      <c r="WZG93" s="4"/>
      <c r="WZH93" s="4"/>
      <c r="WZI93" s="4"/>
      <c r="WZJ93" s="4"/>
      <c r="WZK93" s="4"/>
      <c r="WZL93" s="4"/>
      <c r="WZM93" s="4"/>
      <c r="WZN93" s="4"/>
      <c r="WZO93" s="4"/>
      <c r="WZP93" s="4"/>
      <c r="WZQ93" s="4"/>
      <c r="WZR93" s="4"/>
      <c r="WZS93" s="4"/>
      <c r="WZT93" s="4"/>
      <c r="WZU93" s="4"/>
      <c r="WZV93" s="4"/>
      <c r="WZW93" s="4"/>
      <c r="WZX93" s="4"/>
      <c r="WZY93" s="4"/>
      <c r="WZZ93" s="4"/>
      <c r="XAA93" s="4"/>
      <c r="XAB93" s="4"/>
      <c r="XAC93" s="4"/>
      <c r="XAD93" s="4"/>
      <c r="XAE93" s="4"/>
      <c r="XAF93" s="4"/>
      <c r="XAG93" s="4"/>
      <c r="XAH93" s="4"/>
      <c r="XAI93" s="4"/>
      <c r="XAJ93" s="4"/>
      <c r="XAK93" s="4"/>
      <c r="XAL93" s="4"/>
      <c r="XAM93" s="4"/>
      <c r="XAN93" s="4"/>
      <c r="XAO93" s="4"/>
      <c r="XAP93" s="4"/>
      <c r="XAQ93" s="4"/>
      <c r="XAR93" s="4"/>
      <c r="XAS93" s="4"/>
      <c r="XAT93" s="4"/>
      <c r="XAU93" s="4"/>
      <c r="XAV93" s="4"/>
      <c r="XAW93" s="4"/>
      <c r="XAX93" s="4"/>
      <c r="XAY93" s="4"/>
      <c r="XAZ93" s="4"/>
      <c r="XBA93" s="4"/>
      <c r="XBB93" s="4"/>
      <c r="XBC93" s="4"/>
      <c r="XBD93" s="4"/>
      <c r="XBE93" s="4"/>
      <c r="XBF93" s="4"/>
      <c r="XBG93" s="4"/>
      <c r="XBH93" s="4"/>
      <c r="XBI93" s="4"/>
      <c r="XBJ93" s="4"/>
      <c r="XBK93" s="4"/>
      <c r="XBL93" s="4"/>
      <c r="XBM93" s="4"/>
      <c r="XBN93" s="4"/>
      <c r="XBO93" s="4"/>
      <c r="XBP93" s="4"/>
      <c r="XBQ93" s="4"/>
      <c r="XBR93" s="4"/>
      <c r="XBS93" s="4"/>
      <c r="XBT93" s="4"/>
      <c r="XBU93" s="4"/>
      <c r="XBV93" s="4"/>
      <c r="XBW93" s="4"/>
      <c r="XBX93" s="4"/>
      <c r="XBY93" s="4"/>
      <c r="XBZ93" s="4"/>
      <c r="XCA93" s="4"/>
      <c r="XCB93" s="4"/>
      <c r="XCC93" s="4"/>
      <c r="XCD93" s="4"/>
      <c r="XCE93" s="4"/>
      <c r="XCF93" s="4"/>
      <c r="XCG93" s="4"/>
      <c r="XCH93" s="4"/>
      <c r="XCI93" s="4"/>
      <c r="XCJ93" s="4"/>
      <c r="XCK93" s="4"/>
      <c r="XCL93" s="4"/>
      <c r="XCM93" s="4"/>
      <c r="XCN93" s="4"/>
      <c r="XCO93" s="4"/>
      <c r="XCP93" s="4"/>
      <c r="XCQ93" s="4"/>
      <c r="XCR93" s="4"/>
      <c r="XCS93" s="4"/>
      <c r="XCT93" s="4"/>
      <c r="XCU93" s="4"/>
      <c r="XCV93" s="4"/>
      <c r="XCW93" s="4"/>
      <c r="XCX93" s="4"/>
      <c r="XCY93" s="4"/>
      <c r="XCZ93" s="4"/>
      <c r="XDA93" s="4"/>
      <c r="XDB93" s="4"/>
      <c r="XDC93" s="4"/>
      <c r="XDD93" s="4"/>
      <c r="XDE93" s="4"/>
      <c r="XDF93" s="4"/>
      <c r="XDG93" s="4"/>
      <c r="XDH93" s="4"/>
      <c r="XDI93" s="4"/>
      <c r="XDJ93" s="4"/>
      <c r="XDK93" s="4"/>
      <c r="XDL93" s="4"/>
      <c r="XDM93" s="4"/>
      <c r="XDN93" s="4"/>
      <c r="XDO93" s="4"/>
      <c r="XDP93" s="4"/>
      <c r="XDQ93" s="4"/>
      <c r="XDR93" s="4"/>
      <c r="XDS93" s="4"/>
      <c r="XDT93" s="4"/>
      <c r="XDU93" s="4"/>
      <c r="XDV93" s="4"/>
      <c r="XDW93" s="4"/>
      <c r="XDX93" s="4"/>
      <c r="XDY93" s="4"/>
      <c r="XDZ93" s="4"/>
      <c r="XEA93" s="4"/>
      <c r="XEB93" s="4"/>
      <c r="XEC93" s="4"/>
      <c r="XED93" s="4"/>
      <c r="XEE93" s="4"/>
      <c r="XEF93" s="4"/>
      <c r="XEG93" s="4"/>
      <c r="XEH93" s="4"/>
      <c r="XEI93" s="4"/>
      <c r="XEJ93" s="4"/>
      <c r="XEK93" s="4"/>
    </row>
    <row r="94" spans="1:16365" s="29" customFormat="1" ht="13.5" customHeight="1" x14ac:dyDescent="0.25">
      <c r="A94" s="483" t="s">
        <v>172</v>
      </c>
      <c r="B94" s="483" t="s">
        <v>193</v>
      </c>
      <c r="C94" s="483" t="s">
        <v>272</v>
      </c>
      <c r="D94" s="483" t="s">
        <v>281</v>
      </c>
      <c r="E94" s="483" t="s">
        <v>183</v>
      </c>
      <c r="F94" s="483" t="s">
        <v>177</v>
      </c>
      <c r="G94" s="483" t="s">
        <v>178</v>
      </c>
      <c r="H94" s="483" t="s">
        <v>305</v>
      </c>
      <c r="I94" s="484" t="s">
        <v>593</v>
      </c>
      <c r="J94" s="490"/>
      <c r="K94" s="490" t="s">
        <v>306</v>
      </c>
      <c r="L94" s="3"/>
      <c r="M94" s="205" t="s">
        <v>250</v>
      </c>
      <c r="N94" s="44">
        <f t="shared" si="2"/>
        <v>0</v>
      </c>
      <c r="O94" s="4"/>
      <c r="P94" s="4"/>
      <c r="Q94" s="4"/>
      <c r="R94" s="44"/>
      <c r="S94" s="241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  <c r="AMK94" s="4"/>
      <c r="AML94" s="4"/>
      <c r="AMM94" s="4"/>
      <c r="AMN94" s="4"/>
      <c r="AMO94" s="4"/>
      <c r="AMP94" s="4"/>
      <c r="AMQ94" s="4"/>
      <c r="AMR94" s="4"/>
      <c r="AMS94" s="4"/>
      <c r="AMT94" s="4"/>
      <c r="AMU94" s="4"/>
      <c r="AMV94" s="4"/>
      <c r="AMW94" s="4"/>
      <c r="AMX94" s="4"/>
      <c r="AMY94" s="4"/>
      <c r="AMZ94" s="4"/>
      <c r="ANA94" s="4"/>
      <c r="ANB94" s="4"/>
      <c r="ANC94" s="4"/>
      <c r="AND94" s="4"/>
      <c r="ANE94" s="4"/>
      <c r="ANF94" s="4"/>
      <c r="ANG94" s="4"/>
      <c r="ANH94" s="4"/>
      <c r="ANI94" s="4"/>
      <c r="ANJ94" s="4"/>
      <c r="ANK94" s="4"/>
      <c r="ANL94" s="4"/>
      <c r="ANM94" s="4"/>
      <c r="ANN94" s="4"/>
      <c r="ANO94" s="4"/>
      <c r="ANP94" s="4"/>
      <c r="ANQ94" s="4"/>
      <c r="ANR94" s="4"/>
      <c r="ANS94" s="4"/>
      <c r="ANT94" s="4"/>
      <c r="ANU94" s="4"/>
      <c r="ANV94" s="4"/>
      <c r="ANW94" s="4"/>
      <c r="ANX94" s="4"/>
      <c r="ANY94" s="4"/>
      <c r="ANZ94" s="4"/>
      <c r="AOA94" s="4"/>
      <c r="AOB94" s="4"/>
      <c r="AOC94" s="4"/>
      <c r="AOD94" s="4"/>
      <c r="AOE94" s="4"/>
      <c r="AOF94" s="4"/>
      <c r="AOG94" s="4"/>
      <c r="AOH94" s="4"/>
      <c r="AOI94" s="4"/>
      <c r="AOJ94" s="4"/>
      <c r="AOK94" s="4"/>
      <c r="AOL94" s="4"/>
      <c r="AOM94" s="4"/>
      <c r="AON94" s="4"/>
      <c r="AOO94" s="4"/>
      <c r="AOP94" s="4"/>
      <c r="AOQ94" s="4"/>
      <c r="AOR94" s="4"/>
      <c r="AOS94" s="4"/>
      <c r="AOT94" s="4"/>
      <c r="AOU94" s="4"/>
      <c r="AOV94" s="4"/>
      <c r="AOW94" s="4"/>
      <c r="AOX94" s="4"/>
      <c r="AOY94" s="4"/>
      <c r="AOZ94" s="4"/>
      <c r="APA94" s="4"/>
      <c r="APB94" s="4"/>
      <c r="APC94" s="4"/>
      <c r="APD94" s="4"/>
      <c r="APE94" s="4"/>
      <c r="APF94" s="4"/>
      <c r="APG94" s="4"/>
      <c r="APH94" s="4"/>
      <c r="API94" s="4"/>
      <c r="APJ94" s="4"/>
      <c r="APK94" s="4"/>
      <c r="APL94" s="4"/>
      <c r="APM94" s="4"/>
      <c r="APN94" s="4"/>
      <c r="APO94" s="4"/>
      <c r="APP94" s="4"/>
      <c r="APQ94" s="4"/>
      <c r="APR94" s="4"/>
      <c r="APS94" s="4"/>
      <c r="APT94" s="4"/>
      <c r="APU94" s="4"/>
      <c r="APV94" s="4"/>
      <c r="APW94" s="4"/>
      <c r="APX94" s="4"/>
      <c r="APY94" s="4"/>
      <c r="APZ94" s="4"/>
      <c r="AQA94" s="4"/>
      <c r="AQB94" s="4"/>
      <c r="AQC94" s="4"/>
      <c r="AQD94" s="4"/>
      <c r="AQE94" s="4"/>
      <c r="AQF94" s="4"/>
      <c r="AQG94" s="4"/>
      <c r="AQH94" s="4"/>
      <c r="AQI94" s="4"/>
      <c r="AQJ94" s="4"/>
      <c r="AQK94" s="4"/>
      <c r="AQL94" s="4"/>
      <c r="AQM94" s="4"/>
      <c r="AQN94" s="4"/>
      <c r="AQO94" s="4"/>
      <c r="AQP94" s="4"/>
      <c r="AQQ94" s="4"/>
      <c r="AQR94" s="4"/>
      <c r="AQS94" s="4"/>
      <c r="AQT94" s="4"/>
      <c r="AQU94" s="4"/>
      <c r="AQV94" s="4"/>
      <c r="AQW94" s="4"/>
      <c r="AQX94" s="4"/>
      <c r="AQY94" s="4"/>
      <c r="AQZ94" s="4"/>
      <c r="ARA94" s="4"/>
      <c r="ARB94" s="4"/>
      <c r="ARC94" s="4"/>
      <c r="ARD94" s="4"/>
      <c r="ARE94" s="4"/>
      <c r="ARF94" s="4"/>
      <c r="ARG94" s="4"/>
      <c r="ARH94" s="4"/>
      <c r="ARI94" s="4"/>
      <c r="ARJ94" s="4"/>
      <c r="ARK94" s="4"/>
      <c r="ARL94" s="4"/>
      <c r="ARM94" s="4"/>
      <c r="ARN94" s="4"/>
      <c r="ARO94" s="4"/>
      <c r="ARP94" s="4"/>
      <c r="ARQ94" s="4"/>
      <c r="ARR94" s="4"/>
      <c r="ARS94" s="4"/>
      <c r="ART94" s="4"/>
      <c r="ARU94" s="4"/>
      <c r="ARV94" s="4"/>
      <c r="ARW94" s="4"/>
      <c r="ARX94" s="4"/>
      <c r="ARY94" s="4"/>
      <c r="ARZ94" s="4"/>
      <c r="ASA94" s="4"/>
      <c r="ASB94" s="4"/>
      <c r="ASC94" s="4"/>
      <c r="ASD94" s="4"/>
      <c r="ASE94" s="4"/>
      <c r="ASF94" s="4"/>
      <c r="ASG94" s="4"/>
      <c r="ASH94" s="4"/>
      <c r="ASI94" s="4"/>
      <c r="ASJ94" s="4"/>
      <c r="ASK94" s="4"/>
      <c r="ASL94" s="4"/>
      <c r="ASM94" s="4"/>
      <c r="ASN94" s="4"/>
      <c r="ASO94" s="4"/>
      <c r="ASP94" s="4"/>
      <c r="ASQ94" s="4"/>
      <c r="ASR94" s="4"/>
      <c r="ASS94" s="4"/>
      <c r="AST94" s="4"/>
      <c r="ASU94" s="4"/>
      <c r="ASV94" s="4"/>
      <c r="ASW94" s="4"/>
      <c r="ASX94" s="4"/>
      <c r="ASY94" s="4"/>
      <c r="ASZ94" s="4"/>
      <c r="ATA94" s="4"/>
      <c r="ATB94" s="4"/>
      <c r="ATC94" s="4"/>
      <c r="ATD94" s="4"/>
      <c r="ATE94" s="4"/>
      <c r="ATF94" s="4"/>
      <c r="ATG94" s="4"/>
      <c r="ATH94" s="4"/>
      <c r="ATI94" s="4"/>
      <c r="ATJ94" s="4"/>
      <c r="ATK94" s="4"/>
      <c r="ATL94" s="4"/>
      <c r="ATM94" s="4"/>
      <c r="ATN94" s="4"/>
      <c r="ATO94" s="4"/>
      <c r="ATP94" s="4"/>
      <c r="ATQ94" s="4"/>
      <c r="ATR94" s="4"/>
      <c r="ATS94" s="4"/>
      <c r="ATT94" s="4"/>
      <c r="ATU94" s="4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F94" s="4"/>
      <c r="AUG94" s="4"/>
      <c r="AUH94" s="4"/>
      <c r="AUI94" s="4"/>
      <c r="AUJ94" s="4"/>
      <c r="AUK94" s="4"/>
      <c r="AUL94" s="4"/>
      <c r="AUM94" s="4"/>
      <c r="AUN94" s="4"/>
      <c r="AUO94" s="4"/>
      <c r="AUP94" s="4"/>
      <c r="AUQ94" s="4"/>
      <c r="AUR94" s="4"/>
      <c r="AUS94" s="4"/>
      <c r="AUT94" s="4"/>
      <c r="AUU94" s="4"/>
      <c r="AUV94" s="4"/>
      <c r="AUW94" s="4"/>
      <c r="AUX94" s="4"/>
      <c r="AUY94" s="4"/>
      <c r="AUZ94" s="4"/>
      <c r="AVA94" s="4"/>
      <c r="AVB94" s="4"/>
      <c r="AVC94" s="4"/>
      <c r="AVD94" s="4"/>
      <c r="AVE94" s="4"/>
      <c r="AVF94" s="4"/>
      <c r="AVG94" s="4"/>
      <c r="AVH94" s="4"/>
      <c r="AVI94" s="4"/>
      <c r="AVJ94" s="4"/>
      <c r="AVK94" s="4"/>
      <c r="AVL94" s="4"/>
      <c r="AVM94" s="4"/>
      <c r="AVN94" s="4"/>
      <c r="AVO94" s="4"/>
      <c r="AVP94" s="4"/>
      <c r="AVQ94" s="4"/>
      <c r="AVR94" s="4"/>
      <c r="AVS94" s="4"/>
      <c r="AVT94" s="4"/>
      <c r="AVU94" s="4"/>
      <c r="AVV94" s="4"/>
      <c r="AVW94" s="4"/>
      <c r="AVX94" s="4"/>
      <c r="AVY94" s="4"/>
      <c r="AVZ94" s="4"/>
      <c r="AWA94" s="4"/>
      <c r="AWB94" s="4"/>
      <c r="AWC94" s="4"/>
      <c r="AWD94" s="4"/>
      <c r="AWE94" s="4"/>
      <c r="AWF94" s="4"/>
      <c r="AWG94" s="4"/>
      <c r="AWH94" s="4"/>
      <c r="AWI94" s="4"/>
      <c r="AWJ94" s="4"/>
      <c r="AWK94" s="4"/>
      <c r="AWL94" s="4"/>
      <c r="AWM94" s="4"/>
      <c r="AWN94" s="4"/>
      <c r="AWO94" s="4"/>
      <c r="AWP94" s="4"/>
      <c r="AWQ94" s="4"/>
      <c r="AWR94" s="4"/>
      <c r="AWS94" s="4"/>
      <c r="AWT94" s="4"/>
      <c r="AWU94" s="4"/>
      <c r="AWV94" s="4"/>
      <c r="AWW94" s="4"/>
      <c r="AWX94" s="4"/>
      <c r="AWY94" s="4"/>
      <c r="AWZ94" s="4"/>
      <c r="AXA94" s="4"/>
      <c r="AXB94" s="4"/>
      <c r="AXC94" s="4"/>
      <c r="AXD94" s="4"/>
      <c r="AXE94" s="4"/>
      <c r="AXF94" s="4"/>
      <c r="AXG94" s="4"/>
      <c r="AXH94" s="4"/>
      <c r="AXI94" s="4"/>
      <c r="AXJ94" s="4"/>
      <c r="AXK94" s="4"/>
      <c r="AXL94" s="4"/>
      <c r="AXM94" s="4"/>
      <c r="AXN94" s="4"/>
      <c r="AXO94" s="4"/>
      <c r="AXP94" s="4"/>
      <c r="AXQ94" s="4"/>
      <c r="AXR94" s="4"/>
      <c r="AXS94" s="4"/>
      <c r="AXT94" s="4"/>
      <c r="AXU94" s="4"/>
      <c r="AXV94" s="4"/>
      <c r="AXW94" s="4"/>
      <c r="AXX94" s="4"/>
      <c r="AXY94" s="4"/>
      <c r="AXZ94" s="4"/>
      <c r="AYA94" s="4"/>
      <c r="AYB94" s="4"/>
      <c r="AYC94" s="4"/>
      <c r="AYD94" s="4"/>
      <c r="AYE94" s="4"/>
      <c r="AYF94" s="4"/>
      <c r="AYG94" s="4"/>
      <c r="AYH94" s="4"/>
      <c r="AYI94" s="4"/>
      <c r="AYJ94" s="4"/>
      <c r="AYK94" s="4"/>
      <c r="AYL94" s="4"/>
      <c r="AYM94" s="4"/>
      <c r="AYN94" s="4"/>
      <c r="AYO94" s="4"/>
      <c r="AYP94" s="4"/>
      <c r="AYQ94" s="4"/>
      <c r="AYR94" s="4"/>
      <c r="AYS94" s="4"/>
      <c r="AYT94" s="4"/>
      <c r="AYU94" s="4"/>
      <c r="AYV94" s="4"/>
      <c r="AYW94" s="4"/>
      <c r="AYX94" s="4"/>
      <c r="AYY94" s="4"/>
      <c r="AYZ94" s="4"/>
      <c r="AZA94" s="4"/>
      <c r="AZB94" s="4"/>
      <c r="AZC94" s="4"/>
      <c r="AZD94" s="4"/>
      <c r="AZE94" s="4"/>
      <c r="AZF94" s="4"/>
      <c r="AZG94" s="4"/>
      <c r="AZH94" s="4"/>
      <c r="AZI94" s="4"/>
      <c r="AZJ94" s="4"/>
      <c r="AZK94" s="4"/>
      <c r="AZL94" s="4"/>
      <c r="AZM94" s="4"/>
      <c r="AZN94" s="4"/>
      <c r="AZO94" s="4"/>
      <c r="AZP94" s="4"/>
      <c r="AZQ94" s="4"/>
      <c r="AZR94" s="4"/>
      <c r="AZS94" s="4"/>
      <c r="AZT94" s="4"/>
      <c r="AZU94" s="4"/>
      <c r="AZV94" s="4"/>
      <c r="AZW94" s="4"/>
      <c r="AZX94" s="4"/>
      <c r="AZY94" s="4"/>
      <c r="AZZ94" s="4"/>
      <c r="BAA94" s="4"/>
      <c r="BAB94" s="4"/>
      <c r="BAC94" s="4"/>
      <c r="BAD94" s="4"/>
      <c r="BAE94" s="4"/>
      <c r="BAF94" s="4"/>
      <c r="BAG94" s="4"/>
      <c r="BAH94" s="4"/>
      <c r="BAI94" s="4"/>
      <c r="BAJ94" s="4"/>
      <c r="BAK94" s="4"/>
      <c r="BAL94" s="4"/>
      <c r="BAM94" s="4"/>
      <c r="BAN94" s="4"/>
      <c r="BAO94" s="4"/>
      <c r="BAP94" s="4"/>
      <c r="BAQ94" s="4"/>
      <c r="BAR94" s="4"/>
      <c r="BAS94" s="4"/>
      <c r="BAT94" s="4"/>
      <c r="BAU94" s="4"/>
      <c r="BAV94" s="4"/>
      <c r="BAW94" s="4"/>
      <c r="BAX94" s="4"/>
      <c r="BAY94" s="4"/>
      <c r="BAZ94" s="4"/>
      <c r="BBA94" s="4"/>
      <c r="BBB94" s="4"/>
      <c r="BBC94" s="4"/>
      <c r="BBD94" s="4"/>
      <c r="BBE94" s="4"/>
      <c r="BBF94" s="4"/>
      <c r="BBG94" s="4"/>
      <c r="BBH94" s="4"/>
      <c r="BBI94" s="4"/>
      <c r="BBJ94" s="4"/>
      <c r="BBK94" s="4"/>
      <c r="BBL94" s="4"/>
      <c r="BBM94" s="4"/>
      <c r="BBN94" s="4"/>
      <c r="BBO94" s="4"/>
      <c r="BBP94" s="4"/>
      <c r="BBQ94" s="4"/>
      <c r="BBR94" s="4"/>
      <c r="BBS94" s="4"/>
      <c r="BBT94" s="4"/>
      <c r="BBU94" s="4"/>
      <c r="BBV94" s="4"/>
      <c r="BBW94" s="4"/>
      <c r="BBX94" s="4"/>
      <c r="BBY94" s="4"/>
      <c r="BBZ94" s="4"/>
      <c r="BCA94" s="4"/>
      <c r="BCB94" s="4"/>
      <c r="BCC94" s="4"/>
      <c r="BCD94" s="4"/>
      <c r="BCE94" s="4"/>
      <c r="BCF94" s="4"/>
      <c r="BCG94" s="4"/>
      <c r="BCH94" s="4"/>
      <c r="BCI94" s="4"/>
      <c r="BCJ94" s="4"/>
      <c r="BCK94" s="4"/>
      <c r="BCL94" s="4"/>
      <c r="BCM94" s="4"/>
      <c r="BCN94" s="4"/>
      <c r="BCO94" s="4"/>
      <c r="BCP94" s="4"/>
      <c r="BCQ94" s="4"/>
      <c r="BCR94" s="4"/>
      <c r="BCS94" s="4"/>
      <c r="BCT94" s="4"/>
      <c r="BCU94" s="4"/>
      <c r="BCV94" s="4"/>
      <c r="BCW94" s="4"/>
      <c r="BCX94" s="4"/>
      <c r="BCY94" s="4"/>
      <c r="BCZ94" s="4"/>
      <c r="BDA94" s="4"/>
      <c r="BDB94" s="4"/>
      <c r="BDC94" s="4"/>
      <c r="BDD94" s="4"/>
      <c r="BDE94" s="4"/>
      <c r="BDF94" s="4"/>
      <c r="BDG94" s="4"/>
      <c r="BDH94" s="4"/>
      <c r="BDI94" s="4"/>
      <c r="BDJ94" s="4"/>
      <c r="BDK94" s="4"/>
      <c r="BDL94" s="4"/>
      <c r="BDM94" s="4"/>
      <c r="BDN94" s="4"/>
      <c r="BDO94" s="4"/>
      <c r="BDP94" s="4"/>
      <c r="BDQ94" s="4"/>
      <c r="BDR94" s="4"/>
      <c r="BDS94" s="4"/>
      <c r="BDT94" s="4"/>
      <c r="BDU94" s="4"/>
      <c r="BDV94" s="4"/>
      <c r="BDW94" s="4"/>
      <c r="BDX94" s="4"/>
      <c r="BDY94" s="4"/>
      <c r="BDZ94" s="4"/>
      <c r="BEA94" s="4"/>
      <c r="BEB94" s="4"/>
      <c r="BEC94" s="4"/>
      <c r="BED94" s="4"/>
      <c r="BEE94" s="4"/>
      <c r="BEF94" s="4"/>
      <c r="BEG94" s="4"/>
      <c r="BEH94" s="4"/>
      <c r="BEI94" s="4"/>
      <c r="BEJ94" s="4"/>
      <c r="BEK94" s="4"/>
      <c r="BEL94" s="4"/>
      <c r="BEM94" s="4"/>
      <c r="BEN94" s="4"/>
      <c r="BEO94" s="4"/>
      <c r="BEP94" s="4"/>
      <c r="BEQ94" s="4"/>
      <c r="BER94" s="4"/>
      <c r="BES94" s="4"/>
      <c r="BET94" s="4"/>
      <c r="BEU94" s="4"/>
      <c r="BEV94" s="4"/>
      <c r="BEW94" s="4"/>
      <c r="BEX94" s="4"/>
      <c r="BEY94" s="4"/>
      <c r="BEZ94" s="4"/>
      <c r="BFA94" s="4"/>
      <c r="BFB94" s="4"/>
      <c r="BFC94" s="4"/>
      <c r="BFD94" s="4"/>
      <c r="BFE94" s="4"/>
      <c r="BFF94" s="4"/>
      <c r="BFG94" s="4"/>
      <c r="BFH94" s="4"/>
      <c r="BFI94" s="4"/>
      <c r="BFJ94" s="4"/>
      <c r="BFK94" s="4"/>
      <c r="BFL94" s="4"/>
      <c r="BFM94" s="4"/>
      <c r="BFN94" s="4"/>
      <c r="BFO94" s="4"/>
      <c r="BFP94" s="4"/>
      <c r="BFQ94" s="4"/>
      <c r="BFR94" s="4"/>
      <c r="BFS94" s="4"/>
      <c r="BFT94" s="4"/>
      <c r="BFU94" s="4"/>
      <c r="BFV94" s="4"/>
      <c r="BFW94" s="4"/>
      <c r="BFX94" s="4"/>
      <c r="BFY94" s="4"/>
      <c r="BFZ94" s="4"/>
      <c r="BGA94" s="4"/>
      <c r="BGB94" s="4"/>
      <c r="BGC94" s="4"/>
      <c r="BGD94" s="4"/>
      <c r="BGE94" s="4"/>
      <c r="BGF94" s="4"/>
      <c r="BGG94" s="4"/>
      <c r="BGH94" s="4"/>
      <c r="BGI94" s="4"/>
      <c r="BGJ94" s="4"/>
      <c r="BGK94" s="4"/>
      <c r="BGL94" s="4"/>
      <c r="BGM94" s="4"/>
      <c r="BGN94" s="4"/>
      <c r="BGO94" s="4"/>
      <c r="BGP94" s="4"/>
      <c r="BGQ94" s="4"/>
      <c r="BGR94" s="4"/>
      <c r="BGS94" s="4"/>
      <c r="BGT94" s="4"/>
      <c r="BGU94" s="4"/>
      <c r="BGV94" s="4"/>
      <c r="BGW94" s="4"/>
      <c r="BGX94" s="4"/>
      <c r="BGY94" s="4"/>
      <c r="BGZ94" s="4"/>
      <c r="BHA94" s="4"/>
      <c r="BHB94" s="4"/>
      <c r="BHC94" s="4"/>
      <c r="BHD94" s="4"/>
      <c r="BHE94" s="4"/>
      <c r="BHF94" s="4"/>
      <c r="BHG94" s="4"/>
      <c r="BHH94" s="4"/>
      <c r="BHI94" s="4"/>
      <c r="BHJ94" s="4"/>
      <c r="BHK94" s="4"/>
      <c r="BHL94" s="4"/>
      <c r="BHM94" s="4"/>
      <c r="BHN94" s="4"/>
      <c r="BHO94" s="4"/>
      <c r="BHP94" s="4"/>
      <c r="BHQ94" s="4"/>
      <c r="BHR94" s="4"/>
      <c r="BHS94" s="4"/>
      <c r="BHT94" s="4"/>
      <c r="BHU94" s="4"/>
      <c r="BHV94" s="4"/>
      <c r="BHW94" s="4"/>
      <c r="BHX94" s="4"/>
      <c r="BHY94" s="4"/>
      <c r="BHZ94" s="4"/>
      <c r="BIA94" s="4"/>
      <c r="BIB94" s="4"/>
      <c r="BIC94" s="4"/>
      <c r="BID94" s="4"/>
      <c r="BIE94" s="4"/>
      <c r="BIF94" s="4"/>
      <c r="BIG94" s="4"/>
      <c r="BIH94" s="4"/>
      <c r="BII94" s="4"/>
      <c r="BIJ94" s="4"/>
      <c r="BIK94" s="4"/>
      <c r="BIL94" s="4"/>
      <c r="BIM94" s="4"/>
      <c r="BIN94" s="4"/>
      <c r="BIO94" s="4"/>
      <c r="BIP94" s="4"/>
      <c r="BIQ94" s="4"/>
      <c r="BIR94" s="4"/>
      <c r="BIS94" s="4"/>
      <c r="BIT94" s="4"/>
      <c r="BIU94" s="4"/>
      <c r="BIV94" s="4"/>
      <c r="BIW94" s="4"/>
      <c r="BIX94" s="4"/>
      <c r="BIY94" s="4"/>
      <c r="BIZ94" s="4"/>
      <c r="BJA94" s="4"/>
      <c r="BJB94" s="4"/>
      <c r="BJC94" s="4"/>
      <c r="BJD94" s="4"/>
      <c r="BJE94" s="4"/>
      <c r="BJF94" s="4"/>
      <c r="BJG94" s="4"/>
      <c r="BJH94" s="4"/>
      <c r="BJI94" s="4"/>
      <c r="BJJ94" s="4"/>
      <c r="BJK94" s="4"/>
      <c r="BJL94" s="4"/>
      <c r="BJM94" s="4"/>
      <c r="BJN94" s="4"/>
      <c r="BJO94" s="4"/>
      <c r="BJP94" s="4"/>
      <c r="BJQ94" s="4"/>
      <c r="BJR94" s="4"/>
      <c r="BJS94" s="4"/>
      <c r="BJT94" s="4"/>
      <c r="BJU94" s="4"/>
      <c r="BJV94" s="4"/>
      <c r="BJW94" s="4"/>
      <c r="BJX94" s="4"/>
      <c r="BJY94" s="4"/>
      <c r="BJZ94" s="4"/>
      <c r="BKA94" s="4"/>
      <c r="BKB94" s="4"/>
      <c r="BKC94" s="4"/>
      <c r="BKD94" s="4"/>
      <c r="BKE94" s="4"/>
      <c r="BKF94" s="4"/>
      <c r="BKG94" s="4"/>
      <c r="BKH94" s="4"/>
      <c r="BKI94" s="4"/>
      <c r="BKJ94" s="4"/>
      <c r="BKK94" s="4"/>
      <c r="BKL94" s="4"/>
      <c r="BKM94" s="4"/>
      <c r="BKN94" s="4"/>
      <c r="BKO94" s="4"/>
      <c r="BKP94" s="4"/>
      <c r="BKQ94" s="4"/>
      <c r="BKR94" s="4"/>
      <c r="BKS94" s="4"/>
      <c r="BKT94" s="4"/>
      <c r="BKU94" s="4"/>
      <c r="BKV94" s="4"/>
      <c r="BKW94" s="4"/>
      <c r="BKX94" s="4"/>
      <c r="BKY94" s="4"/>
      <c r="BKZ94" s="4"/>
      <c r="BLA94" s="4"/>
      <c r="BLB94" s="4"/>
      <c r="BLC94" s="4"/>
      <c r="BLD94" s="4"/>
      <c r="BLE94" s="4"/>
      <c r="BLF94" s="4"/>
      <c r="BLG94" s="4"/>
      <c r="BLH94" s="4"/>
      <c r="BLI94" s="4"/>
      <c r="BLJ94" s="4"/>
      <c r="BLK94" s="4"/>
      <c r="BLL94" s="4"/>
      <c r="BLM94" s="4"/>
      <c r="BLN94" s="4"/>
      <c r="BLO94" s="4"/>
      <c r="BLP94" s="4"/>
      <c r="BLQ94" s="4"/>
      <c r="BLR94" s="4"/>
      <c r="BLS94" s="4"/>
      <c r="BLT94" s="4"/>
      <c r="BLU94" s="4"/>
      <c r="BLV94" s="4"/>
      <c r="BLW94" s="4"/>
      <c r="BLX94" s="4"/>
      <c r="BLY94" s="4"/>
      <c r="BLZ94" s="4"/>
      <c r="BMA94" s="4"/>
      <c r="BMB94" s="4"/>
      <c r="BMC94" s="4"/>
      <c r="BMD94" s="4"/>
      <c r="BME94" s="4"/>
      <c r="BMF94" s="4"/>
      <c r="BMG94" s="4"/>
      <c r="BMH94" s="4"/>
      <c r="BMI94" s="4"/>
      <c r="BMJ94" s="4"/>
      <c r="BMK94" s="4"/>
      <c r="BML94" s="4"/>
      <c r="BMM94" s="4"/>
      <c r="BMN94" s="4"/>
      <c r="BMO94" s="4"/>
      <c r="BMP94" s="4"/>
      <c r="BMQ94" s="4"/>
      <c r="BMR94" s="4"/>
      <c r="BMS94" s="4"/>
      <c r="BMT94" s="4"/>
      <c r="BMU94" s="4"/>
      <c r="BMV94" s="4"/>
      <c r="BMW94" s="4"/>
      <c r="BMX94" s="4"/>
      <c r="BMY94" s="4"/>
      <c r="BMZ94" s="4"/>
      <c r="BNA94" s="4"/>
      <c r="BNB94" s="4"/>
      <c r="BNC94" s="4"/>
      <c r="BND94" s="4"/>
      <c r="BNE94" s="4"/>
      <c r="BNF94" s="4"/>
      <c r="BNG94" s="4"/>
      <c r="BNH94" s="4"/>
      <c r="BNI94" s="4"/>
      <c r="BNJ94" s="4"/>
      <c r="BNK94" s="4"/>
      <c r="BNL94" s="4"/>
      <c r="BNM94" s="4"/>
      <c r="BNN94" s="4"/>
      <c r="BNO94" s="4"/>
      <c r="BNP94" s="4"/>
      <c r="BNQ94" s="4"/>
      <c r="BNR94" s="4"/>
      <c r="BNS94" s="4"/>
      <c r="BNT94" s="4"/>
      <c r="BNU94" s="4"/>
      <c r="BNV94" s="4"/>
      <c r="BNW94" s="4"/>
      <c r="BNX94" s="4"/>
      <c r="BNY94" s="4"/>
      <c r="BNZ94" s="4"/>
      <c r="BOA94" s="4"/>
      <c r="BOB94" s="4"/>
      <c r="BOC94" s="4"/>
      <c r="BOD94" s="4"/>
      <c r="BOE94" s="4"/>
      <c r="BOF94" s="4"/>
      <c r="BOG94" s="4"/>
      <c r="BOH94" s="4"/>
      <c r="BOI94" s="4"/>
      <c r="BOJ94" s="4"/>
      <c r="BOK94" s="4"/>
      <c r="BOL94" s="4"/>
      <c r="BOM94" s="4"/>
      <c r="BON94" s="4"/>
      <c r="BOO94" s="4"/>
      <c r="BOP94" s="4"/>
      <c r="BOQ94" s="4"/>
      <c r="BOR94" s="4"/>
      <c r="BOS94" s="4"/>
      <c r="BOT94" s="4"/>
      <c r="BOU94" s="4"/>
      <c r="BOV94" s="4"/>
      <c r="BOW94" s="4"/>
      <c r="BOX94" s="4"/>
      <c r="BOY94" s="4"/>
      <c r="BOZ94" s="4"/>
      <c r="BPA94" s="4"/>
      <c r="BPB94" s="4"/>
      <c r="BPC94" s="4"/>
      <c r="BPD94" s="4"/>
      <c r="BPE94" s="4"/>
      <c r="BPF94" s="4"/>
      <c r="BPG94" s="4"/>
      <c r="BPH94" s="4"/>
      <c r="BPI94" s="4"/>
      <c r="BPJ94" s="4"/>
      <c r="BPK94" s="4"/>
      <c r="BPL94" s="4"/>
      <c r="BPM94" s="4"/>
      <c r="BPN94" s="4"/>
      <c r="BPO94" s="4"/>
      <c r="BPP94" s="4"/>
      <c r="BPQ94" s="4"/>
      <c r="BPR94" s="4"/>
      <c r="BPS94" s="4"/>
      <c r="BPT94" s="4"/>
      <c r="BPU94" s="4"/>
      <c r="BPV94" s="4"/>
      <c r="BPW94" s="4"/>
      <c r="BPX94" s="4"/>
      <c r="BPY94" s="4"/>
      <c r="BPZ94" s="4"/>
      <c r="BQA94" s="4"/>
      <c r="BQB94" s="4"/>
      <c r="BQC94" s="4"/>
      <c r="BQD94" s="4"/>
      <c r="BQE94" s="4"/>
      <c r="BQF94" s="4"/>
      <c r="BQG94" s="4"/>
      <c r="BQH94" s="4"/>
      <c r="BQI94" s="4"/>
      <c r="BQJ94" s="4"/>
      <c r="BQK94" s="4"/>
      <c r="BQL94" s="4"/>
      <c r="BQM94" s="4"/>
      <c r="BQN94" s="4"/>
      <c r="BQO94" s="4"/>
      <c r="BQP94" s="4"/>
      <c r="BQQ94" s="4"/>
      <c r="BQR94" s="4"/>
      <c r="BQS94" s="4"/>
      <c r="BQT94" s="4"/>
      <c r="BQU94" s="4"/>
      <c r="BQV94" s="4"/>
      <c r="BQW94" s="4"/>
      <c r="BQX94" s="4"/>
      <c r="BQY94" s="4"/>
      <c r="BQZ94" s="4"/>
      <c r="BRA94" s="4"/>
      <c r="BRB94" s="4"/>
      <c r="BRC94" s="4"/>
      <c r="BRD94" s="4"/>
      <c r="BRE94" s="4"/>
      <c r="BRF94" s="4"/>
      <c r="BRG94" s="4"/>
      <c r="BRH94" s="4"/>
      <c r="BRI94" s="4"/>
      <c r="BRJ94" s="4"/>
      <c r="BRK94" s="4"/>
      <c r="BRL94" s="4"/>
      <c r="BRM94" s="4"/>
      <c r="BRN94" s="4"/>
      <c r="BRO94" s="4"/>
      <c r="BRP94" s="4"/>
      <c r="BRQ94" s="4"/>
      <c r="BRR94" s="4"/>
      <c r="BRS94" s="4"/>
      <c r="BRT94" s="4"/>
      <c r="BRU94" s="4"/>
      <c r="BRV94" s="4"/>
      <c r="BRW94" s="4"/>
      <c r="BRX94" s="4"/>
      <c r="BRY94" s="4"/>
      <c r="BRZ94" s="4"/>
      <c r="BSA94" s="4"/>
      <c r="BSB94" s="4"/>
      <c r="BSC94" s="4"/>
      <c r="BSD94" s="4"/>
      <c r="BSE94" s="4"/>
      <c r="BSF94" s="4"/>
      <c r="BSG94" s="4"/>
      <c r="BSH94" s="4"/>
      <c r="BSI94" s="4"/>
      <c r="BSJ94" s="4"/>
      <c r="BSK94" s="4"/>
      <c r="BSL94" s="4"/>
      <c r="BSM94" s="4"/>
      <c r="BSN94" s="4"/>
      <c r="BSO94" s="4"/>
      <c r="BSP94" s="4"/>
      <c r="BSQ94" s="4"/>
      <c r="BSR94" s="4"/>
      <c r="BSS94" s="4"/>
      <c r="BST94" s="4"/>
      <c r="BSU94" s="4"/>
      <c r="BSV94" s="4"/>
      <c r="BSW94" s="4"/>
      <c r="BSX94" s="4"/>
      <c r="BSY94" s="4"/>
      <c r="BSZ94" s="4"/>
      <c r="BTA94" s="4"/>
      <c r="BTB94" s="4"/>
      <c r="BTC94" s="4"/>
      <c r="BTD94" s="4"/>
      <c r="BTE94" s="4"/>
      <c r="BTF94" s="4"/>
      <c r="BTG94" s="4"/>
      <c r="BTH94" s="4"/>
      <c r="BTI94" s="4"/>
      <c r="BTJ94" s="4"/>
      <c r="BTK94" s="4"/>
      <c r="BTL94" s="4"/>
      <c r="BTM94" s="4"/>
      <c r="BTN94" s="4"/>
      <c r="BTO94" s="4"/>
      <c r="BTP94" s="4"/>
      <c r="BTQ94" s="4"/>
      <c r="BTR94" s="4"/>
      <c r="BTS94" s="4"/>
      <c r="BTT94" s="4"/>
      <c r="BTU94" s="4"/>
      <c r="BTV94" s="4"/>
      <c r="BTW94" s="4"/>
      <c r="BTX94" s="4"/>
      <c r="BTY94" s="4"/>
      <c r="BTZ94" s="4"/>
      <c r="BUA94" s="4"/>
      <c r="BUB94" s="4"/>
      <c r="BUC94" s="4"/>
      <c r="BUD94" s="4"/>
      <c r="BUE94" s="4"/>
      <c r="BUF94" s="4"/>
      <c r="BUG94" s="4"/>
      <c r="BUH94" s="4"/>
      <c r="BUI94" s="4"/>
      <c r="BUJ94" s="4"/>
      <c r="BUK94" s="4"/>
      <c r="BUL94" s="4"/>
      <c r="BUM94" s="4"/>
      <c r="BUN94" s="4"/>
      <c r="BUO94" s="4"/>
      <c r="BUP94" s="4"/>
      <c r="BUQ94" s="4"/>
      <c r="BUR94" s="4"/>
      <c r="BUS94" s="4"/>
      <c r="BUT94" s="4"/>
      <c r="BUU94" s="4"/>
      <c r="BUV94" s="4"/>
      <c r="BUW94" s="4"/>
      <c r="BUX94" s="4"/>
      <c r="BUY94" s="4"/>
      <c r="BUZ94" s="4"/>
      <c r="BVA94" s="4"/>
      <c r="BVB94" s="4"/>
      <c r="BVC94" s="4"/>
      <c r="BVD94" s="4"/>
      <c r="BVE94" s="4"/>
      <c r="BVF94" s="4"/>
      <c r="BVG94" s="4"/>
      <c r="BVH94" s="4"/>
      <c r="BVI94" s="4"/>
      <c r="BVJ94" s="4"/>
      <c r="BVK94" s="4"/>
      <c r="BVL94" s="4"/>
      <c r="BVM94" s="4"/>
      <c r="BVN94" s="4"/>
      <c r="BVO94" s="4"/>
      <c r="BVP94" s="4"/>
      <c r="BVQ94" s="4"/>
      <c r="BVR94" s="4"/>
      <c r="BVS94" s="4"/>
      <c r="BVT94" s="4"/>
      <c r="BVU94" s="4"/>
      <c r="BVV94" s="4"/>
      <c r="BVW94" s="4"/>
      <c r="BVX94" s="4"/>
      <c r="BVY94" s="4"/>
      <c r="BVZ94" s="4"/>
      <c r="BWA94" s="4"/>
      <c r="BWB94" s="4"/>
      <c r="BWC94" s="4"/>
      <c r="BWD94" s="4"/>
      <c r="BWE94" s="4"/>
      <c r="BWF94" s="4"/>
      <c r="BWG94" s="4"/>
      <c r="BWH94" s="4"/>
      <c r="BWI94" s="4"/>
      <c r="BWJ94" s="4"/>
      <c r="BWK94" s="4"/>
      <c r="BWL94" s="4"/>
      <c r="BWM94" s="4"/>
      <c r="BWN94" s="4"/>
      <c r="BWO94" s="4"/>
      <c r="BWP94" s="4"/>
      <c r="BWQ94" s="4"/>
      <c r="BWR94" s="4"/>
      <c r="BWS94" s="4"/>
      <c r="BWT94" s="4"/>
      <c r="BWU94" s="4"/>
      <c r="BWV94" s="4"/>
      <c r="BWW94" s="4"/>
      <c r="BWX94" s="4"/>
      <c r="BWY94" s="4"/>
      <c r="BWZ94" s="4"/>
      <c r="BXA94" s="4"/>
      <c r="BXB94" s="4"/>
      <c r="BXC94" s="4"/>
      <c r="BXD94" s="4"/>
      <c r="BXE94" s="4"/>
      <c r="BXF94" s="4"/>
      <c r="BXG94" s="4"/>
      <c r="BXH94" s="4"/>
      <c r="BXI94" s="4"/>
      <c r="BXJ94" s="4"/>
      <c r="BXK94" s="4"/>
      <c r="BXL94" s="4"/>
      <c r="BXM94" s="4"/>
      <c r="BXN94" s="4"/>
      <c r="BXO94" s="4"/>
      <c r="BXP94" s="4"/>
      <c r="BXQ94" s="4"/>
      <c r="BXR94" s="4"/>
      <c r="BXS94" s="4"/>
      <c r="BXT94" s="4"/>
      <c r="BXU94" s="4"/>
      <c r="BXV94" s="4"/>
      <c r="BXW94" s="4"/>
      <c r="BXX94" s="4"/>
      <c r="BXY94" s="4"/>
      <c r="BXZ94" s="4"/>
      <c r="BYA94" s="4"/>
      <c r="BYB94" s="4"/>
      <c r="BYC94" s="4"/>
      <c r="BYD94" s="4"/>
      <c r="BYE94" s="4"/>
      <c r="BYF94" s="4"/>
      <c r="BYG94" s="4"/>
      <c r="BYH94" s="4"/>
      <c r="BYI94" s="4"/>
      <c r="BYJ94" s="4"/>
      <c r="BYK94" s="4"/>
      <c r="BYL94" s="4"/>
      <c r="BYM94" s="4"/>
      <c r="BYN94" s="4"/>
      <c r="BYO94" s="4"/>
      <c r="BYP94" s="4"/>
      <c r="BYQ94" s="4"/>
      <c r="BYR94" s="4"/>
      <c r="BYS94" s="4"/>
      <c r="BYT94" s="4"/>
      <c r="BYU94" s="4"/>
      <c r="BYV94" s="4"/>
      <c r="BYW94" s="4"/>
      <c r="BYX94" s="4"/>
      <c r="BYY94" s="4"/>
      <c r="BYZ94" s="4"/>
      <c r="BZA94" s="4"/>
      <c r="BZB94" s="4"/>
      <c r="BZC94" s="4"/>
      <c r="BZD94" s="4"/>
      <c r="BZE94" s="4"/>
      <c r="BZF94" s="4"/>
      <c r="BZG94" s="4"/>
      <c r="BZH94" s="4"/>
      <c r="BZI94" s="4"/>
      <c r="BZJ94" s="4"/>
      <c r="BZK94" s="4"/>
      <c r="BZL94" s="4"/>
      <c r="BZM94" s="4"/>
      <c r="BZN94" s="4"/>
      <c r="BZO94" s="4"/>
      <c r="BZP94" s="4"/>
      <c r="BZQ94" s="4"/>
      <c r="BZR94" s="4"/>
      <c r="BZS94" s="4"/>
      <c r="BZT94" s="4"/>
      <c r="BZU94" s="4"/>
      <c r="BZV94" s="4"/>
      <c r="BZW94" s="4"/>
      <c r="BZX94" s="4"/>
      <c r="BZY94" s="4"/>
      <c r="BZZ94" s="4"/>
      <c r="CAA94" s="4"/>
      <c r="CAB94" s="4"/>
      <c r="CAC94" s="4"/>
      <c r="CAD94" s="4"/>
      <c r="CAE94" s="4"/>
      <c r="CAF94" s="4"/>
      <c r="CAG94" s="4"/>
      <c r="CAH94" s="4"/>
      <c r="CAI94" s="4"/>
      <c r="CAJ94" s="4"/>
      <c r="CAK94" s="4"/>
      <c r="CAL94" s="4"/>
      <c r="CAM94" s="4"/>
      <c r="CAN94" s="4"/>
      <c r="CAO94" s="4"/>
      <c r="CAP94" s="4"/>
      <c r="CAQ94" s="4"/>
      <c r="CAR94" s="4"/>
      <c r="CAS94" s="4"/>
      <c r="CAT94" s="4"/>
      <c r="CAU94" s="4"/>
      <c r="CAV94" s="4"/>
      <c r="CAW94" s="4"/>
      <c r="CAX94" s="4"/>
      <c r="CAY94" s="4"/>
      <c r="CAZ94" s="4"/>
      <c r="CBA94" s="4"/>
      <c r="CBB94" s="4"/>
      <c r="CBC94" s="4"/>
      <c r="CBD94" s="4"/>
      <c r="CBE94" s="4"/>
      <c r="CBF94" s="4"/>
      <c r="CBG94" s="4"/>
      <c r="CBH94" s="4"/>
      <c r="CBI94" s="4"/>
      <c r="CBJ94" s="4"/>
      <c r="CBK94" s="4"/>
      <c r="CBL94" s="4"/>
      <c r="CBM94" s="4"/>
      <c r="CBN94" s="4"/>
      <c r="CBO94" s="4"/>
      <c r="CBP94" s="4"/>
      <c r="CBQ94" s="4"/>
      <c r="CBR94" s="4"/>
      <c r="CBS94" s="4"/>
      <c r="CBT94" s="4"/>
      <c r="CBU94" s="4"/>
      <c r="CBV94" s="4"/>
      <c r="CBW94" s="4"/>
      <c r="CBX94" s="4"/>
      <c r="CBY94" s="4"/>
      <c r="CBZ94" s="4"/>
      <c r="CCA94" s="4"/>
      <c r="CCB94" s="4"/>
      <c r="CCC94" s="4"/>
      <c r="CCD94" s="4"/>
      <c r="CCE94" s="4"/>
      <c r="CCF94" s="4"/>
      <c r="CCG94" s="4"/>
      <c r="CCH94" s="4"/>
      <c r="CCI94" s="4"/>
      <c r="CCJ94" s="4"/>
      <c r="CCK94" s="4"/>
      <c r="CCL94" s="4"/>
      <c r="CCM94" s="4"/>
      <c r="CCN94" s="4"/>
      <c r="CCO94" s="4"/>
      <c r="CCP94" s="4"/>
      <c r="CCQ94" s="4"/>
      <c r="CCR94" s="4"/>
      <c r="CCS94" s="4"/>
      <c r="CCT94" s="4"/>
      <c r="CCU94" s="4"/>
      <c r="CCV94" s="4"/>
      <c r="CCW94" s="4"/>
      <c r="CCX94" s="4"/>
      <c r="CCY94" s="4"/>
      <c r="CCZ94" s="4"/>
      <c r="CDA94" s="4"/>
      <c r="CDB94" s="4"/>
      <c r="CDC94" s="4"/>
      <c r="CDD94" s="4"/>
      <c r="CDE94" s="4"/>
      <c r="CDF94" s="4"/>
      <c r="CDG94" s="4"/>
      <c r="CDH94" s="4"/>
      <c r="CDI94" s="4"/>
      <c r="CDJ94" s="4"/>
      <c r="CDK94" s="4"/>
      <c r="CDL94" s="4"/>
      <c r="CDM94" s="4"/>
      <c r="CDN94" s="4"/>
      <c r="CDO94" s="4"/>
      <c r="CDP94" s="4"/>
      <c r="CDQ94" s="4"/>
      <c r="CDR94" s="4"/>
      <c r="CDS94" s="4"/>
      <c r="CDT94" s="4"/>
      <c r="CDU94" s="4"/>
      <c r="CDV94" s="4"/>
      <c r="CDW94" s="4"/>
      <c r="CDX94" s="4"/>
      <c r="CDY94" s="4"/>
      <c r="CDZ94" s="4"/>
      <c r="CEA94" s="4"/>
      <c r="CEB94" s="4"/>
      <c r="CEC94" s="4"/>
      <c r="CED94" s="4"/>
      <c r="CEE94" s="4"/>
      <c r="CEF94" s="4"/>
      <c r="CEG94" s="4"/>
      <c r="CEH94" s="4"/>
      <c r="CEI94" s="4"/>
      <c r="CEJ94" s="4"/>
      <c r="CEK94" s="4"/>
      <c r="CEL94" s="4"/>
      <c r="CEM94" s="4"/>
      <c r="CEN94" s="4"/>
      <c r="CEO94" s="4"/>
      <c r="CEP94" s="4"/>
      <c r="CEQ94" s="4"/>
      <c r="CER94" s="4"/>
      <c r="CES94" s="4"/>
      <c r="CET94" s="4"/>
      <c r="CEU94" s="4"/>
      <c r="CEV94" s="4"/>
      <c r="CEW94" s="4"/>
      <c r="CEX94" s="4"/>
      <c r="CEY94" s="4"/>
      <c r="CEZ94" s="4"/>
      <c r="CFA94" s="4"/>
      <c r="CFB94" s="4"/>
      <c r="CFC94" s="4"/>
      <c r="CFD94" s="4"/>
      <c r="CFE94" s="4"/>
      <c r="CFF94" s="4"/>
      <c r="CFG94" s="4"/>
      <c r="CFH94" s="4"/>
      <c r="CFI94" s="4"/>
      <c r="CFJ94" s="4"/>
      <c r="CFK94" s="4"/>
      <c r="CFL94" s="4"/>
      <c r="CFM94" s="4"/>
      <c r="CFN94" s="4"/>
      <c r="CFO94" s="4"/>
      <c r="CFP94" s="4"/>
      <c r="CFQ94" s="4"/>
      <c r="CFR94" s="4"/>
      <c r="CFS94" s="4"/>
      <c r="CFT94" s="4"/>
      <c r="CFU94" s="4"/>
      <c r="CFV94" s="4"/>
      <c r="CFW94" s="4"/>
      <c r="CFX94" s="4"/>
      <c r="CFY94" s="4"/>
      <c r="CFZ94" s="4"/>
      <c r="CGA94" s="4"/>
      <c r="CGB94" s="4"/>
      <c r="CGC94" s="4"/>
      <c r="CGD94" s="4"/>
      <c r="CGE94" s="4"/>
      <c r="CGF94" s="4"/>
      <c r="CGG94" s="4"/>
      <c r="CGH94" s="4"/>
      <c r="CGI94" s="4"/>
      <c r="CGJ94" s="4"/>
      <c r="CGK94" s="4"/>
      <c r="CGL94" s="4"/>
      <c r="CGM94" s="4"/>
      <c r="CGN94" s="4"/>
      <c r="CGO94" s="4"/>
      <c r="CGP94" s="4"/>
      <c r="CGQ94" s="4"/>
      <c r="CGR94" s="4"/>
      <c r="CGS94" s="4"/>
      <c r="CGT94" s="4"/>
      <c r="CGU94" s="4"/>
      <c r="CGV94" s="4"/>
      <c r="CGW94" s="4"/>
      <c r="CGX94" s="4"/>
      <c r="CGY94" s="4"/>
      <c r="CGZ94" s="4"/>
      <c r="CHA94" s="4"/>
      <c r="CHB94" s="4"/>
      <c r="CHC94" s="4"/>
      <c r="CHD94" s="4"/>
      <c r="CHE94" s="4"/>
      <c r="CHF94" s="4"/>
      <c r="CHG94" s="4"/>
      <c r="CHH94" s="4"/>
      <c r="CHI94" s="4"/>
      <c r="CHJ94" s="4"/>
      <c r="CHK94" s="4"/>
      <c r="CHL94" s="4"/>
      <c r="CHM94" s="4"/>
      <c r="CHN94" s="4"/>
      <c r="CHO94" s="4"/>
      <c r="CHP94" s="4"/>
      <c r="CHQ94" s="4"/>
      <c r="CHR94" s="4"/>
      <c r="CHS94" s="4"/>
      <c r="CHT94" s="4"/>
      <c r="CHU94" s="4"/>
      <c r="CHV94" s="4"/>
      <c r="CHW94" s="4"/>
      <c r="CHX94" s="4"/>
      <c r="CHY94" s="4"/>
      <c r="CHZ94" s="4"/>
      <c r="CIA94" s="4"/>
      <c r="CIB94" s="4"/>
      <c r="CIC94" s="4"/>
      <c r="CID94" s="4"/>
      <c r="CIE94" s="4"/>
      <c r="CIF94" s="4"/>
      <c r="CIG94" s="4"/>
      <c r="CIH94" s="4"/>
      <c r="CII94" s="4"/>
      <c r="CIJ94" s="4"/>
      <c r="CIK94" s="4"/>
      <c r="CIL94" s="4"/>
      <c r="CIM94" s="4"/>
      <c r="CIN94" s="4"/>
      <c r="CIO94" s="4"/>
      <c r="CIP94" s="4"/>
      <c r="CIQ94" s="4"/>
      <c r="CIR94" s="4"/>
      <c r="CIS94" s="4"/>
      <c r="CIT94" s="4"/>
      <c r="CIU94" s="4"/>
      <c r="CIV94" s="4"/>
      <c r="CIW94" s="4"/>
      <c r="CIX94" s="4"/>
      <c r="CIY94" s="4"/>
      <c r="CIZ94" s="4"/>
      <c r="CJA94" s="4"/>
      <c r="CJB94" s="4"/>
      <c r="CJC94" s="4"/>
      <c r="CJD94" s="4"/>
      <c r="CJE94" s="4"/>
      <c r="CJF94" s="4"/>
      <c r="CJG94" s="4"/>
      <c r="CJH94" s="4"/>
      <c r="CJI94" s="4"/>
      <c r="CJJ94" s="4"/>
      <c r="CJK94" s="4"/>
      <c r="CJL94" s="4"/>
      <c r="CJM94" s="4"/>
      <c r="CJN94" s="4"/>
      <c r="CJO94" s="4"/>
      <c r="CJP94" s="4"/>
      <c r="CJQ94" s="4"/>
      <c r="CJR94" s="4"/>
      <c r="CJS94" s="4"/>
      <c r="CJT94" s="4"/>
      <c r="CJU94" s="4"/>
      <c r="CJV94" s="4"/>
      <c r="CJW94" s="4"/>
      <c r="CJX94" s="4"/>
      <c r="CJY94" s="4"/>
      <c r="CJZ94" s="4"/>
      <c r="CKA94" s="4"/>
      <c r="CKB94" s="4"/>
      <c r="CKC94" s="4"/>
      <c r="CKD94" s="4"/>
      <c r="CKE94" s="4"/>
      <c r="CKF94" s="4"/>
      <c r="CKG94" s="4"/>
      <c r="CKH94" s="4"/>
      <c r="CKI94" s="4"/>
      <c r="CKJ94" s="4"/>
      <c r="CKK94" s="4"/>
      <c r="CKL94" s="4"/>
      <c r="CKM94" s="4"/>
      <c r="CKN94" s="4"/>
      <c r="CKO94" s="4"/>
      <c r="CKP94" s="4"/>
      <c r="CKQ94" s="4"/>
      <c r="CKR94" s="4"/>
      <c r="CKS94" s="4"/>
      <c r="CKT94" s="4"/>
      <c r="CKU94" s="4"/>
      <c r="CKV94" s="4"/>
      <c r="CKW94" s="4"/>
      <c r="CKX94" s="4"/>
      <c r="CKY94" s="4"/>
      <c r="CKZ94" s="4"/>
      <c r="CLA94" s="4"/>
      <c r="CLB94" s="4"/>
      <c r="CLC94" s="4"/>
      <c r="CLD94" s="4"/>
      <c r="CLE94" s="4"/>
      <c r="CLF94" s="4"/>
      <c r="CLG94" s="4"/>
      <c r="CLH94" s="4"/>
      <c r="CLI94" s="4"/>
      <c r="CLJ94" s="4"/>
      <c r="CLK94" s="4"/>
      <c r="CLL94" s="4"/>
      <c r="CLM94" s="4"/>
      <c r="CLN94" s="4"/>
      <c r="CLO94" s="4"/>
      <c r="CLP94" s="4"/>
      <c r="CLQ94" s="4"/>
      <c r="CLR94" s="4"/>
      <c r="CLS94" s="4"/>
      <c r="CLT94" s="4"/>
      <c r="CLU94" s="4"/>
      <c r="CLV94" s="4"/>
      <c r="CLW94" s="4"/>
      <c r="CLX94" s="4"/>
      <c r="CLY94" s="4"/>
      <c r="CLZ94" s="4"/>
      <c r="CMA94" s="4"/>
      <c r="CMB94" s="4"/>
      <c r="CMC94" s="4"/>
      <c r="CMD94" s="4"/>
      <c r="CME94" s="4"/>
      <c r="CMF94" s="4"/>
      <c r="CMG94" s="4"/>
      <c r="CMH94" s="4"/>
      <c r="CMI94" s="4"/>
      <c r="CMJ94" s="4"/>
      <c r="CMK94" s="4"/>
      <c r="CML94" s="4"/>
      <c r="CMM94" s="4"/>
      <c r="CMN94" s="4"/>
      <c r="CMO94" s="4"/>
      <c r="CMP94" s="4"/>
      <c r="CMQ94" s="4"/>
      <c r="CMR94" s="4"/>
      <c r="CMS94" s="4"/>
      <c r="CMT94" s="4"/>
      <c r="CMU94" s="4"/>
      <c r="CMV94" s="4"/>
      <c r="CMW94" s="4"/>
      <c r="CMX94" s="4"/>
      <c r="CMY94" s="4"/>
      <c r="CMZ94" s="4"/>
      <c r="CNA94" s="4"/>
      <c r="CNB94" s="4"/>
      <c r="CNC94" s="4"/>
      <c r="CND94" s="4"/>
      <c r="CNE94" s="4"/>
      <c r="CNF94" s="4"/>
      <c r="CNG94" s="4"/>
      <c r="CNH94" s="4"/>
      <c r="CNI94" s="4"/>
      <c r="CNJ94" s="4"/>
      <c r="CNK94" s="4"/>
      <c r="CNL94" s="4"/>
      <c r="CNM94" s="4"/>
      <c r="CNN94" s="4"/>
      <c r="CNO94" s="4"/>
      <c r="CNP94" s="4"/>
      <c r="CNQ94" s="4"/>
      <c r="CNR94" s="4"/>
      <c r="CNS94" s="4"/>
      <c r="CNT94" s="4"/>
      <c r="CNU94" s="4"/>
      <c r="CNV94" s="4"/>
      <c r="CNW94" s="4"/>
      <c r="CNX94" s="4"/>
      <c r="CNY94" s="4"/>
      <c r="CNZ94" s="4"/>
      <c r="COA94" s="4"/>
      <c r="COB94" s="4"/>
      <c r="COC94" s="4"/>
      <c r="COD94" s="4"/>
      <c r="COE94" s="4"/>
      <c r="COF94" s="4"/>
      <c r="COG94" s="4"/>
      <c r="COH94" s="4"/>
      <c r="COI94" s="4"/>
      <c r="COJ94" s="4"/>
      <c r="COK94" s="4"/>
      <c r="COL94" s="4"/>
      <c r="COM94" s="4"/>
      <c r="CON94" s="4"/>
      <c r="COO94" s="4"/>
      <c r="COP94" s="4"/>
      <c r="COQ94" s="4"/>
      <c r="COR94" s="4"/>
      <c r="COS94" s="4"/>
      <c r="COT94" s="4"/>
      <c r="COU94" s="4"/>
      <c r="COV94" s="4"/>
      <c r="COW94" s="4"/>
      <c r="COX94" s="4"/>
      <c r="COY94" s="4"/>
      <c r="COZ94" s="4"/>
      <c r="CPA94" s="4"/>
      <c r="CPB94" s="4"/>
      <c r="CPC94" s="4"/>
      <c r="CPD94" s="4"/>
      <c r="CPE94" s="4"/>
      <c r="CPF94" s="4"/>
      <c r="CPG94" s="4"/>
      <c r="CPH94" s="4"/>
      <c r="CPI94" s="4"/>
      <c r="CPJ94" s="4"/>
      <c r="CPK94" s="4"/>
      <c r="CPL94" s="4"/>
      <c r="CPM94" s="4"/>
      <c r="CPN94" s="4"/>
      <c r="CPO94" s="4"/>
      <c r="CPP94" s="4"/>
      <c r="CPQ94" s="4"/>
      <c r="CPR94" s="4"/>
      <c r="CPS94" s="4"/>
      <c r="CPT94" s="4"/>
      <c r="CPU94" s="4"/>
      <c r="CPV94" s="4"/>
      <c r="CPW94" s="4"/>
      <c r="CPX94" s="4"/>
      <c r="CPY94" s="4"/>
      <c r="CPZ94" s="4"/>
      <c r="CQA94" s="4"/>
      <c r="CQB94" s="4"/>
      <c r="CQC94" s="4"/>
      <c r="CQD94" s="4"/>
      <c r="CQE94" s="4"/>
      <c r="CQF94" s="4"/>
      <c r="CQG94" s="4"/>
      <c r="CQH94" s="4"/>
      <c r="CQI94" s="4"/>
      <c r="CQJ94" s="4"/>
      <c r="CQK94" s="4"/>
      <c r="CQL94" s="4"/>
      <c r="CQM94" s="4"/>
      <c r="CQN94" s="4"/>
      <c r="CQO94" s="4"/>
      <c r="CQP94" s="4"/>
      <c r="CQQ94" s="4"/>
      <c r="CQR94" s="4"/>
      <c r="CQS94" s="4"/>
      <c r="CQT94" s="4"/>
      <c r="CQU94" s="4"/>
      <c r="CQV94" s="4"/>
      <c r="CQW94" s="4"/>
      <c r="CQX94" s="4"/>
      <c r="CQY94" s="4"/>
      <c r="CQZ94" s="4"/>
      <c r="CRA94" s="4"/>
      <c r="CRB94" s="4"/>
      <c r="CRC94" s="4"/>
      <c r="CRD94" s="4"/>
      <c r="CRE94" s="4"/>
      <c r="CRF94" s="4"/>
      <c r="CRG94" s="4"/>
      <c r="CRH94" s="4"/>
      <c r="CRI94" s="4"/>
      <c r="CRJ94" s="4"/>
      <c r="CRK94" s="4"/>
      <c r="CRL94" s="4"/>
      <c r="CRM94" s="4"/>
      <c r="CRN94" s="4"/>
      <c r="CRO94" s="4"/>
      <c r="CRP94" s="4"/>
      <c r="CRQ94" s="4"/>
      <c r="CRR94" s="4"/>
      <c r="CRS94" s="4"/>
      <c r="CRT94" s="4"/>
      <c r="CRU94" s="4"/>
      <c r="CRV94" s="4"/>
      <c r="CRW94" s="4"/>
      <c r="CRX94" s="4"/>
      <c r="CRY94" s="4"/>
      <c r="CRZ94" s="4"/>
      <c r="CSA94" s="4"/>
      <c r="CSB94" s="4"/>
      <c r="CSC94" s="4"/>
      <c r="CSD94" s="4"/>
      <c r="CSE94" s="4"/>
      <c r="CSF94" s="4"/>
      <c r="CSG94" s="4"/>
      <c r="CSH94" s="4"/>
      <c r="CSI94" s="4"/>
      <c r="CSJ94" s="4"/>
      <c r="CSK94" s="4"/>
      <c r="CSL94" s="4"/>
      <c r="CSM94" s="4"/>
      <c r="CSN94" s="4"/>
      <c r="CSO94" s="4"/>
      <c r="CSP94" s="4"/>
      <c r="CSQ94" s="4"/>
      <c r="CSR94" s="4"/>
      <c r="CSS94" s="4"/>
      <c r="CST94" s="4"/>
      <c r="CSU94" s="4"/>
      <c r="CSV94" s="4"/>
      <c r="CSW94" s="4"/>
      <c r="CSX94" s="4"/>
      <c r="CSY94" s="4"/>
      <c r="CSZ94" s="4"/>
      <c r="CTA94" s="4"/>
      <c r="CTB94" s="4"/>
      <c r="CTC94" s="4"/>
      <c r="CTD94" s="4"/>
      <c r="CTE94" s="4"/>
      <c r="CTF94" s="4"/>
      <c r="CTG94" s="4"/>
      <c r="CTH94" s="4"/>
      <c r="CTI94" s="4"/>
      <c r="CTJ94" s="4"/>
      <c r="CTK94" s="4"/>
      <c r="CTL94" s="4"/>
      <c r="CTM94" s="4"/>
      <c r="CTN94" s="4"/>
      <c r="CTO94" s="4"/>
      <c r="CTP94" s="4"/>
      <c r="CTQ94" s="4"/>
      <c r="CTR94" s="4"/>
      <c r="CTS94" s="4"/>
      <c r="CTT94" s="4"/>
      <c r="CTU94" s="4"/>
      <c r="CTV94" s="4"/>
      <c r="CTW94" s="4"/>
      <c r="CTX94" s="4"/>
      <c r="CTY94" s="4"/>
      <c r="CTZ94" s="4"/>
      <c r="CUA94" s="4"/>
      <c r="CUB94" s="4"/>
      <c r="CUC94" s="4"/>
      <c r="CUD94" s="4"/>
      <c r="CUE94" s="4"/>
      <c r="CUF94" s="4"/>
      <c r="CUG94" s="4"/>
      <c r="CUH94" s="4"/>
      <c r="CUI94" s="4"/>
      <c r="CUJ94" s="4"/>
      <c r="CUK94" s="4"/>
      <c r="CUL94" s="4"/>
      <c r="CUM94" s="4"/>
      <c r="CUN94" s="4"/>
      <c r="CUO94" s="4"/>
      <c r="CUP94" s="4"/>
      <c r="CUQ94" s="4"/>
      <c r="CUR94" s="4"/>
      <c r="CUS94" s="4"/>
      <c r="CUT94" s="4"/>
      <c r="CUU94" s="4"/>
      <c r="CUV94" s="4"/>
      <c r="CUW94" s="4"/>
      <c r="CUX94" s="4"/>
      <c r="CUY94" s="4"/>
      <c r="CUZ94" s="4"/>
      <c r="CVA94" s="4"/>
      <c r="CVB94" s="4"/>
      <c r="CVC94" s="4"/>
      <c r="CVD94" s="4"/>
      <c r="CVE94" s="4"/>
      <c r="CVF94" s="4"/>
      <c r="CVG94" s="4"/>
      <c r="CVH94" s="4"/>
      <c r="CVI94" s="4"/>
      <c r="CVJ94" s="4"/>
      <c r="CVK94" s="4"/>
      <c r="CVL94" s="4"/>
      <c r="CVM94" s="4"/>
      <c r="CVN94" s="4"/>
      <c r="CVO94" s="4"/>
      <c r="CVP94" s="4"/>
      <c r="CVQ94" s="4"/>
      <c r="CVR94" s="4"/>
      <c r="CVS94" s="4"/>
      <c r="CVT94" s="4"/>
      <c r="CVU94" s="4"/>
      <c r="CVV94" s="4"/>
      <c r="CVW94" s="4"/>
      <c r="CVX94" s="4"/>
      <c r="CVY94" s="4"/>
      <c r="CVZ94" s="4"/>
      <c r="CWA94" s="4"/>
      <c r="CWB94" s="4"/>
      <c r="CWC94" s="4"/>
      <c r="CWD94" s="4"/>
      <c r="CWE94" s="4"/>
      <c r="CWF94" s="4"/>
      <c r="CWG94" s="4"/>
      <c r="CWH94" s="4"/>
      <c r="CWI94" s="4"/>
      <c r="CWJ94" s="4"/>
      <c r="CWK94" s="4"/>
      <c r="CWL94" s="4"/>
      <c r="CWM94" s="4"/>
      <c r="CWN94" s="4"/>
      <c r="CWO94" s="4"/>
      <c r="CWP94" s="4"/>
      <c r="CWQ94" s="4"/>
      <c r="CWR94" s="4"/>
      <c r="CWS94" s="4"/>
      <c r="CWT94" s="4"/>
      <c r="CWU94" s="4"/>
      <c r="CWV94" s="4"/>
      <c r="CWW94" s="4"/>
      <c r="CWX94" s="4"/>
      <c r="CWY94" s="4"/>
      <c r="CWZ94" s="4"/>
      <c r="CXA94" s="4"/>
      <c r="CXB94" s="4"/>
      <c r="CXC94" s="4"/>
      <c r="CXD94" s="4"/>
      <c r="CXE94" s="4"/>
      <c r="CXF94" s="4"/>
      <c r="CXG94" s="4"/>
      <c r="CXH94" s="4"/>
      <c r="CXI94" s="4"/>
      <c r="CXJ94" s="4"/>
      <c r="CXK94" s="4"/>
      <c r="CXL94" s="4"/>
      <c r="CXM94" s="4"/>
      <c r="CXN94" s="4"/>
      <c r="CXO94" s="4"/>
      <c r="CXP94" s="4"/>
      <c r="CXQ94" s="4"/>
      <c r="CXR94" s="4"/>
      <c r="CXS94" s="4"/>
      <c r="CXT94" s="4"/>
      <c r="CXU94" s="4"/>
      <c r="CXV94" s="4"/>
      <c r="CXW94" s="4"/>
      <c r="CXX94" s="4"/>
      <c r="CXY94" s="4"/>
      <c r="CXZ94" s="4"/>
      <c r="CYA94" s="4"/>
      <c r="CYB94" s="4"/>
      <c r="CYC94" s="4"/>
      <c r="CYD94" s="4"/>
      <c r="CYE94" s="4"/>
      <c r="CYF94" s="4"/>
      <c r="CYG94" s="4"/>
      <c r="CYH94" s="4"/>
      <c r="CYI94" s="4"/>
      <c r="CYJ94" s="4"/>
      <c r="CYK94" s="4"/>
      <c r="CYL94" s="4"/>
      <c r="CYM94" s="4"/>
      <c r="CYN94" s="4"/>
      <c r="CYO94" s="4"/>
      <c r="CYP94" s="4"/>
      <c r="CYQ94" s="4"/>
      <c r="CYR94" s="4"/>
      <c r="CYS94" s="4"/>
      <c r="CYT94" s="4"/>
      <c r="CYU94" s="4"/>
      <c r="CYV94" s="4"/>
      <c r="CYW94" s="4"/>
      <c r="CYX94" s="4"/>
      <c r="CYY94" s="4"/>
      <c r="CYZ94" s="4"/>
      <c r="CZA94" s="4"/>
      <c r="CZB94" s="4"/>
      <c r="CZC94" s="4"/>
      <c r="CZD94" s="4"/>
      <c r="CZE94" s="4"/>
      <c r="CZF94" s="4"/>
      <c r="CZG94" s="4"/>
      <c r="CZH94" s="4"/>
      <c r="CZI94" s="4"/>
      <c r="CZJ94" s="4"/>
      <c r="CZK94" s="4"/>
      <c r="CZL94" s="4"/>
      <c r="CZM94" s="4"/>
      <c r="CZN94" s="4"/>
      <c r="CZO94" s="4"/>
      <c r="CZP94" s="4"/>
      <c r="CZQ94" s="4"/>
      <c r="CZR94" s="4"/>
      <c r="CZS94" s="4"/>
      <c r="CZT94" s="4"/>
      <c r="CZU94" s="4"/>
      <c r="CZV94" s="4"/>
      <c r="CZW94" s="4"/>
      <c r="CZX94" s="4"/>
      <c r="CZY94" s="4"/>
      <c r="CZZ94" s="4"/>
      <c r="DAA94" s="4"/>
      <c r="DAB94" s="4"/>
      <c r="DAC94" s="4"/>
      <c r="DAD94" s="4"/>
      <c r="DAE94" s="4"/>
      <c r="DAF94" s="4"/>
      <c r="DAG94" s="4"/>
      <c r="DAH94" s="4"/>
      <c r="DAI94" s="4"/>
      <c r="DAJ94" s="4"/>
      <c r="DAK94" s="4"/>
      <c r="DAL94" s="4"/>
      <c r="DAM94" s="4"/>
      <c r="DAN94" s="4"/>
      <c r="DAO94" s="4"/>
      <c r="DAP94" s="4"/>
      <c r="DAQ94" s="4"/>
      <c r="DAR94" s="4"/>
      <c r="DAS94" s="4"/>
      <c r="DAT94" s="4"/>
      <c r="DAU94" s="4"/>
      <c r="DAV94" s="4"/>
      <c r="DAW94" s="4"/>
      <c r="DAX94" s="4"/>
      <c r="DAY94" s="4"/>
      <c r="DAZ94" s="4"/>
      <c r="DBA94" s="4"/>
      <c r="DBB94" s="4"/>
      <c r="DBC94" s="4"/>
      <c r="DBD94" s="4"/>
      <c r="DBE94" s="4"/>
      <c r="DBF94" s="4"/>
      <c r="DBG94" s="4"/>
      <c r="DBH94" s="4"/>
      <c r="DBI94" s="4"/>
      <c r="DBJ94" s="4"/>
      <c r="DBK94" s="4"/>
      <c r="DBL94" s="4"/>
      <c r="DBM94" s="4"/>
      <c r="DBN94" s="4"/>
      <c r="DBO94" s="4"/>
      <c r="DBP94" s="4"/>
      <c r="DBQ94" s="4"/>
      <c r="DBR94" s="4"/>
      <c r="DBS94" s="4"/>
      <c r="DBT94" s="4"/>
      <c r="DBU94" s="4"/>
      <c r="DBV94" s="4"/>
      <c r="DBW94" s="4"/>
      <c r="DBX94" s="4"/>
      <c r="DBY94" s="4"/>
      <c r="DBZ94" s="4"/>
      <c r="DCA94" s="4"/>
      <c r="DCB94" s="4"/>
      <c r="DCC94" s="4"/>
      <c r="DCD94" s="4"/>
      <c r="DCE94" s="4"/>
      <c r="DCF94" s="4"/>
      <c r="DCG94" s="4"/>
      <c r="DCH94" s="4"/>
      <c r="DCI94" s="4"/>
      <c r="DCJ94" s="4"/>
      <c r="DCK94" s="4"/>
      <c r="DCL94" s="4"/>
      <c r="DCM94" s="4"/>
      <c r="DCN94" s="4"/>
      <c r="DCO94" s="4"/>
      <c r="DCP94" s="4"/>
      <c r="DCQ94" s="4"/>
      <c r="DCR94" s="4"/>
      <c r="DCS94" s="4"/>
      <c r="DCT94" s="4"/>
      <c r="DCU94" s="4"/>
      <c r="DCV94" s="4"/>
      <c r="DCW94" s="4"/>
      <c r="DCX94" s="4"/>
      <c r="DCY94" s="4"/>
      <c r="DCZ94" s="4"/>
      <c r="DDA94" s="4"/>
      <c r="DDB94" s="4"/>
      <c r="DDC94" s="4"/>
      <c r="DDD94" s="4"/>
      <c r="DDE94" s="4"/>
      <c r="DDF94" s="4"/>
      <c r="DDG94" s="4"/>
      <c r="DDH94" s="4"/>
      <c r="DDI94" s="4"/>
      <c r="DDJ94" s="4"/>
      <c r="DDK94" s="4"/>
      <c r="DDL94" s="4"/>
      <c r="DDM94" s="4"/>
      <c r="DDN94" s="4"/>
      <c r="DDO94" s="4"/>
      <c r="DDP94" s="4"/>
      <c r="DDQ94" s="4"/>
      <c r="DDR94" s="4"/>
      <c r="DDS94" s="4"/>
      <c r="DDT94" s="4"/>
      <c r="DDU94" s="4"/>
      <c r="DDV94" s="4"/>
      <c r="DDW94" s="4"/>
      <c r="DDX94" s="4"/>
      <c r="DDY94" s="4"/>
      <c r="DDZ94" s="4"/>
      <c r="DEA94" s="4"/>
      <c r="DEB94" s="4"/>
      <c r="DEC94" s="4"/>
      <c r="DED94" s="4"/>
      <c r="DEE94" s="4"/>
      <c r="DEF94" s="4"/>
      <c r="DEG94" s="4"/>
      <c r="DEH94" s="4"/>
      <c r="DEI94" s="4"/>
      <c r="DEJ94" s="4"/>
      <c r="DEK94" s="4"/>
      <c r="DEL94" s="4"/>
      <c r="DEM94" s="4"/>
      <c r="DEN94" s="4"/>
      <c r="DEO94" s="4"/>
      <c r="DEP94" s="4"/>
      <c r="DEQ94" s="4"/>
      <c r="DER94" s="4"/>
      <c r="DES94" s="4"/>
      <c r="DET94" s="4"/>
      <c r="DEU94" s="4"/>
      <c r="DEV94" s="4"/>
      <c r="DEW94" s="4"/>
      <c r="DEX94" s="4"/>
      <c r="DEY94" s="4"/>
      <c r="DEZ94" s="4"/>
      <c r="DFA94" s="4"/>
      <c r="DFB94" s="4"/>
      <c r="DFC94" s="4"/>
      <c r="DFD94" s="4"/>
      <c r="DFE94" s="4"/>
      <c r="DFF94" s="4"/>
      <c r="DFG94" s="4"/>
      <c r="DFH94" s="4"/>
      <c r="DFI94" s="4"/>
      <c r="DFJ94" s="4"/>
      <c r="DFK94" s="4"/>
      <c r="DFL94" s="4"/>
      <c r="DFM94" s="4"/>
      <c r="DFN94" s="4"/>
      <c r="DFO94" s="4"/>
      <c r="DFP94" s="4"/>
      <c r="DFQ94" s="4"/>
      <c r="DFR94" s="4"/>
      <c r="DFS94" s="4"/>
      <c r="DFT94" s="4"/>
      <c r="DFU94" s="4"/>
      <c r="DFV94" s="4"/>
      <c r="DFW94" s="4"/>
      <c r="DFX94" s="4"/>
      <c r="DFY94" s="4"/>
      <c r="DFZ94" s="4"/>
      <c r="DGA94" s="4"/>
      <c r="DGB94" s="4"/>
      <c r="DGC94" s="4"/>
      <c r="DGD94" s="4"/>
      <c r="DGE94" s="4"/>
      <c r="DGF94" s="4"/>
      <c r="DGG94" s="4"/>
      <c r="DGH94" s="4"/>
      <c r="DGI94" s="4"/>
      <c r="DGJ94" s="4"/>
      <c r="DGK94" s="4"/>
      <c r="DGL94" s="4"/>
      <c r="DGM94" s="4"/>
      <c r="DGN94" s="4"/>
      <c r="DGO94" s="4"/>
      <c r="DGP94" s="4"/>
      <c r="DGQ94" s="4"/>
      <c r="DGR94" s="4"/>
      <c r="DGS94" s="4"/>
      <c r="DGT94" s="4"/>
      <c r="DGU94" s="4"/>
      <c r="DGV94" s="4"/>
      <c r="DGW94" s="4"/>
      <c r="DGX94" s="4"/>
      <c r="DGY94" s="4"/>
      <c r="DGZ94" s="4"/>
      <c r="DHA94" s="4"/>
      <c r="DHB94" s="4"/>
      <c r="DHC94" s="4"/>
      <c r="DHD94" s="4"/>
      <c r="DHE94" s="4"/>
      <c r="DHF94" s="4"/>
      <c r="DHG94" s="4"/>
      <c r="DHH94" s="4"/>
      <c r="DHI94" s="4"/>
      <c r="DHJ94" s="4"/>
      <c r="DHK94" s="4"/>
      <c r="DHL94" s="4"/>
      <c r="DHM94" s="4"/>
      <c r="DHN94" s="4"/>
      <c r="DHO94" s="4"/>
      <c r="DHP94" s="4"/>
      <c r="DHQ94" s="4"/>
      <c r="DHR94" s="4"/>
      <c r="DHS94" s="4"/>
      <c r="DHT94" s="4"/>
      <c r="DHU94" s="4"/>
      <c r="DHV94" s="4"/>
      <c r="DHW94" s="4"/>
      <c r="DHX94" s="4"/>
      <c r="DHY94" s="4"/>
      <c r="DHZ94" s="4"/>
      <c r="DIA94" s="4"/>
      <c r="DIB94" s="4"/>
      <c r="DIC94" s="4"/>
      <c r="DID94" s="4"/>
      <c r="DIE94" s="4"/>
      <c r="DIF94" s="4"/>
      <c r="DIG94" s="4"/>
      <c r="DIH94" s="4"/>
      <c r="DII94" s="4"/>
      <c r="DIJ94" s="4"/>
      <c r="DIK94" s="4"/>
      <c r="DIL94" s="4"/>
      <c r="DIM94" s="4"/>
      <c r="DIN94" s="4"/>
      <c r="DIO94" s="4"/>
      <c r="DIP94" s="4"/>
      <c r="DIQ94" s="4"/>
      <c r="DIR94" s="4"/>
      <c r="DIS94" s="4"/>
      <c r="DIT94" s="4"/>
      <c r="DIU94" s="4"/>
      <c r="DIV94" s="4"/>
      <c r="DIW94" s="4"/>
      <c r="DIX94" s="4"/>
      <c r="DIY94" s="4"/>
      <c r="DIZ94" s="4"/>
      <c r="DJA94" s="4"/>
      <c r="DJB94" s="4"/>
      <c r="DJC94" s="4"/>
      <c r="DJD94" s="4"/>
      <c r="DJE94" s="4"/>
      <c r="DJF94" s="4"/>
      <c r="DJG94" s="4"/>
      <c r="DJH94" s="4"/>
      <c r="DJI94" s="4"/>
      <c r="DJJ94" s="4"/>
      <c r="DJK94" s="4"/>
      <c r="DJL94" s="4"/>
      <c r="DJM94" s="4"/>
      <c r="DJN94" s="4"/>
      <c r="DJO94" s="4"/>
      <c r="DJP94" s="4"/>
      <c r="DJQ94" s="4"/>
      <c r="DJR94" s="4"/>
      <c r="DJS94" s="4"/>
      <c r="DJT94" s="4"/>
      <c r="DJU94" s="4"/>
      <c r="DJV94" s="4"/>
      <c r="DJW94" s="4"/>
      <c r="DJX94" s="4"/>
      <c r="DJY94" s="4"/>
      <c r="DJZ94" s="4"/>
      <c r="DKA94" s="4"/>
      <c r="DKB94" s="4"/>
      <c r="DKC94" s="4"/>
      <c r="DKD94" s="4"/>
      <c r="DKE94" s="4"/>
      <c r="DKF94" s="4"/>
      <c r="DKG94" s="4"/>
      <c r="DKH94" s="4"/>
      <c r="DKI94" s="4"/>
      <c r="DKJ94" s="4"/>
      <c r="DKK94" s="4"/>
      <c r="DKL94" s="4"/>
      <c r="DKM94" s="4"/>
      <c r="DKN94" s="4"/>
      <c r="DKO94" s="4"/>
      <c r="DKP94" s="4"/>
      <c r="DKQ94" s="4"/>
      <c r="DKR94" s="4"/>
      <c r="DKS94" s="4"/>
      <c r="DKT94" s="4"/>
      <c r="DKU94" s="4"/>
      <c r="DKV94" s="4"/>
      <c r="DKW94" s="4"/>
      <c r="DKX94" s="4"/>
      <c r="DKY94" s="4"/>
      <c r="DKZ94" s="4"/>
      <c r="DLA94" s="4"/>
      <c r="DLB94" s="4"/>
      <c r="DLC94" s="4"/>
      <c r="DLD94" s="4"/>
      <c r="DLE94" s="4"/>
      <c r="DLF94" s="4"/>
      <c r="DLG94" s="4"/>
      <c r="DLH94" s="4"/>
      <c r="DLI94" s="4"/>
      <c r="DLJ94" s="4"/>
      <c r="DLK94" s="4"/>
      <c r="DLL94" s="4"/>
      <c r="DLM94" s="4"/>
      <c r="DLN94" s="4"/>
      <c r="DLO94" s="4"/>
      <c r="DLP94" s="4"/>
      <c r="DLQ94" s="4"/>
      <c r="DLR94" s="4"/>
      <c r="DLS94" s="4"/>
      <c r="DLT94" s="4"/>
      <c r="DLU94" s="4"/>
      <c r="DLV94" s="4"/>
      <c r="DLW94" s="4"/>
      <c r="DLX94" s="4"/>
      <c r="DLY94" s="4"/>
      <c r="DLZ94" s="4"/>
      <c r="DMA94" s="4"/>
      <c r="DMB94" s="4"/>
      <c r="DMC94" s="4"/>
      <c r="DMD94" s="4"/>
      <c r="DME94" s="4"/>
      <c r="DMF94" s="4"/>
      <c r="DMG94" s="4"/>
      <c r="DMH94" s="4"/>
      <c r="DMI94" s="4"/>
      <c r="DMJ94" s="4"/>
      <c r="DMK94" s="4"/>
      <c r="DML94" s="4"/>
      <c r="DMM94" s="4"/>
      <c r="DMN94" s="4"/>
      <c r="DMO94" s="4"/>
      <c r="DMP94" s="4"/>
      <c r="DMQ94" s="4"/>
      <c r="DMR94" s="4"/>
      <c r="DMS94" s="4"/>
      <c r="DMT94" s="4"/>
      <c r="DMU94" s="4"/>
      <c r="DMV94" s="4"/>
      <c r="DMW94" s="4"/>
      <c r="DMX94" s="4"/>
      <c r="DMY94" s="4"/>
      <c r="DMZ94" s="4"/>
      <c r="DNA94" s="4"/>
      <c r="DNB94" s="4"/>
      <c r="DNC94" s="4"/>
      <c r="DND94" s="4"/>
      <c r="DNE94" s="4"/>
      <c r="DNF94" s="4"/>
      <c r="DNG94" s="4"/>
      <c r="DNH94" s="4"/>
      <c r="DNI94" s="4"/>
      <c r="DNJ94" s="4"/>
      <c r="DNK94" s="4"/>
      <c r="DNL94" s="4"/>
      <c r="DNM94" s="4"/>
      <c r="DNN94" s="4"/>
      <c r="DNO94" s="4"/>
      <c r="DNP94" s="4"/>
      <c r="DNQ94" s="4"/>
      <c r="DNR94" s="4"/>
      <c r="DNS94" s="4"/>
      <c r="DNT94" s="4"/>
      <c r="DNU94" s="4"/>
      <c r="DNV94" s="4"/>
      <c r="DNW94" s="4"/>
      <c r="DNX94" s="4"/>
      <c r="DNY94" s="4"/>
      <c r="DNZ94" s="4"/>
      <c r="DOA94" s="4"/>
      <c r="DOB94" s="4"/>
      <c r="DOC94" s="4"/>
      <c r="DOD94" s="4"/>
      <c r="DOE94" s="4"/>
      <c r="DOF94" s="4"/>
      <c r="DOG94" s="4"/>
      <c r="DOH94" s="4"/>
      <c r="DOI94" s="4"/>
      <c r="DOJ94" s="4"/>
      <c r="DOK94" s="4"/>
      <c r="DOL94" s="4"/>
      <c r="DOM94" s="4"/>
      <c r="DON94" s="4"/>
      <c r="DOO94" s="4"/>
      <c r="DOP94" s="4"/>
      <c r="DOQ94" s="4"/>
      <c r="DOR94" s="4"/>
      <c r="DOS94" s="4"/>
      <c r="DOT94" s="4"/>
      <c r="DOU94" s="4"/>
      <c r="DOV94" s="4"/>
      <c r="DOW94" s="4"/>
      <c r="DOX94" s="4"/>
      <c r="DOY94" s="4"/>
      <c r="DOZ94" s="4"/>
      <c r="DPA94" s="4"/>
      <c r="DPB94" s="4"/>
      <c r="DPC94" s="4"/>
      <c r="DPD94" s="4"/>
      <c r="DPE94" s="4"/>
      <c r="DPF94" s="4"/>
      <c r="DPG94" s="4"/>
      <c r="DPH94" s="4"/>
      <c r="DPI94" s="4"/>
      <c r="DPJ94" s="4"/>
      <c r="DPK94" s="4"/>
      <c r="DPL94" s="4"/>
      <c r="DPM94" s="4"/>
      <c r="DPN94" s="4"/>
      <c r="DPO94" s="4"/>
      <c r="DPP94" s="4"/>
      <c r="DPQ94" s="4"/>
      <c r="DPR94" s="4"/>
      <c r="DPS94" s="4"/>
      <c r="DPT94" s="4"/>
      <c r="DPU94" s="4"/>
      <c r="DPV94" s="4"/>
      <c r="DPW94" s="4"/>
      <c r="DPX94" s="4"/>
      <c r="DPY94" s="4"/>
      <c r="DPZ94" s="4"/>
      <c r="DQA94" s="4"/>
      <c r="DQB94" s="4"/>
      <c r="DQC94" s="4"/>
      <c r="DQD94" s="4"/>
      <c r="DQE94" s="4"/>
      <c r="DQF94" s="4"/>
      <c r="DQG94" s="4"/>
      <c r="DQH94" s="4"/>
      <c r="DQI94" s="4"/>
      <c r="DQJ94" s="4"/>
      <c r="DQK94" s="4"/>
      <c r="DQL94" s="4"/>
      <c r="DQM94" s="4"/>
      <c r="DQN94" s="4"/>
      <c r="DQO94" s="4"/>
      <c r="DQP94" s="4"/>
      <c r="DQQ94" s="4"/>
      <c r="DQR94" s="4"/>
      <c r="DQS94" s="4"/>
      <c r="DQT94" s="4"/>
      <c r="DQU94" s="4"/>
      <c r="DQV94" s="4"/>
      <c r="DQW94" s="4"/>
      <c r="DQX94" s="4"/>
      <c r="DQY94" s="4"/>
      <c r="DQZ94" s="4"/>
      <c r="DRA94" s="4"/>
      <c r="DRB94" s="4"/>
      <c r="DRC94" s="4"/>
      <c r="DRD94" s="4"/>
      <c r="DRE94" s="4"/>
      <c r="DRF94" s="4"/>
      <c r="DRG94" s="4"/>
      <c r="DRH94" s="4"/>
      <c r="DRI94" s="4"/>
      <c r="DRJ94" s="4"/>
      <c r="DRK94" s="4"/>
      <c r="DRL94" s="4"/>
      <c r="DRM94" s="4"/>
      <c r="DRN94" s="4"/>
      <c r="DRO94" s="4"/>
      <c r="DRP94" s="4"/>
      <c r="DRQ94" s="4"/>
      <c r="DRR94" s="4"/>
      <c r="DRS94" s="4"/>
      <c r="DRT94" s="4"/>
      <c r="DRU94" s="4"/>
      <c r="DRV94" s="4"/>
      <c r="DRW94" s="4"/>
      <c r="DRX94" s="4"/>
      <c r="DRY94" s="4"/>
      <c r="DRZ94" s="4"/>
      <c r="DSA94" s="4"/>
      <c r="DSB94" s="4"/>
      <c r="DSC94" s="4"/>
      <c r="DSD94" s="4"/>
      <c r="DSE94" s="4"/>
      <c r="DSF94" s="4"/>
      <c r="DSG94" s="4"/>
      <c r="DSH94" s="4"/>
      <c r="DSI94" s="4"/>
      <c r="DSJ94" s="4"/>
      <c r="DSK94" s="4"/>
      <c r="DSL94" s="4"/>
      <c r="DSM94" s="4"/>
      <c r="DSN94" s="4"/>
      <c r="DSO94" s="4"/>
      <c r="DSP94" s="4"/>
      <c r="DSQ94" s="4"/>
      <c r="DSR94" s="4"/>
      <c r="DSS94" s="4"/>
      <c r="DST94" s="4"/>
      <c r="DSU94" s="4"/>
      <c r="DSV94" s="4"/>
      <c r="DSW94" s="4"/>
      <c r="DSX94" s="4"/>
      <c r="DSY94" s="4"/>
      <c r="DSZ94" s="4"/>
      <c r="DTA94" s="4"/>
      <c r="DTB94" s="4"/>
      <c r="DTC94" s="4"/>
      <c r="DTD94" s="4"/>
      <c r="DTE94" s="4"/>
      <c r="DTF94" s="4"/>
      <c r="DTG94" s="4"/>
      <c r="DTH94" s="4"/>
      <c r="DTI94" s="4"/>
      <c r="DTJ94" s="4"/>
      <c r="DTK94" s="4"/>
      <c r="DTL94" s="4"/>
      <c r="DTM94" s="4"/>
      <c r="DTN94" s="4"/>
      <c r="DTO94" s="4"/>
      <c r="DTP94" s="4"/>
      <c r="DTQ94" s="4"/>
      <c r="DTR94" s="4"/>
      <c r="DTS94" s="4"/>
      <c r="DTT94" s="4"/>
      <c r="DTU94" s="4"/>
      <c r="DTV94" s="4"/>
      <c r="DTW94" s="4"/>
      <c r="DTX94" s="4"/>
      <c r="DTY94" s="4"/>
      <c r="DTZ94" s="4"/>
      <c r="DUA94" s="4"/>
      <c r="DUB94" s="4"/>
      <c r="DUC94" s="4"/>
      <c r="DUD94" s="4"/>
      <c r="DUE94" s="4"/>
      <c r="DUF94" s="4"/>
      <c r="DUG94" s="4"/>
      <c r="DUH94" s="4"/>
      <c r="DUI94" s="4"/>
      <c r="DUJ94" s="4"/>
      <c r="DUK94" s="4"/>
      <c r="DUL94" s="4"/>
      <c r="DUM94" s="4"/>
      <c r="DUN94" s="4"/>
      <c r="DUO94" s="4"/>
      <c r="DUP94" s="4"/>
      <c r="DUQ94" s="4"/>
      <c r="DUR94" s="4"/>
      <c r="DUS94" s="4"/>
      <c r="DUT94" s="4"/>
      <c r="DUU94" s="4"/>
      <c r="DUV94" s="4"/>
      <c r="DUW94" s="4"/>
      <c r="DUX94" s="4"/>
      <c r="DUY94" s="4"/>
      <c r="DUZ94" s="4"/>
      <c r="DVA94" s="4"/>
      <c r="DVB94" s="4"/>
      <c r="DVC94" s="4"/>
      <c r="DVD94" s="4"/>
      <c r="DVE94" s="4"/>
      <c r="DVF94" s="4"/>
      <c r="DVG94" s="4"/>
      <c r="DVH94" s="4"/>
      <c r="DVI94" s="4"/>
      <c r="DVJ94" s="4"/>
      <c r="DVK94" s="4"/>
      <c r="DVL94" s="4"/>
      <c r="DVM94" s="4"/>
      <c r="DVN94" s="4"/>
      <c r="DVO94" s="4"/>
      <c r="DVP94" s="4"/>
      <c r="DVQ94" s="4"/>
      <c r="DVR94" s="4"/>
      <c r="DVS94" s="4"/>
      <c r="DVT94" s="4"/>
      <c r="DVU94" s="4"/>
      <c r="DVV94" s="4"/>
      <c r="DVW94" s="4"/>
      <c r="DVX94" s="4"/>
      <c r="DVY94" s="4"/>
      <c r="DVZ94" s="4"/>
      <c r="DWA94" s="4"/>
      <c r="DWB94" s="4"/>
      <c r="DWC94" s="4"/>
      <c r="DWD94" s="4"/>
      <c r="DWE94" s="4"/>
      <c r="DWF94" s="4"/>
      <c r="DWG94" s="4"/>
      <c r="DWH94" s="4"/>
      <c r="DWI94" s="4"/>
      <c r="DWJ94" s="4"/>
      <c r="DWK94" s="4"/>
      <c r="DWL94" s="4"/>
      <c r="DWM94" s="4"/>
      <c r="DWN94" s="4"/>
      <c r="DWO94" s="4"/>
      <c r="DWP94" s="4"/>
      <c r="DWQ94" s="4"/>
      <c r="DWR94" s="4"/>
      <c r="DWS94" s="4"/>
      <c r="DWT94" s="4"/>
      <c r="DWU94" s="4"/>
      <c r="DWV94" s="4"/>
      <c r="DWW94" s="4"/>
      <c r="DWX94" s="4"/>
      <c r="DWY94" s="4"/>
      <c r="DWZ94" s="4"/>
      <c r="DXA94" s="4"/>
      <c r="DXB94" s="4"/>
      <c r="DXC94" s="4"/>
      <c r="DXD94" s="4"/>
      <c r="DXE94" s="4"/>
      <c r="DXF94" s="4"/>
      <c r="DXG94" s="4"/>
      <c r="DXH94" s="4"/>
      <c r="DXI94" s="4"/>
      <c r="DXJ94" s="4"/>
      <c r="DXK94" s="4"/>
      <c r="DXL94" s="4"/>
      <c r="DXM94" s="4"/>
      <c r="DXN94" s="4"/>
      <c r="DXO94" s="4"/>
      <c r="DXP94" s="4"/>
      <c r="DXQ94" s="4"/>
      <c r="DXR94" s="4"/>
      <c r="DXS94" s="4"/>
      <c r="DXT94" s="4"/>
      <c r="DXU94" s="4"/>
      <c r="DXV94" s="4"/>
      <c r="DXW94" s="4"/>
      <c r="DXX94" s="4"/>
      <c r="DXY94" s="4"/>
      <c r="DXZ94" s="4"/>
      <c r="DYA94" s="4"/>
      <c r="DYB94" s="4"/>
      <c r="DYC94" s="4"/>
      <c r="DYD94" s="4"/>
      <c r="DYE94" s="4"/>
      <c r="DYF94" s="4"/>
      <c r="DYG94" s="4"/>
      <c r="DYH94" s="4"/>
      <c r="DYI94" s="4"/>
      <c r="DYJ94" s="4"/>
      <c r="DYK94" s="4"/>
      <c r="DYL94" s="4"/>
      <c r="DYM94" s="4"/>
      <c r="DYN94" s="4"/>
      <c r="DYO94" s="4"/>
      <c r="DYP94" s="4"/>
      <c r="DYQ94" s="4"/>
      <c r="DYR94" s="4"/>
      <c r="DYS94" s="4"/>
      <c r="DYT94" s="4"/>
      <c r="DYU94" s="4"/>
      <c r="DYV94" s="4"/>
      <c r="DYW94" s="4"/>
      <c r="DYX94" s="4"/>
      <c r="DYY94" s="4"/>
      <c r="DYZ94" s="4"/>
      <c r="DZA94" s="4"/>
      <c r="DZB94" s="4"/>
      <c r="DZC94" s="4"/>
      <c r="DZD94" s="4"/>
      <c r="DZE94" s="4"/>
      <c r="DZF94" s="4"/>
      <c r="DZG94" s="4"/>
      <c r="DZH94" s="4"/>
      <c r="DZI94" s="4"/>
      <c r="DZJ94" s="4"/>
      <c r="DZK94" s="4"/>
      <c r="DZL94" s="4"/>
      <c r="DZM94" s="4"/>
      <c r="DZN94" s="4"/>
      <c r="DZO94" s="4"/>
      <c r="DZP94" s="4"/>
      <c r="DZQ94" s="4"/>
      <c r="DZR94" s="4"/>
      <c r="DZS94" s="4"/>
      <c r="DZT94" s="4"/>
      <c r="DZU94" s="4"/>
      <c r="DZV94" s="4"/>
      <c r="DZW94" s="4"/>
      <c r="DZX94" s="4"/>
      <c r="DZY94" s="4"/>
      <c r="DZZ94" s="4"/>
      <c r="EAA94" s="4"/>
      <c r="EAB94" s="4"/>
      <c r="EAC94" s="4"/>
      <c r="EAD94" s="4"/>
      <c r="EAE94" s="4"/>
      <c r="EAF94" s="4"/>
      <c r="EAG94" s="4"/>
      <c r="EAH94" s="4"/>
      <c r="EAI94" s="4"/>
      <c r="EAJ94" s="4"/>
      <c r="EAK94" s="4"/>
      <c r="EAL94" s="4"/>
      <c r="EAM94" s="4"/>
      <c r="EAN94" s="4"/>
      <c r="EAO94" s="4"/>
      <c r="EAP94" s="4"/>
      <c r="EAQ94" s="4"/>
      <c r="EAR94" s="4"/>
      <c r="EAS94" s="4"/>
      <c r="EAT94" s="4"/>
      <c r="EAU94" s="4"/>
      <c r="EAV94" s="4"/>
      <c r="EAW94" s="4"/>
      <c r="EAX94" s="4"/>
      <c r="EAY94" s="4"/>
      <c r="EAZ94" s="4"/>
      <c r="EBA94" s="4"/>
      <c r="EBB94" s="4"/>
      <c r="EBC94" s="4"/>
      <c r="EBD94" s="4"/>
      <c r="EBE94" s="4"/>
      <c r="EBF94" s="4"/>
      <c r="EBG94" s="4"/>
      <c r="EBH94" s="4"/>
      <c r="EBI94" s="4"/>
      <c r="EBJ94" s="4"/>
      <c r="EBK94" s="4"/>
      <c r="EBL94" s="4"/>
      <c r="EBM94" s="4"/>
      <c r="EBN94" s="4"/>
      <c r="EBO94" s="4"/>
      <c r="EBP94" s="4"/>
      <c r="EBQ94" s="4"/>
      <c r="EBR94" s="4"/>
      <c r="EBS94" s="4"/>
      <c r="EBT94" s="4"/>
      <c r="EBU94" s="4"/>
      <c r="EBV94" s="4"/>
      <c r="EBW94" s="4"/>
      <c r="EBX94" s="4"/>
      <c r="EBY94" s="4"/>
      <c r="EBZ94" s="4"/>
      <c r="ECA94" s="4"/>
      <c r="ECB94" s="4"/>
      <c r="ECC94" s="4"/>
      <c r="ECD94" s="4"/>
      <c r="ECE94" s="4"/>
      <c r="ECF94" s="4"/>
      <c r="ECG94" s="4"/>
      <c r="ECH94" s="4"/>
      <c r="ECI94" s="4"/>
      <c r="ECJ94" s="4"/>
      <c r="ECK94" s="4"/>
      <c r="ECL94" s="4"/>
      <c r="ECM94" s="4"/>
      <c r="ECN94" s="4"/>
      <c r="ECO94" s="4"/>
      <c r="ECP94" s="4"/>
      <c r="ECQ94" s="4"/>
      <c r="ECR94" s="4"/>
      <c r="ECS94" s="4"/>
      <c r="ECT94" s="4"/>
      <c r="ECU94" s="4"/>
      <c r="ECV94" s="4"/>
      <c r="ECW94" s="4"/>
      <c r="ECX94" s="4"/>
      <c r="ECY94" s="4"/>
      <c r="ECZ94" s="4"/>
      <c r="EDA94" s="4"/>
      <c r="EDB94" s="4"/>
      <c r="EDC94" s="4"/>
      <c r="EDD94" s="4"/>
      <c r="EDE94" s="4"/>
      <c r="EDF94" s="4"/>
      <c r="EDG94" s="4"/>
      <c r="EDH94" s="4"/>
      <c r="EDI94" s="4"/>
      <c r="EDJ94" s="4"/>
      <c r="EDK94" s="4"/>
      <c r="EDL94" s="4"/>
      <c r="EDM94" s="4"/>
      <c r="EDN94" s="4"/>
      <c r="EDO94" s="4"/>
      <c r="EDP94" s="4"/>
      <c r="EDQ94" s="4"/>
      <c r="EDR94" s="4"/>
      <c r="EDS94" s="4"/>
      <c r="EDT94" s="4"/>
      <c r="EDU94" s="4"/>
      <c r="EDV94" s="4"/>
      <c r="EDW94" s="4"/>
      <c r="EDX94" s="4"/>
      <c r="EDY94" s="4"/>
      <c r="EDZ94" s="4"/>
      <c r="EEA94" s="4"/>
      <c r="EEB94" s="4"/>
      <c r="EEC94" s="4"/>
      <c r="EED94" s="4"/>
      <c r="EEE94" s="4"/>
      <c r="EEF94" s="4"/>
      <c r="EEG94" s="4"/>
      <c r="EEH94" s="4"/>
      <c r="EEI94" s="4"/>
      <c r="EEJ94" s="4"/>
      <c r="EEK94" s="4"/>
      <c r="EEL94" s="4"/>
      <c r="EEM94" s="4"/>
      <c r="EEN94" s="4"/>
      <c r="EEO94" s="4"/>
      <c r="EEP94" s="4"/>
      <c r="EEQ94" s="4"/>
      <c r="EER94" s="4"/>
      <c r="EES94" s="4"/>
      <c r="EET94" s="4"/>
      <c r="EEU94" s="4"/>
      <c r="EEV94" s="4"/>
      <c r="EEW94" s="4"/>
      <c r="EEX94" s="4"/>
      <c r="EEY94" s="4"/>
      <c r="EEZ94" s="4"/>
      <c r="EFA94" s="4"/>
      <c r="EFB94" s="4"/>
      <c r="EFC94" s="4"/>
      <c r="EFD94" s="4"/>
      <c r="EFE94" s="4"/>
      <c r="EFF94" s="4"/>
      <c r="EFG94" s="4"/>
      <c r="EFH94" s="4"/>
      <c r="EFI94" s="4"/>
      <c r="EFJ94" s="4"/>
      <c r="EFK94" s="4"/>
      <c r="EFL94" s="4"/>
      <c r="EFM94" s="4"/>
      <c r="EFN94" s="4"/>
      <c r="EFO94" s="4"/>
      <c r="EFP94" s="4"/>
      <c r="EFQ94" s="4"/>
      <c r="EFR94" s="4"/>
      <c r="EFS94" s="4"/>
      <c r="EFT94" s="4"/>
      <c r="EFU94" s="4"/>
      <c r="EFV94" s="4"/>
      <c r="EFW94" s="4"/>
      <c r="EFX94" s="4"/>
      <c r="EFY94" s="4"/>
      <c r="EFZ94" s="4"/>
      <c r="EGA94" s="4"/>
      <c r="EGB94" s="4"/>
      <c r="EGC94" s="4"/>
      <c r="EGD94" s="4"/>
      <c r="EGE94" s="4"/>
      <c r="EGF94" s="4"/>
      <c r="EGG94" s="4"/>
      <c r="EGH94" s="4"/>
      <c r="EGI94" s="4"/>
      <c r="EGJ94" s="4"/>
      <c r="EGK94" s="4"/>
      <c r="EGL94" s="4"/>
      <c r="EGM94" s="4"/>
      <c r="EGN94" s="4"/>
      <c r="EGO94" s="4"/>
      <c r="EGP94" s="4"/>
      <c r="EGQ94" s="4"/>
      <c r="EGR94" s="4"/>
      <c r="EGS94" s="4"/>
      <c r="EGT94" s="4"/>
      <c r="EGU94" s="4"/>
      <c r="EGV94" s="4"/>
      <c r="EGW94" s="4"/>
      <c r="EGX94" s="4"/>
      <c r="EGY94" s="4"/>
      <c r="EGZ94" s="4"/>
      <c r="EHA94" s="4"/>
      <c r="EHB94" s="4"/>
      <c r="EHC94" s="4"/>
      <c r="EHD94" s="4"/>
      <c r="EHE94" s="4"/>
      <c r="EHF94" s="4"/>
      <c r="EHG94" s="4"/>
      <c r="EHH94" s="4"/>
      <c r="EHI94" s="4"/>
      <c r="EHJ94" s="4"/>
      <c r="EHK94" s="4"/>
      <c r="EHL94" s="4"/>
      <c r="EHM94" s="4"/>
      <c r="EHN94" s="4"/>
      <c r="EHO94" s="4"/>
      <c r="EHP94" s="4"/>
      <c r="EHQ94" s="4"/>
      <c r="EHR94" s="4"/>
      <c r="EHS94" s="4"/>
      <c r="EHT94" s="4"/>
      <c r="EHU94" s="4"/>
      <c r="EHV94" s="4"/>
      <c r="EHW94" s="4"/>
      <c r="EHX94" s="4"/>
      <c r="EHY94" s="4"/>
      <c r="EHZ94" s="4"/>
      <c r="EIA94" s="4"/>
      <c r="EIB94" s="4"/>
      <c r="EIC94" s="4"/>
      <c r="EID94" s="4"/>
      <c r="EIE94" s="4"/>
      <c r="EIF94" s="4"/>
      <c r="EIG94" s="4"/>
      <c r="EIH94" s="4"/>
      <c r="EII94" s="4"/>
      <c r="EIJ94" s="4"/>
      <c r="EIK94" s="4"/>
      <c r="EIL94" s="4"/>
      <c r="EIM94" s="4"/>
      <c r="EIN94" s="4"/>
      <c r="EIO94" s="4"/>
      <c r="EIP94" s="4"/>
      <c r="EIQ94" s="4"/>
      <c r="EIR94" s="4"/>
      <c r="EIS94" s="4"/>
      <c r="EIT94" s="4"/>
      <c r="EIU94" s="4"/>
      <c r="EIV94" s="4"/>
      <c r="EIW94" s="4"/>
      <c r="EIX94" s="4"/>
      <c r="EIY94" s="4"/>
      <c r="EIZ94" s="4"/>
      <c r="EJA94" s="4"/>
      <c r="EJB94" s="4"/>
      <c r="EJC94" s="4"/>
      <c r="EJD94" s="4"/>
      <c r="EJE94" s="4"/>
      <c r="EJF94" s="4"/>
      <c r="EJG94" s="4"/>
      <c r="EJH94" s="4"/>
      <c r="EJI94" s="4"/>
      <c r="EJJ94" s="4"/>
      <c r="EJK94" s="4"/>
      <c r="EJL94" s="4"/>
      <c r="EJM94" s="4"/>
      <c r="EJN94" s="4"/>
      <c r="EJO94" s="4"/>
      <c r="EJP94" s="4"/>
      <c r="EJQ94" s="4"/>
      <c r="EJR94" s="4"/>
      <c r="EJS94" s="4"/>
      <c r="EJT94" s="4"/>
      <c r="EJU94" s="4"/>
      <c r="EJV94" s="4"/>
      <c r="EJW94" s="4"/>
      <c r="EJX94" s="4"/>
      <c r="EJY94" s="4"/>
      <c r="EJZ94" s="4"/>
      <c r="EKA94" s="4"/>
      <c r="EKB94" s="4"/>
      <c r="EKC94" s="4"/>
      <c r="EKD94" s="4"/>
      <c r="EKE94" s="4"/>
      <c r="EKF94" s="4"/>
      <c r="EKG94" s="4"/>
      <c r="EKH94" s="4"/>
      <c r="EKI94" s="4"/>
      <c r="EKJ94" s="4"/>
      <c r="EKK94" s="4"/>
      <c r="EKL94" s="4"/>
      <c r="EKM94" s="4"/>
      <c r="EKN94" s="4"/>
      <c r="EKO94" s="4"/>
      <c r="EKP94" s="4"/>
      <c r="EKQ94" s="4"/>
      <c r="EKR94" s="4"/>
      <c r="EKS94" s="4"/>
      <c r="EKT94" s="4"/>
      <c r="EKU94" s="4"/>
      <c r="EKV94" s="4"/>
      <c r="EKW94" s="4"/>
      <c r="EKX94" s="4"/>
      <c r="EKY94" s="4"/>
      <c r="EKZ94" s="4"/>
      <c r="ELA94" s="4"/>
      <c r="ELB94" s="4"/>
      <c r="ELC94" s="4"/>
      <c r="ELD94" s="4"/>
      <c r="ELE94" s="4"/>
      <c r="ELF94" s="4"/>
      <c r="ELG94" s="4"/>
      <c r="ELH94" s="4"/>
      <c r="ELI94" s="4"/>
      <c r="ELJ94" s="4"/>
      <c r="ELK94" s="4"/>
      <c r="ELL94" s="4"/>
      <c r="ELM94" s="4"/>
      <c r="ELN94" s="4"/>
      <c r="ELO94" s="4"/>
      <c r="ELP94" s="4"/>
      <c r="ELQ94" s="4"/>
      <c r="ELR94" s="4"/>
      <c r="ELS94" s="4"/>
      <c r="ELT94" s="4"/>
      <c r="ELU94" s="4"/>
      <c r="ELV94" s="4"/>
      <c r="ELW94" s="4"/>
      <c r="ELX94" s="4"/>
      <c r="ELY94" s="4"/>
      <c r="ELZ94" s="4"/>
      <c r="EMA94" s="4"/>
      <c r="EMB94" s="4"/>
      <c r="EMC94" s="4"/>
      <c r="EMD94" s="4"/>
      <c r="EME94" s="4"/>
      <c r="EMF94" s="4"/>
      <c r="EMG94" s="4"/>
      <c r="EMH94" s="4"/>
      <c r="EMI94" s="4"/>
      <c r="EMJ94" s="4"/>
      <c r="EMK94" s="4"/>
      <c r="EML94" s="4"/>
      <c r="EMM94" s="4"/>
      <c r="EMN94" s="4"/>
      <c r="EMO94" s="4"/>
      <c r="EMP94" s="4"/>
      <c r="EMQ94" s="4"/>
      <c r="EMR94" s="4"/>
      <c r="EMS94" s="4"/>
      <c r="EMT94" s="4"/>
      <c r="EMU94" s="4"/>
      <c r="EMV94" s="4"/>
      <c r="EMW94" s="4"/>
      <c r="EMX94" s="4"/>
      <c r="EMY94" s="4"/>
      <c r="EMZ94" s="4"/>
      <c r="ENA94" s="4"/>
      <c r="ENB94" s="4"/>
      <c r="ENC94" s="4"/>
      <c r="END94" s="4"/>
      <c r="ENE94" s="4"/>
      <c r="ENF94" s="4"/>
      <c r="ENG94" s="4"/>
      <c r="ENH94" s="4"/>
      <c r="ENI94" s="4"/>
      <c r="ENJ94" s="4"/>
      <c r="ENK94" s="4"/>
      <c r="ENL94" s="4"/>
      <c r="ENM94" s="4"/>
      <c r="ENN94" s="4"/>
      <c r="ENO94" s="4"/>
      <c r="ENP94" s="4"/>
      <c r="ENQ94" s="4"/>
      <c r="ENR94" s="4"/>
      <c r="ENS94" s="4"/>
      <c r="ENT94" s="4"/>
      <c r="ENU94" s="4"/>
      <c r="ENV94" s="4"/>
      <c r="ENW94" s="4"/>
      <c r="ENX94" s="4"/>
      <c r="ENY94" s="4"/>
      <c r="ENZ94" s="4"/>
      <c r="EOA94" s="4"/>
      <c r="EOB94" s="4"/>
      <c r="EOC94" s="4"/>
      <c r="EOD94" s="4"/>
      <c r="EOE94" s="4"/>
      <c r="EOF94" s="4"/>
      <c r="EOG94" s="4"/>
      <c r="EOH94" s="4"/>
      <c r="EOI94" s="4"/>
      <c r="EOJ94" s="4"/>
      <c r="EOK94" s="4"/>
      <c r="EOL94" s="4"/>
      <c r="EOM94" s="4"/>
      <c r="EON94" s="4"/>
      <c r="EOO94" s="4"/>
      <c r="EOP94" s="4"/>
      <c r="EOQ94" s="4"/>
      <c r="EOR94" s="4"/>
      <c r="EOS94" s="4"/>
      <c r="EOT94" s="4"/>
      <c r="EOU94" s="4"/>
      <c r="EOV94" s="4"/>
      <c r="EOW94" s="4"/>
      <c r="EOX94" s="4"/>
      <c r="EOY94" s="4"/>
      <c r="EOZ94" s="4"/>
      <c r="EPA94" s="4"/>
      <c r="EPB94" s="4"/>
      <c r="EPC94" s="4"/>
      <c r="EPD94" s="4"/>
      <c r="EPE94" s="4"/>
      <c r="EPF94" s="4"/>
      <c r="EPG94" s="4"/>
      <c r="EPH94" s="4"/>
      <c r="EPI94" s="4"/>
      <c r="EPJ94" s="4"/>
      <c r="EPK94" s="4"/>
      <c r="EPL94" s="4"/>
      <c r="EPM94" s="4"/>
      <c r="EPN94" s="4"/>
      <c r="EPO94" s="4"/>
      <c r="EPP94" s="4"/>
      <c r="EPQ94" s="4"/>
      <c r="EPR94" s="4"/>
      <c r="EPS94" s="4"/>
      <c r="EPT94" s="4"/>
      <c r="EPU94" s="4"/>
      <c r="EPV94" s="4"/>
      <c r="EPW94" s="4"/>
      <c r="EPX94" s="4"/>
      <c r="EPY94" s="4"/>
      <c r="EPZ94" s="4"/>
      <c r="EQA94" s="4"/>
      <c r="EQB94" s="4"/>
      <c r="EQC94" s="4"/>
      <c r="EQD94" s="4"/>
      <c r="EQE94" s="4"/>
      <c r="EQF94" s="4"/>
      <c r="EQG94" s="4"/>
      <c r="EQH94" s="4"/>
      <c r="EQI94" s="4"/>
      <c r="EQJ94" s="4"/>
      <c r="EQK94" s="4"/>
      <c r="EQL94" s="4"/>
      <c r="EQM94" s="4"/>
      <c r="EQN94" s="4"/>
      <c r="EQO94" s="4"/>
      <c r="EQP94" s="4"/>
      <c r="EQQ94" s="4"/>
      <c r="EQR94" s="4"/>
      <c r="EQS94" s="4"/>
      <c r="EQT94" s="4"/>
      <c r="EQU94" s="4"/>
      <c r="EQV94" s="4"/>
      <c r="EQW94" s="4"/>
      <c r="EQX94" s="4"/>
      <c r="EQY94" s="4"/>
      <c r="EQZ94" s="4"/>
      <c r="ERA94" s="4"/>
      <c r="ERB94" s="4"/>
      <c r="ERC94" s="4"/>
      <c r="ERD94" s="4"/>
      <c r="ERE94" s="4"/>
      <c r="ERF94" s="4"/>
      <c r="ERG94" s="4"/>
      <c r="ERH94" s="4"/>
      <c r="ERI94" s="4"/>
      <c r="ERJ94" s="4"/>
      <c r="ERK94" s="4"/>
      <c r="ERL94" s="4"/>
      <c r="ERM94" s="4"/>
      <c r="ERN94" s="4"/>
      <c r="ERO94" s="4"/>
      <c r="ERP94" s="4"/>
      <c r="ERQ94" s="4"/>
      <c r="ERR94" s="4"/>
      <c r="ERS94" s="4"/>
      <c r="ERT94" s="4"/>
      <c r="ERU94" s="4"/>
      <c r="ERV94" s="4"/>
      <c r="ERW94" s="4"/>
      <c r="ERX94" s="4"/>
      <c r="ERY94" s="4"/>
      <c r="ERZ94" s="4"/>
      <c r="ESA94" s="4"/>
      <c r="ESB94" s="4"/>
      <c r="ESC94" s="4"/>
      <c r="ESD94" s="4"/>
      <c r="ESE94" s="4"/>
      <c r="ESF94" s="4"/>
      <c r="ESG94" s="4"/>
      <c r="ESH94" s="4"/>
      <c r="ESI94" s="4"/>
      <c r="ESJ94" s="4"/>
      <c r="ESK94" s="4"/>
      <c r="ESL94" s="4"/>
      <c r="ESM94" s="4"/>
      <c r="ESN94" s="4"/>
      <c r="ESO94" s="4"/>
      <c r="ESP94" s="4"/>
      <c r="ESQ94" s="4"/>
      <c r="ESR94" s="4"/>
      <c r="ESS94" s="4"/>
      <c r="EST94" s="4"/>
      <c r="ESU94" s="4"/>
      <c r="ESV94" s="4"/>
      <c r="ESW94" s="4"/>
      <c r="ESX94" s="4"/>
      <c r="ESY94" s="4"/>
      <c r="ESZ94" s="4"/>
      <c r="ETA94" s="4"/>
      <c r="ETB94" s="4"/>
      <c r="ETC94" s="4"/>
      <c r="ETD94" s="4"/>
      <c r="ETE94" s="4"/>
      <c r="ETF94" s="4"/>
      <c r="ETG94" s="4"/>
      <c r="ETH94" s="4"/>
      <c r="ETI94" s="4"/>
      <c r="ETJ94" s="4"/>
      <c r="ETK94" s="4"/>
      <c r="ETL94" s="4"/>
      <c r="ETM94" s="4"/>
      <c r="ETN94" s="4"/>
      <c r="ETO94" s="4"/>
      <c r="ETP94" s="4"/>
      <c r="ETQ94" s="4"/>
      <c r="ETR94" s="4"/>
      <c r="ETS94" s="4"/>
      <c r="ETT94" s="4"/>
      <c r="ETU94" s="4"/>
      <c r="ETV94" s="4"/>
      <c r="ETW94" s="4"/>
      <c r="ETX94" s="4"/>
      <c r="ETY94" s="4"/>
      <c r="ETZ94" s="4"/>
      <c r="EUA94" s="4"/>
      <c r="EUB94" s="4"/>
      <c r="EUC94" s="4"/>
      <c r="EUD94" s="4"/>
      <c r="EUE94" s="4"/>
      <c r="EUF94" s="4"/>
      <c r="EUG94" s="4"/>
      <c r="EUH94" s="4"/>
      <c r="EUI94" s="4"/>
      <c r="EUJ94" s="4"/>
      <c r="EUK94" s="4"/>
      <c r="EUL94" s="4"/>
      <c r="EUM94" s="4"/>
      <c r="EUN94" s="4"/>
      <c r="EUO94" s="4"/>
      <c r="EUP94" s="4"/>
      <c r="EUQ94" s="4"/>
      <c r="EUR94" s="4"/>
      <c r="EUS94" s="4"/>
      <c r="EUT94" s="4"/>
      <c r="EUU94" s="4"/>
      <c r="EUV94" s="4"/>
      <c r="EUW94" s="4"/>
      <c r="EUX94" s="4"/>
      <c r="EUY94" s="4"/>
      <c r="EUZ94" s="4"/>
      <c r="EVA94" s="4"/>
      <c r="EVB94" s="4"/>
      <c r="EVC94" s="4"/>
      <c r="EVD94" s="4"/>
      <c r="EVE94" s="4"/>
      <c r="EVF94" s="4"/>
      <c r="EVG94" s="4"/>
      <c r="EVH94" s="4"/>
      <c r="EVI94" s="4"/>
      <c r="EVJ94" s="4"/>
      <c r="EVK94" s="4"/>
      <c r="EVL94" s="4"/>
      <c r="EVM94" s="4"/>
      <c r="EVN94" s="4"/>
      <c r="EVO94" s="4"/>
      <c r="EVP94" s="4"/>
      <c r="EVQ94" s="4"/>
      <c r="EVR94" s="4"/>
      <c r="EVS94" s="4"/>
      <c r="EVT94" s="4"/>
      <c r="EVU94" s="4"/>
      <c r="EVV94" s="4"/>
      <c r="EVW94" s="4"/>
      <c r="EVX94" s="4"/>
      <c r="EVY94" s="4"/>
      <c r="EVZ94" s="4"/>
      <c r="EWA94" s="4"/>
      <c r="EWB94" s="4"/>
      <c r="EWC94" s="4"/>
      <c r="EWD94" s="4"/>
      <c r="EWE94" s="4"/>
      <c r="EWF94" s="4"/>
      <c r="EWG94" s="4"/>
      <c r="EWH94" s="4"/>
      <c r="EWI94" s="4"/>
      <c r="EWJ94" s="4"/>
      <c r="EWK94" s="4"/>
      <c r="EWL94" s="4"/>
      <c r="EWM94" s="4"/>
      <c r="EWN94" s="4"/>
      <c r="EWO94" s="4"/>
      <c r="EWP94" s="4"/>
      <c r="EWQ94" s="4"/>
      <c r="EWR94" s="4"/>
      <c r="EWS94" s="4"/>
      <c r="EWT94" s="4"/>
      <c r="EWU94" s="4"/>
      <c r="EWV94" s="4"/>
      <c r="EWW94" s="4"/>
      <c r="EWX94" s="4"/>
      <c r="EWY94" s="4"/>
      <c r="EWZ94" s="4"/>
      <c r="EXA94" s="4"/>
      <c r="EXB94" s="4"/>
      <c r="EXC94" s="4"/>
      <c r="EXD94" s="4"/>
      <c r="EXE94" s="4"/>
      <c r="EXF94" s="4"/>
      <c r="EXG94" s="4"/>
      <c r="EXH94" s="4"/>
      <c r="EXI94" s="4"/>
      <c r="EXJ94" s="4"/>
      <c r="EXK94" s="4"/>
      <c r="EXL94" s="4"/>
      <c r="EXM94" s="4"/>
      <c r="EXN94" s="4"/>
      <c r="EXO94" s="4"/>
      <c r="EXP94" s="4"/>
      <c r="EXQ94" s="4"/>
      <c r="EXR94" s="4"/>
      <c r="EXS94" s="4"/>
      <c r="EXT94" s="4"/>
      <c r="EXU94" s="4"/>
      <c r="EXV94" s="4"/>
      <c r="EXW94" s="4"/>
      <c r="EXX94" s="4"/>
      <c r="EXY94" s="4"/>
      <c r="EXZ94" s="4"/>
      <c r="EYA94" s="4"/>
      <c r="EYB94" s="4"/>
      <c r="EYC94" s="4"/>
      <c r="EYD94" s="4"/>
      <c r="EYE94" s="4"/>
      <c r="EYF94" s="4"/>
      <c r="EYG94" s="4"/>
      <c r="EYH94" s="4"/>
      <c r="EYI94" s="4"/>
      <c r="EYJ94" s="4"/>
      <c r="EYK94" s="4"/>
      <c r="EYL94" s="4"/>
      <c r="EYM94" s="4"/>
      <c r="EYN94" s="4"/>
      <c r="EYO94" s="4"/>
      <c r="EYP94" s="4"/>
      <c r="EYQ94" s="4"/>
      <c r="EYR94" s="4"/>
      <c r="EYS94" s="4"/>
      <c r="EYT94" s="4"/>
      <c r="EYU94" s="4"/>
      <c r="EYV94" s="4"/>
      <c r="EYW94" s="4"/>
      <c r="EYX94" s="4"/>
      <c r="EYY94" s="4"/>
      <c r="EYZ94" s="4"/>
      <c r="EZA94" s="4"/>
      <c r="EZB94" s="4"/>
      <c r="EZC94" s="4"/>
      <c r="EZD94" s="4"/>
      <c r="EZE94" s="4"/>
      <c r="EZF94" s="4"/>
      <c r="EZG94" s="4"/>
      <c r="EZH94" s="4"/>
      <c r="EZI94" s="4"/>
      <c r="EZJ94" s="4"/>
      <c r="EZK94" s="4"/>
      <c r="EZL94" s="4"/>
      <c r="EZM94" s="4"/>
      <c r="EZN94" s="4"/>
      <c r="EZO94" s="4"/>
      <c r="EZP94" s="4"/>
      <c r="EZQ94" s="4"/>
      <c r="EZR94" s="4"/>
      <c r="EZS94" s="4"/>
      <c r="EZT94" s="4"/>
      <c r="EZU94" s="4"/>
      <c r="EZV94" s="4"/>
      <c r="EZW94" s="4"/>
      <c r="EZX94" s="4"/>
      <c r="EZY94" s="4"/>
      <c r="EZZ94" s="4"/>
      <c r="FAA94" s="4"/>
      <c r="FAB94" s="4"/>
      <c r="FAC94" s="4"/>
      <c r="FAD94" s="4"/>
      <c r="FAE94" s="4"/>
      <c r="FAF94" s="4"/>
      <c r="FAG94" s="4"/>
      <c r="FAH94" s="4"/>
      <c r="FAI94" s="4"/>
      <c r="FAJ94" s="4"/>
      <c r="FAK94" s="4"/>
      <c r="FAL94" s="4"/>
      <c r="FAM94" s="4"/>
      <c r="FAN94" s="4"/>
      <c r="FAO94" s="4"/>
      <c r="FAP94" s="4"/>
      <c r="FAQ94" s="4"/>
      <c r="FAR94" s="4"/>
      <c r="FAS94" s="4"/>
      <c r="FAT94" s="4"/>
      <c r="FAU94" s="4"/>
      <c r="FAV94" s="4"/>
      <c r="FAW94" s="4"/>
      <c r="FAX94" s="4"/>
      <c r="FAY94" s="4"/>
      <c r="FAZ94" s="4"/>
      <c r="FBA94" s="4"/>
      <c r="FBB94" s="4"/>
      <c r="FBC94" s="4"/>
      <c r="FBD94" s="4"/>
      <c r="FBE94" s="4"/>
      <c r="FBF94" s="4"/>
      <c r="FBG94" s="4"/>
      <c r="FBH94" s="4"/>
      <c r="FBI94" s="4"/>
      <c r="FBJ94" s="4"/>
      <c r="FBK94" s="4"/>
      <c r="FBL94" s="4"/>
      <c r="FBM94" s="4"/>
      <c r="FBN94" s="4"/>
      <c r="FBO94" s="4"/>
      <c r="FBP94" s="4"/>
      <c r="FBQ94" s="4"/>
      <c r="FBR94" s="4"/>
      <c r="FBS94" s="4"/>
      <c r="FBT94" s="4"/>
      <c r="FBU94" s="4"/>
      <c r="FBV94" s="4"/>
      <c r="FBW94" s="4"/>
      <c r="FBX94" s="4"/>
      <c r="FBY94" s="4"/>
      <c r="FBZ94" s="4"/>
      <c r="FCA94" s="4"/>
      <c r="FCB94" s="4"/>
      <c r="FCC94" s="4"/>
      <c r="FCD94" s="4"/>
      <c r="FCE94" s="4"/>
      <c r="FCF94" s="4"/>
      <c r="FCG94" s="4"/>
      <c r="FCH94" s="4"/>
      <c r="FCI94" s="4"/>
      <c r="FCJ94" s="4"/>
      <c r="FCK94" s="4"/>
      <c r="FCL94" s="4"/>
      <c r="FCM94" s="4"/>
      <c r="FCN94" s="4"/>
      <c r="FCO94" s="4"/>
      <c r="FCP94" s="4"/>
      <c r="FCQ94" s="4"/>
      <c r="FCR94" s="4"/>
      <c r="FCS94" s="4"/>
      <c r="FCT94" s="4"/>
      <c r="FCU94" s="4"/>
      <c r="FCV94" s="4"/>
      <c r="FCW94" s="4"/>
      <c r="FCX94" s="4"/>
      <c r="FCY94" s="4"/>
      <c r="FCZ94" s="4"/>
      <c r="FDA94" s="4"/>
      <c r="FDB94" s="4"/>
      <c r="FDC94" s="4"/>
      <c r="FDD94" s="4"/>
      <c r="FDE94" s="4"/>
      <c r="FDF94" s="4"/>
      <c r="FDG94" s="4"/>
      <c r="FDH94" s="4"/>
      <c r="FDI94" s="4"/>
      <c r="FDJ94" s="4"/>
      <c r="FDK94" s="4"/>
      <c r="FDL94" s="4"/>
      <c r="FDM94" s="4"/>
      <c r="FDN94" s="4"/>
      <c r="FDO94" s="4"/>
      <c r="FDP94" s="4"/>
      <c r="FDQ94" s="4"/>
      <c r="FDR94" s="4"/>
      <c r="FDS94" s="4"/>
      <c r="FDT94" s="4"/>
      <c r="FDU94" s="4"/>
      <c r="FDV94" s="4"/>
      <c r="FDW94" s="4"/>
      <c r="FDX94" s="4"/>
      <c r="FDY94" s="4"/>
      <c r="FDZ94" s="4"/>
      <c r="FEA94" s="4"/>
      <c r="FEB94" s="4"/>
      <c r="FEC94" s="4"/>
      <c r="FED94" s="4"/>
      <c r="FEE94" s="4"/>
      <c r="FEF94" s="4"/>
      <c r="FEG94" s="4"/>
      <c r="FEH94" s="4"/>
      <c r="FEI94" s="4"/>
      <c r="FEJ94" s="4"/>
      <c r="FEK94" s="4"/>
      <c r="FEL94" s="4"/>
      <c r="FEM94" s="4"/>
      <c r="FEN94" s="4"/>
      <c r="FEO94" s="4"/>
      <c r="FEP94" s="4"/>
      <c r="FEQ94" s="4"/>
      <c r="FER94" s="4"/>
      <c r="FES94" s="4"/>
      <c r="FET94" s="4"/>
      <c r="FEU94" s="4"/>
      <c r="FEV94" s="4"/>
      <c r="FEW94" s="4"/>
      <c r="FEX94" s="4"/>
      <c r="FEY94" s="4"/>
      <c r="FEZ94" s="4"/>
      <c r="FFA94" s="4"/>
      <c r="FFB94" s="4"/>
      <c r="FFC94" s="4"/>
      <c r="FFD94" s="4"/>
      <c r="FFE94" s="4"/>
      <c r="FFF94" s="4"/>
      <c r="FFG94" s="4"/>
      <c r="FFH94" s="4"/>
      <c r="FFI94" s="4"/>
      <c r="FFJ94" s="4"/>
      <c r="FFK94" s="4"/>
      <c r="FFL94" s="4"/>
      <c r="FFM94" s="4"/>
      <c r="FFN94" s="4"/>
      <c r="FFO94" s="4"/>
      <c r="FFP94" s="4"/>
      <c r="FFQ94" s="4"/>
      <c r="FFR94" s="4"/>
      <c r="FFS94" s="4"/>
      <c r="FFT94" s="4"/>
      <c r="FFU94" s="4"/>
      <c r="FFV94" s="4"/>
      <c r="FFW94" s="4"/>
      <c r="FFX94" s="4"/>
      <c r="FFY94" s="4"/>
      <c r="FFZ94" s="4"/>
      <c r="FGA94" s="4"/>
      <c r="FGB94" s="4"/>
      <c r="FGC94" s="4"/>
      <c r="FGD94" s="4"/>
      <c r="FGE94" s="4"/>
      <c r="FGF94" s="4"/>
      <c r="FGG94" s="4"/>
      <c r="FGH94" s="4"/>
      <c r="FGI94" s="4"/>
      <c r="FGJ94" s="4"/>
      <c r="FGK94" s="4"/>
      <c r="FGL94" s="4"/>
      <c r="FGM94" s="4"/>
      <c r="FGN94" s="4"/>
      <c r="FGO94" s="4"/>
      <c r="FGP94" s="4"/>
      <c r="FGQ94" s="4"/>
      <c r="FGR94" s="4"/>
      <c r="FGS94" s="4"/>
      <c r="FGT94" s="4"/>
      <c r="FGU94" s="4"/>
      <c r="FGV94" s="4"/>
      <c r="FGW94" s="4"/>
      <c r="FGX94" s="4"/>
      <c r="FGY94" s="4"/>
      <c r="FGZ94" s="4"/>
      <c r="FHA94" s="4"/>
      <c r="FHB94" s="4"/>
      <c r="FHC94" s="4"/>
      <c r="FHD94" s="4"/>
      <c r="FHE94" s="4"/>
      <c r="FHF94" s="4"/>
      <c r="FHG94" s="4"/>
      <c r="FHH94" s="4"/>
      <c r="FHI94" s="4"/>
      <c r="FHJ94" s="4"/>
      <c r="FHK94" s="4"/>
      <c r="FHL94" s="4"/>
      <c r="FHM94" s="4"/>
      <c r="FHN94" s="4"/>
      <c r="FHO94" s="4"/>
      <c r="FHP94" s="4"/>
      <c r="FHQ94" s="4"/>
      <c r="FHR94" s="4"/>
      <c r="FHS94" s="4"/>
      <c r="FHT94" s="4"/>
      <c r="FHU94" s="4"/>
      <c r="FHV94" s="4"/>
      <c r="FHW94" s="4"/>
      <c r="FHX94" s="4"/>
      <c r="FHY94" s="4"/>
      <c r="FHZ94" s="4"/>
      <c r="FIA94" s="4"/>
      <c r="FIB94" s="4"/>
      <c r="FIC94" s="4"/>
      <c r="FID94" s="4"/>
      <c r="FIE94" s="4"/>
      <c r="FIF94" s="4"/>
      <c r="FIG94" s="4"/>
      <c r="FIH94" s="4"/>
      <c r="FII94" s="4"/>
      <c r="FIJ94" s="4"/>
      <c r="FIK94" s="4"/>
      <c r="FIL94" s="4"/>
      <c r="FIM94" s="4"/>
      <c r="FIN94" s="4"/>
      <c r="FIO94" s="4"/>
      <c r="FIP94" s="4"/>
      <c r="FIQ94" s="4"/>
      <c r="FIR94" s="4"/>
      <c r="FIS94" s="4"/>
      <c r="FIT94" s="4"/>
      <c r="FIU94" s="4"/>
      <c r="FIV94" s="4"/>
      <c r="FIW94" s="4"/>
      <c r="FIX94" s="4"/>
      <c r="FIY94" s="4"/>
      <c r="FIZ94" s="4"/>
      <c r="FJA94" s="4"/>
      <c r="FJB94" s="4"/>
      <c r="FJC94" s="4"/>
      <c r="FJD94" s="4"/>
      <c r="FJE94" s="4"/>
      <c r="FJF94" s="4"/>
      <c r="FJG94" s="4"/>
      <c r="FJH94" s="4"/>
      <c r="FJI94" s="4"/>
      <c r="FJJ94" s="4"/>
      <c r="FJK94" s="4"/>
      <c r="FJL94" s="4"/>
      <c r="FJM94" s="4"/>
      <c r="FJN94" s="4"/>
      <c r="FJO94" s="4"/>
      <c r="FJP94" s="4"/>
      <c r="FJQ94" s="4"/>
      <c r="FJR94" s="4"/>
      <c r="FJS94" s="4"/>
      <c r="FJT94" s="4"/>
      <c r="FJU94" s="4"/>
      <c r="FJV94" s="4"/>
      <c r="FJW94" s="4"/>
      <c r="FJX94" s="4"/>
      <c r="FJY94" s="4"/>
      <c r="FJZ94" s="4"/>
      <c r="FKA94" s="4"/>
      <c r="FKB94" s="4"/>
      <c r="FKC94" s="4"/>
      <c r="FKD94" s="4"/>
      <c r="FKE94" s="4"/>
      <c r="FKF94" s="4"/>
      <c r="FKG94" s="4"/>
      <c r="FKH94" s="4"/>
      <c r="FKI94" s="4"/>
      <c r="FKJ94" s="4"/>
      <c r="FKK94" s="4"/>
      <c r="FKL94" s="4"/>
      <c r="FKM94" s="4"/>
      <c r="FKN94" s="4"/>
      <c r="FKO94" s="4"/>
      <c r="FKP94" s="4"/>
      <c r="FKQ94" s="4"/>
      <c r="FKR94" s="4"/>
      <c r="FKS94" s="4"/>
      <c r="FKT94" s="4"/>
      <c r="FKU94" s="4"/>
      <c r="FKV94" s="4"/>
      <c r="FKW94" s="4"/>
      <c r="FKX94" s="4"/>
      <c r="FKY94" s="4"/>
      <c r="FKZ94" s="4"/>
      <c r="FLA94" s="4"/>
      <c r="FLB94" s="4"/>
      <c r="FLC94" s="4"/>
      <c r="FLD94" s="4"/>
      <c r="FLE94" s="4"/>
      <c r="FLF94" s="4"/>
      <c r="FLG94" s="4"/>
      <c r="FLH94" s="4"/>
      <c r="FLI94" s="4"/>
      <c r="FLJ94" s="4"/>
      <c r="FLK94" s="4"/>
      <c r="FLL94" s="4"/>
      <c r="FLM94" s="4"/>
      <c r="FLN94" s="4"/>
      <c r="FLO94" s="4"/>
      <c r="FLP94" s="4"/>
      <c r="FLQ94" s="4"/>
      <c r="FLR94" s="4"/>
      <c r="FLS94" s="4"/>
      <c r="FLT94" s="4"/>
      <c r="FLU94" s="4"/>
      <c r="FLV94" s="4"/>
      <c r="FLW94" s="4"/>
      <c r="FLX94" s="4"/>
      <c r="FLY94" s="4"/>
      <c r="FLZ94" s="4"/>
      <c r="FMA94" s="4"/>
      <c r="FMB94" s="4"/>
      <c r="FMC94" s="4"/>
      <c r="FMD94" s="4"/>
      <c r="FME94" s="4"/>
      <c r="FMF94" s="4"/>
      <c r="FMG94" s="4"/>
      <c r="FMH94" s="4"/>
      <c r="FMI94" s="4"/>
      <c r="FMJ94" s="4"/>
      <c r="FMK94" s="4"/>
      <c r="FML94" s="4"/>
      <c r="FMM94" s="4"/>
      <c r="FMN94" s="4"/>
      <c r="FMO94" s="4"/>
      <c r="FMP94" s="4"/>
      <c r="FMQ94" s="4"/>
      <c r="FMR94" s="4"/>
      <c r="FMS94" s="4"/>
      <c r="FMT94" s="4"/>
      <c r="FMU94" s="4"/>
      <c r="FMV94" s="4"/>
      <c r="FMW94" s="4"/>
      <c r="FMX94" s="4"/>
      <c r="FMY94" s="4"/>
      <c r="FMZ94" s="4"/>
      <c r="FNA94" s="4"/>
      <c r="FNB94" s="4"/>
      <c r="FNC94" s="4"/>
      <c r="FND94" s="4"/>
      <c r="FNE94" s="4"/>
      <c r="FNF94" s="4"/>
      <c r="FNG94" s="4"/>
      <c r="FNH94" s="4"/>
      <c r="FNI94" s="4"/>
      <c r="FNJ94" s="4"/>
      <c r="FNK94" s="4"/>
      <c r="FNL94" s="4"/>
      <c r="FNM94" s="4"/>
      <c r="FNN94" s="4"/>
      <c r="FNO94" s="4"/>
      <c r="FNP94" s="4"/>
      <c r="FNQ94" s="4"/>
      <c r="FNR94" s="4"/>
      <c r="FNS94" s="4"/>
      <c r="FNT94" s="4"/>
      <c r="FNU94" s="4"/>
      <c r="FNV94" s="4"/>
      <c r="FNW94" s="4"/>
      <c r="FNX94" s="4"/>
      <c r="FNY94" s="4"/>
      <c r="FNZ94" s="4"/>
      <c r="FOA94" s="4"/>
      <c r="FOB94" s="4"/>
      <c r="FOC94" s="4"/>
      <c r="FOD94" s="4"/>
      <c r="FOE94" s="4"/>
      <c r="FOF94" s="4"/>
      <c r="FOG94" s="4"/>
      <c r="FOH94" s="4"/>
      <c r="FOI94" s="4"/>
      <c r="FOJ94" s="4"/>
      <c r="FOK94" s="4"/>
      <c r="FOL94" s="4"/>
      <c r="FOM94" s="4"/>
      <c r="FON94" s="4"/>
      <c r="FOO94" s="4"/>
      <c r="FOP94" s="4"/>
      <c r="FOQ94" s="4"/>
      <c r="FOR94" s="4"/>
      <c r="FOS94" s="4"/>
      <c r="FOT94" s="4"/>
      <c r="FOU94" s="4"/>
      <c r="FOV94" s="4"/>
      <c r="FOW94" s="4"/>
      <c r="FOX94" s="4"/>
      <c r="FOY94" s="4"/>
      <c r="FOZ94" s="4"/>
      <c r="FPA94" s="4"/>
      <c r="FPB94" s="4"/>
      <c r="FPC94" s="4"/>
      <c r="FPD94" s="4"/>
      <c r="FPE94" s="4"/>
      <c r="FPF94" s="4"/>
      <c r="FPG94" s="4"/>
      <c r="FPH94" s="4"/>
      <c r="FPI94" s="4"/>
      <c r="FPJ94" s="4"/>
      <c r="FPK94" s="4"/>
      <c r="FPL94" s="4"/>
      <c r="FPM94" s="4"/>
      <c r="FPN94" s="4"/>
      <c r="FPO94" s="4"/>
      <c r="FPP94" s="4"/>
      <c r="FPQ94" s="4"/>
      <c r="FPR94" s="4"/>
      <c r="FPS94" s="4"/>
      <c r="FPT94" s="4"/>
      <c r="FPU94" s="4"/>
      <c r="FPV94" s="4"/>
      <c r="FPW94" s="4"/>
      <c r="FPX94" s="4"/>
      <c r="FPY94" s="4"/>
      <c r="FPZ94" s="4"/>
      <c r="FQA94" s="4"/>
      <c r="FQB94" s="4"/>
      <c r="FQC94" s="4"/>
      <c r="FQD94" s="4"/>
      <c r="FQE94" s="4"/>
      <c r="FQF94" s="4"/>
      <c r="FQG94" s="4"/>
      <c r="FQH94" s="4"/>
      <c r="FQI94" s="4"/>
      <c r="FQJ94" s="4"/>
      <c r="FQK94" s="4"/>
      <c r="FQL94" s="4"/>
      <c r="FQM94" s="4"/>
      <c r="FQN94" s="4"/>
      <c r="FQO94" s="4"/>
      <c r="FQP94" s="4"/>
      <c r="FQQ94" s="4"/>
      <c r="FQR94" s="4"/>
      <c r="FQS94" s="4"/>
      <c r="FQT94" s="4"/>
      <c r="FQU94" s="4"/>
      <c r="FQV94" s="4"/>
      <c r="FQW94" s="4"/>
      <c r="FQX94" s="4"/>
      <c r="FQY94" s="4"/>
      <c r="FQZ94" s="4"/>
      <c r="FRA94" s="4"/>
      <c r="FRB94" s="4"/>
      <c r="FRC94" s="4"/>
      <c r="FRD94" s="4"/>
      <c r="FRE94" s="4"/>
      <c r="FRF94" s="4"/>
      <c r="FRG94" s="4"/>
      <c r="FRH94" s="4"/>
      <c r="FRI94" s="4"/>
      <c r="FRJ94" s="4"/>
      <c r="FRK94" s="4"/>
      <c r="FRL94" s="4"/>
      <c r="FRM94" s="4"/>
      <c r="FRN94" s="4"/>
      <c r="FRO94" s="4"/>
      <c r="FRP94" s="4"/>
      <c r="FRQ94" s="4"/>
      <c r="FRR94" s="4"/>
      <c r="FRS94" s="4"/>
      <c r="FRT94" s="4"/>
      <c r="FRU94" s="4"/>
      <c r="FRV94" s="4"/>
      <c r="FRW94" s="4"/>
      <c r="FRX94" s="4"/>
      <c r="FRY94" s="4"/>
      <c r="FRZ94" s="4"/>
      <c r="FSA94" s="4"/>
      <c r="FSB94" s="4"/>
      <c r="FSC94" s="4"/>
      <c r="FSD94" s="4"/>
      <c r="FSE94" s="4"/>
      <c r="FSF94" s="4"/>
      <c r="FSG94" s="4"/>
      <c r="FSH94" s="4"/>
      <c r="FSI94" s="4"/>
      <c r="FSJ94" s="4"/>
      <c r="FSK94" s="4"/>
      <c r="FSL94" s="4"/>
      <c r="FSM94" s="4"/>
      <c r="FSN94" s="4"/>
      <c r="FSO94" s="4"/>
      <c r="FSP94" s="4"/>
      <c r="FSQ94" s="4"/>
      <c r="FSR94" s="4"/>
      <c r="FSS94" s="4"/>
      <c r="FST94" s="4"/>
      <c r="FSU94" s="4"/>
      <c r="FSV94" s="4"/>
      <c r="FSW94" s="4"/>
      <c r="FSX94" s="4"/>
      <c r="FSY94" s="4"/>
      <c r="FSZ94" s="4"/>
      <c r="FTA94" s="4"/>
      <c r="FTB94" s="4"/>
      <c r="FTC94" s="4"/>
      <c r="FTD94" s="4"/>
      <c r="FTE94" s="4"/>
      <c r="FTF94" s="4"/>
      <c r="FTG94" s="4"/>
      <c r="FTH94" s="4"/>
      <c r="FTI94" s="4"/>
      <c r="FTJ94" s="4"/>
      <c r="FTK94" s="4"/>
      <c r="FTL94" s="4"/>
      <c r="FTM94" s="4"/>
      <c r="FTN94" s="4"/>
      <c r="FTO94" s="4"/>
      <c r="FTP94" s="4"/>
      <c r="FTQ94" s="4"/>
      <c r="FTR94" s="4"/>
      <c r="FTS94" s="4"/>
      <c r="FTT94" s="4"/>
      <c r="FTU94" s="4"/>
      <c r="FTV94" s="4"/>
      <c r="FTW94" s="4"/>
      <c r="FTX94" s="4"/>
      <c r="FTY94" s="4"/>
      <c r="FTZ94" s="4"/>
      <c r="FUA94" s="4"/>
      <c r="FUB94" s="4"/>
      <c r="FUC94" s="4"/>
      <c r="FUD94" s="4"/>
      <c r="FUE94" s="4"/>
      <c r="FUF94" s="4"/>
      <c r="FUG94" s="4"/>
      <c r="FUH94" s="4"/>
      <c r="FUI94" s="4"/>
      <c r="FUJ94" s="4"/>
      <c r="FUK94" s="4"/>
      <c r="FUL94" s="4"/>
      <c r="FUM94" s="4"/>
      <c r="FUN94" s="4"/>
      <c r="FUO94" s="4"/>
      <c r="FUP94" s="4"/>
      <c r="FUQ94" s="4"/>
      <c r="FUR94" s="4"/>
      <c r="FUS94" s="4"/>
      <c r="FUT94" s="4"/>
      <c r="FUU94" s="4"/>
      <c r="FUV94" s="4"/>
      <c r="FUW94" s="4"/>
      <c r="FUX94" s="4"/>
      <c r="FUY94" s="4"/>
      <c r="FUZ94" s="4"/>
      <c r="FVA94" s="4"/>
      <c r="FVB94" s="4"/>
      <c r="FVC94" s="4"/>
      <c r="FVD94" s="4"/>
      <c r="FVE94" s="4"/>
      <c r="FVF94" s="4"/>
      <c r="FVG94" s="4"/>
      <c r="FVH94" s="4"/>
      <c r="FVI94" s="4"/>
      <c r="FVJ94" s="4"/>
      <c r="FVK94" s="4"/>
      <c r="FVL94" s="4"/>
      <c r="FVM94" s="4"/>
      <c r="FVN94" s="4"/>
      <c r="FVO94" s="4"/>
      <c r="FVP94" s="4"/>
      <c r="FVQ94" s="4"/>
      <c r="FVR94" s="4"/>
      <c r="FVS94" s="4"/>
      <c r="FVT94" s="4"/>
      <c r="FVU94" s="4"/>
      <c r="FVV94" s="4"/>
      <c r="FVW94" s="4"/>
      <c r="FVX94" s="4"/>
      <c r="FVY94" s="4"/>
      <c r="FVZ94" s="4"/>
      <c r="FWA94" s="4"/>
      <c r="FWB94" s="4"/>
      <c r="FWC94" s="4"/>
      <c r="FWD94" s="4"/>
      <c r="FWE94" s="4"/>
      <c r="FWF94" s="4"/>
      <c r="FWG94" s="4"/>
      <c r="FWH94" s="4"/>
      <c r="FWI94" s="4"/>
      <c r="FWJ94" s="4"/>
      <c r="FWK94" s="4"/>
      <c r="FWL94" s="4"/>
      <c r="FWM94" s="4"/>
      <c r="FWN94" s="4"/>
      <c r="FWO94" s="4"/>
      <c r="FWP94" s="4"/>
      <c r="FWQ94" s="4"/>
      <c r="FWR94" s="4"/>
      <c r="FWS94" s="4"/>
      <c r="FWT94" s="4"/>
      <c r="FWU94" s="4"/>
      <c r="FWV94" s="4"/>
      <c r="FWW94" s="4"/>
      <c r="FWX94" s="4"/>
      <c r="FWY94" s="4"/>
      <c r="FWZ94" s="4"/>
      <c r="FXA94" s="4"/>
      <c r="FXB94" s="4"/>
      <c r="FXC94" s="4"/>
      <c r="FXD94" s="4"/>
      <c r="FXE94" s="4"/>
      <c r="FXF94" s="4"/>
      <c r="FXG94" s="4"/>
      <c r="FXH94" s="4"/>
      <c r="FXI94" s="4"/>
      <c r="FXJ94" s="4"/>
      <c r="FXK94" s="4"/>
      <c r="FXL94" s="4"/>
      <c r="FXM94" s="4"/>
      <c r="FXN94" s="4"/>
      <c r="FXO94" s="4"/>
      <c r="FXP94" s="4"/>
      <c r="FXQ94" s="4"/>
      <c r="FXR94" s="4"/>
      <c r="FXS94" s="4"/>
      <c r="FXT94" s="4"/>
      <c r="FXU94" s="4"/>
      <c r="FXV94" s="4"/>
      <c r="FXW94" s="4"/>
      <c r="FXX94" s="4"/>
      <c r="FXY94" s="4"/>
      <c r="FXZ94" s="4"/>
      <c r="FYA94" s="4"/>
      <c r="FYB94" s="4"/>
      <c r="FYC94" s="4"/>
      <c r="FYD94" s="4"/>
      <c r="FYE94" s="4"/>
      <c r="FYF94" s="4"/>
      <c r="FYG94" s="4"/>
      <c r="FYH94" s="4"/>
      <c r="FYI94" s="4"/>
      <c r="FYJ94" s="4"/>
      <c r="FYK94" s="4"/>
      <c r="FYL94" s="4"/>
      <c r="FYM94" s="4"/>
      <c r="FYN94" s="4"/>
      <c r="FYO94" s="4"/>
      <c r="FYP94" s="4"/>
      <c r="FYQ94" s="4"/>
      <c r="FYR94" s="4"/>
      <c r="FYS94" s="4"/>
      <c r="FYT94" s="4"/>
      <c r="FYU94" s="4"/>
      <c r="FYV94" s="4"/>
      <c r="FYW94" s="4"/>
      <c r="FYX94" s="4"/>
      <c r="FYY94" s="4"/>
      <c r="FYZ94" s="4"/>
      <c r="FZA94" s="4"/>
      <c r="FZB94" s="4"/>
      <c r="FZC94" s="4"/>
      <c r="FZD94" s="4"/>
      <c r="FZE94" s="4"/>
      <c r="FZF94" s="4"/>
      <c r="FZG94" s="4"/>
      <c r="FZH94" s="4"/>
      <c r="FZI94" s="4"/>
      <c r="FZJ94" s="4"/>
      <c r="FZK94" s="4"/>
      <c r="FZL94" s="4"/>
      <c r="FZM94" s="4"/>
      <c r="FZN94" s="4"/>
      <c r="FZO94" s="4"/>
      <c r="FZP94" s="4"/>
      <c r="FZQ94" s="4"/>
      <c r="FZR94" s="4"/>
      <c r="FZS94" s="4"/>
      <c r="FZT94" s="4"/>
      <c r="FZU94" s="4"/>
      <c r="FZV94" s="4"/>
      <c r="FZW94" s="4"/>
      <c r="FZX94" s="4"/>
      <c r="FZY94" s="4"/>
      <c r="FZZ94" s="4"/>
      <c r="GAA94" s="4"/>
      <c r="GAB94" s="4"/>
      <c r="GAC94" s="4"/>
      <c r="GAD94" s="4"/>
      <c r="GAE94" s="4"/>
      <c r="GAF94" s="4"/>
      <c r="GAG94" s="4"/>
      <c r="GAH94" s="4"/>
      <c r="GAI94" s="4"/>
      <c r="GAJ94" s="4"/>
      <c r="GAK94" s="4"/>
      <c r="GAL94" s="4"/>
      <c r="GAM94" s="4"/>
      <c r="GAN94" s="4"/>
      <c r="GAO94" s="4"/>
      <c r="GAP94" s="4"/>
      <c r="GAQ94" s="4"/>
      <c r="GAR94" s="4"/>
      <c r="GAS94" s="4"/>
      <c r="GAT94" s="4"/>
      <c r="GAU94" s="4"/>
      <c r="GAV94" s="4"/>
      <c r="GAW94" s="4"/>
      <c r="GAX94" s="4"/>
      <c r="GAY94" s="4"/>
      <c r="GAZ94" s="4"/>
      <c r="GBA94" s="4"/>
      <c r="GBB94" s="4"/>
      <c r="GBC94" s="4"/>
      <c r="GBD94" s="4"/>
      <c r="GBE94" s="4"/>
      <c r="GBF94" s="4"/>
      <c r="GBG94" s="4"/>
      <c r="GBH94" s="4"/>
      <c r="GBI94" s="4"/>
      <c r="GBJ94" s="4"/>
      <c r="GBK94" s="4"/>
      <c r="GBL94" s="4"/>
      <c r="GBM94" s="4"/>
      <c r="GBN94" s="4"/>
      <c r="GBO94" s="4"/>
      <c r="GBP94" s="4"/>
      <c r="GBQ94" s="4"/>
      <c r="GBR94" s="4"/>
      <c r="GBS94" s="4"/>
      <c r="GBT94" s="4"/>
      <c r="GBU94" s="4"/>
      <c r="GBV94" s="4"/>
      <c r="GBW94" s="4"/>
      <c r="GBX94" s="4"/>
      <c r="GBY94" s="4"/>
      <c r="GBZ94" s="4"/>
      <c r="GCA94" s="4"/>
      <c r="GCB94" s="4"/>
      <c r="GCC94" s="4"/>
      <c r="GCD94" s="4"/>
      <c r="GCE94" s="4"/>
      <c r="GCF94" s="4"/>
      <c r="GCG94" s="4"/>
      <c r="GCH94" s="4"/>
      <c r="GCI94" s="4"/>
      <c r="GCJ94" s="4"/>
      <c r="GCK94" s="4"/>
      <c r="GCL94" s="4"/>
      <c r="GCM94" s="4"/>
      <c r="GCN94" s="4"/>
      <c r="GCO94" s="4"/>
      <c r="GCP94" s="4"/>
      <c r="GCQ94" s="4"/>
      <c r="GCR94" s="4"/>
      <c r="GCS94" s="4"/>
      <c r="GCT94" s="4"/>
      <c r="GCU94" s="4"/>
      <c r="GCV94" s="4"/>
      <c r="GCW94" s="4"/>
      <c r="GCX94" s="4"/>
      <c r="GCY94" s="4"/>
      <c r="GCZ94" s="4"/>
      <c r="GDA94" s="4"/>
      <c r="GDB94" s="4"/>
      <c r="GDC94" s="4"/>
      <c r="GDD94" s="4"/>
      <c r="GDE94" s="4"/>
      <c r="GDF94" s="4"/>
      <c r="GDG94" s="4"/>
      <c r="GDH94" s="4"/>
      <c r="GDI94" s="4"/>
      <c r="GDJ94" s="4"/>
      <c r="GDK94" s="4"/>
      <c r="GDL94" s="4"/>
      <c r="GDM94" s="4"/>
      <c r="GDN94" s="4"/>
      <c r="GDO94" s="4"/>
      <c r="GDP94" s="4"/>
      <c r="GDQ94" s="4"/>
      <c r="GDR94" s="4"/>
      <c r="GDS94" s="4"/>
      <c r="GDT94" s="4"/>
      <c r="GDU94" s="4"/>
      <c r="GDV94" s="4"/>
      <c r="GDW94" s="4"/>
      <c r="GDX94" s="4"/>
      <c r="GDY94" s="4"/>
      <c r="GDZ94" s="4"/>
      <c r="GEA94" s="4"/>
      <c r="GEB94" s="4"/>
      <c r="GEC94" s="4"/>
      <c r="GED94" s="4"/>
      <c r="GEE94" s="4"/>
      <c r="GEF94" s="4"/>
      <c r="GEG94" s="4"/>
      <c r="GEH94" s="4"/>
      <c r="GEI94" s="4"/>
      <c r="GEJ94" s="4"/>
      <c r="GEK94" s="4"/>
      <c r="GEL94" s="4"/>
      <c r="GEM94" s="4"/>
      <c r="GEN94" s="4"/>
      <c r="GEO94" s="4"/>
      <c r="GEP94" s="4"/>
      <c r="GEQ94" s="4"/>
      <c r="GER94" s="4"/>
      <c r="GES94" s="4"/>
      <c r="GET94" s="4"/>
      <c r="GEU94" s="4"/>
      <c r="GEV94" s="4"/>
      <c r="GEW94" s="4"/>
      <c r="GEX94" s="4"/>
      <c r="GEY94" s="4"/>
      <c r="GEZ94" s="4"/>
      <c r="GFA94" s="4"/>
      <c r="GFB94" s="4"/>
      <c r="GFC94" s="4"/>
      <c r="GFD94" s="4"/>
      <c r="GFE94" s="4"/>
      <c r="GFF94" s="4"/>
      <c r="GFG94" s="4"/>
      <c r="GFH94" s="4"/>
      <c r="GFI94" s="4"/>
      <c r="GFJ94" s="4"/>
      <c r="GFK94" s="4"/>
      <c r="GFL94" s="4"/>
      <c r="GFM94" s="4"/>
      <c r="GFN94" s="4"/>
      <c r="GFO94" s="4"/>
      <c r="GFP94" s="4"/>
      <c r="GFQ94" s="4"/>
      <c r="GFR94" s="4"/>
      <c r="GFS94" s="4"/>
      <c r="GFT94" s="4"/>
      <c r="GFU94" s="4"/>
      <c r="GFV94" s="4"/>
      <c r="GFW94" s="4"/>
      <c r="GFX94" s="4"/>
      <c r="GFY94" s="4"/>
      <c r="GFZ94" s="4"/>
      <c r="GGA94" s="4"/>
      <c r="GGB94" s="4"/>
      <c r="GGC94" s="4"/>
      <c r="GGD94" s="4"/>
      <c r="GGE94" s="4"/>
      <c r="GGF94" s="4"/>
      <c r="GGG94" s="4"/>
      <c r="GGH94" s="4"/>
      <c r="GGI94" s="4"/>
      <c r="GGJ94" s="4"/>
      <c r="GGK94" s="4"/>
      <c r="GGL94" s="4"/>
      <c r="GGM94" s="4"/>
      <c r="GGN94" s="4"/>
      <c r="GGO94" s="4"/>
      <c r="GGP94" s="4"/>
      <c r="GGQ94" s="4"/>
      <c r="GGR94" s="4"/>
      <c r="GGS94" s="4"/>
      <c r="GGT94" s="4"/>
      <c r="GGU94" s="4"/>
      <c r="GGV94" s="4"/>
      <c r="GGW94" s="4"/>
      <c r="GGX94" s="4"/>
      <c r="GGY94" s="4"/>
      <c r="GGZ94" s="4"/>
      <c r="GHA94" s="4"/>
      <c r="GHB94" s="4"/>
      <c r="GHC94" s="4"/>
      <c r="GHD94" s="4"/>
      <c r="GHE94" s="4"/>
      <c r="GHF94" s="4"/>
      <c r="GHG94" s="4"/>
      <c r="GHH94" s="4"/>
      <c r="GHI94" s="4"/>
      <c r="GHJ94" s="4"/>
      <c r="GHK94" s="4"/>
      <c r="GHL94" s="4"/>
      <c r="GHM94" s="4"/>
      <c r="GHN94" s="4"/>
      <c r="GHO94" s="4"/>
      <c r="GHP94" s="4"/>
      <c r="GHQ94" s="4"/>
      <c r="GHR94" s="4"/>
      <c r="GHS94" s="4"/>
      <c r="GHT94" s="4"/>
      <c r="GHU94" s="4"/>
      <c r="GHV94" s="4"/>
      <c r="GHW94" s="4"/>
      <c r="GHX94" s="4"/>
      <c r="GHY94" s="4"/>
      <c r="GHZ94" s="4"/>
      <c r="GIA94" s="4"/>
      <c r="GIB94" s="4"/>
      <c r="GIC94" s="4"/>
      <c r="GID94" s="4"/>
      <c r="GIE94" s="4"/>
      <c r="GIF94" s="4"/>
      <c r="GIG94" s="4"/>
      <c r="GIH94" s="4"/>
      <c r="GII94" s="4"/>
      <c r="GIJ94" s="4"/>
      <c r="GIK94" s="4"/>
      <c r="GIL94" s="4"/>
      <c r="GIM94" s="4"/>
      <c r="GIN94" s="4"/>
      <c r="GIO94" s="4"/>
      <c r="GIP94" s="4"/>
      <c r="GIQ94" s="4"/>
      <c r="GIR94" s="4"/>
      <c r="GIS94" s="4"/>
      <c r="GIT94" s="4"/>
      <c r="GIU94" s="4"/>
      <c r="GIV94" s="4"/>
      <c r="GIW94" s="4"/>
      <c r="GIX94" s="4"/>
      <c r="GIY94" s="4"/>
      <c r="GIZ94" s="4"/>
      <c r="GJA94" s="4"/>
      <c r="GJB94" s="4"/>
      <c r="GJC94" s="4"/>
      <c r="GJD94" s="4"/>
      <c r="GJE94" s="4"/>
      <c r="GJF94" s="4"/>
      <c r="GJG94" s="4"/>
      <c r="GJH94" s="4"/>
      <c r="GJI94" s="4"/>
      <c r="GJJ94" s="4"/>
      <c r="GJK94" s="4"/>
      <c r="GJL94" s="4"/>
      <c r="GJM94" s="4"/>
      <c r="GJN94" s="4"/>
      <c r="GJO94" s="4"/>
      <c r="GJP94" s="4"/>
      <c r="GJQ94" s="4"/>
      <c r="GJR94" s="4"/>
      <c r="GJS94" s="4"/>
      <c r="GJT94" s="4"/>
      <c r="GJU94" s="4"/>
      <c r="GJV94" s="4"/>
      <c r="GJW94" s="4"/>
      <c r="GJX94" s="4"/>
      <c r="GJY94" s="4"/>
      <c r="GJZ94" s="4"/>
      <c r="GKA94" s="4"/>
      <c r="GKB94" s="4"/>
      <c r="GKC94" s="4"/>
      <c r="GKD94" s="4"/>
      <c r="GKE94" s="4"/>
      <c r="GKF94" s="4"/>
      <c r="GKG94" s="4"/>
      <c r="GKH94" s="4"/>
      <c r="GKI94" s="4"/>
      <c r="GKJ94" s="4"/>
      <c r="GKK94" s="4"/>
      <c r="GKL94" s="4"/>
      <c r="GKM94" s="4"/>
      <c r="GKN94" s="4"/>
      <c r="GKO94" s="4"/>
      <c r="GKP94" s="4"/>
      <c r="GKQ94" s="4"/>
      <c r="GKR94" s="4"/>
      <c r="GKS94" s="4"/>
      <c r="GKT94" s="4"/>
      <c r="GKU94" s="4"/>
      <c r="GKV94" s="4"/>
      <c r="GKW94" s="4"/>
      <c r="GKX94" s="4"/>
      <c r="GKY94" s="4"/>
      <c r="GKZ94" s="4"/>
      <c r="GLA94" s="4"/>
      <c r="GLB94" s="4"/>
      <c r="GLC94" s="4"/>
      <c r="GLD94" s="4"/>
      <c r="GLE94" s="4"/>
      <c r="GLF94" s="4"/>
      <c r="GLG94" s="4"/>
      <c r="GLH94" s="4"/>
      <c r="GLI94" s="4"/>
      <c r="GLJ94" s="4"/>
      <c r="GLK94" s="4"/>
      <c r="GLL94" s="4"/>
      <c r="GLM94" s="4"/>
      <c r="GLN94" s="4"/>
      <c r="GLO94" s="4"/>
      <c r="GLP94" s="4"/>
      <c r="GLQ94" s="4"/>
      <c r="GLR94" s="4"/>
      <c r="GLS94" s="4"/>
      <c r="GLT94" s="4"/>
      <c r="GLU94" s="4"/>
      <c r="GLV94" s="4"/>
      <c r="GLW94" s="4"/>
      <c r="GLX94" s="4"/>
      <c r="GLY94" s="4"/>
      <c r="GLZ94" s="4"/>
      <c r="GMA94" s="4"/>
      <c r="GMB94" s="4"/>
      <c r="GMC94" s="4"/>
      <c r="GMD94" s="4"/>
      <c r="GME94" s="4"/>
      <c r="GMF94" s="4"/>
      <c r="GMG94" s="4"/>
      <c r="GMH94" s="4"/>
      <c r="GMI94" s="4"/>
      <c r="GMJ94" s="4"/>
      <c r="GMK94" s="4"/>
      <c r="GML94" s="4"/>
      <c r="GMM94" s="4"/>
      <c r="GMN94" s="4"/>
      <c r="GMO94" s="4"/>
      <c r="GMP94" s="4"/>
      <c r="GMQ94" s="4"/>
      <c r="GMR94" s="4"/>
      <c r="GMS94" s="4"/>
      <c r="GMT94" s="4"/>
      <c r="GMU94" s="4"/>
      <c r="GMV94" s="4"/>
      <c r="GMW94" s="4"/>
      <c r="GMX94" s="4"/>
      <c r="GMY94" s="4"/>
      <c r="GMZ94" s="4"/>
      <c r="GNA94" s="4"/>
      <c r="GNB94" s="4"/>
      <c r="GNC94" s="4"/>
      <c r="GND94" s="4"/>
      <c r="GNE94" s="4"/>
      <c r="GNF94" s="4"/>
      <c r="GNG94" s="4"/>
      <c r="GNH94" s="4"/>
      <c r="GNI94" s="4"/>
      <c r="GNJ94" s="4"/>
      <c r="GNK94" s="4"/>
      <c r="GNL94" s="4"/>
      <c r="GNM94" s="4"/>
      <c r="GNN94" s="4"/>
      <c r="GNO94" s="4"/>
      <c r="GNP94" s="4"/>
      <c r="GNQ94" s="4"/>
      <c r="GNR94" s="4"/>
      <c r="GNS94" s="4"/>
      <c r="GNT94" s="4"/>
      <c r="GNU94" s="4"/>
      <c r="GNV94" s="4"/>
      <c r="GNW94" s="4"/>
      <c r="GNX94" s="4"/>
      <c r="GNY94" s="4"/>
      <c r="GNZ94" s="4"/>
      <c r="GOA94" s="4"/>
      <c r="GOB94" s="4"/>
      <c r="GOC94" s="4"/>
      <c r="GOD94" s="4"/>
      <c r="GOE94" s="4"/>
      <c r="GOF94" s="4"/>
      <c r="GOG94" s="4"/>
      <c r="GOH94" s="4"/>
      <c r="GOI94" s="4"/>
      <c r="GOJ94" s="4"/>
      <c r="GOK94" s="4"/>
      <c r="GOL94" s="4"/>
      <c r="GOM94" s="4"/>
      <c r="GON94" s="4"/>
      <c r="GOO94" s="4"/>
      <c r="GOP94" s="4"/>
      <c r="GOQ94" s="4"/>
      <c r="GOR94" s="4"/>
      <c r="GOS94" s="4"/>
      <c r="GOT94" s="4"/>
      <c r="GOU94" s="4"/>
      <c r="GOV94" s="4"/>
      <c r="GOW94" s="4"/>
      <c r="GOX94" s="4"/>
      <c r="GOY94" s="4"/>
      <c r="GOZ94" s="4"/>
      <c r="GPA94" s="4"/>
      <c r="GPB94" s="4"/>
      <c r="GPC94" s="4"/>
      <c r="GPD94" s="4"/>
      <c r="GPE94" s="4"/>
      <c r="GPF94" s="4"/>
      <c r="GPG94" s="4"/>
      <c r="GPH94" s="4"/>
      <c r="GPI94" s="4"/>
      <c r="GPJ94" s="4"/>
      <c r="GPK94" s="4"/>
      <c r="GPL94" s="4"/>
      <c r="GPM94" s="4"/>
      <c r="GPN94" s="4"/>
      <c r="GPO94" s="4"/>
      <c r="GPP94" s="4"/>
      <c r="GPQ94" s="4"/>
      <c r="GPR94" s="4"/>
      <c r="GPS94" s="4"/>
      <c r="GPT94" s="4"/>
      <c r="GPU94" s="4"/>
      <c r="GPV94" s="4"/>
      <c r="GPW94" s="4"/>
      <c r="GPX94" s="4"/>
      <c r="GPY94" s="4"/>
      <c r="GPZ94" s="4"/>
      <c r="GQA94" s="4"/>
      <c r="GQB94" s="4"/>
      <c r="GQC94" s="4"/>
      <c r="GQD94" s="4"/>
      <c r="GQE94" s="4"/>
      <c r="GQF94" s="4"/>
      <c r="GQG94" s="4"/>
      <c r="GQH94" s="4"/>
      <c r="GQI94" s="4"/>
      <c r="GQJ94" s="4"/>
      <c r="GQK94" s="4"/>
      <c r="GQL94" s="4"/>
      <c r="GQM94" s="4"/>
      <c r="GQN94" s="4"/>
      <c r="GQO94" s="4"/>
      <c r="GQP94" s="4"/>
      <c r="GQQ94" s="4"/>
      <c r="GQR94" s="4"/>
      <c r="GQS94" s="4"/>
      <c r="GQT94" s="4"/>
      <c r="GQU94" s="4"/>
      <c r="GQV94" s="4"/>
      <c r="GQW94" s="4"/>
      <c r="GQX94" s="4"/>
      <c r="GQY94" s="4"/>
      <c r="GQZ94" s="4"/>
      <c r="GRA94" s="4"/>
      <c r="GRB94" s="4"/>
      <c r="GRC94" s="4"/>
      <c r="GRD94" s="4"/>
      <c r="GRE94" s="4"/>
      <c r="GRF94" s="4"/>
      <c r="GRG94" s="4"/>
      <c r="GRH94" s="4"/>
      <c r="GRI94" s="4"/>
      <c r="GRJ94" s="4"/>
      <c r="GRK94" s="4"/>
      <c r="GRL94" s="4"/>
      <c r="GRM94" s="4"/>
      <c r="GRN94" s="4"/>
      <c r="GRO94" s="4"/>
      <c r="GRP94" s="4"/>
      <c r="GRQ94" s="4"/>
      <c r="GRR94" s="4"/>
      <c r="GRS94" s="4"/>
      <c r="GRT94" s="4"/>
      <c r="GRU94" s="4"/>
      <c r="GRV94" s="4"/>
      <c r="GRW94" s="4"/>
      <c r="GRX94" s="4"/>
      <c r="GRY94" s="4"/>
      <c r="GRZ94" s="4"/>
      <c r="GSA94" s="4"/>
      <c r="GSB94" s="4"/>
      <c r="GSC94" s="4"/>
      <c r="GSD94" s="4"/>
      <c r="GSE94" s="4"/>
      <c r="GSF94" s="4"/>
      <c r="GSG94" s="4"/>
      <c r="GSH94" s="4"/>
      <c r="GSI94" s="4"/>
      <c r="GSJ94" s="4"/>
      <c r="GSK94" s="4"/>
      <c r="GSL94" s="4"/>
      <c r="GSM94" s="4"/>
      <c r="GSN94" s="4"/>
      <c r="GSO94" s="4"/>
      <c r="GSP94" s="4"/>
      <c r="GSQ94" s="4"/>
      <c r="GSR94" s="4"/>
      <c r="GSS94" s="4"/>
      <c r="GST94" s="4"/>
      <c r="GSU94" s="4"/>
      <c r="GSV94" s="4"/>
      <c r="GSW94" s="4"/>
      <c r="GSX94" s="4"/>
      <c r="GSY94" s="4"/>
      <c r="GSZ94" s="4"/>
      <c r="GTA94" s="4"/>
      <c r="GTB94" s="4"/>
      <c r="GTC94" s="4"/>
      <c r="GTD94" s="4"/>
      <c r="GTE94" s="4"/>
      <c r="GTF94" s="4"/>
      <c r="GTG94" s="4"/>
      <c r="GTH94" s="4"/>
      <c r="GTI94" s="4"/>
      <c r="GTJ94" s="4"/>
      <c r="GTK94" s="4"/>
      <c r="GTL94" s="4"/>
      <c r="GTM94" s="4"/>
      <c r="GTN94" s="4"/>
      <c r="GTO94" s="4"/>
      <c r="GTP94" s="4"/>
      <c r="GTQ94" s="4"/>
      <c r="GTR94" s="4"/>
      <c r="GTS94" s="4"/>
      <c r="GTT94" s="4"/>
      <c r="GTU94" s="4"/>
      <c r="GTV94" s="4"/>
      <c r="GTW94" s="4"/>
      <c r="GTX94" s="4"/>
      <c r="GTY94" s="4"/>
      <c r="GTZ94" s="4"/>
      <c r="GUA94" s="4"/>
      <c r="GUB94" s="4"/>
      <c r="GUC94" s="4"/>
      <c r="GUD94" s="4"/>
      <c r="GUE94" s="4"/>
      <c r="GUF94" s="4"/>
      <c r="GUG94" s="4"/>
      <c r="GUH94" s="4"/>
      <c r="GUI94" s="4"/>
      <c r="GUJ94" s="4"/>
      <c r="GUK94" s="4"/>
      <c r="GUL94" s="4"/>
      <c r="GUM94" s="4"/>
      <c r="GUN94" s="4"/>
      <c r="GUO94" s="4"/>
      <c r="GUP94" s="4"/>
      <c r="GUQ94" s="4"/>
      <c r="GUR94" s="4"/>
      <c r="GUS94" s="4"/>
      <c r="GUT94" s="4"/>
      <c r="GUU94" s="4"/>
      <c r="GUV94" s="4"/>
      <c r="GUW94" s="4"/>
      <c r="GUX94" s="4"/>
      <c r="GUY94" s="4"/>
      <c r="GUZ94" s="4"/>
      <c r="GVA94" s="4"/>
      <c r="GVB94" s="4"/>
      <c r="GVC94" s="4"/>
      <c r="GVD94" s="4"/>
      <c r="GVE94" s="4"/>
      <c r="GVF94" s="4"/>
      <c r="GVG94" s="4"/>
      <c r="GVH94" s="4"/>
      <c r="GVI94" s="4"/>
      <c r="GVJ94" s="4"/>
      <c r="GVK94" s="4"/>
      <c r="GVL94" s="4"/>
      <c r="GVM94" s="4"/>
      <c r="GVN94" s="4"/>
      <c r="GVO94" s="4"/>
      <c r="GVP94" s="4"/>
      <c r="GVQ94" s="4"/>
      <c r="GVR94" s="4"/>
      <c r="GVS94" s="4"/>
      <c r="GVT94" s="4"/>
      <c r="GVU94" s="4"/>
      <c r="GVV94" s="4"/>
      <c r="GVW94" s="4"/>
      <c r="GVX94" s="4"/>
      <c r="GVY94" s="4"/>
      <c r="GVZ94" s="4"/>
      <c r="GWA94" s="4"/>
      <c r="GWB94" s="4"/>
      <c r="GWC94" s="4"/>
      <c r="GWD94" s="4"/>
      <c r="GWE94" s="4"/>
      <c r="GWF94" s="4"/>
      <c r="GWG94" s="4"/>
      <c r="GWH94" s="4"/>
      <c r="GWI94" s="4"/>
      <c r="GWJ94" s="4"/>
      <c r="GWK94" s="4"/>
      <c r="GWL94" s="4"/>
      <c r="GWM94" s="4"/>
      <c r="GWN94" s="4"/>
      <c r="GWO94" s="4"/>
      <c r="GWP94" s="4"/>
      <c r="GWQ94" s="4"/>
      <c r="GWR94" s="4"/>
      <c r="GWS94" s="4"/>
      <c r="GWT94" s="4"/>
      <c r="GWU94" s="4"/>
      <c r="GWV94" s="4"/>
      <c r="GWW94" s="4"/>
      <c r="GWX94" s="4"/>
      <c r="GWY94" s="4"/>
      <c r="GWZ94" s="4"/>
      <c r="GXA94" s="4"/>
      <c r="GXB94" s="4"/>
      <c r="GXC94" s="4"/>
      <c r="GXD94" s="4"/>
      <c r="GXE94" s="4"/>
      <c r="GXF94" s="4"/>
      <c r="GXG94" s="4"/>
      <c r="GXH94" s="4"/>
      <c r="GXI94" s="4"/>
      <c r="GXJ94" s="4"/>
      <c r="GXK94" s="4"/>
      <c r="GXL94" s="4"/>
      <c r="GXM94" s="4"/>
      <c r="GXN94" s="4"/>
      <c r="GXO94" s="4"/>
      <c r="GXP94" s="4"/>
      <c r="GXQ94" s="4"/>
      <c r="GXR94" s="4"/>
      <c r="GXS94" s="4"/>
      <c r="GXT94" s="4"/>
      <c r="GXU94" s="4"/>
      <c r="GXV94" s="4"/>
      <c r="GXW94" s="4"/>
      <c r="GXX94" s="4"/>
      <c r="GXY94" s="4"/>
      <c r="GXZ94" s="4"/>
      <c r="GYA94" s="4"/>
      <c r="GYB94" s="4"/>
      <c r="GYC94" s="4"/>
      <c r="GYD94" s="4"/>
      <c r="GYE94" s="4"/>
      <c r="GYF94" s="4"/>
      <c r="GYG94" s="4"/>
      <c r="GYH94" s="4"/>
      <c r="GYI94" s="4"/>
      <c r="GYJ94" s="4"/>
      <c r="GYK94" s="4"/>
      <c r="GYL94" s="4"/>
      <c r="GYM94" s="4"/>
      <c r="GYN94" s="4"/>
      <c r="GYO94" s="4"/>
      <c r="GYP94" s="4"/>
      <c r="GYQ94" s="4"/>
      <c r="GYR94" s="4"/>
      <c r="GYS94" s="4"/>
      <c r="GYT94" s="4"/>
      <c r="GYU94" s="4"/>
      <c r="GYV94" s="4"/>
      <c r="GYW94" s="4"/>
      <c r="GYX94" s="4"/>
      <c r="GYY94" s="4"/>
      <c r="GYZ94" s="4"/>
      <c r="GZA94" s="4"/>
      <c r="GZB94" s="4"/>
      <c r="GZC94" s="4"/>
      <c r="GZD94" s="4"/>
      <c r="GZE94" s="4"/>
      <c r="GZF94" s="4"/>
      <c r="GZG94" s="4"/>
      <c r="GZH94" s="4"/>
      <c r="GZI94" s="4"/>
      <c r="GZJ94" s="4"/>
      <c r="GZK94" s="4"/>
      <c r="GZL94" s="4"/>
      <c r="GZM94" s="4"/>
      <c r="GZN94" s="4"/>
      <c r="GZO94" s="4"/>
      <c r="GZP94" s="4"/>
      <c r="GZQ94" s="4"/>
      <c r="GZR94" s="4"/>
      <c r="GZS94" s="4"/>
      <c r="GZT94" s="4"/>
      <c r="GZU94" s="4"/>
      <c r="GZV94" s="4"/>
      <c r="GZW94" s="4"/>
      <c r="GZX94" s="4"/>
      <c r="GZY94" s="4"/>
      <c r="GZZ94" s="4"/>
      <c r="HAA94" s="4"/>
      <c r="HAB94" s="4"/>
      <c r="HAC94" s="4"/>
      <c r="HAD94" s="4"/>
      <c r="HAE94" s="4"/>
      <c r="HAF94" s="4"/>
      <c r="HAG94" s="4"/>
      <c r="HAH94" s="4"/>
      <c r="HAI94" s="4"/>
      <c r="HAJ94" s="4"/>
      <c r="HAK94" s="4"/>
      <c r="HAL94" s="4"/>
      <c r="HAM94" s="4"/>
      <c r="HAN94" s="4"/>
      <c r="HAO94" s="4"/>
      <c r="HAP94" s="4"/>
      <c r="HAQ94" s="4"/>
      <c r="HAR94" s="4"/>
      <c r="HAS94" s="4"/>
      <c r="HAT94" s="4"/>
      <c r="HAU94" s="4"/>
      <c r="HAV94" s="4"/>
      <c r="HAW94" s="4"/>
      <c r="HAX94" s="4"/>
      <c r="HAY94" s="4"/>
      <c r="HAZ94" s="4"/>
      <c r="HBA94" s="4"/>
      <c r="HBB94" s="4"/>
      <c r="HBC94" s="4"/>
      <c r="HBD94" s="4"/>
      <c r="HBE94" s="4"/>
      <c r="HBF94" s="4"/>
      <c r="HBG94" s="4"/>
      <c r="HBH94" s="4"/>
      <c r="HBI94" s="4"/>
      <c r="HBJ94" s="4"/>
      <c r="HBK94" s="4"/>
      <c r="HBL94" s="4"/>
      <c r="HBM94" s="4"/>
      <c r="HBN94" s="4"/>
      <c r="HBO94" s="4"/>
      <c r="HBP94" s="4"/>
      <c r="HBQ94" s="4"/>
      <c r="HBR94" s="4"/>
      <c r="HBS94" s="4"/>
      <c r="HBT94" s="4"/>
      <c r="HBU94" s="4"/>
      <c r="HBV94" s="4"/>
      <c r="HBW94" s="4"/>
      <c r="HBX94" s="4"/>
      <c r="HBY94" s="4"/>
      <c r="HBZ94" s="4"/>
      <c r="HCA94" s="4"/>
      <c r="HCB94" s="4"/>
      <c r="HCC94" s="4"/>
      <c r="HCD94" s="4"/>
      <c r="HCE94" s="4"/>
      <c r="HCF94" s="4"/>
      <c r="HCG94" s="4"/>
      <c r="HCH94" s="4"/>
      <c r="HCI94" s="4"/>
      <c r="HCJ94" s="4"/>
      <c r="HCK94" s="4"/>
      <c r="HCL94" s="4"/>
      <c r="HCM94" s="4"/>
      <c r="HCN94" s="4"/>
      <c r="HCO94" s="4"/>
      <c r="HCP94" s="4"/>
      <c r="HCQ94" s="4"/>
      <c r="HCR94" s="4"/>
      <c r="HCS94" s="4"/>
      <c r="HCT94" s="4"/>
      <c r="HCU94" s="4"/>
      <c r="HCV94" s="4"/>
      <c r="HCW94" s="4"/>
      <c r="HCX94" s="4"/>
      <c r="HCY94" s="4"/>
      <c r="HCZ94" s="4"/>
      <c r="HDA94" s="4"/>
      <c r="HDB94" s="4"/>
      <c r="HDC94" s="4"/>
      <c r="HDD94" s="4"/>
      <c r="HDE94" s="4"/>
      <c r="HDF94" s="4"/>
      <c r="HDG94" s="4"/>
      <c r="HDH94" s="4"/>
      <c r="HDI94" s="4"/>
      <c r="HDJ94" s="4"/>
      <c r="HDK94" s="4"/>
      <c r="HDL94" s="4"/>
      <c r="HDM94" s="4"/>
      <c r="HDN94" s="4"/>
      <c r="HDO94" s="4"/>
      <c r="HDP94" s="4"/>
      <c r="HDQ94" s="4"/>
      <c r="HDR94" s="4"/>
      <c r="HDS94" s="4"/>
      <c r="HDT94" s="4"/>
      <c r="HDU94" s="4"/>
      <c r="HDV94" s="4"/>
      <c r="HDW94" s="4"/>
      <c r="HDX94" s="4"/>
      <c r="HDY94" s="4"/>
      <c r="HDZ94" s="4"/>
      <c r="HEA94" s="4"/>
      <c r="HEB94" s="4"/>
      <c r="HEC94" s="4"/>
      <c r="HED94" s="4"/>
      <c r="HEE94" s="4"/>
      <c r="HEF94" s="4"/>
      <c r="HEG94" s="4"/>
      <c r="HEH94" s="4"/>
      <c r="HEI94" s="4"/>
      <c r="HEJ94" s="4"/>
      <c r="HEK94" s="4"/>
      <c r="HEL94" s="4"/>
      <c r="HEM94" s="4"/>
      <c r="HEN94" s="4"/>
      <c r="HEO94" s="4"/>
      <c r="HEP94" s="4"/>
      <c r="HEQ94" s="4"/>
      <c r="HER94" s="4"/>
      <c r="HES94" s="4"/>
      <c r="HET94" s="4"/>
      <c r="HEU94" s="4"/>
      <c r="HEV94" s="4"/>
      <c r="HEW94" s="4"/>
      <c r="HEX94" s="4"/>
      <c r="HEY94" s="4"/>
      <c r="HEZ94" s="4"/>
      <c r="HFA94" s="4"/>
      <c r="HFB94" s="4"/>
      <c r="HFC94" s="4"/>
      <c r="HFD94" s="4"/>
      <c r="HFE94" s="4"/>
      <c r="HFF94" s="4"/>
      <c r="HFG94" s="4"/>
      <c r="HFH94" s="4"/>
      <c r="HFI94" s="4"/>
      <c r="HFJ94" s="4"/>
      <c r="HFK94" s="4"/>
      <c r="HFL94" s="4"/>
      <c r="HFM94" s="4"/>
      <c r="HFN94" s="4"/>
      <c r="HFO94" s="4"/>
      <c r="HFP94" s="4"/>
      <c r="HFQ94" s="4"/>
      <c r="HFR94" s="4"/>
      <c r="HFS94" s="4"/>
      <c r="HFT94" s="4"/>
      <c r="HFU94" s="4"/>
      <c r="HFV94" s="4"/>
      <c r="HFW94" s="4"/>
      <c r="HFX94" s="4"/>
      <c r="HFY94" s="4"/>
      <c r="HFZ94" s="4"/>
      <c r="HGA94" s="4"/>
      <c r="HGB94" s="4"/>
      <c r="HGC94" s="4"/>
      <c r="HGD94" s="4"/>
      <c r="HGE94" s="4"/>
      <c r="HGF94" s="4"/>
      <c r="HGG94" s="4"/>
      <c r="HGH94" s="4"/>
      <c r="HGI94" s="4"/>
      <c r="HGJ94" s="4"/>
      <c r="HGK94" s="4"/>
      <c r="HGL94" s="4"/>
      <c r="HGM94" s="4"/>
      <c r="HGN94" s="4"/>
      <c r="HGO94" s="4"/>
      <c r="HGP94" s="4"/>
      <c r="HGQ94" s="4"/>
      <c r="HGR94" s="4"/>
      <c r="HGS94" s="4"/>
      <c r="HGT94" s="4"/>
      <c r="HGU94" s="4"/>
      <c r="HGV94" s="4"/>
      <c r="HGW94" s="4"/>
      <c r="HGX94" s="4"/>
      <c r="HGY94" s="4"/>
      <c r="HGZ94" s="4"/>
      <c r="HHA94" s="4"/>
      <c r="HHB94" s="4"/>
      <c r="HHC94" s="4"/>
      <c r="HHD94" s="4"/>
      <c r="HHE94" s="4"/>
      <c r="HHF94" s="4"/>
      <c r="HHG94" s="4"/>
      <c r="HHH94" s="4"/>
      <c r="HHI94" s="4"/>
      <c r="HHJ94" s="4"/>
      <c r="HHK94" s="4"/>
      <c r="HHL94" s="4"/>
      <c r="HHM94" s="4"/>
      <c r="HHN94" s="4"/>
      <c r="HHO94" s="4"/>
      <c r="HHP94" s="4"/>
      <c r="HHQ94" s="4"/>
      <c r="HHR94" s="4"/>
      <c r="HHS94" s="4"/>
      <c r="HHT94" s="4"/>
      <c r="HHU94" s="4"/>
      <c r="HHV94" s="4"/>
      <c r="HHW94" s="4"/>
      <c r="HHX94" s="4"/>
      <c r="HHY94" s="4"/>
      <c r="HHZ94" s="4"/>
      <c r="HIA94" s="4"/>
      <c r="HIB94" s="4"/>
      <c r="HIC94" s="4"/>
      <c r="HID94" s="4"/>
      <c r="HIE94" s="4"/>
      <c r="HIF94" s="4"/>
      <c r="HIG94" s="4"/>
      <c r="HIH94" s="4"/>
      <c r="HII94" s="4"/>
      <c r="HIJ94" s="4"/>
      <c r="HIK94" s="4"/>
      <c r="HIL94" s="4"/>
      <c r="HIM94" s="4"/>
      <c r="HIN94" s="4"/>
      <c r="HIO94" s="4"/>
      <c r="HIP94" s="4"/>
      <c r="HIQ94" s="4"/>
      <c r="HIR94" s="4"/>
      <c r="HIS94" s="4"/>
      <c r="HIT94" s="4"/>
      <c r="HIU94" s="4"/>
      <c r="HIV94" s="4"/>
      <c r="HIW94" s="4"/>
      <c r="HIX94" s="4"/>
      <c r="HIY94" s="4"/>
      <c r="HIZ94" s="4"/>
      <c r="HJA94" s="4"/>
      <c r="HJB94" s="4"/>
      <c r="HJC94" s="4"/>
      <c r="HJD94" s="4"/>
      <c r="HJE94" s="4"/>
      <c r="HJF94" s="4"/>
      <c r="HJG94" s="4"/>
      <c r="HJH94" s="4"/>
      <c r="HJI94" s="4"/>
      <c r="HJJ94" s="4"/>
      <c r="HJK94" s="4"/>
      <c r="HJL94" s="4"/>
      <c r="HJM94" s="4"/>
      <c r="HJN94" s="4"/>
      <c r="HJO94" s="4"/>
      <c r="HJP94" s="4"/>
      <c r="HJQ94" s="4"/>
      <c r="HJR94" s="4"/>
      <c r="HJS94" s="4"/>
      <c r="HJT94" s="4"/>
      <c r="HJU94" s="4"/>
      <c r="HJV94" s="4"/>
      <c r="HJW94" s="4"/>
      <c r="HJX94" s="4"/>
      <c r="HJY94" s="4"/>
      <c r="HJZ94" s="4"/>
      <c r="HKA94" s="4"/>
      <c r="HKB94" s="4"/>
      <c r="HKC94" s="4"/>
      <c r="HKD94" s="4"/>
      <c r="HKE94" s="4"/>
      <c r="HKF94" s="4"/>
      <c r="HKG94" s="4"/>
      <c r="HKH94" s="4"/>
      <c r="HKI94" s="4"/>
      <c r="HKJ94" s="4"/>
      <c r="HKK94" s="4"/>
      <c r="HKL94" s="4"/>
      <c r="HKM94" s="4"/>
      <c r="HKN94" s="4"/>
      <c r="HKO94" s="4"/>
      <c r="HKP94" s="4"/>
      <c r="HKQ94" s="4"/>
      <c r="HKR94" s="4"/>
      <c r="HKS94" s="4"/>
      <c r="HKT94" s="4"/>
      <c r="HKU94" s="4"/>
      <c r="HKV94" s="4"/>
      <c r="HKW94" s="4"/>
      <c r="HKX94" s="4"/>
      <c r="HKY94" s="4"/>
      <c r="HKZ94" s="4"/>
      <c r="HLA94" s="4"/>
      <c r="HLB94" s="4"/>
      <c r="HLC94" s="4"/>
      <c r="HLD94" s="4"/>
      <c r="HLE94" s="4"/>
      <c r="HLF94" s="4"/>
      <c r="HLG94" s="4"/>
      <c r="HLH94" s="4"/>
      <c r="HLI94" s="4"/>
      <c r="HLJ94" s="4"/>
      <c r="HLK94" s="4"/>
      <c r="HLL94" s="4"/>
      <c r="HLM94" s="4"/>
      <c r="HLN94" s="4"/>
      <c r="HLO94" s="4"/>
      <c r="HLP94" s="4"/>
      <c r="HLQ94" s="4"/>
      <c r="HLR94" s="4"/>
      <c r="HLS94" s="4"/>
      <c r="HLT94" s="4"/>
      <c r="HLU94" s="4"/>
      <c r="HLV94" s="4"/>
      <c r="HLW94" s="4"/>
      <c r="HLX94" s="4"/>
      <c r="HLY94" s="4"/>
      <c r="HLZ94" s="4"/>
      <c r="HMA94" s="4"/>
      <c r="HMB94" s="4"/>
      <c r="HMC94" s="4"/>
      <c r="HMD94" s="4"/>
      <c r="HME94" s="4"/>
      <c r="HMF94" s="4"/>
      <c r="HMG94" s="4"/>
      <c r="HMH94" s="4"/>
      <c r="HMI94" s="4"/>
      <c r="HMJ94" s="4"/>
      <c r="HMK94" s="4"/>
      <c r="HML94" s="4"/>
      <c r="HMM94" s="4"/>
      <c r="HMN94" s="4"/>
      <c r="HMO94" s="4"/>
      <c r="HMP94" s="4"/>
      <c r="HMQ94" s="4"/>
      <c r="HMR94" s="4"/>
      <c r="HMS94" s="4"/>
      <c r="HMT94" s="4"/>
      <c r="HMU94" s="4"/>
      <c r="HMV94" s="4"/>
      <c r="HMW94" s="4"/>
      <c r="HMX94" s="4"/>
      <c r="HMY94" s="4"/>
      <c r="HMZ94" s="4"/>
      <c r="HNA94" s="4"/>
      <c r="HNB94" s="4"/>
      <c r="HNC94" s="4"/>
      <c r="HND94" s="4"/>
      <c r="HNE94" s="4"/>
      <c r="HNF94" s="4"/>
      <c r="HNG94" s="4"/>
      <c r="HNH94" s="4"/>
      <c r="HNI94" s="4"/>
      <c r="HNJ94" s="4"/>
      <c r="HNK94" s="4"/>
      <c r="HNL94" s="4"/>
      <c r="HNM94" s="4"/>
      <c r="HNN94" s="4"/>
      <c r="HNO94" s="4"/>
      <c r="HNP94" s="4"/>
      <c r="HNQ94" s="4"/>
      <c r="HNR94" s="4"/>
      <c r="HNS94" s="4"/>
      <c r="HNT94" s="4"/>
      <c r="HNU94" s="4"/>
      <c r="HNV94" s="4"/>
      <c r="HNW94" s="4"/>
      <c r="HNX94" s="4"/>
      <c r="HNY94" s="4"/>
      <c r="HNZ94" s="4"/>
      <c r="HOA94" s="4"/>
      <c r="HOB94" s="4"/>
      <c r="HOC94" s="4"/>
      <c r="HOD94" s="4"/>
      <c r="HOE94" s="4"/>
      <c r="HOF94" s="4"/>
      <c r="HOG94" s="4"/>
      <c r="HOH94" s="4"/>
      <c r="HOI94" s="4"/>
      <c r="HOJ94" s="4"/>
      <c r="HOK94" s="4"/>
      <c r="HOL94" s="4"/>
      <c r="HOM94" s="4"/>
      <c r="HON94" s="4"/>
      <c r="HOO94" s="4"/>
      <c r="HOP94" s="4"/>
      <c r="HOQ94" s="4"/>
      <c r="HOR94" s="4"/>
      <c r="HOS94" s="4"/>
      <c r="HOT94" s="4"/>
      <c r="HOU94" s="4"/>
      <c r="HOV94" s="4"/>
      <c r="HOW94" s="4"/>
      <c r="HOX94" s="4"/>
      <c r="HOY94" s="4"/>
      <c r="HOZ94" s="4"/>
      <c r="HPA94" s="4"/>
      <c r="HPB94" s="4"/>
      <c r="HPC94" s="4"/>
      <c r="HPD94" s="4"/>
      <c r="HPE94" s="4"/>
      <c r="HPF94" s="4"/>
      <c r="HPG94" s="4"/>
      <c r="HPH94" s="4"/>
      <c r="HPI94" s="4"/>
      <c r="HPJ94" s="4"/>
      <c r="HPK94" s="4"/>
      <c r="HPL94" s="4"/>
      <c r="HPM94" s="4"/>
      <c r="HPN94" s="4"/>
      <c r="HPO94" s="4"/>
      <c r="HPP94" s="4"/>
      <c r="HPQ94" s="4"/>
      <c r="HPR94" s="4"/>
      <c r="HPS94" s="4"/>
      <c r="HPT94" s="4"/>
      <c r="HPU94" s="4"/>
      <c r="HPV94" s="4"/>
      <c r="HPW94" s="4"/>
      <c r="HPX94" s="4"/>
      <c r="HPY94" s="4"/>
      <c r="HPZ94" s="4"/>
      <c r="HQA94" s="4"/>
      <c r="HQB94" s="4"/>
      <c r="HQC94" s="4"/>
      <c r="HQD94" s="4"/>
      <c r="HQE94" s="4"/>
      <c r="HQF94" s="4"/>
      <c r="HQG94" s="4"/>
      <c r="HQH94" s="4"/>
      <c r="HQI94" s="4"/>
      <c r="HQJ94" s="4"/>
      <c r="HQK94" s="4"/>
      <c r="HQL94" s="4"/>
      <c r="HQM94" s="4"/>
      <c r="HQN94" s="4"/>
      <c r="HQO94" s="4"/>
      <c r="HQP94" s="4"/>
      <c r="HQQ94" s="4"/>
      <c r="HQR94" s="4"/>
      <c r="HQS94" s="4"/>
      <c r="HQT94" s="4"/>
      <c r="HQU94" s="4"/>
      <c r="HQV94" s="4"/>
      <c r="HQW94" s="4"/>
      <c r="HQX94" s="4"/>
      <c r="HQY94" s="4"/>
      <c r="HQZ94" s="4"/>
      <c r="HRA94" s="4"/>
      <c r="HRB94" s="4"/>
      <c r="HRC94" s="4"/>
      <c r="HRD94" s="4"/>
      <c r="HRE94" s="4"/>
      <c r="HRF94" s="4"/>
      <c r="HRG94" s="4"/>
      <c r="HRH94" s="4"/>
      <c r="HRI94" s="4"/>
      <c r="HRJ94" s="4"/>
      <c r="HRK94" s="4"/>
      <c r="HRL94" s="4"/>
      <c r="HRM94" s="4"/>
      <c r="HRN94" s="4"/>
      <c r="HRO94" s="4"/>
      <c r="HRP94" s="4"/>
      <c r="HRQ94" s="4"/>
      <c r="HRR94" s="4"/>
      <c r="HRS94" s="4"/>
      <c r="HRT94" s="4"/>
      <c r="HRU94" s="4"/>
      <c r="HRV94" s="4"/>
      <c r="HRW94" s="4"/>
      <c r="HRX94" s="4"/>
      <c r="HRY94" s="4"/>
      <c r="HRZ94" s="4"/>
      <c r="HSA94" s="4"/>
      <c r="HSB94" s="4"/>
      <c r="HSC94" s="4"/>
      <c r="HSD94" s="4"/>
      <c r="HSE94" s="4"/>
      <c r="HSF94" s="4"/>
      <c r="HSG94" s="4"/>
      <c r="HSH94" s="4"/>
      <c r="HSI94" s="4"/>
      <c r="HSJ94" s="4"/>
      <c r="HSK94" s="4"/>
      <c r="HSL94" s="4"/>
      <c r="HSM94" s="4"/>
      <c r="HSN94" s="4"/>
      <c r="HSO94" s="4"/>
      <c r="HSP94" s="4"/>
      <c r="HSQ94" s="4"/>
      <c r="HSR94" s="4"/>
      <c r="HSS94" s="4"/>
      <c r="HST94" s="4"/>
      <c r="HSU94" s="4"/>
      <c r="HSV94" s="4"/>
      <c r="HSW94" s="4"/>
      <c r="HSX94" s="4"/>
      <c r="HSY94" s="4"/>
      <c r="HSZ94" s="4"/>
      <c r="HTA94" s="4"/>
      <c r="HTB94" s="4"/>
      <c r="HTC94" s="4"/>
      <c r="HTD94" s="4"/>
      <c r="HTE94" s="4"/>
      <c r="HTF94" s="4"/>
      <c r="HTG94" s="4"/>
      <c r="HTH94" s="4"/>
      <c r="HTI94" s="4"/>
      <c r="HTJ94" s="4"/>
      <c r="HTK94" s="4"/>
      <c r="HTL94" s="4"/>
      <c r="HTM94" s="4"/>
      <c r="HTN94" s="4"/>
      <c r="HTO94" s="4"/>
      <c r="HTP94" s="4"/>
      <c r="HTQ94" s="4"/>
      <c r="HTR94" s="4"/>
      <c r="HTS94" s="4"/>
      <c r="HTT94" s="4"/>
      <c r="HTU94" s="4"/>
      <c r="HTV94" s="4"/>
      <c r="HTW94" s="4"/>
      <c r="HTX94" s="4"/>
      <c r="HTY94" s="4"/>
      <c r="HTZ94" s="4"/>
      <c r="HUA94" s="4"/>
      <c r="HUB94" s="4"/>
      <c r="HUC94" s="4"/>
      <c r="HUD94" s="4"/>
      <c r="HUE94" s="4"/>
      <c r="HUF94" s="4"/>
      <c r="HUG94" s="4"/>
      <c r="HUH94" s="4"/>
      <c r="HUI94" s="4"/>
      <c r="HUJ94" s="4"/>
      <c r="HUK94" s="4"/>
      <c r="HUL94" s="4"/>
      <c r="HUM94" s="4"/>
      <c r="HUN94" s="4"/>
      <c r="HUO94" s="4"/>
      <c r="HUP94" s="4"/>
      <c r="HUQ94" s="4"/>
      <c r="HUR94" s="4"/>
      <c r="HUS94" s="4"/>
      <c r="HUT94" s="4"/>
      <c r="HUU94" s="4"/>
      <c r="HUV94" s="4"/>
      <c r="HUW94" s="4"/>
      <c r="HUX94" s="4"/>
      <c r="HUY94" s="4"/>
      <c r="HUZ94" s="4"/>
      <c r="HVA94" s="4"/>
      <c r="HVB94" s="4"/>
      <c r="HVC94" s="4"/>
      <c r="HVD94" s="4"/>
      <c r="HVE94" s="4"/>
      <c r="HVF94" s="4"/>
      <c r="HVG94" s="4"/>
      <c r="HVH94" s="4"/>
      <c r="HVI94" s="4"/>
      <c r="HVJ94" s="4"/>
      <c r="HVK94" s="4"/>
      <c r="HVL94" s="4"/>
      <c r="HVM94" s="4"/>
      <c r="HVN94" s="4"/>
      <c r="HVO94" s="4"/>
      <c r="HVP94" s="4"/>
      <c r="HVQ94" s="4"/>
      <c r="HVR94" s="4"/>
      <c r="HVS94" s="4"/>
      <c r="HVT94" s="4"/>
      <c r="HVU94" s="4"/>
      <c r="HVV94" s="4"/>
      <c r="HVW94" s="4"/>
      <c r="HVX94" s="4"/>
      <c r="HVY94" s="4"/>
      <c r="HVZ94" s="4"/>
      <c r="HWA94" s="4"/>
      <c r="HWB94" s="4"/>
      <c r="HWC94" s="4"/>
      <c r="HWD94" s="4"/>
      <c r="HWE94" s="4"/>
      <c r="HWF94" s="4"/>
      <c r="HWG94" s="4"/>
      <c r="HWH94" s="4"/>
      <c r="HWI94" s="4"/>
      <c r="HWJ94" s="4"/>
      <c r="HWK94" s="4"/>
      <c r="HWL94" s="4"/>
      <c r="HWM94" s="4"/>
      <c r="HWN94" s="4"/>
      <c r="HWO94" s="4"/>
      <c r="HWP94" s="4"/>
      <c r="HWQ94" s="4"/>
      <c r="HWR94" s="4"/>
      <c r="HWS94" s="4"/>
      <c r="HWT94" s="4"/>
      <c r="HWU94" s="4"/>
      <c r="HWV94" s="4"/>
      <c r="HWW94" s="4"/>
      <c r="HWX94" s="4"/>
      <c r="HWY94" s="4"/>
      <c r="HWZ94" s="4"/>
      <c r="HXA94" s="4"/>
      <c r="HXB94" s="4"/>
      <c r="HXC94" s="4"/>
      <c r="HXD94" s="4"/>
      <c r="HXE94" s="4"/>
      <c r="HXF94" s="4"/>
      <c r="HXG94" s="4"/>
      <c r="HXH94" s="4"/>
      <c r="HXI94" s="4"/>
      <c r="HXJ94" s="4"/>
      <c r="HXK94" s="4"/>
      <c r="HXL94" s="4"/>
      <c r="HXM94" s="4"/>
      <c r="HXN94" s="4"/>
      <c r="HXO94" s="4"/>
      <c r="HXP94" s="4"/>
      <c r="HXQ94" s="4"/>
      <c r="HXR94" s="4"/>
      <c r="HXS94" s="4"/>
      <c r="HXT94" s="4"/>
      <c r="HXU94" s="4"/>
      <c r="HXV94" s="4"/>
      <c r="HXW94" s="4"/>
      <c r="HXX94" s="4"/>
      <c r="HXY94" s="4"/>
      <c r="HXZ94" s="4"/>
      <c r="HYA94" s="4"/>
      <c r="HYB94" s="4"/>
      <c r="HYC94" s="4"/>
      <c r="HYD94" s="4"/>
      <c r="HYE94" s="4"/>
      <c r="HYF94" s="4"/>
      <c r="HYG94" s="4"/>
      <c r="HYH94" s="4"/>
      <c r="HYI94" s="4"/>
      <c r="HYJ94" s="4"/>
      <c r="HYK94" s="4"/>
      <c r="HYL94" s="4"/>
      <c r="HYM94" s="4"/>
      <c r="HYN94" s="4"/>
      <c r="HYO94" s="4"/>
      <c r="HYP94" s="4"/>
      <c r="HYQ94" s="4"/>
      <c r="HYR94" s="4"/>
      <c r="HYS94" s="4"/>
      <c r="HYT94" s="4"/>
      <c r="HYU94" s="4"/>
      <c r="HYV94" s="4"/>
      <c r="HYW94" s="4"/>
      <c r="HYX94" s="4"/>
      <c r="HYY94" s="4"/>
      <c r="HYZ94" s="4"/>
      <c r="HZA94" s="4"/>
      <c r="HZB94" s="4"/>
      <c r="HZC94" s="4"/>
      <c r="HZD94" s="4"/>
      <c r="HZE94" s="4"/>
      <c r="HZF94" s="4"/>
      <c r="HZG94" s="4"/>
      <c r="HZH94" s="4"/>
      <c r="HZI94" s="4"/>
      <c r="HZJ94" s="4"/>
      <c r="HZK94" s="4"/>
      <c r="HZL94" s="4"/>
      <c r="HZM94" s="4"/>
      <c r="HZN94" s="4"/>
      <c r="HZO94" s="4"/>
      <c r="HZP94" s="4"/>
      <c r="HZQ94" s="4"/>
      <c r="HZR94" s="4"/>
      <c r="HZS94" s="4"/>
      <c r="HZT94" s="4"/>
      <c r="HZU94" s="4"/>
      <c r="HZV94" s="4"/>
      <c r="HZW94" s="4"/>
      <c r="HZX94" s="4"/>
      <c r="HZY94" s="4"/>
      <c r="HZZ94" s="4"/>
      <c r="IAA94" s="4"/>
      <c r="IAB94" s="4"/>
      <c r="IAC94" s="4"/>
      <c r="IAD94" s="4"/>
      <c r="IAE94" s="4"/>
      <c r="IAF94" s="4"/>
      <c r="IAG94" s="4"/>
      <c r="IAH94" s="4"/>
      <c r="IAI94" s="4"/>
      <c r="IAJ94" s="4"/>
      <c r="IAK94" s="4"/>
      <c r="IAL94" s="4"/>
      <c r="IAM94" s="4"/>
      <c r="IAN94" s="4"/>
      <c r="IAO94" s="4"/>
      <c r="IAP94" s="4"/>
      <c r="IAQ94" s="4"/>
      <c r="IAR94" s="4"/>
      <c r="IAS94" s="4"/>
      <c r="IAT94" s="4"/>
      <c r="IAU94" s="4"/>
      <c r="IAV94" s="4"/>
      <c r="IAW94" s="4"/>
      <c r="IAX94" s="4"/>
      <c r="IAY94" s="4"/>
      <c r="IAZ94" s="4"/>
      <c r="IBA94" s="4"/>
      <c r="IBB94" s="4"/>
      <c r="IBC94" s="4"/>
      <c r="IBD94" s="4"/>
      <c r="IBE94" s="4"/>
      <c r="IBF94" s="4"/>
      <c r="IBG94" s="4"/>
      <c r="IBH94" s="4"/>
      <c r="IBI94" s="4"/>
      <c r="IBJ94" s="4"/>
      <c r="IBK94" s="4"/>
      <c r="IBL94" s="4"/>
      <c r="IBM94" s="4"/>
      <c r="IBN94" s="4"/>
      <c r="IBO94" s="4"/>
      <c r="IBP94" s="4"/>
      <c r="IBQ94" s="4"/>
      <c r="IBR94" s="4"/>
      <c r="IBS94" s="4"/>
      <c r="IBT94" s="4"/>
      <c r="IBU94" s="4"/>
      <c r="IBV94" s="4"/>
      <c r="IBW94" s="4"/>
      <c r="IBX94" s="4"/>
      <c r="IBY94" s="4"/>
      <c r="IBZ94" s="4"/>
      <c r="ICA94" s="4"/>
      <c r="ICB94" s="4"/>
      <c r="ICC94" s="4"/>
      <c r="ICD94" s="4"/>
      <c r="ICE94" s="4"/>
      <c r="ICF94" s="4"/>
      <c r="ICG94" s="4"/>
      <c r="ICH94" s="4"/>
      <c r="ICI94" s="4"/>
      <c r="ICJ94" s="4"/>
      <c r="ICK94" s="4"/>
      <c r="ICL94" s="4"/>
      <c r="ICM94" s="4"/>
      <c r="ICN94" s="4"/>
      <c r="ICO94" s="4"/>
      <c r="ICP94" s="4"/>
      <c r="ICQ94" s="4"/>
      <c r="ICR94" s="4"/>
      <c r="ICS94" s="4"/>
      <c r="ICT94" s="4"/>
      <c r="ICU94" s="4"/>
      <c r="ICV94" s="4"/>
      <c r="ICW94" s="4"/>
      <c r="ICX94" s="4"/>
      <c r="ICY94" s="4"/>
      <c r="ICZ94" s="4"/>
      <c r="IDA94" s="4"/>
      <c r="IDB94" s="4"/>
      <c r="IDC94" s="4"/>
      <c r="IDD94" s="4"/>
      <c r="IDE94" s="4"/>
      <c r="IDF94" s="4"/>
      <c r="IDG94" s="4"/>
      <c r="IDH94" s="4"/>
      <c r="IDI94" s="4"/>
      <c r="IDJ94" s="4"/>
      <c r="IDK94" s="4"/>
      <c r="IDL94" s="4"/>
      <c r="IDM94" s="4"/>
      <c r="IDN94" s="4"/>
      <c r="IDO94" s="4"/>
      <c r="IDP94" s="4"/>
      <c r="IDQ94" s="4"/>
      <c r="IDR94" s="4"/>
      <c r="IDS94" s="4"/>
      <c r="IDT94" s="4"/>
      <c r="IDU94" s="4"/>
      <c r="IDV94" s="4"/>
      <c r="IDW94" s="4"/>
      <c r="IDX94" s="4"/>
      <c r="IDY94" s="4"/>
      <c r="IDZ94" s="4"/>
      <c r="IEA94" s="4"/>
      <c r="IEB94" s="4"/>
      <c r="IEC94" s="4"/>
      <c r="IED94" s="4"/>
      <c r="IEE94" s="4"/>
      <c r="IEF94" s="4"/>
      <c r="IEG94" s="4"/>
      <c r="IEH94" s="4"/>
      <c r="IEI94" s="4"/>
      <c r="IEJ94" s="4"/>
      <c r="IEK94" s="4"/>
      <c r="IEL94" s="4"/>
      <c r="IEM94" s="4"/>
      <c r="IEN94" s="4"/>
      <c r="IEO94" s="4"/>
      <c r="IEP94" s="4"/>
      <c r="IEQ94" s="4"/>
      <c r="IER94" s="4"/>
      <c r="IES94" s="4"/>
      <c r="IET94" s="4"/>
      <c r="IEU94" s="4"/>
      <c r="IEV94" s="4"/>
      <c r="IEW94" s="4"/>
      <c r="IEX94" s="4"/>
      <c r="IEY94" s="4"/>
      <c r="IEZ94" s="4"/>
      <c r="IFA94" s="4"/>
      <c r="IFB94" s="4"/>
      <c r="IFC94" s="4"/>
      <c r="IFD94" s="4"/>
      <c r="IFE94" s="4"/>
      <c r="IFF94" s="4"/>
      <c r="IFG94" s="4"/>
      <c r="IFH94" s="4"/>
      <c r="IFI94" s="4"/>
      <c r="IFJ94" s="4"/>
      <c r="IFK94" s="4"/>
      <c r="IFL94" s="4"/>
      <c r="IFM94" s="4"/>
      <c r="IFN94" s="4"/>
      <c r="IFO94" s="4"/>
      <c r="IFP94" s="4"/>
      <c r="IFQ94" s="4"/>
      <c r="IFR94" s="4"/>
      <c r="IFS94" s="4"/>
      <c r="IFT94" s="4"/>
      <c r="IFU94" s="4"/>
      <c r="IFV94" s="4"/>
      <c r="IFW94" s="4"/>
      <c r="IFX94" s="4"/>
      <c r="IFY94" s="4"/>
      <c r="IFZ94" s="4"/>
      <c r="IGA94" s="4"/>
      <c r="IGB94" s="4"/>
      <c r="IGC94" s="4"/>
      <c r="IGD94" s="4"/>
      <c r="IGE94" s="4"/>
      <c r="IGF94" s="4"/>
      <c r="IGG94" s="4"/>
      <c r="IGH94" s="4"/>
      <c r="IGI94" s="4"/>
      <c r="IGJ94" s="4"/>
      <c r="IGK94" s="4"/>
      <c r="IGL94" s="4"/>
      <c r="IGM94" s="4"/>
      <c r="IGN94" s="4"/>
      <c r="IGO94" s="4"/>
      <c r="IGP94" s="4"/>
      <c r="IGQ94" s="4"/>
      <c r="IGR94" s="4"/>
      <c r="IGS94" s="4"/>
      <c r="IGT94" s="4"/>
      <c r="IGU94" s="4"/>
      <c r="IGV94" s="4"/>
      <c r="IGW94" s="4"/>
      <c r="IGX94" s="4"/>
      <c r="IGY94" s="4"/>
      <c r="IGZ94" s="4"/>
      <c r="IHA94" s="4"/>
      <c r="IHB94" s="4"/>
      <c r="IHC94" s="4"/>
      <c r="IHD94" s="4"/>
      <c r="IHE94" s="4"/>
      <c r="IHF94" s="4"/>
      <c r="IHG94" s="4"/>
      <c r="IHH94" s="4"/>
      <c r="IHI94" s="4"/>
      <c r="IHJ94" s="4"/>
      <c r="IHK94" s="4"/>
      <c r="IHL94" s="4"/>
      <c r="IHM94" s="4"/>
      <c r="IHN94" s="4"/>
      <c r="IHO94" s="4"/>
      <c r="IHP94" s="4"/>
      <c r="IHQ94" s="4"/>
      <c r="IHR94" s="4"/>
      <c r="IHS94" s="4"/>
      <c r="IHT94" s="4"/>
      <c r="IHU94" s="4"/>
      <c r="IHV94" s="4"/>
      <c r="IHW94" s="4"/>
      <c r="IHX94" s="4"/>
      <c r="IHY94" s="4"/>
      <c r="IHZ94" s="4"/>
      <c r="IIA94" s="4"/>
      <c r="IIB94" s="4"/>
      <c r="IIC94" s="4"/>
      <c r="IID94" s="4"/>
      <c r="IIE94" s="4"/>
      <c r="IIF94" s="4"/>
      <c r="IIG94" s="4"/>
      <c r="IIH94" s="4"/>
      <c r="III94" s="4"/>
      <c r="IIJ94" s="4"/>
      <c r="IIK94" s="4"/>
      <c r="IIL94" s="4"/>
      <c r="IIM94" s="4"/>
      <c r="IIN94" s="4"/>
      <c r="IIO94" s="4"/>
      <c r="IIP94" s="4"/>
      <c r="IIQ94" s="4"/>
      <c r="IIR94" s="4"/>
      <c r="IIS94" s="4"/>
      <c r="IIT94" s="4"/>
      <c r="IIU94" s="4"/>
      <c r="IIV94" s="4"/>
      <c r="IIW94" s="4"/>
      <c r="IIX94" s="4"/>
      <c r="IIY94" s="4"/>
      <c r="IIZ94" s="4"/>
      <c r="IJA94" s="4"/>
      <c r="IJB94" s="4"/>
      <c r="IJC94" s="4"/>
      <c r="IJD94" s="4"/>
      <c r="IJE94" s="4"/>
      <c r="IJF94" s="4"/>
      <c r="IJG94" s="4"/>
      <c r="IJH94" s="4"/>
      <c r="IJI94" s="4"/>
      <c r="IJJ94" s="4"/>
      <c r="IJK94" s="4"/>
      <c r="IJL94" s="4"/>
      <c r="IJM94" s="4"/>
      <c r="IJN94" s="4"/>
      <c r="IJO94" s="4"/>
      <c r="IJP94" s="4"/>
      <c r="IJQ94" s="4"/>
      <c r="IJR94" s="4"/>
      <c r="IJS94" s="4"/>
      <c r="IJT94" s="4"/>
      <c r="IJU94" s="4"/>
      <c r="IJV94" s="4"/>
      <c r="IJW94" s="4"/>
      <c r="IJX94" s="4"/>
      <c r="IJY94" s="4"/>
      <c r="IJZ94" s="4"/>
      <c r="IKA94" s="4"/>
      <c r="IKB94" s="4"/>
      <c r="IKC94" s="4"/>
      <c r="IKD94" s="4"/>
      <c r="IKE94" s="4"/>
      <c r="IKF94" s="4"/>
      <c r="IKG94" s="4"/>
      <c r="IKH94" s="4"/>
      <c r="IKI94" s="4"/>
      <c r="IKJ94" s="4"/>
      <c r="IKK94" s="4"/>
      <c r="IKL94" s="4"/>
      <c r="IKM94" s="4"/>
      <c r="IKN94" s="4"/>
      <c r="IKO94" s="4"/>
      <c r="IKP94" s="4"/>
      <c r="IKQ94" s="4"/>
      <c r="IKR94" s="4"/>
      <c r="IKS94" s="4"/>
      <c r="IKT94" s="4"/>
      <c r="IKU94" s="4"/>
      <c r="IKV94" s="4"/>
      <c r="IKW94" s="4"/>
      <c r="IKX94" s="4"/>
      <c r="IKY94" s="4"/>
      <c r="IKZ94" s="4"/>
      <c r="ILA94" s="4"/>
      <c r="ILB94" s="4"/>
      <c r="ILC94" s="4"/>
      <c r="ILD94" s="4"/>
      <c r="ILE94" s="4"/>
      <c r="ILF94" s="4"/>
      <c r="ILG94" s="4"/>
      <c r="ILH94" s="4"/>
      <c r="ILI94" s="4"/>
      <c r="ILJ94" s="4"/>
      <c r="ILK94" s="4"/>
      <c r="ILL94" s="4"/>
      <c r="ILM94" s="4"/>
      <c r="ILN94" s="4"/>
      <c r="ILO94" s="4"/>
      <c r="ILP94" s="4"/>
      <c r="ILQ94" s="4"/>
      <c r="ILR94" s="4"/>
      <c r="ILS94" s="4"/>
      <c r="ILT94" s="4"/>
      <c r="ILU94" s="4"/>
      <c r="ILV94" s="4"/>
      <c r="ILW94" s="4"/>
      <c r="ILX94" s="4"/>
      <c r="ILY94" s="4"/>
      <c r="ILZ94" s="4"/>
      <c r="IMA94" s="4"/>
      <c r="IMB94" s="4"/>
      <c r="IMC94" s="4"/>
      <c r="IMD94" s="4"/>
      <c r="IME94" s="4"/>
      <c r="IMF94" s="4"/>
      <c r="IMG94" s="4"/>
      <c r="IMH94" s="4"/>
      <c r="IMI94" s="4"/>
      <c r="IMJ94" s="4"/>
      <c r="IMK94" s="4"/>
      <c r="IML94" s="4"/>
      <c r="IMM94" s="4"/>
      <c r="IMN94" s="4"/>
      <c r="IMO94" s="4"/>
      <c r="IMP94" s="4"/>
      <c r="IMQ94" s="4"/>
      <c r="IMR94" s="4"/>
      <c r="IMS94" s="4"/>
      <c r="IMT94" s="4"/>
      <c r="IMU94" s="4"/>
      <c r="IMV94" s="4"/>
      <c r="IMW94" s="4"/>
      <c r="IMX94" s="4"/>
      <c r="IMY94" s="4"/>
      <c r="IMZ94" s="4"/>
      <c r="INA94" s="4"/>
      <c r="INB94" s="4"/>
      <c r="INC94" s="4"/>
      <c r="IND94" s="4"/>
      <c r="INE94" s="4"/>
      <c r="INF94" s="4"/>
      <c r="ING94" s="4"/>
      <c r="INH94" s="4"/>
      <c r="INI94" s="4"/>
      <c r="INJ94" s="4"/>
      <c r="INK94" s="4"/>
      <c r="INL94" s="4"/>
      <c r="INM94" s="4"/>
      <c r="INN94" s="4"/>
      <c r="INO94" s="4"/>
      <c r="INP94" s="4"/>
      <c r="INQ94" s="4"/>
      <c r="INR94" s="4"/>
      <c r="INS94" s="4"/>
      <c r="INT94" s="4"/>
      <c r="INU94" s="4"/>
      <c r="INV94" s="4"/>
      <c r="INW94" s="4"/>
      <c r="INX94" s="4"/>
      <c r="INY94" s="4"/>
      <c r="INZ94" s="4"/>
      <c r="IOA94" s="4"/>
      <c r="IOB94" s="4"/>
      <c r="IOC94" s="4"/>
      <c r="IOD94" s="4"/>
      <c r="IOE94" s="4"/>
      <c r="IOF94" s="4"/>
      <c r="IOG94" s="4"/>
      <c r="IOH94" s="4"/>
      <c r="IOI94" s="4"/>
      <c r="IOJ94" s="4"/>
      <c r="IOK94" s="4"/>
      <c r="IOL94" s="4"/>
      <c r="IOM94" s="4"/>
      <c r="ION94" s="4"/>
      <c r="IOO94" s="4"/>
      <c r="IOP94" s="4"/>
      <c r="IOQ94" s="4"/>
      <c r="IOR94" s="4"/>
      <c r="IOS94" s="4"/>
      <c r="IOT94" s="4"/>
      <c r="IOU94" s="4"/>
      <c r="IOV94" s="4"/>
      <c r="IOW94" s="4"/>
      <c r="IOX94" s="4"/>
      <c r="IOY94" s="4"/>
      <c r="IOZ94" s="4"/>
      <c r="IPA94" s="4"/>
      <c r="IPB94" s="4"/>
      <c r="IPC94" s="4"/>
      <c r="IPD94" s="4"/>
      <c r="IPE94" s="4"/>
      <c r="IPF94" s="4"/>
      <c r="IPG94" s="4"/>
      <c r="IPH94" s="4"/>
      <c r="IPI94" s="4"/>
      <c r="IPJ94" s="4"/>
      <c r="IPK94" s="4"/>
      <c r="IPL94" s="4"/>
      <c r="IPM94" s="4"/>
      <c r="IPN94" s="4"/>
      <c r="IPO94" s="4"/>
      <c r="IPP94" s="4"/>
      <c r="IPQ94" s="4"/>
      <c r="IPR94" s="4"/>
      <c r="IPS94" s="4"/>
      <c r="IPT94" s="4"/>
      <c r="IPU94" s="4"/>
      <c r="IPV94" s="4"/>
      <c r="IPW94" s="4"/>
      <c r="IPX94" s="4"/>
      <c r="IPY94" s="4"/>
      <c r="IPZ94" s="4"/>
      <c r="IQA94" s="4"/>
      <c r="IQB94" s="4"/>
      <c r="IQC94" s="4"/>
      <c r="IQD94" s="4"/>
      <c r="IQE94" s="4"/>
      <c r="IQF94" s="4"/>
      <c r="IQG94" s="4"/>
      <c r="IQH94" s="4"/>
      <c r="IQI94" s="4"/>
      <c r="IQJ94" s="4"/>
      <c r="IQK94" s="4"/>
      <c r="IQL94" s="4"/>
      <c r="IQM94" s="4"/>
      <c r="IQN94" s="4"/>
      <c r="IQO94" s="4"/>
      <c r="IQP94" s="4"/>
      <c r="IQQ94" s="4"/>
      <c r="IQR94" s="4"/>
      <c r="IQS94" s="4"/>
      <c r="IQT94" s="4"/>
      <c r="IQU94" s="4"/>
      <c r="IQV94" s="4"/>
      <c r="IQW94" s="4"/>
      <c r="IQX94" s="4"/>
      <c r="IQY94" s="4"/>
      <c r="IQZ94" s="4"/>
      <c r="IRA94" s="4"/>
      <c r="IRB94" s="4"/>
      <c r="IRC94" s="4"/>
      <c r="IRD94" s="4"/>
      <c r="IRE94" s="4"/>
      <c r="IRF94" s="4"/>
      <c r="IRG94" s="4"/>
      <c r="IRH94" s="4"/>
      <c r="IRI94" s="4"/>
      <c r="IRJ94" s="4"/>
      <c r="IRK94" s="4"/>
      <c r="IRL94" s="4"/>
      <c r="IRM94" s="4"/>
      <c r="IRN94" s="4"/>
      <c r="IRO94" s="4"/>
      <c r="IRP94" s="4"/>
      <c r="IRQ94" s="4"/>
      <c r="IRR94" s="4"/>
      <c r="IRS94" s="4"/>
      <c r="IRT94" s="4"/>
      <c r="IRU94" s="4"/>
      <c r="IRV94" s="4"/>
      <c r="IRW94" s="4"/>
      <c r="IRX94" s="4"/>
      <c r="IRY94" s="4"/>
      <c r="IRZ94" s="4"/>
      <c r="ISA94" s="4"/>
      <c r="ISB94" s="4"/>
      <c r="ISC94" s="4"/>
      <c r="ISD94" s="4"/>
      <c r="ISE94" s="4"/>
      <c r="ISF94" s="4"/>
      <c r="ISG94" s="4"/>
      <c r="ISH94" s="4"/>
      <c r="ISI94" s="4"/>
      <c r="ISJ94" s="4"/>
      <c r="ISK94" s="4"/>
      <c r="ISL94" s="4"/>
      <c r="ISM94" s="4"/>
      <c r="ISN94" s="4"/>
      <c r="ISO94" s="4"/>
      <c r="ISP94" s="4"/>
      <c r="ISQ94" s="4"/>
      <c r="ISR94" s="4"/>
      <c r="ISS94" s="4"/>
      <c r="IST94" s="4"/>
      <c r="ISU94" s="4"/>
      <c r="ISV94" s="4"/>
      <c r="ISW94" s="4"/>
      <c r="ISX94" s="4"/>
      <c r="ISY94" s="4"/>
      <c r="ISZ94" s="4"/>
      <c r="ITA94" s="4"/>
      <c r="ITB94" s="4"/>
      <c r="ITC94" s="4"/>
      <c r="ITD94" s="4"/>
      <c r="ITE94" s="4"/>
      <c r="ITF94" s="4"/>
      <c r="ITG94" s="4"/>
      <c r="ITH94" s="4"/>
      <c r="ITI94" s="4"/>
      <c r="ITJ94" s="4"/>
      <c r="ITK94" s="4"/>
      <c r="ITL94" s="4"/>
      <c r="ITM94" s="4"/>
      <c r="ITN94" s="4"/>
      <c r="ITO94" s="4"/>
      <c r="ITP94" s="4"/>
      <c r="ITQ94" s="4"/>
      <c r="ITR94" s="4"/>
      <c r="ITS94" s="4"/>
      <c r="ITT94" s="4"/>
      <c r="ITU94" s="4"/>
      <c r="ITV94" s="4"/>
      <c r="ITW94" s="4"/>
      <c r="ITX94" s="4"/>
      <c r="ITY94" s="4"/>
      <c r="ITZ94" s="4"/>
      <c r="IUA94" s="4"/>
      <c r="IUB94" s="4"/>
      <c r="IUC94" s="4"/>
      <c r="IUD94" s="4"/>
      <c r="IUE94" s="4"/>
      <c r="IUF94" s="4"/>
      <c r="IUG94" s="4"/>
      <c r="IUH94" s="4"/>
      <c r="IUI94" s="4"/>
      <c r="IUJ94" s="4"/>
      <c r="IUK94" s="4"/>
      <c r="IUL94" s="4"/>
      <c r="IUM94" s="4"/>
      <c r="IUN94" s="4"/>
      <c r="IUO94" s="4"/>
      <c r="IUP94" s="4"/>
      <c r="IUQ94" s="4"/>
      <c r="IUR94" s="4"/>
      <c r="IUS94" s="4"/>
      <c r="IUT94" s="4"/>
      <c r="IUU94" s="4"/>
      <c r="IUV94" s="4"/>
      <c r="IUW94" s="4"/>
      <c r="IUX94" s="4"/>
      <c r="IUY94" s="4"/>
      <c r="IUZ94" s="4"/>
      <c r="IVA94" s="4"/>
      <c r="IVB94" s="4"/>
      <c r="IVC94" s="4"/>
      <c r="IVD94" s="4"/>
      <c r="IVE94" s="4"/>
      <c r="IVF94" s="4"/>
      <c r="IVG94" s="4"/>
      <c r="IVH94" s="4"/>
      <c r="IVI94" s="4"/>
      <c r="IVJ94" s="4"/>
      <c r="IVK94" s="4"/>
      <c r="IVL94" s="4"/>
      <c r="IVM94" s="4"/>
      <c r="IVN94" s="4"/>
      <c r="IVO94" s="4"/>
      <c r="IVP94" s="4"/>
      <c r="IVQ94" s="4"/>
      <c r="IVR94" s="4"/>
      <c r="IVS94" s="4"/>
      <c r="IVT94" s="4"/>
      <c r="IVU94" s="4"/>
      <c r="IVV94" s="4"/>
      <c r="IVW94" s="4"/>
      <c r="IVX94" s="4"/>
      <c r="IVY94" s="4"/>
      <c r="IVZ94" s="4"/>
      <c r="IWA94" s="4"/>
      <c r="IWB94" s="4"/>
      <c r="IWC94" s="4"/>
      <c r="IWD94" s="4"/>
      <c r="IWE94" s="4"/>
      <c r="IWF94" s="4"/>
      <c r="IWG94" s="4"/>
      <c r="IWH94" s="4"/>
      <c r="IWI94" s="4"/>
      <c r="IWJ94" s="4"/>
      <c r="IWK94" s="4"/>
      <c r="IWL94" s="4"/>
      <c r="IWM94" s="4"/>
      <c r="IWN94" s="4"/>
      <c r="IWO94" s="4"/>
      <c r="IWP94" s="4"/>
      <c r="IWQ94" s="4"/>
      <c r="IWR94" s="4"/>
      <c r="IWS94" s="4"/>
      <c r="IWT94" s="4"/>
      <c r="IWU94" s="4"/>
      <c r="IWV94" s="4"/>
      <c r="IWW94" s="4"/>
      <c r="IWX94" s="4"/>
      <c r="IWY94" s="4"/>
      <c r="IWZ94" s="4"/>
      <c r="IXA94" s="4"/>
      <c r="IXB94" s="4"/>
      <c r="IXC94" s="4"/>
      <c r="IXD94" s="4"/>
      <c r="IXE94" s="4"/>
      <c r="IXF94" s="4"/>
      <c r="IXG94" s="4"/>
      <c r="IXH94" s="4"/>
      <c r="IXI94" s="4"/>
      <c r="IXJ94" s="4"/>
      <c r="IXK94" s="4"/>
      <c r="IXL94" s="4"/>
      <c r="IXM94" s="4"/>
      <c r="IXN94" s="4"/>
      <c r="IXO94" s="4"/>
      <c r="IXP94" s="4"/>
      <c r="IXQ94" s="4"/>
      <c r="IXR94" s="4"/>
      <c r="IXS94" s="4"/>
      <c r="IXT94" s="4"/>
      <c r="IXU94" s="4"/>
      <c r="IXV94" s="4"/>
      <c r="IXW94" s="4"/>
      <c r="IXX94" s="4"/>
      <c r="IXY94" s="4"/>
      <c r="IXZ94" s="4"/>
      <c r="IYA94" s="4"/>
      <c r="IYB94" s="4"/>
      <c r="IYC94" s="4"/>
      <c r="IYD94" s="4"/>
      <c r="IYE94" s="4"/>
      <c r="IYF94" s="4"/>
      <c r="IYG94" s="4"/>
      <c r="IYH94" s="4"/>
      <c r="IYI94" s="4"/>
      <c r="IYJ94" s="4"/>
      <c r="IYK94" s="4"/>
      <c r="IYL94" s="4"/>
      <c r="IYM94" s="4"/>
      <c r="IYN94" s="4"/>
      <c r="IYO94" s="4"/>
      <c r="IYP94" s="4"/>
      <c r="IYQ94" s="4"/>
      <c r="IYR94" s="4"/>
      <c r="IYS94" s="4"/>
      <c r="IYT94" s="4"/>
      <c r="IYU94" s="4"/>
      <c r="IYV94" s="4"/>
      <c r="IYW94" s="4"/>
      <c r="IYX94" s="4"/>
      <c r="IYY94" s="4"/>
      <c r="IYZ94" s="4"/>
      <c r="IZA94" s="4"/>
      <c r="IZB94" s="4"/>
      <c r="IZC94" s="4"/>
      <c r="IZD94" s="4"/>
      <c r="IZE94" s="4"/>
      <c r="IZF94" s="4"/>
      <c r="IZG94" s="4"/>
      <c r="IZH94" s="4"/>
      <c r="IZI94" s="4"/>
      <c r="IZJ94" s="4"/>
      <c r="IZK94" s="4"/>
      <c r="IZL94" s="4"/>
      <c r="IZM94" s="4"/>
      <c r="IZN94" s="4"/>
      <c r="IZO94" s="4"/>
      <c r="IZP94" s="4"/>
      <c r="IZQ94" s="4"/>
      <c r="IZR94" s="4"/>
      <c r="IZS94" s="4"/>
      <c r="IZT94" s="4"/>
      <c r="IZU94" s="4"/>
      <c r="IZV94" s="4"/>
      <c r="IZW94" s="4"/>
      <c r="IZX94" s="4"/>
      <c r="IZY94" s="4"/>
      <c r="IZZ94" s="4"/>
      <c r="JAA94" s="4"/>
      <c r="JAB94" s="4"/>
      <c r="JAC94" s="4"/>
      <c r="JAD94" s="4"/>
      <c r="JAE94" s="4"/>
      <c r="JAF94" s="4"/>
      <c r="JAG94" s="4"/>
      <c r="JAH94" s="4"/>
      <c r="JAI94" s="4"/>
      <c r="JAJ94" s="4"/>
      <c r="JAK94" s="4"/>
      <c r="JAL94" s="4"/>
      <c r="JAM94" s="4"/>
      <c r="JAN94" s="4"/>
      <c r="JAO94" s="4"/>
      <c r="JAP94" s="4"/>
      <c r="JAQ94" s="4"/>
      <c r="JAR94" s="4"/>
      <c r="JAS94" s="4"/>
      <c r="JAT94" s="4"/>
      <c r="JAU94" s="4"/>
      <c r="JAV94" s="4"/>
      <c r="JAW94" s="4"/>
      <c r="JAX94" s="4"/>
      <c r="JAY94" s="4"/>
      <c r="JAZ94" s="4"/>
      <c r="JBA94" s="4"/>
      <c r="JBB94" s="4"/>
      <c r="JBC94" s="4"/>
      <c r="JBD94" s="4"/>
      <c r="JBE94" s="4"/>
      <c r="JBF94" s="4"/>
      <c r="JBG94" s="4"/>
      <c r="JBH94" s="4"/>
      <c r="JBI94" s="4"/>
      <c r="JBJ94" s="4"/>
      <c r="JBK94" s="4"/>
      <c r="JBL94" s="4"/>
      <c r="JBM94" s="4"/>
      <c r="JBN94" s="4"/>
      <c r="JBO94" s="4"/>
      <c r="JBP94" s="4"/>
      <c r="JBQ94" s="4"/>
      <c r="JBR94" s="4"/>
      <c r="JBS94" s="4"/>
      <c r="JBT94" s="4"/>
      <c r="JBU94" s="4"/>
      <c r="JBV94" s="4"/>
      <c r="JBW94" s="4"/>
      <c r="JBX94" s="4"/>
      <c r="JBY94" s="4"/>
      <c r="JBZ94" s="4"/>
      <c r="JCA94" s="4"/>
      <c r="JCB94" s="4"/>
      <c r="JCC94" s="4"/>
      <c r="JCD94" s="4"/>
      <c r="JCE94" s="4"/>
      <c r="JCF94" s="4"/>
      <c r="JCG94" s="4"/>
      <c r="JCH94" s="4"/>
      <c r="JCI94" s="4"/>
      <c r="JCJ94" s="4"/>
      <c r="JCK94" s="4"/>
      <c r="JCL94" s="4"/>
      <c r="JCM94" s="4"/>
      <c r="JCN94" s="4"/>
      <c r="JCO94" s="4"/>
      <c r="JCP94" s="4"/>
      <c r="JCQ94" s="4"/>
      <c r="JCR94" s="4"/>
      <c r="JCS94" s="4"/>
      <c r="JCT94" s="4"/>
      <c r="JCU94" s="4"/>
      <c r="JCV94" s="4"/>
      <c r="JCW94" s="4"/>
      <c r="JCX94" s="4"/>
      <c r="JCY94" s="4"/>
      <c r="JCZ94" s="4"/>
      <c r="JDA94" s="4"/>
      <c r="JDB94" s="4"/>
      <c r="JDC94" s="4"/>
      <c r="JDD94" s="4"/>
      <c r="JDE94" s="4"/>
      <c r="JDF94" s="4"/>
      <c r="JDG94" s="4"/>
      <c r="JDH94" s="4"/>
      <c r="JDI94" s="4"/>
      <c r="JDJ94" s="4"/>
      <c r="JDK94" s="4"/>
      <c r="JDL94" s="4"/>
      <c r="JDM94" s="4"/>
      <c r="JDN94" s="4"/>
      <c r="JDO94" s="4"/>
      <c r="JDP94" s="4"/>
      <c r="JDQ94" s="4"/>
      <c r="JDR94" s="4"/>
      <c r="JDS94" s="4"/>
      <c r="JDT94" s="4"/>
      <c r="JDU94" s="4"/>
      <c r="JDV94" s="4"/>
      <c r="JDW94" s="4"/>
      <c r="JDX94" s="4"/>
      <c r="JDY94" s="4"/>
      <c r="JDZ94" s="4"/>
      <c r="JEA94" s="4"/>
      <c r="JEB94" s="4"/>
      <c r="JEC94" s="4"/>
      <c r="JED94" s="4"/>
      <c r="JEE94" s="4"/>
      <c r="JEF94" s="4"/>
      <c r="JEG94" s="4"/>
      <c r="JEH94" s="4"/>
      <c r="JEI94" s="4"/>
      <c r="JEJ94" s="4"/>
      <c r="JEK94" s="4"/>
      <c r="JEL94" s="4"/>
      <c r="JEM94" s="4"/>
      <c r="JEN94" s="4"/>
      <c r="JEO94" s="4"/>
      <c r="JEP94" s="4"/>
      <c r="JEQ94" s="4"/>
      <c r="JER94" s="4"/>
      <c r="JES94" s="4"/>
      <c r="JET94" s="4"/>
      <c r="JEU94" s="4"/>
      <c r="JEV94" s="4"/>
      <c r="JEW94" s="4"/>
      <c r="JEX94" s="4"/>
      <c r="JEY94" s="4"/>
      <c r="JEZ94" s="4"/>
      <c r="JFA94" s="4"/>
      <c r="JFB94" s="4"/>
      <c r="JFC94" s="4"/>
      <c r="JFD94" s="4"/>
      <c r="JFE94" s="4"/>
      <c r="JFF94" s="4"/>
      <c r="JFG94" s="4"/>
      <c r="JFH94" s="4"/>
      <c r="JFI94" s="4"/>
      <c r="JFJ94" s="4"/>
      <c r="JFK94" s="4"/>
      <c r="JFL94" s="4"/>
      <c r="JFM94" s="4"/>
      <c r="JFN94" s="4"/>
      <c r="JFO94" s="4"/>
      <c r="JFP94" s="4"/>
      <c r="JFQ94" s="4"/>
      <c r="JFR94" s="4"/>
      <c r="JFS94" s="4"/>
      <c r="JFT94" s="4"/>
      <c r="JFU94" s="4"/>
      <c r="JFV94" s="4"/>
      <c r="JFW94" s="4"/>
      <c r="JFX94" s="4"/>
      <c r="JFY94" s="4"/>
      <c r="JFZ94" s="4"/>
      <c r="JGA94" s="4"/>
      <c r="JGB94" s="4"/>
      <c r="JGC94" s="4"/>
      <c r="JGD94" s="4"/>
      <c r="JGE94" s="4"/>
      <c r="JGF94" s="4"/>
      <c r="JGG94" s="4"/>
      <c r="JGH94" s="4"/>
      <c r="JGI94" s="4"/>
      <c r="JGJ94" s="4"/>
      <c r="JGK94" s="4"/>
      <c r="JGL94" s="4"/>
      <c r="JGM94" s="4"/>
      <c r="JGN94" s="4"/>
      <c r="JGO94" s="4"/>
      <c r="JGP94" s="4"/>
      <c r="JGQ94" s="4"/>
      <c r="JGR94" s="4"/>
      <c r="JGS94" s="4"/>
      <c r="JGT94" s="4"/>
      <c r="JGU94" s="4"/>
      <c r="JGV94" s="4"/>
      <c r="JGW94" s="4"/>
      <c r="JGX94" s="4"/>
      <c r="JGY94" s="4"/>
      <c r="JGZ94" s="4"/>
      <c r="JHA94" s="4"/>
      <c r="JHB94" s="4"/>
      <c r="JHC94" s="4"/>
      <c r="JHD94" s="4"/>
      <c r="JHE94" s="4"/>
      <c r="JHF94" s="4"/>
      <c r="JHG94" s="4"/>
      <c r="JHH94" s="4"/>
      <c r="JHI94" s="4"/>
      <c r="JHJ94" s="4"/>
      <c r="JHK94" s="4"/>
      <c r="JHL94" s="4"/>
      <c r="JHM94" s="4"/>
      <c r="JHN94" s="4"/>
      <c r="JHO94" s="4"/>
      <c r="JHP94" s="4"/>
      <c r="JHQ94" s="4"/>
      <c r="JHR94" s="4"/>
      <c r="JHS94" s="4"/>
      <c r="JHT94" s="4"/>
      <c r="JHU94" s="4"/>
      <c r="JHV94" s="4"/>
      <c r="JHW94" s="4"/>
      <c r="JHX94" s="4"/>
      <c r="JHY94" s="4"/>
      <c r="JHZ94" s="4"/>
      <c r="JIA94" s="4"/>
      <c r="JIB94" s="4"/>
      <c r="JIC94" s="4"/>
      <c r="JID94" s="4"/>
      <c r="JIE94" s="4"/>
      <c r="JIF94" s="4"/>
      <c r="JIG94" s="4"/>
      <c r="JIH94" s="4"/>
      <c r="JII94" s="4"/>
      <c r="JIJ94" s="4"/>
      <c r="JIK94" s="4"/>
      <c r="JIL94" s="4"/>
      <c r="JIM94" s="4"/>
      <c r="JIN94" s="4"/>
      <c r="JIO94" s="4"/>
      <c r="JIP94" s="4"/>
      <c r="JIQ94" s="4"/>
      <c r="JIR94" s="4"/>
      <c r="JIS94" s="4"/>
      <c r="JIT94" s="4"/>
      <c r="JIU94" s="4"/>
      <c r="JIV94" s="4"/>
      <c r="JIW94" s="4"/>
      <c r="JIX94" s="4"/>
      <c r="JIY94" s="4"/>
      <c r="JIZ94" s="4"/>
      <c r="JJA94" s="4"/>
      <c r="JJB94" s="4"/>
      <c r="JJC94" s="4"/>
      <c r="JJD94" s="4"/>
      <c r="JJE94" s="4"/>
      <c r="JJF94" s="4"/>
      <c r="JJG94" s="4"/>
      <c r="JJH94" s="4"/>
      <c r="JJI94" s="4"/>
      <c r="JJJ94" s="4"/>
      <c r="JJK94" s="4"/>
      <c r="JJL94" s="4"/>
      <c r="JJM94" s="4"/>
      <c r="JJN94" s="4"/>
      <c r="JJO94" s="4"/>
      <c r="JJP94" s="4"/>
      <c r="JJQ94" s="4"/>
      <c r="JJR94" s="4"/>
      <c r="JJS94" s="4"/>
      <c r="JJT94" s="4"/>
      <c r="JJU94" s="4"/>
      <c r="JJV94" s="4"/>
      <c r="JJW94" s="4"/>
      <c r="JJX94" s="4"/>
      <c r="JJY94" s="4"/>
      <c r="JJZ94" s="4"/>
      <c r="JKA94" s="4"/>
      <c r="JKB94" s="4"/>
      <c r="JKC94" s="4"/>
      <c r="JKD94" s="4"/>
      <c r="JKE94" s="4"/>
      <c r="JKF94" s="4"/>
      <c r="JKG94" s="4"/>
      <c r="JKH94" s="4"/>
      <c r="JKI94" s="4"/>
      <c r="JKJ94" s="4"/>
      <c r="JKK94" s="4"/>
      <c r="JKL94" s="4"/>
      <c r="JKM94" s="4"/>
      <c r="JKN94" s="4"/>
      <c r="JKO94" s="4"/>
      <c r="JKP94" s="4"/>
      <c r="JKQ94" s="4"/>
      <c r="JKR94" s="4"/>
      <c r="JKS94" s="4"/>
      <c r="JKT94" s="4"/>
      <c r="JKU94" s="4"/>
      <c r="JKV94" s="4"/>
      <c r="JKW94" s="4"/>
      <c r="JKX94" s="4"/>
      <c r="JKY94" s="4"/>
      <c r="JKZ94" s="4"/>
      <c r="JLA94" s="4"/>
      <c r="JLB94" s="4"/>
      <c r="JLC94" s="4"/>
      <c r="JLD94" s="4"/>
      <c r="JLE94" s="4"/>
      <c r="JLF94" s="4"/>
      <c r="JLG94" s="4"/>
      <c r="JLH94" s="4"/>
      <c r="JLI94" s="4"/>
      <c r="JLJ94" s="4"/>
      <c r="JLK94" s="4"/>
      <c r="JLL94" s="4"/>
      <c r="JLM94" s="4"/>
      <c r="JLN94" s="4"/>
      <c r="JLO94" s="4"/>
      <c r="JLP94" s="4"/>
      <c r="JLQ94" s="4"/>
      <c r="JLR94" s="4"/>
      <c r="JLS94" s="4"/>
      <c r="JLT94" s="4"/>
      <c r="JLU94" s="4"/>
      <c r="JLV94" s="4"/>
      <c r="JLW94" s="4"/>
      <c r="JLX94" s="4"/>
      <c r="JLY94" s="4"/>
      <c r="JLZ94" s="4"/>
      <c r="JMA94" s="4"/>
      <c r="JMB94" s="4"/>
      <c r="JMC94" s="4"/>
      <c r="JMD94" s="4"/>
      <c r="JME94" s="4"/>
      <c r="JMF94" s="4"/>
      <c r="JMG94" s="4"/>
      <c r="JMH94" s="4"/>
      <c r="JMI94" s="4"/>
      <c r="JMJ94" s="4"/>
      <c r="JMK94" s="4"/>
      <c r="JML94" s="4"/>
      <c r="JMM94" s="4"/>
      <c r="JMN94" s="4"/>
      <c r="JMO94" s="4"/>
      <c r="JMP94" s="4"/>
      <c r="JMQ94" s="4"/>
      <c r="JMR94" s="4"/>
      <c r="JMS94" s="4"/>
      <c r="JMT94" s="4"/>
      <c r="JMU94" s="4"/>
      <c r="JMV94" s="4"/>
      <c r="JMW94" s="4"/>
      <c r="JMX94" s="4"/>
      <c r="JMY94" s="4"/>
      <c r="JMZ94" s="4"/>
      <c r="JNA94" s="4"/>
      <c r="JNB94" s="4"/>
      <c r="JNC94" s="4"/>
      <c r="JND94" s="4"/>
      <c r="JNE94" s="4"/>
      <c r="JNF94" s="4"/>
      <c r="JNG94" s="4"/>
      <c r="JNH94" s="4"/>
      <c r="JNI94" s="4"/>
      <c r="JNJ94" s="4"/>
      <c r="JNK94" s="4"/>
      <c r="JNL94" s="4"/>
      <c r="JNM94" s="4"/>
      <c r="JNN94" s="4"/>
      <c r="JNO94" s="4"/>
      <c r="JNP94" s="4"/>
      <c r="JNQ94" s="4"/>
      <c r="JNR94" s="4"/>
      <c r="JNS94" s="4"/>
      <c r="JNT94" s="4"/>
      <c r="JNU94" s="4"/>
      <c r="JNV94" s="4"/>
      <c r="JNW94" s="4"/>
      <c r="JNX94" s="4"/>
      <c r="JNY94" s="4"/>
      <c r="JNZ94" s="4"/>
      <c r="JOA94" s="4"/>
      <c r="JOB94" s="4"/>
      <c r="JOC94" s="4"/>
      <c r="JOD94" s="4"/>
      <c r="JOE94" s="4"/>
      <c r="JOF94" s="4"/>
      <c r="JOG94" s="4"/>
      <c r="JOH94" s="4"/>
      <c r="JOI94" s="4"/>
      <c r="JOJ94" s="4"/>
      <c r="JOK94" s="4"/>
      <c r="JOL94" s="4"/>
      <c r="JOM94" s="4"/>
      <c r="JON94" s="4"/>
      <c r="JOO94" s="4"/>
      <c r="JOP94" s="4"/>
      <c r="JOQ94" s="4"/>
      <c r="JOR94" s="4"/>
      <c r="JOS94" s="4"/>
      <c r="JOT94" s="4"/>
      <c r="JOU94" s="4"/>
      <c r="JOV94" s="4"/>
      <c r="JOW94" s="4"/>
      <c r="JOX94" s="4"/>
      <c r="JOY94" s="4"/>
      <c r="JOZ94" s="4"/>
      <c r="JPA94" s="4"/>
      <c r="JPB94" s="4"/>
      <c r="JPC94" s="4"/>
      <c r="JPD94" s="4"/>
      <c r="JPE94" s="4"/>
      <c r="JPF94" s="4"/>
      <c r="JPG94" s="4"/>
      <c r="JPH94" s="4"/>
      <c r="JPI94" s="4"/>
      <c r="JPJ94" s="4"/>
      <c r="JPK94" s="4"/>
      <c r="JPL94" s="4"/>
      <c r="JPM94" s="4"/>
      <c r="JPN94" s="4"/>
      <c r="JPO94" s="4"/>
      <c r="JPP94" s="4"/>
      <c r="JPQ94" s="4"/>
      <c r="JPR94" s="4"/>
      <c r="JPS94" s="4"/>
      <c r="JPT94" s="4"/>
      <c r="JPU94" s="4"/>
      <c r="JPV94" s="4"/>
      <c r="JPW94" s="4"/>
      <c r="JPX94" s="4"/>
      <c r="JPY94" s="4"/>
      <c r="JPZ94" s="4"/>
      <c r="JQA94" s="4"/>
      <c r="JQB94" s="4"/>
      <c r="JQC94" s="4"/>
      <c r="JQD94" s="4"/>
      <c r="JQE94" s="4"/>
      <c r="JQF94" s="4"/>
      <c r="JQG94" s="4"/>
      <c r="JQH94" s="4"/>
      <c r="JQI94" s="4"/>
      <c r="JQJ94" s="4"/>
      <c r="JQK94" s="4"/>
      <c r="JQL94" s="4"/>
      <c r="JQM94" s="4"/>
      <c r="JQN94" s="4"/>
      <c r="JQO94" s="4"/>
      <c r="JQP94" s="4"/>
      <c r="JQQ94" s="4"/>
      <c r="JQR94" s="4"/>
      <c r="JQS94" s="4"/>
      <c r="JQT94" s="4"/>
      <c r="JQU94" s="4"/>
      <c r="JQV94" s="4"/>
      <c r="JQW94" s="4"/>
      <c r="JQX94" s="4"/>
      <c r="JQY94" s="4"/>
      <c r="JQZ94" s="4"/>
      <c r="JRA94" s="4"/>
      <c r="JRB94" s="4"/>
      <c r="JRC94" s="4"/>
      <c r="JRD94" s="4"/>
      <c r="JRE94" s="4"/>
      <c r="JRF94" s="4"/>
      <c r="JRG94" s="4"/>
      <c r="JRH94" s="4"/>
      <c r="JRI94" s="4"/>
      <c r="JRJ94" s="4"/>
      <c r="JRK94" s="4"/>
      <c r="JRL94" s="4"/>
      <c r="JRM94" s="4"/>
      <c r="JRN94" s="4"/>
      <c r="JRO94" s="4"/>
      <c r="JRP94" s="4"/>
      <c r="JRQ94" s="4"/>
      <c r="JRR94" s="4"/>
      <c r="JRS94" s="4"/>
      <c r="JRT94" s="4"/>
      <c r="JRU94" s="4"/>
      <c r="JRV94" s="4"/>
      <c r="JRW94" s="4"/>
      <c r="JRX94" s="4"/>
      <c r="JRY94" s="4"/>
      <c r="JRZ94" s="4"/>
      <c r="JSA94" s="4"/>
      <c r="JSB94" s="4"/>
      <c r="JSC94" s="4"/>
      <c r="JSD94" s="4"/>
      <c r="JSE94" s="4"/>
      <c r="JSF94" s="4"/>
      <c r="JSG94" s="4"/>
      <c r="JSH94" s="4"/>
      <c r="JSI94" s="4"/>
      <c r="JSJ94" s="4"/>
      <c r="JSK94" s="4"/>
      <c r="JSL94" s="4"/>
      <c r="JSM94" s="4"/>
      <c r="JSN94" s="4"/>
      <c r="JSO94" s="4"/>
      <c r="JSP94" s="4"/>
      <c r="JSQ94" s="4"/>
      <c r="JSR94" s="4"/>
      <c r="JSS94" s="4"/>
      <c r="JST94" s="4"/>
      <c r="JSU94" s="4"/>
      <c r="JSV94" s="4"/>
      <c r="JSW94" s="4"/>
      <c r="JSX94" s="4"/>
      <c r="JSY94" s="4"/>
      <c r="JSZ94" s="4"/>
      <c r="JTA94" s="4"/>
      <c r="JTB94" s="4"/>
      <c r="JTC94" s="4"/>
      <c r="JTD94" s="4"/>
      <c r="JTE94" s="4"/>
      <c r="JTF94" s="4"/>
      <c r="JTG94" s="4"/>
      <c r="JTH94" s="4"/>
      <c r="JTI94" s="4"/>
      <c r="JTJ94" s="4"/>
      <c r="JTK94" s="4"/>
      <c r="JTL94" s="4"/>
      <c r="JTM94" s="4"/>
      <c r="JTN94" s="4"/>
      <c r="JTO94" s="4"/>
      <c r="JTP94" s="4"/>
      <c r="JTQ94" s="4"/>
      <c r="JTR94" s="4"/>
      <c r="JTS94" s="4"/>
      <c r="JTT94" s="4"/>
      <c r="JTU94" s="4"/>
      <c r="JTV94" s="4"/>
      <c r="JTW94" s="4"/>
      <c r="JTX94" s="4"/>
      <c r="JTY94" s="4"/>
      <c r="JTZ94" s="4"/>
      <c r="JUA94" s="4"/>
      <c r="JUB94" s="4"/>
      <c r="JUC94" s="4"/>
      <c r="JUD94" s="4"/>
      <c r="JUE94" s="4"/>
      <c r="JUF94" s="4"/>
      <c r="JUG94" s="4"/>
      <c r="JUH94" s="4"/>
      <c r="JUI94" s="4"/>
      <c r="JUJ94" s="4"/>
      <c r="JUK94" s="4"/>
      <c r="JUL94" s="4"/>
      <c r="JUM94" s="4"/>
      <c r="JUN94" s="4"/>
      <c r="JUO94" s="4"/>
      <c r="JUP94" s="4"/>
      <c r="JUQ94" s="4"/>
      <c r="JUR94" s="4"/>
      <c r="JUS94" s="4"/>
      <c r="JUT94" s="4"/>
      <c r="JUU94" s="4"/>
      <c r="JUV94" s="4"/>
      <c r="JUW94" s="4"/>
      <c r="JUX94" s="4"/>
      <c r="JUY94" s="4"/>
      <c r="JUZ94" s="4"/>
      <c r="JVA94" s="4"/>
      <c r="JVB94" s="4"/>
      <c r="JVC94" s="4"/>
      <c r="JVD94" s="4"/>
      <c r="JVE94" s="4"/>
      <c r="JVF94" s="4"/>
      <c r="JVG94" s="4"/>
      <c r="JVH94" s="4"/>
      <c r="JVI94" s="4"/>
      <c r="JVJ94" s="4"/>
      <c r="JVK94" s="4"/>
      <c r="JVL94" s="4"/>
      <c r="JVM94" s="4"/>
      <c r="JVN94" s="4"/>
      <c r="JVO94" s="4"/>
      <c r="JVP94" s="4"/>
      <c r="JVQ94" s="4"/>
      <c r="JVR94" s="4"/>
      <c r="JVS94" s="4"/>
      <c r="JVT94" s="4"/>
      <c r="JVU94" s="4"/>
      <c r="JVV94" s="4"/>
      <c r="JVW94" s="4"/>
      <c r="JVX94" s="4"/>
      <c r="JVY94" s="4"/>
      <c r="JVZ94" s="4"/>
      <c r="JWA94" s="4"/>
      <c r="JWB94" s="4"/>
      <c r="JWC94" s="4"/>
      <c r="JWD94" s="4"/>
      <c r="JWE94" s="4"/>
      <c r="JWF94" s="4"/>
      <c r="JWG94" s="4"/>
      <c r="JWH94" s="4"/>
      <c r="JWI94" s="4"/>
      <c r="JWJ94" s="4"/>
      <c r="JWK94" s="4"/>
      <c r="JWL94" s="4"/>
      <c r="JWM94" s="4"/>
      <c r="JWN94" s="4"/>
      <c r="JWO94" s="4"/>
      <c r="JWP94" s="4"/>
      <c r="JWQ94" s="4"/>
      <c r="JWR94" s="4"/>
      <c r="JWS94" s="4"/>
      <c r="JWT94" s="4"/>
      <c r="JWU94" s="4"/>
      <c r="JWV94" s="4"/>
      <c r="JWW94" s="4"/>
      <c r="JWX94" s="4"/>
      <c r="JWY94" s="4"/>
      <c r="JWZ94" s="4"/>
      <c r="JXA94" s="4"/>
      <c r="JXB94" s="4"/>
      <c r="JXC94" s="4"/>
      <c r="JXD94" s="4"/>
      <c r="JXE94" s="4"/>
      <c r="JXF94" s="4"/>
      <c r="JXG94" s="4"/>
      <c r="JXH94" s="4"/>
      <c r="JXI94" s="4"/>
      <c r="JXJ94" s="4"/>
      <c r="JXK94" s="4"/>
      <c r="JXL94" s="4"/>
      <c r="JXM94" s="4"/>
      <c r="JXN94" s="4"/>
      <c r="JXO94" s="4"/>
      <c r="JXP94" s="4"/>
      <c r="JXQ94" s="4"/>
      <c r="JXR94" s="4"/>
      <c r="JXS94" s="4"/>
      <c r="JXT94" s="4"/>
      <c r="JXU94" s="4"/>
      <c r="JXV94" s="4"/>
      <c r="JXW94" s="4"/>
      <c r="JXX94" s="4"/>
      <c r="JXY94" s="4"/>
      <c r="JXZ94" s="4"/>
      <c r="JYA94" s="4"/>
      <c r="JYB94" s="4"/>
      <c r="JYC94" s="4"/>
      <c r="JYD94" s="4"/>
      <c r="JYE94" s="4"/>
      <c r="JYF94" s="4"/>
      <c r="JYG94" s="4"/>
      <c r="JYH94" s="4"/>
      <c r="JYI94" s="4"/>
      <c r="JYJ94" s="4"/>
      <c r="JYK94" s="4"/>
      <c r="JYL94" s="4"/>
      <c r="JYM94" s="4"/>
      <c r="JYN94" s="4"/>
      <c r="JYO94" s="4"/>
      <c r="JYP94" s="4"/>
      <c r="JYQ94" s="4"/>
      <c r="JYR94" s="4"/>
      <c r="JYS94" s="4"/>
      <c r="JYT94" s="4"/>
      <c r="JYU94" s="4"/>
      <c r="JYV94" s="4"/>
      <c r="JYW94" s="4"/>
      <c r="JYX94" s="4"/>
      <c r="JYY94" s="4"/>
      <c r="JYZ94" s="4"/>
      <c r="JZA94" s="4"/>
      <c r="JZB94" s="4"/>
      <c r="JZC94" s="4"/>
      <c r="JZD94" s="4"/>
      <c r="JZE94" s="4"/>
      <c r="JZF94" s="4"/>
      <c r="JZG94" s="4"/>
      <c r="JZH94" s="4"/>
      <c r="JZI94" s="4"/>
      <c r="JZJ94" s="4"/>
      <c r="JZK94" s="4"/>
      <c r="JZL94" s="4"/>
      <c r="JZM94" s="4"/>
      <c r="JZN94" s="4"/>
      <c r="JZO94" s="4"/>
      <c r="JZP94" s="4"/>
      <c r="JZQ94" s="4"/>
      <c r="JZR94" s="4"/>
      <c r="JZS94" s="4"/>
      <c r="JZT94" s="4"/>
      <c r="JZU94" s="4"/>
      <c r="JZV94" s="4"/>
      <c r="JZW94" s="4"/>
      <c r="JZX94" s="4"/>
      <c r="JZY94" s="4"/>
      <c r="JZZ94" s="4"/>
      <c r="KAA94" s="4"/>
      <c r="KAB94" s="4"/>
      <c r="KAC94" s="4"/>
      <c r="KAD94" s="4"/>
      <c r="KAE94" s="4"/>
      <c r="KAF94" s="4"/>
      <c r="KAG94" s="4"/>
      <c r="KAH94" s="4"/>
      <c r="KAI94" s="4"/>
      <c r="KAJ94" s="4"/>
      <c r="KAK94" s="4"/>
      <c r="KAL94" s="4"/>
      <c r="KAM94" s="4"/>
      <c r="KAN94" s="4"/>
      <c r="KAO94" s="4"/>
      <c r="KAP94" s="4"/>
      <c r="KAQ94" s="4"/>
      <c r="KAR94" s="4"/>
      <c r="KAS94" s="4"/>
      <c r="KAT94" s="4"/>
      <c r="KAU94" s="4"/>
      <c r="KAV94" s="4"/>
      <c r="KAW94" s="4"/>
      <c r="KAX94" s="4"/>
      <c r="KAY94" s="4"/>
      <c r="KAZ94" s="4"/>
      <c r="KBA94" s="4"/>
      <c r="KBB94" s="4"/>
      <c r="KBC94" s="4"/>
      <c r="KBD94" s="4"/>
      <c r="KBE94" s="4"/>
      <c r="KBF94" s="4"/>
      <c r="KBG94" s="4"/>
      <c r="KBH94" s="4"/>
      <c r="KBI94" s="4"/>
      <c r="KBJ94" s="4"/>
      <c r="KBK94" s="4"/>
      <c r="KBL94" s="4"/>
      <c r="KBM94" s="4"/>
      <c r="KBN94" s="4"/>
      <c r="KBO94" s="4"/>
      <c r="KBP94" s="4"/>
      <c r="KBQ94" s="4"/>
      <c r="KBR94" s="4"/>
      <c r="KBS94" s="4"/>
      <c r="KBT94" s="4"/>
      <c r="KBU94" s="4"/>
      <c r="KBV94" s="4"/>
      <c r="KBW94" s="4"/>
      <c r="KBX94" s="4"/>
      <c r="KBY94" s="4"/>
      <c r="KBZ94" s="4"/>
      <c r="KCA94" s="4"/>
      <c r="KCB94" s="4"/>
      <c r="KCC94" s="4"/>
      <c r="KCD94" s="4"/>
      <c r="KCE94" s="4"/>
      <c r="KCF94" s="4"/>
      <c r="KCG94" s="4"/>
      <c r="KCH94" s="4"/>
      <c r="KCI94" s="4"/>
      <c r="KCJ94" s="4"/>
      <c r="KCK94" s="4"/>
      <c r="KCL94" s="4"/>
      <c r="KCM94" s="4"/>
      <c r="KCN94" s="4"/>
      <c r="KCO94" s="4"/>
      <c r="KCP94" s="4"/>
      <c r="KCQ94" s="4"/>
      <c r="KCR94" s="4"/>
      <c r="KCS94" s="4"/>
      <c r="KCT94" s="4"/>
      <c r="KCU94" s="4"/>
      <c r="KCV94" s="4"/>
      <c r="KCW94" s="4"/>
      <c r="KCX94" s="4"/>
      <c r="KCY94" s="4"/>
      <c r="KCZ94" s="4"/>
      <c r="KDA94" s="4"/>
      <c r="KDB94" s="4"/>
      <c r="KDC94" s="4"/>
      <c r="KDD94" s="4"/>
      <c r="KDE94" s="4"/>
      <c r="KDF94" s="4"/>
      <c r="KDG94" s="4"/>
      <c r="KDH94" s="4"/>
      <c r="KDI94" s="4"/>
      <c r="KDJ94" s="4"/>
      <c r="KDK94" s="4"/>
      <c r="KDL94" s="4"/>
      <c r="KDM94" s="4"/>
      <c r="KDN94" s="4"/>
      <c r="KDO94" s="4"/>
      <c r="KDP94" s="4"/>
      <c r="KDQ94" s="4"/>
      <c r="KDR94" s="4"/>
      <c r="KDS94" s="4"/>
      <c r="KDT94" s="4"/>
      <c r="KDU94" s="4"/>
      <c r="KDV94" s="4"/>
      <c r="KDW94" s="4"/>
      <c r="KDX94" s="4"/>
      <c r="KDY94" s="4"/>
      <c r="KDZ94" s="4"/>
      <c r="KEA94" s="4"/>
      <c r="KEB94" s="4"/>
      <c r="KEC94" s="4"/>
      <c r="KED94" s="4"/>
      <c r="KEE94" s="4"/>
      <c r="KEF94" s="4"/>
      <c r="KEG94" s="4"/>
      <c r="KEH94" s="4"/>
      <c r="KEI94" s="4"/>
      <c r="KEJ94" s="4"/>
      <c r="KEK94" s="4"/>
      <c r="KEL94" s="4"/>
      <c r="KEM94" s="4"/>
      <c r="KEN94" s="4"/>
      <c r="KEO94" s="4"/>
      <c r="KEP94" s="4"/>
      <c r="KEQ94" s="4"/>
      <c r="KER94" s="4"/>
      <c r="KES94" s="4"/>
      <c r="KET94" s="4"/>
      <c r="KEU94" s="4"/>
      <c r="KEV94" s="4"/>
      <c r="KEW94" s="4"/>
      <c r="KEX94" s="4"/>
      <c r="KEY94" s="4"/>
      <c r="KEZ94" s="4"/>
      <c r="KFA94" s="4"/>
      <c r="KFB94" s="4"/>
      <c r="KFC94" s="4"/>
      <c r="KFD94" s="4"/>
      <c r="KFE94" s="4"/>
      <c r="KFF94" s="4"/>
      <c r="KFG94" s="4"/>
      <c r="KFH94" s="4"/>
      <c r="KFI94" s="4"/>
      <c r="KFJ94" s="4"/>
      <c r="KFK94" s="4"/>
      <c r="KFL94" s="4"/>
      <c r="KFM94" s="4"/>
      <c r="KFN94" s="4"/>
      <c r="KFO94" s="4"/>
      <c r="KFP94" s="4"/>
      <c r="KFQ94" s="4"/>
      <c r="KFR94" s="4"/>
      <c r="KFS94" s="4"/>
      <c r="KFT94" s="4"/>
      <c r="KFU94" s="4"/>
      <c r="KFV94" s="4"/>
      <c r="KFW94" s="4"/>
      <c r="KFX94" s="4"/>
      <c r="KFY94" s="4"/>
      <c r="KFZ94" s="4"/>
      <c r="KGA94" s="4"/>
      <c r="KGB94" s="4"/>
      <c r="KGC94" s="4"/>
      <c r="KGD94" s="4"/>
      <c r="KGE94" s="4"/>
      <c r="KGF94" s="4"/>
      <c r="KGG94" s="4"/>
      <c r="KGH94" s="4"/>
      <c r="KGI94" s="4"/>
      <c r="KGJ94" s="4"/>
      <c r="KGK94" s="4"/>
      <c r="KGL94" s="4"/>
      <c r="KGM94" s="4"/>
      <c r="KGN94" s="4"/>
      <c r="KGO94" s="4"/>
      <c r="KGP94" s="4"/>
      <c r="KGQ94" s="4"/>
      <c r="KGR94" s="4"/>
      <c r="KGS94" s="4"/>
      <c r="KGT94" s="4"/>
      <c r="KGU94" s="4"/>
      <c r="KGV94" s="4"/>
      <c r="KGW94" s="4"/>
      <c r="KGX94" s="4"/>
      <c r="KGY94" s="4"/>
      <c r="KGZ94" s="4"/>
      <c r="KHA94" s="4"/>
      <c r="KHB94" s="4"/>
      <c r="KHC94" s="4"/>
      <c r="KHD94" s="4"/>
      <c r="KHE94" s="4"/>
      <c r="KHF94" s="4"/>
      <c r="KHG94" s="4"/>
      <c r="KHH94" s="4"/>
      <c r="KHI94" s="4"/>
      <c r="KHJ94" s="4"/>
      <c r="KHK94" s="4"/>
      <c r="KHL94" s="4"/>
      <c r="KHM94" s="4"/>
      <c r="KHN94" s="4"/>
      <c r="KHO94" s="4"/>
      <c r="KHP94" s="4"/>
      <c r="KHQ94" s="4"/>
      <c r="KHR94" s="4"/>
      <c r="KHS94" s="4"/>
      <c r="KHT94" s="4"/>
      <c r="KHU94" s="4"/>
      <c r="KHV94" s="4"/>
      <c r="KHW94" s="4"/>
      <c r="KHX94" s="4"/>
      <c r="KHY94" s="4"/>
      <c r="KHZ94" s="4"/>
      <c r="KIA94" s="4"/>
      <c r="KIB94" s="4"/>
      <c r="KIC94" s="4"/>
      <c r="KID94" s="4"/>
      <c r="KIE94" s="4"/>
      <c r="KIF94" s="4"/>
      <c r="KIG94" s="4"/>
      <c r="KIH94" s="4"/>
      <c r="KII94" s="4"/>
      <c r="KIJ94" s="4"/>
      <c r="KIK94" s="4"/>
      <c r="KIL94" s="4"/>
      <c r="KIM94" s="4"/>
      <c r="KIN94" s="4"/>
      <c r="KIO94" s="4"/>
      <c r="KIP94" s="4"/>
      <c r="KIQ94" s="4"/>
      <c r="KIR94" s="4"/>
      <c r="KIS94" s="4"/>
      <c r="KIT94" s="4"/>
      <c r="KIU94" s="4"/>
      <c r="KIV94" s="4"/>
      <c r="KIW94" s="4"/>
      <c r="KIX94" s="4"/>
      <c r="KIY94" s="4"/>
      <c r="KIZ94" s="4"/>
      <c r="KJA94" s="4"/>
      <c r="KJB94" s="4"/>
      <c r="KJC94" s="4"/>
      <c r="KJD94" s="4"/>
      <c r="KJE94" s="4"/>
      <c r="KJF94" s="4"/>
      <c r="KJG94" s="4"/>
      <c r="KJH94" s="4"/>
      <c r="KJI94" s="4"/>
      <c r="KJJ94" s="4"/>
      <c r="KJK94" s="4"/>
      <c r="KJL94" s="4"/>
      <c r="KJM94" s="4"/>
      <c r="KJN94" s="4"/>
      <c r="KJO94" s="4"/>
      <c r="KJP94" s="4"/>
      <c r="KJQ94" s="4"/>
      <c r="KJR94" s="4"/>
      <c r="KJS94" s="4"/>
      <c r="KJT94" s="4"/>
      <c r="KJU94" s="4"/>
      <c r="KJV94" s="4"/>
      <c r="KJW94" s="4"/>
      <c r="KJX94" s="4"/>
      <c r="KJY94" s="4"/>
      <c r="KJZ94" s="4"/>
      <c r="KKA94" s="4"/>
      <c r="KKB94" s="4"/>
      <c r="KKC94" s="4"/>
      <c r="KKD94" s="4"/>
      <c r="KKE94" s="4"/>
      <c r="KKF94" s="4"/>
      <c r="KKG94" s="4"/>
      <c r="KKH94" s="4"/>
      <c r="KKI94" s="4"/>
      <c r="KKJ94" s="4"/>
      <c r="KKK94" s="4"/>
      <c r="KKL94" s="4"/>
      <c r="KKM94" s="4"/>
      <c r="KKN94" s="4"/>
      <c r="KKO94" s="4"/>
      <c r="KKP94" s="4"/>
      <c r="KKQ94" s="4"/>
      <c r="KKR94" s="4"/>
      <c r="KKS94" s="4"/>
      <c r="KKT94" s="4"/>
      <c r="KKU94" s="4"/>
      <c r="KKV94" s="4"/>
      <c r="KKW94" s="4"/>
      <c r="KKX94" s="4"/>
      <c r="KKY94" s="4"/>
      <c r="KKZ94" s="4"/>
      <c r="KLA94" s="4"/>
      <c r="KLB94" s="4"/>
      <c r="KLC94" s="4"/>
      <c r="KLD94" s="4"/>
      <c r="KLE94" s="4"/>
      <c r="KLF94" s="4"/>
      <c r="KLG94" s="4"/>
      <c r="KLH94" s="4"/>
      <c r="KLI94" s="4"/>
      <c r="KLJ94" s="4"/>
      <c r="KLK94" s="4"/>
      <c r="KLL94" s="4"/>
      <c r="KLM94" s="4"/>
      <c r="KLN94" s="4"/>
      <c r="KLO94" s="4"/>
      <c r="KLP94" s="4"/>
      <c r="KLQ94" s="4"/>
      <c r="KLR94" s="4"/>
      <c r="KLS94" s="4"/>
      <c r="KLT94" s="4"/>
      <c r="KLU94" s="4"/>
      <c r="KLV94" s="4"/>
      <c r="KLW94" s="4"/>
      <c r="KLX94" s="4"/>
      <c r="KLY94" s="4"/>
      <c r="KLZ94" s="4"/>
      <c r="KMA94" s="4"/>
      <c r="KMB94" s="4"/>
      <c r="KMC94" s="4"/>
      <c r="KMD94" s="4"/>
      <c r="KME94" s="4"/>
      <c r="KMF94" s="4"/>
      <c r="KMG94" s="4"/>
      <c r="KMH94" s="4"/>
      <c r="KMI94" s="4"/>
      <c r="KMJ94" s="4"/>
      <c r="KMK94" s="4"/>
      <c r="KML94" s="4"/>
      <c r="KMM94" s="4"/>
      <c r="KMN94" s="4"/>
      <c r="KMO94" s="4"/>
      <c r="KMP94" s="4"/>
      <c r="KMQ94" s="4"/>
      <c r="KMR94" s="4"/>
      <c r="KMS94" s="4"/>
      <c r="KMT94" s="4"/>
      <c r="KMU94" s="4"/>
      <c r="KMV94" s="4"/>
      <c r="KMW94" s="4"/>
      <c r="KMX94" s="4"/>
      <c r="KMY94" s="4"/>
      <c r="KMZ94" s="4"/>
      <c r="KNA94" s="4"/>
      <c r="KNB94" s="4"/>
      <c r="KNC94" s="4"/>
      <c r="KND94" s="4"/>
      <c r="KNE94" s="4"/>
      <c r="KNF94" s="4"/>
      <c r="KNG94" s="4"/>
      <c r="KNH94" s="4"/>
      <c r="KNI94" s="4"/>
      <c r="KNJ94" s="4"/>
      <c r="KNK94" s="4"/>
      <c r="KNL94" s="4"/>
      <c r="KNM94" s="4"/>
      <c r="KNN94" s="4"/>
      <c r="KNO94" s="4"/>
      <c r="KNP94" s="4"/>
      <c r="KNQ94" s="4"/>
      <c r="KNR94" s="4"/>
      <c r="KNS94" s="4"/>
      <c r="KNT94" s="4"/>
      <c r="KNU94" s="4"/>
      <c r="KNV94" s="4"/>
      <c r="KNW94" s="4"/>
      <c r="KNX94" s="4"/>
      <c r="KNY94" s="4"/>
      <c r="KNZ94" s="4"/>
      <c r="KOA94" s="4"/>
      <c r="KOB94" s="4"/>
      <c r="KOC94" s="4"/>
      <c r="KOD94" s="4"/>
      <c r="KOE94" s="4"/>
      <c r="KOF94" s="4"/>
      <c r="KOG94" s="4"/>
      <c r="KOH94" s="4"/>
      <c r="KOI94" s="4"/>
      <c r="KOJ94" s="4"/>
      <c r="KOK94" s="4"/>
      <c r="KOL94" s="4"/>
      <c r="KOM94" s="4"/>
      <c r="KON94" s="4"/>
      <c r="KOO94" s="4"/>
      <c r="KOP94" s="4"/>
      <c r="KOQ94" s="4"/>
      <c r="KOR94" s="4"/>
      <c r="KOS94" s="4"/>
      <c r="KOT94" s="4"/>
      <c r="KOU94" s="4"/>
      <c r="KOV94" s="4"/>
      <c r="KOW94" s="4"/>
      <c r="KOX94" s="4"/>
      <c r="KOY94" s="4"/>
      <c r="KOZ94" s="4"/>
      <c r="KPA94" s="4"/>
      <c r="KPB94" s="4"/>
      <c r="KPC94" s="4"/>
      <c r="KPD94" s="4"/>
      <c r="KPE94" s="4"/>
      <c r="KPF94" s="4"/>
      <c r="KPG94" s="4"/>
      <c r="KPH94" s="4"/>
      <c r="KPI94" s="4"/>
      <c r="KPJ94" s="4"/>
      <c r="KPK94" s="4"/>
      <c r="KPL94" s="4"/>
      <c r="KPM94" s="4"/>
      <c r="KPN94" s="4"/>
      <c r="KPO94" s="4"/>
      <c r="KPP94" s="4"/>
      <c r="KPQ94" s="4"/>
      <c r="KPR94" s="4"/>
      <c r="KPS94" s="4"/>
      <c r="KPT94" s="4"/>
      <c r="KPU94" s="4"/>
      <c r="KPV94" s="4"/>
      <c r="KPW94" s="4"/>
      <c r="KPX94" s="4"/>
      <c r="KPY94" s="4"/>
      <c r="KPZ94" s="4"/>
      <c r="KQA94" s="4"/>
      <c r="KQB94" s="4"/>
      <c r="KQC94" s="4"/>
      <c r="KQD94" s="4"/>
      <c r="KQE94" s="4"/>
      <c r="KQF94" s="4"/>
      <c r="KQG94" s="4"/>
      <c r="KQH94" s="4"/>
      <c r="KQI94" s="4"/>
      <c r="KQJ94" s="4"/>
      <c r="KQK94" s="4"/>
      <c r="KQL94" s="4"/>
      <c r="KQM94" s="4"/>
      <c r="KQN94" s="4"/>
      <c r="KQO94" s="4"/>
      <c r="KQP94" s="4"/>
      <c r="KQQ94" s="4"/>
      <c r="KQR94" s="4"/>
      <c r="KQS94" s="4"/>
      <c r="KQT94" s="4"/>
      <c r="KQU94" s="4"/>
      <c r="KQV94" s="4"/>
      <c r="KQW94" s="4"/>
      <c r="KQX94" s="4"/>
      <c r="KQY94" s="4"/>
      <c r="KQZ94" s="4"/>
      <c r="KRA94" s="4"/>
      <c r="KRB94" s="4"/>
      <c r="KRC94" s="4"/>
      <c r="KRD94" s="4"/>
      <c r="KRE94" s="4"/>
      <c r="KRF94" s="4"/>
      <c r="KRG94" s="4"/>
      <c r="KRH94" s="4"/>
      <c r="KRI94" s="4"/>
      <c r="KRJ94" s="4"/>
      <c r="KRK94" s="4"/>
      <c r="KRL94" s="4"/>
      <c r="KRM94" s="4"/>
      <c r="KRN94" s="4"/>
      <c r="KRO94" s="4"/>
      <c r="KRP94" s="4"/>
      <c r="KRQ94" s="4"/>
      <c r="KRR94" s="4"/>
      <c r="KRS94" s="4"/>
      <c r="KRT94" s="4"/>
      <c r="KRU94" s="4"/>
      <c r="KRV94" s="4"/>
      <c r="KRW94" s="4"/>
      <c r="KRX94" s="4"/>
      <c r="KRY94" s="4"/>
      <c r="KRZ94" s="4"/>
      <c r="KSA94" s="4"/>
      <c r="KSB94" s="4"/>
      <c r="KSC94" s="4"/>
      <c r="KSD94" s="4"/>
      <c r="KSE94" s="4"/>
      <c r="KSF94" s="4"/>
      <c r="KSG94" s="4"/>
      <c r="KSH94" s="4"/>
      <c r="KSI94" s="4"/>
      <c r="KSJ94" s="4"/>
      <c r="KSK94" s="4"/>
      <c r="KSL94" s="4"/>
      <c r="KSM94" s="4"/>
      <c r="KSN94" s="4"/>
      <c r="KSO94" s="4"/>
      <c r="KSP94" s="4"/>
      <c r="KSQ94" s="4"/>
      <c r="KSR94" s="4"/>
      <c r="KSS94" s="4"/>
      <c r="KST94" s="4"/>
      <c r="KSU94" s="4"/>
      <c r="KSV94" s="4"/>
      <c r="KSW94" s="4"/>
      <c r="KSX94" s="4"/>
      <c r="KSY94" s="4"/>
      <c r="KSZ94" s="4"/>
      <c r="KTA94" s="4"/>
      <c r="KTB94" s="4"/>
      <c r="KTC94" s="4"/>
      <c r="KTD94" s="4"/>
      <c r="KTE94" s="4"/>
      <c r="KTF94" s="4"/>
      <c r="KTG94" s="4"/>
      <c r="KTH94" s="4"/>
      <c r="KTI94" s="4"/>
      <c r="KTJ94" s="4"/>
      <c r="KTK94" s="4"/>
      <c r="KTL94" s="4"/>
      <c r="KTM94" s="4"/>
      <c r="KTN94" s="4"/>
      <c r="KTO94" s="4"/>
      <c r="KTP94" s="4"/>
      <c r="KTQ94" s="4"/>
      <c r="KTR94" s="4"/>
      <c r="KTS94" s="4"/>
      <c r="KTT94" s="4"/>
      <c r="KTU94" s="4"/>
      <c r="KTV94" s="4"/>
      <c r="KTW94" s="4"/>
      <c r="KTX94" s="4"/>
      <c r="KTY94" s="4"/>
      <c r="KTZ94" s="4"/>
      <c r="KUA94" s="4"/>
      <c r="KUB94" s="4"/>
      <c r="KUC94" s="4"/>
      <c r="KUD94" s="4"/>
      <c r="KUE94" s="4"/>
      <c r="KUF94" s="4"/>
      <c r="KUG94" s="4"/>
      <c r="KUH94" s="4"/>
      <c r="KUI94" s="4"/>
      <c r="KUJ94" s="4"/>
      <c r="KUK94" s="4"/>
      <c r="KUL94" s="4"/>
      <c r="KUM94" s="4"/>
      <c r="KUN94" s="4"/>
      <c r="KUO94" s="4"/>
      <c r="KUP94" s="4"/>
      <c r="KUQ94" s="4"/>
      <c r="KUR94" s="4"/>
      <c r="KUS94" s="4"/>
      <c r="KUT94" s="4"/>
      <c r="KUU94" s="4"/>
      <c r="KUV94" s="4"/>
      <c r="KUW94" s="4"/>
      <c r="KUX94" s="4"/>
      <c r="KUY94" s="4"/>
      <c r="KUZ94" s="4"/>
      <c r="KVA94" s="4"/>
      <c r="KVB94" s="4"/>
      <c r="KVC94" s="4"/>
      <c r="KVD94" s="4"/>
      <c r="KVE94" s="4"/>
      <c r="KVF94" s="4"/>
      <c r="KVG94" s="4"/>
      <c r="KVH94" s="4"/>
      <c r="KVI94" s="4"/>
      <c r="KVJ94" s="4"/>
      <c r="KVK94" s="4"/>
      <c r="KVL94" s="4"/>
      <c r="KVM94" s="4"/>
      <c r="KVN94" s="4"/>
      <c r="KVO94" s="4"/>
      <c r="KVP94" s="4"/>
      <c r="KVQ94" s="4"/>
      <c r="KVR94" s="4"/>
      <c r="KVS94" s="4"/>
      <c r="KVT94" s="4"/>
      <c r="KVU94" s="4"/>
      <c r="KVV94" s="4"/>
      <c r="KVW94" s="4"/>
      <c r="KVX94" s="4"/>
      <c r="KVY94" s="4"/>
      <c r="KVZ94" s="4"/>
      <c r="KWA94" s="4"/>
      <c r="KWB94" s="4"/>
      <c r="KWC94" s="4"/>
      <c r="KWD94" s="4"/>
      <c r="KWE94" s="4"/>
      <c r="KWF94" s="4"/>
      <c r="KWG94" s="4"/>
      <c r="KWH94" s="4"/>
      <c r="KWI94" s="4"/>
      <c r="KWJ94" s="4"/>
      <c r="KWK94" s="4"/>
      <c r="KWL94" s="4"/>
      <c r="KWM94" s="4"/>
      <c r="KWN94" s="4"/>
      <c r="KWO94" s="4"/>
      <c r="KWP94" s="4"/>
      <c r="KWQ94" s="4"/>
      <c r="KWR94" s="4"/>
      <c r="KWS94" s="4"/>
      <c r="KWT94" s="4"/>
      <c r="KWU94" s="4"/>
      <c r="KWV94" s="4"/>
      <c r="KWW94" s="4"/>
      <c r="KWX94" s="4"/>
      <c r="KWY94" s="4"/>
      <c r="KWZ94" s="4"/>
      <c r="KXA94" s="4"/>
      <c r="KXB94" s="4"/>
      <c r="KXC94" s="4"/>
      <c r="KXD94" s="4"/>
      <c r="KXE94" s="4"/>
      <c r="KXF94" s="4"/>
      <c r="KXG94" s="4"/>
      <c r="KXH94" s="4"/>
      <c r="KXI94" s="4"/>
      <c r="KXJ94" s="4"/>
      <c r="KXK94" s="4"/>
      <c r="KXL94" s="4"/>
      <c r="KXM94" s="4"/>
      <c r="KXN94" s="4"/>
      <c r="KXO94" s="4"/>
      <c r="KXP94" s="4"/>
      <c r="KXQ94" s="4"/>
      <c r="KXR94" s="4"/>
      <c r="KXS94" s="4"/>
      <c r="KXT94" s="4"/>
      <c r="KXU94" s="4"/>
      <c r="KXV94" s="4"/>
      <c r="KXW94" s="4"/>
      <c r="KXX94" s="4"/>
      <c r="KXY94" s="4"/>
      <c r="KXZ94" s="4"/>
      <c r="KYA94" s="4"/>
      <c r="KYB94" s="4"/>
      <c r="KYC94" s="4"/>
      <c r="KYD94" s="4"/>
      <c r="KYE94" s="4"/>
      <c r="KYF94" s="4"/>
      <c r="KYG94" s="4"/>
      <c r="KYH94" s="4"/>
      <c r="KYI94" s="4"/>
      <c r="KYJ94" s="4"/>
      <c r="KYK94" s="4"/>
      <c r="KYL94" s="4"/>
      <c r="KYM94" s="4"/>
      <c r="KYN94" s="4"/>
      <c r="KYO94" s="4"/>
      <c r="KYP94" s="4"/>
      <c r="KYQ94" s="4"/>
      <c r="KYR94" s="4"/>
      <c r="KYS94" s="4"/>
      <c r="KYT94" s="4"/>
      <c r="KYU94" s="4"/>
      <c r="KYV94" s="4"/>
      <c r="KYW94" s="4"/>
      <c r="KYX94" s="4"/>
      <c r="KYY94" s="4"/>
      <c r="KYZ94" s="4"/>
      <c r="KZA94" s="4"/>
      <c r="KZB94" s="4"/>
      <c r="KZC94" s="4"/>
      <c r="KZD94" s="4"/>
      <c r="KZE94" s="4"/>
      <c r="KZF94" s="4"/>
      <c r="KZG94" s="4"/>
      <c r="KZH94" s="4"/>
      <c r="KZI94" s="4"/>
      <c r="KZJ94" s="4"/>
      <c r="KZK94" s="4"/>
      <c r="KZL94" s="4"/>
      <c r="KZM94" s="4"/>
      <c r="KZN94" s="4"/>
      <c r="KZO94" s="4"/>
      <c r="KZP94" s="4"/>
      <c r="KZQ94" s="4"/>
      <c r="KZR94" s="4"/>
      <c r="KZS94" s="4"/>
      <c r="KZT94" s="4"/>
      <c r="KZU94" s="4"/>
      <c r="KZV94" s="4"/>
      <c r="KZW94" s="4"/>
      <c r="KZX94" s="4"/>
      <c r="KZY94" s="4"/>
      <c r="KZZ94" s="4"/>
      <c r="LAA94" s="4"/>
      <c r="LAB94" s="4"/>
      <c r="LAC94" s="4"/>
      <c r="LAD94" s="4"/>
      <c r="LAE94" s="4"/>
      <c r="LAF94" s="4"/>
      <c r="LAG94" s="4"/>
      <c r="LAH94" s="4"/>
      <c r="LAI94" s="4"/>
      <c r="LAJ94" s="4"/>
      <c r="LAK94" s="4"/>
      <c r="LAL94" s="4"/>
      <c r="LAM94" s="4"/>
      <c r="LAN94" s="4"/>
      <c r="LAO94" s="4"/>
      <c r="LAP94" s="4"/>
      <c r="LAQ94" s="4"/>
      <c r="LAR94" s="4"/>
      <c r="LAS94" s="4"/>
      <c r="LAT94" s="4"/>
      <c r="LAU94" s="4"/>
      <c r="LAV94" s="4"/>
      <c r="LAW94" s="4"/>
      <c r="LAX94" s="4"/>
      <c r="LAY94" s="4"/>
      <c r="LAZ94" s="4"/>
      <c r="LBA94" s="4"/>
      <c r="LBB94" s="4"/>
      <c r="LBC94" s="4"/>
      <c r="LBD94" s="4"/>
      <c r="LBE94" s="4"/>
      <c r="LBF94" s="4"/>
      <c r="LBG94" s="4"/>
      <c r="LBH94" s="4"/>
      <c r="LBI94" s="4"/>
      <c r="LBJ94" s="4"/>
      <c r="LBK94" s="4"/>
      <c r="LBL94" s="4"/>
      <c r="LBM94" s="4"/>
      <c r="LBN94" s="4"/>
      <c r="LBO94" s="4"/>
      <c r="LBP94" s="4"/>
      <c r="LBQ94" s="4"/>
      <c r="LBR94" s="4"/>
      <c r="LBS94" s="4"/>
      <c r="LBT94" s="4"/>
      <c r="LBU94" s="4"/>
      <c r="LBV94" s="4"/>
      <c r="LBW94" s="4"/>
      <c r="LBX94" s="4"/>
      <c r="LBY94" s="4"/>
      <c r="LBZ94" s="4"/>
      <c r="LCA94" s="4"/>
      <c r="LCB94" s="4"/>
      <c r="LCC94" s="4"/>
      <c r="LCD94" s="4"/>
      <c r="LCE94" s="4"/>
      <c r="LCF94" s="4"/>
      <c r="LCG94" s="4"/>
      <c r="LCH94" s="4"/>
      <c r="LCI94" s="4"/>
      <c r="LCJ94" s="4"/>
      <c r="LCK94" s="4"/>
      <c r="LCL94" s="4"/>
      <c r="LCM94" s="4"/>
      <c r="LCN94" s="4"/>
      <c r="LCO94" s="4"/>
      <c r="LCP94" s="4"/>
      <c r="LCQ94" s="4"/>
      <c r="LCR94" s="4"/>
      <c r="LCS94" s="4"/>
      <c r="LCT94" s="4"/>
      <c r="LCU94" s="4"/>
      <c r="LCV94" s="4"/>
      <c r="LCW94" s="4"/>
      <c r="LCX94" s="4"/>
      <c r="LCY94" s="4"/>
      <c r="LCZ94" s="4"/>
      <c r="LDA94" s="4"/>
      <c r="LDB94" s="4"/>
      <c r="LDC94" s="4"/>
      <c r="LDD94" s="4"/>
      <c r="LDE94" s="4"/>
      <c r="LDF94" s="4"/>
      <c r="LDG94" s="4"/>
      <c r="LDH94" s="4"/>
      <c r="LDI94" s="4"/>
      <c r="LDJ94" s="4"/>
      <c r="LDK94" s="4"/>
      <c r="LDL94" s="4"/>
      <c r="LDM94" s="4"/>
      <c r="LDN94" s="4"/>
      <c r="LDO94" s="4"/>
      <c r="LDP94" s="4"/>
      <c r="LDQ94" s="4"/>
      <c r="LDR94" s="4"/>
      <c r="LDS94" s="4"/>
      <c r="LDT94" s="4"/>
      <c r="LDU94" s="4"/>
      <c r="LDV94" s="4"/>
      <c r="LDW94" s="4"/>
      <c r="LDX94" s="4"/>
      <c r="LDY94" s="4"/>
      <c r="LDZ94" s="4"/>
      <c r="LEA94" s="4"/>
      <c r="LEB94" s="4"/>
      <c r="LEC94" s="4"/>
      <c r="LED94" s="4"/>
      <c r="LEE94" s="4"/>
      <c r="LEF94" s="4"/>
      <c r="LEG94" s="4"/>
      <c r="LEH94" s="4"/>
      <c r="LEI94" s="4"/>
      <c r="LEJ94" s="4"/>
      <c r="LEK94" s="4"/>
      <c r="LEL94" s="4"/>
      <c r="LEM94" s="4"/>
      <c r="LEN94" s="4"/>
      <c r="LEO94" s="4"/>
      <c r="LEP94" s="4"/>
      <c r="LEQ94" s="4"/>
      <c r="LER94" s="4"/>
      <c r="LES94" s="4"/>
      <c r="LET94" s="4"/>
      <c r="LEU94" s="4"/>
      <c r="LEV94" s="4"/>
      <c r="LEW94" s="4"/>
      <c r="LEX94" s="4"/>
      <c r="LEY94" s="4"/>
      <c r="LEZ94" s="4"/>
      <c r="LFA94" s="4"/>
      <c r="LFB94" s="4"/>
      <c r="LFC94" s="4"/>
      <c r="LFD94" s="4"/>
      <c r="LFE94" s="4"/>
      <c r="LFF94" s="4"/>
      <c r="LFG94" s="4"/>
      <c r="LFH94" s="4"/>
      <c r="LFI94" s="4"/>
      <c r="LFJ94" s="4"/>
      <c r="LFK94" s="4"/>
      <c r="LFL94" s="4"/>
      <c r="LFM94" s="4"/>
      <c r="LFN94" s="4"/>
      <c r="LFO94" s="4"/>
      <c r="LFP94" s="4"/>
      <c r="LFQ94" s="4"/>
      <c r="LFR94" s="4"/>
      <c r="LFS94" s="4"/>
      <c r="LFT94" s="4"/>
      <c r="LFU94" s="4"/>
      <c r="LFV94" s="4"/>
      <c r="LFW94" s="4"/>
      <c r="LFX94" s="4"/>
      <c r="LFY94" s="4"/>
      <c r="LFZ94" s="4"/>
      <c r="LGA94" s="4"/>
      <c r="LGB94" s="4"/>
      <c r="LGC94" s="4"/>
      <c r="LGD94" s="4"/>
      <c r="LGE94" s="4"/>
      <c r="LGF94" s="4"/>
      <c r="LGG94" s="4"/>
      <c r="LGH94" s="4"/>
      <c r="LGI94" s="4"/>
      <c r="LGJ94" s="4"/>
      <c r="LGK94" s="4"/>
      <c r="LGL94" s="4"/>
      <c r="LGM94" s="4"/>
      <c r="LGN94" s="4"/>
      <c r="LGO94" s="4"/>
      <c r="LGP94" s="4"/>
      <c r="LGQ94" s="4"/>
      <c r="LGR94" s="4"/>
      <c r="LGS94" s="4"/>
      <c r="LGT94" s="4"/>
      <c r="LGU94" s="4"/>
      <c r="LGV94" s="4"/>
      <c r="LGW94" s="4"/>
      <c r="LGX94" s="4"/>
      <c r="LGY94" s="4"/>
      <c r="LGZ94" s="4"/>
      <c r="LHA94" s="4"/>
      <c r="LHB94" s="4"/>
      <c r="LHC94" s="4"/>
      <c r="LHD94" s="4"/>
      <c r="LHE94" s="4"/>
      <c r="LHF94" s="4"/>
      <c r="LHG94" s="4"/>
      <c r="LHH94" s="4"/>
      <c r="LHI94" s="4"/>
      <c r="LHJ94" s="4"/>
      <c r="LHK94" s="4"/>
      <c r="LHL94" s="4"/>
      <c r="LHM94" s="4"/>
      <c r="LHN94" s="4"/>
      <c r="LHO94" s="4"/>
      <c r="LHP94" s="4"/>
      <c r="LHQ94" s="4"/>
      <c r="LHR94" s="4"/>
      <c r="LHS94" s="4"/>
      <c r="LHT94" s="4"/>
      <c r="LHU94" s="4"/>
      <c r="LHV94" s="4"/>
      <c r="LHW94" s="4"/>
      <c r="LHX94" s="4"/>
      <c r="LHY94" s="4"/>
      <c r="LHZ94" s="4"/>
      <c r="LIA94" s="4"/>
      <c r="LIB94" s="4"/>
      <c r="LIC94" s="4"/>
      <c r="LID94" s="4"/>
      <c r="LIE94" s="4"/>
      <c r="LIF94" s="4"/>
      <c r="LIG94" s="4"/>
      <c r="LIH94" s="4"/>
      <c r="LII94" s="4"/>
      <c r="LIJ94" s="4"/>
      <c r="LIK94" s="4"/>
      <c r="LIL94" s="4"/>
      <c r="LIM94" s="4"/>
      <c r="LIN94" s="4"/>
      <c r="LIO94" s="4"/>
      <c r="LIP94" s="4"/>
      <c r="LIQ94" s="4"/>
      <c r="LIR94" s="4"/>
      <c r="LIS94" s="4"/>
      <c r="LIT94" s="4"/>
      <c r="LIU94" s="4"/>
      <c r="LIV94" s="4"/>
      <c r="LIW94" s="4"/>
      <c r="LIX94" s="4"/>
      <c r="LIY94" s="4"/>
      <c r="LIZ94" s="4"/>
      <c r="LJA94" s="4"/>
      <c r="LJB94" s="4"/>
      <c r="LJC94" s="4"/>
      <c r="LJD94" s="4"/>
      <c r="LJE94" s="4"/>
      <c r="LJF94" s="4"/>
      <c r="LJG94" s="4"/>
      <c r="LJH94" s="4"/>
      <c r="LJI94" s="4"/>
      <c r="LJJ94" s="4"/>
      <c r="LJK94" s="4"/>
      <c r="LJL94" s="4"/>
      <c r="LJM94" s="4"/>
      <c r="LJN94" s="4"/>
      <c r="LJO94" s="4"/>
      <c r="LJP94" s="4"/>
      <c r="LJQ94" s="4"/>
      <c r="LJR94" s="4"/>
      <c r="LJS94" s="4"/>
      <c r="LJT94" s="4"/>
      <c r="LJU94" s="4"/>
      <c r="LJV94" s="4"/>
      <c r="LJW94" s="4"/>
      <c r="LJX94" s="4"/>
      <c r="LJY94" s="4"/>
      <c r="LJZ94" s="4"/>
      <c r="LKA94" s="4"/>
      <c r="LKB94" s="4"/>
      <c r="LKC94" s="4"/>
      <c r="LKD94" s="4"/>
      <c r="LKE94" s="4"/>
      <c r="LKF94" s="4"/>
      <c r="LKG94" s="4"/>
      <c r="LKH94" s="4"/>
      <c r="LKI94" s="4"/>
      <c r="LKJ94" s="4"/>
      <c r="LKK94" s="4"/>
      <c r="LKL94" s="4"/>
      <c r="LKM94" s="4"/>
      <c r="LKN94" s="4"/>
      <c r="LKO94" s="4"/>
      <c r="LKP94" s="4"/>
      <c r="LKQ94" s="4"/>
      <c r="LKR94" s="4"/>
      <c r="LKS94" s="4"/>
      <c r="LKT94" s="4"/>
      <c r="LKU94" s="4"/>
      <c r="LKV94" s="4"/>
      <c r="LKW94" s="4"/>
      <c r="LKX94" s="4"/>
      <c r="LKY94" s="4"/>
      <c r="LKZ94" s="4"/>
      <c r="LLA94" s="4"/>
      <c r="LLB94" s="4"/>
      <c r="LLC94" s="4"/>
      <c r="LLD94" s="4"/>
      <c r="LLE94" s="4"/>
      <c r="LLF94" s="4"/>
      <c r="LLG94" s="4"/>
      <c r="LLH94" s="4"/>
      <c r="LLI94" s="4"/>
      <c r="LLJ94" s="4"/>
      <c r="LLK94" s="4"/>
      <c r="LLL94" s="4"/>
      <c r="LLM94" s="4"/>
      <c r="LLN94" s="4"/>
      <c r="LLO94" s="4"/>
      <c r="LLP94" s="4"/>
      <c r="LLQ94" s="4"/>
      <c r="LLR94" s="4"/>
      <c r="LLS94" s="4"/>
      <c r="LLT94" s="4"/>
      <c r="LLU94" s="4"/>
      <c r="LLV94" s="4"/>
      <c r="LLW94" s="4"/>
      <c r="LLX94" s="4"/>
      <c r="LLY94" s="4"/>
      <c r="LLZ94" s="4"/>
      <c r="LMA94" s="4"/>
      <c r="LMB94" s="4"/>
      <c r="LMC94" s="4"/>
      <c r="LMD94" s="4"/>
      <c r="LME94" s="4"/>
      <c r="LMF94" s="4"/>
      <c r="LMG94" s="4"/>
      <c r="LMH94" s="4"/>
      <c r="LMI94" s="4"/>
      <c r="LMJ94" s="4"/>
      <c r="LMK94" s="4"/>
      <c r="LML94" s="4"/>
      <c r="LMM94" s="4"/>
      <c r="LMN94" s="4"/>
      <c r="LMO94" s="4"/>
      <c r="LMP94" s="4"/>
      <c r="LMQ94" s="4"/>
      <c r="LMR94" s="4"/>
      <c r="LMS94" s="4"/>
      <c r="LMT94" s="4"/>
      <c r="LMU94" s="4"/>
      <c r="LMV94" s="4"/>
      <c r="LMW94" s="4"/>
      <c r="LMX94" s="4"/>
      <c r="LMY94" s="4"/>
      <c r="LMZ94" s="4"/>
      <c r="LNA94" s="4"/>
      <c r="LNB94" s="4"/>
      <c r="LNC94" s="4"/>
      <c r="LND94" s="4"/>
      <c r="LNE94" s="4"/>
      <c r="LNF94" s="4"/>
      <c r="LNG94" s="4"/>
      <c r="LNH94" s="4"/>
      <c r="LNI94" s="4"/>
      <c r="LNJ94" s="4"/>
      <c r="LNK94" s="4"/>
      <c r="LNL94" s="4"/>
      <c r="LNM94" s="4"/>
      <c r="LNN94" s="4"/>
      <c r="LNO94" s="4"/>
      <c r="LNP94" s="4"/>
      <c r="LNQ94" s="4"/>
      <c r="LNR94" s="4"/>
      <c r="LNS94" s="4"/>
      <c r="LNT94" s="4"/>
      <c r="LNU94" s="4"/>
      <c r="LNV94" s="4"/>
      <c r="LNW94" s="4"/>
      <c r="LNX94" s="4"/>
      <c r="LNY94" s="4"/>
      <c r="LNZ94" s="4"/>
      <c r="LOA94" s="4"/>
      <c r="LOB94" s="4"/>
      <c r="LOC94" s="4"/>
      <c r="LOD94" s="4"/>
      <c r="LOE94" s="4"/>
      <c r="LOF94" s="4"/>
      <c r="LOG94" s="4"/>
      <c r="LOH94" s="4"/>
      <c r="LOI94" s="4"/>
      <c r="LOJ94" s="4"/>
      <c r="LOK94" s="4"/>
      <c r="LOL94" s="4"/>
      <c r="LOM94" s="4"/>
      <c r="LON94" s="4"/>
      <c r="LOO94" s="4"/>
      <c r="LOP94" s="4"/>
      <c r="LOQ94" s="4"/>
      <c r="LOR94" s="4"/>
      <c r="LOS94" s="4"/>
      <c r="LOT94" s="4"/>
      <c r="LOU94" s="4"/>
      <c r="LOV94" s="4"/>
      <c r="LOW94" s="4"/>
      <c r="LOX94" s="4"/>
      <c r="LOY94" s="4"/>
      <c r="LOZ94" s="4"/>
      <c r="LPA94" s="4"/>
      <c r="LPB94" s="4"/>
      <c r="LPC94" s="4"/>
      <c r="LPD94" s="4"/>
      <c r="LPE94" s="4"/>
      <c r="LPF94" s="4"/>
      <c r="LPG94" s="4"/>
      <c r="LPH94" s="4"/>
      <c r="LPI94" s="4"/>
      <c r="LPJ94" s="4"/>
      <c r="LPK94" s="4"/>
      <c r="LPL94" s="4"/>
      <c r="LPM94" s="4"/>
      <c r="LPN94" s="4"/>
      <c r="LPO94" s="4"/>
      <c r="LPP94" s="4"/>
      <c r="LPQ94" s="4"/>
      <c r="LPR94" s="4"/>
      <c r="LPS94" s="4"/>
      <c r="LPT94" s="4"/>
      <c r="LPU94" s="4"/>
      <c r="LPV94" s="4"/>
      <c r="LPW94" s="4"/>
      <c r="LPX94" s="4"/>
      <c r="LPY94" s="4"/>
      <c r="LPZ94" s="4"/>
      <c r="LQA94" s="4"/>
      <c r="LQB94" s="4"/>
      <c r="LQC94" s="4"/>
      <c r="LQD94" s="4"/>
      <c r="LQE94" s="4"/>
      <c r="LQF94" s="4"/>
      <c r="LQG94" s="4"/>
      <c r="LQH94" s="4"/>
      <c r="LQI94" s="4"/>
      <c r="LQJ94" s="4"/>
      <c r="LQK94" s="4"/>
      <c r="LQL94" s="4"/>
      <c r="LQM94" s="4"/>
      <c r="LQN94" s="4"/>
      <c r="LQO94" s="4"/>
      <c r="LQP94" s="4"/>
      <c r="LQQ94" s="4"/>
      <c r="LQR94" s="4"/>
      <c r="LQS94" s="4"/>
      <c r="LQT94" s="4"/>
      <c r="LQU94" s="4"/>
      <c r="LQV94" s="4"/>
      <c r="LQW94" s="4"/>
      <c r="LQX94" s="4"/>
      <c r="LQY94" s="4"/>
      <c r="LQZ94" s="4"/>
      <c r="LRA94" s="4"/>
      <c r="LRB94" s="4"/>
      <c r="LRC94" s="4"/>
      <c r="LRD94" s="4"/>
      <c r="LRE94" s="4"/>
      <c r="LRF94" s="4"/>
      <c r="LRG94" s="4"/>
      <c r="LRH94" s="4"/>
      <c r="LRI94" s="4"/>
      <c r="LRJ94" s="4"/>
      <c r="LRK94" s="4"/>
      <c r="LRL94" s="4"/>
      <c r="LRM94" s="4"/>
      <c r="LRN94" s="4"/>
      <c r="LRO94" s="4"/>
      <c r="LRP94" s="4"/>
      <c r="LRQ94" s="4"/>
      <c r="LRR94" s="4"/>
      <c r="LRS94" s="4"/>
      <c r="LRT94" s="4"/>
      <c r="LRU94" s="4"/>
      <c r="LRV94" s="4"/>
      <c r="LRW94" s="4"/>
      <c r="LRX94" s="4"/>
      <c r="LRY94" s="4"/>
      <c r="LRZ94" s="4"/>
      <c r="LSA94" s="4"/>
      <c r="LSB94" s="4"/>
      <c r="LSC94" s="4"/>
      <c r="LSD94" s="4"/>
      <c r="LSE94" s="4"/>
      <c r="LSF94" s="4"/>
      <c r="LSG94" s="4"/>
      <c r="LSH94" s="4"/>
      <c r="LSI94" s="4"/>
      <c r="LSJ94" s="4"/>
      <c r="LSK94" s="4"/>
      <c r="LSL94" s="4"/>
      <c r="LSM94" s="4"/>
      <c r="LSN94" s="4"/>
      <c r="LSO94" s="4"/>
      <c r="LSP94" s="4"/>
      <c r="LSQ94" s="4"/>
      <c r="LSR94" s="4"/>
      <c r="LSS94" s="4"/>
      <c r="LST94" s="4"/>
      <c r="LSU94" s="4"/>
      <c r="LSV94" s="4"/>
      <c r="LSW94" s="4"/>
      <c r="LSX94" s="4"/>
      <c r="LSY94" s="4"/>
      <c r="LSZ94" s="4"/>
      <c r="LTA94" s="4"/>
      <c r="LTB94" s="4"/>
      <c r="LTC94" s="4"/>
      <c r="LTD94" s="4"/>
      <c r="LTE94" s="4"/>
      <c r="LTF94" s="4"/>
      <c r="LTG94" s="4"/>
      <c r="LTH94" s="4"/>
      <c r="LTI94" s="4"/>
      <c r="LTJ94" s="4"/>
      <c r="LTK94" s="4"/>
      <c r="LTL94" s="4"/>
      <c r="LTM94" s="4"/>
      <c r="LTN94" s="4"/>
      <c r="LTO94" s="4"/>
      <c r="LTP94" s="4"/>
      <c r="LTQ94" s="4"/>
      <c r="LTR94" s="4"/>
      <c r="LTS94" s="4"/>
      <c r="LTT94" s="4"/>
      <c r="LTU94" s="4"/>
      <c r="LTV94" s="4"/>
      <c r="LTW94" s="4"/>
      <c r="LTX94" s="4"/>
      <c r="LTY94" s="4"/>
      <c r="LTZ94" s="4"/>
      <c r="LUA94" s="4"/>
      <c r="LUB94" s="4"/>
      <c r="LUC94" s="4"/>
      <c r="LUD94" s="4"/>
      <c r="LUE94" s="4"/>
      <c r="LUF94" s="4"/>
      <c r="LUG94" s="4"/>
      <c r="LUH94" s="4"/>
      <c r="LUI94" s="4"/>
      <c r="LUJ94" s="4"/>
      <c r="LUK94" s="4"/>
      <c r="LUL94" s="4"/>
      <c r="LUM94" s="4"/>
      <c r="LUN94" s="4"/>
      <c r="LUO94" s="4"/>
      <c r="LUP94" s="4"/>
      <c r="LUQ94" s="4"/>
      <c r="LUR94" s="4"/>
      <c r="LUS94" s="4"/>
      <c r="LUT94" s="4"/>
      <c r="LUU94" s="4"/>
      <c r="LUV94" s="4"/>
      <c r="LUW94" s="4"/>
      <c r="LUX94" s="4"/>
      <c r="LUY94" s="4"/>
      <c r="LUZ94" s="4"/>
      <c r="LVA94" s="4"/>
      <c r="LVB94" s="4"/>
      <c r="LVC94" s="4"/>
      <c r="LVD94" s="4"/>
      <c r="LVE94" s="4"/>
      <c r="LVF94" s="4"/>
      <c r="LVG94" s="4"/>
      <c r="LVH94" s="4"/>
      <c r="LVI94" s="4"/>
      <c r="LVJ94" s="4"/>
      <c r="LVK94" s="4"/>
      <c r="LVL94" s="4"/>
      <c r="LVM94" s="4"/>
      <c r="LVN94" s="4"/>
      <c r="LVO94" s="4"/>
      <c r="LVP94" s="4"/>
      <c r="LVQ94" s="4"/>
      <c r="LVR94" s="4"/>
      <c r="LVS94" s="4"/>
      <c r="LVT94" s="4"/>
      <c r="LVU94" s="4"/>
      <c r="LVV94" s="4"/>
      <c r="LVW94" s="4"/>
      <c r="LVX94" s="4"/>
      <c r="LVY94" s="4"/>
      <c r="LVZ94" s="4"/>
      <c r="LWA94" s="4"/>
      <c r="LWB94" s="4"/>
      <c r="LWC94" s="4"/>
      <c r="LWD94" s="4"/>
      <c r="LWE94" s="4"/>
      <c r="LWF94" s="4"/>
      <c r="LWG94" s="4"/>
      <c r="LWH94" s="4"/>
      <c r="LWI94" s="4"/>
      <c r="LWJ94" s="4"/>
      <c r="LWK94" s="4"/>
      <c r="LWL94" s="4"/>
      <c r="LWM94" s="4"/>
      <c r="LWN94" s="4"/>
      <c r="LWO94" s="4"/>
      <c r="LWP94" s="4"/>
      <c r="LWQ94" s="4"/>
      <c r="LWR94" s="4"/>
      <c r="LWS94" s="4"/>
      <c r="LWT94" s="4"/>
      <c r="LWU94" s="4"/>
      <c r="LWV94" s="4"/>
      <c r="LWW94" s="4"/>
      <c r="LWX94" s="4"/>
      <c r="LWY94" s="4"/>
      <c r="LWZ94" s="4"/>
      <c r="LXA94" s="4"/>
      <c r="LXB94" s="4"/>
      <c r="LXC94" s="4"/>
      <c r="LXD94" s="4"/>
      <c r="LXE94" s="4"/>
      <c r="LXF94" s="4"/>
      <c r="LXG94" s="4"/>
      <c r="LXH94" s="4"/>
      <c r="LXI94" s="4"/>
      <c r="LXJ94" s="4"/>
      <c r="LXK94" s="4"/>
      <c r="LXL94" s="4"/>
      <c r="LXM94" s="4"/>
      <c r="LXN94" s="4"/>
      <c r="LXO94" s="4"/>
      <c r="LXP94" s="4"/>
      <c r="LXQ94" s="4"/>
      <c r="LXR94" s="4"/>
      <c r="LXS94" s="4"/>
      <c r="LXT94" s="4"/>
      <c r="LXU94" s="4"/>
      <c r="LXV94" s="4"/>
      <c r="LXW94" s="4"/>
      <c r="LXX94" s="4"/>
      <c r="LXY94" s="4"/>
      <c r="LXZ94" s="4"/>
      <c r="LYA94" s="4"/>
      <c r="LYB94" s="4"/>
      <c r="LYC94" s="4"/>
      <c r="LYD94" s="4"/>
      <c r="LYE94" s="4"/>
      <c r="LYF94" s="4"/>
      <c r="LYG94" s="4"/>
      <c r="LYH94" s="4"/>
      <c r="LYI94" s="4"/>
      <c r="LYJ94" s="4"/>
      <c r="LYK94" s="4"/>
      <c r="LYL94" s="4"/>
      <c r="LYM94" s="4"/>
      <c r="LYN94" s="4"/>
      <c r="LYO94" s="4"/>
      <c r="LYP94" s="4"/>
      <c r="LYQ94" s="4"/>
      <c r="LYR94" s="4"/>
      <c r="LYS94" s="4"/>
      <c r="LYT94" s="4"/>
      <c r="LYU94" s="4"/>
      <c r="LYV94" s="4"/>
      <c r="LYW94" s="4"/>
      <c r="LYX94" s="4"/>
      <c r="LYY94" s="4"/>
      <c r="LYZ94" s="4"/>
      <c r="LZA94" s="4"/>
      <c r="LZB94" s="4"/>
      <c r="LZC94" s="4"/>
      <c r="LZD94" s="4"/>
      <c r="LZE94" s="4"/>
      <c r="LZF94" s="4"/>
      <c r="LZG94" s="4"/>
      <c r="LZH94" s="4"/>
      <c r="LZI94" s="4"/>
      <c r="LZJ94" s="4"/>
      <c r="LZK94" s="4"/>
      <c r="LZL94" s="4"/>
      <c r="LZM94" s="4"/>
      <c r="LZN94" s="4"/>
      <c r="LZO94" s="4"/>
      <c r="LZP94" s="4"/>
      <c r="LZQ94" s="4"/>
      <c r="LZR94" s="4"/>
      <c r="LZS94" s="4"/>
      <c r="LZT94" s="4"/>
      <c r="LZU94" s="4"/>
      <c r="LZV94" s="4"/>
      <c r="LZW94" s="4"/>
      <c r="LZX94" s="4"/>
      <c r="LZY94" s="4"/>
      <c r="LZZ94" s="4"/>
      <c r="MAA94" s="4"/>
      <c r="MAB94" s="4"/>
      <c r="MAC94" s="4"/>
      <c r="MAD94" s="4"/>
      <c r="MAE94" s="4"/>
      <c r="MAF94" s="4"/>
      <c r="MAG94" s="4"/>
      <c r="MAH94" s="4"/>
      <c r="MAI94" s="4"/>
      <c r="MAJ94" s="4"/>
      <c r="MAK94" s="4"/>
      <c r="MAL94" s="4"/>
      <c r="MAM94" s="4"/>
      <c r="MAN94" s="4"/>
      <c r="MAO94" s="4"/>
      <c r="MAP94" s="4"/>
      <c r="MAQ94" s="4"/>
      <c r="MAR94" s="4"/>
      <c r="MAS94" s="4"/>
      <c r="MAT94" s="4"/>
      <c r="MAU94" s="4"/>
      <c r="MAV94" s="4"/>
      <c r="MAW94" s="4"/>
      <c r="MAX94" s="4"/>
      <c r="MAY94" s="4"/>
      <c r="MAZ94" s="4"/>
      <c r="MBA94" s="4"/>
      <c r="MBB94" s="4"/>
      <c r="MBC94" s="4"/>
      <c r="MBD94" s="4"/>
      <c r="MBE94" s="4"/>
      <c r="MBF94" s="4"/>
      <c r="MBG94" s="4"/>
      <c r="MBH94" s="4"/>
      <c r="MBI94" s="4"/>
      <c r="MBJ94" s="4"/>
      <c r="MBK94" s="4"/>
      <c r="MBL94" s="4"/>
      <c r="MBM94" s="4"/>
      <c r="MBN94" s="4"/>
      <c r="MBO94" s="4"/>
      <c r="MBP94" s="4"/>
      <c r="MBQ94" s="4"/>
      <c r="MBR94" s="4"/>
      <c r="MBS94" s="4"/>
      <c r="MBT94" s="4"/>
      <c r="MBU94" s="4"/>
      <c r="MBV94" s="4"/>
      <c r="MBW94" s="4"/>
      <c r="MBX94" s="4"/>
      <c r="MBY94" s="4"/>
      <c r="MBZ94" s="4"/>
      <c r="MCA94" s="4"/>
      <c r="MCB94" s="4"/>
      <c r="MCC94" s="4"/>
      <c r="MCD94" s="4"/>
      <c r="MCE94" s="4"/>
      <c r="MCF94" s="4"/>
      <c r="MCG94" s="4"/>
      <c r="MCH94" s="4"/>
      <c r="MCI94" s="4"/>
      <c r="MCJ94" s="4"/>
      <c r="MCK94" s="4"/>
      <c r="MCL94" s="4"/>
      <c r="MCM94" s="4"/>
      <c r="MCN94" s="4"/>
      <c r="MCO94" s="4"/>
      <c r="MCP94" s="4"/>
      <c r="MCQ94" s="4"/>
      <c r="MCR94" s="4"/>
      <c r="MCS94" s="4"/>
      <c r="MCT94" s="4"/>
      <c r="MCU94" s="4"/>
      <c r="MCV94" s="4"/>
      <c r="MCW94" s="4"/>
      <c r="MCX94" s="4"/>
      <c r="MCY94" s="4"/>
      <c r="MCZ94" s="4"/>
      <c r="MDA94" s="4"/>
      <c r="MDB94" s="4"/>
      <c r="MDC94" s="4"/>
      <c r="MDD94" s="4"/>
      <c r="MDE94" s="4"/>
      <c r="MDF94" s="4"/>
      <c r="MDG94" s="4"/>
      <c r="MDH94" s="4"/>
      <c r="MDI94" s="4"/>
      <c r="MDJ94" s="4"/>
      <c r="MDK94" s="4"/>
      <c r="MDL94" s="4"/>
      <c r="MDM94" s="4"/>
      <c r="MDN94" s="4"/>
      <c r="MDO94" s="4"/>
      <c r="MDP94" s="4"/>
      <c r="MDQ94" s="4"/>
      <c r="MDR94" s="4"/>
      <c r="MDS94" s="4"/>
      <c r="MDT94" s="4"/>
      <c r="MDU94" s="4"/>
      <c r="MDV94" s="4"/>
      <c r="MDW94" s="4"/>
      <c r="MDX94" s="4"/>
      <c r="MDY94" s="4"/>
      <c r="MDZ94" s="4"/>
      <c r="MEA94" s="4"/>
      <c r="MEB94" s="4"/>
      <c r="MEC94" s="4"/>
      <c r="MED94" s="4"/>
      <c r="MEE94" s="4"/>
      <c r="MEF94" s="4"/>
      <c r="MEG94" s="4"/>
      <c r="MEH94" s="4"/>
      <c r="MEI94" s="4"/>
      <c r="MEJ94" s="4"/>
      <c r="MEK94" s="4"/>
      <c r="MEL94" s="4"/>
      <c r="MEM94" s="4"/>
      <c r="MEN94" s="4"/>
      <c r="MEO94" s="4"/>
      <c r="MEP94" s="4"/>
      <c r="MEQ94" s="4"/>
      <c r="MER94" s="4"/>
      <c r="MES94" s="4"/>
      <c r="MET94" s="4"/>
      <c r="MEU94" s="4"/>
      <c r="MEV94" s="4"/>
      <c r="MEW94" s="4"/>
      <c r="MEX94" s="4"/>
      <c r="MEY94" s="4"/>
      <c r="MEZ94" s="4"/>
      <c r="MFA94" s="4"/>
      <c r="MFB94" s="4"/>
      <c r="MFC94" s="4"/>
      <c r="MFD94" s="4"/>
      <c r="MFE94" s="4"/>
      <c r="MFF94" s="4"/>
      <c r="MFG94" s="4"/>
      <c r="MFH94" s="4"/>
      <c r="MFI94" s="4"/>
      <c r="MFJ94" s="4"/>
      <c r="MFK94" s="4"/>
      <c r="MFL94" s="4"/>
      <c r="MFM94" s="4"/>
      <c r="MFN94" s="4"/>
      <c r="MFO94" s="4"/>
      <c r="MFP94" s="4"/>
      <c r="MFQ94" s="4"/>
      <c r="MFR94" s="4"/>
      <c r="MFS94" s="4"/>
      <c r="MFT94" s="4"/>
      <c r="MFU94" s="4"/>
      <c r="MFV94" s="4"/>
      <c r="MFW94" s="4"/>
      <c r="MFX94" s="4"/>
      <c r="MFY94" s="4"/>
      <c r="MFZ94" s="4"/>
      <c r="MGA94" s="4"/>
      <c r="MGB94" s="4"/>
      <c r="MGC94" s="4"/>
      <c r="MGD94" s="4"/>
      <c r="MGE94" s="4"/>
      <c r="MGF94" s="4"/>
      <c r="MGG94" s="4"/>
      <c r="MGH94" s="4"/>
      <c r="MGI94" s="4"/>
      <c r="MGJ94" s="4"/>
      <c r="MGK94" s="4"/>
      <c r="MGL94" s="4"/>
      <c r="MGM94" s="4"/>
      <c r="MGN94" s="4"/>
      <c r="MGO94" s="4"/>
      <c r="MGP94" s="4"/>
      <c r="MGQ94" s="4"/>
      <c r="MGR94" s="4"/>
      <c r="MGS94" s="4"/>
      <c r="MGT94" s="4"/>
      <c r="MGU94" s="4"/>
      <c r="MGV94" s="4"/>
      <c r="MGW94" s="4"/>
      <c r="MGX94" s="4"/>
      <c r="MGY94" s="4"/>
      <c r="MGZ94" s="4"/>
      <c r="MHA94" s="4"/>
      <c r="MHB94" s="4"/>
      <c r="MHC94" s="4"/>
      <c r="MHD94" s="4"/>
      <c r="MHE94" s="4"/>
      <c r="MHF94" s="4"/>
      <c r="MHG94" s="4"/>
      <c r="MHH94" s="4"/>
      <c r="MHI94" s="4"/>
      <c r="MHJ94" s="4"/>
      <c r="MHK94" s="4"/>
      <c r="MHL94" s="4"/>
      <c r="MHM94" s="4"/>
      <c r="MHN94" s="4"/>
      <c r="MHO94" s="4"/>
      <c r="MHP94" s="4"/>
      <c r="MHQ94" s="4"/>
      <c r="MHR94" s="4"/>
      <c r="MHS94" s="4"/>
      <c r="MHT94" s="4"/>
      <c r="MHU94" s="4"/>
      <c r="MHV94" s="4"/>
      <c r="MHW94" s="4"/>
      <c r="MHX94" s="4"/>
      <c r="MHY94" s="4"/>
      <c r="MHZ94" s="4"/>
      <c r="MIA94" s="4"/>
      <c r="MIB94" s="4"/>
      <c r="MIC94" s="4"/>
      <c r="MID94" s="4"/>
      <c r="MIE94" s="4"/>
      <c r="MIF94" s="4"/>
      <c r="MIG94" s="4"/>
      <c r="MIH94" s="4"/>
      <c r="MII94" s="4"/>
      <c r="MIJ94" s="4"/>
      <c r="MIK94" s="4"/>
      <c r="MIL94" s="4"/>
      <c r="MIM94" s="4"/>
      <c r="MIN94" s="4"/>
      <c r="MIO94" s="4"/>
      <c r="MIP94" s="4"/>
      <c r="MIQ94" s="4"/>
      <c r="MIR94" s="4"/>
      <c r="MIS94" s="4"/>
      <c r="MIT94" s="4"/>
      <c r="MIU94" s="4"/>
      <c r="MIV94" s="4"/>
      <c r="MIW94" s="4"/>
      <c r="MIX94" s="4"/>
      <c r="MIY94" s="4"/>
      <c r="MIZ94" s="4"/>
      <c r="MJA94" s="4"/>
      <c r="MJB94" s="4"/>
      <c r="MJC94" s="4"/>
      <c r="MJD94" s="4"/>
      <c r="MJE94" s="4"/>
      <c r="MJF94" s="4"/>
      <c r="MJG94" s="4"/>
      <c r="MJH94" s="4"/>
      <c r="MJI94" s="4"/>
      <c r="MJJ94" s="4"/>
      <c r="MJK94" s="4"/>
      <c r="MJL94" s="4"/>
      <c r="MJM94" s="4"/>
      <c r="MJN94" s="4"/>
      <c r="MJO94" s="4"/>
      <c r="MJP94" s="4"/>
      <c r="MJQ94" s="4"/>
      <c r="MJR94" s="4"/>
      <c r="MJS94" s="4"/>
      <c r="MJT94" s="4"/>
      <c r="MJU94" s="4"/>
      <c r="MJV94" s="4"/>
      <c r="MJW94" s="4"/>
      <c r="MJX94" s="4"/>
      <c r="MJY94" s="4"/>
      <c r="MJZ94" s="4"/>
      <c r="MKA94" s="4"/>
      <c r="MKB94" s="4"/>
      <c r="MKC94" s="4"/>
      <c r="MKD94" s="4"/>
      <c r="MKE94" s="4"/>
      <c r="MKF94" s="4"/>
      <c r="MKG94" s="4"/>
      <c r="MKH94" s="4"/>
      <c r="MKI94" s="4"/>
      <c r="MKJ94" s="4"/>
      <c r="MKK94" s="4"/>
      <c r="MKL94" s="4"/>
      <c r="MKM94" s="4"/>
      <c r="MKN94" s="4"/>
      <c r="MKO94" s="4"/>
      <c r="MKP94" s="4"/>
      <c r="MKQ94" s="4"/>
      <c r="MKR94" s="4"/>
      <c r="MKS94" s="4"/>
      <c r="MKT94" s="4"/>
      <c r="MKU94" s="4"/>
      <c r="MKV94" s="4"/>
      <c r="MKW94" s="4"/>
      <c r="MKX94" s="4"/>
      <c r="MKY94" s="4"/>
      <c r="MKZ94" s="4"/>
      <c r="MLA94" s="4"/>
      <c r="MLB94" s="4"/>
      <c r="MLC94" s="4"/>
      <c r="MLD94" s="4"/>
      <c r="MLE94" s="4"/>
      <c r="MLF94" s="4"/>
      <c r="MLG94" s="4"/>
      <c r="MLH94" s="4"/>
      <c r="MLI94" s="4"/>
      <c r="MLJ94" s="4"/>
      <c r="MLK94" s="4"/>
      <c r="MLL94" s="4"/>
      <c r="MLM94" s="4"/>
      <c r="MLN94" s="4"/>
      <c r="MLO94" s="4"/>
      <c r="MLP94" s="4"/>
      <c r="MLQ94" s="4"/>
      <c r="MLR94" s="4"/>
      <c r="MLS94" s="4"/>
      <c r="MLT94" s="4"/>
      <c r="MLU94" s="4"/>
      <c r="MLV94" s="4"/>
      <c r="MLW94" s="4"/>
      <c r="MLX94" s="4"/>
      <c r="MLY94" s="4"/>
      <c r="MLZ94" s="4"/>
      <c r="MMA94" s="4"/>
      <c r="MMB94" s="4"/>
      <c r="MMC94" s="4"/>
      <c r="MMD94" s="4"/>
      <c r="MME94" s="4"/>
      <c r="MMF94" s="4"/>
      <c r="MMG94" s="4"/>
      <c r="MMH94" s="4"/>
      <c r="MMI94" s="4"/>
      <c r="MMJ94" s="4"/>
      <c r="MMK94" s="4"/>
      <c r="MML94" s="4"/>
      <c r="MMM94" s="4"/>
      <c r="MMN94" s="4"/>
      <c r="MMO94" s="4"/>
      <c r="MMP94" s="4"/>
      <c r="MMQ94" s="4"/>
      <c r="MMR94" s="4"/>
      <c r="MMS94" s="4"/>
      <c r="MMT94" s="4"/>
      <c r="MMU94" s="4"/>
      <c r="MMV94" s="4"/>
      <c r="MMW94" s="4"/>
      <c r="MMX94" s="4"/>
      <c r="MMY94" s="4"/>
      <c r="MMZ94" s="4"/>
      <c r="MNA94" s="4"/>
      <c r="MNB94" s="4"/>
      <c r="MNC94" s="4"/>
      <c r="MND94" s="4"/>
      <c r="MNE94" s="4"/>
      <c r="MNF94" s="4"/>
      <c r="MNG94" s="4"/>
      <c r="MNH94" s="4"/>
      <c r="MNI94" s="4"/>
      <c r="MNJ94" s="4"/>
      <c r="MNK94" s="4"/>
      <c r="MNL94" s="4"/>
      <c r="MNM94" s="4"/>
      <c r="MNN94" s="4"/>
      <c r="MNO94" s="4"/>
      <c r="MNP94" s="4"/>
      <c r="MNQ94" s="4"/>
      <c r="MNR94" s="4"/>
      <c r="MNS94" s="4"/>
      <c r="MNT94" s="4"/>
      <c r="MNU94" s="4"/>
      <c r="MNV94" s="4"/>
      <c r="MNW94" s="4"/>
      <c r="MNX94" s="4"/>
      <c r="MNY94" s="4"/>
      <c r="MNZ94" s="4"/>
      <c r="MOA94" s="4"/>
      <c r="MOB94" s="4"/>
      <c r="MOC94" s="4"/>
      <c r="MOD94" s="4"/>
      <c r="MOE94" s="4"/>
      <c r="MOF94" s="4"/>
      <c r="MOG94" s="4"/>
      <c r="MOH94" s="4"/>
      <c r="MOI94" s="4"/>
      <c r="MOJ94" s="4"/>
      <c r="MOK94" s="4"/>
      <c r="MOL94" s="4"/>
      <c r="MOM94" s="4"/>
      <c r="MON94" s="4"/>
      <c r="MOO94" s="4"/>
      <c r="MOP94" s="4"/>
      <c r="MOQ94" s="4"/>
      <c r="MOR94" s="4"/>
      <c r="MOS94" s="4"/>
      <c r="MOT94" s="4"/>
      <c r="MOU94" s="4"/>
      <c r="MOV94" s="4"/>
      <c r="MOW94" s="4"/>
      <c r="MOX94" s="4"/>
      <c r="MOY94" s="4"/>
      <c r="MOZ94" s="4"/>
      <c r="MPA94" s="4"/>
      <c r="MPB94" s="4"/>
      <c r="MPC94" s="4"/>
      <c r="MPD94" s="4"/>
      <c r="MPE94" s="4"/>
      <c r="MPF94" s="4"/>
      <c r="MPG94" s="4"/>
      <c r="MPH94" s="4"/>
      <c r="MPI94" s="4"/>
      <c r="MPJ94" s="4"/>
      <c r="MPK94" s="4"/>
      <c r="MPL94" s="4"/>
      <c r="MPM94" s="4"/>
      <c r="MPN94" s="4"/>
      <c r="MPO94" s="4"/>
      <c r="MPP94" s="4"/>
      <c r="MPQ94" s="4"/>
      <c r="MPR94" s="4"/>
      <c r="MPS94" s="4"/>
      <c r="MPT94" s="4"/>
      <c r="MPU94" s="4"/>
      <c r="MPV94" s="4"/>
      <c r="MPW94" s="4"/>
      <c r="MPX94" s="4"/>
      <c r="MPY94" s="4"/>
      <c r="MPZ94" s="4"/>
      <c r="MQA94" s="4"/>
      <c r="MQB94" s="4"/>
      <c r="MQC94" s="4"/>
      <c r="MQD94" s="4"/>
      <c r="MQE94" s="4"/>
      <c r="MQF94" s="4"/>
      <c r="MQG94" s="4"/>
      <c r="MQH94" s="4"/>
      <c r="MQI94" s="4"/>
      <c r="MQJ94" s="4"/>
      <c r="MQK94" s="4"/>
      <c r="MQL94" s="4"/>
      <c r="MQM94" s="4"/>
      <c r="MQN94" s="4"/>
      <c r="MQO94" s="4"/>
      <c r="MQP94" s="4"/>
      <c r="MQQ94" s="4"/>
      <c r="MQR94" s="4"/>
      <c r="MQS94" s="4"/>
      <c r="MQT94" s="4"/>
      <c r="MQU94" s="4"/>
      <c r="MQV94" s="4"/>
      <c r="MQW94" s="4"/>
      <c r="MQX94" s="4"/>
      <c r="MQY94" s="4"/>
      <c r="MQZ94" s="4"/>
      <c r="MRA94" s="4"/>
      <c r="MRB94" s="4"/>
      <c r="MRC94" s="4"/>
      <c r="MRD94" s="4"/>
      <c r="MRE94" s="4"/>
      <c r="MRF94" s="4"/>
      <c r="MRG94" s="4"/>
      <c r="MRH94" s="4"/>
      <c r="MRI94" s="4"/>
      <c r="MRJ94" s="4"/>
      <c r="MRK94" s="4"/>
      <c r="MRL94" s="4"/>
      <c r="MRM94" s="4"/>
      <c r="MRN94" s="4"/>
      <c r="MRO94" s="4"/>
      <c r="MRP94" s="4"/>
      <c r="MRQ94" s="4"/>
      <c r="MRR94" s="4"/>
      <c r="MRS94" s="4"/>
      <c r="MRT94" s="4"/>
      <c r="MRU94" s="4"/>
      <c r="MRV94" s="4"/>
      <c r="MRW94" s="4"/>
      <c r="MRX94" s="4"/>
      <c r="MRY94" s="4"/>
      <c r="MRZ94" s="4"/>
      <c r="MSA94" s="4"/>
      <c r="MSB94" s="4"/>
      <c r="MSC94" s="4"/>
      <c r="MSD94" s="4"/>
      <c r="MSE94" s="4"/>
      <c r="MSF94" s="4"/>
      <c r="MSG94" s="4"/>
      <c r="MSH94" s="4"/>
      <c r="MSI94" s="4"/>
      <c r="MSJ94" s="4"/>
      <c r="MSK94" s="4"/>
      <c r="MSL94" s="4"/>
      <c r="MSM94" s="4"/>
      <c r="MSN94" s="4"/>
      <c r="MSO94" s="4"/>
      <c r="MSP94" s="4"/>
      <c r="MSQ94" s="4"/>
      <c r="MSR94" s="4"/>
      <c r="MSS94" s="4"/>
      <c r="MST94" s="4"/>
      <c r="MSU94" s="4"/>
      <c r="MSV94" s="4"/>
      <c r="MSW94" s="4"/>
      <c r="MSX94" s="4"/>
      <c r="MSY94" s="4"/>
      <c r="MSZ94" s="4"/>
      <c r="MTA94" s="4"/>
      <c r="MTB94" s="4"/>
      <c r="MTC94" s="4"/>
      <c r="MTD94" s="4"/>
      <c r="MTE94" s="4"/>
      <c r="MTF94" s="4"/>
      <c r="MTG94" s="4"/>
      <c r="MTH94" s="4"/>
      <c r="MTI94" s="4"/>
      <c r="MTJ94" s="4"/>
      <c r="MTK94" s="4"/>
      <c r="MTL94" s="4"/>
      <c r="MTM94" s="4"/>
      <c r="MTN94" s="4"/>
      <c r="MTO94" s="4"/>
      <c r="MTP94" s="4"/>
      <c r="MTQ94" s="4"/>
      <c r="MTR94" s="4"/>
      <c r="MTS94" s="4"/>
      <c r="MTT94" s="4"/>
      <c r="MTU94" s="4"/>
      <c r="MTV94" s="4"/>
      <c r="MTW94" s="4"/>
      <c r="MTX94" s="4"/>
      <c r="MTY94" s="4"/>
      <c r="MTZ94" s="4"/>
      <c r="MUA94" s="4"/>
      <c r="MUB94" s="4"/>
      <c r="MUC94" s="4"/>
      <c r="MUD94" s="4"/>
      <c r="MUE94" s="4"/>
      <c r="MUF94" s="4"/>
      <c r="MUG94" s="4"/>
      <c r="MUH94" s="4"/>
      <c r="MUI94" s="4"/>
      <c r="MUJ94" s="4"/>
      <c r="MUK94" s="4"/>
      <c r="MUL94" s="4"/>
      <c r="MUM94" s="4"/>
      <c r="MUN94" s="4"/>
      <c r="MUO94" s="4"/>
      <c r="MUP94" s="4"/>
      <c r="MUQ94" s="4"/>
      <c r="MUR94" s="4"/>
      <c r="MUS94" s="4"/>
      <c r="MUT94" s="4"/>
      <c r="MUU94" s="4"/>
      <c r="MUV94" s="4"/>
      <c r="MUW94" s="4"/>
      <c r="MUX94" s="4"/>
      <c r="MUY94" s="4"/>
      <c r="MUZ94" s="4"/>
      <c r="MVA94" s="4"/>
      <c r="MVB94" s="4"/>
      <c r="MVC94" s="4"/>
      <c r="MVD94" s="4"/>
      <c r="MVE94" s="4"/>
      <c r="MVF94" s="4"/>
      <c r="MVG94" s="4"/>
      <c r="MVH94" s="4"/>
      <c r="MVI94" s="4"/>
      <c r="MVJ94" s="4"/>
      <c r="MVK94" s="4"/>
      <c r="MVL94" s="4"/>
      <c r="MVM94" s="4"/>
      <c r="MVN94" s="4"/>
      <c r="MVO94" s="4"/>
      <c r="MVP94" s="4"/>
      <c r="MVQ94" s="4"/>
      <c r="MVR94" s="4"/>
      <c r="MVS94" s="4"/>
      <c r="MVT94" s="4"/>
      <c r="MVU94" s="4"/>
      <c r="MVV94" s="4"/>
      <c r="MVW94" s="4"/>
      <c r="MVX94" s="4"/>
      <c r="MVY94" s="4"/>
      <c r="MVZ94" s="4"/>
      <c r="MWA94" s="4"/>
      <c r="MWB94" s="4"/>
      <c r="MWC94" s="4"/>
      <c r="MWD94" s="4"/>
      <c r="MWE94" s="4"/>
      <c r="MWF94" s="4"/>
      <c r="MWG94" s="4"/>
      <c r="MWH94" s="4"/>
      <c r="MWI94" s="4"/>
      <c r="MWJ94" s="4"/>
      <c r="MWK94" s="4"/>
      <c r="MWL94" s="4"/>
      <c r="MWM94" s="4"/>
      <c r="MWN94" s="4"/>
      <c r="MWO94" s="4"/>
      <c r="MWP94" s="4"/>
      <c r="MWQ94" s="4"/>
      <c r="MWR94" s="4"/>
      <c r="MWS94" s="4"/>
      <c r="MWT94" s="4"/>
      <c r="MWU94" s="4"/>
      <c r="MWV94" s="4"/>
      <c r="MWW94" s="4"/>
      <c r="MWX94" s="4"/>
      <c r="MWY94" s="4"/>
      <c r="MWZ94" s="4"/>
      <c r="MXA94" s="4"/>
      <c r="MXB94" s="4"/>
      <c r="MXC94" s="4"/>
      <c r="MXD94" s="4"/>
      <c r="MXE94" s="4"/>
      <c r="MXF94" s="4"/>
      <c r="MXG94" s="4"/>
      <c r="MXH94" s="4"/>
      <c r="MXI94" s="4"/>
      <c r="MXJ94" s="4"/>
      <c r="MXK94" s="4"/>
      <c r="MXL94" s="4"/>
      <c r="MXM94" s="4"/>
      <c r="MXN94" s="4"/>
      <c r="MXO94" s="4"/>
      <c r="MXP94" s="4"/>
      <c r="MXQ94" s="4"/>
      <c r="MXR94" s="4"/>
      <c r="MXS94" s="4"/>
      <c r="MXT94" s="4"/>
      <c r="MXU94" s="4"/>
      <c r="MXV94" s="4"/>
      <c r="MXW94" s="4"/>
      <c r="MXX94" s="4"/>
      <c r="MXY94" s="4"/>
      <c r="MXZ94" s="4"/>
      <c r="MYA94" s="4"/>
      <c r="MYB94" s="4"/>
      <c r="MYC94" s="4"/>
      <c r="MYD94" s="4"/>
      <c r="MYE94" s="4"/>
      <c r="MYF94" s="4"/>
      <c r="MYG94" s="4"/>
      <c r="MYH94" s="4"/>
      <c r="MYI94" s="4"/>
      <c r="MYJ94" s="4"/>
      <c r="MYK94" s="4"/>
      <c r="MYL94" s="4"/>
      <c r="MYM94" s="4"/>
      <c r="MYN94" s="4"/>
      <c r="MYO94" s="4"/>
      <c r="MYP94" s="4"/>
      <c r="MYQ94" s="4"/>
      <c r="MYR94" s="4"/>
      <c r="MYS94" s="4"/>
      <c r="MYT94" s="4"/>
      <c r="MYU94" s="4"/>
      <c r="MYV94" s="4"/>
      <c r="MYW94" s="4"/>
      <c r="MYX94" s="4"/>
      <c r="MYY94" s="4"/>
      <c r="MYZ94" s="4"/>
      <c r="MZA94" s="4"/>
      <c r="MZB94" s="4"/>
      <c r="MZC94" s="4"/>
      <c r="MZD94" s="4"/>
      <c r="MZE94" s="4"/>
      <c r="MZF94" s="4"/>
      <c r="MZG94" s="4"/>
      <c r="MZH94" s="4"/>
      <c r="MZI94" s="4"/>
      <c r="MZJ94" s="4"/>
      <c r="MZK94" s="4"/>
      <c r="MZL94" s="4"/>
      <c r="MZM94" s="4"/>
      <c r="MZN94" s="4"/>
      <c r="MZO94" s="4"/>
      <c r="MZP94" s="4"/>
      <c r="MZQ94" s="4"/>
      <c r="MZR94" s="4"/>
      <c r="MZS94" s="4"/>
      <c r="MZT94" s="4"/>
      <c r="MZU94" s="4"/>
      <c r="MZV94" s="4"/>
      <c r="MZW94" s="4"/>
      <c r="MZX94" s="4"/>
      <c r="MZY94" s="4"/>
      <c r="MZZ94" s="4"/>
      <c r="NAA94" s="4"/>
      <c r="NAB94" s="4"/>
      <c r="NAC94" s="4"/>
      <c r="NAD94" s="4"/>
      <c r="NAE94" s="4"/>
      <c r="NAF94" s="4"/>
      <c r="NAG94" s="4"/>
      <c r="NAH94" s="4"/>
      <c r="NAI94" s="4"/>
      <c r="NAJ94" s="4"/>
      <c r="NAK94" s="4"/>
      <c r="NAL94" s="4"/>
      <c r="NAM94" s="4"/>
      <c r="NAN94" s="4"/>
      <c r="NAO94" s="4"/>
      <c r="NAP94" s="4"/>
      <c r="NAQ94" s="4"/>
      <c r="NAR94" s="4"/>
      <c r="NAS94" s="4"/>
      <c r="NAT94" s="4"/>
      <c r="NAU94" s="4"/>
      <c r="NAV94" s="4"/>
      <c r="NAW94" s="4"/>
      <c r="NAX94" s="4"/>
      <c r="NAY94" s="4"/>
      <c r="NAZ94" s="4"/>
      <c r="NBA94" s="4"/>
      <c r="NBB94" s="4"/>
      <c r="NBC94" s="4"/>
      <c r="NBD94" s="4"/>
      <c r="NBE94" s="4"/>
      <c r="NBF94" s="4"/>
      <c r="NBG94" s="4"/>
      <c r="NBH94" s="4"/>
      <c r="NBI94" s="4"/>
      <c r="NBJ94" s="4"/>
      <c r="NBK94" s="4"/>
      <c r="NBL94" s="4"/>
      <c r="NBM94" s="4"/>
      <c r="NBN94" s="4"/>
      <c r="NBO94" s="4"/>
      <c r="NBP94" s="4"/>
      <c r="NBQ94" s="4"/>
      <c r="NBR94" s="4"/>
      <c r="NBS94" s="4"/>
      <c r="NBT94" s="4"/>
      <c r="NBU94" s="4"/>
      <c r="NBV94" s="4"/>
      <c r="NBW94" s="4"/>
      <c r="NBX94" s="4"/>
      <c r="NBY94" s="4"/>
      <c r="NBZ94" s="4"/>
      <c r="NCA94" s="4"/>
      <c r="NCB94" s="4"/>
      <c r="NCC94" s="4"/>
      <c r="NCD94" s="4"/>
      <c r="NCE94" s="4"/>
      <c r="NCF94" s="4"/>
      <c r="NCG94" s="4"/>
      <c r="NCH94" s="4"/>
      <c r="NCI94" s="4"/>
      <c r="NCJ94" s="4"/>
      <c r="NCK94" s="4"/>
      <c r="NCL94" s="4"/>
      <c r="NCM94" s="4"/>
      <c r="NCN94" s="4"/>
      <c r="NCO94" s="4"/>
      <c r="NCP94" s="4"/>
      <c r="NCQ94" s="4"/>
      <c r="NCR94" s="4"/>
      <c r="NCS94" s="4"/>
      <c r="NCT94" s="4"/>
      <c r="NCU94" s="4"/>
      <c r="NCV94" s="4"/>
      <c r="NCW94" s="4"/>
      <c r="NCX94" s="4"/>
      <c r="NCY94" s="4"/>
      <c r="NCZ94" s="4"/>
      <c r="NDA94" s="4"/>
      <c r="NDB94" s="4"/>
      <c r="NDC94" s="4"/>
      <c r="NDD94" s="4"/>
      <c r="NDE94" s="4"/>
      <c r="NDF94" s="4"/>
      <c r="NDG94" s="4"/>
      <c r="NDH94" s="4"/>
      <c r="NDI94" s="4"/>
      <c r="NDJ94" s="4"/>
      <c r="NDK94" s="4"/>
      <c r="NDL94" s="4"/>
      <c r="NDM94" s="4"/>
      <c r="NDN94" s="4"/>
      <c r="NDO94" s="4"/>
      <c r="NDP94" s="4"/>
      <c r="NDQ94" s="4"/>
      <c r="NDR94" s="4"/>
      <c r="NDS94" s="4"/>
      <c r="NDT94" s="4"/>
      <c r="NDU94" s="4"/>
      <c r="NDV94" s="4"/>
      <c r="NDW94" s="4"/>
      <c r="NDX94" s="4"/>
      <c r="NDY94" s="4"/>
      <c r="NDZ94" s="4"/>
      <c r="NEA94" s="4"/>
      <c r="NEB94" s="4"/>
      <c r="NEC94" s="4"/>
      <c r="NED94" s="4"/>
      <c r="NEE94" s="4"/>
      <c r="NEF94" s="4"/>
      <c r="NEG94" s="4"/>
      <c r="NEH94" s="4"/>
      <c r="NEI94" s="4"/>
      <c r="NEJ94" s="4"/>
      <c r="NEK94" s="4"/>
      <c r="NEL94" s="4"/>
      <c r="NEM94" s="4"/>
      <c r="NEN94" s="4"/>
      <c r="NEO94" s="4"/>
      <c r="NEP94" s="4"/>
      <c r="NEQ94" s="4"/>
      <c r="NER94" s="4"/>
      <c r="NES94" s="4"/>
      <c r="NET94" s="4"/>
      <c r="NEU94" s="4"/>
      <c r="NEV94" s="4"/>
      <c r="NEW94" s="4"/>
      <c r="NEX94" s="4"/>
      <c r="NEY94" s="4"/>
      <c r="NEZ94" s="4"/>
      <c r="NFA94" s="4"/>
      <c r="NFB94" s="4"/>
      <c r="NFC94" s="4"/>
      <c r="NFD94" s="4"/>
      <c r="NFE94" s="4"/>
      <c r="NFF94" s="4"/>
      <c r="NFG94" s="4"/>
      <c r="NFH94" s="4"/>
      <c r="NFI94" s="4"/>
      <c r="NFJ94" s="4"/>
      <c r="NFK94" s="4"/>
      <c r="NFL94" s="4"/>
      <c r="NFM94" s="4"/>
      <c r="NFN94" s="4"/>
      <c r="NFO94" s="4"/>
      <c r="NFP94" s="4"/>
      <c r="NFQ94" s="4"/>
      <c r="NFR94" s="4"/>
      <c r="NFS94" s="4"/>
      <c r="NFT94" s="4"/>
      <c r="NFU94" s="4"/>
      <c r="NFV94" s="4"/>
      <c r="NFW94" s="4"/>
      <c r="NFX94" s="4"/>
      <c r="NFY94" s="4"/>
      <c r="NFZ94" s="4"/>
      <c r="NGA94" s="4"/>
      <c r="NGB94" s="4"/>
      <c r="NGC94" s="4"/>
      <c r="NGD94" s="4"/>
      <c r="NGE94" s="4"/>
      <c r="NGF94" s="4"/>
      <c r="NGG94" s="4"/>
      <c r="NGH94" s="4"/>
      <c r="NGI94" s="4"/>
      <c r="NGJ94" s="4"/>
      <c r="NGK94" s="4"/>
      <c r="NGL94" s="4"/>
      <c r="NGM94" s="4"/>
      <c r="NGN94" s="4"/>
      <c r="NGO94" s="4"/>
      <c r="NGP94" s="4"/>
      <c r="NGQ94" s="4"/>
      <c r="NGR94" s="4"/>
      <c r="NGS94" s="4"/>
      <c r="NGT94" s="4"/>
      <c r="NGU94" s="4"/>
      <c r="NGV94" s="4"/>
      <c r="NGW94" s="4"/>
      <c r="NGX94" s="4"/>
      <c r="NGY94" s="4"/>
      <c r="NGZ94" s="4"/>
      <c r="NHA94" s="4"/>
      <c r="NHB94" s="4"/>
      <c r="NHC94" s="4"/>
      <c r="NHD94" s="4"/>
      <c r="NHE94" s="4"/>
      <c r="NHF94" s="4"/>
      <c r="NHG94" s="4"/>
      <c r="NHH94" s="4"/>
      <c r="NHI94" s="4"/>
      <c r="NHJ94" s="4"/>
      <c r="NHK94" s="4"/>
      <c r="NHL94" s="4"/>
      <c r="NHM94" s="4"/>
      <c r="NHN94" s="4"/>
      <c r="NHO94" s="4"/>
      <c r="NHP94" s="4"/>
      <c r="NHQ94" s="4"/>
      <c r="NHR94" s="4"/>
      <c r="NHS94" s="4"/>
      <c r="NHT94" s="4"/>
      <c r="NHU94" s="4"/>
      <c r="NHV94" s="4"/>
      <c r="NHW94" s="4"/>
      <c r="NHX94" s="4"/>
      <c r="NHY94" s="4"/>
      <c r="NHZ94" s="4"/>
      <c r="NIA94" s="4"/>
      <c r="NIB94" s="4"/>
      <c r="NIC94" s="4"/>
      <c r="NID94" s="4"/>
      <c r="NIE94" s="4"/>
      <c r="NIF94" s="4"/>
      <c r="NIG94" s="4"/>
      <c r="NIH94" s="4"/>
      <c r="NII94" s="4"/>
      <c r="NIJ94" s="4"/>
      <c r="NIK94" s="4"/>
      <c r="NIL94" s="4"/>
      <c r="NIM94" s="4"/>
      <c r="NIN94" s="4"/>
      <c r="NIO94" s="4"/>
      <c r="NIP94" s="4"/>
      <c r="NIQ94" s="4"/>
      <c r="NIR94" s="4"/>
      <c r="NIS94" s="4"/>
      <c r="NIT94" s="4"/>
      <c r="NIU94" s="4"/>
      <c r="NIV94" s="4"/>
      <c r="NIW94" s="4"/>
      <c r="NIX94" s="4"/>
      <c r="NIY94" s="4"/>
      <c r="NIZ94" s="4"/>
      <c r="NJA94" s="4"/>
      <c r="NJB94" s="4"/>
      <c r="NJC94" s="4"/>
      <c r="NJD94" s="4"/>
      <c r="NJE94" s="4"/>
      <c r="NJF94" s="4"/>
      <c r="NJG94" s="4"/>
      <c r="NJH94" s="4"/>
      <c r="NJI94" s="4"/>
      <c r="NJJ94" s="4"/>
      <c r="NJK94" s="4"/>
      <c r="NJL94" s="4"/>
      <c r="NJM94" s="4"/>
      <c r="NJN94" s="4"/>
      <c r="NJO94" s="4"/>
      <c r="NJP94" s="4"/>
      <c r="NJQ94" s="4"/>
      <c r="NJR94" s="4"/>
      <c r="NJS94" s="4"/>
      <c r="NJT94" s="4"/>
      <c r="NJU94" s="4"/>
      <c r="NJV94" s="4"/>
      <c r="NJW94" s="4"/>
      <c r="NJX94" s="4"/>
      <c r="NJY94" s="4"/>
      <c r="NJZ94" s="4"/>
      <c r="NKA94" s="4"/>
      <c r="NKB94" s="4"/>
      <c r="NKC94" s="4"/>
      <c r="NKD94" s="4"/>
      <c r="NKE94" s="4"/>
      <c r="NKF94" s="4"/>
      <c r="NKG94" s="4"/>
      <c r="NKH94" s="4"/>
      <c r="NKI94" s="4"/>
      <c r="NKJ94" s="4"/>
      <c r="NKK94" s="4"/>
      <c r="NKL94" s="4"/>
      <c r="NKM94" s="4"/>
      <c r="NKN94" s="4"/>
      <c r="NKO94" s="4"/>
      <c r="NKP94" s="4"/>
      <c r="NKQ94" s="4"/>
      <c r="NKR94" s="4"/>
      <c r="NKS94" s="4"/>
      <c r="NKT94" s="4"/>
      <c r="NKU94" s="4"/>
      <c r="NKV94" s="4"/>
      <c r="NKW94" s="4"/>
      <c r="NKX94" s="4"/>
      <c r="NKY94" s="4"/>
      <c r="NKZ94" s="4"/>
      <c r="NLA94" s="4"/>
      <c r="NLB94" s="4"/>
      <c r="NLC94" s="4"/>
      <c r="NLD94" s="4"/>
      <c r="NLE94" s="4"/>
      <c r="NLF94" s="4"/>
      <c r="NLG94" s="4"/>
      <c r="NLH94" s="4"/>
      <c r="NLI94" s="4"/>
      <c r="NLJ94" s="4"/>
      <c r="NLK94" s="4"/>
      <c r="NLL94" s="4"/>
      <c r="NLM94" s="4"/>
      <c r="NLN94" s="4"/>
      <c r="NLO94" s="4"/>
      <c r="NLP94" s="4"/>
      <c r="NLQ94" s="4"/>
      <c r="NLR94" s="4"/>
      <c r="NLS94" s="4"/>
      <c r="NLT94" s="4"/>
      <c r="NLU94" s="4"/>
      <c r="NLV94" s="4"/>
      <c r="NLW94" s="4"/>
      <c r="NLX94" s="4"/>
      <c r="NLY94" s="4"/>
      <c r="NLZ94" s="4"/>
      <c r="NMA94" s="4"/>
      <c r="NMB94" s="4"/>
      <c r="NMC94" s="4"/>
      <c r="NMD94" s="4"/>
      <c r="NME94" s="4"/>
      <c r="NMF94" s="4"/>
      <c r="NMG94" s="4"/>
      <c r="NMH94" s="4"/>
      <c r="NMI94" s="4"/>
      <c r="NMJ94" s="4"/>
      <c r="NMK94" s="4"/>
      <c r="NML94" s="4"/>
      <c r="NMM94" s="4"/>
      <c r="NMN94" s="4"/>
      <c r="NMO94" s="4"/>
      <c r="NMP94" s="4"/>
      <c r="NMQ94" s="4"/>
      <c r="NMR94" s="4"/>
      <c r="NMS94" s="4"/>
      <c r="NMT94" s="4"/>
      <c r="NMU94" s="4"/>
      <c r="NMV94" s="4"/>
      <c r="NMW94" s="4"/>
      <c r="NMX94" s="4"/>
      <c r="NMY94" s="4"/>
      <c r="NMZ94" s="4"/>
      <c r="NNA94" s="4"/>
      <c r="NNB94" s="4"/>
      <c r="NNC94" s="4"/>
      <c r="NND94" s="4"/>
      <c r="NNE94" s="4"/>
      <c r="NNF94" s="4"/>
      <c r="NNG94" s="4"/>
      <c r="NNH94" s="4"/>
      <c r="NNI94" s="4"/>
      <c r="NNJ94" s="4"/>
      <c r="NNK94" s="4"/>
      <c r="NNL94" s="4"/>
      <c r="NNM94" s="4"/>
      <c r="NNN94" s="4"/>
      <c r="NNO94" s="4"/>
      <c r="NNP94" s="4"/>
      <c r="NNQ94" s="4"/>
      <c r="NNR94" s="4"/>
      <c r="NNS94" s="4"/>
      <c r="NNT94" s="4"/>
      <c r="NNU94" s="4"/>
      <c r="NNV94" s="4"/>
      <c r="NNW94" s="4"/>
      <c r="NNX94" s="4"/>
      <c r="NNY94" s="4"/>
      <c r="NNZ94" s="4"/>
      <c r="NOA94" s="4"/>
      <c r="NOB94" s="4"/>
      <c r="NOC94" s="4"/>
      <c r="NOD94" s="4"/>
      <c r="NOE94" s="4"/>
      <c r="NOF94" s="4"/>
      <c r="NOG94" s="4"/>
      <c r="NOH94" s="4"/>
      <c r="NOI94" s="4"/>
      <c r="NOJ94" s="4"/>
      <c r="NOK94" s="4"/>
      <c r="NOL94" s="4"/>
      <c r="NOM94" s="4"/>
      <c r="NON94" s="4"/>
      <c r="NOO94" s="4"/>
      <c r="NOP94" s="4"/>
      <c r="NOQ94" s="4"/>
      <c r="NOR94" s="4"/>
      <c r="NOS94" s="4"/>
      <c r="NOT94" s="4"/>
      <c r="NOU94" s="4"/>
      <c r="NOV94" s="4"/>
      <c r="NOW94" s="4"/>
      <c r="NOX94" s="4"/>
      <c r="NOY94" s="4"/>
      <c r="NOZ94" s="4"/>
      <c r="NPA94" s="4"/>
      <c r="NPB94" s="4"/>
      <c r="NPC94" s="4"/>
      <c r="NPD94" s="4"/>
      <c r="NPE94" s="4"/>
      <c r="NPF94" s="4"/>
      <c r="NPG94" s="4"/>
      <c r="NPH94" s="4"/>
      <c r="NPI94" s="4"/>
      <c r="NPJ94" s="4"/>
      <c r="NPK94" s="4"/>
      <c r="NPL94" s="4"/>
      <c r="NPM94" s="4"/>
      <c r="NPN94" s="4"/>
      <c r="NPO94" s="4"/>
      <c r="NPP94" s="4"/>
      <c r="NPQ94" s="4"/>
      <c r="NPR94" s="4"/>
      <c r="NPS94" s="4"/>
      <c r="NPT94" s="4"/>
      <c r="NPU94" s="4"/>
      <c r="NPV94" s="4"/>
      <c r="NPW94" s="4"/>
      <c r="NPX94" s="4"/>
      <c r="NPY94" s="4"/>
      <c r="NPZ94" s="4"/>
      <c r="NQA94" s="4"/>
      <c r="NQB94" s="4"/>
      <c r="NQC94" s="4"/>
      <c r="NQD94" s="4"/>
      <c r="NQE94" s="4"/>
      <c r="NQF94" s="4"/>
      <c r="NQG94" s="4"/>
      <c r="NQH94" s="4"/>
      <c r="NQI94" s="4"/>
      <c r="NQJ94" s="4"/>
      <c r="NQK94" s="4"/>
      <c r="NQL94" s="4"/>
      <c r="NQM94" s="4"/>
      <c r="NQN94" s="4"/>
      <c r="NQO94" s="4"/>
      <c r="NQP94" s="4"/>
      <c r="NQQ94" s="4"/>
      <c r="NQR94" s="4"/>
      <c r="NQS94" s="4"/>
      <c r="NQT94" s="4"/>
      <c r="NQU94" s="4"/>
      <c r="NQV94" s="4"/>
      <c r="NQW94" s="4"/>
      <c r="NQX94" s="4"/>
      <c r="NQY94" s="4"/>
      <c r="NQZ94" s="4"/>
      <c r="NRA94" s="4"/>
      <c r="NRB94" s="4"/>
      <c r="NRC94" s="4"/>
      <c r="NRD94" s="4"/>
      <c r="NRE94" s="4"/>
      <c r="NRF94" s="4"/>
      <c r="NRG94" s="4"/>
      <c r="NRH94" s="4"/>
      <c r="NRI94" s="4"/>
      <c r="NRJ94" s="4"/>
      <c r="NRK94" s="4"/>
      <c r="NRL94" s="4"/>
      <c r="NRM94" s="4"/>
      <c r="NRN94" s="4"/>
      <c r="NRO94" s="4"/>
      <c r="NRP94" s="4"/>
      <c r="NRQ94" s="4"/>
      <c r="NRR94" s="4"/>
      <c r="NRS94" s="4"/>
      <c r="NRT94" s="4"/>
      <c r="NRU94" s="4"/>
      <c r="NRV94" s="4"/>
      <c r="NRW94" s="4"/>
      <c r="NRX94" s="4"/>
      <c r="NRY94" s="4"/>
      <c r="NRZ94" s="4"/>
      <c r="NSA94" s="4"/>
      <c r="NSB94" s="4"/>
      <c r="NSC94" s="4"/>
      <c r="NSD94" s="4"/>
      <c r="NSE94" s="4"/>
      <c r="NSF94" s="4"/>
      <c r="NSG94" s="4"/>
      <c r="NSH94" s="4"/>
      <c r="NSI94" s="4"/>
      <c r="NSJ94" s="4"/>
      <c r="NSK94" s="4"/>
      <c r="NSL94" s="4"/>
      <c r="NSM94" s="4"/>
      <c r="NSN94" s="4"/>
      <c r="NSO94" s="4"/>
      <c r="NSP94" s="4"/>
      <c r="NSQ94" s="4"/>
      <c r="NSR94" s="4"/>
      <c r="NSS94" s="4"/>
      <c r="NST94" s="4"/>
      <c r="NSU94" s="4"/>
      <c r="NSV94" s="4"/>
      <c r="NSW94" s="4"/>
      <c r="NSX94" s="4"/>
      <c r="NSY94" s="4"/>
      <c r="NSZ94" s="4"/>
      <c r="NTA94" s="4"/>
      <c r="NTB94" s="4"/>
      <c r="NTC94" s="4"/>
      <c r="NTD94" s="4"/>
      <c r="NTE94" s="4"/>
      <c r="NTF94" s="4"/>
      <c r="NTG94" s="4"/>
      <c r="NTH94" s="4"/>
      <c r="NTI94" s="4"/>
      <c r="NTJ94" s="4"/>
      <c r="NTK94" s="4"/>
      <c r="NTL94" s="4"/>
      <c r="NTM94" s="4"/>
      <c r="NTN94" s="4"/>
      <c r="NTO94" s="4"/>
      <c r="NTP94" s="4"/>
      <c r="NTQ94" s="4"/>
      <c r="NTR94" s="4"/>
      <c r="NTS94" s="4"/>
      <c r="NTT94" s="4"/>
      <c r="NTU94" s="4"/>
      <c r="NTV94" s="4"/>
      <c r="NTW94" s="4"/>
      <c r="NTX94" s="4"/>
      <c r="NTY94" s="4"/>
      <c r="NTZ94" s="4"/>
      <c r="NUA94" s="4"/>
      <c r="NUB94" s="4"/>
      <c r="NUC94" s="4"/>
      <c r="NUD94" s="4"/>
      <c r="NUE94" s="4"/>
      <c r="NUF94" s="4"/>
      <c r="NUG94" s="4"/>
      <c r="NUH94" s="4"/>
      <c r="NUI94" s="4"/>
      <c r="NUJ94" s="4"/>
      <c r="NUK94" s="4"/>
      <c r="NUL94" s="4"/>
      <c r="NUM94" s="4"/>
      <c r="NUN94" s="4"/>
      <c r="NUO94" s="4"/>
      <c r="NUP94" s="4"/>
      <c r="NUQ94" s="4"/>
      <c r="NUR94" s="4"/>
      <c r="NUS94" s="4"/>
      <c r="NUT94" s="4"/>
      <c r="NUU94" s="4"/>
      <c r="NUV94" s="4"/>
      <c r="NUW94" s="4"/>
      <c r="NUX94" s="4"/>
      <c r="NUY94" s="4"/>
      <c r="NUZ94" s="4"/>
      <c r="NVA94" s="4"/>
      <c r="NVB94" s="4"/>
      <c r="NVC94" s="4"/>
      <c r="NVD94" s="4"/>
      <c r="NVE94" s="4"/>
      <c r="NVF94" s="4"/>
      <c r="NVG94" s="4"/>
      <c r="NVH94" s="4"/>
      <c r="NVI94" s="4"/>
      <c r="NVJ94" s="4"/>
      <c r="NVK94" s="4"/>
      <c r="NVL94" s="4"/>
      <c r="NVM94" s="4"/>
      <c r="NVN94" s="4"/>
      <c r="NVO94" s="4"/>
      <c r="NVP94" s="4"/>
      <c r="NVQ94" s="4"/>
      <c r="NVR94" s="4"/>
      <c r="NVS94" s="4"/>
      <c r="NVT94" s="4"/>
      <c r="NVU94" s="4"/>
      <c r="NVV94" s="4"/>
      <c r="NVW94" s="4"/>
      <c r="NVX94" s="4"/>
      <c r="NVY94" s="4"/>
      <c r="NVZ94" s="4"/>
      <c r="NWA94" s="4"/>
      <c r="NWB94" s="4"/>
      <c r="NWC94" s="4"/>
      <c r="NWD94" s="4"/>
      <c r="NWE94" s="4"/>
      <c r="NWF94" s="4"/>
      <c r="NWG94" s="4"/>
      <c r="NWH94" s="4"/>
      <c r="NWI94" s="4"/>
      <c r="NWJ94" s="4"/>
      <c r="NWK94" s="4"/>
      <c r="NWL94" s="4"/>
      <c r="NWM94" s="4"/>
      <c r="NWN94" s="4"/>
      <c r="NWO94" s="4"/>
      <c r="NWP94" s="4"/>
      <c r="NWQ94" s="4"/>
      <c r="NWR94" s="4"/>
      <c r="NWS94" s="4"/>
      <c r="NWT94" s="4"/>
      <c r="NWU94" s="4"/>
      <c r="NWV94" s="4"/>
      <c r="NWW94" s="4"/>
      <c r="NWX94" s="4"/>
      <c r="NWY94" s="4"/>
      <c r="NWZ94" s="4"/>
      <c r="NXA94" s="4"/>
      <c r="NXB94" s="4"/>
      <c r="NXC94" s="4"/>
      <c r="NXD94" s="4"/>
      <c r="NXE94" s="4"/>
      <c r="NXF94" s="4"/>
      <c r="NXG94" s="4"/>
      <c r="NXH94" s="4"/>
      <c r="NXI94" s="4"/>
      <c r="NXJ94" s="4"/>
      <c r="NXK94" s="4"/>
      <c r="NXL94" s="4"/>
      <c r="NXM94" s="4"/>
      <c r="NXN94" s="4"/>
      <c r="NXO94" s="4"/>
      <c r="NXP94" s="4"/>
      <c r="NXQ94" s="4"/>
      <c r="NXR94" s="4"/>
      <c r="NXS94" s="4"/>
      <c r="NXT94" s="4"/>
      <c r="NXU94" s="4"/>
      <c r="NXV94" s="4"/>
      <c r="NXW94" s="4"/>
      <c r="NXX94" s="4"/>
      <c r="NXY94" s="4"/>
      <c r="NXZ94" s="4"/>
      <c r="NYA94" s="4"/>
      <c r="NYB94" s="4"/>
      <c r="NYC94" s="4"/>
      <c r="NYD94" s="4"/>
      <c r="NYE94" s="4"/>
      <c r="NYF94" s="4"/>
      <c r="NYG94" s="4"/>
      <c r="NYH94" s="4"/>
      <c r="NYI94" s="4"/>
      <c r="NYJ94" s="4"/>
      <c r="NYK94" s="4"/>
      <c r="NYL94" s="4"/>
      <c r="NYM94" s="4"/>
      <c r="NYN94" s="4"/>
      <c r="NYO94" s="4"/>
      <c r="NYP94" s="4"/>
      <c r="NYQ94" s="4"/>
      <c r="NYR94" s="4"/>
      <c r="NYS94" s="4"/>
      <c r="NYT94" s="4"/>
      <c r="NYU94" s="4"/>
      <c r="NYV94" s="4"/>
      <c r="NYW94" s="4"/>
      <c r="NYX94" s="4"/>
      <c r="NYY94" s="4"/>
      <c r="NYZ94" s="4"/>
      <c r="NZA94" s="4"/>
      <c r="NZB94" s="4"/>
      <c r="NZC94" s="4"/>
      <c r="NZD94" s="4"/>
      <c r="NZE94" s="4"/>
      <c r="NZF94" s="4"/>
      <c r="NZG94" s="4"/>
      <c r="NZH94" s="4"/>
      <c r="NZI94" s="4"/>
      <c r="NZJ94" s="4"/>
      <c r="NZK94" s="4"/>
      <c r="NZL94" s="4"/>
      <c r="NZM94" s="4"/>
      <c r="NZN94" s="4"/>
      <c r="NZO94" s="4"/>
      <c r="NZP94" s="4"/>
      <c r="NZQ94" s="4"/>
      <c r="NZR94" s="4"/>
      <c r="NZS94" s="4"/>
      <c r="NZT94" s="4"/>
      <c r="NZU94" s="4"/>
      <c r="NZV94" s="4"/>
      <c r="NZW94" s="4"/>
      <c r="NZX94" s="4"/>
      <c r="NZY94" s="4"/>
      <c r="NZZ94" s="4"/>
      <c r="OAA94" s="4"/>
      <c r="OAB94" s="4"/>
      <c r="OAC94" s="4"/>
      <c r="OAD94" s="4"/>
      <c r="OAE94" s="4"/>
      <c r="OAF94" s="4"/>
      <c r="OAG94" s="4"/>
      <c r="OAH94" s="4"/>
      <c r="OAI94" s="4"/>
      <c r="OAJ94" s="4"/>
      <c r="OAK94" s="4"/>
      <c r="OAL94" s="4"/>
      <c r="OAM94" s="4"/>
      <c r="OAN94" s="4"/>
      <c r="OAO94" s="4"/>
      <c r="OAP94" s="4"/>
      <c r="OAQ94" s="4"/>
      <c r="OAR94" s="4"/>
      <c r="OAS94" s="4"/>
      <c r="OAT94" s="4"/>
      <c r="OAU94" s="4"/>
      <c r="OAV94" s="4"/>
      <c r="OAW94" s="4"/>
      <c r="OAX94" s="4"/>
      <c r="OAY94" s="4"/>
      <c r="OAZ94" s="4"/>
      <c r="OBA94" s="4"/>
      <c r="OBB94" s="4"/>
      <c r="OBC94" s="4"/>
      <c r="OBD94" s="4"/>
      <c r="OBE94" s="4"/>
      <c r="OBF94" s="4"/>
      <c r="OBG94" s="4"/>
      <c r="OBH94" s="4"/>
      <c r="OBI94" s="4"/>
      <c r="OBJ94" s="4"/>
      <c r="OBK94" s="4"/>
      <c r="OBL94" s="4"/>
      <c r="OBM94" s="4"/>
      <c r="OBN94" s="4"/>
      <c r="OBO94" s="4"/>
      <c r="OBP94" s="4"/>
      <c r="OBQ94" s="4"/>
      <c r="OBR94" s="4"/>
      <c r="OBS94" s="4"/>
      <c r="OBT94" s="4"/>
      <c r="OBU94" s="4"/>
      <c r="OBV94" s="4"/>
      <c r="OBW94" s="4"/>
      <c r="OBX94" s="4"/>
      <c r="OBY94" s="4"/>
      <c r="OBZ94" s="4"/>
      <c r="OCA94" s="4"/>
      <c r="OCB94" s="4"/>
      <c r="OCC94" s="4"/>
      <c r="OCD94" s="4"/>
      <c r="OCE94" s="4"/>
      <c r="OCF94" s="4"/>
      <c r="OCG94" s="4"/>
      <c r="OCH94" s="4"/>
      <c r="OCI94" s="4"/>
      <c r="OCJ94" s="4"/>
      <c r="OCK94" s="4"/>
      <c r="OCL94" s="4"/>
      <c r="OCM94" s="4"/>
      <c r="OCN94" s="4"/>
      <c r="OCO94" s="4"/>
      <c r="OCP94" s="4"/>
      <c r="OCQ94" s="4"/>
      <c r="OCR94" s="4"/>
      <c r="OCS94" s="4"/>
      <c r="OCT94" s="4"/>
      <c r="OCU94" s="4"/>
      <c r="OCV94" s="4"/>
      <c r="OCW94" s="4"/>
      <c r="OCX94" s="4"/>
      <c r="OCY94" s="4"/>
      <c r="OCZ94" s="4"/>
      <c r="ODA94" s="4"/>
      <c r="ODB94" s="4"/>
      <c r="ODC94" s="4"/>
      <c r="ODD94" s="4"/>
      <c r="ODE94" s="4"/>
      <c r="ODF94" s="4"/>
      <c r="ODG94" s="4"/>
      <c r="ODH94" s="4"/>
      <c r="ODI94" s="4"/>
      <c r="ODJ94" s="4"/>
      <c r="ODK94" s="4"/>
      <c r="ODL94" s="4"/>
      <c r="ODM94" s="4"/>
      <c r="ODN94" s="4"/>
      <c r="ODO94" s="4"/>
      <c r="ODP94" s="4"/>
      <c r="ODQ94" s="4"/>
      <c r="ODR94" s="4"/>
      <c r="ODS94" s="4"/>
      <c r="ODT94" s="4"/>
      <c r="ODU94" s="4"/>
      <c r="ODV94" s="4"/>
      <c r="ODW94" s="4"/>
      <c r="ODX94" s="4"/>
      <c r="ODY94" s="4"/>
      <c r="ODZ94" s="4"/>
      <c r="OEA94" s="4"/>
      <c r="OEB94" s="4"/>
      <c r="OEC94" s="4"/>
      <c r="OED94" s="4"/>
      <c r="OEE94" s="4"/>
      <c r="OEF94" s="4"/>
      <c r="OEG94" s="4"/>
      <c r="OEH94" s="4"/>
      <c r="OEI94" s="4"/>
      <c r="OEJ94" s="4"/>
      <c r="OEK94" s="4"/>
      <c r="OEL94" s="4"/>
      <c r="OEM94" s="4"/>
      <c r="OEN94" s="4"/>
      <c r="OEO94" s="4"/>
      <c r="OEP94" s="4"/>
      <c r="OEQ94" s="4"/>
      <c r="OER94" s="4"/>
      <c r="OES94" s="4"/>
      <c r="OET94" s="4"/>
      <c r="OEU94" s="4"/>
      <c r="OEV94" s="4"/>
      <c r="OEW94" s="4"/>
      <c r="OEX94" s="4"/>
      <c r="OEY94" s="4"/>
      <c r="OEZ94" s="4"/>
      <c r="OFA94" s="4"/>
      <c r="OFB94" s="4"/>
      <c r="OFC94" s="4"/>
      <c r="OFD94" s="4"/>
      <c r="OFE94" s="4"/>
      <c r="OFF94" s="4"/>
      <c r="OFG94" s="4"/>
      <c r="OFH94" s="4"/>
      <c r="OFI94" s="4"/>
      <c r="OFJ94" s="4"/>
      <c r="OFK94" s="4"/>
      <c r="OFL94" s="4"/>
      <c r="OFM94" s="4"/>
      <c r="OFN94" s="4"/>
      <c r="OFO94" s="4"/>
      <c r="OFP94" s="4"/>
      <c r="OFQ94" s="4"/>
      <c r="OFR94" s="4"/>
      <c r="OFS94" s="4"/>
      <c r="OFT94" s="4"/>
      <c r="OFU94" s="4"/>
      <c r="OFV94" s="4"/>
      <c r="OFW94" s="4"/>
      <c r="OFX94" s="4"/>
      <c r="OFY94" s="4"/>
      <c r="OFZ94" s="4"/>
      <c r="OGA94" s="4"/>
      <c r="OGB94" s="4"/>
      <c r="OGC94" s="4"/>
      <c r="OGD94" s="4"/>
      <c r="OGE94" s="4"/>
      <c r="OGF94" s="4"/>
      <c r="OGG94" s="4"/>
      <c r="OGH94" s="4"/>
      <c r="OGI94" s="4"/>
      <c r="OGJ94" s="4"/>
      <c r="OGK94" s="4"/>
      <c r="OGL94" s="4"/>
      <c r="OGM94" s="4"/>
      <c r="OGN94" s="4"/>
      <c r="OGO94" s="4"/>
      <c r="OGP94" s="4"/>
      <c r="OGQ94" s="4"/>
      <c r="OGR94" s="4"/>
      <c r="OGS94" s="4"/>
      <c r="OGT94" s="4"/>
      <c r="OGU94" s="4"/>
      <c r="OGV94" s="4"/>
      <c r="OGW94" s="4"/>
      <c r="OGX94" s="4"/>
      <c r="OGY94" s="4"/>
      <c r="OGZ94" s="4"/>
      <c r="OHA94" s="4"/>
      <c r="OHB94" s="4"/>
      <c r="OHC94" s="4"/>
      <c r="OHD94" s="4"/>
      <c r="OHE94" s="4"/>
      <c r="OHF94" s="4"/>
      <c r="OHG94" s="4"/>
      <c r="OHH94" s="4"/>
      <c r="OHI94" s="4"/>
      <c r="OHJ94" s="4"/>
      <c r="OHK94" s="4"/>
      <c r="OHL94" s="4"/>
      <c r="OHM94" s="4"/>
      <c r="OHN94" s="4"/>
      <c r="OHO94" s="4"/>
      <c r="OHP94" s="4"/>
      <c r="OHQ94" s="4"/>
      <c r="OHR94" s="4"/>
      <c r="OHS94" s="4"/>
      <c r="OHT94" s="4"/>
      <c r="OHU94" s="4"/>
      <c r="OHV94" s="4"/>
      <c r="OHW94" s="4"/>
      <c r="OHX94" s="4"/>
      <c r="OHY94" s="4"/>
      <c r="OHZ94" s="4"/>
      <c r="OIA94" s="4"/>
      <c r="OIB94" s="4"/>
      <c r="OIC94" s="4"/>
      <c r="OID94" s="4"/>
      <c r="OIE94" s="4"/>
      <c r="OIF94" s="4"/>
      <c r="OIG94" s="4"/>
      <c r="OIH94" s="4"/>
      <c r="OII94" s="4"/>
      <c r="OIJ94" s="4"/>
      <c r="OIK94" s="4"/>
      <c r="OIL94" s="4"/>
      <c r="OIM94" s="4"/>
      <c r="OIN94" s="4"/>
      <c r="OIO94" s="4"/>
      <c r="OIP94" s="4"/>
      <c r="OIQ94" s="4"/>
      <c r="OIR94" s="4"/>
      <c r="OIS94" s="4"/>
      <c r="OIT94" s="4"/>
      <c r="OIU94" s="4"/>
      <c r="OIV94" s="4"/>
      <c r="OIW94" s="4"/>
      <c r="OIX94" s="4"/>
      <c r="OIY94" s="4"/>
      <c r="OIZ94" s="4"/>
      <c r="OJA94" s="4"/>
      <c r="OJB94" s="4"/>
      <c r="OJC94" s="4"/>
      <c r="OJD94" s="4"/>
      <c r="OJE94" s="4"/>
      <c r="OJF94" s="4"/>
      <c r="OJG94" s="4"/>
      <c r="OJH94" s="4"/>
      <c r="OJI94" s="4"/>
      <c r="OJJ94" s="4"/>
      <c r="OJK94" s="4"/>
      <c r="OJL94" s="4"/>
      <c r="OJM94" s="4"/>
      <c r="OJN94" s="4"/>
      <c r="OJO94" s="4"/>
      <c r="OJP94" s="4"/>
      <c r="OJQ94" s="4"/>
      <c r="OJR94" s="4"/>
      <c r="OJS94" s="4"/>
      <c r="OJT94" s="4"/>
      <c r="OJU94" s="4"/>
      <c r="OJV94" s="4"/>
      <c r="OJW94" s="4"/>
      <c r="OJX94" s="4"/>
      <c r="OJY94" s="4"/>
      <c r="OJZ94" s="4"/>
      <c r="OKA94" s="4"/>
      <c r="OKB94" s="4"/>
      <c r="OKC94" s="4"/>
      <c r="OKD94" s="4"/>
      <c r="OKE94" s="4"/>
      <c r="OKF94" s="4"/>
      <c r="OKG94" s="4"/>
      <c r="OKH94" s="4"/>
      <c r="OKI94" s="4"/>
      <c r="OKJ94" s="4"/>
      <c r="OKK94" s="4"/>
      <c r="OKL94" s="4"/>
      <c r="OKM94" s="4"/>
      <c r="OKN94" s="4"/>
      <c r="OKO94" s="4"/>
      <c r="OKP94" s="4"/>
      <c r="OKQ94" s="4"/>
      <c r="OKR94" s="4"/>
      <c r="OKS94" s="4"/>
      <c r="OKT94" s="4"/>
      <c r="OKU94" s="4"/>
      <c r="OKV94" s="4"/>
      <c r="OKW94" s="4"/>
      <c r="OKX94" s="4"/>
      <c r="OKY94" s="4"/>
      <c r="OKZ94" s="4"/>
      <c r="OLA94" s="4"/>
      <c r="OLB94" s="4"/>
      <c r="OLC94" s="4"/>
      <c r="OLD94" s="4"/>
      <c r="OLE94" s="4"/>
      <c r="OLF94" s="4"/>
      <c r="OLG94" s="4"/>
      <c r="OLH94" s="4"/>
      <c r="OLI94" s="4"/>
      <c r="OLJ94" s="4"/>
      <c r="OLK94" s="4"/>
      <c r="OLL94" s="4"/>
      <c r="OLM94" s="4"/>
      <c r="OLN94" s="4"/>
      <c r="OLO94" s="4"/>
      <c r="OLP94" s="4"/>
      <c r="OLQ94" s="4"/>
      <c r="OLR94" s="4"/>
      <c r="OLS94" s="4"/>
      <c r="OLT94" s="4"/>
      <c r="OLU94" s="4"/>
      <c r="OLV94" s="4"/>
      <c r="OLW94" s="4"/>
      <c r="OLX94" s="4"/>
      <c r="OLY94" s="4"/>
      <c r="OLZ94" s="4"/>
      <c r="OMA94" s="4"/>
      <c r="OMB94" s="4"/>
      <c r="OMC94" s="4"/>
      <c r="OMD94" s="4"/>
      <c r="OME94" s="4"/>
      <c r="OMF94" s="4"/>
      <c r="OMG94" s="4"/>
      <c r="OMH94" s="4"/>
      <c r="OMI94" s="4"/>
      <c r="OMJ94" s="4"/>
      <c r="OMK94" s="4"/>
      <c r="OML94" s="4"/>
      <c r="OMM94" s="4"/>
      <c r="OMN94" s="4"/>
      <c r="OMO94" s="4"/>
      <c r="OMP94" s="4"/>
      <c r="OMQ94" s="4"/>
      <c r="OMR94" s="4"/>
      <c r="OMS94" s="4"/>
      <c r="OMT94" s="4"/>
      <c r="OMU94" s="4"/>
      <c r="OMV94" s="4"/>
      <c r="OMW94" s="4"/>
      <c r="OMX94" s="4"/>
      <c r="OMY94" s="4"/>
      <c r="OMZ94" s="4"/>
      <c r="ONA94" s="4"/>
      <c r="ONB94" s="4"/>
      <c r="ONC94" s="4"/>
      <c r="OND94" s="4"/>
      <c r="ONE94" s="4"/>
      <c r="ONF94" s="4"/>
      <c r="ONG94" s="4"/>
      <c r="ONH94" s="4"/>
      <c r="ONI94" s="4"/>
      <c r="ONJ94" s="4"/>
      <c r="ONK94" s="4"/>
      <c r="ONL94" s="4"/>
      <c r="ONM94" s="4"/>
      <c r="ONN94" s="4"/>
      <c r="ONO94" s="4"/>
      <c r="ONP94" s="4"/>
      <c r="ONQ94" s="4"/>
      <c r="ONR94" s="4"/>
      <c r="ONS94" s="4"/>
      <c r="ONT94" s="4"/>
      <c r="ONU94" s="4"/>
      <c r="ONV94" s="4"/>
      <c r="ONW94" s="4"/>
      <c r="ONX94" s="4"/>
      <c r="ONY94" s="4"/>
      <c r="ONZ94" s="4"/>
      <c r="OOA94" s="4"/>
      <c r="OOB94" s="4"/>
      <c r="OOC94" s="4"/>
      <c r="OOD94" s="4"/>
      <c r="OOE94" s="4"/>
      <c r="OOF94" s="4"/>
      <c r="OOG94" s="4"/>
      <c r="OOH94" s="4"/>
      <c r="OOI94" s="4"/>
      <c r="OOJ94" s="4"/>
      <c r="OOK94" s="4"/>
      <c r="OOL94" s="4"/>
      <c r="OOM94" s="4"/>
      <c r="OON94" s="4"/>
      <c r="OOO94" s="4"/>
      <c r="OOP94" s="4"/>
      <c r="OOQ94" s="4"/>
      <c r="OOR94" s="4"/>
      <c r="OOS94" s="4"/>
      <c r="OOT94" s="4"/>
      <c r="OOU94" s="4"/>
      <c r="OOV94" s="4"/>
      <c r="OOW94" s="4"/>
      <c r="OOX94" s="4"/>
      <c r="OOY94" s="4"/>
      <c r="OOZ94" s="4"/>
      <c r="OPA94" s="4"/>
      <c r="OPB94" s="4"/>
      <c r="OPC94" s="4"/>
      <c r="OPD94" s="4"/>
      <c r="OPE94" s="4"/>
      <c r="OPF94" s="4"/>
      <c r="OPG94" s="4"/>
      <c r="OPH94" s="4"/>
      <c r="OPI94" s="4"/>
      <c r="OPJ94" s="4"/>
      <c r="OPK94" s="4"/>
      <c r="OPL94" s="4"/>
      <c r="OPM94" s="4"/>
      <c r="OPN94" s="4"/>
      <c r="OPO94" s="4"/>
      <c r="OPP94" s="4"/>
      <c r="OPQ94" s="4"/>
      <c r="OPR94" s="4"/>
      <c r="OPS94" s="4"/>
      <c r="OPT94" s="4"/>
      <c r="OPU94" s="4"/>
      <c r="OPV94" s="4"/>
      <c r="OPW94" s="4"/>
      <c r="OPX94" s="4"/>
      <c r="OPY94" s="4"/>
      <c r="OPZ94" s="4"/>
      <c r="OQA94" s="4"/>
      <c r="OQB94" s="4"/>
      <c r="OQC94" s="4"/>
      <c r="OQD94" s="4"/>
      <c r="OQE94" s="4"/>
      <c r="OQF94" s="4"/>
      <c r="OQG94" s="4"/>
      <c r="OQH94" s="4"/>
      <c r="OQI94" s="4"/>
      <c r="OQJ94" s="4"/>
      <c r="OQK94" s="4"/>
      <c r="OQL94" s="4"/>
      <c r="OQM94" s="4"/>
      <c r="OQN94" s="4"/>
      <c r="OQO94" s="4"/>
      <c r="OQP94" s="4"/>
      <c r="OQQ94" s="4"/>
      <c r="OQR94" s="4"/>
      <c r="OQS94" s="4"/>
      <c r="OQT94" s="4"/>
      <c r="OQU94" s="4"/>
      <c r="OQV94" s="4"/>
      <c r="OQW94" s="4"/>
      <c r="OQX94" s="4"/>
      <c r="OQY94" s="4"/>
      <c r="OQZ94" s="4"/>
      <c r="ORA94" s="4"/>
      <c r="ORB94" s="4"/>
      <c r="ORC94" s="4"/>
      <c r="ORD94" s="4"/>
      <c r="ORE94" s="4"/>
      <c r="ORF94" s="4"/>
      <c r="ORG94" s="4"/>
      <c r="ORH94" s="4"/>
      <c r="ORI94" s="4"/>
      <c r="ORJ94" s="4"/>
      <c r="ORK94" s="4"/>
      <c r="ORL94" s="4"/>
      <c r="ORM94" s="4"/>
      <c r="ORN94" s="4"/>
      <c r="ORO94" s="4"/>
      <c r="ORP94" s="4"/>
      <c r="ORQ94" s="4"/>
      <c r="ORR94" s="4"/>
      <c r="ORS94" s="4"/>
      <c r="ORT94" s="4"/>
      <c r="ORU94" s="4"/>
      <c r="ORV94" s="4"/>
      <c r="ORW94" s="4"/>
      <c r="ORX94" s="4"/>
      <c r="ORY94" s="4"/>
      <c r="ORZ94" s="4"/>
      <c r="OSA94" s="4"/>
      <c r="OSB94" s="4"/>
      <c r="OSC94" s="4"/>
      <c r="OSD94" s="4"/>
      <c r="OSE94" s="4"/>
      <c r="OSF94" s="4"/>
      <c r="OSG94" s="4"/>
      <c r="OSH94" s="4"/>
      <c r="OSI94" s="4"/>
      <c r="OSJ94" s="4"/>
      <c r="OSK94" s="4"/>
      <c r="OSL94" s="4"/>
      <c r="OSM94" s="4"/>
      <c r="OSN94" s="4"/>
      <c r="OSO94" s="4"/>
      <c r="OSP94" s="4"/>
      <c r="OSQ94" s="4"/>
      <c r="OSR94" s="4"/>
      <c r="OSS94" s="4"/>
      <c r="OST94" s="4"/>
      <c r="OSU94" s="4"/>
      <c r="OSV94" s="4"/>
      <c r="OSW94" s="4"/>
      <c r="OSX94" s="4"/>
      <c r="OSY94" s="4"/>
      <c r="OSZ94" s="4"/>
      <c r="OTA94" s="4"/>
      <c r="OTB94" s="4"/>
      <c r="OTC94" s="4"/>
      <c r="OTD94" s="4"/>
      <c r="OTE94" s="4"/>
      <c r="OTF94" s="4"/>
      <c r="OTG94" s="4"/>
      <c r="OTH94" s="4"/>
      <c r="OTI94" s="4"/>
      <c r="OTJ94" s="4"/>
      <c r="OTK94" s="4"/>
      <c r="OTL94" s="4"/>
      <c r="OTM94" s="4"/>
      <c r="OTN94" s="4"/>
      <c r="OTO94" s="4"/>
      <c r="OTP94" s="4"/>
      <c r="OTQ94" s="4"/>
      <c r="OTR94" s="4"/>
      <c r="OTS94" s="4"/>
      <c r="OTT94" s="4"/>
      <c r="OTU94" s="4"/>
      <c r="OTV94" s="4"/>
      <c r="OTW94" s="4"/>
      <c r="OTX94" s="4"/>
      <c r="OTY94" s="4"/>
      <c r="OTZ94" s="4"/>
      <c r="OUA94" s="4"/>
      <c r="OUB94" s="4"/>
      <c r="OUC94" s="4"/>
      <c r="OUD94" s="4"/>
      <c r="OUE94" s="4"/>
      <c r="OUF94" s="4"/>
      <c r="OUG94" s="4"/>
      <c r="OUH94" s="4"/>
      <c r="OUI94" s="4"/>
      <c r="OUJ94" s="4"/>
      <c r="OUK94" s="4"/>
      <c r="OUL94" s="4"/>
      <c r="OUM94" s="4"/>
      <c r="OUN94" s="4"/>
      <c r="OUO94" s="4"/>
      <c r="OUP94" s="4"/>
      <c r="OUQ94" s="4"/>
      <c r="OUR94" s="4"/>
      <c r="OUS94" s="4"/>
      <c r="OUT94" s="4"/>
      <c r="OUU94" s="4"/>
      <c r="OUV94" s="4"/>
      <c r="OUW94" s="4"/>
      <c r="OUX94" s="4"/>
      <c r="OUY94" s="4"/>
      <c r="OUZ94" s="4"/>
      <c r="OVA94" s="4"/>
      <c r="OVB94" s="4"/>
      <c r="OVC94" s="4"/>
      <c r="OVD94" s="4"/>
      <c r="OVE94" s="4"/>
      <c r="OVF94" s="4"/>
      <c r="OVG94" s="4"/>
      <c r="OVH94" s="4"/>
      <c r="OVI94" s="4"/>
      <c r="OVJ94" s="4"/>
      <c r="OVK94" s="4"/>
      <c r="OVL94" s="4"/>
      <c r="OVM94" s="4"/>
      <c r="OVN94" s="4"/>
      <c r="OVO94" s="4"/>
      <c r="OVP94" s="4"/>
      <c r="OVQ94" s="4"/>
      <c r="OVR94" s="4"/>
      <c r="OVS94" s="4"/>
      <c r="OVT94" s="4"/>
      <c r="OVU94" s="4"/>
      <c r="OVV94" s="4"/>
      <c r="OVW94" s="4"/>
      <c r="OVX94" s="4"/>
      <c r="OVY94" s="4"/>
      <c r="OVZ94" s="4"/>
      <c r="OWA94" s="4"/>
      <c r="OWB94" s="4"/>
      <c r="OWC94" s="4"/>
      <c r="OWD94" s="4"/>
      <c r="OWE94" s="4"/>
      <c r="OWF94" s="4"/>
      <c r="OWG94" s="4"/>
      <c r="OWH94" s="4"/>
      <c r="OWI94" s="4"/>
      <c r="OWJ94" s="4"/>
      <c r="OWK94" s="4"/>
      <c r="OWL94" s="4"/>
      <c r="OWM94" s="4"/>
      <c r="OWN94" s="4"/>
      <c r="OWO94" s="4"/>
      <c r="OWP94" s="4"/>
      <c r="OWQ94" s="4"/>
      <c r="OWR94" s="4"/>
      <c r="OWS94" s="4"/>
      <c r="OWT94" s="4"/>
      <c r="OWU94" s="4"/>
      <c r="OWV94" s="4"/>
      <c r="OWW94" s="4"/>
      <c r="OWX94" s="4"/>
      <c r="OWY94" s="4"/>
      <c r="OWZ94" s="4"/>
      <c r="OXA94" s="4"/>
      <c r="OXB94" s="4"/>
      <c r="OXC94" s="4"/>
      <c r="OXD94" s="4"/>
      <c r="OXE94" s="4"/>
      <c r="OXF94" s="4"/>
      <c r="OXG94" s="4"/>
      <c r="OXH94" s="4"/>
      <c r="OXI94" s="4"/>
      <c r="OXJ94" s="4"/>
      <c r="OXK94" s="4"/>
      <c r="OXL94" s="4"/>
      <c r="OXM94" s="4"/>
      <c r="OXN94" s="4"/>
      <c r="OXO94" s="4"/>
      <c r="OXP94" s="4"/>
      <c r="OXQ94" s="4"/>
      <c r="OXR94" s="4"/>
      <c r="OXS94" s="4"/>
      <c r="OXT94" s="4"/>
      <c r="OXU94" s="4"/>
      <c r="OXV94" s="4"/>
      <c r="OXW94" s="4"/>
      <c r="OXX94" s="4"/>
      <c r="OXY94" s="4"/>
      <c r="OXZ94" s="4"/>
      <c r="OYA94" s="4"/>
      <c r="OYB94" s="4"/>
      <c r="OYC94" s="4"/>
      <c r="OYD94" s="4"/>
      <c r="OYE94" s="4"/>
      <c r="OYF94" s="4"/>
      <c r="OYG94" s="4"/>
      <c r="OYH94" s="4"/>
      <c r="OYI94" s="4"/>
      <c r="OYJ94" s="4"/>
      <c r="OYK94" s="4"/>
      <c r="OYL94" s="4"/>
      <c r="OYM94" s="4"/>
      <c r="OYN94" s="4"/>
      <c r="OYO94" s="4"/>
      <c r="OYP94" s="4"/>
      <c r="OYQ94" s="4"/>
      <c r="OYR94" s="4"/>
      <c r="OYS94" s="4"/>
      <c r="OYT94" s="4"/>
      <c r="OYU94" s="4"/>
      <c r="OYV94" s="4"/>
      <c r="OYW94" s="4"/>
      <c r="OYX94" s="4"/>
      <c r="OYY94" s="4"/>
      <c r="OYZ94" s="4"/>
      <c r="OZA94" s="4"/>
      <c r="OZB94" s="4"/>
      <c r="OZC94" s="4"/>
      <c r="OZD94" s="4"/>
      <c r="OZE94" s="4"/>
      <c r="OZF94" s="4"/>
      <c r="OZG94" s="4"/>
      <c r="OZH94" s="4"/>
      <c r="OZI94" s="4"/>
      <c r="OZJ94" s="4"/>
      <c r="OZK94" s="4"/>
      <c r="OZL94" s="4"/>
      <c r="OZM94" s="4"/>
      <c r="OZN94" s="4"/>
      <c r="OZO94" s="4"/>
      <c r="OZP94" s="4"/>
      <c r="OZQ94" s="4"/>
      <c r="OZR94" s="4"/>
      <c r="OZS94" s="4"/>
      <c r="OZT94" s="4"/>
      <c r="OZU94" s="4"/>
      <c r="OZV94" s="4"/>
      <c r="OZW94" s="4"/>
      <c r="OZX94" s="4"/>
      <c r="OZY94" s="4"/>
      <c r="OZZ94" s="4"/>
      <c r="PAA94" s="4"/>
      <c r="PAB94" s="4"/>
      <c r="PAC94" s="4"/>
      <c r="PAD94" s="4"/>
      <c r="PAE94" s="4"/>
      <c r="PAF94" s="4"/>
      <c r="PAG94" s="4"/>
      <c r="PAH94" s="4"/>
      <c r="PAI94" s="4"/>
      <c r="PAJ94" s="4"/>
      <c r="PAK94" s="4"/>
      <c r="PAL94" s="4"/>
      <c r="PAM94" s="4"/>
      <c r="PAN94" s="4"/>
      <c r="PAO94" s="4"/>
      <c r="PAP94" s="4"/>
      <c r="PAQ94" s="4"/>
      <c r="PAR94" s="4"/>
      <c r="PAS94" s="4"/>
      <c r="PAT94" s="4"/>
      <c r="PAU94" s="4"/>
      <c r="PAV94" s="4"/>
      <c r="PAW94" s="4"/>
      <c r="PAX94" s="4"/>
      <c r="PAY94" s="4"/>
      <c r="PAZ94" s="4"/>
      <c r="PBA94" s="4"/>
      <c r="PBB94" s="4"/>
      <c r="PBC94" s="4"/>
      <c r="PBD94" s="4"/>
      <c r="PBE94" s="4"/>
      <c r="PBF94" s="4"/>
      <c r="PBG94" s="4"/>
      <c r="PBH94" s="4"/>
      <c r="PBI94" s="4"/>
      <c r="PBJ94" s="4"/>
      <c r="PBK94" s="4"/>
      <c r="PBL94" s="4"/>
      <c r="PBM94" s="4"/>
      <c r="PBN94" s="4"/>
      <c r="PBO94" s="4"/>
      <c r="PBP94" s="4"/>
      <c r="PBQ94" s="4"/>
      <c r="PBR94" s="4"/>
      <c r="PBS94" s="4"/>
      <c r="PBT94" s="4"/>
      <c r="PBU94" s="4"/>
      <c r="PBV94" s="4"/>
      <c r="PBW94" s="4"/>
      <c r="PBX94" s="4"/>
      <c r="PBY94" s="4"/>
      <c r="PBZ94" s="4"/>
      <c r="PCA94" s="4"/>
      <c r="PCB94" s="4"/>
      <c r="PCC94" s="4"/>
      <c r="PCD94" s="4"/>
      <c r="PCE94" s="4"/>
      <c r="PCF94" s="4"/>
      <c r="PCG94" s="4"/>
      <c r="PCH94" s="4"/>
      <c r="PCI94" s="4"/>
      <c r="PCJ94" s="4"/>
      <c r="PCK94" s="4"/>
      <c r="PCL94" s="4"/>
      <c r="PCM94" s="4"/>
      <c r="PCN94" s="4"/>
      <c r="PCO94" s="4"/>
      <c r="PCP94" s="4"/>
      <c r="PCQ94" s="4"/>
      <c r="PCR94" s="4"/>
      <c r="PCS94" s="4"/>
      <c r="PCT94" s="4"/>
      <c r="PCU94" s="4"/>
      <c r="PCV94" s="4"/>
      <c r="PCW94" s="4"/>
      <c r="PCX94" s="4"/>
      <c r="PCY94" s="4"/>
      <c r="PCZ94" s="4"/>
      <c r="PDA94" s="4"/>
      <c r="PDB94" s="4"/>
      <c r="PDC94" s="4"/>
      <c r="PDD94" s="4"/>
      <c r="PDE94" s="4"/>
      <c r="PDF94" s="4"/>
      <c r="PDG94" s="4"/>
      <c r="PDH94" s="4"/>
      <c r="PDI94" s="4"/>
      <c r="PDJ94" s="4"/>
      <c r="PDK94" s="4"/>
      <c r="PDL94" s="4"/>
      <c r="PDM94" s="4"/>
      <c r="PDN94" s="4"/>
      <c r="PDO94" s="4"/>
      <c r="PDP94" s="4"/>
      <c r="PDQ94" s="4"/>
      <c r="PDR94" s="4"/>
      <c r="PDS94" s="4"/>
      <c r="PDT94" s="4"/>
      <c r="PDU94" s="4"/>
      <c r="PDV94" s="4"/>
      <c r="PDW94" s="4"/>
      <c r="PDX94" s="4"/>
      <c r="PDY94" s="4"/>
      <c r="PDZ94" s="4"/>
      <c r="PEA94" s="4"/>
      <c r="PEB94" s="4"/>
      <c r="PEC94" s="4"/>
      <c r="PED94" s="4"/>
      <c r="PEE94" s="4"/>
      <c r="PEF94" s="4"/>
      <c r="PEG94" s="4"/>
      <c r="PEH94" s="4"/>
      <c r="PEI94" s="4"/>
      <c r="PEJ94" s="4"/>
      <c r="PEK94" s="4"/>
      <c r="PEL94" s="4"/>
      <c r="PEM94" s="4"/>
      <c r="PEN94" s="4"/>
      <c r="PEO94" s="4"/>
      <c r="PEP94" s="4"/>
      <c r="PEQ94" s="4"/>
      <c r="PER94" s="4"/>
      <c r="PES94" s="4"/>
      <c r="PET94" s="4"/>
      <c r="PEU94" s="4"/>
      <c r="PEV94" s="4"/>
      <c r="PEW94" s="4"/>
      <c r="PEX94" s="4"/>
      <c r="PEY94" s="4"/>
      <c r="PEZ94" s="4"/>
      <c r="PFA94" s="4"/>
      <c r="PFB94" s="4"/>
      <c r="PFC94" s="4"/>
      <c r="PFD94" s="4"/>
      <c r="PFE94" s="4"/>
      <c r="PFF94" s="4"/>
      <c r="PFG94" s="4"/>
      <c r="PFH94" s="4"/>
      <c r="PFI94" s="4"/>
      <c r="PFJ94" s="4"/>
      <c r="PFK94" s="4"/>
      <c r="PFL94" s="4"/>
      <c r="PFM94" s="4"/>
      <c r="PFN94" s="4"/>
      <c r="PFO94" s="4"/>
      <c r="PFP94" s="4"/>
      <c r="PFQ94" s="4"/>
      <c r="PFR94" s="4"/>
      <c r="PFS94" s="4"/>
      <c r="PFT94" s="4"/>
      <c r="PFU94" s="4"/>
      <c r="PFV94" s="4"/>
      <c r="PFW94" s="4"/>
      <c r="PFX94" s="4"/>
      <c r="PFY94" s="4"/>
      <c r="PFZ94" s="4"/>
      <c r="PGA94" s="4"/>
      <c r="PGB94" s="4"/>
      <c r="PGC94" s="4"/>
      <c r="PGD94" s="4"/>
      <c r="PGE94" s="4"/>
      <c r="PGF94" s="4"/>
      <c r="PGG94" s="4"/>
      <c r="PGH94" s="4"/>
      <c r="PGI94" s="4"/>
      <c r="PGJ94" s="4"/>
      <c r="PGK94" s="4"/>
      <c r="PGL94" s="4"/>
      <c r="PGM94" s="4"/>
      <c r="PGN94" s="4"/>
      <c r="PGO94" s="4"/>
      <c r="PGP94" s="4"/>
      <c r="PGQ94" s="4"/>
      <c r="PGR94" s="4"/>
      <c r="PGS94" s="4"/>
      <c r="PGT94" s="4"/>
      <c r="PGU94" s="4"/>
      <c r="PGV94" s="4"/>
      <c r="PGW94" s="4"/>
      <c r="PGX94" s="4"/>
      <c r="PGY94" s="4"/>
      <c r="PGZ94" s="4"/>
      <c r="PHA94" s="4"/>
      <c r="PHB94" s="4"/>
      <c r="PHC94" s="4"/>
      <c r="PHD94" s="4"/>
      <c r="PHE94" s="4"/>
      <c r="PHF94" s="4"/>
      <c r="PHG94" s="4"/>
      <c r="PHH94" s="4"/>
      <c r="PHI94" s="4"/>
      <c r="PHJ94" s="4"/>
      <c r="PHK94" s="4"/>
      <c r="PHL94" s="4"/>
      <c r="PHM94" s="4"/>
      <c r="PHN94" s="4"/>
      <c r="PHO94" s="4"/>
      <c r="PHP94" s="4"/>
      <c r="PHQ94" s="4"/>
      <c r="PHR94" s="4"/>
      <c r="PHS94" s="4"/>
      <c r="PHT94" s="4"/>
      <c r="PHU94" s="4"/>
      <c r="PHV94" s="4"/>
      <c r="PHW94" s="4"/>
      <c r="PHX94" s="4"/>
      <c r="PHY94" s="4"/>
      <c r="PHZ94" s="4"/>
      <c r="PIA94" s="4"/>
      <c r="PIB94" s="4"/>
      <c r="PIC94" s="4"/>
      <c r="PID94" s="4"/>
      <c r="PIE94" s="4"/>
      <c r="PIF94" s="4"/>
      <c r="PIG94" s="4"/>
      <c r="PIH94" s="4"/>
      <c r="PII94" s="4"/>
      <c r="PIJ94" s="4"/>
      <c r="PIK94" s="4"/>
      <c r="PIL94" s="4"/>
      <c r="PIM94" s="4"/>
      <c r="PIN94" s="4"/>
      <c r="PIO94" s="4"/>
      <c r="PIP94" s="4"/>
      <c r="PIQ94" s="4"/>
      <c r="PIR94" s="4"/>
      <c r="PIS94" s="4"/>
      <c r="PIT94" s="4"/>
      <c r="PIU94" s="4"/>
      <c r="PIV94" s="4"/>
      <c r="PIW94" s="4"/>
      <c r="PIX94" s="4"/>
      <c r="PIY94" s="4"/>
      <c r="PIZ94" s="4"/>
      <c r="PJA94" s="4"/>
      <c r="PJB94" s="4"/>
      <c r="PJC94" s="4"/>
      <c r="PJD94" s="4"/>
      <c r="PJE94" s="4"/>
      <c r="PJF94" s="4"/>
      <c r="PJG94" s="4"/>
      <c r="PJH94" s="4"/>
      <c r="PJI94" s="4"/>
      <c r="PJJ94" s="4"/>
      <c r="PJK94" s="4"/>
      <c r="PJL94" s="4"/>
      <c r="PJM94" s="4"/>
      <c r="PJN94" s="4"/>
      <c r="PJO94" s="4"/>
      <c r="PJP94" s="4"/>
      <c r="PJQ94" s="4"/>
      <c r="PJR94" s="4"/>
      <c r="PJS94" s="4"/>
      <c r="PJT94" s="4"/>
      <c r="PJU94" s="4"/>
      <c r="PJV94" s="4"/>
      <c r="PJW94" s="4"/>
      <c r="PJX94" s="4"/>
      <c r="PJY94" s="4"/>
      <c r="PJZ94" s="4"/>
      <c r="PKA94" s="4"/>
      <c r="PKB94" s="4"/>
      <c r="PKC94" s="4"/>
      <c r="PKD94" s="4"/>
      <c r="PKE94" s="4"/>
      <c r="PKF94" s="4"/>
      <c r="PKG94" s="4"/>
      <c r="PKH94" s="4"/>
      <c r="PKI94" s="4"/>
      <c r="PKJ94" s="4"/>
      <c r="PKK94" s="4"/>
      <c r="PKL94" s="4"/>
      <c r="PKM94" s="4"/>
      <c r="PKN94" s="4"/>
      <c r="PKO94" s="4"/>
      <c r="PKP94" s="4"/>
      <c r="PKQ94" s="4"/>
      <c r="PKR94" s="4"/>
      <c r="PKS94" s="4"/>
      <c r="PKT94" s="4"/>
      <c r="PKU94" s="4"/>
      <c r="PKV94" s="4"/>
      <c r="PKW94" s="4"/>
      <c r="PKX94" s="4"/>
      <c r="PKY94" s="4"/>
      <c r="PKZ94" s="4"/>
      <c r="PLA94" s="4"/>
      <c r="PLB94" s="4"/>
      <c r="PLC94" s="4"/>
      <c r="PLD94" s="4"/>
      <c r="PLE94" s="4"/>
      <c r="PLF94" s="4"/>
      <c r="PLG94" s="4"/>
      <c r="PLH94" s="4"/>
      <c r="PLI94" s="4"/>
      <c r="PLJ94" s="4"/>
      <c r="PLK94" s="4"/>
      <c r="PLL94" s="4"/>
      <c r="PLM94" s="4"/>
      <c r="PLN94" s="4"/>
      <c r="PLO94" s="4"/>
      <c r="PLP94" s="4"/>
      <c r="PLQ94" s="4"/>
      <c r="PLR94" s="4"/>
      <c r="PLS94" s="4"/>
      <c r="PLT94" s="4"/>
      <c r="PLU94" s="4"/>
      <c r="PLV94" s="4"/>
      <c r="PLW94" s="4"/>
      <c r="PLX94" s="4"/>
      <c r="PLY94" s="4"/>
      <c r="PLZ94" s="4"/>
      <c r="PMA94" s="4"/>
      <c r="PMB94" s="4"/>
      <c r="PMC94" s="4"/>
      <c r="PMD94" s="4"/>
      <c r="PME94" s="4"/>
      <c r="PMF94" s="4"/>
      <c r="PMG94" s="4"/>
      <c r="PMH94" s="4"/>
      <c r="PMI94" s="4"/>
      <c r="PMJ94" s="4"/>
      <c r="PMK94" s="4"/>
      <c r="PML94" s="4"/>
      <c r="PMM94" s="4"/>
      <c r="PMN94" s="4"/>
      <c r="PMO94" s="4"/>
      <c r="PMP94" s="4"/>
      <c r="PMQ94" s="4"/>
      <c r="PMR94" s="4"/>
      <c r="PMS94" s="4"/>
      <c r="PMT94" s="4"/>
      <c r="PMU94" s="4"/>
      <c r="PMV94" s="4"/>
      <c r="PMW94" s="4"/>
      <c r="PMX94" s="4"/>
      <c r="PMY94" s="4"/>
      <c r="PMZ94" s="4"/>
      <c r="PNA94" s="4"/>
      <c r="PNB94" s="4"/>
      <c r="PNC94" s="4"/>
      <c r="PND94" s="4"/>
      <c r="PNE94" s="4"/>
      <c r="PNF94" s="4"/>
      <c r="PNG94" s="4"/>
      <c r="PNH94" s="4"/>
      <c r="PNI94" s="4"/>
      <c r="PNJ94" s="4"/>
      <c r="PNK94" s="4"/>
      <c r="PNL94" s="4"/>
      <c r="PNM94" s="4"/>
      <c r="PNN94" s="4"/>
      <c r="PNO94" s="4"/>
      <c r="PNP94" s="4"/>
      <c r="PNQ94" s="4"/>
      <c r="PNR94" s="4"/>
      <c r="PNS94" s="4"/>
      <c r="PNT94" s="4"/>
      <c r="PNU94" s="4"/>
      <c r="PNV94" s="4"/>
      <c r="PNW94" s="4"/>
      <c r="PNX94" s="4"/>
      <c r="PNY94" s="4"/>
      <c r="PNZ94" s="4"/>
      <c r="POA94" s="4"/>
      <c r="POB94" s="4"/>
      <c r="POC94" s="4"/>
      <c r="POD94" s="4"/>
      <c r="POE94" s="4"/>
      <c r="POF94" s="4"/>
      <c r="POG94" s="4"/>
      <c r="POH94" s="4"/>
      <c r="POI94" s="4"/>
      <c r="POJ94" s="4"/>
      <c r="POK94" s="4"/>
      <c r="POL94" s="4"/>
      <c r="POM94" s="4"/>
      <c r="PON94" s="4"/>
      <c r="POO94" s="4"/>
      <c r="POP94" s="4"/>
      <c r="POQ94" s="4"/>
      <c r="POR94" s="4"/>
      <c r="POS94" s="4"/>
      <c r="POT94" s="4"/>
      <c r="POU94" s="4"/>
      <c r="POV94" s="4"/>
      <c r="POW94" s="4"/>
      <c r="POX94" s="4"/>
      <c r="POY94" s="4"/>
      <c r="POZ94" s="4"/>
      <c r="PPA94" s="4"/>
      <c r="PPB94" s="4"/>
      <c r="PPC94" s="4"/>
      <c r="PPD94" s="4"/>
      <c r="PPE94" s="4"/>
      <c r="PPF94" s="4"/>
      <c r="PPG94" s="4"/>
      <c r="PPH94" s="4"/>
      <c r="PPI94" s="4"/>
      <c r="PPJ94" s="4"/>
      <c r="PPK94" s="4"/>
      <c r="PPL94" s="4"/>
      <c r="PPM94" s="4"/>
      <c r="PPN94" s="4"/>
      <c r="PPO94" s="4"/>
      <c r="PPP94" s="4"/>
      <c r="PPQ94" s="4"/>
      <c r="PPR94" s="4"/>
      <c r="PPS94" s="4"/>
      <c r="PPT94" s="4"/>
      <c r="PPU94" s="4"/>
      <c r="PPV94" s="4"/>
      <c r="PPW94" s="4"/>
      <c r="PPX94" s="4"/>
      <c r="PPY94" s="4"/>
      <c r="PPZ94" s="4"/>
      <c r="PQA94" s="4"/>
      <c r="PQB94" s="4"/>
      <c r="PQC94" s="4"/>
      <c r="PQD94" s="4"/>
      <c r="PQE94" s="4"/>
      <c r="PQF94" s="4"/>
      <c r="PQG94" s="4"/>
      <c r="PQH94" s="4"/>
      <c r="PQI94" s="4"/>
      <c r="PQJ94" s="4"/>
      <c r="PQK94" s="4"/>
      <c r="PQL94" s="4"/>
      <c r="PQM94" s="4"/>
      <c r="PQN94" s="4"/>
      <c r="PQO94" s="4"/>
      <c r="PQP94" s="4"/>
      <c r="PQQ94" s="4"/>
      <c r="PQR94" s="4"/>
      <c r="PQS94" s="4"/>
      <c r="PQT94" s="4"/>
      <c r="PQU94" s="4"/>
      <c r="PQV94" s="4"/>
      <c r="PQW94" s="4"/>
      <c r="PQX94" s="4"/>
      <c r="PQY94" s="4"/>
      <c r="PQZ94" s="4"/>
      <c r="PRA94" s="4"/>
      <c r="PRB94" s="4"/>
      <c r="PRC94" s="4"/>
      <c r="PRD94" s="4"/>
      <c r="PRE94" s="4"/>
      <c r="PRF94" s="4"/>
      <c r="PRG94" s="4"/>
      <c r="PRH94" s="4"/>
      <c r="PRI94" s="4"/>
      <c r="PRJ94" s="4"/>
      <c r="PRK94" s="4"/>
      <c r="PRL94" s="4"/>
      <c r="PRM94" s="4"/>
      <c r="PRN94" s="4"/>
      <c r="PRO94" s="4"/>
      <c r="PRP94" s="4"/>
      <c r="PRQ94" s="4"/>
      <c r="PRR94" s="4"/>
      <c r="PRS94" s="4"/>
      <c r="PRT94" s="4"/>
      <c r="PRU94" s="4"/>
      <c r="PRV94" s="4"/>
      <c r="PRW94" s="4"/>
      <c r="PRX94" s="4"/>
      <c r="PRY94" s="4"/>
      <c r="PRZ94" s="4"/>
      <c r="PSA94" s="4"/>
      <c r="PSB94" s="4"/>
      <c r="PSC94" s="4"/>
      <c r="PSD94" s="4"/>
      <c r="PSE94" s="4"/>
      <c r="PSF94" s="4"/>
      <c r="PSG94" s="4"/>
      <c r="PSH94" s="4"/>
      <c r="PSI94" s="4"/>
      <c r="PSJ94" s="4"/>
      <c r="PSK94" s="4"/>
      <c r="PSL94" s="4"/>
      <c r="PSM94" s="4"/>
      <c r="PSN94" s="4"/>
      <c r="PSO94" s="4"/>
      <c r="PSP94" s="4"/>
      <c r="PSQ94" s="4"/>
      <c r="PSR94" s="4"/>
      <c r="PSS94" s="4"/>
      <c r="PST94" s="4"/>
      <c r="PSU94" s="4"/>
      <c r="PSV94" s="4"/>
      <c r="PSW94" s="4"/>
      <c r="PSX94" s="4"/>
      <c r="PSY94" s="4"/>
      <c r="PSZ94" s="4"/>
      <c r="PTA94" s="4"/>
      <c r="PTB94" s="4"/>
      <c r="PTC94" s="4"/>
      <c r="PTD94" s="4"/>
      <c r="PTE94" s="4"/>
      <c r="PTF94" s="4"/>
      <c r="PTG94" s="4"/>
      <c r="PTH94" s="4"/>
      <c r="PTI94" s="4"/>
      <c r="PTJ94" s="4"/>
      <c r="PTK94" s="4"/>
      <c r="PTL94" s="4"/>
      <c r="PTM94" s="4"/>
      <c r="PTN94" s="4"/>
      <c r="PTO94" s="4"/>
      <c r="PTP94" s="4"/>
      <c r="PTQ94" s="4"/>
      <c r="PTR94" s="4"/>
      <c r="PTS94" s="4"/>
      <c r="PTT94" s="4"/>
      <c r="PTU94" s="4"/>
      <c r="PTV94" s="4"/>
      <c r="PTW94" s="4"/>
      <c r="PTX94" s="4"/>
      <c r="PTY94" s="4"/>
      <c r="PTZ94" s="4"/>
      <c r="PUA94" s="4"/>
      <c r="PUB94" s="4"/>
      <c r="PUC94" s="4"/>
      <c r="PUD94" s="4"/>
      <c r="PUE94" s="4"/>
      <c r="PUF94" s="4"/>
      <c r="PUG94" s="4"/>
      <c r="PUH94" s="4"/>
      <c r="PUI94" s="4"/>
      <c r="PUJ94" s="4"/>
      <c r="PUK94" s="4"/>
      <c r="PUL94" s="4"/>
      <c r="PUM94" s="4"/>
      <c r="PUN94" s="4"/>
      <c r="PUO94" s="4"/>
      <c r="PUP94" s="4"/>
      <c r="PUQ94" s="4"/>
      <c r="PUR94" s="4"/>
      <c r="PUS94" s="4"/>
      <c r="PUT94" s="4"/>
      <c r="PUU94" s="4"/>
      <c r="PUV94" s="4"/>
      <c r="PUW94" s="4"/>
      <c r="PUX94" s="4"/>
      <c r="PUY94" s="4"/>
      <c r="PUZ94" s="4"/>
      <c r="PVA94" s="4"/>
      <c r="PVB94" s="4"/>
      <c r="PVC94" s="4"/>
      <c r="PVD94" s="4"/>
      <c r="PVE94" s="4"/>
      <c r="PVF94" s="4"/>
      <c r="PVG94" s="4"/>
      <c r="PVH94" s="4"/>
      <c r="PVI94" s="4"/>
      <c r="PVJ94" s="4"/>
      <c r="PVK94" s="4"/>
      <c r="PVL94" s="4"/>
      <c r="PVM94" s="4"/>
      <c r="PVN94" s="4"/>
      <c r="PVO94" s="4"/>
      <c r="PVP94" s="4"/>
      <c r="PVQ94" s="4"/>
      <c r="PVR94" s="4"/>
      <c r="PVS94" s="4"/>
      <c r="PVT94" s="4"/>
      <c r="PVU94" s="4"/>
      <c r="PVV94" s="4"/>
      <c r="PVW94" s="4"/>
      <c r="PVX94" s="4"/>
      <c r="PVY94" s="4"/>
      <c r="PVZ94" s="4"/>
      <c r="PWA94" s="4"/>
      <c r="PWB94" s="4"/>
      <c r="PWC94" s="4"/>
      <c r="PWD94" s="4"/>
      <c r="PWE94" s="4"/>
      <c r="PWF94" s="4"/>
      <c r="PWG94" s="4"/>
      <c r="PWH94" s="4"/>
      <c r="PWI94" s="4"/>
      <c r="PWJ94" s="4"/>
      <c r="PWK94" s="4"/>
      <c r="PWL94" s="4"/>
      <c r="PWM94" s="4"/>
      <c r="PWN94" s="4"/>
      <c r="PWO94" s="4"/>
      <c r="PWP94" s="4"/>
      <c r="PWQ94" s="4"/>
      <c r="PWR94" s="4"/>
      <c r="PWS94" s="4"/>
      <c r="PWT94" s="4"/>
      <c r="PWU94" s="4"/>
      <c r="PWV94" s="4"/>
      <c r="PWW94" s="4"/>
      <c r="PWX94" s="4"/>
      <c r="PWY94" s="4"/>
      <c r="PWZ94" s="4"/>
      <c r="PXA94" s="4"/>
      <c r="PXB94" s="4"/>
      <c r="PXC94" s="4"/>
      <c r="PXD94" s="4"/>
      <c r="PXE94" s="4"/>
      <c r="PXF94" s="4"/>
      <c r="PXG94" s="4"/>
      <c r="PXH94" s="4"/>
      <c r="PXI94" s="4"/>
      <c r="PXJ94" s="4"/>
      <c r="PXK94" s="4"/>
      <c r="PXL94" s="4"/>
      <c r="PXM94" s="4"/>
      <c r="PXN94" s="4"/>
      <c r="PXO94" s="4"/>
      <c r="PXP94" s="4"/>
      <c r="PXQ94" s="4"/>
      <c r="PXR94" s="4"/>
      <c r="PXS94" s="4"/>
      <c r="PXT94" s="4"/>
      <c r="PXU94" s="4"/>
      <c r="PXV94" s="4"/>
      <c r="PXW94" s="4"/>
      <c r="PXX94" s="4"/>
      <c r="PXY94" s="4"/>
      <c r="PXZ94" s="4"/>
      <c r="PYA94" s="4"/>
      <c r="PYB94" s="4"/>
      <c r="PYC94" s="4"/>
      <c r="PYD94" s="4"/>
      <c r="PYE94" s="4"/>
      <c r="PYF94" s="4"/>
      <c r="PYG94" s="4"/>
      <c r="PYH94" s="4"/>
      <c r="PYI94" s="4"/>
      <c r="PYJ94" s="4"/>
      <c r="PYK94" s="4"/>
      <c r="PYL94" s="4"/>
      <c r="PYM94" s="4"/>
      <c r="PYN94" s="4"/>
      <c r="PYO94" s="4"/>
      <c r="PYP94" s="4"/>
      <c r="PYQ94" s="4"/>
      <c r="PYR94" s="4"/>
      <c r="PYS94" s="4"/>
      <c r="PYT94" s="4"/>
      <c r="PYU94" s="4"/>
      <c r="PYV94" s="4"/>
      <c r="PYW94" s="4"/>
      <c r="PYX94" s="4"/>
      <c r="PYY94" s="4"/>
      <c r="PYZ94" s="4"/>
      <c r="PZA94" s="4"/>
      <c r="PZB94" s="4"/>
      <c r="PZC94" s="4"/>
      <c r="PZD94" s="4"/>
      <c r="PZE94" s="4"/>
      <c r="PZF94" s="4"/>
      <c r="PZG94" s="4"/>
      <c r="PZH94" s="4"/>
      <c r="PZI94" s="4"/>
      <c r="PZJ94" s="4"/>
      <c r="PZK94" s="4"/>
      <c r="PZL94" s="4"/>
      <c r="PZM94" s="4"/>
      <c r="PZN94" s="4"/>
      <c r="PZO94" s="4"/>
      <c r="PZP94" s="4"/>
      <c r="PZQ94" s="4"/>
      <c r="PZR94" s="4"/>
      <c r="PZS94" s="4"/>
      <c r="PZT94" s="4"/>
      <c r="PZU94" s="4"/>
      <c r="PZV94" s="4"/>
      <c r="PZW94" s="4"/>
      <c r="PZX94" s="4"/>
      <c r="PZY94" s="4"/>
      <c r="PZZ94" s="4"/>
      <c r="QAA94" s="4"/>
      <c r="QAB94" s="4"/>
      <c r="QAC94" s="4"/>
      <c r="QAD94" s="4"/>
      <c r="QAE94" s="4"/>
      <c r="QAF94" s="4"/>
      <c r="QAG94" s="4"/>
      <c r="QAH94" s="4"/>
      <c r="QAI94" s="4"/>
      <c r="QAJ94" s="4"/>
      <c r="QAK94" s="4"/>
      <c r="QAL94" s="4"/>
      <c r="QAM94" s="4"/>
      <c r="QAN94" s="4"/>
      <c r="QAO94" s="4"/>
      <c r="QAP94" s="4"/>
      <c r="QAQ94" s="4"/>
      <c r="QAR94" s="4"/>
      <c r="QAS94" s="4"/>
      <c r="QAT94" s="4"/>
      <c r="QAU94" s="4"/>
      <c r="QAV94" s="4"/>
      <c r="QAW94" s="4"/>
      <c r="QAX94" s="4"/>
      <c r="QAY94" s="4"/>
      <c r="QAZ94" s="4"/>
      <c r="QBA94" s="4"/>
      <c r="QBB94" s="4"/>
      <c r="QBC94" s="4"/>
      <c r="QBD94" s="4"/>
      <c r="QBE94" s="4"/>
      <c r="QBF94" s="4"/>
      <c r="QBG94" s="4"/>
      <c r="QBH94" s="4"/>
      <c r="QBI94" s="4"/>
      <c r="QBJ94" s="4"/>
      <c r="QBK94" s="4"/>
      <c r="QBL94" s="4"/>
      <c r="QBM94" s="4"/>
      <c r="QBN94" s="4"/>
      <c r="QBO94" s="4"/>
      <c r="QBP94" s="4"/>
      <c r="QBQ94" s="4"/>
      <c r="QBR94" s="4"/>
      <c r="QBS94" s="4"/>
      <c r="QBT94" s="4"/>
      <c r="QBU94" s="4"/>
      <c r="QBV94" s="4"/>
      <c r="QBW94" s="4"/>
      <c r="QBX94" s="4"/>
      <c r="QBY94" s="4"/>
      <c r="QBZ94" s="4"/>
      <c r="QCA94" s="4"/>
      <c r="QCB94" s="4"/>
      <c r="QCC94" s="4"/>
      <c r="QCD94" s="4"/>
      <c r="QCE94" s="4"/>
      <c r="QCF94" s="4"/>
      <c r="QCG94" s="4"/>
      <c r="QCH94" s="4"/>
      <c r="QCI94" s="4"/>
      <c r="QCJ94" s="4"/>
      <c r="QCK94" s="4"/>
      <c r="QCL94" s="4"/>
      <c r="QCM94" s="4"/>
      <c r="QCN94" s="4"/>
      <c r="QCO94" s="4"/>
      <c r="QCP94" s="4"/>
      <c r="QCQ94" s="4"/>
      <c r="QCR94" s="4"/>
      <c r="QCS94" s="4"/>
      <c r="QCT94" s="4"/>
      <c r="QCU94" s="4"/>
      <c r="QCV94" s="4"/>
      <c r="QCW94" s="4"/>
      <c r="QCX94" s="4"/>
      <c r="QCY94" s="4"/>
      <c r="QCZ94" s="4"/>
      <c r="QDA94" s="4"/>
      <c r="QDB94" s="4"/>
      <c r="QDC94" s="4"/>
      <c r="QDD94" s="4"/>
      <c r="QDE94" s="4"/>
      <c r="QDF94" s="4"/>
      <c r="QDG94" s="4"/>
      <c r="QDH94" s="4"/>
      <c r="QDI94" s="4"/>
      <c r="QDJ94" s="4"/>
      <c r="QDK94" s="4"/>
      <c r="QDL94" s="4"/>
      <c r="QDM94" s="4"/>
      <c r="QDN94" s="4"/>
      <c r="QDO94" s="4"/>
      <c r="QDP94" s="4"/>
      <c r="QDQ94" s="4"/>
      <c r="QDR94" s="4"/>
      <c r="QDS94" s="4"/>
      <c r="QDT94" s="4"/>
      <c r="QDU94" s="4"/>
      <c r="QDV94" s="4"/>
      <c r="QDW94" s="4"/>
      <c r="QDX94" s="4"/>
      <c r="QDY94" s="4"/>
      <c r="QDZ94" s="4"/>
      <c r="QEA94" s="4"/>
      <c r="QEB94" s="4"/>
      <c r="QEC94" s="4"/>
      <c r="QED94" s="4"/>
      <c r="QEE94" s="4"/>
      <c r="QEF94" s="4"/>
      <c r="QEG94" s="4"/>
      <c r="QEH94" s="4"/>
      <c r="QEI94" s="4"/>
      <c r="QEJ94" s="4"/>
      <c r="QEK94" s="4"/>
      <c r="QEL94" s="4"/>
      <c r="QEM94" s="4"/>
      <c r="QEN94" s="4"/>
      <c r="QEO94" s="4"/>
      <c r="QEP94" s="4"/>
      <c r="QEQ94" s="4"/>
      <c r="QER94" s="4"/>
      <c r="QES94" s="4"/>
      <c r="QET94" s="4"/>
      <c r="QEU94" s="4"/>
      <c r="QEV94" s="4"/>
      <c r="QEW94" s="4"/>
      <c r="QEX94" s="4"/>
      <c r="QEY94" s="4"/>
      <c r="QEZ94" s="4"/>
      <c r="QFA94" s="4"/>
      <c r="QFB94" s="4"/>
      <c r="QFC94" s="4"/>
      <c r="QFD94" s="4"/>
      <c r="QFE94" s="4"/>
      <c r="QFF94" s="4"/>
      <c r="QFG94" s="4"/>
      <c r="QFH94" s="4"/>
      <c r="QFI94" s="4"/>
      <c r="QFJ94" s="4"/>
      <c r="QFK94" s="4"/>
      <c r="QFL94" s="4"/>
      <c r="QFM94" s="4"/>
      <c r="QFN94" s="4"/>
      <c r="QFO94" s="4"/>
      <c r="QFP94" s="4"/>
      <c r="QFQ94" s="4"/>
      <c r="QFR94" s="4"/>
      <c r="QFS94" s="4"/>
      <c r="QFT94" s="4"/>
      <c r="QFU94" s="4"/>
      <c r="QFV94" s="4"/>
      <c r="QFW94" s="4"/>
      <c r="QFX94" s="4"/>
      <c r="QFY94" s="4"/>
      <c r="QFZ94" s="4"/>
      <c r="QGA94" s="4"/>
      <c r="QGB94" s="4"/>
      <c r="QGC94" s="4"/>
      <c r="QGD94" s="4"/>
      <c r="QGE94" s="4"/>
      <c r="QGF94" s="4"/>
      <c r="QGG94" s="4"/>
      <c r="QGH94" s="4"/>
      <c r="QGI94" s="4"/>
      <c r="QGJ94" s="4"/>
      <c r="QGK94" s="4"/>
      <c r="QGL94" s="4"/>
      <c r="QGM94" s="4"/>
      <c r="QGN94" s="4"/>
      <c r="QGO94" s="4"/>
      <c r="QGP94" s="4"/>
      <c r="QGQ94" s="4"/>
      <c r="QGR94" s="4"/>
      <c r="QGS94" s="4"/>
      <c r="QGT94" s="4"/>
      <c r="QGU94" s="4"/>
      <c r="QGV94" s="4"/>
      <c r="QGW94" s="4"/>
      <c r="QGX94" s="4"/>
      <c r="QGY94" s="4"/>
      <c r="QGZ94" s="4"/>
      <c r="QHA94" s="4"/>
      <c r="QHB94" s="4"/>
      <c r="QHC94" s="4"/>
      <c r="QHD94" s="4"/>
      <c r="QHE94" s="4"/>
      <c r="QHF94" s="4"/>
      <c r="QHG94" s="4"/>
      <c r="QHH94" s="4"/>
      <c r="QHI94" s="4"/>
      <c r="QHJ94" s="4"/>
      <c r="QHK94" s="4"/>
      <c r="QHL94" s="4"/>
      <c r="QHM94" s="4"/>
      <c r="QHN94" s="4"/>
      <c r="QHO94" s="4"/>
      <c r="QHP94" s="4"/>
      <c r="QHQ94" s="4"/>
      <c r="QHR94" s="4"/>
      <c r="QHS94" s="4"/>
      <c r="QHT94" s="4"/>
      <c r="QHU94" s="4"/>
      <c r="QHV94" s="4"/>
      <c r="QHW94" s="4"/>
      <c r="QHX94" s="4"/>
      <c r="QHY94" s="4"/>
      <c r="QHZ94" s="4"/>
      <c r="QIA94" s="4"/>
      <c r="QIB94" s="4"/>
      <c r="QIC94" s="4"/>
      <c r="QID94" s="4"/>
      <c r="QIE94" s="4"/>
      <c r="QIF94" s="4"/>
      <c r="QIG94" s="4"/>
      <c r="QIH94" s="4"/>
      <c r="QII94" s="4"/>
      <c r="QIJ94" s="4"/>
      <c r="QIK94" s="4"/>
      <c r="QIL94" s="4"/>
      <c r="QIM94" s="4"/>
      <c r="QIN94" s="4"/>
      <c r="QIO94" s="4"/>
      <c r="QIP94" s="4"/>
      <c r="QIQ94" s="4"/>
      <c r="QIR94" s="4"/>
      <c r="QIS94" s="4"/>
      <c r="QIT94" s="4"/>
      <c r="QIU94" s="4"/>
      <c r="QIV94" s="4"/>
      <c r="QIW94" s="4"/>
      <c r="QIX94" s="4"/>
      <c r="QIY94" s="4"/>
      <c r="QIZ94" s="4"/>
      <c r="QJA94" s="4"/>
      <c r="QJB94" s="4"/>
      <c r="QJC94" s="4"/>
      <c r="QJD94" s="4"/>
      <c r="QJE94" s="4"/>
      <c r="QJF94" s="4"/>
      <c r="QJG94" s="4"/>
      <c r="QJH94" s="4"/>
      <c r="QJI94" s="4"/>
      <c r="QJJ94" s="4"/>
      <c r="QJK94" s="4"/>
      <c r="QJL94" s="4"/>
      <c r="QJM94" s="4"/>
      <c r="QJN94" s="4"/>
      <c r="QJO94" s="4"/>
      <c r="QJP94" s="4"/>
      <c r="QJQ94" s="4"/>
      <c r="QJR94" s="4"/>
      <c r="QJS94" s="4"/>
      <c r="QJT94" s="4"/>
      <c r="QJU94" s="4"/>
      <c r="QJV94" s="4"/>
      <c r="QJW94" s="4"/>
      <c r="QJX94" s="4"/>
      <c r="QJY94" s="4"/>
      <c r="QJZ94" s="4"/>
      <c r="QKA94" s="4"/>
      <c r="QKB94" s="4"/>
      <c r="QKC94" s="4"/>
      <c r="QKD94" s="4"/>
      <c r="QKE94" s="4"/>
      <c r="QKF94" s="4"/>
      <c r="QKG94" s="4"/>
      <c r="QKH94" s="4"/>
      <c r="QKI94" s="4"/>
      <c r="QKJ94" s="4"/>
      <c r="QKK94" s="4"/>
      <c r="QKL94" s="4"/>
      <c r="QKM94" s="4"/>
      <c r="QKN94" s="4"/>
      <c r="QKO94" s="4"/>
      <c r="QKP94" s="4"/>
      <c r="QKQ94" s="4"/>
      <c r="QKR94" s="4"/>
      <c r="QKS94" s="4"/>
      <c r="QKT94" s="4"/>
      <c r="QKU94" s="4"/>
      <c r="QKV94" s="4"/>
      <c r="QKW94" s="4"/>
      <c r="QKX94" s="4"/>
      <c r="QKY94" s="4"/>
      <c r="QKZ94" s="4"/>
      <c r="QLA94" s="4"/>
      <c r="QLB94" s="4"/>
      <c r="QLC94" s="4"/>
      <c r="QLD94" s="4"/>
      <c r="QLE94" s="4"/>
      <c r="QLF94" s="4"/>
      <c r="QLG94" s="4"/>
      <c r="QLH94" s="4"/>
      <c r="QLI94" s="4"/>
      <c r="QLJ94" s="4"/>
      <c r="QLK94" s="4"/>
      <c r="QLL94" s="4"/>
      <c r="QLM94" s="4"/>
      <c r="QLN94" s="4"/>
      <c r="QLO94" s="4"/>
      <c r="QLP94" s="4"/>
      <c r="QLQ94" s="4"/>
      <c r="QLR94" s="4"/>
      <c r="QLS94" s="4"/>
      <c r="QLT94" s="4"/>
      <c r="QLU94" s="4"/>
      <c r="QLV94" s="4"/>
      <c r="QLW94" s="4"/>
      <c r="QLX94" s="4"/>
      <c r="QLY94" s="4"/>
      <c r="QLZ94" s="4"/>
      <c r="QMA94" s="4"/>
      <c r="QMB94" s="4"/>
      <c r="QMC94" s="4"/>
      <c r="QMD94" s="4"/>
      <c r="QME94" s="4"/>
      <c r="QMF94" s="4"/>
      <c r="QMG94" s="4"/>
      <c r="QMH94" s="4"/>
      <c r="QMI94" s="4"/>
      <c r="QMJ94" s="4"/>
      <c r="QMK94" s="4"/>
      <c r="QML94" s="4"/>
      <c r="QMM94" s="4"/>
      <c r="QMN94" s="4"/>
      <c r="QMO94" s="4"/>
      <c r="QMP94" s="4"/>
      <c r="QMQ94" s="4"/>
      <c r="QMR94" s="4"/>
      <c r="QMS94" s="4"/>
      <c r="QMT94" s="4"/>
      <c r="QMU94" s="4"/>
      <c r="QMV94" s="4"/>
      <c r="QMW94" s="4"/>
      <c r="QMX94" s="4"/>
      <c r="QMY94" s="4"/>
      <c r="QMZ94" s="4"/>
      <c r="QNA94" s="4"/>
      <c r="QNB94" s="4"/>
      <c r="QNC94" s="4"/>
      <c r="QND94" s="4"/>
      <c r="QNE94" s="4"/>
      <c r="QNF94" s="4"/>
      <c r="QNG94" s="4"/>
      <c r="QNH94" s="4"/>
      <c r="QNI94" s="4"/>
      <c r="QNJ94" s="4"/>
      <c r="QNK94" s="4"/>
      <c r="QNL94" s="4"/>
      <c r="QNM94" s="4"/>
      <c r="QNN94" s="4"/>
      <c r="QNO94" s="4"/>
      <c r="QNP94" s="4"/>
      <c r="QNQ94" s="4"/>
      <c r="QNR94" s="4"/>
      <c r="QNS94" s="4"/>
      <c r="QNT94" s="4"/>
      <c r="QNU94" s="4"/>
      <c r="QNV94" s="4"/>
      <c r="QNW94" s="4"/>
      <c r="QNX94" s="4"/>
      <c r="QNY94" s="4"/>
      <c r="QNZ94" s="4"/>
      <c r="QOA94" s="4"/>
      <c r="QOB94" s="4"/>
      <c r="QOC94" s="4"/>
      <c r="QOD94" s="4"/>
      <c r="QOE94" s="4"/>
      <c r="QOF94" s="4"/>
      <c r="QOG94" s="4"/>
      <c r="QOH94" s="4"/>
      <c r="QOI94" s="4"/>
      <c r="QOJ94" s="4"/>
      <c r="QOK94" s="4"/>
      <c r="QOL94" s="4"/>
      <c r="QOM94" s="4"/>
      <c r="QON94" s="4"/>
      <c r="QOO94" s="4"/>
      <c r="QOP94" s="4"/>
      <c r="QOQ94" s="4"/>
      <c r="QOR94" s="4"/>
      <c r="QOS94" s="4"/>
      <c r="QOT94" s="4"/>
      <c r="QOU94" s="4"/>
      <c r="QOV94" s="4"/>
      <c r="QOW94" s="4"/>
      <c r="QOX94" s="4"/>
      <c r="QOY94" s="4"/>
      <c r="QOZ94" s="4"/>
      <c r="QPA94" s="4"/>
      <c r="QPB94" s="4"/>
      <c r="QPC94" s="4"/>
      <c r="QPD94" s="4"/>
      <c r="QPE94" s="4"/>
      <c r="QPF94" s="4"/>
      <c r="QPG94" s="4"/>
      <c r="QPH94" s="4"/>
      <c r="QPI94" s="4"/>
      <c r="QPJ94" s="4"/>
      <c r="QPK94" s="4"/>
      <c r="QPL94" s="4"/>
      <c r="QPM94" s="4"/>
      <c r="QPN94" s="4"/>
      <c r="QPO94" s="4"/>
      <c r="QPP94" s="4"/>
      <c r="QPQ94" s="4"/>
      <c r="QPR94" s="4"/>
      <c r="QPS94" s="4"/>
      <c r="QPT94" s="4"/>
      <c r="QPU94" s="4"/>
      <c r="QPV94" s="4"/>
      <c r="QPW94" s="4"/>
      <c r="QPX94" s="4"/>
      <c r="QPY94" s="4"/>
      <c r="QPZ94" s="4"/>
      <c r="QQA94" s="4"/>
      <c r="QQB94" s="4"/>
      <c r="QQC94" s="4"/>
      <c r="QQD94" s="4"/>
      <c r="QQE94" s="4"/>
      <c r="QQF94" s="4"/>
      <c r="QQG94" s="4"/>
      <c r="QQH94" s="4"/>
      <c r="QQI94" s="4"/>
      <c r="QQJ94" s="4"/>
      <c r="QQK94" s="4"/>
      <c r="QQL94" s="4"/>
      <c r="QQM94" s="4"/>
      <c r="QQN94" s="4"/>
      <c r="QQO94" s="4"/>
      <c r="QQP94" s="4"/>
      <c r="QQQ94" s="4"/>
      <c r="QQR94" s="4"/>
      <c r="QQS94" s="4"/>
      <c r="QQT94" s="4"/>
      <c r="QQU94" s="4"/>
      <c r="QQV94" s="4"/>
      <c r="QQW94" s="4"/>
      <c r="QQX94" s="4"/>
      <c r="QQY94" s="4"/>
      <c r="QQZ94" s="4"/>
      <c r="QRA94" s="4"/>
      <c r="QRB94" s="4"/>
      <c r="QRC94" s="4"/>
      <c r="QRD94" s="4"/>
      <c r="QRE94" s="4"/>
      <c r="QRF94" s="4"/>
      <c r="QRG94" s="4"/>
      <c r="QRH94" s="4"/>
      <c r="QRI94" s="4"/>
      <c r="QRJ94" s="4"/>
      <c r="QRK94" s="4"/>
      <c r="QRL94" s="4"/>
      <c r="QRM94" s="4"/>
      <c r="QRN94" s="4"/>
      <c r="QRO94" s="4"/>
      <c r="QRP94" s="4"/>
      <c r="QRQ94" s="4"/>
      <c r="QRR94" s="4"/>
      <c r="QRS94" s="4"/>
      <c r="QRT94" s="4"/>
      <c r="QRU94" s="4"/>
      <c r="QRV94" s="4"/>
      <c r="QRW94" s="4"/>
      <c r="QRX94" s="4"/>
      <c r="QRY94" s="4"/>
      <c r="QRZ94" s="4"/>
      <c r="QSA94" s="4"/>
      <c r="QSB94" s="4"/>
      <c r="QSC94" s="4"/>
      <c r="QSD94" s="4"/>
      <c r="QSE94" s="4"/>
      <c r="QSF94" s="4"/>
      <c r="QSG94" s="4"/>
      <c r="QSH94" s="4"/>
      <c r="QSI94" s="4"/>
      <c r="QSJ94" s="4"/>
      <c r="QSK94" s="4"/>
      <c r="QSL94" s="4"/>
      <c r="QSM94" s="4"/>
      <c r="QSN94" s="4"/>
      <c r="QSO94" s="4"/>
      <c r="QSP94" s="4"/>
      <c r="QSQ94" s="4"/>
      <c r="QSR94" s="4"/>
      <c r="QSS94" s="4"/>
      <c r="QST94" s="4"/>
      <c r="QSU94" s="4"/>
      <c r="QSV94" s="4"/>
      <c r="QSW94" s="4"/>
      <c r="QSX94" s="4"/>
      <c r="QSY94" s="4"/>
      <c r="QSZ94" s="4"/>
      <c r="QTA94" s="4"/>
      <c r="QTB94" s="4"/>
      <c r="QTC94" s="4"/>
      <c r="QTD94" s="4"/>
      <c r="QTE94" s="4"/>
      <c r="QTF94" s="4"/>
      <c r="QTG94" s="4"/>
      <c r="QTH94" s="4"/>
      <c r="QTI94" s="4"/>
      <c r="QTJ94" s="4"/>
      <c r="QTK94" s="4"/>
      <c r="QTL94" s="4"/>
      <c r="QTM94" s="4"/>
      <c r="QTN94" s="4"/>
      <c r="QTO94" s="4"/>
      <c r="QTP94" s="4"/>
      <c r="QTQ94" s="4"/>
      <c r="QTR94" s="4"/>
      <c r="QTS94" s="4"/>
      <c r="QTT94" s="4"/>
      <c r="QTU94" s="4"/>
      <c r="QTV94" s="4"/>
      <c r="QTW94" s="4"/>
      <c r="QTX94" s="4"/>
      <c r="QTY94" s="4"/>
      <c r="QTZ94" s="4"/>
      <c r="QUA94" s="4"/>
      <c r="QUB94" s="4"/>
      <c r="QUC94" s="4"/>
      <c r="QUD94" s="4"/>
      <c r="QUE94" s="4"/>
      <c r="QUF94" s="4"/>
      <c r="QUG94" s="4"/>
      <c r="QUH94" s="4"/>
      <c r="QUI94" s="4"/>
      <c r="QUJ94" s="4"/>
      <c r="QUK94" s="4"/>
      <c r="QUL94" s="4"/>
      <c r="QUM94" s="4"/>
      <c r="QUN94" s="4"/>
      <c r="QUO94" s="4"/>
      <c r="QUP94" s="4"/>
      <c r="QUQ94" s="4"/>
      <c r="QUR94" s="4"/>
      <c r="QUS94" s="4"/>
      <c r="QUT94" s="4"/>
      <c r="QUU94" s="4"/>
      <c r="QUV94" s="4"/>
      <c r="QUW94" s="4"/>
      <c r="QUX94" s="4"/>
      <c r="QUY94" s="4"/>
      <c r="QUZ94" s="4"/>
      <c r="QVA94" s="4"/>
      <c r="QVB94" s="4"/>
      <c r="QVC94" s="4"/>
      <c r="QVD94" s="4"/>
      <c r="QVE94" s="4"/>
      <c r="QVF94" s="4"/>
      <c r="QVG94" s="4"/>
      <c r="QVH94" s="4"/>
      <c r="QVI94" s="4"/>
      <c r="QVJ94" s="4"/>
      <c r="QVK94" s="4"/>
      <c r="QVL94" s="4"/>
      <c r="QVM94" s="4"/>
      <c r="QVN94" s="4"/>
      <c r="QVO94" s="4"/>
      <c r="QVP94" s="4"/>
      <c r="QVQ94" s="4"/>
      <c r="QVR94" s="4"/>
      <c r="QVS94" s="4"/>
      <c r="QVT94" s="4"/>
      <c r="QVU94" s="4"/>
      <c r="QVV94" s="4"/>
      <c r="QVW94" s="4"/>
      <c r="QVX94" s="4"/>
      <c r="QVY94" s="4"/>
      <c r="QVZ94" s="4"/>
      <c r="QWA94" s="4"/>
      <c r="QWB94" s="4"/>
      <c r="QWC94" s="4"/>
      <c r="QWD94" s="4"/>
      <c r="QWE94" s="4"/>
      <c r="QWF94" s="4"/>
      <c r="QWG94" s="4"/>
      <c r="QWH94" s="4"/>
      <c r="QWI94" s="4"/>
      <c r="QWJ94" s="4"/>
      <c r="QWK94" s="4"/>
      <c r="QWL94" s="4"/>
      <c r="QWM94" s="4"/>
      <c r="QWN94" s="4"/>
      <c r="QWO94" s="4"/>
      <c r="QWP94" s="4"/>
      <c r="QWQ94" s="4"/>
      <c r="QWR94" s="4"/>
      <c r="QWS94" s="4"/>
      <c r="QWT94" s="4"/>
      <c r="QWU94" s="4"/>
      <c r="QWV94" s="4"/>
      <c r="QWW94" s="4"/>
      <c r="QWX94" s="4"/>
      <c r="QWY94" s="4"/>
      <c r="QWZ94" s="4"/>
      <c r="QXA94" s="4"/>
      <c r="QXB94" s="4"/>
      <c r="QXC94" s="4"/>
      <c r="QXD94" s="4"/>
      <c r="QXE94" s="4"/>
      <c r="QXF94" s="4"/>
      <c r="QXG94" s="4"/>
      <c r="QXH94" s="4"/>
      <c r="QXI94" s="4"/>
      <c r="QXJ94" s="4"/>
      <c r="QXK94" s="4"/>
      <c r="QXL94" s="4"/>
      <c r="QXM94" s="4"/>
      <c r="QXN94" s="4"/>
      <c r="QXO94" s="4"/>
      <c r="QXP94" s="4"/>
      <c r="QXQ94" s="4"/>
      <c r="QXR94" s="4"/>
      <c r="QXS94" s="4"/>
      <c r="QXT94" s="4"/>
      <c r="QXU94" s="4"/>
      <c r="QXV94" s="4"/>
      <c r="QXW94" s="4"/>
      <c r="QXX94" s="4"/>
      <c r="QXY94" s="4"/>
      <c r="QXZ94" s="4"/>
      <c r="QYA94" s="4"/>
      <c r="QYB94" s="4"/>
      <c r="QYC94" s="4"/>
      <c r="QYD94" s="4"/>
      <c r="QYE94" s="4"/>
      <c r="QYF94" s="4"/>
      <c r="QYG94" s="4"/>
      <c r="QYH94" s="4"/>
      <c r="QYI94" s="4"/>
      <c r="QYJ94" s="4"/>
      <c r="QYK94" s="4"/>
      <c r="QYL94" s="4"/>
      <c r="QYM94" s="4"/>
      <c r="QYN94" s="4"/>
      <c r="QYO94" s="4"/>
      <c r="QYP94" s="4"/>
      <c r="QYQ94" s="4"/>
      <c r="QYR94" s="4"/>
      <c r="QYS94" s="4"/>
      <c r="QYT94" s="4"/>
      <c r="QYU94" s="4"/>
      <c r="QYV94" s="4"/>
      <c r="QYW94" s="4"/>
      <c r="QYX94" s="4"/>
      <c r="QYY94" s="4"/>
      <c r="QYZ94" s="4"/>
      <c r="QZA94" s="4"/>
      <c r="QZB94" s="4"/>
      <c r="QZC94" s="4"/>
      <c r="QZD94" s="4"/>
      <c r="QZE94" s="4"/>
      <c r="QZF94" s="4"/>
      <c r="QZG94" s="4"/>
      <c r="QZH94" s="4"/>
      <c r="QZI94" s="4"/>
      <c r="QZJ94" s="4"/>
      <c r="QZK94" s="4"/>
      <c r="QZL94" s="4"/>
      <c r="QZM94" s="4"/>
      <c r="QZN94" s="4"/>
      <c r="QZO94" s="4"/>
      <c r="QZP94" s="4"/>
      <c r="QZQ94" s="4"/>
      <c r="QZR94" s="4"/>
      <c r="QZS94" s="4"/>
      <c r="QZT94" s="4"/>
      <c r="QZU94" s="4"/>
      <c r="QZV94" s="4"/>
      <c r="QZW94" s="4"/>
      <c r="QZX94" s="4"/>
      <c r="QZY94" s="4"/>
      <c r="QZZ94" s="4"/>
      <c r="RAA94" s="4"/>
      <c r="RAB94" s="4"/>
      <c r="RAC94" s="4"/>
      <c r="RAD94" s="4"/>
      <c r="RAE94" s="4"/>
      <c r="RAF94" s="4"/>
      <c r="RAG94" s="4"/>
      <c r="RAH94" s="4"/>
      <c r="RAI94" s="4"/>
      <c r="RAJ94" s="4"/>
      <c r="RAK94" s="4"/>
      <c r="RAL94" s="4"/>
      <c r="RAM94" s="4"/>
      <c r="RAN94" s="4"/>
      <c r="RAO94" s="4"/>
      <c r="RAP94" s="4"/>
      <c r="RAQ94" s="4"/>
      <c r="RAR94" s="4"/>
      <c r="RAS94" s="4"/>
      <c r="RAT94" s="4"/>
      <c r="RAU94" s="4"/>
      <c r="RAV94" s="4"/>
      <c r="RAW94" s="4"/>
      <c r="RAX94" s="4"/>
      <c r="RAY94" s="4"/>
      <c r="RAZ94" s="4"/>
      <c r="RBA94" s="4"/>
      <c r="RBB94" s="4"/>
      <c r="RBC94" s="4"/>
      <c r="RBD94" s="4"/>
      <c r="RBE94" s="4"/>
      <c r="RBF94" s="4"/>
      <c r="RBG94" s="4"/>
      <c r="RBH94" s="4"/>
      <c r="RBI94" s="4"/>
      <c r="RBJ94" s="4"/>
      <c r="RBK94" s="4"/>
      <c r="RBL94" s="4"/>
      <c r="RBM94" s="4"/>
      <c r="RBN94" s="4"/>
      <c r="RBO94" s="4"/>
      <c r="RBP94" s="4"/>
      <c r="RBQ94" s="4"/>
      <c r="RBR94" s="4"/>
      <c r="RBS94" s="4"/>
      <c r="RBT94" s="4"/>
      <c r="RBU94" s="4"/>
      <c r="RBV94" s="4"/>
      <c r="RBW94" s="4"/>
      <c r="RBX94" s="4"/>
      <c r="RBY94" s="4"/>
      <c r="RBZ94" s="4"/>
      <c r="RCA94" s="4"/>
      <c r="RCB94" s="4"/>
      <c r="RCC94" s="4"/>
      <c r="RCD94" s="4"/>
      <c r="RCE94" s="4"/>
      <c r="RCF94" s="4"/>
      <c r="RCG94" s="4"/>
      <c r="RCH94" s="4"/>
      <c r="RCI94" s="4"/>
      <c r="RCJ94" s="4"/>
      <c r="RCK94" s="4"/>
      <c r="RCL94" s="4"/>
      <c r="RCM94" s="4"/>
      <c r="RCN94" s="4"/>
      <c r="RCO94" s="4"/>
      <c r="RCP94" s="4"/>
      <c r="RCQ94" s="4"/>
      <c r="RCR94" s="4"/>
      <c r="RCS94" s="4"/>
      <c r="RCT94" s="4"/>
      <c r="RCU94" s="4"/>
      <c r="RCV94" s="4"/>
      <c r="RCW94" s="4"/>
      <c r="RCX94" s="4"/>
      <c r="RCY94" s="4"/>
      <c r="RCZ94" s="4"/>
      <c r="RDA94" s="4"/>
      <c r="RDB94" s="4"/>
      <c r="RDC94" s="4"/>
      <c r="RDD94" s="4"/>
      <c r="RDE94" s="4"/>
      <c r="RDF94" s="4"/>
      <c r="RDG94" s="4"/>
      <c r="RDH94" s="4"/>
      <c r="RDI94" s="4"/>
      <c r="RDJ94" s="4"/>
      <c r="RDK94" s="4"/>
      <c r="RDL94" s="4"/>
      <c r="RDM94" s="4"/>
      <c r="RDN94" s="4"/>
      <c r="RDO94" s="4"/>
      <c r="RDP94" s="4"/>
      <c r="RDQ94" s="4"/>
      <c r="RDR94" s="4"/>
      <c r="RDS94" s="4"/>
      <c r="RDT94" s="4"/>
      <c r="RDU94" s="4"/>
      <c r="RDV94" s="4"/>
      <c r="RDW94" s="4"/>
      <c r="RDX94" s="4"/>
      <c r="RDY94" s="4"/>
      <c r="RDZ94" s="4"/>
      <c r="REA94" s="4"/>
      <c r="REB94" s="4"/>
      <c r="REC94" s="4"/>
      <c r="RED94" s="4"/>
      <c r="REE94" s="4"/>
      <c r="REF94" s="4"/>
      <c r="REG94" s="4"/>
      <c r="REH94" s="4"/>
      <c r="REI94" s="4"/>
      <c r="REJ94" s="4"/>
      <c r="REK94" s="4"/>
      <c r="REL94" s="4"/>
      <c r="REM94" s="4"/>
      <c r="REN94" s="4"/>
      <c r="REO94" s="4"/>
      <c r="REP94" s="4"/>
      <c r="REQ94" s="4"/>
      <c r="RER94" s="4"/>
      <c r="RES94" s="4"/>
      <c r="RET94" s="4"/>
      <c r="REU94" s="4"/>
      <c r="REV94" s="4"/>
      <c r="REW94" s="4"/>
      <c r="REX94" s="4"/>
      <c r="REY94" s="4"/>
      <c r="REZ94" s="4"/>
      <c r="RFA94" s="4"/>
      <c r="RFB94" s="4"/>
      <c r="RFC94" s="4"/>
      <c r="RFD94" s="4"/>
      <c r="RFE94" s="4"/>
      <c r="RFF94" s="4"/>
      <c r="RFG94" s="4"/>
      <c r="RFH94" s="4"/>
      <c r="RFI94" s="4"/>
      <c r="RFJ94" s="4"/>
      <c r="RFK94" s="4"/>
      <c r="RFL94" s="4"/>
      <c r="RFM94" s="4"/>
      <c r="RFN94" s="4"/>
      <c r="RFO94" s="4"/>
      <c r="RFP94" s="4"/>
      <c r="RFQ94" s="4"/>
      <c r="RFR94" s="4"/>
      <c r="RFS94" s="4"/>
      <c r="RFT94" s="4"/>
      <c r="RFU94" s="4"/>
      <c r="RFV94" s="4"/>
      <c r="RFW94" s="4"/>
      <c r="RFX94" s="4"/>
      <c r="RFY94" s="4"/>
      <c r="RFZ94" s="4"/>
      <c r="RGA94" s="4"/>
      <c r="RGB94" s="4"/>
      <c r="RGC94" s="4"/>
      <c r="RGD94" s="4"/>
      <c r="RGE94" s="4"/>
      <c r="RGF94" s="4"/>
      <c r="RGG94" s="4"/>
      <c r="RGH94" s="4"/>
      <c r="RGI94" s="4"/>
      <c r="RGJ94" s="4"/>
      <c r="RGK94" s="4"/>
      <c r="RGL94" s="4"/>
      <c r="RGM94" s="4"/>
      <c r="RGN94" s="4"/>
      <c r="RGO94" s="4"/>
      <c r="RGP94" s="4"/>
      <c r="RGQ94" s="4"/>
      <c r="RGR94" s="4"/>
      <c r="RGS94" s="4"/>
      <c r="RGT94" s="4"/>
      <c r="RGU94" s="4"/>
      <c r="RGV94" s="4"/>
      <c r="RGW94" s="4"/>
      <c r="RGX94" s="4"/>
      <c r="RGY94" s="4"/>
      <c r="RGZ94" s="4"/>
      <c r="RHA94" s="4"/>
      <c r="RHB94" s="4"/>
      <c r="RHC94" s="4"/>
      <c r="RHD94" s="4"/>
      <c r="RHE94" s="4"/>
      <c r="RHF94" s="4"/>
      <c r="RHG94" s="4"/>
      <c r="RHH94" s="4"/>
      <c r="RHI94" s="4"/>
      <c r="RHJ94" s="4"/>
      <c r="RHK94" s="4"/>
      <c r="RHL94" s="4"/>
      <c r="RHM94" s="4"/>
      <c r="RHN94" s="4"/>
      <c r="RHO94" s="4"/>
      <c r="RHP94" s="4"/>
      <c r="RHQ94" s="4"/>
      <c r="RHR94" s="4"/>
      <c r="RHS94" s="4"/>
      <c r="RHT94" s="4"/>
      <c r="RHU94" s="4"/>
      <c r="RHV94" s="4"/>
      <c r="RHW94" s="4"/>
      <c r="RHX94" s="4"/>
      <c r="RHY94" s="4"/>
      <c r="RHZ94" s="4"/>
      <c r="RIA94" s="4"/>
      <c r="RIB94" s="4"/>
      <c r="RIC94" s="4"/>
      <c r="RID94" s="4"/>
      <c r="RIE94" s="4"/>
      <c r="RIF94" s="4"/>
      <c r="RIG94" s="4"/>
      <c r="RIH94" s="4"/>
      <c r="RII94" s="4"/>
      <c r="RIJ94" s="4"/>
      <c r="RIK94" s="4"/>
      <c r="RIL94" s="4"/>
      <c r="RIM94" s="4"/>
      <c r="RIN94" s="4"/>
      <c r="RIO94" s="4"/>
      <c r="RIP94" s="4"/>
      <c r="RIQ94" s="4"/>
      <c r="RIR94" s="4"/>
      <c r="RIS94" s="4"/>
      <c r="RIT94" s="4"/>
      <c r="RIU94" s="4"/>
      <c r="RIV94" s="4"/>
      <c r="RIW94" s="4"/>
      <c r="RIX94" s="4"/>
      <c r="RIY94" s="4"/>
      <c r="RIZ94" s="4"/>
      <c r="RJA94" s="4"/>
      <c r="RJB94" s="4"/>
      <c r="RJC94" s="4"/>
      <c r="RJD94" s="4"/>
      <c r="RJE94" s="4"/>
      <c r="RJF94" s="4"/>
      <c r="RJG94" s="4"/>
      <c r="RJH94" s="4"/>
      <c r="RJI94" s="4"/>
      <c r="RJJ94" s="4"/>
      <c r="RJK94" s="4"/>
      <c r="RJL94" s="4"/>
      <c r="RJM94" s="4"/>
      <c r="RJN94" s="4"/>
      <c r="RJO94" s="4"/>
      <c r="RJP94" s="4"/>
      <c r="RJQ94" s="4"/>
      <c r="RJR94" s="4"/>
      <c r="RJS94" s="4"/>
      <c r="RJT94" s="4"/>
      <c r="RJU94" s="4"/>
      <c r="RJV94" s="4"/>
      <c r="RJW94" s="4"/>
      <c r="RJX94" s="4"/>
      <c r="RJY94" s="4"/>
      <c r="RJZ94" s="4"/>
      <c r="RKA94" s="4"/>
      <c r="RKB94" s="4"/>
      <c r="RKC94" s="4"/>
      <c r="RKD94" s="4"/>
      <c r="RKE94" s="4"/>
      <c r="RKF94" s="4"/>
      <c r="RKG94" s="4"/>
      <c r="RKH94" s="4"/>
      <c r="RKI94" s="4"/>
      <c r="RKJ94" s="4"/>
      <c r="RKK94" s="4"/>
      <c r="RKL94" s="4"/>
      <c r="RKM94" s="4"/>
      <c r="RKN94" s="4"/>
      <c r="RKO94" s="4"/>
      <c r="RKP94" s="4"/>
      <c r="RKQ94" s="4"/>
      <c r="RKR94" s="4"/>
      <c r="RKS94" s="4"/>
      <c r="RKT94" s="4"/>
      <c r="RKU94" s="4"/>
      <c r="RKV94" s="4"/>
      <c r="RKW94" s="4"/>
      <c r="RKX94" s="4"/>
      <c r="RKY94" s="4"/>
      <c r="RKZ94" s="4"/>
      <c r="RLA94" s="4"/>
      <c r="RLB94" s="4"/>
      <c r="RLC94" s="4"/>
      <c r="RLD94" s="4"/>
      <c r="RLE94" s="4"/>
      <c r="RLF94" s="4"/>
      <c r="RLG94" s="4"/>
      <c r="RLH94" s="4"/>
      <c r="RLI94" s="4"/>
      <c r="RLJ94" s="4"/>
      <c r="RLK94" s="4"/>
      <c r="RLL94" s="4"/>
      <c r="RLM94" s="4"/>
      <c r="RLN94" s="4"/>
      <c r="RLO94" s="4"/>
      <c r="RLP94" s="4"/>
      <c r="RLQ94" s="4"/>
      <c r="RLR94" s="4"/>
      <c r="RLS94" s="4"/>
      <c r="RLT94" s="4"/>
      <c r="RLU94" s="4"/>
      <c r="RLV94" s="4"/>
      <c r="RLW94" s="4"/>
      <c r="RLX94" s="4"/>
      <c r="RLY94" s="4"/>
      <c r="RLZ94" s="4"/>
      <c r="RMA94" s="4"/>
      <c r="RMB94" s="4"/>
      <c r="RMC94" s="4"/>
      <c r="RMD94" s="4"/>
      <c r="RME94" s="4"/>
      <c r="RMF94" s="4"/>
      <c r="RMG94" s="4"/>
      <c r="RMH94" s="4"/>
      <c r="RMI94" s="4"/>
      <c r="RMJ94" s="4"/>
      <c r="RMK94" s="4"/>
      <c r="RML94" s="4"/>
      <c r="RMM94" s="4"/>
      <c r="RMN94" s="4"/>
      <c r="RMO94" s="4"/>
      <c r="RMP94" s="4"/>
      <c r="RMQ94" s="4"/>
      <c r="RMR94" s="4"/>
      <c r="RMS94" s="4"/>
      <c r="RMT94" s="4"/>
      <c r="RMU94" s="4"/>
      <c r="RMV94" s="4"/>
      <c r="RMW94" s="4"/>
      <c r="RMX94" s="4"/>
      <c r="RMY94" s="4"/>
      <c r="RMZ94" s="4"/>
      <c r="RNA94" s="4"/>
      <c r="RNB94" s="4"/>
      <c r="RNC94" s="4"/>
      <c r="RND94" s="4"/>
      <c r="RNE94" s="4"/>
      <c r="RNF94" s="4"/>
      <c r="RNG94" s="4"/>
      <c r="RNH94" s="4"/>
      <c r="RNI94" s="4"/>
      <c r="RNJ94" s="4"/>
      <c r="RNK94" s="4"/>
      <c r="RNL94" s="4"/>
      <c r="RNM94" s="4"/>
      <c r="RNN94" s="4"/>
      <c r="RNO94" s="4"/>
      <c r="RNP94" s="4"/>
      <c r="RNQ94" s="4"/>
      <c r="RNR94" s="4"/>
      <c r="RNS94" s="4"/>
      <c r="RNT94" s="4"/>
      <c r="RNU94" s="4"/>
      <c r="RNV94" s="4"/>
      <c r="RNW94" s="4"/>
      <c r="RNX94" s="4"/>
      <c r="RNY94" s="4"/>
      <c r="RNZ94" s="4"/>
      <c r="ROA94" s="4"/>
      <c r="ROB94" s="4"/>
      <c r="ROC94" s="4"/>
      <c r="ROD94" s="4"/>
      <c r="ROE94" s="4"/>
      <c r="ROF94" s="4"/>
      <c r="ROG94" s="4"/>
      <c r="ROH94" s="4"/>
      <c r="ROI94" s="4"/>
      <c r="ROJ94" s="4"/>
      <c r="ROK94" s="4"/>
      <c r="ROL94" s="4"/>
      <c r="ROM94" s="4"/>
      <c r="RON94" s="4"/>
      <c r="ROO94" s="4"/>
      <c r="ROP94" s="4"/>
      <c r="ROQ94" s="4"/>
      <c r="ROR94" s="4"/>
      <c r="ROS94" s="4"/>
      <c r="ROT94" s="4"/>
      <c r="ROU94" s="4"/>
      <c r="ROV94" s="4"/>
      <c r="ROW94" s="4"/>
      <c r="ROX94" s="4"/>
      <c r="ROY94" s="4"/>
      <c r="ROZ94" s="4"/>
      <c r="RPA94" s="4"/>
      <c r="RPB94" s="4"/>
      <c r="RPC94" s="4"/>
      <c r="RPD94" s="4"/>
      <c r="RPE94" s="4"/>
      <c r="RPF94" s="4"/>
      <c r="RPG94" s="4"/>
      <c r="RPH94" s="4"/>
      <c r="RPI94" s="4"/>
      <c r="RPJ94" s="4"/>
      <c r="RPK94" s="4"/>
      <c r="RPL94" s="4"/>
      <c r="RPM94" s="4"/>
      <c r="RPN94" s="4"/>
      <c r="RPO94" s="4"/>
      <c r="RPP94" s="4"/>
      <c r="RPQ94" s="4"/>
      <c r="RPR94" s="4"/>
      <c r="RPS94" s="4"/>
      <c r="RPT94" s="4"/>
      <c r="RPU94" s="4"/>
      <c r="RPV94" s="4"/>
      <c r="RPW94" s="4"/>
      <c r="RPX94" s="4"/>
      <c r="RPY94" s="4"/>
      <c r="RPZ94" s="4"/>
      <c r="RQA94" s="4"/>
      <c r="RQB94" s="4"/>
      <c r="RQC94" s="4"/>
      <c r="RQD94" s="4"/>
      <c r="RQE94" s="4"/>
      <c r="RQF94" s="4"/>
      <c r="RQG94" s="4"/>
      <c r="RQH94" s="4"/>
      <c r="RQI94" s="4"/>
      <c r="RQJ94" s="4"/>
      <c r="RQK94" s="4"/>
      <c r="RQL94" s="4"/>
      <c r="RQM94" s="4"/>
      <c r="RQN94" s="4"/>
      <c r="RQO94" s="4"/>
      <c r="RQP94" s="4"/>
      <c r="RQQ94" s="4"/>
      <c r="RQR94" s="4"/>
      <c r="RQS94" s="4"/>
      <c r="RQT94" s="4"/>
      <c r="RQU94" s="4"/>
      <c r="RQV94" s="4"/>
      <c r="RQW94" s="4"/>
      <c r="RQX94" s="4"/>
      <c r="RQY94" s="4"/>
      <c r="RQZ94" s="4"/>
      <c r="RRA94" s="4"/>
      <c r="RRB94" s="4"/>
      <c r="RRC94" s="4"/>
      <c r="RRD94" s="4"/>
      <c r="RRE94" s="4"/>
      <c r="RRF94" s="4"/>
      <c r="RRG94" s="4"/>
      <c r="RRH94" s="4"/>
      <c r="RRI94" s="4"/>
      <c r="RRJ94" s="4"/>
      <c r="RRK94" s="4"/>
      <c r="RRL94" s="4"/>
      <c r="RRM94" s="4"/>
      <c r="RRN94" s="4"/>
      <c r="RRO94" s="4"/>
      <c r="RRP94" s="4"/>
      <c r="RRQ94" s="4"/>
      <c r="RRR94" s="4"/>
      <c r="RRS94" s="4"/>
      <c r="RRT94" s="4"/>
      <c r="RRU94" s="4"/>
      <c r="RRV94" s="4"/>
      <c r="RRW94" s="4"/>
      <c r="RRX94" s="4"/>
      <c r="RRY94" s="4"/>
      <c r="RRZ94" s="4"/>
      <c r="RSA94" s="4"/>
      <c r="RSB94" s="4"/>
      <c r="RSC94" s="4"/>
      <c r="RSD94" s="4"/>
      <c r="RSE94" s="4"/>
      <c r="RSF94" s="4"/>
      <c r="RSG94" s="4"/>
      <c r="RSH94" s="4"/>
      <c r="RSI94" s="4"/>
      <c r="RSJ94" s="4"/>
      <c r="RSK94" s="4"/>
      <c r="RSL94" s="4"/>
      <c r="RSM94" s="4"/>
      <c r="RSN94" s="4"/>
      <c r="RSO94" s="4"/>
      <c r="RSP94" s="4"/>
      <c r="RSQ94" s="4"/>
      <c r="RSR94" s="4"/>
      <c r="RSS94" s="4"/>
      <c r="RST94" s="4"/>
      <c r="RSU94" s="4"/>
      <c r="RSV94" s="4"/>
      <c r="RSW94" s="4"/>
      <c r="RSX94" s="4"/>
      <c r="RSY94" s="4"/>
      <c r="RSZ94" s="4"/>
      <c r="RTA94" s="4"/>
      <c r="RTB94" s="4"/>
      <c r="RTC94" s="4"/>
      <c r="RTD94" s="4"/>
      <c r="RTE94" s="4"/>
      <c r="RTF94" s="4"/>
      <c r="RTG94" s="4"/>
      <c r="RTH94" s="4"/>
      <c r="RTI94" s="4"/>
      <c r="RTJ94" s="4"/>
      <c r="RTK94" s="4"/>
      <c r="RTL94" s="4"/>
      <c r="RTM94" s="4"/>
      <c r="RTN94" s="4"/>
      <c r="RTO94" s="4"/>
      <c r="RTP94" s="4"/>
      <c r="RTQ94" s="4"/>
      <c r="RTR94" s="4"/>
      <c r="RTS94" s="4"/>
      <c r="RTT94" s="4"/>
      <c r="RTU94" s="4"/>
      <c r="RTV94" s="4"/>
      <c r="RTW94" s="4"/>
      <c r="RTX94" s="4"/>
      <c r="RTY94" s="4"/>
      <c r="RTZ94" s="4"/>
      <c r="RUA94" s="4"/>
      <c r="RUB94" s="4"/>
      <c r="RUC94" s="4"/>
      <c r="RUD94" s="4"/>
      <c r="RUE94" s="4"/>
      <c r="RUF94" s="4"/>
      <c r="RUG94" s="4"/>
      <c r="RUH94" s="4"/>
      <c r="RUI94" s="4"/>
      <c r="RUJ94" s="4"/>
      <c r="RUK94" s="4"/>
      <c r="RUL94" s="4"/>
      <c r="RUM94" s="4"/>
      <c r="RUN94" s="4"/>
      <c r="RUO94" s="4"/>
      <c r="RUP94" s="4"/>
      <c r="RUQ94" s="4"/>
      <c r="RUR94" s="4"/>
      <c r="RUS94" s="4"/>
      <c r="RUT94" s="4"/>
      <c r="RUU94" s="4"/>
      <c r="RUV94" s="4"/>
      <c r="RUW94" s="4"/>
      <c r="RUX94" s="4"/>
      <c r="RUY94" s="4"/>
      <c r="RUZ94" s="4"/>
      <c r="RVA94" s="4"/>
      <c r="RVB94" s="4"/>
      <c r="RVC94" s="4"/>
      <c r="RVD94" s="4"/>
      <c r="RVE94" s="4"/>
      <c r="RVF94" s="4"/>
      <c r="RVG94" s="4"/>
      <c r="RVH94" s="4"/>
      <c r="RVI94" s="4"/>
      <c r="RVJ94" s="4"/>
      <c r="RVK94" s="4"/>
      <c r="RVL94" s="4"/>
      <c r="RVM94" s="4"/>
      <c r="RVN94" s="4"/>
      <c r="RVO94" s="4"/>
      <c r="RVP94" s="4"/>
      <c r="RVQ94" s="4"/>
      <c r="RVR94" s="4"/>
      <c r="RVS94" s="4"/>
      <c r="RVT94" s="4"/>
      <c r="RVU94" s="4"/>
      <c r="RVV94" s="4"/>
      <c r="RVW94" s="4"/>
      <c r="RVX94" s="4"/>
      <c r="RVY94" s="4"/>
      <c r="RVZ94" s="4"/>
      <c r="RWA94" s="4"/>
      <c r="RWB94" s="4"/>
      <c r="RWC94" s="4"/>
      <c r="RWD94" s="4"/>
      <c r="RWE94" s="4"/>
      <c r="RWF94" s="4"/>
      <c r="RWG94" s="4"/>
      <c r="RWH94" s="4"/>
      <c r="RWI94" s="4"/>
      <c r="RWJ94" s="4"/>
      <c r="RWK94" s="4"/>
      <c r="RWL94" s="4"/>
      <c r="RWM94" s="4"/>
      <c r="RWN94" s="4"/>
      <c r="RWO94" s="4"/>
      <c r="RWP94" s="4"/>
      <c r="RWQ94" s="4"/>
      <c r="RWR94" s="4"/>
      <c r="RWS94" s="4"/>
      <c r="RWT94" s="4"/>
      <c r="RWU94" s="4"/>
      <c r="RWV94" s="4"/>
      <c r="RWW94" s="4"/>
      <c r="RWX94" s="4"/>
      <c r="RWY94" s="4"/>
      <c r="RWZ94" s="4"/>
      <c r="RXA94" s="4"/>
      <c r="RXB94" s="4"/>
      <c r="RXC94" s="4"/>
      <c r="RXD94" s="4"/>
      <c r="RXE94" s="4"/>
      <c r="RXF94" s="4"/>
      <c r="RXG94" s="4"/>
      <c r="RXH94" s="4"/>
      <c r="RXI94" s="4"/>
      <c r="RXJ94" s="4"/>
      <c r="RXK94" s="4"/>
      <c r="RXL94" s="4"/>
      <c r="RXM94" s="4"/>
      <c r="RXN94" s="4"/>
      <c r="RXO94" s="4"/>
      <c r="RXP94" s="4"/>
      <c r="RXQ94" s="4"/>
      <c r="RXR94" s="4"/>
      <c r="RXS94" s="4"/>
      <c r="RXT94" s="4"/>
      <c r="RXU94" s="4"/>
      <c r="RXV94" s="4"/>
      <c r="RXW94" s="4"/>
      <c r="RXX94" s="4"/>
      <c r="RXY94" s="4"/>
      <c r="RXZ94" s="4"/>
      <c r="RYA94" s="4"/>
      <c r="RYB94" s="4"/>
      <c r="RYC94" s="4"/>
      <c r="RYD94" s="4"/>
      <c r="RYE94" s="4"/>
      <c r="RYF94" s="4"/>
      <c r="RYG94" s="4"/>
      <c r="RYH94" s="4"/>
      <c r="RYI94" s="4"/>
      <c r="RYJ94" s="4"/>
      <c r="RYK94" s="4"/>
      <c r="RYL94" s="4"/>
      <c r="RYM94" s="4"/>
      <c r="RYN94" s="4"/>
      <c r="RYO94" s="4"/>
      <c r="RYP94" s="4"/>
      <c r="RYQ94" s="4"/>
      <c r="RYR94" s="4"/>
      <c r="RYS94" s="4"/>
      <c r="RYT94" s="4"/>
      <c r="RYU94" s="4"/>
      <c r="RYV94" s="4"/>
      <c r="RYW94" s="4"/>
      <c r="RYX94" s="4"/>
      <c r="RYY94" s="4"/>
      <c r="RYZ94" s="4"/>
      <c r="RZA94" s="4"/>
      <c r="RZB94" s="4"/>
      <c r="RZC94" s="4"/>
      <c r="RZD94" s="4"/>
      <c r="RZE94" s="4"/>
      <c r="RZF94" s="4"/>
      <c r="RZG94" s="4"/>
      <c r="RZH94" s="4"/>
      <c r="RZI94" s="4"/>
      <c r="RZJ94" s="4"/>
      <c r="RZK94" s="4"/>
      <c r="RZL94" s="4"/>
      <c r="RZM94" s="4"/>
      <c r="RZN94" s="4"/>
      <c r="RZO94" s="4"/>
      <c r="RZP94" s="4"/>
      <c r="RZQ94" s="4"/>
      <c r="RZR94" s="4"/>
      <c r="RZS94" s="4"/>
      <c r="RZT94" s="4"/>
      <c r="RZU94" s="4"/>
      <c r="RZV94" s="4"/>
      <c r="RZW94" s="4"/>
      <c r="RZX94" s="4"/>
      <c r="RZY94" s="4"/>
      <c r="RZZ94" s="4"/>
      <c r="SAA94" s="4"/>
      <c r="SAB94" s="4"/>
      <c r="SAC94" s="4"/>
      <c r="SAD94" s="4"/>
      <c r="SAE94" s="4"/>
      <c r="SAF94" s="4"/>
      <c r="SAG94" s="4"/>
      <c r="SAH94" s="4"/>
      <c r="SAI94" s="4"/>
      <c r="SAJ94" s="4"/>
      <c r="SAK94" s="4"/>
      <c r="SAL94" s="4"/>
      <c r="SAM94" s="4"/>
      <c r="SAN94" s="4"/>
      <c r="SAO94" s="4"/>
      <c r="SAP94" s="4"/>
      <c r="SAQ94" s="4"/>
      <c r="SAR94" s="4"/>
      <c r="SAS94" s="4"/>
      <c r="SAT94" s="4"/>
      <c r="SAU94" s="4"/>
      <c r="SAV94" s="4"/>
      <c r="SAW94" s="4"/>
      <c r="SAX94" s="4"/>
      <c r="SAY94" s="4"/>
      <c r="SAZ94" s="4"/>
      <c r="SBA94" s="4"/>
      <c r="SBB94" s="4"/>
      <c r="SBC94" s="4"/>
      <c r="SBD94" s="4"/>
      <c r="SBE94" s="4"/>
      <c r="SBF94" s="4"/>
      <c r="SBG94" s="4"/>
      <c r="SBH94" s="4"/>
      <c r="SBI94" s="4"/>
      <c r="SBJ94" s="4"/>
      <c r="SBK94" s="4"/>
      <c r="SBL94" s="4"/>
      <c r="SBM94" s="4"/>
      <c r="SBN94" s="4"/>
      <c r="SBO94" s="4"/>
      <c r="SBP94" s="4"/>
      <c r="SBQ94" s="4"/>
      <c r="SBR94" s="4"/>
      <c r="SBS94" s="4"/>
      <c r="SBT94" s="4"/>
      <c r="SBU94" s="4"/>
      <c r="SBV94" s="4"/>
      <c r="SBW94" s="4"/>
      <c r="SBX94" s="4"/>
      <c r="SBY94" s="4"/>
      <c r="SBZ94" s="4"/>
      <c r="SCA94" s="4"/>
      <c r="SCB94" s="4"/>
      <c r="SCC94" s="4"/>
      <c r="SCD94" s="4"/>
      <c r="SCE94" s="4"/>
      <c r="SCF94" s="4"/>
      <c r="SCG94" s="4"/>
      <c r="SCH94" s="4"/>
      <c r="SCI94" s="4"/>
      <c r="SCJ94" s="4"/>
      <c r="SCK94" s="4"/>
      <c r="SCL94" s="4"/>
      <c r="SCM94" s="4"/>
      <c r="SCN94" s="4"/>
      <c r="SCO94" s="4"/>
      <c r="SCP94" s="4"/>
      <c r="SCQ94" s="4"/>
      <c r="SCR94" s="4"/>
      <c r="SCS94" s="4"/>
      <c r="SCT94" s="4"/>
      <c r="SCU94" s="4"/>
      <c r="SCV94" s="4"/>
      <c r="SCW94" s="4"/>
      <c r="SCX94" s="4"/>
      <c r="SCY94" s="4"/>
      <c r="SCZ94" s="4"/>
      <c r="SDA94" s="4"/>
      <c r="SDB94" s="4"/>
      <c r="SDC94" s="4"/>
      <c r="SDD94" s="4"/>
      <c r="SDE94" s="4"/>
      <c r="SDF94" s="4"/>
      <c r="SDG94" s="4"/>
      <c r="SDH94" s="4"/>
      <c r="SDI94" s="4"/>
      <c r="SDJ94" s="4"/>
      <c r="SDK94" s="4"/>
      <c r="SDL94" s="4"/>
      <c r="SDM94" s="4"/>
      <c r="SDN94" s="4"/>
      <c r="SDO94" s="4"/>
      <c r="SDP94" s="4"/>
      <c r="SDQ94" s="4"/>
      <c r="SDR94" s="4"/>
      <c r="SDS94" s="4"/>
      <c r="SDT94" s="4"/>
      <c r="SDU94" s="4"/>
      <c r="SDV94" s="4"/>
      <c r="SDW94" s="4"/>
      <c r="SDX94" s="4"/>
      <c r="SDY94" s="4"/>
      <c r="SDZ94" s="4"/>
      <c r="SEA94" s="4"/>
      <c r="SEB94" s="4"/>
      <c r="SEC94" s="4"/>
      <c r="SED94" s="4"/>
      <c r="SEE94" s="4"/>
      <c r="SEF94" s="4"/>
      <c r="SEG94" s="4"/>
      <c r="SEH94" s="4"/>
      <c r="SEI94" s="4"/>
      <c r="SEJ94" s="4"/>
      <c r="SEK94" s="4"/>
      <c r="SEL94" s="4"/>
      <c r="SEM94" s="4"/>
      <c r="SEN94" s="4"/>
      <c r="SEO94" s="4"/>
      <c r="SEP94" s="4"/>
      <c r="SEQ94" s="4"/>
      <c r="SER94" s="4"/>
      <c r="SES94" s="4"/>
      <c r="SET94" s="4"/>
      <c r="SEU94" s="4"/>
      <c r="SEV94" s="4"/>
      <c r="SEW94" s="4"/>
      <c r="SEX94" s="4"/>
      <c r="SEY94" s="4"/>
      <c r="SEZ94" s="4"/>
      <c r="SFA94" s="4"/>
      <c r="SFB94" s="4"/>
      <c r="SFC94" s="4"/>
      <c r="SFD94" s="4"/>
      <c r="SFE94" s="4"/>
      <c r="SFF94" s="4"/>
      <c r="SFG94" s="4"/>
      <c r="SFH94" s="4"/>
      <c r="SFI94" s="4"/>
      <c r="SFJ94" s="4"/>
      <c r="SFK94" s="4"/>
      <c r="SFL94" s="4"/>
      <c r="SFM94" s="4"/>
      <c r="SFN94" s="4"/>
      <c r="SFO94" s="4"/>
      <c r="SFP94" s="4"/>
      <c r="SFQ94" s="4"/>
      <c r="SFR94" s="4"/>
      <c r="SFS94" s="4"/>
      <c r="SFT94" s="4"/>
      <c r="SFU94" s="4"/>
      <c r="SFV94" s="4"/>
      <c r="SFW94" s="4"/>
      <c r="SFX94" s="4"/>
      <c r="SFY94" s="4"/>
      <c r="SFZ94" s="4"/>
      <c r="SGA94" s="4"/>
      <c r="SGB94" s="4"/>
      <c r="SGC94" s="4"/>
      <c r="SGD94" s="4"/>
      <c r="SGE94" s="4"/>
      <c r="SGF94" s="4"/>
      <c r="SGG94" s="4"/>
      <c r="SGH94" s="4"/>
      <c r="SGI94" s="4"/>
      <c r="SGJ94" s="4"/>
      <c r="SGK94" s="4"/>
      <c r="SGL94" s="4"/>
      <c r="SGM94" s="4"/>
      <c r="SGN94" s="4"/>
      <c r="SGO94" s="4"/>
      <c r="SGP94" s="4"/>
      <c r="SGQ94" s="4"/>
      <c r="SGR94" s="4"/>
      <c r="SGS94" s="4"/>
      <c r="SGT94" s="4"/>
      <c r="SGU94" s="4"/>
      <c r="SGV94" s="4"/>
      <c r="SGW94" s="4"/>
      <c r="SGX94" s="4"/>
      <c r="SGY94" s="4"/>
      <c r="SGZ94" s="4"/>
      <c r="SHA94" s="4"/>
      <c r="SHB94" s="4"/>
      <c r="SHC94" s="4"/>
      <c r="SHD94" s="4"/>
      <c r="SHE94" s="4"/>
      <c r="SHF94" s="4"/>
      <c r="SHG94" s="4"/>
      <c r="SHH94" s="4"/>
      <c r="SHI94" s="4"/>
      <c r="SHJ94" s="4"/>
      <c r="SHK94" s="4"/>
      <c r="SHL94" s="4"/>
      <c r="SHM94" s="4"/>
      <c r="SHN94" s="4"/>
      <c r="SHO94" s="4"/>
      <c r="SHP94" s="4"/>
      <c r="SHQ94" s="4"/>
      <c r="SHR94" s="4"/>
      <c r="SHS94" s="4"/>
      <c r="SHT94" s="4"/>
      <c r="SHU94" s="4"/>
      <c r="SHV94" s="4"/>
      <c r="SHW94" s="4"/>
      <c r="SHX94" s="4"/>
      <c r="SHY94" s="4"/>
      <c r="SHZ94" s="4"/>
      <c r="SIA94" s="4"/>
      <c r="SIB94" s="4"/>
      <c r="SIC94" s="4"/>
      <c r="SID94" s="4"/>
      <c r="SIE94" s="4"/>
      <c r="SIF94" s="4"/>
      <c r="SIG94" s="4"/>
      <c r="SIH94" s="4"/>
      <c r="SII94" s="4"/>
      <c r="SIJ94" s="4"/>
      <c r="SIK94" s="4"/>
      <c r="SIL94" s="4"/>
      <c r="SIM94" s="4"/>
      <c r="SIN94" s="4"/>
      <c r="SIO94" s="4"/>
      <c r="SIP94" s="4"/>
      <c r="SIQ94" s="4"/>
      <c r="SIR94" s="4"/>
      <c r="SIS94" s="4"/>
      <c r="SIT94" s="4"/>
      <c r="SIU94" s="4"/>
      <c r="SIV94" s="4"/>
      <c r="SIW94" s="4"/>
      <c r="SIX94" s="4"/>
      <c r="SIY94" s="4"/>
      <c r="SIZ94" s="4"/>
      <c r="SJA94" s="4"/>
      <c r="SJB94" s="4"/>
      <c r="SJC94" s="4"/>
      <c r="SJD94" s="4"/>
      <c r="SJE94" s="4"/>
      <c r="SJF94" s="4"/>
      <c r="SJG94" s="4"/>
      <c r="SJH94" s="4"/>
      <c r="SJI94" s="4"/>
      <c r="SJJ94" s="4"/>
      <c r="SJK94" s="4"/>
      <c r="SJL94" s="4"/>
      <c r="SJM94" s="4"/>
      <c r="SJN94" s="4"/>
      <c r="SJO94" s="4"/>
      <c r="SJP94" s="4"/>
      <c r="SJQ94" s="4"/>
      <c r="SJR94" s="4"/>
      <c r="SJS94" s="4"/>
      <c r="SJT94" s="4"/>
      <c r="SJU94" s="4"/>
      <c r="SJV94" s="4"/>
      <c r="SJW94" s="4"/>
      <c r="SJX94" s="4"/>
      <c r="SJY94" s="4"/>
      <c r="SJZ94" s="4"/>
      <c r="SKA94" s="4"/>
      <c r="SKB94" s="4"/>
      <c r="SKC94" s="4"/>
      <c r="SKD94" s="4"/>
      <c r="SKE94" s="4"/>
      <c r="SKF94" s="4"/>
      <c r="SKG94" s="4"/>
      <c r="SKH94" s="4"/>
      <c r="SKI94" s="4"/>
      <c r="SKJ94" s="4"/>
      <c r="SKK94" s="4"/>
      <c r="SKL94" s="4"/>
      <c r="SKM94" s="4"/>
      <c r="SKN94" s="4"/>
      <c r="SKO94" s="4"/>
      <c r="SKP94" s="4"/>
      <c r="SKQ94" s="4"/>
      <c r="SKR94" s="4"/>
      <c r="SKS94" s="4"/>
      <c r="SKT94" s="4"/>
      <c r="SKU94" s="4"/>
      <c r="SKV94" s="4"/>
      <c r="SKW94" s="4"/>
      <c r="SKX94" s="4"/>
      <c r="SKY94" s="4"/>
      <c r="SKZ94" s="4"/>
      <c r="SLA94" s="4"/>
      <c r="SLB94" s="4"/>
      <c r="SLC94" s="4"/>
      <c r="SLD94" s="4"/>
      <c r="SLE94" s="4"/>
      <c r="SLF94" s="4"/>
      <c r="SLG94" s="4"/>
      <c r="SLH94" s="4"/>
      <c r="SLI94" s="4"/>
      <c r="SLJ94" s="4"/>
      <c r="SLK94" s="4"/>
      <c r="SLL94" s="4"/>
      <c r="SLM94" s="4"/>
      <c r="SLN94" s="4"/>
      <c r="SLO94" s="4"/>
      <c r="SLP94" s="4"/>
      <c r="SLQ94" s="4"/>
      <c r="SLR94" s="4"/>
      <c r="SLS94" s="4"/>
      <c r="SLT94" s="4"/>
      <c r="SLU94" s="4"/>
      <c r="SLV94" s="4"/>
      <c r="SLW94" s="4"/>
      <c r="SLX94" s="4"/>
      <c r="SLY94" s="4"/>
      <c r="SLZ94" s="4"/>
      <c r="SMA94" s="4"/>
      <c r="SMB94" s="4"/>
      <c r="SMC94" s="4"/>
      <c r="SMD94" s="4"/>
      <c r="SME94" s="4"/>
      <c r="SMF94" s="4"/>
      <c r="SMG94" s="4"/>
      <c r="SMH94" s="4"/>
      <c r="SMI94" s="4"/>
      <c r="SMJ94" s="4"/>
      <c r="SMK94" s="4"/>
      <c r="SML94" s="4"/>
      <c r="SMM94" s="4"/>
      <c r="SMN94" s="4"/>
      <c r="SMO94" s="4"/>
      <c r="SMP94" s="4"/>
      <c r="SMQ94" s="4"/>
      <c r="SMR94" s="4"/>
      <c r="SMS94" s="4"/>
      <c r="SMT94" s="4"/>
      <c r="SMU94" s="4"/>
      <c r="SMV94" s="4"/>
      <c r="SMW94" s="4"/>
      <c r="SMX94" s="4"/>
      <c r="SMY94" s="4"/>
      <c r="SMZ94" s="4"/>
      <c r="SNA94" s="4"/>
      <c r="SNB94" s="4"/>
      <c r="SNC94" s="4"/>
      <c r="SND94" s="4"/>
      <c r="SNE94" s="4"/>
      <c r="SNF94" s="4"/>
      <c r="SNG94" s="4"/>
      <c r="SNH94" s="4"/>
      <c r="SNI94" s="4"/>
      <c r="SNJ94" s="4"/>
      <c r="SNK94" s="4"/>
      <c r="SNL94" s="4"/>
      <c r="SNM94" s="4"/>
      <c r="SNN94" s="4"/>
      <c r="SNO94" s="4"/>
      <c r="SNP94" s="4"/>
      <c r="SNQ94" s="4"/>
      <c r="SNR94" s="4"/>
      <c r="SNS94" s="4"/>
      <c r="SNT94" s="4"/>
      <c r="SNU94" s="4"/>
      <c r="SNV94" s="4"/>
      <c r="SNW94" s="4"/>
      <c r="SNX94" s="4"/>
      <c r="SNY94" s="4"/>
      <c r="SNZ94" s="4"/>
      <c r="SOA94" s="4"/>
      <c r="SOB94" s="4"/>
      <c r="SOC94" s="4"/>
      <c r="SOD94" s="4"/>
      <c r="SOE94" s="4"/>
      <c r="SOF94" s="4"/>
      <c r="SOG94" s="4"/>
      <c r="SOH94" s="4"/>
      <c r="SOI94" s="4"/>
      <c r="SOJ94" s="4"/>
      <c r="SOK94" s="4"/>
      <c r="SOL94" s="4"/>
      <c r="SOM94" s="4"/>
      <c r="SON94" s="4"/>
      <c r="SOO94" s="4"/>
      <c r="SOP94" s="4"/>
      <c r="SOQ94" s="4"/>
      <c r="SOR94" s="4"/>
      <c r="SOS94" s="4"/>
      <c r="SOT94" s="4"/>
      <c r="SOU94" s="4"/>
      <c r="SOV94" s="4"/>
      <c r="SOW94" s="4"/>
      <c r="SOX94" s="4"/>
      <c r="SOY94" s="4"/>
      <c r="SOZ94" s="4"/>
      <c r="SPA94" s="4"/>
      <c r="SPB94" s="4"/>
      <c r="SPC94" s="4"/>
      <c r="SPD94" s="4"/>
      <c r="SPE94" s="4"/>
      <c r="SPF94" s="4"/>
      <c r="SPG94" s="4"/>
      <c r="SPH94" s="4"/>
      <c r="SPI94" s="4"/>
      <c r="SPJ94" s="4"/>
      <c r="SPK94" s="4"/>
      <c r="SPL94" s="4"/>
      <c r="SPM94" s="4"/>
      <c r="SPN94" s="4"/>
      <c r="SPO94" s="4"/>
      <c r="SPP94" s="4"/>
      <c r="SPQ94" s="4"/>
      <c r="SPR94" s="4"/>
      <c r="SPS94" s="4"/>
      <c r="SPT94" s="4"/>
      <c r="SPU94" s="4"/>
      <c r="SPV94" s="4"/>
      <c r="SPW94" s="4"/>
      <c r="SPX94" s="4"/>
      <c r="SPY94" s="4"/>
      <c r="SPZ94" s="4"/>
      <c r="SQA94" s="4"/>
      <c r="SQB94" s="4"/>
      <c r="SQC94" s="4"/>
      <c r="SQD94" s="4"/>
      <c r="SQE94" s="4"/>
      <c r="SQF94" s="4"/>
      <c r="SQG94" s="4"/>
      <c r="SQH94" s="4"/>
      <c r="SQI94" s="4"/>
      <c r="SQJ94" s="4"/>
      <c r="SQK94" s="4"/>
      <c r="SQL94" s="4"/>
      <c r="SQM94" s="4"/>
      <c r="SQN94" s="4"/>
      <c r="SQO94" s="4"/>
      <c r="SQP94" s="4"/>
      <c r="SQQ94" s="4"/>
      <c r="SQR94" s="4"/>
      <c r="SQS94" s="4"/>
      <c r="SQT94" s="4"/>
      <c r="SQU94" s="4"/>
      <c r="SQV94" s="4"/>
      <c r="SQW94" s="4"/>
      <c r="SQX94" s="4"/>
      <c r="SQY94" s="4"/>
      <c r="SQZ94" s="4"/>
      <c r="SRA94" s="4"/>
      <c r="SRB94" s="4"/>
      <c r="SRC94" s="4"/>
      <c r="SRD94" s="4"/>
      <c r="SRE94" s="4"/>
      <c r="SRF94" s="4"/>
      <c r="SRG94" s="4"/>
      <c r="SRH94" s="4"/>
      <c r="SRI94" s="4"/>
      <c r="SRJ94" s="4"/>
      <c r="SRK94" s="4"/>
      <c r="SRL94" s="4"/>
      <c r="SRM94" s="4"/>
      <c r="SRN94" s="4"/>
      <c r="SRO94" s="4"/>
      <c r="SRP94" s="4"/>
      <c r="SRQ94" s="4"/>
      <c r="SRR94" s="4"/>
      <c r="SRS94" s="4"/>
      <c r="SRT94" s="4"/>
      <c r="SRU94" s="4"/>
      <c r="SRV94" s="4"/>
      <c r="SRW94" s="4"/>
      <c r="SRX94" s="4"/>
      <c r="SRY94" s="4"/>
      <c r="SRZ94" s="4"/>
      <c r="SSA94" s="4"/>
      <c r="SSB94" s="4"/>
      <c r="SSC94" s="4"/>
      <c r="SSD94" s="4"/>
      <c r="SSE94" s="4"/>
      <c r="SSF94" s="4"/>
      <c r="SSG94" s="4"/>
      <c r="SSH94" s="4"/>
      <c r="SSI94" s="4"/>
      <c r="SSJ94" s="4"/>
      <c r="SSK94" s="4"/>
      <c r="SSL94" s="4"/>
      <c r="SSM94" s="4"/>
      <c r="SSN94" s="4"/>
      <c r="SSO94" s="4"/>
      <c r="SSP94" s="4"/>
      <c r="SSQ94" s="4"/>
      <c r="SSR94" s="4"/>
      <c r="SSS94" s="4"/>
      <c r="SST94" s="4"/>
      <c r="SSU94" s="4"/>
      <c r="SSV94" s="4"/>
      <c r="SSW94" s="4"/>
      <c r="SSX94" s="4"/>
      <c r="SSY94" s="4"/>
      <c r="SSZ94" s="4"/>
      <c r="STA94" s="4"/>
      <c r="STB94" s="4"/>
      <c r="STC94" s="4"/>
      <c r="STD94" s="4"/>
      <c r="STE94" s="4"/>
      <c r="STF94" s="4"/>
      <c r="STG94" s="4"/>
      <c r="STH94" s="4"/>
      <c r="STI94" s="4"/>
      <c r="STJ94" s="4"/>
      <c r="STK94" s="4"/>
      <c r="STL94" s="4"/>
      <c r="STM94" s="4"/>
      <c r="STN94" s="4"/>
      <c r="STO94" s="4"/>
      <c r="STP94" s="4"/>
      <c r="STQ94" s="4"/>
      <c r="STR94" s="4"/>
      <c r="STS94" s="4"/>
      <c r="STT94" s="4"/>
      <c r="STU94" s="4"/>
      <c r="STV94" s="4"/>
      <c r="STW94" s="4"/>
      <c r="STX94" s="4"/>
      <c r="STY94" s="4"/>
      <c r="STZ94" s="4"/>
      <c r="SUA94" s="4"/>
      <c r="SUB94" s="4"/>
      <c r="SUC94" s="4"/>
      <c r="SUD94" s="4"/>
      <c r="SUE94" s="4"/>
      <c r="SUF94" s="4"/>
      <c r="SUG94" s="4"/>
      <c r="SUH94" s="4"/>
      <c r="SUI94" s="4"/>
      <c r="SUJ94" s="4"/>
      <c r="SUK94" s="4"/>
      <c r="SUL94" s="4"/>
      <c r="SUM94" s="4"/>
      <c r="SUN94" s="4"/>
      <c r="SUO94" s="4"/>
      <c r="SUP94" s="4"/>
      <c r="SUQ94" s="4"/>
      <c r="SUR94" s="4"/>
      <c r="SUS94" s="4"/>
      <c r="SUT94" s="4"/>
      <c r="SUU94" s="4"/>
      <c r="SUV94" s="4"/>
      <c r="SUW94" s="4"/>
      <c r="SUX94" s="4"/>
      <c r="SUY94" s="4"/>
      <c r="SUZ94" s="4"/>
      <c r="SVA94" s="4"/>
      <c r="SVB94" s="4"/>
      <c r="SVC94" s="4"/>
      <c r="SVD94" s="4"/>
      <c r="SVE94" s="4"/>
      <c r="SVF94" s="4"/>
      <c r="SVG94" s="4"/>
      <c r="SVH94" s="4"/>
      <c r="SVI94" s="4"/>
      <c r="SVJ94" s="4"/>
      <c r="SVK94" s="4"/>
      <c r="SVL94" s="4"/>
      <c r="SVM94" s="4"/>
      <c r="SVN94" s="4"/>
      <c r="SVO94" s="4"/>
      <c r="SVP94" s="4"/>
      <c r="SVQ94" s="4"/>
      <c r="SVR94" s="4"/>
      <c r="SVS94" s="4"/>
      <c r="SVT94" s="4"/>
      <c r="SVU94" s="4"/>
      <c r="SVV94" s="4"/>
      <c r="SVW94" s="4"/>
      <c r="SVX94" s="4"/>
      <c r="SVY94" s="4"/>
      <c r="SVZ94" s="4"/>
      <c r="SWA94" s="4"/>
      <c r="SWB94" s="4"/>
      <c r="SWC94" s="4"/>
      <c r="SWD94" s="4"/>
      <c r="SWE94" s="4"/>
      <c r="SWF94" s="4"/>
      <c r="SWG94" s="4"/>
      <c r="SWH94" s="4"/>
      <c r="SWI94" s="4"/>
      <c r="SWJ94" s="4"/>
      <c r="SWK94" s="4"/>
      <c r="SWL94" s="4"/>
      <c r="SWM94" s="4"/>
      <c r="SWN94" s="4"/>
      <c r="SWO94" s="4"/>
      <c r="SWP94" s="4"/>
      <c r="SWQ94" s="4"/>
      <c r="SWR94" s="4"/>
      <c r="SWS94" s="4"/>
      <c r="SWT94" s="4"/>
      <c r="SWU94" s="4"/>
      <c r="SWV94" s="4"/>
      <c r="SWW94" s="4"/>
      <c r="SWX94" s="4"/>
      <c r="SWY94" s="4"/>
      <c r="SWZ94" s="4"/>
      <c r="SXA94" s="4"/>
      <c r="SXB94" s="4"/>
      <c r="SXC94" s="4"/>
      <c r="SXD94" s="4"/>
      <c r="SXE94" s="4"/>
      <c r="SXF94" s="4"/>
      <c r="SXG94" s="4"/>
      <c r="SXH94" s="4"/>
      <c r="SXI94" s="4"/>
      <c r="SXJ94" s="4"/>
      <c r="SXK94" s="4"/>
      <c r="SXL94" s="4"/>
      <c r="SXM94" s="4"/>
      <c r="SXN94" s="4"/>
      <c r="SXO94" s="4"/>
      <c r="SXP94" s="4"/>
      <c r="SXQ94" s="4"/>
      <c r="SXR94" s="4"/>
      <c r="SXS94" s="4"/>
      <c r="SXT94" s="4"/>
      <c r="SXU94" s="4"/>
      <c r="SXV94" s="4"/>
      <c r="SXW94" s="4"/>
      <c r="SXX94" s="4"/>
      <c r="SXY94" s="4"/>
      <c r="SXZ94" s="4"/>
      <c r="SYA94" s="4"/>
      <c r="SYB94" s="4"/>
      <c r="SYC94" s="4"/>
      <c r="SYD94" s="4"/>
      <c r="SYE94" s="4"/>
      <c r="SYF94" s="4"/>
      <c r="SYG94" s="4"/>
      <c r="SYH94" s="4"/>
      <c r="SYI94" s="4"/>
      <c r="SYJ94" s="4"/>
      <c r="SYK94" s="4"/>
      <c r="SYL94" s="4"/>
      <c r="SYM94" s="4"/>
      <c r="SYN94" s="4"/>
      <c r="SYO94" s="4"/>
      <c r="SYP94" s="4"/>
      <c r="SYQ94" s="4"/>
      <c r="SYR94" s="4"/>
      <c r="SYS94" s="4"/>
      <c r="SYT94" s="4"/>
      <c r="SYU94" s="4"/>
      <c r="SYV94" s="4"/>
      <c r="SYW94" s="4"/>
      <c r="SYX94" s="4"/>
      <c r="SYY94" s="4"/>
      <c r="SYZ94" s="4"/>
      <c r="SZA94" s="4"/>
      <c r="SZB94" s="4"/>
      <c r="SZC94" s="4"/>
      <c r="SZD94" s="4"/>
      <c r="SZE94" s="4"/>
      <c r="SZF94" s="4"/>
      <c r="SZG94" s="4"/>
      <c r="SZH94" s="4"/>
      <c r="SZI94" s="4"/>
      <c r="SZJ94" s="4"/>
      <c r="SZK94" s="4"/>
      <c r="SZL94" s="4"/>
      <c r="SZM94" s="4"/>
      <c r="SZN94" s="4"/>
      <c r="SZO94" s="4"/>
      <c r="SZP94" s="4"/>
      <c r="SZQ94" s="4"/>
      <c r="SZR94" s="4"/>
      <c r="SZS94" s="4"/>
      <c r="SZT94" s="4"/>
      <c r="SZU94" s="4"/>
      <c r="SZV94" s="4"/>
      <c r="SZW94" s="4"/>
      <c r="SZX94" s="4"/>
      <c r="SZY94" s="4"/>
      <c r="SZZ94" s="4"/>
      <c r="TAA94" s="4"/>
      <c r="TAB94" s="4"/>
      <c r="TAC94" s="4"/>
      <c r="TAD94" s="4"/>
      <c r="TAE94" s="4"/>
      <c r="TAF94" s="4"/>
      <c r="TAG94" s="4"/>
      <c r="TAH94" s="4"/>
      <c r="TAI94" s="4"/>
      <c r="TAJ94" s="4"/>
      <c r="TAK94" s="4"/>
      <c r="TAL94" s="4"/>
      <c r="TAM94" s="4"/>
      <c r="TAN94" s="4"/>
      <c r="TAO94" s="4"/>
      <c r="TAP94" s="4"/>
      <c r="TAQ94" s="4"/>
      <c r="TAR94" s="4"/>
      <c r="TAS94" s="4"/>
      <c r="TAT94" s="4"/>
      <c r="TAU94" s="4"/>
      <c r="TAV94" s="4"/>
      <c r="TAW94" s="4"/>
      <c r="TAX94" s="4"/>
      <c r="TAY94" s="4"/>
      <c r="TAZ94" s="4"/>
      <c r="TBA94" s="4"/>
      <c r="TBB94" s="4"/>
      <c r="TBC94" s="4"/>
      <c r="TBD94" s="4"/>
      <c r="TBE94" s="4"/>
      <c r="TBF94" s="4"/>
      <c r="TBG94" s="4"/>
      <c r="TBH94" s="4"/>
      <c r="TBI94" s="4"/>
      <c r="TBJ94" s="4"/>
      <c r="TBK94" s="4"/>
      <c r="TBL94" s="4"/>
      <c r="TBM94" s="4"/>
      <c r="TBN94" s="4"/>
      <c r="TBO94" s="4"/>
      <c r="TBP94" s="4"/>
      <c r="TBQ94" s="4"/>
      <c r="TBR94" s="4"/>
      <c r="TBS94" s="4"/>
      <c r="TBT94" s="4"/>
      <c r="TBU94" s="4"/>
      <c r="TBV94" s="4"/>
      <c r="TBW94" s="4"/>
      <c r="TBX94" s="4"/>
      <c r="TBY94" s="4"/>
      <c r="TBZ94" s="4"/>
      <c r="TCA94" s="4"/>
      <c r="TCB94" s="4"/>
      <c r="TCC94" s="4"/>
      <c r="TCD94" s="4"/>
      <c r="TCE94" s="4"/>
      <c r="TCF94" s="4"/>
      <c r="TCG94" s="4"/>
      <c r="TCH94" s="4"/>
      <c r="TCI94" s="4"/>
      <c r="TCJ94" s="4"/>
      <c r="TCK94" s="4"/>
      <c r="TCL94" s="4"/>
      <c r="TCM94" s="4"/>
      <c r="TCN94" s="4"/>
      <c r="TCO94" s="4"/>
      <c r="TCP94" s="4"/>
      <c r="TCQ94" s="4"/>
      <c r="TCR94" s="4"/>
      <c r="TCS94" s="4"/>
      <c r="TCT94" s="4"/>
      <c r="TCU94" s="4"/>
      <c r="TCV94" s="4"/>
      <c r="TCW94" s="4"/>
      <c r="TCX94" s="4"/>
      <c r="TCY94" s="4"/>
      <c r="TCZ94" s="4"/>
      <c r="TDA94" s="4"/>
      <c r="TDB94" s="4"/>
      <c r="TDC94" s="4"/>
      <c r="TDD94" s="4"/>
      <c r="TDE94" s="4"/>
      <c r="TDF94" s="4"/>
      <c r="TDG94" s="4"/>
      <c r="TDH94" s="4"/>
      <c r="TDI94" s="4"/>
      <c r="TDJ94" s="4"/>
      <c r="TDK94" s="4"/>
      <c r="TDL94" s="4"/>
      <c r="TDM94" s="4"/>
      <c r="TDN94" s="4"/>
      <c r="TDO94" s="4"/>
      <c r="TDP94" s="4"/>
      <c r="TDQ94" s="4"/>
      <c r="TDR94" s="4"/>
      <c r="TDS94" s="4"/>
      <c r="TDT94" s="4"/>
      <c r="TDU94" s="4"/>
      <c r="TDV94" s="4"/>
      <c r="TDW94" s="4"/>
      <c r="TDX94" s="4"/>
      <c r="TDY94" s="4"/>
      <c r="TDZ94" s="4"/>
      <c r="TEA94" s="4"/>
      <c r="TEB94" s="4"/>
      <c r="TEC94" s="4"/>
      <c r="TED94" s="4"/>
      <c r="TEE94" s="4"/>
      <c r="TEF94" s="4"/>
      <c r="TEG94" s="4"/>
      <c r="TEH94" s="4"/>
      <c r="TEI94" s="4"/>
      <c r="TEJ94" s="4"/>
      <c r="TEK94" s="4"/>
      <c r="TEL94" s="4"/>
      <c r="TEM94" s="4"/>
      <c r="TEN94" s="4"/>
      <c r="TEO94" s="4"/>
      <c r="TEP94" s="4"/>
      <c r="TEQ94" s="4"/>
      <c r="TER94" s="4"/>
      <c r="TES94" s="4"/>
      <c r="TET94" s="4"/>
      <c r="TEU94" s="4"/>
      <c r="TEV94" s="4"/>
      <c r="TEW94" s="4"/>
      <c r="TEX94" s="4"/>
      <c r="TEY94" s="4"/>
      <c r="TEZ94" s="4"/>
      <c r="TFA94" s="4"/>
      <c r="TFB94" s="4"/>
      <c r="TFC94" s="4"/>
      <c r="TFD94" s="4"/>
      <c r="TFE94" s="4"/>
      <c r="TFF94" s="4"/>
      <c r="TFG94" s="4"/>
      <c r="TFH94" s="4"/>
      <c r="TFI94" s="4"/>
      <c r="TFJ94" s="4"/>
      <c r="TFK94" s="4"/>
      <c r="TFL94" s="4"/>
      <c r="TFM94" s="4"/>
      <c r="TFN94" s="4"/>
      <c r="TFO94" s="4"/>
      <c r="TFP94" s="4"/>
      <c r="TFQ94" s="4"/>
      <c r="TFR94" s="4"/>
      <c r="TFS94" s="4"/>
      <c r="TFT94" s="4"/>
      <c r="TFU94" s="4"/>
      <c r="TFV94" s="4"/>
      <c r="TFW94" s="4"/>
      <c r="TFX94" s="4"/>
      <c r="TFY94" s="4"/>
      <c r="TFZ94" s="4"/>
      <c r="TGA94" s="4"/>
      <c r="TGB94" s="4"/>
      <c r="TGC94" s="4"/>
      <c r="TGD94" s="4"/>
      <c r="TGE94" s="4"/>
      <c r="TGF94" s="4"/>
      <c r="TGG94" s="4"/>
      <c r="TGH94" s="4"/>
      <c r="TGI94" s="4"/>
      <c r="TGJ94" s="4"/>
      <c r="TGK94" s="4"/>
      <c r="TGL94" s="4"/>
      <c r="TGM94" s="4"/>
      <c r="TGN94" s="4"/>
      <c r="TGO94" s="4"/>
      <c r="TGP94" s="4"/>
      <c r="TGQ94" s="4"/>
      <c r="TGR94" s="4"/>
      <c r="TGS94" s="4"/>
      <c r="TGT94" s="4"/>
      <c r="TGU94" s="4"/>
      <c r="TGV94" s="4"/>
      <c r="TGW94" s="4"/>
      <c r="TGX94" s="4"/>
      <c r="TGY94" s="4"/>
      <c r="TGZ94" s="4"/>
      <c r="THA94" s="4"/>
      <c r="THB94" s="4"/>
      <c r="THC94" s="4"/>
      <c r="THD94" s="4"/>
      <c r="THE94" s="4"/>
      <c r="THF94" s="4"/>
      <c r="THG94" s="4"/>
      <c r="THH94" s="4"/>
      <c r="THI94" s="4"/>
      <c r="THJ94" s="4"/>
      <c r="THK94" s="4"/>
      <c r="THL94" s="4"/>
      <c r="THM94" s="4"/>
      <c r="THN94" s="4"/>
      <c r="THO94" s="4"/>
      <c r="THP94" s="4"/>
      <c r="THQ94" s="4"/>
      <c r="THR94" s="4"/>
      <c r="THS94" s="4"/>
      <c r="THT94" s="4"/>
      <c r="THU94" s="4"/>
      <c r="THV94" s="4"/>
      <c r="THW94" s="4"/>
      <c r="THX94" s="4"/>
      <c r="THY94" s="4"/>
      <c r="THZ94" s="4"/>
      <c r="TIA94" s="4"/>
      <c r="TIB94" s="4"/>
      <c r="TIC94" s="4"/>
      <c r="TID94" s="4"/>
      <c r="TIE94" s="4"/>
      <c r="TIF94" s="4"/>
      <c r="TIG94" s="4"/>
      <c r="TIH94" s="4"/>
      <c r="TII94" s="4"/>
      <c r="TIJ94" s="4"/>
      <c r="TIK94" s="4"/>
      <c r="TIL94" s="4"/>
      <c r="TIM94" s="4"/>
      <c r="TIN94" s="4"/>
      <c r="TIO94" s="4"/>
      <c r="TIP94" s="4"/>
      <c r="TIQ94" s="4"/>
      <c r="TIR94" s="4"/>
      <c r="TIS94" s="4"/>
      <c r="TIT94" s="4"/>
      <c r="TIU94" s="4"/>
      <c r="TIV94" s="4"/>
      <c r="TIW94" s="4"/>
      <c r="TIX94" s="4"/>
      <c r="TIY94" s="4"/>
      <c r="TIZ94" s="4"/>
      <c r="TJA94" s="4"/>
      <c r="TJB94" s="4"/>
      <c r="TJC94" s="4"/>
      <c r="TJD94" s="4"/>
      <c r="TJE94" s="4"/>
      <c r="TJF94" s="4"/>
      <c r="TJG94" s="4"/>
      <c r="TJH94" s="4"/>
      <c r="TJI94" s="4"/>
      <c r="TJJ94" s="4"/>
      <c r="TJK94" s="4"/>
      <c r="TJL94" s="4"/>
      <c r="TJM94" s="4"/>
      <c r="TJN94" s="4"/>
      <c r="TJO94" s="4"/>
      <c r="TJP94" s="4"/>
      <c r="TJQ94" s="4"/>
      <c r="TJR94" s="4"/>
      <c r="TJS94" s="4"/>
      <c r="TJT94" s="4"/>
      <c r="TJU94" s="4"/>
      <c r="TJV94" s="4"/>
      <c r="TJW94" s="4"/>
      <c r="TJX94" s="4"/>
      <c r="TJY94" s="4"/>
      <c r="TJZ94" s="4"/>
      <c r="TKA94" s="4"/>
      <c r="TKB94" s="4"/>
      <c r="TKC94" s="4"/>
      <c r="TKD94" s="4"/>
      <c r="TKE94" s="4"/>
      <c r="TKF94" s="4"/>
      <c r="TKG94" s="4"/>
      <c r="TKH94" s="4"/>
      <c r="TKI94" s="4"/>
      <c r="TKJ94" s="4"/>
      <c r="TKK94" s="4"/>
      <c r="TKL94" s="4"/>
      <c r="TKM94" s="4"/>
      <c r="TKN94" s="4"/>
      <c r="TKO94" s="4"/>
      <c r="TKP94" s="4"/>
      <c r="TKQ94" s="4"/>
      <c r="TKR94" s="4"/>
      <c r="TKS94" s="4"/>
      <c r="TKT94" s="4"/>
      <c r="TKU94" s="4"/>
      <c r="TKV94" s="4"/>
      <c r="TKW94" s="4"/>
      <c r="TKX94" s="4"/>
      <c r="TKY94" s="4"/>
      <c r="TKZ94" s="4"/>
      <c r="TLA94" s="4"/>
      <c r="TLB94" s="4"/>
      <c r="TLC94" s="4"/>
      <c r="TLD94" s="4"/>
      <c r="TLE94" s="4"/>
      <c r="TLF94" s="4"/>
      <c r="TLG94" s="4"/>
      <c r="TLH94" s="4"/>
      <c r="TLI94" s="4"/>
      <c r="TLJ94" s="4"/>
      <c r="TLK94" s="4"/>
      <c r="TLL94" s="4"/>
      <c r="TLM94" s="4"/>
      <c r="TLN94" s="4"/>
      <c r="TLO94" s="4"/>
      <c r="TLP94" s="4"/>
      <c r="TLQ94" s="4"/>
      <c r="TLR94" s="4"/>
      <c r="TLS94" s="4"/>
      <c r="TLT94" s="4"/>
      <c r="TLU94" s="4"/>
      <c r="TLV94" s="4"/>
      <c r="TLW94" s="4"/>
      <c r="TLX94" s="4"/>
      <c r="TLY94" s="4"/>
      <c r="TLZ94" s="4"/>
      <c r="TMA94" s="4"/>
      <c r="TMB94" s="4"/>
      <c r="TMC94" s="4"/>
      <c r="TMD94" s="4"/>
      <c r="TME94" s="4"/>
      <c r="TMF94" s="4"/>
      <c r="TMG94" s="4"/>
      <c r="TMH94" s="4"/>
      <c r="TMI94" s="4"/>
      <c r="TMJ94" s="4"/>
      <c r="TMK94" s="4"/>
      <c r="TML94" s="4"/>
      <c r="TMM94" s="4"/>
      <c r="TMN94" s="4"/>
      <c r="TMO94" s="4"/>
      <c r="TMP94" s="4"/>
      <c r="TMQ94" s="4"/>
      <c r="TMR94" s="4"/>
      <c r="TMS94" s="4"/>
      <c r="TMT94" s="4"/>
      <c r="TMU94" s="4"/>
      <c r="TMV94" s="4"/>
      <c r="TMW94" s="4"/>
      <c r="TMX94" s="4"/>
      <c r="TMY94" s="4"/>
      <c r="TMZ94" s="4"/>
      <c r="TNA94" s="4"/>
      <c r="TNB94" s="4"/>
      <c r="TNC94" s="4"/>
      <c r="TND94" s="4"/>
      <c r="TNE94" s="4"/>
      <c r="TNF94" s="4"/>
      <c r="TNG94" s="4"/>
      <c r="TNH94" s="4"/>
      <c r="TNI94" s="4"/>
      <c r="TNJ94" s="4"/>
      <c r="TNK94" s="4"/>
      <c r="TNL94" s="4"/>
      <c r="TNM94" s="4"/>
      <c r="TNN94" s="4"/>
      <c r="TNO94" s="4"/>
      <c r="TNP94" s="4"/>
      <c r="TNQ94" s="4"/>
      <c r="TNR94" s="4"/>
      <c r="TNS94" s="4"/>
      <c r="TNT94" s="4"/>
      <c r="TNU94" s="4"/>
      <c r="TNV94" s="4"/>
      <c r="TNW94" s="4"/>
      <c r="TNX94" s="4"/>
      <c r="TNY94" s="4"/>
      <c r="TNZ94" s="4"/>
      <c r="TOA94" s="4"/>
      <c r="TOB94" s="4"/>
      <c r="TOC94" s="4"/>
      <c r="TOD94" s="4"/>
      <c r="TOE94" s="4"/>
      <c r="TOF94" s="4"/>
      <c r="TOG94" s="4"/>
      <c r="TOH94" s="4"/>
      <c r="TOI94" s="4"/>
      <c r="TOJ94" s="4"/>
      <c r="TOK94" s="4"/>
      <c r="TOL94" s="4"/>
      <c r="TOM94" s="4"/>
      <c r="TON94" s="4"/>
      <c r="TOO94" s="4"/>
      <c r="TOP94" s="4"/>
      <c r="TOQ94" s="4"/>
      <c r="TOR94" s="4"/>
      <c r="TOS94" s="4"/>
      <c r="TOT94" s="4"/>
      <c r="TOU94" s="4"/>
      <c r="TOV94" s="4"/>
      <c r="TOW94" s="4"/>
      <c r="TOX94" s="4"/>
      <c r="TOY94" s="4"/>
      <c r="TOZ94" s="4"/>
      <c r="TPA94" s="4"/>
      <c r="TPB94" s="4"/>
      <c r="TPC94" s="4"/>
      <c r="TPD94" s="4"/>
      <c r="TPE94" s="4"/>
      <c r="TPF94" s="4"/>
      <c r="TPG94" s="4"/>
      <c r="TPH94" s="4"/>
      <c r="TPI94" s="4"/>
      <c r="TPJ94" s="4"/>
      <c r="TPK94" s="4"/>
      <c r="TPL94" s="4"/>
      <c r="TPM94" s="4"/>
      <c r="TPN94" s="4"/>
      <c r="TPO94" s="4"/>
      <c r="TPP94" s="4"/>
      <c r="TPQ94" s="4"/>
      <c r="TPR94" s="4"/>
      <c r="TPS94" s="4"/>
      <c r="TPT94" s="4"/>
      <c r="TPU94" s="4"/>
      <c r="TPV94" s="4"/>
      <c r="TPW94" s="4"/>
      <c r="TPX94" s="4"/>
      <c r="TPY94" s="4"/>
      <c r="TPZ94" s="4"/>
      <c r="TQA94" s="4"/>
      <c r="TQB94" s="4"/>
      <c r="TQC94" s="4"/>
      <c r="TQD94" s="4"/>
      <c r="TQE94" s="4"/>
      <c r="TQF94" s="4"/>
      <c r="TQG94" s="4"/>
      <c r="TQH94" s="4"/>
      <c r="TQI94" s="4"/>
      <c r="TQJ94" s="4"/>
      <c r="TQK94" s="4"/>
      <c r="TQL94" s="4"/>
      <c r="TQM94" s="4"/>
      <c r="TQN94" s="4"/>
      <c r="TQO94" s="4"/>
      <c r="TQP94" s="4"/>
      <c r="TQQ94" s="4"/>
      <c r="TQR94" s="4"/>
      <c r="TQS94" s="4"/>
      <c r="TQT94" s="4"/>
      <c r="TQU94" s="4"/>
      <c r="TQV94" s="4"/>
      <c r="TQW94" s="4"/>
      <c r="TQX94" s="4"/>
      <c r="TQY94" s="4"/>
      <c r="TQZ94" s="4"/>
      <c r="TRA94" s="4"/>
      <c r="TRB94" s="4"/>
      <c r="TRC94" s="4"/>
      <c r="TRD94" s="4"/>
      <c r="TRE94" s="4"/>
      <c r="TRF94" s="4"/>
      <c r="TRG94" s="4"/>
      <c r="TRH94" s="4"/>
      <c r="TRI94" s="4"/>
      <c r="TRJ94" s="4"/>
      <c r="TRK94" s="4"/>
      <c r="TRL94" s="4"/>
      <c r="TRM94" s="4"/>
      <c r="TRN94" s="4"/>
      <c r="TRO94" s="4"/>
      <c r="TRP94" s="4"/>
      <c r="TRQ94" s="4"/>
      <c r="TRR94" s="4"/>
      <c r="TRS94" s="4"/>
      <c r="TRT94" s="4"/>
      <c r="TRU94" s="4"/>
      <c r="TRV94" s="4"/>
      <c r="TRW94" s="4"/>
      <c r="TRX94" s="4"/>
      <c r="TRY94" s="4"/>
      <c r="TRZ94" s="4"/>
      <c r="TSA94" s="4"/>
      <c r="TSB94" s="4"/>
      <c r="TSC94" s="4"/>
      <c r="TSD94" s="4"/>
      <c r="TSE94" s="4"/>
      <c r="TSF94" s="4"/>
      <c r="TSG94" s="4"/>
      <c r="TSH94" s="4"/>
      <c r="TSI94" s="4"/>
      <c r="TSJ94" s="4"/>
      <c r="TSK94" s="4"/>
      <c r="TSL94" s="4"/>
      <c r="TSM94" s="4"/>
      <c r="TSN94" s="4"/>
      <c r="TSO94" s="4"/>
      <c r="TSP94" s="4"/>
      <c r="TSQ94" s="4"/>
      <c r="TSR94" s="4"/>
      <c r="TSS94" s="4"/>
      <c r="TST94" s="4"/>
      <c r="TSU94" s="4"/>
      <c r="TSV94" s="4"/>
      <c r="TSW94" s="4"/>
      <c r="TSX94" s="4"/>
      <c r="TSY94" s="4"/>
      <c r="TSZ94" s="4"/>
      <c r="TTA94" s="4"/>
      <c r="TTB94" s="4"/>
      <c r="TTC94" s="4"/>
      <c r="TTD94" s="4"/>
      <c r="TTE94" s="4"/>
      <c r="TTF94" s="4"/>
      <c r="TTG94" s="4"/>
      <c r="TTH94" s="4"/>
      <c r="TTI94" s="4"/>
      <c r="TTJ94" s="4"/>
      <c r="TTK94" s="4"/>
      <c r="TTL94" s="4"/>
      <c r="TTM94" s="4"/>
      <c r="TTN94" s="4"/>
      <c r="TTO94" s="4"/>
      <c r="TTP94" s="4"/>
      <c r="TTQ94" s="4"/>
      <c r="TTR94" s="4"/>
      <c r="TTS94" s="4"/>
      <c r="TTT94" s="4"/>
      <c r="TTU94" s="4"/>
      <c r="TTV94" s="4"/>
      <c r="TTW94" s="4"/>
      <c r="TTX94" s="4"/>
      <c r="TTY94" s="4"/>
      <c r="TTZ94" s="4"/>
      <c r="TUA94" s="4"/>
      <c r="TUB94" s="4"/>
      <c r="TUC94" s="4"/>
      <c r="TUD94" s="4"/>
      <c r="TUE94" s="4"/>
      <c r="TUF94" s="4"/>
      <c r="TUG94" s="4"/>
      <c r="TUH94" s="4"/>
      <c r="TUI94" s="4"/>
      <c r="TUJ94" s="4"/>
      <c r="TUK94" s="4"/>
      <c r="TUL94" s="4"/>
      <c r="TUM94" s="4"/>
      <c r="TUN94" s="4"/>
      <c r="TUO94" s="4"/>
      <c r="TUP94" s="4"/>
      <c r="TUQ94" s="4"/>
      <c r="TUR94" s="4"/>
      <c r="TUS94" s="4"/>
      <c r="TUT94" s="4"/>
      <c r="TUU94" s="4"/>
      <c r="TUV94" s="4"/>
      <c r="TUW94" s="4"/>
      <c r="TUX94" s="4"/>
      <c r="TUY94" s="4"/>
      <c r="TUZ94" s="4"/>
      <c r="TVA94" s="4"/>
      <c r="TVB94" s="4"/>
      <c r="TVC94" s="4"/>
      <c r="TVD94" s="4"/>
      <c r="TVE94" s="4"/>
      <c r="TVF94" s="4"/>
      <c r="TVG94" s="4"/>
      <c r="TVH94" s="4"/>
      <c r="TVI94" s="4"/>
      <c r="TVJ94" s="4"/>
      <c r="TVK94" s="4"/>
      <c r="TVL94" s="4"/>
      <c r="TVM94" s="4"/>
      <c r="TVN94" s="4"/>
      <c r="TVO94" s="4"/>
      <c r="TVP94" s="4"/>
      <c r="TVQ94" s="4"/>
      <c r="TVR94" s="4"/>
      <c r="TVS94" s="4"/>
      <c r="TVT94" s="4"/>
      <c r="TVU94" s="4"/>
      <c r="TVV94" s="4"/>
      <c r="TVW94" s="4"/>
      <c r="TVX94" s="4"/>
      <c r="TVY94" s="4"/>
      <c r="TVZ94" s="4"/>
      <c r="TWA94" s="4"/>
      <c r="TWB94" s="4"/>
      <c r="TWC94" s="4"/>
      <c r="TWD94" s="4"/>
      <c r="TWE94" s="4"/>
      <c r="TWF94" s="4"/>
      <c r="TWG94" s="4"/>
      <c r="TWH94" s="4"/>
      <c r="TWI94" s="4"/>
      <c r="TWJ94" s="4"/>
      <c r="TWK94" s="4"/>
      <c r="TWL94" s="4"/>
      <c r="TWM94" s="4"/>
      <c r="TWN94" s="4"/>
      <c r="TWO94" s="4"/>
      <c r="TWP94" s="4"/>
      <c r="TWQ94" s="4"/>
      <c r="TWR94" s="4"/>
      <c r="TWS94" s="4"/>
      <c r="TWT94" s="4"/>
      <c r="TWU94" s="4"/>
      <c r="TWV94" s="4"/>
      <c r="TWW94" s="4"/>
      <c r="TWX94" s="4"/>
      <c r="TWY94" s="4"/>
      <c r="TWZ94" s="4"/>
      <c r="TXA94" s="4"/>
      <c r="TXB94" s="4"/>
      <c r="TXC94" s="4"/>
      <c r="TXD94" s="4"/>
      <c r="TXE94" s="4"/>
      <c r="TXF94" s="4"/>
      <c r="TXG94" s="4"/>
      <c r="TXH94" s="4"/>
      <c r="TXI94" s="4"/>
      <c r="TXJ94" s="4"/>
      <c r="TXK94" s="4"/>
      <c r="TXL94" s="4"/>
      <c r="TXM94" s="4"/>
      <c r="TXN94" s="4"/>
      <c r="TXO94" s="4"/>
      <c r="TXP94" s="4"/>
      <c r="TXQ94" s="4"/>
      <c r="TXR94" s="4"/>
      <c r="TXS94" s="4"/>
      <c r="TXT94" s="4"/>
      <c r="TXU94" s="4"/>
      <c r="TXV94" s="4"/>
      <c r="TXW94" s="4"/>
      <c r="TXX94" s="4"/>
      <c r="TXY94" s="4"/>
      <c r="TXZ94" s="4"/>
      <c r="TYA94" s="4"/>
      <c r="TYB94" s="4"/>
      <c r="TYC94" s="4"/>
      <c r="TYD94" s="4"/>
      <c r="TYE94" s="4"/>
      <c r="TYF94" s="4"/>
      <c r="TYG94" s="4"/>
      <c r="TYH94" s="4"/>
      <c r="TYI94" s="4"/>
      <c r="TYJ94" s="4"/>
      <c r="TYK94" s="4"/>
      <c r="TYL94" s="4"/>
      <c r="TYM94" s="4"/>
      <c r="TYN94" s="4"/>
      <c r="TYO94" s="4"/>
      <c r="TYP94" s="4"/>
      <c r="TYQ94" s="4"/>
      <c r="TYR94" s="4"/>
      <c r="TYS94" s="4"/>
      <c r="TYT94" s="4"/>
      <c r="TYU94" s="4"/>
      <c r="TYV94" s="4"/>
      <c r="TYW94" s="4"/>
      <c r="TYX94" s="4"/>
      <c r="TYY94" s="4"/>
      <c r="TYZ94" s="4"/>
      <c r="TZA94" s="4"/>
      <c r="TZB94" s="4"/>
      <c r="TZC94" s="4"/>
      <c r="TZD94" s="4"/>
      <c r="TZE94" s="4"/>
      <c r="TZF94" s="4"/>
      <c r="TZG94" s="4"/>
      <c r="TZH94" s="4"/>
      <c r="TZI94" s="4"/>
      <c r="TZJ94" s="4"/>
      <c r="TZK94" s="4"/>
      <c r="TZL94" s="4"/>
      <c r="TZM94" s="4"/>
      <c r="TZN94" s="4"/>
      <c r="TZO94" s="4"/>
      <c r="TZP94" s="4"/>
      <c r="TZQ94" s="4"/>
      <c r="TZR94" s="4"/>
      <c r="TZS94" s="4"/>
      <c r="TZT94" s="4"/>
      <c r="TZU94" s="4"/>
      <c r="TZV94" s="4"/>
      <c r="TZW94" s="4"/>
      <c r="TZX94" s="4"/>
      <c r="TZY94" s="4"/>
      <c r="TZZ94" s="4"/>
      <c r="UAA94" s="4"/>
      <c r="UAB94" s="4"/>
      <c r="UAC94" s="4"/>
      <c r="UAD94" s="4"/>
      <c r="UAE94" s="4"/>
      <c r="UAF94" s="4"/>
      <c r="UAG94" s="4"/>
      <c r="UAH94" s="4"/>
      <c r="UAI94" s="4"/>
      <c r="UAJ94" s="4"/>
      <c r="UAK94" s="4"/>
      <c r="UAL94" s="4"/>
      <c r="UAM94" s="4"/>
      <c r="UAN94" s="4"/>
      <c r="UAO94" s="4"/>
      <c r="UAP94" s="4"/>
      <c r="UAQ94" s="4"/>
      <c r="UAR94" s="4"/>
      <c r="UAS94" s="4"/>
      <c r="UAT94" s="4"/>
      <c r="UAU94" s="4"/>
      <c r="UAV94" s="4"/>
      <c r="UAW94" s="4"/>
      <c r="UAX94" s="4"/>
      <c r="UAY94" s="4"/>
      <c r="UAZ94" s="4"/>
      <c r="UBA94" s="4"/>
      <c r="UBB94" s="4"/>
      <c r="UBC94" s="4"/>
      <c r="UBD94" s="4"/>
      <c r="UBE94" s="4"/>
      <c r="UBF94" s="4"/>
      <c r="UBG94" s="4"/>
      <c r="UBH94" s="4"/>
      <c r="UBI94" s="4"/>
      <c r="UBJ94" s="4"/>
      <c r="UBK94" s="4"/>
      <c r="UBL94" s="4"/>
      <c r="UBM94" s="4"/>
      <c r="UBN94" s="4"/>
      <c r="UBO94" s="4"/>
      <c r="UBP94" s="4"/>
      <c r="UBQ94" s="4"/>
      <c r="UBR94" s="4"/>
      <c r="UBS94" s="4"/>
      <c r="UBT94" s="4"/>
      <c r="UBU94" s="4"/>
      <c r="UBV94" s="4"/>
      <c r="UBW94" s="4"/>
      <c r="UBX94" s="4"/>
      <c r="UBY94" s="4"/>
      <c r="UBZ94" s="4"/>
      <c r="UCA94" s="4"/>
      <c r="UCB94" s="4"/>
      <c r="UCC94" s="4"/>
      <c r="UCD94" s="4"/>
      <c r="UCE94" s="4"/>
      <c r="UCF94" s="4"/>
      <c r="UCG94" s="4"/>
      <c r="UCH94" s="4"/>
      <c r="UCI94" s="4"/>
      <c r="UCJ94" s="4"/>
      <c r="UCK94" s="4"/>
      <c r="UCL94" s="4"/>
      <c r="UCM94" s="4"/>
      <c r="UCN94" s="4"/>
      <c r="UCO94" s="4"/>
      <c r="UCP94" s="4"/>
      <c r="UCQ94" s="4"/>
      <c r="UCR94" s="4"/>
      <c r="UCS94" s="4"/>
      <c r="UCT94" s="4"/>
      <c r="UCU94" s="4"/>
      <c r="UCV94" s="4"/>
      <c r="UCW94" s="4"/>
      <c r="UCX94" s="4"/>
      <c r="UCY94" s="4"/>
      <c r="UCZ94" s="4"/>
      <c r="UDA94" s="4"/>
      <c r="UDB94" s="4"/>
      <c r="UDC94" s="4"/>
      <c r="UDD94" s="4"/>
      <c r="UDE94" s="4"/>
      <c r="UDF94" s="4"/>
      <c r="UDG94" s="4"/>
      <c r="UDH94" s="4"/>
      <c r="UDI94" s="4"/>
      <c r="UDJ94" s="4"/>
      <c r="UDK94" s="4"/>
      <c r="UDL94" s="4"/>
      <c r="UDM94" s="4"/>
      <c r="UDN94" s="4"/>
      <c r="UDO94" s="4"/>
      <c r="UDP94" s="4"/>
      <c r="UDQ94" s="4"/>
      <c r="UDR94" s="4"/>
      <c r="UDS94" s="4"/>
      <c r="UDT94" s="4"/>
      <c r="UDU94" s="4"/>
      <c r="UDV94" s="4"/>
      <c r="UDW94" s="4"/>
      <c r="UDX94" s="4"/>
      <c r="UDY94" s="4"/>
      <c r="UDZ94" s="4"/>
      <c r="UEA94" s="4"/>
      <c r="UEB94" s="4"/>
      <c r="UEC94" s="4"/>
      <c r="UED94" s="4"/>
      <c r="UEE94" s="4"/>
      <c r="UEF94" s="4"/>
      <c r="UEG94" s="4"/>
      <c r="UEH94" s="4"/>
      <c r="UEI94" s="4"/>
      <c r="UEJ94" s="4"/>
      <c r="UEK94" s="4"/>
      <c r="UEL94" s="4"/>
      <c r="UEM94" s="4"/>
      <c r="UEN94" s="4"/>
      <c r="UEO94" s="4"/>
      <c r="UEP94" s="4"/>
      <c r="UEQ94" s="4"/>
      <c r="UER94" s="4"/>
      <c r="UES94" s="4"/>
      <c r="UET94" s="4"/>
      <c r="UEU94" s="4"/>
      <c r="UEV94" s="4"/>
      <c r="UEW94" s="4"/>
      <c r="UEX94" s="4"/>
      <c r="UEY94" s="4"/>
      <c r="UEZ94" s="4"/>
      <c r="UFA94" s="4"/>
      <c r="UFB94" s="4"/>
      <c r="UFC94" s="4"/>
      <c r="UFD94" s="4"/>
      <c r="UFE94" s="4"/>
      <c r="UFF94" s="4"/>
      <c r="UFG94" s="4"/>
      <c r="UFH94" s="4"/>
      <c r="UFI94" s="4"/>
      <c r="UFJ94" s="4"/>
      <c r="UFK94" s="4"/>
      <c r="UFL94" s="4"/>
      <c r="UFM94" s="4"/>
      <c r="UFN94" s="4"/>
      <c r="UFO94" s="4"/>
      <c r="UFP94" s="4"/>
      <c r="UFQ94" s="4"/>
      <c r="UFR94" s="4"/>
      <c r="UFS94" s="4"/>
      <c r="UFT94" s="4"/>
      <c r="UFU94" s="4"/>
      <c r="UFV94" s="4"/>
      <c r="UFW94" s="4"/>
      <c r="UFX94" s="4"/>
      <c r="UFY94" s="4"/>
      <c r="UFZ94" s="4"/>
      <c r="UGA94" s="4"/>
      <c r="UGB94" s="4"/>
      <c r="UGC94" s="4"/>
      <c r="UGD94" s="4"/>
      <c r="UGE94" s="4"/>
      <c r="UGF94" s="4"/>
      <c r="UGG94" s="4"/>
      <c r="UGH94" s="4"/>
      <c r="UGI94" s="4"/>
      <c r="UGJ94" s="4"/>
      <c r="UGK94" s="4"/>
      <c r="UGL94" s="4"/>
      <c r="UGM94" s="4"/>
      <c r="UGN94" s="4"/>
      <c r="UGO94" s="4"/>
      <c r="UGP94" s="4"/>
      <c r="UGQ94" s="4"/>
      <c r="UGR94" s="4"/>
      <c r="UGS94" s="4"/>
      <c r="UGT94" s="4"/>
      <c r="UGU94" s="4"/>
      <c r="UGV94" s="4"/>
      <c r="UGW94" s="4"/>
      <c r="UGX94" s="4"/>
      <c r="UGY94" s="4"/>
      <c r="UGZ94" s="4"/>
      <c r="UHA94" s="4"/>
      <c r="UHB94" s="4"/>
      <c r="UHC94" s="4"/>
      <c r="UHD94" s="4"/>
      <c r="UHE94" s="4"/>
      <c r="UHF94" s="4"/>
      <c r="UHG94" s="4"/>
      <c r="UHH94" s="4"/>
      <c r="UHI94" s="4"/>
      <c r="UHJ94" s="4"/>
      <c r="UHK94" s="4"/>
      <c r="UHL94" s="4"/>
      <c r="UHM94" s="4"/>
      <c r="UHN94" s="4"/>
      <c r="UHO94" s="4"/>
      <c r="UHP94" s="4"/>
      <c r="UHQ94" s="4"/>
      <c r="UHR94" s="4"/>
      <c r="UHS94" s="4"/>
      <c r="UHT94" s="4"/>
      <c r="UHU94" s="4"/>
      <c r="UHV94" s="4"/>
      <c r="UHW94" s="4"/>
      <c r="UHX94" s="4"/>
      <c r="UHY94" s="4"/>
      <c r="UHZ94" s="4"/>
      <c r="UIA94" s="4"/>
      <c r="UIB94" s="4"/>
      <c r="UIC94" s="4"/>
      <c r="UID94" s="4"/>
      <c r="UIE94" s="4"/>
      <c r="UIF94" s="4"/>
      <c r="UIG94" s="4"/>
      <c r="UIH94" s="4"/>
      <c r="UII94" s="4"/>
      <c r="UIJ94" s="4"/>
      <c r="UIK94" s="4"/>
      <c r="UIL94" s="4"/>
      <c r="UIM94" s="4"/>
      <c r="UIN94" s="4"/>
      <c r="UIO94" s="4"/>
      <c r="UIP94" s="4"/>
      <c r="UIQ94" s="4"/>
      <c r="UIR94" s="4"/>
      <c r="UIS94" s="4"/>
      <c r="UIT94" s="4"/>
      <c r="UIU94" s="4"/>
      <c r="UIV94" s="4"/>
      <c r="UIW94" s="4"/>
      <c r="UIX94" s="4"/>
      <c r="UIY94" s="4"/>
      <c r="UIZ94" s="4"/>
      <c r="UJA94" s="4"/>
      <c r="UJB94" s="4"/>
      <c r="UJC94" s="4"/>
      <c r="UJD94" s="4"/>
      <c r="UJE94" s="4"/>
      <c r="UJF94" s="4"/>
      <c r="UJG94" s="4"/>
      <c r="UJH94" s="4"/>
      <c r="UJI94" s="4"/>
      <c r="UJJ94" s="4"/>
      <c r="UJK94" s="4"/>
      <c r="UJL94" s="4"/>
      <c r="UJM94" s="4"/>
      <c r="UJN94" s="4"/>
      <c r="UJO94" s="4"/>
      <c r="UJP94" s="4"/>
      <c r="UJQ94" s="4"/>
      <c r="UJR94" s="4"/>
      <c r="UJS94" s="4"/>
      <c r="UJT94" s="4"/>
      <c r="UJU94" s="4"/>
      <c r="UJV94" s="4"/>
      <c r="UJW94" s="4"/>
      <c r="UJX94" s="4"/>
      <c r="UJY94" s="4"/>
      <c r="UJZ94" s="4"/>
      <c r="UKA94" s="4"/>
      <c r="UKB94" s="4"/>
      <c r="UKC94" s="4"/>
      <c r="UKD94" s="4"/>
      <c r="UKE94" s="4"/>
      <c r="UKF94" s="4"/>
      <c r="UKG94" s="4"/>
      <c r="UKH94" s="4"/>
      <c r="UKI94" s="4"/>
      <c r="UKJ94" s="4"/>
      <c r="UKK94" s="4"/>
      <c r="UKL94" s="4"/>
      <c r="UKM94" s="4"/>
      <c r="UKN94" s="4"/>
      <c r="UKO94" s="4"/>
      <c r="UKP94" s="4"/>
      <c r="UKQ94" s="4"/>
      <c r="UKR94" s="4"/>
      <c r="UKS94" s="4"/>
      <c r="UKT94" s="4"/>
      <c r="UKU94" s="4"/>
      <c r="UKV94" s="4"/>
      <c r="UKW94" s="4"/>
      <c r="UKX94" s="4"/>
      <c r="UKY94" s="4"/>
      <c r="UKZ94" s="4"/>
      <c r="ULA94" s="4"/>
      <c r="ULB94" s="4"/>
      <c r="ULC94" s="4"/>
      <c r="ULD94" s="4"/>
      <c r="ULE94" s="4"/>
      <c r="ULF94" s="4"/>
      <c r="ULG94" s="4"/>
      <c r="ULH94" s="4"/>
      <c r="ULI94" s="4"/>
      <c r="ULJ94" s="4"/>
      <c r="ULK94" s="4"/>
      <c r="ULL94" s="4"/>
      <c r="ULM94" s="4"/>
      <c r="ULN94" s="4"/>
      <c r="ULO94" s="4"/>
      <c r="ULP94" s="4"/>
      <c r="ULQ94" s="4"/>
      <c r="ULR94" s="4"/>
      <c r="ULS94" s="4"/>
      <c r="ULT94" s="4"/>
      <c r="ULU94" s="4"/>
      <c r="ULV94" s="4"/>
      <c r="ULW94" s="4"/>
      <c r="ULX94" s="4"/>
      <c r="ULY94" s="4"/>
      <c r="ULZ94" s="4"/>
      <c r="UMA94" s="4"/>
      <c r="UMB94" s="4"/>
      <c r="UMC94" s="4"/>
      <c r="UMD94" s="4"/>
      <c r="UME94" s="4"/>
      <c r="UMF94" s="4"/>
      <c r="UMG94" s="4"/>
      <c r="UMH94" s="4"/>
      <c r="UMI94" s="4"/>
      <c r="UMJ94" s="4"/>
      <c r="UMK94" s="4"/>
      <c r="UML94" s="4"/>
      <c r="UMM94" s="4"/>
      <c r="UMN94" s="4"/>
      <c r="UMO94" s="4"/>
      <c r="UMP94" s="4"/>
      <c r="UMQ94" s="4"/>
      <c r="UMR94" s="4"/>
      <c r="UMS94" s="4"/>
      <c r="UMT94" s="4"/>
      <c r="UMU94" s="4"/>
      <c r="UMV94" s="4"/>
      <c r="UMW94" s="4"/>
      <c r="UMX94" s="4"/>
      <c r="UMY94" s="4"/>
      <c r="UMZ94" s="4"/>
      <c r="UNA94" s="4"/>
      <c r="UNB94" s="4"/>
      <c r="UNC94" s="4"/>
      <c r="UND94" s="4"/>
      <c r="UNE94" s="4"/>
      <c r="UNF94" s="4"/>
      <c r="UNG94" s="4"/>
      <c r="UNH94" s="4"/>
      <c r="UNI94" s="4"/>
      <c r="UNJ94" s="4"/>
      <c r="UNK94" s="4"/>
      <c r="UNL94" s="4"/>
      <c r="UNM94" s="4"/>
      <c r="UNN94" s="4"/>
      <c r="UNO94" s="4"/>
      <c r="UNP94" s="4"/>
      <c r="UNQ94" s="4"/>
      <c r="UNR94" s="4"/>
      <c r="UNS94" s="4"/>
      <c r="UNT94" s="4"/>
      <c r="UNU94" s="4"/>
      <c r="UNV94" s="4"/>
      <c r="UNW94" s="4"/>
      <c r="UNX94" s="4"/>
      <c r="UNY94" s="4"/>
      <c r="UNZ94" s="4"/>
      <c r="UOA94" s="4"/>
      <c r="UOB94" s="4"/>
      <c r="UOC94" s="4"/>
      <c r="UOD94" s="4"/>
      <c r="UOE94" s="4"/>
      <c r="UOF94" s="4"/>
      <c r="UOG94" s="4"/>
      <c r="UOH94" s="4"/>
      <c r="UOI94" s="4"/>
      <c r="UOJ94" s="4"/>
      <c r="UOK94" s="4"/>
      <c r="UOL94" s="4"/>
      <c r="UOM94" s="4"/>
      <c r="UON94" s="4"/>
      <c r="UOO94" s="4"/>
      <c r="UOP94" s="4"/>
      <c r="UOQ94" s="4"/>
      <c r="UOR94" s="4"/>
      <c r="UOS94" s="4"/>
      <c r="UOT94" s="4"/>
      <c r="UOU94" s="4"/>
      <c r="UOV94" s="4"/>
      <c r="UOW94" s="4"/>
      <c r="UOX94" s="4"/>
      <c r="UOY94" s="4"/>
      <c r="UOZ94" s="4"/>
      <c r="UPA94" s="4"/>
      <c r="UPB94" s="4"/>
      <c r="UPC94" s="4"/>
      <c r="UPD94" s="4"/>
      <c r="UPE94" s="4"/>
      <c r="UPF94" s="4"/>
      <c r="UPG94" s="4"/>
      <c r="UPH94" s="4"/>
      <c r="UPI94" s="4"/>
      <c r="UPJ94" s="4"/>
      <c r="UPK94" s="4"/>
      <c r="UPL94" s="4"/>
      <c r="UPM94" s="4"/>
      <c r="UPN94" s="4"/>
      <c r="UPO94" s="4"/>
      <c r="UPP94" s="4"/>
      <c r="UPQ94" s="4"/>
      <c r="UPR94" s="4"/>
      <c r="UPS94" s="4"/>
      <c r="UPT94" s="4"/>
      <c r="UPU94" s="4"/>
      <c r="UPV94" s="4"/>
      <c r="UPW94" s="4"/>
      <c r="UPX94" s="4"/>
      <c r="UPY94" s="4"/>
      <c r="UPZ94" s="4"/>
      <c r="UQA94" s="4"/>
      <c r="UQB94" s="4"/>
      <c r="UQC94" s="4"/>
      <c r="UQD94" s="4"/>
      <c r="UQE94" s="4"/>
      <c r="UQF94" s="4"/>
      <c r="UQG94" s="4"/>
      <c r="UQH94" s="4"/>
      <c r="UQI94" s="4"/>
      <c r="UQJ94" s="4"/>
      <c r="UQK94" s="4"/>
      <c r="UQL94" s="4"/>
      <c r="UQM94" s="4"/>
      <c r="UQN94" s="4"/>
      <c r="UQO94" s="4"/>
      <c r="UQP94" s="4"/>
      <c r="UQQ94" s="4"/>
      <c r="UQR94" s="4"/>
      <c r="UQS94" s="4"/>
      <c r="UQT94" s="4"/>
      <c r="UQU94" s="4"/>
      <c r="UQV94" s="4"/>
      <c r="UQW94" s="4"/>
      <c r="UQX94" s="4"/>
      <c r="UQY94" s="4"/>
      <c r="UQZ94" s="4"/>
      <c r="URA94" s="4"/>
      <c r="URB94" s="4"/>
      <c r="URC94" s="4"/>
      <c r="URD94" s="4"/>
      <c r="URE94" s="4"/>
      <c r="URF94" s="4"/>
      <c r="URG94" s="4"/>
      <c r="URH94" s="4"/>
      <c r="URI94" s="4"/>
      <c r="URJ94" s="4"/>
      <c r="URK94" s="4"/>
      <c r="URL94" s="4"/>
      <c r="URM94" s="4"/>
      <c r="URN94" s="4"/>
      <c r="URO94" s="4"/>
      <c r="URP94" s="4"/>
      <c r="URQ94" s="4"/>
      <c r="URR94" s="4"/>
      <c r="URS94" s="4"/>
      <c r="URT94" s="4"/>
      <c r="URU94" s="4"/>
      <c r="URV94" s="4"/>
      <c r="URW94" s="4"/>
      <c r="URX94" s="4"/>
      <c r="URY94" s="4"/>
      <c r="URZ94" s="4"/>
      <c r="USA94" s="4"/>
      <c r="USB94" s="4"/>
      <c r="USC94" s="4"/>
      <c r="USD94" s="4"/>
      <c r="USE94" s="4"/>
      <c r="USF94" s="4"/>
      <c r="USG94" s="4"/>
      <c r="USH94" s="4"/>
      <c r="USI94" s="4"/>
      <c r="USJ94" s="4"/>
      <c r="USK94" s="4"/>
      <c r="USL94" s="4"/>
      <c r="USM94" s="4"/>
      <c r="USN94" s="4"/>
      <c r="USO94" s="4"/>
      <c r="USP94" s="4"/>
      <c r="USQ94" s="4"/>
      <c r="USR94" s="4"/>
      <c r="USS94" s="4"/>
      <c r="UST94" s="4"/>
      <c r="USU94" s="4"/>
      <c r="USV94" s="4"/>
      <c r="USW94" s="4"/>
      <c r="USX94" s="4"/>
      <c r="USY94" s="4"/>
      <c r="USZ94" s="4"/>
      <c r="UTA94" s="4"/>
      <c r="UTB94" s="4"/>
      <c r="UTC94" s="4"/>
      <c r="UTD94" s="4"/>
      <c r="UTE94" s="4"/>
      <c r="UTF94" s="4"/>
      <c r="UTG94" s="4"/>
      <c r="UTH94" s="4"/>
      <c r="UTI94" s="4"/>
      <c r="UTJ94" s="4"/>
      <c r="UTK94" s="4"/>
      <c r="UTL94" s="4"/>
      <c r="UTM94" s="4"/>
      <c r="UTN94" s="4"/>
      <c r="UTO94" s="4"/>
      <c r="UTP94" s="4"/>
      <c r="UTQ94" s="4"/>
      <c r="UTR94" s="4"/>
      <c r="UTS94" s="4"/>
      <c r="UTT94" s="4"/>
      <c r="UTU94" s="4"/>
      <c r="UTV94" s="4"/>
      <c r="UTW94" s="4"/>
      <c r="UTX94" s="4"/>
      <c r="UTY94" s="4"/>
      <c r="UTZ94" s="4"/>
      <c r="UUA94" s="4"/>
      <c r="UUB94" s="4"/>
      <c r="UUC94" s="4"/>
      <c r="UUD94" s="4"/>
      <c r="UUE94" s="4"/>
      <c r="UUF94" s="4"/>
      <c r="UUG94" s="4"/>
      <c r="UUH94" s="4"/>
      <c r="UUI94" s="4"/>
      <c r="UUJ94" s="4"/>
      <c r="UUK94" s="4"/>
      <c r="UUL94" s="4"/>
      <c r="UUM94" s="4"/>
      <c r="UUN94" s="4"/>
      <c r="UUO94" s="4"/>
      <c r="UUP94" s="4"/>
      <c r="UUQ94" s="4"/>
      <c r="UUR94" s="4"/>
      <c r="UUS94" s="4"/>
      <c r="UUT94" s="4"/>
      <c r="UUU94" s="4"/>
      <c r="UUV94" s="4"/>
      <c r="UUW94" s="4"/>
      <c r="UUX94" s="4"/>
      <c r="UUY94" s="4"/>
      <c r="UUZ94" s="4"/>
      <c r="UVA94" s="4"/>
      <c r="UVB94" s="4"/>
      <c r="UVC94" s="4"/>
      <c r="UVD94" s="4"/>
      <c r="UVE94" s="4"/>
      <c r="UVF94" s="4"/>
      <c r="UVG94" s="4"/>
      <c r="UVH94" s="4"/>
      <c r="UVI94" s="4"/>
      <c r="UVJ94" s="4"/>
      <c r="UVK94" s="4"/>
      <c r="UVL94" s="4"/>
      <c r="UVM94" s="4"/>
      <c r="UVN94" s="4"/>
      <c r="UVO94" s="4"/>
      <c r="UVP94" s="4"/>
      <c r="UVQ94" s="4"/>
      <c r="UVR94" s="4"/>
      <c r="UVS94" s="4"/>
      <c r="UVT94" s="4"/>
      <c r="UVU94" s="4"/>
      <c r="UVV94" s="4"/>
      <c r="UVW94" s="4"/>
      <c r="UVX94" s="4"/>
      <c r="UVY94" s="4"/>
      <c r="UVZ94" s="4"/>
      <c r="UWA94" s="4"/>
      <c r="UWB94" s="4"/>
      <c r="UWC94" s="4"/>
      <c r="UWD94" s="4"/>
      <c r="UWE94" s="4"/>
      <c r="UWF94" s="4"/>
      <c r="UWG94" s="4"/>
      <c r="UWH94" s="4"/>
      <c r="UWI94" s="4"/>
      <c r="UWJ94" s="4"/>
      <c r="UWK94" s="4"/>
      <c r="UWL94" s="4"/>
      <c r="UWM94" s="4"/>
      <c r="UWN94" s="4"/>
      <c r="UWO94" s="4"/>
      <c r="UWP94" s="4"/>
      <c r="UWQ94" s="4"/>
      <c r="UWR94" s="4"/>
      <c r="UWS94" s="4"/>
      <c r="UWT94" s="4"/>
      <c r="UWU94" s="4"/>
      <c r="UWV94" s="4"/>
      <c r="UWW94" s="4"/>
      <c r="UWX94" s="4"/>
      <c r="UWY94" s="4"/>
      <c r="UWZ94" s="4"/>
      <c r="UXA94" s="4"/>
      <c r="UXB94" s="4"/>
      <c r="UXC94" s="4"/>
      <c r="UXD94" s="4"/>
      <c r="UXE94" s="4"/>
      <c r="UXF94" s="4"/>
      <c r="UXG94" s="4"/>
      <c r="UXH94" s="4"/>
      <c r="UXI94" s="4"/>
      <c r="UXJ94" s="4"/>
      <c r="UXK94" s="4"/>
      <c r="UXL94" s="4"/>
      <c r="UXM94" s="4"/>
      <c r="UXN94" s="4"/>
      <c r="UXO94" s="4"/>
      <c r="UXP94" s="4"/>
      <c r="UXQ94" s="4"/>
      <c r="UXR94" s="4"/>
      <c r="UXS94" s="4"/>
      <c r="UXT94" s="4"/>
      <c r="UXU94" s="4"/>
      <c r="UXV94" s="4"/>
      <c r="UXW94" s="4"/>
      <c r="UXX94" s="4"/>
      <c r="UXY94" s="4"/>
      <c r="UXZ94" s="4"/>
      <c r="UYA94" s="4"/>
      <c r="UYB94" s="4"/>
      <c r="UYC94" s="4"/>
      <c r="UYD94" s="4"/>
      <c r="UYE94" s="4"/>
      <c r="UYF94" s="4"/>
      <c r="UYG94" s="4"/>
      <c r="UYH94" s="4"/>
      <c r="UYI94" s="4"/>
      <c r="UYJ94" s="4"/>
      <c r="UYK94" s="4"/>
      <c r="UYL94" s="4"/>
      <c r="UYM94" s="4"/>
      <c r="UYN94" s="4"/>
      <c r="UYO94" s="4"/>
      <c r="UYP94" s="4"/>
      <c r="UYQ94" s="4"/>
      <c r="UYR94" s="4"/>
      <c r="UYS94" s="4"/>
      <c r="UYT94" s="4"/>
      <c r="UYU94" s="4"/>
      <c r="UYV94" s="4"/>
      <c r="UYW94" s="4"/>
      <c r="UYX94" s="4"/>
      <c r="UYY94" s="4"/>
      <c r="UYZ94" s="4"/>
      <c r="UZA94" s="4"/>
      <c r="UZB94" s="4"/>
      <c r="UZC94" s="4"/>
      <c r="UZD94" s="4"/>
      <c r="UZE94" s="4"/>
      <c r="UZF94" s="4"/>
      <c r="UZG94" s="4"/>
      <c r="UZH94" s="4"/>
      <c r="UZI94" s="4"/>
      <c r="UZJ94" s="4"/>
      <c r="UZK94" s="4"/>
      <c r="UZL94" s="4"/>
      <c r="UZM94" s="4"/>
      <c r="UZN94" s="4"/>
      <c r="UZO94" s="4"/>
      <c r="UZP94" s="4"/>
      <c r="UZQ94" s="4"/>
      <c r="UZR94" s="4"/>
      <c r="UZS94" s="4"/>
      <c r="UZT94" s="4"/>
      <c r="UZU94" s="4"/>
      <c r="UZV94" s="4"/>
      <c r="UZW94" s="4"/>
      <c r="UZX94" s="4"/>
      <c r="UZY94" s="4"/>
      <c r="UZZ94" s="4"/>
      <c r="VAA94" s="4"/>
      <c r="VAB94" s="4"/>
      <c r="VAC94" s="4"/>
      <c r="VAD94" s="4"/>
      <c r="VAE94" s="4"/>
      <c r="VAF94" s="4"/>
      <c r="VAG94" s="4"/>
      <c r="VAH94" s="4"/>
      <c r="VAI94" s="4"/>
      <c r="VAJ94" s="4"/>
      <c r="VAK94" s="4"/>
      <c r="VAL94" s="4"/>
      <c r="VAM94" s="4"/>
      <c r="VAN94" s="4"/>
      <c r="VAO94" s="4"/>
      <c r="VAP94" s="4"/>
      <c r="VAQ94" s="4"/>
      <c r="VAR94" s="4"/>
      <c r="VAS94" s="4"/>
      <c r="VAT94" s="4"/>
      <c r="VAU94" s="4"/>
      <c r="VAV94" s="4"/>
      <c r="VAW94" s="4"/>
      <c r="VAX94" s="4"/>
      <c r="VAY94" s="4"/>
      <c r="VAZ94" s="4"/>
      <c r="VBA94" s="4"/>
      <c r="VBB94" s="4"/>
      <c r="VBC94" s="4"/>
      <c r="VBD94" s="4"/>
      <c r="VBE94" s="4"/>
      <c r="VBF94" s="4"/>
      <c r="VBG94" s="4"/>
      <c r="VBH94" s="4"/>
      <c r="VBI94" s="4"/>
      <c r="VBJ94" s="4"/>
      <c r="VBK94" s="4"/>
      <c r="VBL94" s="4"/>
      <c r="VBM94" s="4"/>
      <c r="VBN94" s="4"/>
      <c r="VBO94" s="4"/>
      <c r="VBP94" s="4"/>
      <c r="VBQ94" s="4"/>
      <c r="VBR94" s="4"/>
      <c r="VBS94" s="4"/>
      <c r="VBT94" s="4"/>
      <c r="VBU94" s="4"/>
      <c r="VBV94" s="4"/>
      <c r="VBW94" s="4"/>
      <c r="VBX94" s="4"/>
      <c r="VBY94" s="4"/>
      <c r="VBZ94" s="4"/>
      <c r="VCA94" s="4"/>
      <c r="VCB94" s="4"/>
      <c r="VCC94" s="4"/>
      <c r="VCD94" s="4"/>
      <c r="VCE94" s="4"/>
      <c r="VCF94" s="4"/>
      <c r="VCG94" s="4"/>
      <c r="VCH94" s="4"/>
      <c r="VCI94" s="4"/>
      <c r="VCJ94" s="4"/>
      <c r="VCK94" s="4"/>
      <c r="VCL94" s="4"/>
      <c r="VCM94" s="4"/>
      <c r="VCN94" s="4"/>
      <c r="VCO94" s="4"/>
      <c r="VCP94" s="4"/>
      <c r="VCQ94" s="4"/>
      <c r="VCR94" s="4"/>
      <c r="VCS94" s="4"/>
      <c r="VCT94" s="4"/>
      <c r="VCU94" s="4"/>
      <c r="VCV94" s="4"/>
      <c r="VCW94" s="4"/>
      <c r="VCX94" s="4"/>
      <c r="VCY94" s="4"/>
      <c r="VCZ94" s="4"/>
      <c r="VDA94" s="4"/>
      <c r="VDB94" s="4"/>
      <c r="VDC94" s="4"/>
      <c r="VDD94" s="4"/>
      <c r="VDE94" s="4"/>
      <c r="VDF94" s="4"/>
      <c r="VDG94" s="4"/>
      <c r="VDH94" s="4"/>
      <c r="VDI94" s="4"/>
      <c r="VDJ94" s="4"/>
      <c r="VDK94" s="4"/>
      <c r="VDL94" s="4"/>
      <c r="VDM94" s="4"/>
      <c r="VDN94" s="4"/>
      <c r="VDO94" s="4"/>
      <c r="VDP94" s="4"/>
      <c r="VDQ94" s="4"/>
      <c r="VDR94" s="4"/>
      <c r="VDS94" s="4"/>
      <c r="VDT94" s="4"/>
      <c r="VDU94" s="4"/>
      <c r="VDV94" s="4"/>
      <c r="VDW94" s="4"/>
      <c r="VDX94" s="4"/>
      <c r="VDY94" s="4"/>
      <c r="VDZ94" s="4"/>
      <c r="VEA94" s="4"/>
      <c r="VEB94" s="4"/>
      <c r="VEC94" s="4"/>
      <c r="VED94" s="4"/>
      <c r="VEE94" s="4"/>
      <c r="VEF94" s="4"/>
      <c r="VEG94" s="4"/>
      <c r="VEH94" s="4"/>
      <c r="VEI94" s="4"/>
      <c r="VEJ94" s="4"/>
      <c r="VEK94" s="4"/>
      <c r="VEL94" s="4"/>
      <c r="VEM94" s="4"/>
      <c r="VEN94" s="4"/>
      <c r="VEO94" s="4"/>
      <c r="VEP94" s="4"/>
      <c r="VEQ94" s="4"/>
      <c r="VER94" s="4"/>
      <c r="VES94" s="4"/>
      <c r="VET94" s="4"/>
      <c r="VEU94" s="4"/>
      <c r="VEV94" s="4"/>
      <c r="VEW94" s="4"/>
      <c r="VEX94" s="4"/>
      <c r="VEY94" s="4"/>
      <c r="VEZ94" s="4"/>
      <c r="VFA94" s="4"/>
      <c r="VFB94" s="4"/>
      <c r="VFC94" s="4"/>
      <c r="VFD94" s="4"/>
      <c r="VFE94" s="4"/>
      <c r="VFF94" s="4"/>
      <c r="VFG94" s="4"/>
      <c r="VFH94" s="4"/>
      <c r="VFI94" s="4"/>
      <c r="VFJ94" s="4"/>
      <c r="VFK94" s="4"/>
      <c r="VFL94" s="4"/>
      <c r="VFM94" s="4"/>
      <c r="VFN94" s="4"/>
      <c r="VFO94" s="4"/>
      <c r="VFP94" s="4"/>
      <c r="VFQ94" s="4"/>
      <c r="VFR94" s="4"/>
      <c r="VFS94" s="4"/>
      <c r="VFT94" s="4"/>
      <c r="VFU94" s="4"/>
      <c r="VFV94" s="4"/>
      <c r="VFW94" s="4"/>
      <c r="VFX94" s="4"/>
      <c r="VFY94" s="4"/>
      <c r="VFZ94" s="4"/>
      <c r="VGA94" s="4"/>
      <c r="VGB94" s="4"/>
      <c r="VGC94" s="4"/>
      <c r="VGD94" s="4"/>
      <c r="VGE94" s="4"/>
      <c r="VGF94" s="4"/>
      <c r="VGG94" s="4"/>
      <c r="VGH94" s="4"/>
      <c r="VGI94" s="4"/>
      <c r="VGJ94" s="4"/>
      <c r="VGK94" s="4"/>
      <c r="VGL94" s="4"/>
      <c r="VGM94" s="4"/>
      <c r="VGN94" s="4"/>
      <c r="VGO94" s="4"/>
      <c r="VGP94" s="4"/>
      <c r="VGQ94" s="4"/>
      <c r="VGR94" s="4"/>
      <c r="VGS94" s="4"/>
      <c r="VGT94" s="4"/>
      <c r="VGU94" s="4"/>
      <c r="VGV94" s="4"/>
      <c r="VGW94" s="4"/>
      <c r="VGX94" s="4"/>
      <c r="VGY94" s="4"/>
      <c r="VGZ94" s="4"/>
      <c r="VHA94" s="4"/>
      <c r="VHB94" s="4"/>
      <c r="VHC94" s="4"/>
      <c r="VHD94" s="4"/>
      <c r="VHE94" s="4"/>
      <c r="VHF94" s="4"/>
      <c r="VHG94" s="4"/>
      <c r="VHH94" s="4"/>
      <c r="VHI94" s="4"/>
      <c r="VHJ94" s="4"/>
      <c r="VHK94" s="4"/>
      <c r="VHL94" s="4"/>
      <c r="VHM94" s="4"/>
      <c r="VHN94" s="4"/>
      <c r="VHO94" s="4"/>
      <c r="VHP94" s="4"/>
      <c r="VHQ94" s="4"/>
      <c r="VHR94" s="4"/>
      <c r="VHS94" s="4"/>
      <c r="VHT94" s="4"/>
      <c r="VHU94" s="4"/>
      <c r="VHV94" s="4"/>
      <c r="VHW94" s="4"/>
      <c r="VHX94" s="4"/>
      <c r="VHY94" s="4"/>
      <c r="VHZ94" s="4"/>
      <c r="VIA94" s="4"/>
      <c r="VIB94" s="4"/>
      <c r="VIC94" s="4"/>
      <c r="VID94" s="4"/>
      <c r="VIE94" s="4"/>
      <c r="VIF94" s="4"/>
      <c r="VIG94" s="4"/>
      <c r="VIH94" s="4"/>
      <c r="VII94" s="4"/>
      <c r="VIJ94" s="4"/>
      <c r="VIK94" s="4"/>
      <c r="VIL94" s="4"/>
      <c r="VIM94" s="4"/>
      <c r="VIN94" s="4"/>
      <c r="VIO94" s="4"/>
      <c r="VIP94" s="4"/>
      <c r="VIQ94" s="4"/>
      <c r="VIR94" s="4"/>
      <c r="VIS94" s="4"/>
      <c r="VIT94" s="4"/>
      <c r="VIU94" s="4"/>
      <c r="VIV94" s="4"/>
      <c r="VIW94" s="4"/>
      <c r="VIX94" s="4"/>
      <c r="VIY94" s="4"/>
      <c r="VIZ94" s="4"/>
      <c r="VJA94" s="4"/>
      <c r="VJB94" s="4"/>
      <c r="VJC94" s="4"/>
      <c r="VJD94" s="4"/>
      <c r="VJE94" s="4"/>
      <c r="VJF94" s="4"/>
      <c r="VJG94" s="4"/>
      <c r="VJH94" s="4"/>
      <c r="VJI94" s="4"/>
      <c r="VJJ94" s="4"/>
      <c r="VJK94" s="4"/>
      <c r="VJL94" s="4"/>
      <c r="VJM94" s="4"/>
      <c r="VJN94" s="4"/>
      <c r="VJO94" s="4"/>
      <c r="VJP94" s="4"/>
      <c r="VJQ94" s="4"/>
      <c r="VJR94" s="4"/>
      <c r="VJS94" s="4"/>
      <c r="VJT94" s="4"/>
      <c r="VJU94" s="4"/>
      <c r="VJV94" s="4"/>
      <c r="VJW94" s="4"/>
      <c r="VJX94" s="4"/>
      <c r="VJY94" s="4"/>
      <c r="VJZ94" s="4"/>
      <c r="VKA94" s="4"/>
      <c r="VKB94" s="4"/>
      <c r="VKC94" s="4"/>
      <c r="VKD94" s="4"/>
      <c r="VKE94" s="4"/>
      <c r="VKF94" s="4"/>
      <c r="VKG94" s="4"/>
      <c r="VKH94" s="4"/>
      <c r="VKI94" s="4"/>
      <c r="VKJ94" s="4"/>
      <c r="VKK94" s="4"/>
      <c r="VKL94" s="4"/>
      <c r="VKM94" s="4"/>
      <c r="VKN94" s="4"/>
      <c r="VKO94" s="4"/>
      <c r="VKP94" s="4"/>
      <c r="VKQ94" s="4"/>
      <c r="VKR94" s="4"/>
      <c r="VKS94" s="4"/>
      <c r="VKT94" s="4"/>
      <c r="VKU94" s="4"/>
      <c r="VKV94" s="4"/>
      <c r="VKW94" s="4"/>
      <c r="VKX94" s="4"/>
      <c r="VKY94" s="4"/>
      <c r="VKZ94" s="4"/>
      <c r="VLA94" s="4"/>
      <c r="VLB94" s="4"/>
      <c r="VLC94" s="4"/>
      <c r="VLD94" s="4"/>
      <c r="VLE94" s="4"/>
      <c r="VLF94" s="4"/>
      <c r="VLG94" s="4"/>
      <c r="VLH94" s="4"/>
      <c r="VLI94" s="4"/>
      <c r="VLJ94" s="4"/>
      <c r="VLK94" s="4"/>
      <c r="VLL94" s="4"/>
      <c r="VLM94" s="4"/>
      <c r="VLN94" s="4"/>
      <c r="VLO94" s="4"/>
      <c r="VLP94" s="4"/>
      <c r="VLQ94" s="4"/>
      <c r="VLR94" s="4"/>
      <c r="VLS94" s="4"/>
      <c r="VLT94" s="4"/>
      <c r="VLU94" s="4"/>
      <c r="VLV94" s="4"/>
      <c r="VLW94" s="4"/>
      <c r="VLX94" s="4"/>
      <c r="VLY94" s="4"/>
      <c r="VLZ94" s="4"/>
      <c r="VMA94" s="4"/>
      <c r="VMB94" s="4"/>
      <c r="VMC94" s="4"/>
      <c r="VMD94" s="4"/>
      <c r="VME94" s="4"/>
      <c r="VMF94" s="4"/>
      <c r="VMG94" s="4"/>
      <c r="VMH94" s="4"/>
      <c r="VMI94" s="4"/>
      <c r="VMJ94" s="4"/>
      <c r="VMK94" s="4"/>
      <c r="VML94" s="4"/>
      <c r="VMM94" s="4"/>
      <c r="VMN94" s="4"/>
      <c r="VMO94" s="4"/>
      <c r="VMP94" s="4"/>
      <c r="VMQ94" s="4"/>
      <c r="VMR94" s="4"/>
      <c r="VMS94" s="4"/>
      <c r="VMT94" s="4"/>
      <c r="VMU94" s="4"/>
      <c r="VMV94" s="4"/>
      <c r="VMW94" s="4"/>
      <c r="VMX94" s="4"/>
      <c r="VMY94" s="4"/>
      <c r="VMZ94" s="4"/>
      <c r="VNA94" s="4"/>
      <c r="VNB94" s="4"/>
      <c r="VNC94" s="4"/>
      <c r="VND94" s="4"/>
      <c r="VNE94" s="4"/>
      <c r="VNF94" s="4"/>
      <c r="VNG94" s="4"/>
      <c r="VNH94" s="4"/>
      <c r="VNI94" s="4"/>
      <c r="VNJ94" s="4"/>
      <c r="VNK94" s="4"/>
      <c r="VNL94" s="4"/>
      <c r="VNM94" s="4"/>
      <c r="VNN94" s="4"/>
      <c r="VNO94" s="4"/>
      <c r="VNP94" s="4"/>
      <c r="VNQ94" s="4"/>
      <c r="VNR94" s="4"/>
      <c r="VNS94" s="4"/>
      <c r="VNT94" s="4"/>
      <c r="VNU94" s="4"/>
      <c r="VNV94" s="4"/>
      <c r="VNW94" s="4"/>
      <c r="VNX94" s="4"/>
      <c r="VNY94" s="4"/>
      <c r="VNZ94" s="4"/>
      <c r="VOA94" s="4"/>
      <c r="VOB94" s="4"/>
      <c r="VOC94" s="4"/>
      <c r="VOD94" s="4"/>
      <c r="VOE94" s="4"/>
      <c r="VOF94" s="4"/>
      <c r="VOG94" s="4"/>
      <c r="VOH94" s="4"/>
      <c r="VOI94" s="4"/>
      <c r="VOJ94" s="4"/>
      <c r="VOK94" s="4"/>
      <c r="VOL94" s="4"/>
      <c r="VOM94" s="4"/>
      <c r="VON94" s="4"/>
      <c r="VOO94" s="4"/>
      <c r="VOP94" s="4"/>
      <c r="VOQ94" s="4"/>
      <c r="VOR94" s="4"/>
      <c r="VOS94" s="4"/>
      <c r="VOT94" s="4"/>
      <c r="VOU94" s="4"/>
      <c r="VOV94" s="4"/>
      <c r="VOW94" s="4"/>
      <c r="VOX94" s="4"/>
      <c r="VOY94" s="4"/>
      <c r="VOZ94" s="4"/>
      <c r="VPA94" s="4"/>
      <c r="VPB94" s="4"/>
      <c r="VPC94" s="4"/>
      <c r="VPD94" s="4"/>
      <c r="VPE94" s="4"/>
      <c r="VPF94" s="4"/>
      <c r="VPG94" s="4"/>
      <c r="VPH94" s="4"/>
      <c r="VPI94" s="4"/>
      <c r="VPJ94" s="4"/>
      <c r="VPK94" s="4"/>
      <c r="VPL94" s="4"/>
      <c r="VPM94" s="4"/>
      <c r="VPN94" s="4"/>
      <c r="VPO94" s="4"/>
      <c r="VPP94" s="4"/>
      <c r="VPQ94" s="4"/>
      <c r="VPR94" s="4"/>
      <c r="VPS94" s="4"/>
      <c r="VPT94" s="4"/>
      <c r="VPU94" s="4"/>
      <c r="VPV94" s="4"/>
      <c r="VPW94" s="4"/>
      <c r="VPX94" s="4"/>
      <c r="VPY94" s="4"/>
      <c r="VPZ94" s="4"/>
      <c r="VQA94" s="4"/>
      <c r="VQB94" s="4"/>
      <c r="VQC94" s="4"/>
      <c r="VQD94" s="4"/>
      <c r="VQE94" s="4"/>
      <c r="VQF94" s="4"/>
      <c r="VQG94" s="4"/>
      <c r="VQH94" s="4"/>
      <c r="VQI94" s="4"/>
      <c r="VQJ94" s="4"/>
      <c r="VQK94" s="4"/>
      <c r="VQL94" s="4"/>
      <c r="VQM94" s="4"/>
      <c r="VQN94" s="4"/>
      <c r="VQO94" s="4"/>
      <c r="VQP94" s="4"/>
      <c r="VQQ94" s="4"/>
      <c r="VQR94" s="4"/>
      <c r="VQS94" s="4"/>
      <c r="VQT94" s="4"/>
      <c r="VQU94" s="4"/>
      <c r="VQV94" s="4"/>
      <c r="VQW94" s="4"/>
      <c r="VQX94" s="4"/>
      <c r="VQY94" s="4"/>
      <c r="VQZ94" s="4"/>
      <c r="VRA94" s="4"/>
      <c r="VRB94" s="4"/>
      <c r="VRC94" s="4"/>
      <c r="VRD94" s="4"/>
      <c r="VRE94" s="4"/>
      <c r="VRF94" s="4"/>
      <c r="VRG94" s="4"/>
      <c r="VRH94" s="4"/>
      <c r="VRI94" s="4"/>
      <c r="VRJ94" s="4"/>
      <c r="VRK94" s="4"/>
      <c r="VRL94" s="4"/>
      <c r="VRM94" s="4"/>
      <c r="VRN94" s="4"/>
      <c r="VRO94" s="4"/>
      <c r="VRP94" s="4"/>
      <c r="VRQ94" s="4"/>
      <c r="VRR94" s="4"/>
      <c r="VRS94" s="4"/>
      <c r="VRT94" s="4"/>
      <c r="VRU94" s="4"/>
      <c r="VRV94" s="4"/>
      <c r="VRW94" s="4"/>
      <c r="VRX94" s="4"/>
      <c r="VRY94" s="4"/>
      <c r="VRZ94" s="4"/>
      <c r="VSA94" s="4"/>
      <c r="VSB94" s="4"/>
      <c r="VSC94" s="4"/>
      <c r="VSD94" s="4"/>
      <c r="VSE94" s="4"/>
      <c r="VSF94" s="4"/>
      <c r="VSG94" s="4"/>
      <c r="VSH94" s="4"/>
      <c r="VSI94" s="4"/>
      <c r="VSJ94" s="4"/>
      <c r="VSK94" s="4"/>
      <c r="VSL94" s="4"/>
      <c r="VSM94" s="4"/>
      <c r="VSN94" s="4"/>
      <c r="VSO94" s="4"/>
      <c r="VSP94" s="4"/>
      <c r="VSQ94" s="4"/>
      <c r="VSR94" s="4"/>
      <c r="VSS94" s="4"/>
      <c r="VST94" s="4"/>
      <c r="VSU94" s="4"/>
      <c r="VSV94" s="4"/>
      <c r="VSW94" s="4"/>
      <c r="VSX94" s="4"/>
      <c r="VSY94" s="4"/>
      <c r="VSZ94" s="4"/>
      <c r="VTA94" s="4"/>
      <c r="VTB94" s="4"/>
      <c r="VTC94" s="4"/>
      <c r="VTD94" s="4"/>
      <c r="VTE94" s="4"/>
      <c r="VTF94" s="4"/>
      <c r="VTG94" s="4"/>
      <c r="VTH94" s="4"/>
      <c r="VTI94" s="4"/>
      <c r="VTJ94" s="4"/>
      <c r="VTK94" s="4"/>
      <c r="VTL94" s="4"/>
      <c r="VTM94" s="4"/>
      <c r="VTN94" s="4"/>
      <c r="VTO94" s="4"/>
      <c r="VTP94" s="4"/>
      <c r="VTQ94" s="4"/>
      <c r="VTR94" s="4"/>
      <c r="VTS94" s="4"/>
      <c r="VTT94" s="4"/>
      <c r="VTU94" s="4"/>
      <c r="VTV94" s="4"/>
      <c r="VTW94" s="4"/>
      <c r="VTX94" s="4"/>
      <c r="VTY94" s="4"/>
      <c r="VTZ94" s="4"/>
      <c r="VUA94" s="4"/>
      <c r="VUB94" s="4"/>
      <c r="VUC94" s="4"/>
      <c r="VUD94" s="4"/>
      <c r="VUE94" s="4"/>
      <c r="VUF94" s="4"/>
      <c r="VUG94" s="4"/>
      <c r="VUH94" s="4"/>
      <c r="VUI94" s="4"/>
      <c r="VUJ94" s="4"/>
      <c r="VUK94" s="4"/>
      <c r="VUL94" s="4"/>
      <c r="VUM94" s="4"/>
      <c r="VUN94" s="4"/>
      <c r="VUO94" s="4"/>
      <c r="VUP94" s="4"/>
      <c r="VUQ94" s="4"/>
      <c r="VUR94" s="4"/>
      <c r="VUS94" s="4"/>
      <c r="VUT94" s="4"/>
      <c r="VUU94" s="4"/>
      <c r="VUV94" s="4"/>
      <c r="VUW94" s="4"/>
      <c r="VUX94" s="4"/>
      <c r="VUY94" s="4"/>
      <c r="VUZ94" s="4"/>
      <c r="VVA94" s="4"/>
      <c r="VVB94" s="4"/>
      <c r="VVC94" s="4"/>
      <c r="VVD94" s="4"/>
      <c r="VVE94" s="4"/>
      <c r="VVF94" s="4"/>
      <c r="VVG94" s="4"/>
      <c r="VVH94" s="4"/>
      <c r="VVI94" s="4"/>
      <c r="VVJ94" s="4"/>
      <c r="VVK94" s="4"/>
      <c r="VVL94" s="4"/>
      <c r="VVM94" s="4"/>
      <c r="VVN94" s="4"/>
      <c r="VVO94" s="4"/>
      <c r="VVP94" s="4"/>
      <c r="VVQ94" s="4"/>
      <c r="VVR94" s="4"/>
      <c r="VVS94" s="4"/>
      <c r="VVT94" s="4"/>
      <c r="VVU94" s="4"/>
      <c r="VVV94" s="4"/>
      <c r="VVW94" s="4"/>
      <c r="VVX94" s="4"/>
      <c r="VVY94" s="4"/>
      <c r="VVZ94" s="4"/>
      <c r="VWA94" s="4"/>
      <c r="VWB94" s="4"/>
      <c r="VWC94" s="4"/>
      <c r="VWD94" s="4"/>
      <c r="VWE94" s="4"/>
      <c r="VWF94" s="4"/>
      <c r="VWG94" s="4"/>
      <c r="VWH94" s="4"/>
      <c r="VWI94" s="4"/>
      <c r="VWJ94" s="4"/>
      <c r="VWK94" s="4"/>
      <c r="VWL94" s="4"/>
      <c r="VWM94" s="4"/>
      <c r="VWN94" s="4"/>
      <c r="VWO94" s="4"/>
      <c r="VWP94" s="4"/>
      <c r="VWQ94" s="4"/>
      <c r="VWR94" s="4"/>
      <c r="VWS94" s="4"/>
      <c r="VWT94" s="4"/>
      <c r="VWU94" s="4"/>
      <c r="VWV94" s="4"/>
      <c r="VWW94" s="4"/>
      <c r="VWX94" s="4"/>
      <c r="VWY94" s="4"/>
      <c r="VWZ94" s="4"/>
      <c r="VXA94" s="4"/>
      <c r="VXB94" s="4"/>
      <c r="VXC94" s="4"/>
      <c r="VXD94" s="4"/>
      <c r="VXE94" s="4"/>
      <c r="VXF94" s="4"/>
      <c r="VXG94" s="4"/>
      <c r="VXH94" s="4"/>
      <c r="VXI94" s="4"/>
      <c r="VXJ94" s="4"/>
      <c r="VXK94" s="4"/>
      <c r="VXL94" s="4"/>
      <c r="VXM94" s="4"/>
      <c r="VXN94" s="4"/>
      <c r="VXO94" s="4"/>
      <c r="VXP94" s="4"/>
      <c r="VXQ94" s="4"/>
      <c r="VXR94" s="4"/>
      <c r="VXS94" s="4"/>
      <c r="VXT94" s="4"/>
      <c r="VXU94" s="4"/>
      <c r="VXV94" s="4"/>
      <c r="VXW94" s="4"/>
      <c r="VXX94" s="4"/>
      <c r="VXY94" s="4"/>
      <c r="VXZ94" s="4"/>
      <c r="VYA94" s="4"/>
      <c r="VYB94" s="4"/>
      <c r="VYC94" s="4"/>
      <c r="VYD94" s="4"/>
      <c r="VYE94" s="4"/>
      <c r="VYF94" s="4"/>
      <c r="VYG94" s="4"/>
      <c r="VYH94" s="4"/>
      <c r="VYI94" s="4"/>
      <c r="VYJ94" s="4"/>
      <c r="VYK94" s="4"/>
      <c r="VYL94" s="4"/>
      <c r="VYM94" s="4"/>
      <c r="VYN94" s="4"/>
      <c r="VYO94" s="4"/>
      <c r="VYP94" s="4"/>
      <c r="VYQ94" s="4"/>
      <c r="VYR94" s="4"/>
      <c r="VYS94" s="4"/>
      <c r="VYT94" s="4"/>
      <c r="VYU94" s="4"/>
      <c r="VYV94" s="4"/>
      <c r="VYW94" s="4"/>
      <c r="VYX94" s="4"/>
      <c r="VYY94" s="4"/>
      <c r="VYZ94" s="4"/>
      <c r="VZA94" s="4"/>
      <c r="VZB94" s="4"/>
      <c r="VZC94" s="4"/>
      <c r="VZD94" s="4"/>
      <c r="VZE94" s="4"/>
      <c r="VZF94" s="4"/>
      <c r="VZG94" s="4"/>
      <c r="VZH94" s="4"/>
      <c r="VZI94" s="4"/>
      <c r="VZJ94" s="4"/>
      <c r="VZK94" s="4"/>
      <c r="VZL94" s="4"/>
      <c r="VZM94" s="4"/>
      <c r="VZN94" s="4"/>
      <c r="VZO94" s="4"/>
      <c r="VZP94" s="4"/>
      <c r="VZQ94" s="4"/>
      <c r="VZR94" s="4"/>
      <c r="VZS94" s="4"/>
      <c r="VZT94" s="4"/>
      <c r="VZU94" s="4"/>
      <c r="VZV94" s="4"/>
      <c r="VZW94" s="4"/>
      <c r="VZX94" s="4"/>
      <c r="VZY94" s="4"/>
      <c r="VZZ94" s="4"/>
      <c r="WAA94" s="4"/>
      <c r="WAB94" s="4"/>
      <c r="WAC94" s="4"/>
      <c r="WAD94" s="4"/>
      <c r="WAE94" s="4"/>
      <c r="WAF94" s="4"/>
      <c r="WAG94" s="4"/>
      <c r="WAH94" s="4"/>
      <c r="WAI94" s="4"/>
      <c r="WAJ94" s="4"/>
      <c r="WAK94" s="4"/>
      <c r="WAL94" s="4"/>
      <c r="WAM94" s="4"/>
      <c r="WAN94" s="4"/>
      <c r="WAO94" s="4"/>
      <c r="WAP94" s="4"/>
      <c r="WAQ94" s="4"/>
      <c r="WAR94" s="4"/>
      <c r="WAS94" s="4"/>
      <c r="WAT94" s="4"/>
      <c r="WAU94" s="4"/>
      <c r="WAV94" s="4"/>
      <c r="WAW94" s="4"/>
      <c r="WAX94" s="4"/>
      <c r="WAY94" s="4"/>
      <c r="WAZ94" s="4"/>
      <c r="WBA94" s="4"/>
      <c r="WBB94" s="4"/>
      <c r="WBC94" s="4"/>
      <c r="WBD94" s="4"/>
      <c r="WBE94" s="4"/>
      <c r="WBF94" s="4"/>
      <c r="WBG94" s="4"/>
      <c r="WBH94" s="4"/>
      <c r="WBI94" s="4"/>
      <c r="WBJ94" s="4"/>
      <c r="WBK94" s="4"/>
      <c r="WBL94" s="4"/>
      <c r="WBM94" s="4"/>
      <c r="WBN94" s="4"/>
      <c r="WBO94" s="4"/>
      <c r="WBP94" s="4"/>
      <c r="WBQ94" s="4"/>
      <c r="WBR94" s="4"/>
      <c r="WBS94" s="4"/>
      <c r="WBT94" s="4"/>
      <c r="WBU94" s="4"/>
      <c r="WBV94" s="4"/>
      <c r="WBW94" s="4"/>
      <c r="WBX94" s="4"/>
      <c r="WBY94" s="4"/>
      <c r="WBZ94" s="4"/>
      <c r="WCA94" s="4"/>
      <c r="WCB94" s="4"/>
      <c r="WCC94" s="4"/>
      <c r="WCD94" s="4"/>
      <c r="WCE94" s="4"/>
      <c r="WCF94" s="4"/>
      <c r="WCG94" s="4"/>
      <c r="WCH94" s="4"/>
      <c r="WCI94" s="4"/>
      <c r="WCJ94" s="4"/>
      <c r="WCK94" s="4"/>
      <c r="WCL94" s="4"/>
      <c r="WCM94" s="4"/>
      <c r="WCN94" s="4"/>
      <c r="WCO94" s="4"/>
      <c r="WCP94" s="4"/>
      <c r="WCQ94" s="4"/>
      <c r="WCR94" s="4"/>
      <c r="WCS94" s="4"/>
      <c r="WCT94" s="4"/>
      <c r="WCU94" s="4"/>
      <c r="WCV94" s="4"/>
      <c r="WCW94" s="4"/>
      <c r="WCX94" s="4"/>
      <c r="WCY94" s="4"/>
      <c r="WCZ94" s="4"/>
      <c r="WDA94" s="4"/>
      <c r="WDB94" s="4"/>
      <c r="WDC94" s="4"/>
      <c r="WDD94" s="4"/>
      <c r="WDE94" s="4"/>
      <c r="WDF94" s="4"/>
      <c r="WDG94" s="4"/>
      <c r="WDH94" s="4"/>
      <c r="WDI94" s="4"/>
      <c r="WDJ94" s="4"/>
      <c r="WDK94" s="4"/>
      <c r="WDL94" s="4"/>
      <c r="WDM94" s="4"/>
      <c r="WDN94" s="4"/>
      <c r="WDO94" s="4"/>
      <c r="WDP94" s="4"/>
      <c r="WDQ94" s="4"/>
      <c r="WDR94" s="4"/>
      <c r="WDS94" s="4"/>
      <c r="WDT94" s="4"/>
      <c r="WDU94" s="4"/>
      <c r="WDV94" s="4"/>
      <c r="WDW94" s="4"/>
      <c r="WDX94" s="4"/>
      <c r="WDY94" s="4"/>
      <c r="WDZ94" s="4"/>
      <c r="WEA94" s="4"/>
      <c r="WEB94" s="4"/>
      <c r="WEC94" s="4"/>
      <c r="WED94" s="4"/>
      <c r="WEE94" s="4"/>
      <c r="WEF94" s="4"/>
      <c r="WEG94" s="4"/>
      <c r="WEH94" s="4"/>
      <c r="WEI94" s="4"/>
      <c r="WEJ94" s="4"/>
      <c r="WEK94" s="4"/>
      <c r="WEL94" s="4"/>
      <c r="WEM94" s="4"/>
      <c r="WEN94" s="4"/>
      <c r="WEO94" s="4"/>
      <c r="WEP94" s="4"/>
      <c r="WEQ94" s="4"/>
      <c r="WER94" s="4"/>
      <c r="WES94" s="4"/>
      <c r="WET94" s="4"/>
      <c r="WEU94" s="4"/>
      <c r="WEV94" s="4"/>
      <c r="WEW94" s="4"/>
      <c r="WEX94" s="4"/>
      <c r="WEY94" s="4"/>
      <c r="WEZ94" s="4"/>
      <c r="WFA94" s="4"/>
      <c r="WFB94" s="4"/>
      <c r="WFC94" s="4"/>
      <c r="WFD94" s="4"/>
      <c r="WFE94" s="4"/>
      <c r="WFF94" s="4"/>
      <c r="WFG94" s="4"/>
      <c r="WFH94" s="4"/>
      <c r="WFI94" s="4"/>
      <c r="WFJ94" s="4"/>
      <c r="WFK94" s="4"/>
      <c r="WFL94" s="4"/>
      <c r="WFM94" s="4"/>
      <c r="WFN94" s="4"/>
      <c r="WFO94" s="4"/>
      <c r="WFP94" s="4"/>
      <c r="WFQ94" s="4"/>
      <c r="WFR94" s="4"/>
      <c r="WFS94" s="4"/>
      <c r="WFT94" s="4"/>
      <c r="WFU94" s="4"/>
      <c r="WFV94" s="4"/>
      <c r="WFW94" s="4"/>
      <c r="WFX94" s="4"/>
      <c r="WFY94" s="4"/>
      <c r="WFZ94" s="4"/>
      <c r="WGA94" s="4"/>
      <c r="WGB94" s="4"/>
      <c r="WGC94" s="4"/>
      <c r="WGD94" s="4"/>
      <c r="WGE94" s="4"/>
      <c r="WGF94" s="4"/>
      <c r="WGG94" s="4"/>
      <c r="WGH94" s="4"/>
      <c r="WGI94" s="4"/>
      <c r="WGJ94" s="4"/>
      <c r="WGK94" s="4"/>
      <c r="WGL94" s="4"/>
      <c r="WGM94" s="4"/>
      <c r="WGN94" s="4"/>
      <c r="WGO94" s="4"/>
      <c r="WGP94" s="4"/>
      <c r="WGQ94" s="4"/>
      <c r="WGR94" s="4"/>
      <c r="WGS94" s="4"/>
      <c r="WGT94" s="4"/>
      <c r="WGU94" s="4"/>
      <c r="WGV94" s="4"/>
      <c r="WGW94" s="4"/>
      <c r="WGX94" s="4"/>
      <c r="WGY94" s="4"/>
      <c r="WGZ94" s="4"/>
      <c r="WHA94" s="4"/>
      <c r="WHB94" s="4"/>
      <c r="WHC94" s="4"/>
      <c r="WHD94" s="4"/>
      <c r="WHE94" s="4"/>
      <c r="WHF94" s="4"/>
      <c r="WHG94" s="4"/>
      <c r="WHH94" s="4"/>
      <c r="WHI94" s="4"/>
      <c r="WHJ94" s="4"/>
      <c r="WHK94" s="4"/>
      <c r="WHL94" s="4"/>
      <c r="WHM94" s="4"/>
      <c r="WHN94" s="4"/>
      <c r="WHO94" s="4"/>
      <c r="WHP94" s="4"/>
      <c r="WHQ94" s="4"/>
      <c r="WHR94" s="4"/>
      <c r="WHS94" s="4"/>
      <c r="WHT94" s="4"/>
      <c r="WHU94" s="4"/>
      <c r="WHV94" s="4"/>
      <c r="WHW94" s="4"/>
      <c r="WHX94" s="4"/>
      <c r="WHY94" s="4"/>
      <c r="WHZ94" s="4"/>
      <c r="WIA94" s="4"/>
      <c r="WIB94" s="4"/>
      <c r="WIC94" s="4"/>
      <c r="WID94" s="4"/>
      <c r="WIE94" s="4"/>
      <c r="WIF94" s="4"/>
      <c r="WIG94" s="4"/>
      <c r="WIH94" s="4"/>
      <c r="WII94" s="4"/>
      <c r="WIJ94" s="4"/>
      <c r="WIK94" s="4"/>
      <c r="WIL94" s="4"/>
      <c r="WIM94" s="4"/>
      <c r="WIN94" s="4"/>
      <c r="WIO94" s="4"/>
      <c r="WIP94" s="4"/>
      <c r="WIQ94" s="4"/>
      <c r="WIR94" s="4"/>
      <c r="WIS94" s="4"/>
      <c r="WIT94" s="4"/>
      <c r="WIU94" s="4"/>
      <c r="WIV94" s="4"/>
      <c r="WIW94" s="4"/>
      <c r="WIX94" s="4"/>
      <c r="WIY94" s="4"/>
      <c r="WIZ94" s="4"/>
      <c r="WJA94" s="4"/>
      <c r="WJB94" s="4"/>
      <c r="WJC94" s="4"/>
      <c r="WJD94" s="4"/>
      <c r="WJE94" s="4"/>
      <c r="WJF94" s="4"/>
      <c r="WJG94" s="4"/>
      <c r="WJH94" s="4"/>
      <c r="WJI94" s="4"/>
      <c r="WJJ94" s="4"/>
      <c r="WJK94" s="4"/>
      <c r="WJL94" s="4"/>
      <c r="WJM94" s="4"/>
      <c r="WJN94" s="4"/>
      <c r="WJO94" s="4"/>
      <c r="WJP94" s="4"/>
      <c r="WJQ94" s="4"/>
      <c r="WJR94" s="4"/>
      <c r="WJS94" s="4"/>
      <c r="WJT94" s="4"/>
      <c r="WJU94" s="4"/>
      <c r="WJV94" s="4"/>
      <c r="WJW94" s="4"/>
      <c r="WJX94" s="4"/>
      <c r="WJY94" s="4"/>
      <c r="WJZ94" s="4"/>
      <c r="WKA94" s="4"/>
      <c r="WKB94" s="4"/>
      <c r="WKC94" s="4"/>
      <c r="WKD94" s="4"/>
      <c r="WKE94" s="4"/>
      <c r="WKF94" s="4"/>
      <c r="WKG94" s="4"/>
      <c r="WKH94" s="4"/>
      <c r="WKI94" s="4"/>
      <c r="WKJ94" s="4"/>
      <c r="WKK94" s="4"/>
      <c r="WKL94" s="4"/>
      <c r="WKM94" s="4"/>
      <c r="WKN94" s="4"/>
      <c r="WKO94" s="4"/>
      <c r="WKP94" s="4"/>
      <c r="WKQ94" s="4"/>
      <c r="WKR94" s="4"/>
      <c r="WKS94" s="4"/>
      <c r="WKT94" s="4"/>
      <c r="WKU94" s="4"/>
      <c r="WKV94" s="4"/>
      <c r="WKW94" s="4"/>
      <c r="WKX94" s="4"/>
      <c r="WKY94" s="4"/>
      <c r="WKZ94" s="4"/>
      <c r="WLA94" s="4"/>
      <c r="WLB94" s="4"/>
      <c r="WLC94" s="4"/>
      <c r="WLD94" s="4"/>
      <c r="WLE94" s="4"/>
      <c r="WLF94" s="4"/>
      <c r="WLG94" s="4"/>
      <c r="WLH94" s="4"/>
      <c r="WLI94" s="4"/>
      <c r="WLJ94" s="4"/>
      <c r="WLK94" s="4"/>
      <c r="WLL94" s="4"/>
      <c r="WLM94" s="4"/>
      <c r="WLN94" s="4"/>
      <c r="WLO94" s="4"/>
      <c r="WLP94" s="4"/>
      <c r="WLQ94" s="4"/>
      <c r="WLR94" s="4"/>
      <c r="WLS94" s="4"/>
      <c r="WLT94" s="4"/>
      <c r="WLU94" s="4"/>
      <c r="WLV94" s="4"/>
      <c r="WLW94" s="4"/>
      <c r="WLX94" s="4"/>
      <c r="WLY94" s="4"/>
      <c r="WLZ94" s="4"/>
      <c r="WMA94" s="4"/>
      <c r="WMB94" s="4"/>
      <c r="WMC94" s="4"/>
      <c r="WMD94" s="4"/>
      <c r="WME94" s="4"/>
      <c r="WMF94" s="4"/>
      <c r="WMG94" s="4"/>
      <c r="WMH94" s="4"/>
      <c r="WMI94" s="4"/>
      <c r="WMJ94" s="4"/>
      <c r="WMK94" s="4"/>
      <c r="WML94" s="4"/>
      <c r="WMM94" s="4"/>
      <c r="WMN94" s="4"/>
      <c r="WMO94" s="4"/>
      <c r="WMP94" s="4"/>
      <c r="WMQ94" s="4"/>
      <c r="WMR94" s="4"/>
      <c r="WMS94" s="4"/>
      <c r="WMT94" s="4"/>
      <c r="WMU94" s="4"/>
      <c r="WMV94" s="4"/>
      <c r="WMW94" s="4"/>
      <c r="WMX94" s="4"/>
      <c r="WMY94" s="4"/>
      <c r="WMZ94" s="4"/>
      <c r="WNA94" s="4"/>
      <c r="WNB94" s="4"/>
      <c r="WNC94" s="4"/>
      <c r="WND94" s="4"/>
      <c r="WNE94" s="4"/>
      <c r="WNF94" s="4"/>
      <c r="WNG94" s="4"/>
      <c r="WNH94" s="4"/>
      <c r="WNI94" s="4"/>
      <c r="WNJ94" s="4"/>
      <c r="WNK94" s="4"/>
      <c r="WNL94" s="4"/>
      <c r="WNM94" s="4"/>
      <c r="WNN94" s="4"/>
      <c r="WNO94" s="4"/>
      <c r="WNP94" s="4"/>
      <c r="WNQ94" s="4"/>
      <c r="WNR94" s="4"/>
      <c r="WNS94" s="4"/>
      <c r="WNT94" s="4"/>
      <c r="WNU94" s="4"/>
      <c r="WNV94" s="4"/>
      <c r="WNW94" s="4"/>
      <c r="WNX94" s="4"/>
      <c r="WNY94" s="4"/>
      <c r="WNZ94" s="4"/>
      <c r="WOA94" s="4"/>
      <c r="WOB94" s="4"/>
      <c r="WOC94" s="4"/>
      <c r="WOD94" s="4"/>
      <c r="WOE94" s="4"/>
      <c r="WOF94" s="4"/>
      <c r="WOG94" s="4"/>
      <c r="WOH94" s="4"/>
      <c r="WOI94" s="4"/>
      <c r="WOJ94" s="4"/>
      <c r="WOK94" s="4"/>
      <c r="WOL94" s="4"/>
      <c r="WOM94" s="4"/>
      <c r="WON94" s="4"/>
      <c r="WOO94" s="4"/>
      <c r="WOP94" s="4"/>
      <c r="WOQ94" s="4"/>
      <c r="WOR94" s="4"/>
      <c r="WOS94" s="4"/>
      <c r="WOT94" s="4"/>
      <c r="WOU94" s="4"/>
      <c r="WOV94" s="4"/>
      <c r="WOW94" s="4"/>
      <c r="WOX94" s="4"/>
      <c r="WOY94" s="4"/>
      <c r="WOZ94" s="4"/>
      <c r="WPA94" s="4"/>
      <c r="WPB94" s="4"/>
      <c r="WPC94" s="4"/>
      <c r="WPD94" s="4"/>
      <c r="WPE94" s="4"/>
      <c r="WPF94" s="4"/>
      <c r="WPG94" s="4"/>
      <c r="WPH94" s="4"/>
      <c r="WPI94" s="4"/>
      <c r="WPJ94" s="4"/>
      <c r="WPK94" s="4"/>
      <c r="WPL94" s="4"/>
      <c r="WPM94" s="4"/>
      <c r="WPN94" s="4"/>
      <c r="WPO94" s="4"/>
      <c r="WPP94" s="4"/>
      <c r="WPQ94" s="4"/>
      <c r="WPR94" s="4"/>
      <c r="WPS94" s="4"/>
      <c r="WPT94" s="4"/>
      <c r="WPU94" s="4"/>
      <c r="WPV94" s="4"/>
      <c r="WPW94" s="4"/>
      <c r="WPX94" s="4"/>
      <c r="WPY94" s="4"/>
      <c r="WPZ94" s="4"/>
      <c r="WQA94" s="4"/>
      <c r="WQB94" s="4"/>
      <c r="WQC94" s="4"/>
      <c r="WQD94" s="4"/>
      <c r="WQE94" s="4"/>
      <c r="WQF94" s="4"/>
      <c r="WQG94" s="4"/>
      <c r="WQH94" s="4"/>
      <c r="WQI94" s="4"/>
      <c r="WQJ94" s="4"/>
      <c r="WQK94" s="4"/>
      <c r="WQL94" s="4"/>
      <c r="WQM94" s="4"/>
      <c r="WQN94" s="4"/>
      <c r="WQO94" s="4"/>
      <c r="WQP94" s="4"/>
      <c r="WQQ94" s="4"/>
      <c r="WQR94" s="4"/>
      <c r="WQS94" s="4"/>
      <c r="WQT94" s="4"/>
      <c r="WQU94" s="4"/>
      <c r="WQV94" s="4"/>
      <c r="WQW94" s="4"/>
      <c r="WQX94" s="4"/>
      <c r="WQY94" s="4"/>
      <c r="WQZ94" s="4"/>
      <c r="WRA94" s="4"/>
      <c r="WRB94" s="4"/>
      <c r="WRC94" s="4"/>
      <c r="WRD94" s="4"/>
      <c r="WRE94" s="4"/>
      <c r="WRF94" s="4"/>
      <c r="WRG94" s="4"/>
      <c r="WRH94" s="4"/>
      <c r="WRI94" s="4"/>
      <c r="WRJ94" s="4"/>
      <c r="WRK94" s="4"/>
      <c r="WRL94" s="4"/>
      <c r="WRM94" s="4"/>
      <c r="WRN94" s="4"/>
      <c r="WRO94" s="4"/>
      <c r="WRP94" s="4"/>
      <c r="WRQ94" s="4"/>
      <c r="WRR94" s="4"/>
      <c r="WRS94" s="4"/>
      <c r="WRT94" s="4"/>
      <c r="WRU94" s="4"/>
      <c r="WRV94" s="4"/>
      <c r="WRW94" s="4"/>
      <c r="WRX94" s="4"/>
      <c r="WRY94" s="4"/>
      <c r="WRZ94" s="4"/>
      <c r="WSA94" s="4"/>
      <c r="WSB94" s="4"/>
      <c r="WSC94" s="4"/>
      <c r="WSD94" s="4"/>
      <c r="WSE94" s="4"/>
      <c r="WSF94" s="4"/>
      <c r="WSG94" s="4"/>
      <c r="WSH94" s="4"/>
      <c r="WSI94" s="4"/>
      <c r="WSJ94" s="4"/>
      <c r="WSK94" s="4"/>
      <c r="WSL94" s="4"/>
      <c r="WSM94" s="4"/>
      <c r="WSN94" s="4"/>
      <c r="WSO94" s="4"/>
      <c r="WSP94" s="4"/>
      <c r="WSQ94" s="4"/>
      <c r="WSR94" s="4"/>
      <c r="WSS94" s="4"/>
      <c r="WST94" s="4"/>
      <c r="WSU94" s="4"/>
      <c r="WSV94" s="4"/>
      <c r="WSW94" s="4"/>
      <c r="WSX94" s="4"/>
      <c r="WSY94" s="4"/>
      <c r="WSZ94" s="4"/>
      <c r="WTA94" s="4"/>
      <c r="WTB94" s="4"/>
      <c r="WTC94" s="4"/>
      <c r="WTD94" s="4"/>
      <c r="WTE94" s="4"/>
      <c r="WTF94" s="4"/>
      <c r="WTG94" s="4"/>
      <c r="WTH94" s="4"/>
      <c r="WTI94" s="4"/>
      <c r="WTJ94" s="4"/>
      <c r="WTK94" s="4"/>
      <c r="WTL94" s="4"/>
      <c r="WTM94" s="4"/>
      <c r="WTN94" s="4"/>
      <c r="WTO94" s="4"/>
      <c r="WTP94" s="4"/>
      <c r="WTQ94" s="4"/>
      <c r="WTR94" s="4"/>
      <c r="WTS94" s="4"/>
      <c r="WTT94" s="4"/>
      <c r="WTU94" s="4"/>
      <c r="WTV94" s="4"/>
      <c r="WTW94" s="4"/>
      <c r="WTX94" s="4"/>
      <c r="WTY94" s="4"/>
      <c r="WTZ94" s="4"/>
      <c r="WUA94" s="4"/>
      <c r="WUB94" s="4"/>
      <c r="WUC94" s="4"/>
      <c r="WUD94" s="4"/>
      <c r="WUE94" s="4"/>
      <c r="WUF94" s="4"/>
      <c r="WUG94" s="4"/>
      <c r="WUH94" s="4"/>
      <c r="WUI94" s="4"/>
      <c r="WUJ94" s="4"/>
      <c r="WUK94" s="4"/>
      <c r="WUL94" s="4"/>
      <c r="WUM94" s="4"/>
      <c r="WUN94" s="4"/>
      <c r="WUO94" s="4"/>
      <c r="WUP94" s="4"/>
      <c r="WUQ94" s="4"/>
      <c r="WUR94" s="4"/>
      <c r="WUS94" s="4"/>
      <c r="WUT94" s="4"/>
      <c r="WUU94" s="4"/>
      <c r="WUV94" s="4"/>
      <c r="WUW94" s="4"/>
      <c r="WUX94" s="4"/>
      <c r="WUY94" s="4"/>
      <c r="WUZ94" s="4"/>
      <c r="WVA94" s="4"/>
      <c r="WVB94" s="4"/>
      <c r="WVC94" s="4"/>
      <c r="WVD94" s="4"/>
      <c r="WVE94" s="4"/>
      <c r="WVF94" s="4"/>
      <c r="WVG94" s="4"/>
      <c r="WVH94" s="4"/>
      <c r="WVI94" s="4"/>
      <c r="WVJ94" s="4"/>
      <c r="WVK94" s="4"/>
      <c r="WVL94" s="4"/>
      <c r="WVM94" s="4"/>
      <c r="WVN94" s="4"/>
      <c r="WVO94" s="4"/>
      <c r="WVP94" s="4"/>
      <c r="WVQ94" s="4"/>
      <c r="WVR94" s="4"/>
      <c r="WVS94" s="4"/>
      <c r="WVT94" s="4"/>
      <c r="WVU94" s="4"/>
      <c r="WVV94" s="4"/>
      <c r="WVW94" s="4"/>
      <c r="WVX94" s="4"/>
      <c r="WVY94" s="4"/>
      <c r="WVZ94" s="4"/>
      <c r="WWA94" s="4"/>
      <c r="WWB94" s="4"/>
      <c r="WWC94" s="4"/>
      <c r="WWD94" s="4"/>
      <c r="WWE94" s="4"/>
      <c r="WWF94" s="4"/>
      <c r="WWG94" s="4"/>
      <c r="WWH94" s="4"/>
      <c r="WWI94" s="4"/>
      <c r="WWJ94" s="4"/>
      <c r="WWK94" s="4"/>
      <c r="WWL94" s="4"/>
      <c r="WWM94" s="4"/>
      <c r="WWN94" s="4"/>
      <c r="WWO94" s="4"/>
      <c r="WWP94" s="4"/>
      <c r="WWQ94" s="4"/>
      <c r="WWR94" s="4"/>
      <c r="WWS94" s="4"/>
      <c r="WWT94" s="4"/>
      <c r="WWU94" s="4"/>
      <c r="WWV94" s="4"/>
      <c r="WWW94" s="4"/>
      <c r="WWX94" s="4"/>
      <c r="WWY94" s="4"/>
      <c r="WWZ94" s="4"/>
      <c r="WXA94" s="4"/>
      <c r="WXB94" s="4"/>
      <c r="WXC94" s="4"/>
      <c r="WXD94" s="4"/>
      <c r="WXE94" s="4"/>
      <c r="WXF94" s="4"/>
      <c r="WXG94" s="4"/>
      <c r="WXH94" s="4"/>
      <c r="WXI94" s="4"/>
      <c r="WXJ94" s="4"/>
      <c r="WXK94" s="4"/>
      <c r="WXL94" s="4"/>
      <c r="WXM94" s="4"/>
      <c r="WXN94" s="4"/>
      <c r="WXO94" s="4"/>
      <c r="WXP94" s="4"/>
      <c r="WXQ94" s="4"/>
      <c r="WXR94" s="4"/>
      <c r="WXS94" s="4"/>
      <c r="WXT94" s="4"/>
      <c r="WXU94" s="4"/>
      <c r="WXV94" s="4"/>
      <c r="WXW94" s="4"/>
      <c r="WXX94" s="4"/>
      <c r="WXY94" s="4"/>
      <c r="WXZ94" s="4"/>
      <c r="WYA94" s="4"/>
      <c r="WYB94" s="4"/>
      <c r="WYC94" s="4"/>
      <c r="WYD94" s="4"/>
      <c r="WYE94" s="4"/>
      <c r="WYF94" s="4"/>
      <c r="WYG94" s="4"/>
      <c r="WYH94" s="4"/>
      <c r="WYI94" s="4"/>
      <c r="WYJ94" s="4"/>
      <c r="WYK94" s="4"/>
      <c r="WYL94" s="4"/>
      <c r="WYM94" s="4"/>
      <c r="WYN94" s="4"/>
      <c r="WYO94" s="4"/>
      <c r="WYP94" s="4"/>
      <c r="WYQ94" s="4"/>
      <c r="WYR94" s="4"/>
      <c r="WYS94" s="4"/>
      <c r="WYT94" s="4"/>
      <c r="WYU94" s="4"/>
      <c r="WYV94" s="4"/>
      <c r="WYW94" s="4"/>
      <c r="WYX94" s="4"/>
      <c r="WYY94" s="4"/>
      <c r="WYZ94" s="4"/>
      <c r="WZA94" s="4"/>
      <c r="WZB94" s="4"/>
      <c r="WZC94" s="4"/>
      <c r="WZD94" s="4"/>
      <c r="WZE94" s="4"/>
      <c r="WZF94" s="4"/>
      <c r="WZG94" s="4"/>
      <c r="WZH94" s="4"/>
      <c r="WZI94" s="4"/>
      <c r="WZJ94" s="4"/>
      <c r="WZK94" s="4"/>
      <c r="WZL94" s="4"/>
      <c r="WZM94" s="4"/>
      <c r="WZN94" s="4"/>
      <c r="WZO94" s="4"/>
      <c r="WZP94" s="4"/>
      <c r="WZQ94" s="4"/>
      <c r="WZR94" s="4"/>
      <c r="WZS94" s="4"/>
      <c r="WZT94" s="4"/>
      <c r="WZU94" s="4"/>
      <c r="WZV94" s="4"/>
      <c r="WZW94" s="4"/>
      <c r="WZX94" s="4"/>
      <c r="WZY94" s="4"/>
      <c r="WZZ94" s="4"/>
      <c r="XAA94" s="4"/>
      <c r="XAB94" s="4"/>
      <c r="XAC94" s="4"/>
      <c r="XAD94" s="4"/>
      <c r="XAE94" s="4"/>
      <c r="XAF94" s="4"/>
      <c r="XAG94" s="4"/>
      <c r="XAH94" s="4"/>
      <c r="XAI94" s="4"/>
      <c r="XAJ94" s="4"/>
      <c r="XAK94" s="4"/>
      <c r="XAL94" s="4"/>
      <c r="XAM94" s="4"/>
      <c r="XAN94" s="4"/>
      <c r="XAO94" s="4"/>
      <c r="XAP94" s="4"/>
      <c r="XAQ94" s="4"/>
      <c r="XAR94" s="4"/>
      <c r="XAS94" s="4"/>
      <c r="XAT94" s="4"/>
      <c r="XAU94" s="4"/>
      <c r="XAV94" s="4"/>
      <c r="XAW94" s="4"/>
      <c r="XAX94" s="4"/>
      <c r="XAY94" s="4"/>
      <c r="XAZ94" s="4"/>
      <c r="XBA94" s="4"/>
      <c r="XBB94" s="4"/>
      <c r="XBC94" s="4"/>
      <c r="XBD94" s="4"/>
      <c r="XBE94" s="4"/>
      <c r="XBF94" s="4"/>
      <c r="XBG94" s="4"/>
      <c r="XBH94" s="4"/>
      <c r="XBI94" s="4"/>
      <c r="XBJ94" s="4"/>
      <c r="XBK94" s="4"/>
      <c r="XBL94" s="4"/>
      <c r="XBM94" s="4"/>
      <c r="XBN94" s="4"/>
      <c r="XBO94" s="4"/>
      <c r="XBP94" s="4"/>
      <c r="XBQ94" s="4"/>
      <c r="XBR94" s="4"/>
      <c r="XBS94" s="4"/>
      <c r="XBT94" s="4"/>
      <c r="XBU94" s="4"/>
      <c r="XBV94" s="4"/>
      <c r="XBW94" s="4"/>
      <c r="XBX94" s="4"/>
      <c r="XBY94" s="4"/>
      <c r="XBZ94" s="4"/>
      <c r="XCA94" s="4"/>
      <c r="XCB94" s="4"/>
      <c r="XCC94" s="4"/>
      <c r="XCD94" s="4"/>
      <c r="XCE94" s="4"/>
      <c r="XCF94" s="4"/>
      <c r="XCG94" s="4"/>
      <c r="XCH94" s="4"/>
      <c r="XCI94" s="4"/>
      <c r="XCJ94" s="4"/>
      <c r="XCK94" s="4"/>
      <c r="XCL94" s="4"/>
      <c r="XCM94" s="4"/>
      <c r="XCN94" s="4"/>
      <c r="XCO94" s="4"/>
      <c r="XCP94" s="4"/>
      <c r="XCQ94" s="4"/>
      <c r="XCR94" s="4"/>
      <c r="XCS94" s="4"/>
      <c r="XCT94" s="4"/>
      <c r="XCU94" s="4"/>
      <c r="XCV94" s="4"/>
      <c r="XCW94" s="4"/>
      <c r="XCX94" s="4"/>
      <c r="XCY94" s="4"/>
      <c r="XCZ94" s="4"/>
      <c r="XDA94" s="4"/>
      <c r="XDB94" s="4"/>
      <c r="XDC94" s="4"/>
      <c r="XDD94" s="4"/>
      <c r="XDE94" s="4"/>
      <c r="XDF94" s="4"/>
      <c r="XDG94" s="4"/>
      <c r="XDH94" s="4"/>
      <c r="XDI94" s="4"/>
      <c r="XDJ94" s="4"/>
      <c r="XDK94" s="4"/>
      <c r="XDL94" s="4"/>
      <c r="XDM94" s="4"/>
      <c r="XDN94" s="4"/>
      <c r="XDO94" s="4"/>
      <c r="XDP94" s="4"/>
      <c r="XDQ94" s="4"/>
      <c r="XDR94" s="4"/>
      <c r="XDS94" s="4"/>
      <c r="XDT94" s="4"/>
      <c r="XDU94" s="4"/>
      <c r="XDV94" s="4"/>
      <c r="XDW94" s="4"/>
      <c r="XDX94" s="4"/>
      <c r="XDY94" s="4"/>
      <c r="XDZ94" s="4"/>
      <c r="XEA94" s="4"/>
      <c r="XEB94" s="4"/>
      <c r="XEC94" s="4"/>
      <c r="XED94" s="4"/>
      <c r="XEE94" s="4"/>
      <c r="XEF94" s="4"/>
      <c r="XEG94" s="4"/>
      <c r="XEH94" s="4"/>
      <c r="XEI94" s="4"/>
      <c r="XEJ94" s="4"/>
      <c r="XEK94" s="4"/>
    </row>
    <row r="95" spans="1:16365" ht="15" x14ac:dyDescent="0.25">
      <c r="B95" s="219" t="s">
        <v>179</v>
      </c>
      <c r="C95" s="219" t="s">
        <v>43</v>
      </c>
      <c r="D95" s="219" t="s">
        <v>583</v>
      </c>
      <c r="E95" s="219" t="s">
        <v>582</v>
      </c>
      <c r="F95" s="219" t="s">
        <v>197</v>
      </c>
      <c r="G95" s="219" t="s">
        <v>1170</v>
      </c>
      <c r="H95" s="219" t="s">
        <v>250</v>
      </c>
    </row>
    <row r="96" spans="1:16365" ht="15" x14ac:dyDescent="0.25">
      <c r="A96" s="46" t="s">
        <v>52</v>
      </c>
      <c r="B96" s="510">
        <f t="shared" ref="B96:B120" si="3">SUMIFS($J$3:$J$94,$L$3:$L$94,$A96,$M$3:$M$94,B$95)+SUMIFS($Q$98:$Q$107,$P$98:$P$107,A96)</f>
        <v>12773479028480.719</v>
      </c>
      <c r="C96" s="3">
        <f t="shared" ref="C96:H101" si="4">SUMIFS($J$3:$J$94,$L$3:$L$94,$A96,$M$3:$M$94,C$95)</f>
        <v>25062337905197.004</v>
      </c>
      <c r="D96" s="3">
        <f t="shared" si="4"/>
        <v>0</v>
      </c>
      <c r="E96" s="3">
        <f t="shared" si="4"/>
        <v>0</v>
      </c>
      <c r="F96" s="3">
        <f t="shared" si="4"/>
        <v>0</v>
      </c>
      <c r="G96" s="3">
        <f t="shared" si="4"/>
        <v>0</v>
      </c>
      <c r="H96" s="3">
        <f t="shared" si="4"/>
        <v>0</v>
      </c>
    </row>
    <row r="97" spans="1:21" ht="15" x14ac:dyDescent="0.25">
      <c r="A97" s="46" t="s">
        <v>53</v>
      </c>
      <c r="B97" s="510">
        <f t="shared" si="3"/>
        <v>33400000.000000007</v>
      </c>
      <c r="C97" s="3">
        <f t="shared" si="4"/>
        <v>0</v>
      </c>
      <c r="D97" s="3">
        <f t="shared" si="4"/>
        <v>0</v>
      </c>
      <c r="E97" s="3">
        <f t="shared" si="4"/>
        <v>0</v>
      </c>
      <c r="F97" s="3">
        <f t="shared" si="4"/>
        <v>0</v>
      </c>
      <c r="G97" s="3">
        <f t="shared" si="4"/>
        <v>0</v>
      </c>
      <c r="H97" s="3">
        <f t="shared" si="4"/>
        <v>0</v>
      </c>
      <c r="Q97" s="509" t="s">
        <v>1889</v>
      </c>
      <c r="R97" s="1"/>
      <c r="T97" s="44"/>
    </row>
    <row r="98" spans="1:21" ht="15" x14ac:dyDescent="0.25">
      <c r="A98" s="46" t="s">
        <v>54</v>
      </c>
      <c r="B98" s="510">
        <f t="shared" si="3"/>
        <v>274387298000636.03</v>
      </c>
      <c r="C98" s="3">
        <f t="shared" si="4"/>
        <v>1986887525388.8723</v>
      </c>
      <c r="D98" s="3">
        <f t="shared" si="4"/>
        <v>0</v>
      </c>
      <c r="E98" s="3">
        <f t="shared" si="4"/>
        <v>0</v>
      </c>
      <c r="F98" s="3">
        <f t="shared" si="4"/>
        <v>22047661796808.285</v>
      </c>
      <c r="G98" s="3">
        <f t="shared" si="4"/>
        <v>0</v>
      </c>
      <c r="H98" s="3">
        <f t="shared" si="4"/>
        <v>0</v>
      </c>
      <c r="L98" s="44"/>
      <c r="M98" s="44"/>
      <c r="N98" s="44"/>
      <c r="P98" s="46" t="s">
        <v>54</v>
      </c>
      <c r="Q98" s="200">
        <f>(N99-(J78/SUM(J78:J94)))*J88</f>
        <v>12398285495408.531</v>
      </c>
      <c r="R98" s="508" t="str">
        <f>L99</f>
        <v>oil and gas extraction</v>
      </c>
      <c r="T98" s="44">
        <f t="shared" ref="T98:T107" si="5">Q98/$J$88</f>
        <v>9.3640040668056798E-2</v>
      </c>
      <c r="U98" s="1" t="s">
        <v>1888</v>
      </c>
    </row>
    <row r="99" spans="1:21" ht="15" x14ac:dyDescent="0.25">
      <c r="A99" s="46" t="s">
        <v>55</v>
      </c>
      <c r="B99" s="510">
        <f t="shared" si="3"/>
        <v>7065482629508.418</v>
      </c>
      <c r="C99" s="3">
        <f t="shared" si="4"/>
        <v>0</v>
      </c>
      <c r="D99" s="3">
        <f t="shared" si="4"/>
        <v>0</v>
      </c>
      <c r="E99" s="3">
        <f t="shared" si="4"/>
        <v>0</v>
      </c>
      <c r="F99" s="3">
        <f t="shared" si="4"/>
        <v>0</v>
      </c>
      <c r="G99" s="3">
        <f t="shared" si="4"/>
        <v>0</v>
      </c>
      <c r="H99" s="3">
        <f t="shared" si="4"/>
        <v>0</v>
      </c>
      <c r="L99" s="44" t="str">
        <f>'EIA Plant List'!J22</f>
        <v>oil and gas extraction</v>
      </c>
      <c r="M99" s="507">
        <f>'EIA Plant List'!K22</f>
        <v>469.5</v>
      </c>
      <c r="N99" s="44">
        <f>'EIA Plant List'!L22</f>
        <v>0.20645530099819706</v>
      </c>
      <c r="P99" s="46" t="s">
        <v>56</v>
      </c>
      <c r="Q99" s="200">
        <f>N100*SUM($J$78:$J$94)</f>
        <v>5405498805391.2813</v>
      </c>
      <c r="R99" s="508" t="str">
        <f t="shared" ref="R99:R107" si="6">L100</f>
        <v>food beverage and tobacco</v>
      </c>
      <c r="T99" s="44">
        <f t="shared" si="5"/>
        <v>4.0825897109356198E-2</v>
      </c>
      <c r="U99" s="1" t="s">
        <v>1888</v>
      </c>
    </row>
    <row r="100" spans="1:21" ht="15" x14ac:dyDescent="0.25">
      <c r="A100" s="46" t="s">
        <v>56</v>
      </c>
      <c r="B100" s="510">
        <f t="shared" si="3"/>
        <v>67242472605391.289</v>
      </c>
      <c r="C100" s="3">
        <f t="shared" si="4"/>
        <v>0</v>
      </c>
      <c r="D100" s="3">
        <f t="shared" si="4"/>
        <v>0</v>
      </c>
      <c r="E100" s="3">
        <f t="shared" si="4"/>
        <v>0</v>
      </c>
      <c r="F100" s="3">
        <f t="shared" si="4"/>
        <v>0</v>
      </c>
      <c r="G100" s="3">
        <f t="shared" si="4"/>
        <v>0</v>
      </c>
      <c r="H100" s="3">
        <f t="shared" si="4"/>
        <v>0</v>
      </c>
      <c r="L100" s="44" t="str">
        <f>'EIA Plant List'!J23</f>
        <v>food beverage and tobacco</v>
      </c>
      <c r="M100" s="507">
        <f>'EIA Plant List'!K23</f>
        <v>62.900000000000006</v>
      </c>
      <c r="N100" s="44">
        <f>'EIA Plant List'!L23</f>
        <v>2.7659293786552921E-2</v>
      </c>
      <c r="P100" s="46" t="s">
        <v>58</v>
      </c>
      <c r="Q100" s="200">
        <f>N101*SUM($J$78:$J$94)</f>
        <v>9908648843586.8789</v>
      </c>
      <c r="R100" s="508" t="str">
        <f t="shared" si="6"/>
        <v>wood products</v>
      </c>
      <c r="T100" s="44">
        <f t="shared" si="5"/>
        <v>7.4836660361029719E-2</v>
      </c>
      <c r="U100" s="1" t="s">
        <v>1888</v>
      </c>
    </row>
    <row r="101" spans="1:21" ht="15" x14ac:dyDescent="0.25">
      <c r="A101" s="46" t="s">
        <v>57</v>
      </c>
      <c r="B101" s="510">
        <f t="shared" si="3"/>
        <v>3498542500000</v>
      </c>
      <c r="C101" s="3">
        <f t="shared" si="4"/>
        <v>0</v>
      </c>
      <c r="D101" s="3">
        <f t="shared" si="4"/>
        <v>0</v>
      </c>
      <c r="E101" s="3">
        <f t="shared" si="4"/>
        <v>0</v>
      </c>
      <c r="F101" s="3">
        <f t="shared" si="4"/>
        <v>0</v>
      </c>
      <c r="G101" s="3">
        <f t="shared" si="4"/>
        <v>0</v>
      </c>
      <c r="H101" s="3">
        <f t="shared" si="4"/>
        <v>0</v>
      </c>
      <c r="L101" s="44" t="str">
        <f>'EIA Plant List'!J24</f>
        <v>wood products</v>
      </c>
      <c r="M101" s="507">
        <f>'EIA Plant List'!K24</f>
        <v>115.30000000000001</v>
      </c>
      <c r="N101" s="44">
        <f>'EIA Plant List'!L24</f>
        <v>5.070137636867332E-2</v>
      </c>
      <c r="P101" s="46" t="s">
        <v>59</v>
      </c>
      <c r="Q101" s="200">
        <f>N102*SUM($J$78:$J$94)</f>
        <v>8396140433811.2578</v>
      </c>
      <c r="R101" s="508" t="str">
        <f t="shared" si="6"/>
        <v>pulp and paper</v>
      </c>
      <c r="T101" s="44">
        <f t="shared" si="5"/>
        <v>6.3413197894818765E-2</v>
      </c>
      <c r="U101" s="1" t="s">
        <v>1888</v>
      </c>
    </row>
    <row r="102" spans="1:21" ht="15" x14ac:dyDescent="0.25">
      <c r="A102" s="46" t="s">
        <v>58</v>
      </c>
      <c r="B102" s="510">
        <f t="shared" si="3"/>
        <v>9908648843586.8789</v>
      </c>
      <c r="C102" s="3">
        <f t="shared" ref="C102:C120" si="7">SUMIFS($J$3:$J$94,$L$3:$L$94,$A102,$M$3:$M$94,C$95)</f>
        <v>0</v>
      </c>
      <c r="D102" s="200">
        <f>SUMIFS($J$3:$J$94,$L$3:$L$94,$A102,$M$3:$M$94,D$95)+N101/SUM($N$101:$N$102)*J79</f>
        <v>9690103226182.9824</v>
      </c>
      <c r="E102" s="3">
        <f t="shared" ref="E102:H120" si="8">SUMIFS($J$3:$J$94,$L$3:$L$94,$A102,$M$3:$M$94,E$95)</f>
        <v>0</v>
      </c>
      <c r="F102" s="3">
        <f t="shared" si="8"/>
        <v>0</v>
      </c>
      <c r="G102" s="3">
        <f t="shared" si="8"/>
        <v>0</v>
      </c>
      <c r="H102" s="3">
        <f t="shared" si="8"/>
        <v>0</v>
      </c>
      <c r="L102" s="44" t="str">
        <f>'EIA Plant List'!J25</f>
        <v>pulp and paper</v>
      </c>
      <c r="M102" s="507">
        <f>'EIA Plant List'!K25</f>
        <v>97.7</v>
      </c>
      <c r="N102" s="44">
        <f>'EIA Plant List'!L25</f>
        <v>4.2962050921243562E-2</v>
      </c>
      <c r="P102" s="46" t="s">
        <v>60</v>
      </c>
      <c r="Q102" s="200">
        <f>J88-SUM(Q98:Q101,Q103:Q107)</f>
        <v>78033280960404.297</v>
      </c>
      <c r="R102" s="508" t="str">
        <f t="shared" si="6"/>
        <v>refining</v>
      </c>
      <c r="T102" s="44">
        <f t="shared" si="5"/>
        <v>0.58935887589458913</v>
      </c>
      <c r="U102" s="1" t="s">
        <v>1888</v>
      </c>
    </row>
    <row r="103" spans="1:21" ht="15" x14ac:dyDescent="0.25">
      <c r="A103" s="46" t="s">
        <v>59</v>
      </c>
      <c r="B103" s="510">
        <f t="shared" si="3"/>
        <v>15551284833811.254</v>
      </c>
      <c r="C103" s="3">
        <f t="shared" si="7"/>
        <v>0</v>
      </c>
      <c r="D103" s="200">
        <f>SUMIFS($J$3:$J$94,$L$3:$L$94,$A103,$M$3:$M$94,D$95)+N102/SUM($N$101:$N$102)*J79</f>
        <v>8210954771882.7158</v>
      </c>
      <c r="E103" s="3">
        <f t="shared" si="8"/>
        <v>0</v>
      </c>
      <c r="F103" s="3">
        <f t="shared" si="8"/>
        <v>0</v>
      </c>
      <c r="G103" s="3">
        <f t="shared" si="8"/>
        <v>0</v>
      </c>
      <c r="H103" s="3">
        <f t="shared" si="8"/>
        <v>0</v>
      </c>
      <c r="L103" s="44" t="str">
        <f>'EIA Plant List'!J26</f>
        <v>refining</v>
      </c>
      <c r="M103" s="507">
        <f>'EIA Plant List'!K26</f>
        <v>1316.2</v>
      </c>
      <c r="N103" s="44">
        <f>'EIA Plant List'!L26</f>
        <v>0.57877841783562722</v>
      </c>
      <c r="P103" s="46" t="s">
        <v>61</v>
      </c>
      <c r="Q103" s="200">
        <f>N104*SUM($J$78:$J$94)</f>
        <v>13268823776667.945</v>
      </c>
      <c r="R103" s="508" t="str">
        <f t="shared" si="6"/>
        <v>chemicals</v>
      </c>
      <c r="T103" s="44">
        <f t="shared" si="5"/>
        <v>0.1002149207263052</v>
      </c>
      <c r="U103" s="1" t="s">
        <v>1888</v>
      </c>
    </row>
    <row r="104" spans="1:21" ht="15" x14ac:dyDescent="0.25">
      <c r="A104" s="46" t="s">
        <v>60</v>
      </c>
      <c r="B104" s="510">
        <f t="shared" si="3"/>
        <v>124494932916266.91</v>
      </c>
      <c r="C104" s="3">
        <f t="shared" si="7"/>
        <v>87833858692.946564</v>
      </c>
      <c r="D104" s="3">
        <f t="shared" ref="D104:D120" si="9">SUMIFS($J$3:$J$94,$L$3:$L$94,$A104,$M$3:$M$94,D$95)</f>
        <v>0</v>
      </c>
      <c r="E104" s="3">
        <f t="shared" si="8"/>
        <v>58081151608861.313</v>
      </c>
      <c r="F104" s="3">
        <f t="shared" si="8"/>
        <v>398704858073493.63</v>
      </c>
      <c r="G104" s="3">
        <f t="shared" si="8"/>
        <v>38119989804.567482</v>
      </c>
      <c r="H104" s="3">
        <f t="shared" si="8"/>
        <v>3055907978802.7861</v>
      </c>
      <c r="L104" s="44" t="str">
        <f>'EIA Plant List'!J27</f>
        <v>chemicals</v>
      </c>
      <c r="M104" s="507">
        <f>'EIA Plant List'!K27</f>
        <v>154.4</v>
      </c>
      <c r="N104" s="44">
        <f>'EIA Plant List'!L27</f>
        <v>6.7894991425179185E-2</v>
      </c>
      <c r="P104" s="214" t="s">
        <v>68</v>
      </c>
      <c r="Q104" s="200">
        <f>N105*SUM($J$78:$J$94)</f>
        <v>326564315747.00897</v>
      </c>
      <c r="R104" s="508" t="str">
        <f t="shared" si="6"/>
        <v>computer and electronics</v>
      </c>
      <c r="T104" s="44">
        <f t="shared" si="5"/>
        <v>2.4664293961137286E-3</v>
      </c>
    </row>
    <row r="105" spans="1:21" ht="15" x14ac:dyDescent="0.25">
      <c r="A105" s="46" t="s">
        <v>61</v>
      </c>
      <c r="B105" s="510">
        <f t="shared" si="3"/>
        <v>155393171346249.91</v>
      </c>
      <c r="C105" s="3">
        <f t="shared" si="7"/>
        <v>0</v>
      </c>
      <c r="D105" s="3">
        <f t="shared" si="9"/>
        <v>0</v>
      </c>
      <c r="E105" s="3">
        <f t="shared" si="8"/>
        <v>0</v>
      </c>
      <c r="F105" s="3">
        <f t="shared" si="8"/>
        <v>0</v>
      </c>
      <c r="G105" s="3">
        <f t="shared" si="8"/>
        <v>0</v>
      </c>
      <c r="H105" s="3">
        <f t="shared" si="8"/>
        <v>0</v>
      </c>
      <c r="L105" s="44" t="str">
        <f>'EIA Plant List'!J28</f>
        <v>computer and electronics</v>
      </c>
      <c r="M105" s="507">
        <f>'EIA Plant List'!K28</f>
        <v>3.8</v>
      </c>
      <c r="N105" s="44">
        <f>'EIA Plant List'!L28</f>
        <v>1.6709907216041508E-3</v>
      </c>
      <c r="P105" s="46" t="s">
        <v>73</v>
      </c>
      <c r="Q105" s="200">
        <f t="shared" ref="Q105:Q107" si="10">N106*SUM($J$78:$J$94)</f>
        <v>524221664751.77753</v>
      </c>
      <c r="R105" s="508" t="str">
        <f t="shared" si="6"/>
        <v>other manufacturing</v>
      </c>
      <c r="T105" s="44">
        <f t="shared" si="5"/>
        <v>3.9592682411299322E-3</v>
      </c>
    </row>
    <row r="106" spans="1:21" ht="15" x14ac:dyDescent="0.25">
      <c r="A106" s="46" t="s">
        <v>62</v>
      </c>
      <c r="B106" s="510">
        <f t="shared" si="3"/>
        <v>1835684400000</v>
      </c>
      <c r="C106" s="3">
        <f t="shared" si="7"/>
        <v>0</v>
      </c>
      <c r="D106" s="3">
        <f t="shared" si="9"/>
        <v>0</v>
      </c>
      <c r="E106" s="3">
        <f t="shared" si="8"/>
        <v>0</v>
      </c>
      <c r="F106" s="3">
        <f t="shared" si="8"/>
        <v>0</v>
      </c>
      <c r="G106" s="3">
        <f t="shared" si="8"/>
        <v>0</v>
      </c>
      <c r="H106" s="3">
        <f t="shared" si="8"/>
        <v>0</v>
      </c>
      <c r="L106" s="44" t="str">
        <f>'EIA Plant List'!J29</f>
        <v>other manufacturing</v>
      </c>
      <c r="M106" s="507">
        <f>'EIA Plant List'!K29</f>
        <v>6.1</v>
      </c>
      <c r="N106" s="44">
        <f>'EIA Plant List'!L29</f>
        <v>2.6823798425750838E-3</v>
      </c>
      <c r="P106" s="46" t="s">
        <v>55</v>
      </c>
      <c r="Q106" s="200">
        <f t="shared" si="10"/>
        <v>4142210531317.3247</v>
      </c>
      <c r="R106" s="508" t="str">
        <f t="shared" si="6"/>
        <v>other mining</v>
      </c>
      <c r="T106" s="44">
        <f t="shared" si="5"/>
        <v>3.1284709708600457E-2</v>
      </c>
    </row>
    <row r="107" spans="1:21" ht="15" x14ac:dyDescent="0.25">
      <c r="A107" s="46" t="s">
        <v>63</v>
      </c>
      <c r="B107" s="510">
        <f t="shared" si="3"/>
        <v>15339913381767.002</v>
      </c>
      <c r="C107" s="3">
        <f t="shared" si="7"/>
        <v>0</v>
      </c>
      <c r="D107" s="3">
        <f t="shared" si="9"/>
        <v>0</v>
      </c>
      <c r="E107" s="3">
        <f t="shared" si="8"/>
        <v>0</v>
      </c>
      <c r="F107" s="3">
        <f t="shared" si="8"/>
        <v>0</v>
      </c>
      <c r="G107" s="3">
        <f t="shared" si="8"/>
        <v>0</v>
      </c>
      <c r="H107" s="3">
        <f t="shared" si="8"/>
        <v>0</v>
      </c>
      <c r="L107" s="44" t="str">
        <f>'EIA Plant List'!J30</f>
        <v>other mining</v>
      </c>
      <c r="M107" s="507">
        <f>'EIA Plant List'!K30</f>
        <v>48.2</v>
      </c>
      <c r="N107" s="44">
        <f>'EIA Plant List'!L30</f>
        <v>2.1195198100347389E-2</v>
      </c>
      <c r="P107" s="46" t="s">
        <v>64</v>
      </c>
      <c r="Q107" s="200">
        <f t="shared" si="10"/>
        <v>0</v>
      </c>
      <c r="R107" s="508" t="str">
        <f t="shared" si="6"/>
        <v>cement</v>
      </c>
      <c r="T107" s="44">
        <f t="shared" si="5"/>
        <v>0</v>
      </c>
    </row>
    <row r="108" spans="1:21" ht="15" x14ac:dyDescent="0.25">
      <c r="A108" s="46" t="s">
        <v>64</v>
      </c>
      <c r="B108" s="510">
        <f t="shared" si="3"/>
        <v>5218541953652.0664</v>
      </c>
      <c r="C108" s="3">
        <f t="shared" si="7"/>
        <v>2040374235858.9934</v>
      </c>
      <c r="D108" s="3">
        <f t="shared" si="9"/>
        <v>1504826291016.7944</v>
      </c>
      <c r="E108" s="3">
        <f t="shared" si="8"/>
        <v>27486663425154.168</v>
      </c>
      <c r="F108" s="3">
        <f t="shared" si="8"/>
        <v>0</v>
      </c>
      <c r="G108" s="3">
        <f t="shared" si="8"/>
        <v>562988102.68472004</v>
      </c>
      <c r="H108" s="3">
        <f t="shared" si="8"/>
        <v>0</v>
      </c>
      <c r="L108" s="44" t="str">
        <f>'EIA Plant List'!J31</f>
        <v>cement</v>
      </c>
      <c r="M108" s="507">
        <f>'EIA Plant List'!K31</f>
        <v>0</v>
      </c>
      <c r="N108" s="44">
        <f>'EIA Plant List'!L31</f>
        <v>0</v>
      </c>
    </row>
    <row r="109" spans="1:21" ht="15" x14ac:dyDescent="0.25">
      <c r="A109" s="361" t="s">
        <v>65</v>
      </c>
      <c r="B109" s="510">
        <f t="shared" si="3"/>
        <v>8351389100000</v>
      </c>
      <c r="C109" s="3">
        <f t="shared" si="7"/>
        <v>0</v>
      </c>
      <c r="D109" s="3">
        <f t="shared" si="9"/>
        <v>0</v>
      </c>
      <c r="E109" s="3">
        <f t="shared" si="8"/>
        <v>0</v>
      </c>
      <c r="F109" s="3">
        <f t="shared" si="8"/>
        <v>0</v>
      </c>
      <c r="G109" s="3">
        <f t="shared" si="8"/>
        <v>0</v>
      </c>
      <c r="H109" s="3">
        <f t="shared" si="8"/>
        <v>0</v>
      </c>
      <c r="L109" s="44"/>
      <c r="T109" s="147">
        <f>SUM(T97:T107)</f>
        <v>0.99999999999999989</v>
      </c>
    </row>
    <row r="110" spans="1:21" ht="15" x14ac:dyDescent="0.25">
      <c r="A110" s="46" t="s">
        <v>66</v>
      </c>
      <c r="B110" s="510">
        <f t="shared" si="3"/>
        <v>0</v>
      </c>
      <c r="C110" s="3">
        <f t="shared" si="7"/>
        <v>0</v>
      </c>
      <c r="D110" s="3">
        <f t="shared" si="9"/>
        <v>0</v>
      </c>
      <c r="E110" s="3">
        <f t="shared" si="8"/>
        <v>0</v>
      </c>
      <c r="F110" s="3">
        <f t="shared" si="8"/>
        <v>0</v>
      </c>
      <c r="G110" s="3">
        <f t="shared" si="8"/>
        <v>0</v>
      </c>
      <c r="H110" s="3">
        <f t="shared" si="8"/>
        <v>0</v>
      </c>
      <c r="L110" s="44"/>
    </row>
    <row r="111" spans="1:21" ht="15" x14ac:dyDescent="0.25">
      <c r="A111" s="46" t="s">
        <v>67</v>
      </c>
      <c r="B111" s="510">
        <f t="shared" si="3"/>
        <v>8686384099999.999</v>
      </c>
      <c r="C111" s="3">
        <f t="shared" si="7"/>
        <v>0</v>
      </c>
      <c r="D111" s="3">
        <f t="shared" si="9"/>
        <v>0</v>
      </c>
      <c r="E111" s="3">
        <f t="shared" si="8"/>
        <v>0</v>
      </c>
      <c r="F111" s="3">
        <f t="shared" si="8"/>
        <v>0</v>
      </c>
      <c r="G111" s="3">
        <f t="shared" si="8"/>
        <v>0</v>
      </c>
      <c r="H111" s="3">
        <f t="shared" si="8"/>
        <v>0</v>
      </c>
    </row>
    <row r="112" spans="1:21" ht="15" x14ac:dyDescent="0.25">
      <c r="A112" s="214" t="s">
        <v>68</v>
      </c>
      <c r="B112" s="510">
        <f t="shared" si="3"/>
        <v>3527209115747.0093</v>
      </c>
      <c r="C112" s="3">
        <f t="shared" si="7"/>
        <v>0</v>
      </c>
      <c r="D112" s="3">
        <f t="shared" si="9"/>
        <v>0</v>
      </c>
      <c r="E112" s="3">
        <f t="shared" si="8"/>
        <v>0</v>
      </c>
      <c r="F112" s="3">
        <f t="shared" si="8"/>
        <v>0</v>
      </c>
      <c r="G112" s="3">
        <f t="shared" si="8"/>
        <v>0</v>
      </c>
      <c r="H112" s="3">
        <f t="shared" si="8"/>
        <v>0</v>
      </c>
    </row>
    <row r="113" spans="1:9" ht="15" x14ac:dyDescent="0.25">
      <c r="A113" s="46" t="s">
        <v>69</v>
      </c>
      <c r="B113" s="510">
        <f t="shared" si="3"/>
        <v>448159700000</v>
      </c>
      <c r="C113" s="3">
        <f t="shared" si="7"/>
        <v>0</v>
      </c>
      <c r="D113" s="3">
        <f t="shared" si="9"/>
        <v>0</v>
      </c>
      <c r="E113" s="3">
        <f t="shared" si="8"/>
        <v>0</v>
      </c>
      <c r="F113" s="3">
        <f t="shared" si="8"/>
        <v>0</v>
      </c>
      <c r="G113" s="3">
        <f t="shared" si="8"/>
        <v>0</v>
      </c>
      <c r="H113" s="3">
        <f t="shared" si="8"/>
        <v>0</v>
      </c>
    </row>
    <row r="114" spans="1:9" ht="15" x14ac:dyDescent="0.25">
      <c r="A114" s="46" t="s">
        <v>70</v>
      </c>
      <c r="B114" s="510">
        <f t="shared" si="3"/>
        <v>1743129992901.8904</v>
      </c>
      <c r="C114" s="3">
        <f t="shared" si="7"/>
        <v>0</v>
      </c>
      <c r="D114" s="3">
        <f t="shared" si="9"/>
        <v>0</v>
      </c>
      <c r="E114" s="3">
        <f t="shared" si="8"/>
        <v>0</v>
      </c>
      <c r="F114" s="3">
        <f t="shared" si="8"/>
        <v>0</v>
      </c>
      <c r="G114" s="3">
        <f t="shared" si="8"/>
        <v>0</v>
      </c>
      <c r="H114" s="3">
        <f t="shared" si="8"/>
        <v>0</v>
      </c>
    </row>
    <row r="115" spans="1:9" ht="15" x14ac:dyDescent="0.25">
      <c r="A115" s="46" t="s">
        <v>71</v>
      </c>
      <c r="B115" s="510">
        <f t="shared" si="3"/>
        <v>3975708600000</v>
      </c>
      <c r="C115" s="3">
        <f t="shared" si="7"/>
        <v>0</v>
      </c>
      <c r="D115" s="3">
        <f t="shared" si="9"/>
        <v>0</v>
      </c>
      <c r="E115" s="3">
        <f t="shared" si="8"/>
        <v>0</v>
      </c>
      <c r="F115" s="3">
        <f t="shared" si="8"/>
        <v>0</v>
      </c>
      <c r="G115" s="3">
        <f t="shared" si="8"/>
        <v>0</v>
      </c>
      <c r="H115" s="3">
        <f t="shared" si="8"/>
        <v>0</v>
      </c>
    </row>
    <row r="116" spans="1:9" ht="15" x14ac:dyDescent="0.25">
      <c r="A116" s="214" t="s">
        <v>72</v>
      </c>
      <c r="B116" s="510">
        <f t="shared" si="3"/>
        <v>0</v>
      </c>
      <c r="C116" s="3">
        <f t="shared" si="7"/>
        <v>0</v>
      </c>
      <c r="D116" s="3">
        <f t="shared" si="9"/>
        <v>0</v>
      </c>
      <c r="E116" s="3">
        <f t="shared" si="8"/>
        <v>0</v>
      </c>
      <c r="F116" s="3">
        <f t="shared" si="8"/>
        <v>0</v>
      </c>
      <c r="G116" s="3">
        <f t="shared" si="8"/>
        <v>0</v>
      </c>
      <c r="H116" s="3">
        <f t="shared" si="8"/>
        <v>0</v>
      </c>
    </row>
    <row r="117" spans="1:9" s="29" customFormat="1" ht="15" x14ac:dyDescent="0.25">
      <c r="A117" s="46" t="s">
        <v>73</v>
      </c>
      <c r="B117" s="510">
        <f t="shared" si="3"/>
        <v>32957633754370.449</v>
      </c>
      <c r="C117" s="3">
        <f t="shared" si="7"/>
        <v>11487623606982.117</v>
      </c>
      <c r="D117" s="3">
        <f t="shared" si="9"/>
        <v>0</v>
      </c>
      <c r="E117" s="3">
        <f t="shared" si="8"/>
        <v>397919127500.00012</v>
      </c>
      <c r="F117" s="3">
        <f t="shared" si="8"/>
        <v>0</v>
      </c>
      <c r="G117" s="3">
        <f t="shared" si="8"/>
        <v>21997468185371.98</v>
      </c>
      <c r="H117" s="3">
        <f t="shared" si="8"/>
        <v>68250000000</v>
      </c>
    </row>
    <row r="118" spans="1:9" s="29" customFormat="1" ht="15" x14ac:dyDescent="0.25">
      <c r="A118" s="46" t="s">
        <v>74</v>
      </c>
      <c r="B118" s="510">
        <f t="shared" si="3"/>
        <v>22436612900000</v>
      </c>
      <c r="C118" s="3">
        <f t="shared" si="7"/>
        <v>0</v>
      </c>
      <c r="D118" s="3">
        <f t="shared" si="9"/>
        <v>0</v>
      </c>
      <c r="E118" s="3">
        <f t="shared" si="8"/>
        <v>0</v>
      </c>
      <c r="F118" s="3">
        <f t="shared" si="8"/>
        <v>0</v>
      </c>
      <c r="G118" s="3">
        <f t="shared" si="8"/>
        <v>0</v>
      </c>
      <c r="H118" s="3">
        <f t="shared" si="8"/>
        <v>0</v>
      </c>
    </row>
    <row r="119" spans="1:9" s="29" customFormat="1" ht="15" x14ac:dyDescent="0.25">
      <c r="A119" s="46" t="s">
        <v>75</v>
      </c>
      <c r="B119" s="510">
        <f t="shared" si="3"/>
        <v>257131213696.33765</v>
      </c>
      <c r="C119" s="3">
        <f t="shared" si="7"/>
        <v>0</v>
      </c>
      <c r="D119" s="3">
        <f t="shared" si="9"/>
        <v>0</v>
      </c>
      <c r="E119" s="3">
        <f t="shared" si="8"/>
        <v>0</v>
      </c>
      <c r="F119" s="3">
        <f t="shared" si="8"/>
        <v>196405588558.89142</v>
      </c>
      <c r="G119" s="3">
        <f t="shared" si="8"/>
        <v>0</v>
      </c>
      <c r="H119" s="3">
        <f t="shared" si="8"/>
        <v>0</v>
      </c>
    </row>
    <row r="120" spans="1:9" ht="15" x14ac:dyDescent="0.25">
      <c r="A120" s="46" t="s">
        <v>76</v>
      </c>
      <c r="B120" s="510">
        <f t="shared" si="3"/>
        <v>1995404299999.9993</v>
      </c>
      <c r="C120" s="3">
        <f t="shared" si="7"/>
        <v>34991558639810.82</v>
      </c>
      <c r="D120" s="3">
        <f t="shared" si="9"/>
        <v>0</v>
      </c>
      <c r="E120" s="3">
        <f t="shared" si="8"/>
        <v>0</v>
      </c>
      <c r="F120" s="3">
        <f t="shared" si="8"/>
        <v>0</v>
      </c>
      <c r="G120" s="3">
        <f t="shared" si="8"/>
        <v>0</v>
      </c>
      <c r="H120" s="3">
        <f t="shared" si="8"/>
        <v>0</v>
      </c>
    </row>
    <row r="123" spans="1:9" x14ac:dyDescent="0.2">
      <c r="H123" s="510"/>
      <c r="I123" s="200"/>
    </row>
    <row r="124" spans="1:9" x14ac:dyDescent="0.2">
      <c r="I124" s="510"/>
    </row>
  </sheetData>
  <phoneticPr fontId="57" type="noConversion"/>
  <pageMargins left="0.7" right="0.7" top="0.75" bottom="0.75" header="0.3" footer="0.3"/>
  <pageSetup paperSize="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BD04A-AE44-4ADC-8DD4-F61CEA0E3389}">
  <sheetPr codeName="Sheet8">
    <tabColor indexed="43"/>
  </sheetPr>
  <dimension ref="A1:AD247"/>
  <sheetViews>
    <sheetView workbookViewId="0"/>
  </sheetViews>
  <sheetFormatPr defaultColWidth="8" defaultRowHeight="14.25" x14ac:dyDescent="0.2"/>
  <cols>
    <col min="1" max="1" width="7.375" style="375" customWidth="1"/>
    <col min="2" max="2" width="7.625" style="375" customWidth="1"/>
    <col min="3" max="3" width="31.875" style="375" customWidth="1"/>
    <col min="4" max="8" width="14.125" style="375" customWidth="1"/>
    <col min="9" max="9" width="10" style="375" customWidth="1"/>
    <col min="10" max="20" width="7.75" style="375" customWidth="1"/>
    <col min="21" max="26" width="8.625" style="375" customWidth="1"/>
    <col min="27" max="27" width="8.625" style="4" customWidth="1"/>
    <col min="28" max="29" width="7.5" style="375" bestFit="1" customWidth="1"/>
    <col min="30" max="30" width="15.875" style="375" bestFit="1" customWidth="1"/>
    <col min="31" max="16384" width="8" style="4"/>
  </cols>
  <sheetData>
    <row r="1" spans="1:30" x14ac:dyDescent="0.2">
      <c r="A1" s="370" t="s">
        <v>1574</v>
      </c>
      <c r="B1" s="4"/>
      <c r="C1" s="4"/>
      <c r="D1" s="371"/>
      <c r="E1" s="4"/>
      <c r="F1" s="4"/>
      <c r="G1" s="4"/>
      <c r="H1" s="4"/>
      <c r="I1" s="372" t="s">
        <v>163</v>
      </c>
      <c r="J1" s="373">
        <f t="shared" ref="J1:AC1" si="0">SUBTOTAL(9,J3:J247)</f>
        <v>5826801377104648</v>
      </c>
      <c r="K1" s="373">
        <f t="shared" si="0"/>
        <v>5859689314994224</v>
      </c>
      <c r="L1" s="373">
        <f t="shared" si="0"/>
        <v>5741585613253411</v>
      </c>
      <c r="M1" s="373">
        <f t="shared" si="0"/>
        <v>5676976306488456</v>
      </c>
      <c r="N1" s="373">
        <f t="shared" si="0"/>
        <v>5814965280285214</v>
      </c>
      <c r="O1" s="373">
        <f t="shared" si="0"/>
        <v>5700304247069646</v>
      </c>
      <c r="P1" s="373">
        <f t="shared" si="0"/>
        <v>5761437149474471</v>
      </c>
      <c r="Q1" s="373">
        <f t="shared" si="0"/>
        <v>5765664364246842</v>
      </c>
      <c r="R1" s="373">
        <f t="shared" si="0"/>
        <v>5665053445672711</v>
      </c>
      <c r="S1" s="373">
        <f t="shared" si="0"/>
        <v>5525784189538367</v>
      </c>
      <c r="T1" s="373">
        <f t="shared" si="0"/>
        <v>5620776765343605</v>
      </c>
      <c r="U1" s="373">
        <f t="shared" si="0"/>
        <v>5378381492078126</v>
      </c>
      <c r="V1" s="373">
        <f t="shared" si="0"/>
        <v>5547115549391990</v>
      </c>
      <c r="W1" s="373">
        <f t="shared" si="0"/>
        <v>5650804568716688</v>
      </c>
      <c r="X1" s="373">
        <f t="shared" si="0"/>
        <v>5602952805158926</v>
      </c>
      <c r="Y1" s="373">
        <f t="shared" si="0"/>
        <v>5580843127103465</v>
      </c>
      <c r="Z1" s="373">
        <f t="shared" si="0"/>
        <v>5489706301250960</v>
      </c>
      <c r="AA1" s="373">
        <f t="shared" si="0"/>
        <v>5442133784840845</v>
      </c>
      <c r="AB1" s="373">
        <f t="shared" si="0"/>
        <v>5440049528904794</v>
      </c>
      <c r="AC1" s="373">
        <f t="shared" si="0"/>
        <v>5263743467836106</v>
      </c>
      <c r="AD1" s="373"/>
    </row>
    <row r="2" spans="1:30" ht="25.5" customHeight="1" x14ac:dyDescent="0.2">
      <c r="A2" s="260" t="s">
        <v>164</v>
      </c>
      <c r="B2" s="261" t="s">
        <v>165</v>
      </c>
      <c r="C2" s="262" t="s">
        <v>166</v>
      </c>
      <c r="D2" s="262" t="s">
        <v>167</v>
      </c>
      <c r="E2" s="262" t="s">
        <v>168</v>
      </c>
      <c r="F2" s="262" t="s">
        <v>169</v>
      </c>
      <c r="G2" s="262" t="s">
        <v>170</v>
      </c>
      <c r="H2" s="262" t="s">
        <v>171</v>
      </c>
      <c r="I2" s="263" t="s">
        <v>591</v>
      </c>
      <c r="J2" s="264">
        <v>2000</v>
      </c>
      <c r="K2" s="264">
        <v>2001</v>
      </c>
      <c r="L2" s="264">
        <v>2002</v>
      </c>
      <c r="M2" s="264">
        <v>2003</v>
      </c>
      <c r="N2" s="264">
        <v>2004</v>
      </c>
      <c r="O2" s="264">
        <v>2005</v>
      </c>
      <c r="P2" s="264">
        <v>2006</v>
      </c>
      <c r="Q2" s="264">
        <v>2007</v>
      </c>
      <c r="R2" s="264">
        <v>2008</v>
      </c>
      <c r="S2" s="264">
        <v>2009</v>
      </c>
      <c r="T2" s="264">
        <v>2010</v>
      </c>
      <c r="U2" s="264">
        <v>2011</v>
      </c>
      <c r="V2" s="264">
        <v>2012</v>
      </c>
      <c r="W2" s="264">
        <v>2013</v>
      </c>
      <c r="X2" s="264">
        <v>2014</v>
      </c>
      <c r="Y2" s="264">
        <v>2015</v>
      </c>
      <c r="Z2" s="264">
        <v>2016</v>
      </c>
      <c r="AA2" s="264">
        <v>2017</v>
      </c>
      <c r="AB2" s="264">
        <v>2018</v>
      </c>
      <c r="AC2" s="264">
        <v>2019</v>
      </c>
      <c r="AD2" s="374" t="s">
        <v>592</v>
      </c>
    </row>
    <row r="3" spans="1:30" ht="15" x14ac:dyDescent="0.2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16815111798474.936</v>
      </c>
      <c r="K3" s="38">
        <v>11938736274733.35</v>
      </c>
      <c r="L3" s="38">
        <v>15173411104171.691</v>
      </c>
      <c r="M3" s="38">
        <v>13901873105517.678</v>
      </c>
      <c r="N3" s="38">
        <v>13534718785573.236</v>
      </c>
      <c r="O3" s="38">
        <v>11216175713704.734</v>
      </c>
      <c r="P3" s="38">
        <v>15245568865101.721</v>
      </c>
      <c r="Q3" s="38">
        <v>13286861362823.801</v>
      </c>
      <c r="R3" s="38">
        <v>12575896799999.986</v>
      </c>
      <c r="S3" s="38">
        <v>11592951799999.951</v>
      </c>
      <c r="T3" s="38">
        <v>10879700400000.01</v>
      </c>
      <c r="U3" s="38">
        <v>10884745800000.006</v>
      </c>
      <c r="V3" s="38">
        <v>11456934400000</v>
      </c>
      <c r="W3" s="38">
        <v>11288058100000</v>
      </c>
      <c r="X3" s="38">
        <v>10304396800000</v>
      </c>
      <c r="Y3" s="38">
        <v>10337057800000</v>
      </c>
      <c r="Z3" s="38">
        <v>11752517100000</v>
      </c>
      <c r="AA3" s="39">
        <v>10818664300000</v>
      </c>
      <c r="AB3" s="38">
        <v>12037060800000</v>
      </c>
      <c r="AC3" s="38">
        <v>10981077800000</v>
      </c>
      <c r="AD3" s="38" t="s">
        <v>180</v>
      </c>
    </row>
    <row r="4" spans="1:30" ht="15" x14ac:dyDescent="0.2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1579643661649.4749</v>
      </c>
      <c r="K4" s="42">
        <v>1498701597211.6013</v>
      </c>
      <c r="L4" s="42">
        <v>1702879533117.5439</v>
      </c>
      <c r="M4" s="42">
        <v>1480373504746.2659</v>
      </c>
      <c r="N4" s="42">
        <v>1387868115739.8223</v>
      </c>
      <c r="O4" s="42">
        <v>1269597591045.5469</v>
      </c>
      <c r="P4" s="42">
        <v>1306519066045.1438</v>
      </c>
      <c r="Q4" s="42">
        <v>1540953175911.0083</v>
      </c>
      <c r="R4" s="42">
        <v>1481840199999.9951</v>
      </c>
      <c r="S4" s="42">
        <v>1415380600000.0042</v>
      </c>
      <c r="T4" s="42">
        <v>1300260200000.0039</v>
      </c>
      <c r="U4" s="42">
        <v>1422068400000.0059</v>
      </c>
      <c r="V4" s="42">
        <v>1575259100000</v>
      </c>
      <c r="W4" s="42">
        <v>1603147100000</v>
      </c>
      <c r="X4" s="42">
        <v>1512857700000</v>
      </c>
      <c r="Y4" s="42">
        <v>1595484100000</v>
      </c>
      <c r="Z4" s="42">
        <v>1576025300000</v>
      </c>
      <c r="AA4" s="43">
        <v>1622351500000</v>
      </c>
      <c r="AB4" s="42">
        <v>1686876800000</v>
      </c>
      <c r="AC4" s="42">
        <v>1578395000000</v>
      </c>
      <c r="AD4" s="42" t="s">
        <v>182</v>
      </c>
    </row>
    <row r="5" spans="1:30" ht="15" x14ac:dyDescent="0.2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33915708000000</v>
      </c>
      <c r="K5" s="38">
        <v>36237696000000</v>
      </c>
      <c r="L5" s="38">
        <v>40945014000000</v>
      </c>
      <c r="M5" s="38">
        <v>40383492000000</v>
      </c>
      <c r="N5" s="38">
        <v>42683400000000</v>
      </c>
      <c r="O5" s="38">
        <v>45801648000000</v>
      </c>
      <c r="P5" s="38">
        <v>52071402000000</v>
      </c>
      <c r="Q5" s="38">
        <v>36071268000000</v>
      </c>
      <c r="R5" s="38">
        <v>42814776000000</v>
      </c>
      <c r="S5" s="38">
        <v>23583510000000</v>
      </c>
      <c r="T5" s="38">
        <v>26404506000000</v>
      </c>
      <c r="U5" s="38">
        <v>33983466000000</v>
      </c>
      <c r="V5" s="38">
        <v>33262416000000</v>
      </c>
      <c r="W5" s="38">
        <v>34076340000000</v>
      </c>
      <c r="X5" s="38">
        <v>45659508000000</v>
      </c>
      <c r="Y5" s="38">
        <v>49277454000000</v>
      </c>
      <c r="Z5" s="38">
        <v>43260930000000</v>
      </c>
      <c r="AA5" s="39">
        <v>32283996000000</v>
      </c>
      <c r="AB5" s="38">
        <v>33464862000000</v>
      </c>
      <c r="AC5" s="38">
        <v>24956334000000</v>
      </c>
      <c r="AD5" s="38" t="s">
        <v>185</v>
      </c>
    </row>
    <row r="6" spans="1:30" ht="15" x14ac:dyDescent="0.2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10984558416.641964</v>
      </c>
      <c r="K6" s="42">
        <v>18183779308.534813</v>
      </c>
      <c r="L6" s="42">
        <v>22731326966.107029</v>
      </c>
      <c r="M6" s="42">
        <v>136193134946.81915</v>
      </c>
      <c r="N6" s="42">
        <v>260370539325.04272</v>
      </c>
      <c r="O6" s="42">
        <v>275966671680</v>
      </c>
      <c r="P6" s="42">
        <v>300518366512.2467</v>
      </c>
      <c r="Q6" s="42">
        <v>170960117296.58652</v>
      </c>
      <c r="R6" s="42">
        <v>97654078434.343216</v>
      </c>
      <c r="S6" s="42">
        <v>100197352208.19913</v>
      </c>
      <c r="T6" s="42">
        <v>159491441687.67432</v>
      </c>
      <c r="U6" s="42">
        <v>512683075049.30902</v>
      </c>
      <c r="V6" s="42">
        <v>704959080906.04248</v>
      </c>
      <c r="W6" s="42">
        <v>507227669786.69189</v>
      </c>
      <c r="X6" s="42">
        <v>552146759934.40393</v>
      </c>
      <c r="Y6" s="42">
        <v>103323485977.54306</v>
      </c>
      <c r="Z6" s="42">
        <v>44727726131.154083</v>
      </c>
      <c r="AA6" s="43">
        <v>46619794853.198944</v>
      </c>
      <c r="AB6" s="42">
        <v>7204290767.3727493</v>
      </c>
      <c r="AC6" s="42">
        <v>7204290767.3727493</v>
      </c>
      <c r="AD6" s="42" t="s">
        <v>187</v>
      </c>
    </row>
    <row r="7" spans="1:30" ht="15" x14ac:dyDescent="0.2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4327028930927.6128</v>
      </c>
      <c r="K7" s="38">
        <v>5317065804600.4004</v>
      </c>
      <c r="L7" s="38">
        <v>5669548620586.1504</v>
      </c>
      <c r="M7" s="38">
        <v>5661081644424.375</v>
      </c>
      <c r="N7" s="38">
        <v>7053793840290.1123</v>
      </c>
      <c r="O7" s="38">
        <v>7020835310000</v>
      </c>
      <c r="P7" s="38">
        <v>7631425049832.9629</v>
      </c>
      <c r="Q7" s="38">
        <v>4333595063546.75</v>
      </c>
      <c r="R7" s="38">
        <v>2234056430901.2749</v>
      </c>
      <c r="S7" s="38">
        <v>2251521797309.2251</v>
      </c>
      <c r="T7" s="38">
        <v>2259786545107.625</v>
      </c>
      <c r="U7" s="38">
        <v>6636254469246.5137</v>
      </c>
      <c r="V7" s="38">
        <v>9899339086933.6445</v>
      </c>
      <c r="W7" s="38">
        <v>6793937740501.3779</v>
      </c>
      <c r="X7" s="38">
        <v>6851374580597.332</v>
      </c>
      <c r="Y7" s="38">
        <v>1358482455800.4958</v>
      </c>
      <c r="Z7" s="38">
        <v>604438184116.03735</v>
      </c>
      <c r="AA7" s="39">
        <v>634530110551.01123</v>
      </c>
      <c r="AB7" s="38">
        <v>96504614429.63295</v>
      </c>
      <c r="AC7" s="38">
        <v>96504614429.63295</v>
      </c>
      <c r="AD7" s="38" t="s">
        <v>189</v>
      </c>
    </row>
    <row r="8" spans="1:30" ht="15" x14ac:dyDescent="0.2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86805000000</v>
      </c>
      <c r="K8" s="42">
        <v>64935000000</v>
      </c>
      <c r="L8" s="42">
        <v>38475000000</v>
      </c>
      <c r="M8" s="42">
        <v>47385000000</v>
      </c>
      <c r="N8" s="42">
        <v>65610000000</v>
      </c>
      <c r="O8" s="42">
        <v>63450000000</v>
      </c>
      <c r="P8" s="42">
        <v>99630000000</v>
      </c>
      <c r="Q8" s="42">
        <v>47250000000</v>
      </c>
      <c r="R8" s="42">
        <v>25785000000</v>
      </c>
      <c r="S8" s="42">
        <v>45495000000</v>
      </c>
      <c r="T8" s="42">
        <v>47925000000</v>
      </c>
      <c r="U8" s="42">
        <v>22140000000</v>
      </c>
      <c r="V8" s="42">
        <v>14040000000</v>
      </c>
      <c r="W8" s="42">
        <v>5130000000</v>
      </c>
      <c r="X8" s="42">
        <v>4185000000</v>
      </c>
      <c r="Y8" s="42">
        <v>3645000000</v>
      </c>
      <c r="Z8" s="42">
        <v>13500000000</v>
      </c>
      <c r="AA8" s="43">
        <v>2970000000</v>
      </c>
      <c r="AB8" s="42">
        <v>1755000000</v>
      </c>
      <c r="AC8" s="42">
        <v>2295000000</v>
      </c>
      <c r="AD8" s="42" t="s">
        <v>191</v>
      </c>
    </row>
    <row r="9" spans="1:30" ht="15" x14ac:dyDescent="0.2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86393429976.340759</v>
      </c>
      <c r="K9" s="38">
        <v>680980635497.48474</v>
      </c>
      <c r="L9" s="38">
        <v>767832859400.77637</v>
      </c>
      <c r="M9" s="38">
        <v>602365616764.80017</v>
      </c>
      <c r="N9" s="38">
        <v>586037608286.8949</v>
      </c>
      <c r="O9" s="38">
        <v>612535086343.32581</v>
      </c>
      <c r="P9" s="38">
        <v>38451248742.242226</v>
      </c>
      <c r="Q9" s="38">
        <v>35768836110.42617</v>
      </c>
      <c r="R9" s="38">
        <v>50493500000</v>
      </c>
      <c r="S9" s="38">
        <v>49698700000.000046</v>
      </c>
      <c r="T9" s="38">
        <v>46036100000.000038</v>
      </c>
      <c r="U9" s="38">
        <v>46227800000.000229</v>
      </c>
      <c r="V9" s="38">
        <v>91818723300</v>
      </c>
      <c r="W9" s="38">
        <v>150828591999.99997</v>
      </c>
      <c r="X9" s="38">
        <v>135341746000</v>
      </c>
      <c r="Y9" s="38">
        <v>136679465999.99998</v>
      </c>
      <c r="Z9" s="38">
        <v>180712227000</v>
      </c>
      <c r="AA9" s="39">
        <v>182302344000</v>
      </c>
      <c r="AB9" s="38">
        <v>202870890999.99997</v>
      </c>
      <c r="AC9" s="38">
        <v>214006228480.71875</v>
      </c>
      <c r="AD9" s="38" t="s">
        <v>192</v>
      </c>
    </row>
    <row r="10" spans="1:30" ht="15" x14ac:dyDescent="0.2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/>
      <c r="L10" s="42"/>
      <c r="M10" s="42"/>
      <c r="N10" s="42"/>
      <c r="O10" s="42">
        <v>2589999.9999999986</v>
      </c>
      <c r="P10" s="42">
        <v>27159999.999999989</v>
      </c>
      <c r="Q10" s="42">
        <v>162809999999.99991</v>
      </c>
      <c r="R10" s="42"/>
      <c r="S10" s="42">
        <v>12999999.999999994</v>
      </c>
      <c r="T10" s="42">
        <v>10999999.999999994</v>
      </c>
      <c r="U10" s="42"/>
      <c r="V10" s="42"/>
      <c r="W10" s="42"/>
      <c r="X10" s="42"/>
      <c r="Y10" s="42"/>
      <c r="Z10" s="42"/>
      <c r="AA10" s="43"/>
      <c r="AB10" s="42"/>
      <c r="AC10" s="42"/>
      <c r="AD10" s="42" t="s">
        <v>198</v>
      </c>
    </row>
    <row r="11" spans="1:30" ht="15" x14ac:dyDescent="0.2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324553000000.00012</v>
      </c>
      <c r="K11" s="38">
        <v>154878000000.00031</v>
      </c>
      <c r="L11" s="38">
        <v>150496000000.00003</v>
      </c>
      <c r="M11" s="38">
        <v>150975000000.00006</v>
      </c>
      <c r="N11" s="38">
        <v>496696810000.00073</v>
      </c>
      <c r="O11" s="38">
        <v>725279700000.00305</v>
      </c>
      <c r="P11" s="38">
        <v>786834400000.00293</v>
      </c>
      <c r="Q11" s="38">
        <v>1051745999999.9971</v>
      </c>
      <c r="R11" s="38">
        <v>896619999999.99744</v>
      </c>
      <c r="S11" s="38">
        <v>521343836724.36688</v>
      </c>
      <c r="T11" s="38">
        <v>24786519096.319603</v>
      </c>
      <c r="U11" s="38">
        <v>479818612156.12292</v>
      </c>
      <c r="V11" s="38">
        <v>544657157066.34442</v>
      </c>
      <c r="W11" s="38">
        <v>621265172047.00049</v>
      </c>
      <c r="X11" s="38">
        <v>755270744970.18774</v>
      </c>
      <c r="Y11" s="38">
        <v>644228790746.22559</v>
      </c>
      <c r="Z11" s="38">
        <v>623955424653.91077</v>
      </c>
      <c r="AA11" s="39">
        <v>701846961438.7937</v>
      </c>
      <c r="AB11" s="38">
        <v>710332287422.17273</v>
      </c>
      <c r="AC11" s="38">
        <v>1513005755535.4734</v>
      </c>
      <c r="AD11" s="38" t="s">
        <v>200</v>
      </c>
    </row>
    <row r="12" spans="1:30" ht="15" x14ac:dyDescent="0.2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850999999.99999833</v>
      </c>
      <c r="K12" s="42">
        <v>742999999.98496068</v>
      </c>
      <c r="L12" s="42">
        <v>90999999.999582052</v>
      </c>
      <c r="M12" s="42">
        <v>578999999.99379563</v>
      </c>
      <c r="N12" s="42">
        <v>1391879999.974483</v>
      </c>
      <c r="O12" s="42">
        <v>2500199999.9866953</v>
      </c>
      <c r="P12" s="42">
        <v>3016930000.0766978</v>
      </c>
      <c r="Q12" s="42">
        <v>2097000000.0704651</v>
      </c>
      <c r="R12" s="42">
        <v>3587000000.0067487</v>
      </c>
      <c r="S12" s="42">
        <v>3446368013.6210537</v>
      </c>
      <c r="T12" s="42">
        <v>1425635601.3315492</v>
      </c>
      <c r="U12" s="42">
        <v>1174620742.0065079</v>
      </c>
      <c r="V12" s="42">
        <v>1094493626.644737</v>
      </c>
      <c r="W12" s="42">
        <v>2821446966.8294473</v>
      </c>
      <c r="X12" s="42">
        <v>2749482775.2993231</v>
      </c>
      <c r="Y12" s="42">
        <v>2001806738.7297766</v>
      </c>
      <c r="Z12" s="42">
        <v>5456403749.9873857</v>
      </c>
      <c r="AA12" s="43">
        <v>4287688746.4396524</v>
      </c>
      <c r="AB12" s="42">
        <v>3224835506.6793065</v>
      </c>
      <c r="AC12" s="42">
        <v>2958634104.1069894</v>
      </c>
      <c r="AD12" s="42" t="s">
        <v>201</v>
      </c>
    </row>
    <row r="13" spans="1:30" ht="15" x14ac:dyDescent="0.2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>
        <v>952000000.00000334</v>
      </c>
      <c r="K13" s="38"/>
      <c r="L13" s="38"/>
      <c r="M13" s="38"/>
      <c r="N13" s="38">
        <v>192399999.99999928</v>
      </c>
      <c r="O13" s="38">
        <v>854950000.00000095</v>
      </c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9"/>
      <c r="AB13" s="38"/>
      <c r="AC13" s="38"/>
      <c r="AD13" s="38" t="s">
        <v>203</v>
      </c>
    </row>
    <row r="14" spans="1:30" ht="15" x14ac:dyDescent="0.2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/>
      <c r="L14" s="42"/>
      <c r="M14" s="42"/>
      <c r="N14" s="42"/>
      <c r="O14" s="42">
        <v>31540000.000825942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3"/>
      <c r="AB14" s="42"/>
      <c r="AC14" s="42"/>
      <c r="AD14" s="42" t="s">
        <v>204</v>
      </c>
    </row>
    <row r="15" spans="1:30" ht="15" x14ac:dyDescent="0.2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>
        <v>84301000000.000092</v>
      </c>
      <c r="K15" s="38"/>
      <c r="L15" s="38"/>
      <c r="M15" s="38"/>
      <c r="N15" s="38"/>
      <c r="O15" s="38">
        <v>211844890000.00031</v>
      </c>
      <c r="P15" s="38">
        <v>393089809999.99957</v>
      </c>
      <c r="Q15" s="38">
        <v>247294000000.00003</v>
      </c>
      <c r="R15" s="38">
        <v>211432000000.00015</v>
      </c>
      <c r="S15" s="38">
        <v>66263130377.972069</v>
      </c>
      <c r="T15" s="38">
        <v>117605839056.97015</v>
      </c>
      <c r="U15" s="38">
        <v>152176846487.99094</v>
      </c>
      <c r="V15" s="38">
        <v>156231443138.57193</v>
      </c>
      <c r="W15" s="38">
        <v>152763406023.22308</v>
      </c>
      <c r="X15" s="38">
        <v>119111376829.21413</v>
      </c>
      <c r="Y15" s="38">
        <v>133548879265.09267</v>
      </c>
      <c r="Z15" s="38">
        <v>136349850742.06371</v>
      </c>
      <c r="AA15" s="39">
        <v>18821776091.485744</v>
      </c>
      <c r="AB15" s="38"/>
      <c r="AC15" s="38"/>
      <c r="AD15" s="38" t="s">
        <v>206</v>
      </c>
    </row>
    <row r="16" spans="1:30" ht="15" x14ac:dyDescent="0.2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20535187000967.691</v>
      </c>
      <c r="K16" s="42">
        <v>19864589000419.117</v>
      </c>
      <c r="L16" s="42">
        <v>19913391999644.457</v>
      </c>
      <c r="M16" s="42">
        <v>4877143000214.6787</v>
      </c>
      <c r="N16" s="42">
        <v>11761979380214.107</v>
      </c>
      <c r="O16" s="42">
        <v>7564717250057.7773</v>
      </c>
      <c r="P16" s="42">
        <v>7868293360068.6338</v>
      </c>
      <c r="Q16" s="42">
        <v>9060314999863.4102</v>
      </c>
      <c r="R16" s="42">
        <v>7023469000287.167</v>
      </c>
      <c r="S16" s="42">
        <v>17303895677006.582</v>
      </c>
      <c r="T16" s="42">
        <v>17329310424959.477</v>
      </c>
      <c r="U16" s="42">
        <v>8588110751686.7227</v>
      </c>
      <c r="V16" s="42">
        <v>10228310838935.18</v>
      </c>
      <c r="W16" s="42">
        <v>9497117399302.1934</v>
      </c>
      <c r="X16" s="42">
        <v>9877727244578.0957</v>
      </c>
      <c r="Y16" s="42">
        <v>9768832407638.709</v>
      </c>
      <c r="Z16" s="42">
        <v>14713416050669.363</v>
      </c>
      <c r="AA16" s="43">
        <v>15962606437120.033</v>
      </c>
      <c r="AB16" s="42">
        <v>13559203338434.627</v>
      </c>
      <c r="AC16" s="42">
        <v>9367844833824.6543</v>
      </c>
      <c r="AD16" s="42" t="s">
        <v>207</v>
      </c>
    </row>
    <row r="17" spans="1:30" ht="15" x14ac:dyDescent="0.2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172999999.99999988</v>
      </c>
      <c r="K17" s="38">
        <v>30999999.999600001</v>
      </c>
      <c r="L17" s="38">
        <v>49999999.999551713</v>
      </c>
      <c r="M17" s="38"/>
      <c r="N17" s="38"/>
      <c r="O17" s="38"/>
      <c r="P17" s="38"/>
      <c r="Q17" s="38"/>
      <c r="R17" s="38"/>
      <c r="S17" s="38">
        <v>1787207.0400987531</v>
      </c>
      <c r="T17" s="38"/>
      <c r="U17" s="38"/>
      <c r="V17" s="38"/>
      <c r="W17" s="38"/>
      <c r="X17" s="38"/>
      <c r="Y17" s="38">
        <v>20219641.186327521</v>
      </c>
      <c r="Z17" s="38"/>
      <c r="AA17" s="39"/>
      <c r="AB17" s="38"/>
      <c r="AC17" s="38">
        <v>12775377.760407297</v>
      </c>
      <c r="AD17" s="38" t="s">
        <v>209</v>
      </c>
    </row>
    <row r="18" spans="1:30" ht="15" x14ac:dyDescent="0.2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2621399640658.2842</v>
      </c>
      <c r="K18" s="42">
        <v>2427308101573.5059</v>
      </c>
      <c r="L18" s="42">
        <v>2886983313719.2925</v>
      </c>
      <c r="M18" s="42">
        <v>2737755340427.2075</v>
      </c>
      <c r="N18" s="42">
        <v>2886150676389.7153</v>
      </c>
      <c r="O18" s="42">
        <v>2655552927171.6206</v>
      </c>
      <c r="P18" s="42">
        <v>2938542647682.7173</v>
      </c>
      <c r="Q18" s="42">
        <v>2822159830902.7207</v>
      </c>
      <c r="R18" s="42">
        <v>2523424500000</v>
      </c>
      <c r="S18" s="42">
        <v>2457264032000</v>
      </c>
      <c r="T18" s="42">
        <v>2154048357499.9995</v>
      </c>
      <c r="U18" s="42">
        <v>2251283114300</v>
      </c>
      <c r="V18" s="42">
        <v>2131508755900.0002</v>
      </c>
      <c r="W18" s="42">
        <v>2123489725000</v>
      </c>
      <c r="X18" s="42">
        <v>1783766100000</v>
      </c>
      <c r="Y18" s="42">
        <v>1743172148999.9998</v>
      </c>
      <c r="Z18" s="42">
        <v>1795441144000</v>
      </c>
      <c r="AA18" s="43">
        <v>1739964157000</v>
      </c>
      <c r="AB18" s="42">
        <v>1702136464000.0002</v>
      </c>
      <c r="AC18" s="42">
        <v>1822766500000</v>
      </c>
      <c r="AD18" s="42" t="s">
        <v>213</v>
      </c>
    </row>
    <row r="19" spans="1:30" ht="15" x14ac:dyDescent="0.2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149530846329.52011</v>
      </c>
      <c r="K19" s="38">
        <v>78243011155.65802</v>
      </c>
      <c r="L19" s="38">
        <v>81382007699.020782</v>
      </c>
      <c r="M19" s="38">
        <v>142733965569.37671</v>
      </c>
      <c r="N19" s="38">
        <v>120511758196.32796</v>
      </c>
      <c r="O19" s="38">
        <v>85677970193.829941</v>
      </c>
      <c r="P19" s="38">
        <v>120476083300.78847</v>
      </c>
      <c r="Q19" s="38">
        <v>124133571966.92969</v>
      </c>
      <c r="R19" s="38">
        <v>118457600000</v>
      </c>
      <c r="S19" s="38">
        <v>115153641000</v>
      </c>
      <c r="T19" s="38">
        <v>109765106700.00002</v>
      </c>
      <c r="U19" s="38">
        <v>113704895000</v>
      </c>
      <c r="V19" s="38">
        <v>112500181499.99998</v>
      </c>
      <c r="W19" s="38">
        <v>112480677000</v>
      </c>
      <c r="X19" s="38">
        <v>97687699999.999985</v>
      </c>
      <c r="Y19" s="38">
        <v>98417564000</v>
      </c>
      <c r="Z19" s="38">
        <v>99244300000.000031</v>
      </c>
      <c r="AA19" s="39">
        <v>101945899999.99998</v>
      </c>
      <c r="AB19" s="38">
        <v>95327000000.000015</v>
      </c>
      <c r="AC19" s="38">
        <v>107003600000.00003</v>
      </c>
      <c r="AD19" s="38" t="s">
        <v>215</v>
      </c>
    </row>
    <row r="20" spans="1:30" ht="15" x14ac:dyDescent="0.2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546148853297.13959</v>
      </c>
      <c r="K20" s="42">
        <v>473491173287.81378</v>
      </c>
      <c r="L20" s="42">
        <v>496424404920.57867</v>
      </c>
      <c r="M20" s="42">
        <v>301859155250.41815</v>
      </c>
      <c r="N20" s="42">
        <v>270326130203.83334</v>
      </c>
      <c r="O20" s="42">
        <v>277679173278.61731</v>
      </c>
      <c r="P20" s="42">
        <v>256689362437.15973</v>
      </c>
      <c r="Q20" s="42">
        <v>169978901706.19339</v>
      </c>
      <c r="R20" s="42">
        <v>168993900000</v>
      </c>
      <c r="S20" s="42">
        <v>183378301000</v>
      </c>
      <c r="T20" s="42">
        <v>214598792900</v>
      </c>
      <c r="U20" s="42">
        <v>174288238200</v>
      </c>
      <c r="V20" s="42">
        <v>168064101899.99997</v>
      </c>
      <c r="W20" s="42">
        <v>173412257000</v>
      </c>
      <c r="X20" s="42">
        <v>137184400000</v>
      </c>
      <c r="Y20" s="42">
        <v>144772452000.00003</v>
      </c>
      <c r="Z20" s="42">
        <v>123820550000</v>
      </c>
      <c r="AA20" s="43">
        <v>101291089000</v>
      </c>
      <c r="AB20" s="42">
        <v>127096910000.00003</v>
      </c>
      <c r="AC20" s="42">
        <v>159364482169.77582</v>
      </c>
      <c r="AD20" s="42" t="s">
        <v>217</v>
      </c>
    </row>
    <row r="21" spans="1:30" ht="15" x14ac:dyDescent="0.2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322405721518.27338</v>
      </c>
      <c r="K21" s="38">
        <v>318377485329.07031</v>
      </c>
      <c r="L21" s="38">
        <v>366451024494.05255</v>
      </c>
      <c r="M21" s="38">
        <v>321487647574.60675</v>
      </c>
      <c r="N21" s="38">
        <v>263454300384.96863</v>
      </c>
      <c r="O21" s="38">
        <v>138346923414.88901</v>
      </c>
      <c r="P21" s="38">
        <v>220584010105.45334</v>
      </c>
      <c r="Q21" s="38">
        <v>285977821791.36987</v>
      </c>
      <c r="R21" s="38">
        <v>297462700000</v>
      </c>
      <c r="S21" s="38">
        <v>303091907000</v>
      </c>
      <c r="T21" s="38">
        <v>264940726400</v>
      </c>
      <c r="U21" s="38">
        <v>263017201299.99997</v>
      </c>
      <c r="V21" s="38">
        <v>233201736600</v>
      </c>
      <c r="W21" s="38">
        <v>244701268999.99997</v>
      </c>
      <c r="X21" s="38">
        <v>173545000000</v>
      </c>
      <c r="Y21" s="38">
        <v>168543167000</v>
      </c>
      <c r="Z21" s="38">
        <v>191774930000.00003</v>
      </c>
      <c r="AA21" s="39">
        <v>168565871000</v>
      </c>
      <c r="AB21" s="38">
        <v>155797480000</v>
      </c>
      <c r="AC21" s="38">
        <v>195351600000</v>
      </c>
      <c r="AD21" s="38" t="s">
        <v>219</v>
      </c>
    </row>
    <row r="22" spans="1:30" ht="15" x14ac:dyDescent="0.2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/>
      <c r="L22" s="42"/>
      <c r="M22" s="42"/>
      <c r="N22" s="42">
        <v>104343.19018706642</v>
      </c>
      <c r="O22" s="42">
        <v>53911412.912999071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3"/>
      <c r="AB22" s="42"/>
      <c r="AC22" s="42"/>
      <c r="AD22" s="42" t="s">
        <v>222</v>
      </c>
    </row>
    <row r="23" spans="1:30" ht="15" x14ac:dyDescent="0.2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4671650057914.5771</v>
      </c>
      <c r="K23" s="38">
        <v>3311592282512.2729</v>
      </c>
      <c r="L23" s="38">
        <v>3119850941167.6143</v>
      </c>
      <c r="M23" s="38">
        <v>6953156327321.6279</v>
      </c>
      <c r="N23" s="38">
        <v>6127563818971.2656</v>
      </c>
      <c r="O23" s="38">
        <v>4327800216956.207</v>
      </c>
      <c r="P23" s="38">
        <v>5507724180117.668</v>
      </c>
      <c r="Q23" s="38">
        <v>5621330533011.4004</v>
      </c>
      <c r="R23" s="38">
        <v>5328445500000</v>
      </c>
      <c r="S23" s="38">
        <v>5302534220000</v>
      </c>
      <c r="T23" s="38">
        <v>5037969968700</v>
      </c>
      <c r="U23" s="38">
        <v>4808864159600</v>
      </c>
      <c r="V23" s="38">
        <v>4934282863500</v>
      </c>
      <c r="W23" s="38">
        <v>4701587164000</v>
      </c>
      <c r="X23" s="38">
        <v>4651778500000</v>
      </c>
      <c r="Y23" s="38">
        <v>4279478196999.999</v>
      </c>
      <c r="Z23" s="38">
        <v>4600253719000</v>
      </c>
      <c r="AA23" s="39">
        <v>4338394598000.0005</v>
      </c>
      <c r="AB23" s="38">
        <v>4522330709000</v>
      </c>
      <c r="AC23" s="38">
        <v>4737513745873.5928</v>
      </c>
      <c r="AD23" s="38" t="s">
        <v>224</v>
      </c>
    </row>
    <row r="24" spans="1:30" ht="15" x14ac:dyDescent="0.2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12420850195194.924</v>
      </c>
      <c r="K24" s="42">
        <v>10129025880505.75</v>
      </c>
      <c r="L24" s="42">
        <v>11967832547799.301</v>
      </c>
      <c r="M24" s="42">
        <v>10790986608502.6</v>
      </c>
      <c r="N24" s="42">
        <v>10928652203938.936</v>
      </c>
      <c r="O24" s="42">
        <v>11375840140745.137</v>
      </c>
      <c r="P24" s="42">
        <v>10843711013719.441</v>
      </c>
      <c r="Q24" s="42">
        <v>10542072847961.77</v>
      </c>
      <c r="R24" s="42">
        <v>9251317513000</v>
      </c>
      <c r="S24" s="42">
        <v>10061642464000.002</v>
      </c>
      <c r="T24" s="42">
        <v>10345282753899.998</v>
      </c>
      <c r="U24" s="42">
        <v>10408864171900</v>
      </c>
      <c r="V24" s="42">
        <v>9907491204600</v>
      </c>
      <c r="W24" s="42">
        <v>10172516661000</v>
      </c>
      <c r="X24" s="42">
        <v>8872575062000</v>
      </c>
      <c r="Y24" s="42">
        <v>8768236950999.999</v>
      </c>
      <c r="Z24" s="42">
        <v>9380990372000</v>
      </c>
      <c r="AA24" s="43">
        <v>9608355678999.998</v>
      </c>
      <c r="AB24" s="42">
        <v>9842500960999.998</v>
      </c>
      <c r="AC24" s="42">
        <v>10811456987580.563</v>
      </c>
      <c r="AD24" s="42" t="s">
        <v>227</v>
      </c>
    </row>
    <row r="25" spans="1:30" ht="15" x14ac:dyDescent="0.2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10625077942798.178</v>
      </c>
      <c r="K25" s="38">
        <v>10085031684707.178</v>
      </c>
      <c r="L25" s="38">
        <v>11367528600617.238</v>
      </c>
      <c r="M25" s="38">
        <v>9829715157503.248</v>
      </c>
      <c r="N25" s="38">
        <v>9616943205142.791</v>
      </c>
      <c r="O25" s="38">
        <v>8892862396461.2285</v>
      </c>
      <c r="P25" s="38">
        <v>10242397576018.838</v>
      </c>
      <c r="Q25" s="38">
        <v>10091517676468.074</v>
      </c>
      <c r="R25" s="38">
        <v>9792141300000</v>
      </c>
      <c r="S25" s="38">
        <v>9332988305000</v>
      </c>
      <c r="T25" s="38">
        <v>9402565730100</v>
      </c>
      <c r="U25" s="38">
        <v>9515158232100</v>
      </c>
      <c r="V25" s="38">
        <v>8807937137900</v>
      </c>
      <c r="W25" s="38">
        <v>9028787837000</v>
      </c>
      <c r="X25" s="38">
        <v>7083895428000</v>
      </c>
      <c r="Y25" s="38">
        <v>7039347121999.999</v>
      </c>
      <c r="Z25" s="38">
        <v>7599208288000</v>
      </c>
      <c r="AA25" s="39">
        <v>8073883441000</v>
      </c>
      <c r="AB25" s="38">
        <v>8216417391000.002</v>
      </c>
      <c r="AC25" s="38">
        <v>8358732553072.8418</v>
      </c>
      <c r="AD25" s="38" t="s">
        <v>229</v>
      </c>
    </row>
    <row r="26" spans="1:30" ht="15" x14ac:dyDescent="0.2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486835371964.55652</v>
      </c>
      <c r="K26" s="42">
        <v>3359828892151.8838</v>
      </c>
      <c r="L26" s="42">
        <v>3740113468370.771</v>
      </c>
      <c r="M26" s="42">
        <v>13504898546056.574</v>
      </c>
      <c r="N26" s="42">
        <v>11396920357867.992</v>
      </c>
      <c r="O26" s="42">
        <v>10978143573127.992</v>
      </c>
      <c r="P26" s="42">
        <v>9946561257762.4551</v>
      </c>
      <c r="Q26" s="42">
        <v>9438990040461.4004</v>
      </c>
      <c r="R26" s="42">
        <v>8796552600000</v>
      </c>
      <c r="S26" s="42">
        <v>8404897898000</v>
      </c>
      <c r="T26" s="42">
        <v>8177691659400</v>
      </c>
      <c r="U26" s="42">
        <v>8310440558000.001</v>
      </c>
      <c r="V26" s="42">
        <v>8780814651500</v>
      </c>
      <c r="W26" s="42">
        <v>8920722159000</v>
      </c>
      <c r="X26" s="42">
        <v>8721399629999.999</v>
      </c>
      <c r="Y26" s="42">
        <v>8935004462000.002</v>
      </c>
      <c r="Z26" s="42">
        <v>9109184417000</v>
      </c>
      <c r="AA26" s="43">
        <v>14805430221000</v>
      </c>
      <c r="AB26" s="42">
        <v>15204143134000</v>
      </c>
      <c r="AC26" s="42">
        <v>15248218766480.529</v>
      </c>
      <c r="AD26" s="42" t="s">
        <v>232</v>
      </c>
    </row>
    <row r="27" spans="1:30" ht="15" x14ac:dyDescent="0.2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35293164628035.453</v>
      </c>
      <c r="K27" s="38">
        <v>33793171107848.109</v>
      </c>
      <c r="L27" s="38">
        <v>43003886531629.203</v>
      </c>
      <c r="M27" s="38">
        <v>29987101453943.438</v>
      </c>
      <c r="N27" s="38">
        <v>31495079642132.02</v>
      </c>
      <c r="O27" s="38">
        <v>32298856426872.027</v>
      </c>
      <c r="P27" s="38">
        <v>36502587838783.984</v>
      </c>
      <c r="Q27" s="38">
        <v>36256534485751.586</v>
      </c>
      <c r="R27" s="38">
        <v>34776876000000</v>
      </c>
      <c r="S27" s="38">
        <v>33535919561000.004</v>
      </c>
      <c r="T27" s="38">
        <v>33875917942399.996</v>
      </c>
      <c r="U27" s="38">
        <v>34098409577700.004</v>
      </c>
      <c r="V27" s="38">
        <v>34083897824700</v>
      </c>
      <c r="W27" s="38">
        <v>34945822587999.992</v>
      </c>
      <c r="X27" s="38">
        <v>34735694200000</v>
      </c>
      <c r="Y27" s="38">
        <v>34752585327000.004</v>
      </c>
      <c r="Z27" s="38">
        <v>35347167745000.008</v>
      </c>
      <c r="AA27" s="39">
        <v>29901971634000.016</v>
      </c>
      <c r="AB27" s="38">
        <v>29695608034000.004</v>
      </c>
      <c r="AC27" s="38">
        <v>30505599725202.09</v>
      </c>
      <c r="AD27" s="38" t="s">
        <v>234</v>
      </c>
    </row>
    <row r="28" spans="1:30" ht="15" x14ac:dyDescent="0.2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26117165666368.328</v>
      </c>
      <c r="K28" s="42">
        <v>26748944804902.23</v>
      </c>
      <c r="L28" s="42">
        <v>31156320043701.238</v>
      </c>
      <c r="M28" s="42">
        <v>27804233113154.293</v>
      </c>
      <c r="N28" s="42">
        <v>27028092989517.707</v>
      </c>
      <c r="O28" s="42">
        <v>26945409157110.777</v>
      </c>
      <c r="P28" s="42">
        <v>28582267047368.543</v>
      </c>
      <c r="Q28" s="42">
        <v>28049194855320.809</v>
      </c>
      <c r="R28" s="42">
        <v>27244543523000.004</v>
      </c>
      <c r="S28" s="42">
        <v>27246798454000.004</v>
      </c>
      <c r="T28" s="42">
        <v>28389363175100.004</v>
      </c>
      <c r="U28" s="42">
        <v>29151127974300</v>
      </c>
      <c r="V28" s="42">
        <v>29024947281800</v>
      </c>
      <c r="W28" s="42">
        <v>29377358493000.004</v>
      </c>
      <c r="X28" s="42">
        <v>27509759107000.008</v>
      </c>
      <c r="Y28" s="42">
        <v>27568932326999.988</v>
      </c>
      <c r="Z28" s="42">
        <v>28229089042000</v>
      </c>
      <c r="AA28" s="43">
        <v>28390865985999.996</v>
      </c>
      <c r="AB28" s="42">
        <v>28286077638000</v>
      </c>
      <c r="AC28" s="42">
        <v>28851367752667.633</v>
      </c>
      <c r="AD28" s="42" t="s">
        <v>236</v>
      </c>
    </row>
    <row r="29" spans="1:30" ht="15" x14ac:dyDescent="0.2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11944000000000.004</v>
      </c>
      <c r="K29" s="38">
        <v>12551000000000</v>
      </c>
      <c r="L29" s="38">
        <v>14649000000000</v>
      </c>
      <c r="M29" s="38">
        <v>13032000000000.002</v>
      </c>
      <c r="N29" s="38">
        <v>12726000000000.002</v>
      </c>
      <c r="O29" s="38">
        <v>12857000000000.002</v>
      </c>
      <c r="P29" s="38">
        <v>14047982418031.844</v>
      </c>
      <c r="Q29" s="38">
        <v>14122163466904.572</v>
      </c>
      <c r="R29" s="38">
        <v>13753587066000</v>
      </c>
      <c r="S29" s="38">
        <v>13273195976000</v>
      </c>
      <c r="T29" s="38">
        <v>13696147311200</v>
      </c>
      <c r="U29" s="38">
        <v>13869677811899.998</v>
      </c>
      <c r="V29" s="38">
        <v>13761708046700</v>
      </c>
      <c r="W29" s="38">
        <v>14032126640000.002</v>
      </c>
      <c r="X29" s="38">
        <v>13429208180000</v>
      </c>
      <c r="Y29" s="38">
        <v>13497889314000.002</v>
      </c>
      <c r="Z29" s="38">
        <v>13731906670999.998</v>
      </c>
      <c r="AA29" s="39">
        <v>13446079404999.998</v>
      </c>
      <c r="AB29" s="38">
        <v>13229486509000</v>
      </c>
      <c r="AC29" s="38">
        <v>13937655281256.254</v>
      </c>
      <c r="AD29" s="38" t="s">
        <v>238</v>
      </c>
    </row>
    <row r="30" spans="1:30" ht="15" x14ac:dyDescent="0.2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3809008871147.833</v>
      </c>
      <c r="K30" s="42">
        <v>5808770623589.5869</v>
      </c>
      <c r="L30" s="42">
        <v>3911202214275.2075</v>
      </c>
      <c r="M30" s="42">
        <v>3616655751743.8384</v>
      </c>
      <c r="N30" s="42">
        <v>3728465607885.9404</v>
      </c>
      <c r="O30" s="42">
        <v>3473678170108.1001</v>
      </c>
      <c r="P30" s="42">
        <v>3910401538340.3306</v>
      </c>
      <c r="Q30" s="42">
        <v>3693436918823.6206</v>
      </c>
      <c r="R30" s="42">
        <v>3281968000000</v>
      </c>
      <c r="S30" s="42">
        <v>3315379000000</v>
      </c>
      <c r="T30" s="42">
        <v>3190300600000</v>
      </c>
      <c r="U30" s="42">
        <v>3361445700000</v>
      </c>
      <c r="V30" s="42">
        <v>3004452693700</v>
      </c>
      <c r="W30" s="42">
        <v>2710463298000</v>
      </c>
      <c r="X30" s="42">
        <v>2435049147000</v>
      </c>
      <c r="Y30" s="42">
        <v>2478353640000</v>
      </c>
      <c r="Z30" s="42">
        <v>2619157146000</v>
      </c>
      <c r="AA30" s="43">
        <v>2434847492000</v>
      </c>
      <c r="AB30" s="42">
        <v>2902072022000.0005</v>
      </c>
      <c r="AC30" s="42">
        <v>3057418700000.0005</v>
      </c>
      <c r="AD30" s="42" t="s">
        <v>240</v>
      </c>
    </row>
    <row r="31" spans="1:30" ht="15" x14ac:dyDescent="0.2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>
        <v>500000000000.00006</v>
      </c>
      <c r="K31" s="38">
        <v>1000000000</v>
      </c>
      <c r="L31" s="38">
        <v>1000000000</v>
      </c>
      <c r="M31" s="38">
        <v>5000000000</v>
      </c>
      <c r="N31" s="38">
        <v>168000000000</v>
      </c>
      <c r="O31" s="38">
        <v>409999999999.99994</v>
      </c>
      <c r="P31" s="38">
        <v>29999999999.999996</v>
      </c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9"/>
      <c r="AB31" s="38"/>
      <c r="AC31" s="38"/>
      <c r="AD31" s="38" t="s">
        <v>242</v>
      </c>
    </row>
    <row r="32" spans="1:30" ht="15" x14ac:dyDescent="0.2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11559570000000</v>
      </c>
      <c r="K32" s="42">
        <v>10902000000000</v>
      </c>
      <c r="L32" s="42">
        <v>10750338000000</v>
      </c>
      <c r="M32" s="42">
        <v>11072292000000</v>
      </c>
      <c r="N32" s="42">
        <v>8810472000000</v>
      </c>
      <c r="O32" s="42">
        <v>11922786000000</v>
      </c>
      <c r="P32" s="42">
        <v>9117798000000</v>
      </c>
      <c r="Q32" s="42">
        <v>10173360000000</v>
      </c>
      <c r="R32" s="42">
        <v>14984454000000</v>
      </c>
      <c r="S32" s="42">
        <v>17069634000000</v>
      </c>
      <c r="T32" s="42">
        <v>23547906000000</v>
      </c>
      <c r="U32" s="42">
        <v>23350290000000</v>
      </c>
      <c r="V32" s="42">
        <v>20198508000000</v>
      </c>
      <c r="W32" s="42">
        <v>18626826000000</v>
      </c>
      <c r="X32" s="42">
        <v>18400644000000</v>
      </c>
      <c r="Y32" s="42">
        <v>20942328000000</v>
      </c>
      <c r="Z32" s="42">
        <v>20047260000000</v>
      </c>
      <c r="AA32" s="43">
        <v>15788718000000</v>
      </c>
      <c r="AB32" s="42">
        <v>16499280000000</v>
      </c>
      <c r="AC32" s="42">
        <v>16499279999999.998</v>
      </c>
      <c r="AD32" s="42" t="s">
        <v>243</v>
      </c>
    </row>
    <row r="33" spans="1:30" ht="15" x14ac:dyDescent="0.2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3146122697.2809396</v>
      </c>
      <c r="K33" s="38">
        <v>4359122263.541111</v>
      </c>
      <c r="L33" s="38">
        <v>5157854517.7220879</v>
      </c>
      <c r="M33" s="38">
        <v>29947392602.354221</v>
      </c>
      <c r="N33" s="38">
        <v>44949236227.842491</v>
      </c>
      <c r="O33" s="38">
        <v>47527799760</v>
      </c>
      <c r="P33" s="38">
        <v>48940194147.23098</v>
      </c>
      <c r="Q33" s="38">
        <v>49354114071.344543</v>
      </c>
      <c r="R33" s="38">
        <v>54796071014.300865</v>
      </c>
      <c r="S33" s="38">
        <v>56168950475.057281</v>
      </c>
      <c r="T33" s="38">
        <v>86623724398.62204</v>
      </c>
      <c r="U33" s="38">
        <v>75873071801.738235</v>
      </c>
      <c r="V33" s="38">
        <v>96883710843.219498</v>
      </c>
      <c r="W33" s="38">
        <v>97559848806.723541</v>
      </c>
      <c r="X33" s="38">
        <v>105865750078.42899</v>
      </c>
      <c r="Y33" s="38">
        <v>117158841912.38977</v>
      </c>
      <c r="Z33" s="38">
        <v>50716916346.003784</v>
      </c>
      <c r="AA33" s="39">
        <v>52862339317.327171</v>
      </c>
      <c r="AB33" s="38">
        <v>310553375681.29767</v>
      </c>
      <c r="AC33" s="38">
        <v>310553375681.29767</v>
      </c>
      <c r="AD33" s="38" t="s">
        <v>244</v>
      </c>
    </row>
    <row r="34" spans="1:30" ht="15" x14ac:dyDescent="0.2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1239318269795.7126</v>
      </c>
      <c r="K34" s="42">
        <v>1274638210917.3499</v>
      </c>
      <c r="L34" s="42">
        <v>1286449621253.3875</v>
      </c>
      <c r="M34" s="42">
        <v>1244810427675.0688</v>
      </c>
      <c r="N34" s="42">
        <v>1217736255613.3301</v>
      </c>
      <c r="O34" s="42">
        <v>1209149107500</v>
      </c>
      <c r="P34" s="42">
        <v>1242797330138.0488</v>
      </c>
      <c r="Q34" s="42">
        <v>1251056377870.0251</v>
      </c>
      <c r="R34" s="42">
        <v>1253583227657.2876</v>
      </c>
      <c r="S34" s="42">
        <v>1262165252269.2625</v>
      </c>
      <c r="T34" s="42">
        <v>1227345648216.3362</v>
      </c>
      <c r="U34" s="42">
        <v>982113583116.27454</v>
      </c>
      <c r="V34" s="42">
        <v>1360482801930.5801</v>
      </c>
      <c r="W34" s="42">
        <v>1306741682772.0493</v>
      </c>
      <c r="X34" s="42">
        <v>1313646953446.5593</v>
      </c>
      <c r="Y34" s="42">
        <v>1540387742187.4609</v>
      </c>
      <c r="Z34" s="42">
        <v>685374452755.63171</v>
      </c>
      <c r="AA34" s="43">
        <v>719495787500.38318</v>
      </c>
      <c r="AB34" s="42">
        <v>4159997805151.5996</v>
      </c>
      <c r="AC34" s="42">
        <v>4184833612943.5498</v>
      </c>
      <c r="AD34" s="42" t="s">
        <v>245</v>
      </c>
    </row>
    <row r="35" spans="1:30" ht="15" x14ac:dyDescent="0.2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296190000000</v>
      </c>
      <c r="K35" s="38">
        <v>357345000000</v>
      </c>
      <c r="L35" s="38">
        <v>154845000000</v>
      </c>
      <c r="M35" s="38">
        <v>268245000000</v>
      </c>
      <c r="N35" s="38">
        <v>407160000000</v>
      </c>
      <c r="O35" s="38">
        <v>332640000000</v>
      </c>
      <c r="P35" s="38">
        <v>307395000000</v>
      </c>
      <c r="Q35" s="38">
        <v>175095000000</v>
      </c>
      <c r="R35" s="38">
        <v>79110000000</v>
      </c>
      <c r="S35" s="38">
        <v>115695000000</v>
      </c>
      <c r="T35" s="38">
        <v>189270000000</v>
      </c>
      <c r="U35" s="38">
        <v>143505000000</v>
      </c>
      <c r="V35" s="38">
        <v>48465000000</v>
      </c>
      <c r="W35" s="38">
        <v>43470000000</v>
      </c>
      <c r="X35" s="38">
        <v>51300000000</v>
      </c>
      <c r="Y35" s="38">
        <v>46845000000</v>
      </c>
      <c r="Z35" s="38">
        <v>77625000000</v>
      </c>
      <c r="AA35" s="39">
        <v>57375000000</v>
      </c>
      <c r="AB35" s="38">
        <v>45225000000</v>
      </c>
      <c r="AC35" s="38">
        <v>47950484913.793106</v>
      </c>
      <c r="AD35" s="38" t="s">
        <v>246</v>
      </c>
    </row>
    <row r="36" spans="1:30" ht="15" x14ac:dyDescent="0.2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6188000000000</v>
      </c>
      <c r="K36" s="42">
        <v>4247000000000</v>
      </c>
      <c r="L36" s="42">
        <v>4943000000000</v>
      </c>
      <c r="M36" s="42">
        <v>8369000000000</v>
      </c>
      <c r="N36" s="42">
        <v>11815000000000</v>
      </c>
      <c r="O36" s="42">
        <v>9279000000000</v>
      </c>
      <c r="P36" s="42">
        <v>6885000000000</v>
      </c>
      <c r="Q36" s="42">
        <v>7735000000000</v>
      </c>
      <c r="R36" s="42">
        <v>9988000000000</v>
      </c>
      <c r="S36" s="42">
        <v>7976000000000</v>
      </c>
      <c r="T36" s="42">
        <v>8628000000000</v>
      </c>
      <c r="U36" s="42">
        <v>8427999999999.998</v>
      </c>
      <c r="V36" s="42">
        <v>8557000000000</v>
      </c>
      <c r="W36" s="42">
        <v>8134000000000</v>
      </c>
      <c r="X36" s="42">
        <v>9721000000000</v>
      </c>
      <c r="Y36" s="42">
        <v>8002000000000</v>
      </c>
      <c r="Z36" s="42">
        <v>10970000000000</v>
      </c>
      <c r="AA36" s="43">
        <v>10999000000000</v>
      </c>
      <c r="AB36" s="42">
        <v>12528000000000</v>
      </c>
      <c r="AC36" s="42">
        <v>13258378446053.045</v>
      </c>
      <c r="AD36" s="42" t="s">
        <v>248</v>
      </c>
    </row>
    <row r="37" spans="1:30" ht="15" x14ac:dyDescent="0.2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47152921222335.445</v>
      </c>
      <c r="K37" s="38">
        <v>51828836361272.109</v>
      </c>
      <c r="L37" s="38">
        <v>60876421718811.367</v>
      </c>
      <c r="M37" s="38">
        <v>60773126942939.938</v>
      </c>
      <c r="N37" s="38">
        <v>59274911441886.078</v>
      </c>
      <c r="O37" s="38">
        <v>57637430403753.766</v>
      </c>
      <c r="P37" s="38">
        <v>58524111791068.719</v>
      </c>
      <c r="Q37" s="38">
        <v>56562402644379.508</v>
      </c>
      <c r="R37" s="38">
        <v>53583769900000.008</v>
      </c>
      <c r="S37" s="38">
        <v>52557525133999.992</v>
      </c>
      <c r="T37" s="38">
        <v>53334741558500</v>
      </c>
      <c r="U37" s="38">
        <v>53809522581500.016</v>
      </c>
      <c r="V37" s="38">
        <v>51751191125700.008</v>
      </c>
      <c r="W37" s="38">
        <v>52651084878000.008</v>
      </c>
      <c r="X37" s="38">
        <v>47673006467000.008</v>
      </c>
      <c r="Y37" s="38">
        <v>48819521196999.992</v>
      </c>
      <c r="Z37" s="38">
        <v>51417294333000.016</v>
      </c>
      <c r="AA37" s="39">
        <v>53300964417000</v>
      </c>
      <c r="AB37" s="38">
        <v>53884256644000.008</v>
      </c>
      <c r="AC37" s="38">
        <v>57025691800000.016</v>
      </c>
      <c r="AD37" s="38" t="s">
        <v>249</v>
      </c>
    </row>
    <row r="38" spans="1:30" ht="15" x14ac:dyDescent="0.2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>
        <v>3450000000</v>
      </c>
      <c r="K38" s="42">
        <v>193050000000</v>
      </c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>
        <v>3750000000</v>
      </c>
      <c r="Y38" s="42">
        <v>4050000000</v>
      </c>
      <c r="Z38" s="42">
        <v>6300000000</v>
      </c>
      <c r="AA38" s="43"/>
      <c r="AB38" s="42"/>
      <c r="AC38" s="42"/>
      <c r="AD38" s="42" t="s">
        <v>251</v>
      </c>
    </row>
    <row r="39" spans="1:30" ht="15" x14ac:dyDescent="0.2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6186000000000</v>
      </c>
      <c r="K39" s="38">
        <v>6255000000000</v>
      </c>
      <c r="L39" s="38">
        <v>6406000000000</v>
      </c>
      <c r="M39" s="38">
        <v>6670000000000</v>
      </c>
      <c r="N39" s="38">
        <v>6521000000000</v>
      </c>
      <c r="O39" s="38">
        <v>4153000000000.0005</v>
      </c>
      <c r="P39" s="38">
        <v>3853000000000</v>
      </c>
      <c r="Q39" s="38">
        <v>4092000000000</v>
      </c>
      <c r="R39" s="38">
        <v>4318000000000</v>
      </c>
      <c r="S39" s="38">
        <v>5266000000000</v>
      </c>
      <c r="T39" s="38">
        <v>5199000000000</v>
      </c>
      <c r="U39" s="38">
        <v>5005000000000</v>
      </c>
      <c r="V39" s="38">
        <v>4384000000000</v>
      </c>
      <c r="W39" s="38">
        <v>5081000000000</v>
      </c>
      <c r="X39" s="38">
        <v>5294000000000</v>
      </c>
      <c r="Y39" s="38">
        <v>3225000000000</v>
      </c>
      <c r="Z39" s="38">
        <v>3647000000000</v>
      </c>
      <c r="AA39" s="39">
        <v>3663000000000</v>
      </c>
      <c r="AB39" s="38">
        <v>3330000000000</v>
      </c>
      <c r="AC39" s="38">
        <v>3515191722399.2183</v>
      </c>
      <c r="AD39" s="38" t="s">
        <v>253</v>
      </c>
    </row>
    <row r="40" spans="1:30" ht="15" x14ac:dyDescent="0.2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14450943068876.398</v>
      </c>
      <c r="K40" s="42">
        <v>10364861744255.984</v>
      </c>
      <c r="L40" s="42">
        <v>12408763078642.219</v>
      </c>
      <c r="M40" s="42">
        <v>12657811625532.803</v>
      </c>
      <c r="N40" s="42">
        <v>13144925847067.756</v>
      </c>
      <c r="O40" s="42">
        <v>12900357820483.646</v>
      </c>
      <c r="P40" s="42">
        <v>13656340171651.102</v>
      </c>
      <c r="Q40" s="42">
        <v>11831770660057.135</v>
      </c>
      <c r="R40" s="42">
        <v>13085781100000</v>
      </c>
      <c r="S40" s="42">
        <v>12708368343000</v>
      </c>
      <c r="T40" s="42">
        <v>12865815844099.998</v>
      </c>
      <c r="U40" s="42">
        <v>13046640078299.998</v>
      </c>
      <c r="V40" s="42">
        <v>12352745485100</v>
      </c>
      <c r="W40" s="42">
        <v>12087637012000</v>
      </c>
      <c r="X40" s="42">
        <v>9303489534000</v>
      </c>
      <c r="Y40" s="42">
        <v>9157593535000</v>
      </c>
      <c r="Z40" s="42">
        <v>9678165905000</v>
      </c>
      <c r="AA40" s="43">
        <v>9941311618000</v>
      </c>
      <c r="AB40" s="42">
        <v>9938582803999.998</v>
      </c>
      <c r="AC40" s="42">
        <v>8776889364134.1602</v>
      </c>
      <c r="AD40" s="42" t="s">
        <v>255</v>
      </c>
    </row>
    <row r="41" spans="1:30" ht="15" x14ac:dyDescent="0.2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1597379200852.5281</v>
      </c>
      <c r="K41" s="38">
        <v>2044437963687.1941</v>
      </c>
      <c r="L41" s="38">
        <v>2585683698626.7998</v>
      </c>
      <c r="M41" s="38">
        <v>1780720338385.5337</v>
      </c>
      <c r="N41" s="38">
        <v>1814656822838.3921</v>
      </c>
      <c r="O41" s="38">
        <v>1800616385454.2351</v>
      </c>
      <c r="P41" s="38">
        <v>1663454601334.5354</v>
      </c>
      <c r="Q41" s="38">
        <v>1632373666749.8987</v>
      </c>
      <c r="R41" s="38">
        <v>1484635400000</v>
      </c>
      <c r="S41" s="38">
        <v>1387026498000</v>
      </c>
      <c r="T41" s="38">
        <v>1418221713100</v>
      </c>
      <c r="U41" s="38">
        <v>1498303423300.0002</v>
      </c>
      <c r="V41" s="38">
        <v>1418016829300</v>
      </c>
      <c r="W41" s="38">
        <v>1493504889000</v>
      </c>
      <c r="X41" s="38">
        <v>1264134742000.0002</v>
      </c>
      <c r="Y41" s="38">
        <v>1296586729000.0002</v>
      </c>
      <c r="Z41" s="38">
        <v>1366076181000</v>
      </c>
      <c r="AA41" s="39">
        <v>2166672716000</v>
      </c>
      <c r="AB41" s="38">
        <v>2242367195999.9995</v>
      </c>
      <c r="AC41" s="38">
        <v>2363924044493.6924</v>
      </c>
      <c r="AD41" s="38" t="s">
        <v>258</v>
      </c>
    </row>
    <row r="42" spans="1:30" ht="15" x14ac:dyDescent="0.2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9327030628587.7012</v>
      </c>
      <c r="K42" s="42">
        <v>10284734301829.906</v>
      </c>
      <c r="L42" s="42">
        <v>13752112900277.82</v>
      </c>
      <c r="M42" s="42">
        <v>12679139798024.496</v>
      </c>
      <c r="N42" s="42">
        <v>12755008236395.488</v>
      </c>
      <c r="O42" s="42">
        <v>12481907263461.734</v>
      </c>
      <c r="P42" s="42">
        <v>13992655692272.234</v>
      </c>
      <c r="Q42" s="42">
        <v>13754492370413.738</v>
      </c>
      <c r="R42" s="42">
        <v>12534901000000</v>
      </c>
      <c r="S42" s="42">
        <v>13421724433000</v>
      </c>
      <c r="T42" s="42">
        <v>13759073341799.998</v>
      </c>
      <c r="U42" s="42">
        <v>14122809132800</v>
      </c>
      <c r="V42" s="42">
        <v>16645270649900.002</v>
      </c>
      <c r="W42" s="42">
        <v>14710230454999.992</v>
      </c>
      <c r="X42" s="42">
        <v>13495274539999.996</v>
      </c>
      <c r="Y42" s="42">
        <v>14284316739000</v>
      </c>
      <c r="Z42" s="42">
        <v>14838836895999.996</v>
      </c>
      <c r="AA42" s="43">
        <v>15162439716000.004</v>
      </c>
      <c r="AB42" s="42">
        <v>15260106216999.998</v>
      </c>
      <c r="AC42" s="42">
        <v>15286905879193.305</v>
      </c>
      <c r="AD42" s="42" t="s">
        <v>260</v>
      </c>
    </row>
    <row r="43" spans="1:30" ht="15" x14ac:dyDescent="0.2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4446776988215.0615</v>
      </c>
      <c r="K43" s="38">
        <v>3999687336312.8047</v>
      </c>
      <c r="L43" s="38">
        <v>4950316301373.1963</v>
      </c>
      <c r="M43" s="38">
        <v>4965279661614.4678</v>
      </c>
      <c r="N43" s="38">
        <v>4543148778691.6523</v>
      </c>
      <c r="O43" s="38">
        <v>4884711136651.1914</v>
      </c>
      <c r="P43" s="38">
        <v>5199199586204.2598</v>
      </c>
      <c r="Q43" s="38">
        <v>4533598575337.8623</v>
      </c>
      <c r="R43" s="38">
        <v>4251045899999.9995</v>
      </c>
      <c r="S43" s="38">
        <v>4025199579000</v>
      </c>
      <c r="T43" s="38">
        <v>4131449444399.9995</v>
      </c>
      <c r="U43" s="38">
        <v>4107660874600</v>
      </c>
      <c r="V43" s="38">
        <v>4090347482699.9995</v>
      </c>
      <c r="W43" s="38">
        <v>4247219912000</v>
      </c>
      <c r="X43" s="38">
        <v>3928398220000.0005</v>
      </c>
      <c r="Y43" s="38">
        <v>4274549818000.0005</v>
      </c>
      <c r="Z43" s="38">
        <v>4704478533000</v>
      </c>
      <c r="AA43" s="39">
        <v>4816841922000</v>
      </c>
      <c r="AB43" s="38">
        <v>4629127867000</v>
      </c>
      <c r="AC43" s="38">
        <v>4853549887097.9268</v>
      </c>
      <c r="AD43" s="38" t="s">
        <v>262</v>
      </c>
    </row>
    <row r="44" spans="1:30" ht="15" x14ac:dyDescent="0.2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1609846413809.4014</v>
      </c>
      <c r="K44" s="42">
        <v>638999999999.99976</v>
      </c>
      <c r="L44" s="42">
        <v>936999999999.99988</v>
      </c>
      <c r="M44" s="42">
        <v>919467886266.44568</v>
      </c>
      <c r="N44" s="42">
        <v>830733727727.56836</v>
      </c>
      <c r="O44" s="42">
        <v>788748679240.50781</v>
      </c>
      <c r="P44" s="42">
        <v>1370342476615.9612</v>
      </c>
      <c r="Q44" s="42">
        <v>1298295105631.7849</v>
      </c>
      <c r="R44" s="42">
        <v>959070099999.99988</v>
      </c>
      <c r="S44" s="42">
        <v>936715800000</v>
      </c>
      <c r="T44" s="42">
        <v>886827899999.99988</v>
      </c>
      <c r="U44" s="42">
        <v>1126746100000</v>
      </c>
      <c r="V44" s="42">
        <v>1341786700000</v>
      </c>
      <c r="W44" s="42">
        <v>1547301400000</v>
      </c>
      <c r="X44" s="42">
        <v>1384429410000</v>
      </c>
      <c r="Y44" s="42">
        <v>1335335410000</v>
      </c>
      <c r="Z44" s="42">
        <v>1358142200000</v>
      </c>
      <c r="AA44" s="43">
        <v>1392348700000</v>
      </c>
      <c r="AB44" s="42">
        <v>1395722500000</v>
      </c>
      <c r="AC44" s="42">
        <v>1411855306281.2263</v>
      </c>
      <c r="AD44" s="42" t="s">
        <v>265</v>
      </c>
    </row>
    <row r="45" spans="1:30" ht="15" x14ac:dyDescent="0.2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1641260741797.7153</v>
      </c>
      <c r="K45" s="38">
        <v>1659671717903.1123</v>
      </c>
      <c r="L45" s="38">
        <v>1495515967908.8403</v>
      </c>
      <c r="M45" s="38">
        <v>1174070460891.978</v>
      </c>
      <c r="N45" s="38">
        <v>948765829739.82922</v>
      </c>
      <c r="O45" s="38">
        <v>832645009397.84265</v>
      </c>
      <c r="P45" s="38">
        <v>896226286916.91748</v>
      </c>
      <c r="Q45" s="38">
        <v>5120134601839.2002</v>
      </c>
      <c r="R45" s="38">
        <v>8584017799999.999</v>
      </c>
      <c r="S45" s="38">
        <v>8657460983000.001</v>
      </c>
      <c r="T45" s="38">
        <v>9059516438000</v>
      </c>
      <c r="U45" s="38">
        <v>9323980486500.002</v>
      </c>
      <c r="V45" s="38">
        <v>9212457806800</v>
      </c>
      <c r="W45" s="38">
        <v>9187473709000.002</v>
      </c>
      <c r="X45" s="38">
        <v>9176911000000</v>
      </c>
      <c r="Y45" s="38">
        <v>9195679970999.998</v>
      </c>
      <c r="Z45" s="38">
        <v>9032571899000</v>
      </c>
      <c r="AA45" s="39">
        <v>8454345551000</v>
      </c>
      <c r="AB45" s="38">
        <v>8366219270000.002</v>
      </c>
      <c r="AC45" s="38">
        <v>8137067156690.708</v>
      </c>
      <c r="AD45" s="38" t="s">
        <v>267</v>
      </c>
    </row>
    <row r="46" spans="1:30" ht="15" x14ac:dyDescent="0.2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54089557912.146645</v>
      </c>
      <c r="K46" s="42">
        <v>63228000000.000008</v>
      </c>
      <c r="L46" s="42">
        <v>46006499999.999992</v>
      </c>
      <c r="M46" s="42">
        <v>43985532496.384125</v>
      </c>
      <c r="N46" s="42">
        <v>40691322667.168777</v>
      </c>
      <c r="O46" s="42">
        <v>37664111762.59655</v>
      </c>
      <c r="P46" s="42">
        <v>63587089911.152573</v>
      </c>
      <c r="Q46" s="42">
        <v>81047022107.49411</v>
      </c>
      <c r="R46" s="42">
        <v>85947200000</v>
      </c>
      <c r="S46" s="42">
        <v>95649500000</v>
      </c>
      <c r="T46" s="42">
        <v>109932600000</v>
      </c>
      <c r="U46" s="42">
        <v>120632999999.99998</v>
      </c>
      <c r="V46" s="42">
        <v>122659800000.00002</v>
      </c>
      <c r="W46" s="42">
        <v>151612200000</v>
      </c>
      <c r="X46" s="42">
        <v>91990600000</v>
      </c>
      <c r="Y46" s="42">
        <v>83700720000</v>
      </c>
      <c r="Z46" s="42">
        <v>87566020000</v>
      </c>
      <c r="AA46" s="43">
        <v>89227400000</v>
      </c>
      <c r="AB46" s="42">
        <v>94432900000</v>
      </c>
      <c r="AC46" s="42">
        <v>91846367433.429428</v>
      </c>
      <c r="AD46" s="42" t="s">
        <v>269</v>
      </c>
    </row>
    <row r="47" spans="1:30" ht="15" x14ac:dyDescent="0.2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/>
      <c r="L47" s="38">
        <v>865009999999.99963</v>
      </c>
      <c r="M47" s="38">
        <v>20239999999.999996</v>
      </c>
      <c r="N47" s="38"/>
      <c r="O47" s="38">
        <v>1419999.9999999993</v>
      </c>
      <c r="P47" s="38">
        <v>12839999.999999993</v>
      </c>
      <c r="Q47" s="38">
        <v>9539999999.9999962</v>
      </c>
      <c r="R47" s="38"/>
      <c r="S47" s="38">
        <v>6999999.9999999963</v>
      </c>
      <c r="T47" s="38">
        <v>6999999.9999999963</v>
      </c>
      <c r="U47" s="38"/>
      <c r="V47" s="38"/>
      <c r="W47" s="38"/>
      <c r="X47" s="38"/>
      <c r="Y47" s="38"/>
      <c r="Z47" s="38"/>
      <c r="AA47" s="39"/>
      <c r="AB47" s="38"/>
      <c r="AC47" s="38"/>
      <c r="AD47" s="38" t="s">
        <v>273</v>
      </c>
    </row>
    <row r="48" spans="1:30" ht="15" x14ac:dyDescent="0.2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2294632000000.001</v>
      </c>
      <c r="K48" s="42">
        <v>972636999999.99817</v>
      </c>
      <c r="L48" s="42">
        <v>1557732000000</v>
      </c>
      <c r="M48" s="42">
        <v>2959090999999.9985</v>
      </c>
      <c r="N48" s="42">
        <v>2957299040000.0029</v>
      </c>
      <c r="O48" s="42">
        <v>3218813509999.999</v>
      </c>
      <c r="P48" s="42">
        <v>3007521029999.9971</v>
      </c>
      <c r="Q48" s="42">
        <v>2693858000000.0044</v>
      </c>
      <c r="R48" s="42">
        <v>2655531000000.0039</v>
      </c>
      <c r="S48" s="42">
        <v>1251607408762.0327</v>
      </c>
      <c r="T48" s="42">
        <v>58935480903.680412</v>
      </c>
      <c r="U48" s="42">
        <v>1725496422083.8772</v>
      </c>
      <c r="V48" s="42">
        <v>1519570436537.6558</v>
      </c>
      <c r="W48" s="42">
        <v>3084532222563.5991</v>
      </c>
      <c r="X48" s="42">
        <v>3178987289232.6509</v>
      </c>
      <c r="Y48" s="42">
        <v>3452453898037.5737</v>
      </c>
      <c r="Z48" s="42">
        <v>2903712197071.7393</v>
      </c>
      <c r="AA48" s="43">
        <v>4065075775131.2065</v>
      </c>
      <c r="AB48" s="42">
        <v>4558538575488.0977</v>
      </c>
      <c r="AC48" s="42">
        <v>7920239931187.8291</v>
      </c>
      <c r="AD48" s="42" t="s">
        <v>274</v>
      </c>
    </row>
    <row r="49" spans="1:30" ht="15" x14ac:dyDescent="0.2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9795999999.9999886</v>
      </c>
      <c r="K49" s="38">
        <v>1690999999.9507265</v>
      </c>
      <c r="L49" s="38">
        <v>1810999999.9837129</v>
      </c>
      <c r="M49" s="38">
        <v>1365999999.9949687</v>
      </c>
      <c r="N49" s="38">
        <v>1968819999.9939029</v>
      </c>
      <c r="O49" s="38">
        <v>5410949999.9897327</v>
      </c>
      <c r="P49" s="38">
        <v>3923639999.9498734</v>
      </c>
      <c r="Q49" s="38">
        <v>3040999999.9938006</v>
      </c>
      <c r="R49" s="38">
        <v>4490000000.1442699</v>
      </c>
      <c r="S49" s="38">
        <v>4036452662.5467935</v>
      </c>
      <c r="T49" s="38">
        <v>1704266425.1402037</v>
      </c>
      <c r="U49" s="38">
        <v>1182281257.9934921</v>
      </c>
      <c r="V49" s="38">
        <v>1675580373.3552632</v>
      </c>
      <c r="W49" s="38">
        <v>13495661033.170555</v>
      </c>
      <c r="X49" s="38">
        <v>6731352624.7006779</v>
      </c>
      <c r="Y49" s="38">
        <v>4976439261.2702236</v>
      </c>
      <c r="Z49" s="38">
        <v>2976914250.0126157</v>
      </c>
      <c r="AA49" s="39">
        <v>3158141273.560348</v>
      </c>
      <c r="AB49" s="38">
        <v>2729715453.320694</v>
      </c>
      <c r="AC49" s="38">
        <v>4742748355.893012</v>
      </c>
      <c r="AD49" s="38" t="s">
        <v>275</v>
      </c>
    </row>
    <row r="50" spans="1:30" ht="15" x14ac:dyDescent="0.2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>
        <v>2790000000.00001</v>
      </c>
      <c r="K50" s="42">
        <v>7638000000.0729609</v>
      </c>
      <c r="L50" s="42">
        <v>11601000000.132835</v>
      </c>
      <c r="M50" s="42">
        <v>3253999999.8949256</v>
      </c>
      <c r="N50" s="42">
        <v>6685309999.9999981</v>
      </c>
      <c r="O50" s="42">
        <v>5217619999.9999952</v>
      </c>
      <c r="P50" s="42"/>
      <c r="Q50" s="42"/>
      <c r="R50" s="42">
        <v>22999999.999200001</v>
      </c>
      <c r="S50" s="42"/>
      <c r="T50" s="42">
        <v>287415000.00000137</v>
      </c>
      <c r="U50" s="42"/>
      <c r="V50" s="42"/>
      <c r="W50" s="42"/>
      <c r="X50" s="42"/>
      <c r="Y50" s="42"/>
      <c r="Z50" s="42"/>
      <c r="AA50" s="43"/>
      <c r="AB50" s="42"/>
      <c r="AC50" s="42"/>
      <c r="AD50" s="42" t="s">
        <v>276</v>
      </c>
    </row>
    <row r="51" spans="1:30" ht="15" x14ac:dyDescent="0.2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/>
      <c r="L51" s="38"/>
      <c r="M51" s="38"/>
      <c r="N51" s="38"/>
      <c r="O51" s="38">
        <v>24790000.000649255</v>
      </c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9"/>
      <c r="AB51" s="38"/>
      <c r="AC51" s="38"/>
      <c r="AD51" s="38" t="s">
        <v>277</v>
      </c>
    </row>
    <row r="52" spans="1:30" ht="15" x14ac:dyDescent="0.2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>
        <v>274229000000.00037</v>
      </c>
      <c r="K52" s="42"/>
      <c r="L52" s="42"/>
      <c r="M52" s="42"/>
      <c r="N52" s="42"/>
      <c r="O52" s="42">
        <v>349743689999.99994</v>
      </c>
      <c r="P52" s="42">
        <v>354400760000.00018</v>
      </c>
      <c r="Q52" s="42">
        <v>291344000000.00024</v>
      </c>
      <c r="R52" s="42">
        <v>286679000000</v>
      </c>
      <c r="S52" s="42">
        <v>253323822644.2131</v>
      </c>
      <c r="T52" s="42">
        <v>140102516943.02982</v>
      </c>
      <c r="U52" s="42">
        <v>92237713512.009079</v>
      </c>
      <c r="V52" s="42">
        <v>88863306861.428085</v>
      </c>
      <c r="W52" s="42">
        <v>81246043976.776886</v>
      </c>
      <c r="X52" s="42">
        <v>55884999170.785881</v>
      </c>
      <c r="Y52" s="42">
        <v>69779068734.907349</v>
      </c>
      <c r="Z52" s="42">
        <v>60091979257.936295</v>
      </c>
      <c r="AA52" s="43">
        <v>9026550908.5142574</v>
      </c>
      <c r="AB52" s="42"/>
      <c r="AC52" s="42"/>
      <c r="AD52" s="42" t="s">
        <v>278</v>
      </c>
    </row>
    <row r="53" spans="1:30" ht="15" x14ac:dyDescent="0.2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13725921000646.801</v>
      </c>
      <c r="K53" s="38">
        <v>12645238000266.838</v>
      </c>
      <c r="L53" s="38">
        <v>13039647999767.094</v>
      </c>
      <c r="M53" s="38">
        <v>16161418000711.354</v>
      </c>
      <c r="N53" s="38">
        <v>13010421360236.805</v>
      </c>
      <c r="O53" s="38">
        <v>13706812960104.625</v>
      </c>
      <c r="P53" s="38">
        <v>13464404050117.506</v>
      </c>
      <c r="Q53" s="38">
        <v>14589170999780.008</v>
      </c>
      <c r="R53" s="38">
        <v>14400110000588.762</v>
      </c>
      <c r="S53" s="38">
        <v>19785416960435.621</v>
      </c>
      <c r="T53" s="38">
        <v>14764884399172.336</v>
      </c>
      <c r="U53" s="38">
        <v>21429376333315.332</v>
      </c>
      <c r="V53" s="38">
        <v>25215212686364.75</v>
      </c>
      <c r="W53" s="38">
        <v>25572362991875.34</v>
      </c>
      <c r="X53" s="38">
        <v>23695644266000.938</v>
      </c>
      <c r="Y53" s="38">
        <v>25847507273965.5</v>
      </c>
      <c r="Z53" s="38">
        <v>20211783662572.641</v>
      </c>
      <c r="AA53" s="39">
        <v>21704702060763.965</v>
      </c>
      <c r="AB53" s="38">
        <v>14288154273482.475</v>
      </c>
      <c r="AC53" s="38">
        <v>16739270710328.594</v>
      </c>
      <c r="AD53" s="38" t="s">
        <v>279</v>
      </c>
    </row>
    <row r="54" spans="1:30" ht="15" x14ac:dyDescent="0.2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401999999.99999958</v>
      </c>
      <c r="K54" s="42">
        <v>30999999.999600001</v>
      </c>
      <c r="L54" s="42">
        <v>94999999.999148279</v>
      </c>
      <c r="M54" s="42"/>
      <c r="N54" s="42"/>
      <c r="O54" s="42"/>
      <c r="P54" s="42"/>
      <c r="Q54" s="42"/>
      <c r="R54" s="42"/>
      <c r="S54" s="42">
        <v>3265935.8170440993</v>
      </c>
      <c r="T54" s="42"/>
      <c r="U54" s="42"/>
      <c r="V54" s="42"/>
      <c r="W54" s="42"/>
      <c r="X54" s="42"/>
      <c r="Y54" s="42">
        <v>507671358.81367242</v>
      </c>
      <c r="Z54" s="42">
        <v>583737700</v>
      </c>
      <c r="AA54" s="43"/>
      <c r="AB54" s="42"/>
      <c r="AC54" s="42">
        <v>441579622.23959261</v>
      </c>
      <c r="AD54" s="42" t="s">
        <v>280</v>
      </c>
    </row>
    <row r="55" spans="1:30" ht="15" x14ac:dyDescent="0.2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>
        <v>19842829403.704002</v>
      </c>
      <c r="V55" s="38">
        <v>27208795311.303291</v>
      </c>
      <c r="W55" s="38">
        <v>4982557274610.21</v>
      </c>
      <c r="X55" s="38">
        <v>22302175785252.469</v>
      </c>
      <c r="Y55" s="38">
        <v>20025935904508.309</v>
      </c>
      <c r="Z55" s="38">
        <v>13995490793751.67</v>
      </c>
      <c r="AA55" s="39">
        <v>16066258097672.92</v>
      </c>
      <c r="AB55" s="38">
        <v>16318529697774.867</v>
      </c>
      <c r="AC55" s="38">
        <v>22047661796808.285</v>
      </c>
      <c r="AD55" s="38" t="s">
        <v>283</v>
      </c>
    </row>
    <row r="56" spans="1:30" ht="15" x14ac:dyDescent="0.2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17489921000133.322</v>
      </c>
      <c r="K56" s="42">
        <v>24215946000057.031</v>
      </c>
      <c r="L56" s="42">
        <v>16833239000037.506</v>
      </c>
      <c r="M56" s="42">
        <v>16201702999389.605</v>
      </c>
      <c r="N56" s="42">
        <v>11658529960413.811</v>
      </c>
      <c r="O56" s="42">
        <v>10644168839769.344</v>
      </c>
      <c r="P56" s="42">
        <v>10155654629638.098</v>
      </c>
      <c r="Q56" s="42">
        <v>10265728000069.113</v>
      </c>
      <c r="R56" s="42">
        <v>8768387999878.0752</v>
      </c>
      <c r="S56" s="42">
        <v>8298205650889.1748</v>
      </c>
      <c r="T56" s="42">
        <v>7385694250961.7275</v>
      </c>
      <c r="U56" s="42">
        <v>8774088952159.4209</v>
      </c>
      <c r="V56" s="42">
        <v>11954367879227.07</v>
      </c>
      <c r="W56" s="42">
        <v>11167169546447.129</v>
      </c>
      <c r="X56" s="42">
        <v>10094622514506.686</v>
      </c>
      <c r="Y56" s="42">
        <v>7935630253581.4854</v>
      </c>
      <c r="Z56" s="42">
        <v>10612590524426.098</v>
      </c>
      <c r="AA56" s="43">
        <v>9780134779285.7578</v>
      </c>
      <c r="AB56" s="42">
        <v>13249429769705.275</v>
      </c>
      <c r="AC56" s="42">
        <v>17901057998065.699</v>
      </c>
      <c r="AD56" s="42" t="s">
        <v>285</v>
      </c>
    </row>
    <row r="57" spans="1:30" ht="15" x14ac:dyDescent="0.2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>
        <v>871960000</v>
      </c>
      <c r="V57" s="38"/>
      <c r="W57" s="38">
        <v>9178000000</v>
      </c>
      <c r="X57" s="38">
        <v>2051819599.9999995</v>
      </c>
      <c r="Y57" s="38">
        <v>75414670700</v>
      </c>
      <c r="Z57" s="38">
        <v>49160717300</v>
      </c>
      <c r="AA57" s="39">
        <v>770909000</v>
      </c>
      <c r="AB57" s="38"/>
      <c r="AC57" s="38"/>
      <c r="AD57" s="38" t="s">
        <v>287</v>
      </c>
    </row>
    <row r="58" spans="1:30" ht="15" x14ac:dyDescent="0.2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24184898000000.066</v>
      </c>
      <c r="K58" s="42">
        <v>22776179999850.25</v>
      </c>
      <c r="L58" s="42">
        <v>25587191999500.395</v>
      </c>
      <c r="M58" s="42">
        <v>23166289000440.82</v>
      </c>
      <c r="N58" s="42">
        <v>19729645219649.809</v>
      </c>
      <c r="O58" s="42">
        <v>18720886959936.672</v>
      </c>
      <c r="P58" s="42">
        <v>19702658959802.168</v>
      </c>
      <c r="Q58" s="42">
        <v>20342057000385.75</v>
      </c>
      <c r="R58" s="42">
        <v>22029655999799.711</v>
      </c>
      <c r="S58" s="42">
        <v>19775725899544.016</v>
      </c>
      <c r="T58" s="42">
        <v>21000095333581.758</v>
      </c>
      <c r="U58" s="42">
        <v>11547103857244.688</v>
      </c>
      <c r="V58" s="42">
        <v>10028542362321.496</v>
      </c>
      <c r="W58" s="42">
        <v>6723894200500.1172</v>
      </c>
      <c r="X58" s="42">
        <v>6933908369671.6943</v>
      </c>
      <c r="Y58" s="42">
        <v>1543010656267.2803</v>
      </c>
      <c r="Z58" s="42">
        <v>1453289223067.3232</v>
      </c>
      <c r="AA58" s="43">
        <v>1334039652458.3181</v>
      </c>
      <c r="AB58" s="42">
        <v>1301047058199.4419</v>
      </c>
      <c r="AC58" s="42">
        <v>2497935571946.9731</v>
      </c>
      <c r="AD58" s="42" t="s">
        <v>288</v>
      </c>
    </row>
    <row r="59" spans="1:30" ht="15" x14ac:dyDescent="0.2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>
        <v>223097000000.00009</v>
      </c>
      <c r="K59" s="38">
        <v>162451999999.99997</v>
      </c>
      <c r="L59" s="38">
        <v>749488000000.00061</v>
      </c>
      <c r="M59" s="38">
        <v>203083999999.99881</v>
      </c>
      <c r="N59" s="38">
        <v>131390049999.99971</v>
      </c>
      <c r="O59" s="38">
        <v>81278479999.999924</v>
      </c>
      <c r="P59" s="38">
        <v>84625070000.000015</v>
      </c>
      <c r="Q59" s="38">
        <v>99041999999.999908</v>
      </c>
      <c r="R59" s="38">
        <v>101260999999.99997</v>
      </c>
      <c r="S59" s="38">
        <v>59756825605.402695</v>
      </c>
      <c r="T59" s="38">
        <v>82992014160.931412</v>
      </c>
      <c r="U59" s="38"/>
      <c r="V59" s="38"/>
      <c r="W59" s="38"/>
      <c r="X59" s="38"/>
      <c r="Y59" s="38"/>
      <c r="Z59" s="38"/>
      <c r="AA59" s="39"/>
      <c r="AB59" s="38"/>
      <c r="AC59" s="38"/>
      <c r="AD59" s="38" t="s">
        <v>289</v>
      </c>
    </row>
    <row r="60" spans="1:30" ht="15" x14ac:dyDescent="0.2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/>
      <c r="K60" s="42">
        <v>76914000000</v>
      </c>
      <c r="L60" s="42">
        <v>54075000000.000023</v>
      </c>
      <c r="M60" s="42"/>
      <c r="N60" s="42"/>
      <c r="O60" s="42"/>
      <c r="P60" s="42"/>
      <c r="Q60" s="42"/>
      <c r="R60" s="42"/>
      <c r="S60" s="42">
        <v>1169652933243.8418</v>
      </c>
      <c r="T60" s="42">
        <v>2599458412027.0889</v>
      </c>
      <c r="U60" s="42">
        <v>2192397173615.2432</v>
      </c>
      <c r="V60" s="42">
        <v>2000260219950.3999</v>
      </c>
      <c r="W60" s="42">
        <v>1654350618715.7598</v>
      </c>
      <c r="X60" s="42">
        <v>1445542874119.8499</v>
      </c>
      <c r="Y60" s="42">
        <v>1596117004935.6909</v>
      </c>
      <c r="Z60" s="42">
        <v>1015807828714.5531</v>
      </c>
      <c r="AA60" s="43">
        <v>314074877988.66895</v>
      </c>
      <c r="AB60" s="42">
        <v>159731531217.24951</v>
      </c>
      <c r="AC60" s="42">
        <v>196405588558.89142</v>
      </c>
      <c r="AD60" s="42" t="s">
        <v>290</v>
      </c>
    </row>
    <row r="61" spans="1:30" ht="15" x14ac:dyDescent="0.2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24305000000</v>
      </c>
      <c r="K61" s="38">
        <v>72968000001.007355</v>
      </c>
      <c r="L61" s="38">
        <v>1574999999.9994154</v>
      </c>
      <c r="M61" s="38"/>
      <c r="N61" s="38">
        <v>1868629999.9499214</v>
      </c>
      <c r="O61" s="38">
        <v>1557860000.0023954</v>
      </c>
      <c r="P61" s="38"/>
      <c r="Q61" s="38"/>
      <c r="R61" s="38"/>
      <c r="S61" s="38">
        <v>24708400887.589279</v>
      </c>
      <c r="T61" s="38">
        <v>17416072004.67767</v>
      </c>
      <c r="U61" s="38">
        <v>3809110745.69344</v>
      </c>
      <c r="V61" s="38">
        <v>5321190881.1963558</v>
      </c>
      <c r="W61" s="38">
        <v>10382371966.876104</v>
      </c>
      <c r="X61" s="38">
        <v>6706489760.5854683</v>
      </c>
      <c r="Y61" s="38">
        <v>3893934318.0219216</v>
      </c>
      <c r="Z61" s="38">
        <v>10489691852.15522</v>
      </c>
      <c r="AA61" s="39">
        <v>9162029793.0134468</v>
      </c>
      <c r="AB61" s="38">
        <v>12533512894.452847</v>
      </c>
      <c r="AC61" s="38">
        <v>15411183740.531441</v>
      </c>
      <c r="AD61" s="38" t="s">
        <v>291</v>
      </c>
    </row>
    <row r="62" spans="1:30" ht="15" x14ac:dyDescent="0.2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>
        <v>453334987.77086359</v>
      </c>
      <c r="V62" s="42">
        <v>399375040.37085044</v>
      </c>
      <c r="W62" s="42">
        <v>458702317.04628277</v>
      </c>
      <c r="X62" s="42">
        <v>697852968.49205053</v>
      </c>
      <c r="Y62" s="42">
        <v>744855039.45635176</v>
      </c>
      <c r="Z62" s="42"/>
      <c r="AA62" s="43"/>
      <c r="AB62" s="42"/>
      <c r="AC62" s="42"/>
      <c r="AD62" s="42" t="s">
        <v>292</v>
      </c>
    </row>
    <row r="63" spans="1:30" ht="15" x14ac:dyDescent="0.2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878298000000.0011</v>
      </c>
      <c r="K63" s="38">
        <v>1019770999999.9998</v>
      </c>
      <c r="L63" s="38">
        <v>1064089999999.9996</v>
      </c>
      <c r="M63" s="38">
        <v>503728999999.99976</v>
      </c>
      <c r="N63" s="38">
        <v>537967680000.00073</v>
      </c>
      <c r="O63" s="38">
        <v>578340409999.99866</v>
      </c>
      <c r="P63" s="38">
        <v>596060580000.00024</v>
      </c>
      <c r="Q63" s="38">
        <v>548518999999.99988</v>
      </c>
      <c r="R63" s="38">
        <v>607619000000</v>
      </c>
      <c r="S63" s="38">
        <v>129409999999.99986</v>
      </c>
      <c r="T63" s="38">
        <v>1470468659111.5098</v>
      </c>
      <c r="U63" s="38"/>
      <c r="V63" s="38"/>
      <c r="W63" s="38">
        <v>26931449806.999996</v>
      </c>
      <c r="X63" s="38">
        <v>341071431028.22711</v>
      </c>
      <c r="Y63" s="38">
        <v>324889757798.12073</v>
      </c>
      <c r="Z63" s="38">
        <v>401855386965.2489</v>
      </c>
      <c r="AA63" s="39">
        <v>363817578735.57776</v>
      </c>
      <c r="AB63" s="38">
        <v>327530555662.8266</v>
      </c>
      <c r="AC63" s="38">
        <v>257131213696.33765</v>
      </c>
      <c r="AD63" s="38" t="s">
        <v>293</v>
      </c>
    </row>
    <row r="64" spans="1:30" ht="15" x14ac:dyDescent="0.2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/>
      <c r="L64" s="42"/>
      <c r="M64" s="42">
        <v>4214449999985.646</v>
      </c>
      <c r="N64" s="42">
        <v>3843139920023.4214</v>
      </c>
      <c r="O64" s="42">
        <v>3452245160008.2549</v>
      </c>
      <c r="P64" s="42">
        <v>3976279990006.0293</v>
      </c>
      <c r="Q64" s="42">
        <v>3907734000022.2705</v>
      </c>
      <c r="R64" s="42">
        <v>3930388000005.7827</v>
      </c>
      <c r="S64" s="42"/>
      <c r="T64" s="42"/>
      <c r="U64" s="42"/>
      <c r="V64" s="42"/>
      <c r="W64" s="42"/>
      <c r="X64" s="42"/>
      <c r="Y64" s="42"/>
      <c r="Z64" s="42"/>
      <c r="AA64" s="43"/>
      <c r="AB64" s="42"/>
      <c r="AC64" s="42"/>
      <c r="AD64" s="42" t="s">
        <v>295</v>
      </c>
    </row>
    <row r="65" spans="1:30" ht="15" x14ac:dyDescent="0.2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245527909011570.09</v>
      </c>
      <c r="K65" s="38">
        <v>233365720004925.38</v>
      </c>
      <c r="L65" s="38">
        <v>287656442994865.19</v>
      </c>
      <c r="M65" s="38">
        <v>248855973010954.94</v>
      </c>
      <c r="N65" s="38">
        <v>210877569863840.5</v>
      </c>
      <c r="O65" s="38">
        <v>199258565651520.94</v>
      </c>
      <c r="P65" s="38">
        <v>184499071701609.72</v>
      </c>
      <c r="Q65" s="38">
        <v>185714641997200.53</v>
      </c>
      <c r="R65" s="38">
        <v>187261697007655.03</v>
      </c>
      <c r="S65" s="38">
        <v>199392685841108.53</v>
      </c>
      <c r="T65" s="38">
        <v>223367652981118.13</v>
      </c>
      <c r="U65" s="38">
        <v>208460578911442.97</v>
      </c>
      <c r="V65" s="38">
        <v>207053773476642.09</v>
      </c>
      <c r="W65" s="38">
        <v>221132359762707.75</v>
      </c>
      <c r="X65" s="38">
        <v>198732094111142.03</v>
      </c>
      <c r="Y65" s="38">
        <v>183692275480745.91</v>
      </c>
      <c r="Z65" s="38">
        <v>173528734924001.13</v>
      </c>
      <c r="AA65" s="39">
        <v>153998336456039.09</v>
      </c>
      <c r="AB65" s="38">
        <v>152051526780904.34</v>
      </c>
      <c r="AC65" s="38">
        <v>132403674827086.31</v>
      </c>
      <c r="AD65" s="38" t="s">
        <v>296</v>
      </c>
    </row>
    <row r="66" spans="1:30" ht="15" x14ac:dyDescent="0.2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13582347000185.549</v>
      </c>
      <c r="K66" s="42">
        <v>13007054000029.48</v>
      </c>
      <c r="L66" s="42">
        <v>16845419000283.869</v>
      </c>
      <c r="M66" s="42">
        <v>11560785999818.316</v>
      </c>
      <c r="N66" s="42">
        <v>12107783560029.98</v>
      </c>
      <c r="O66" s="42">
        <v>13434436969835.244</v>
      </c>
      <c r="P66" s="42">
        <v>11491630699924.402</v>
      </c>
      <c r="Q66" s="42">
        <v>10860883000108.807</v>
      </c>
      <c r="R66" s="42">
        <v>7709192000131.5723</v>
      </c>
      <c r="S66" s="42">
        <v>7067596432958.9707</v>
      </c>
      <c r="T66" s="42">
        <v>3276388092265.6567</v>
      </c>
      <c r="U66" s="42">
        <v>3237473671098.8525</v>
      </c>
      <c r="V66" s="42">
        <v>3296036347134.5791</v>
      </c>
      <c r="W66" s="42">
        <v>4315365998741.813</v>
      </c>
      <c r="X66" s="42">
        <v>5325295965626.0098</v>
      </c>
      <c r="Y66" s="42">
        <v>5030779654300.001</v>
      </c>
      <c r="Z66" s="42">
        <v>2431315442000</v>
      </c>
      <c r="AA66" s="43">
        <v>2977458708000</v>
      </c>
      <c r="AB66" s="42">
        <v>2663893171000</v>
      </c>
      <c r="AC66" s="42">
        <v>935572295975.1792</v>
      </c>
      <c r="AD66" s="42" t="s">
        <v>298</v>
      </c>
    </row>
    <row r="67" spans="1:30" ht="15" x14ac:dyDescent="0.2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7103999999.9999914</v>
      </c>
      <c r="K67" s="38">
        <v>8523999999.8772001</v>
      </c>
      <c r="L67" s="38"/>
      <c r="M67" s="38">
        <v>12139000000.23992</v>
      </c>
      <c r="N67" s="38">
        <v>1833680000</v>
      </c>
      <c r="O67" s="38">
        <v>5403550000</v>
      </c>
      <c r="P67" s="38">
        <v>4493660000</v>
      </c>
      <c r="Q67" s="38">
        <v>4220000000.0547132</v>
      </c>
      <c r="R67" s="38">
        <v>8247999999.9418221</v>
      </c>
      <c r="S67" s="38">
        <v>41812031493.183426</v>
      </c>
      <c r="T67" s="38">
        <v>11367888793.369864</v>
      </c>
      <c r="U67" s="38">
        <v>14603336305.12804</v>
      </c>
      <c r="V67" s="38">
        <v>31161898102.133591</v>
      </c>
      <c r="W67" s="38">
        <v>54229237371.763031</v>
      </c>
      <c r="X67" s="38">
        <v>19499854992.175316</v>
      </c>
      <c r="Y67" s="38">
        <v>116716061926.5293</v>
      </c>
      <c r="Z67" s="38">
        <v>257803024767.03204</v>
      </c>
      <c r="AA67" s="39">
        <v>31802148796.05814</v>
      </c>
      <c r="AB67" s="38">
        <v>166540218649.5816</v>
      </c>
      <c r="AC67" s="38">
        <v>218468185371.97961</v>
      </c>
      <c r="AD67" s="38" t="s">
        <v>299</v>
      </c>
    </row>
    <row r="68" spans="1:30" ht="15" x14ac:dyDescent="0.2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19744597000000.008</v>
      </c>
      <c r="K68" s="42">
        <v>10372471000315.006</v>
      </c>
      <c r="L68" s="42">
        <v>10580645999754.895</v>
      </c>
      <c r="M68" s="42">
        <v>12162926000373.977</v>
      </c>
      <c r="N68" s="42">
        <v>11998785880426.5</v>
      </c>
      <c r="O68" s="42">
        <v>12905271780399.615</v>
      </c>
      <c r="P68" s="42">
        <v>11660839489669.184</v>
      </c>
      <c r="Q68" s="42">
        <v>9709043999777.0703</v>
      </c>
      <c r="R68" s="42">
        <v>9173336000357.1191</v>
      </c>
      <c r="S68" s="42">
        <v>27933126372151.965</v>
      </c>
      <c r="T68" s="42">
        <v>27839529755415.598</v>
      </c>
      <c r="U68" s="42">
        <v>18654343179847.77</v>
      </c>
      <c r="V68" s="42">
        <v>18587590627002.457</v>
      </c>
      <c r="W68" s="42">
        <v>15742274210737.318</v>
      </c>
      <c r="X68" s="42">
        <v>15542549066826.752</v>
      </c>
      <c r="Y68" s="42">
        <v>17334117408097.467</v>
      </c>
      <c r="Z68" s="42">
        <v>13406499037227.643</v>
      </c>
      <c r="AA68" s="43">
        <v>13479054081437.324</v>
      </c>
      <c r="AB68" s="42">
        <v>14452030545371.764</v>
      </c>
      <c r="AC68" s="42">
        <v>18958236717769.086</v>
      </c>
      <c r="AD68" s="42" t="s">
        <v>301</v>
      </c>
    </row>
    <row r="69" spans="1:30" ht="15" x14ac:dyDescent="0.2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>
        <v>5746999999.9999924</v>
      </c>
      <c r="K69" s="38"/>
      <c r="L69" s="38"/>
      <c r="M69" s="38">
        <v>1309999999.9838762</v>
      </c>
      <c r="N69" s="38">
        <v>8740289999.8140984</v>
      </c>
      <c r="O69" s="38">
        <v>4205499999.972743</v>
      </c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9"/>
      <c r="AB69" s="38"/>
      <c r="AC69" s="38"/>
      <c r="AD69" s="38" t="s">
        <v>302</v>
      </c>
    </row>
    <row r="70" spans="1:30" ht="15" x14ac:dyDescent="0.2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>
        <v>318503999999.99982</v>
      </c>
      <c r="K70" s="42">
        <v>8750000000.1165142</v>
      </c>
      <c r="L70" s="42">
        <v>262375000003.5192</v>
      </c>
      <c r="M70" s="42">
        <v>364126999995.65546</v>
      </c>
      <c r="N70" s="42">
        <v>326869810000.68427</v>
      </c>
      <c r="O70" s="42">
        <v>347554500000.50061</v>
      </c>
      <c r="P70" s="42">
        <v>240568579997.36948</v>
      </c>
      <c r="Q70" s="42">
        <v>212118000003.09198</v>
      </c>
      <c r="R70" s="42">
        <v>173787000000.51443</v>
      </c>
      <c r="S70" s="42">
        <v>404052464529.9632</v>
      </c>
      <c r="T70" s="42">
        <v>140905427528.13373</v>
      </c>
      <c r="U70" s="42">
        <v>89093745619.071945</v>
      </c>
      <c r="V70" s="42"/>
      <c r="W70" s="42"/>
      <c r="X70" s="42"/>
      <c r="Y70" s="42"/>
      <c r="Z70" s="42"/>
      <c r="AA70" s="43"/>
      <c r="AB70" s="42"/>
      <c r="AC70" s="42"/>
      <c r="AD70" s="42" t="s">
        <v>304</v>
      </c>
    </row>
    <row r="71" spans="1:30" ht="15" x14ac:dyDescent="0.2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>
        <v>1523604999999.9995</v>
      </c>
      <c r="K71" s="38">
        <v>817308999998.11938</v>
      </c>
      <c r="L71" s="38">
        <v>27661000000.071358</v>
      </c>
      <c r="M71" s="38">
        <v>2189476999999.531</v>
      </c>
      <c r="N71" s="38">
        <v>240460759999.67679</v>
      </c>
      <c r="O71" s="38">
        <v>626094219999.23633</v>
      </c>
      <c r="P71" s="38">
        <v>753285459991.06995</v>
      </c>
      <c r="Q71" s="38">
        <v>935921999969.54395</v>
      </c>
      <c r="R71" s="38">
        <v>385692999987.55005</v>
      </c>
      <c r="S71" s="38"/>
      <c r="T71" s="38"/>
      <c r="U71" s="38"/>
      <c r="V71" s="38"/>
      <c r="W71" s="38"/>
      <c r="X71" s="38"/>
      <c r="Y71" s="38"/>
      <c r="Z71" s="38"/>
      <c r="AA71" s="39"/>
      <c r="AB71" s="38"/>
      <c r="AC71" s="38"/>
      <c r="AD71" s="38" t="s">
        <v>306</v>
      </c>
    </row>
    <row r="72" spans="1:30" ht="15" x14ac:dyDescent="0.2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/>
      <c r="K72" s="42"/>
      <c r="L72" s="42"/>
      <c r="M72" s="42"/>
      <c r="N72" s="42"/>
      <c r="O72" s="42">
        <v>738803550028.90393</v>
      </c>
      <c r="P72" s="42">
        <v>798547000022.39063</v>
      </c>
      <c r="Q72" s="42">
        <v>652865000003.07458</v>
      </c>
      <c r="R72" s="42">
        <v>646004999974.9895</v>
      </c>
      <c r="S72" s="42">
        <v>462606666668.54462</v>
      </c>
      <c r="T72" s="42">
        <v>439610000000.23871</v>
      </c>
      <c r="U72" s="42"/>
      <c r="V72" s="42">
        <v>85600310800</v>
      </c>
      <c r="W72" s="42">
        <v>923805082580.59998</v>
      </c>
      <c r="X72" s="42">
        <v>3666304425041.7261</v>
      </c>
      <c r="Y72" s="42">
        <v>4080638708148.6548</v>
      </c>
      <c r="Z72" s="42">
        <v>4238055234819.98</v>
      </c>
      <c r="AA72" s="43">
        <v>3382941262027.0273</v>
      </c>
      <c r="AB72" s="42">
        <v>3415650379152.5015</v>
      </c>
      <c r="AC72" s="42">
        <v>3563796277491.166</v>
      </c>
      <c r="AD72" s="42" t="s">
        <v>308</v>
      </c>
    </row>
    <row r="73" spans="1:30" ht="15" x14ac:dyDescent="0.2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39476989000300.969</v>
      </c>
      <c r="K73" s="38">
        <v>34446568001247.801</v>
      </c>
      <c r="L73" s="38">
        <v>45383783998598.469</v>
      </c>
      <c r="M73" s="38">
        <v>47711338001234.648</v>
      </c>
      <c r="N73" s="38">
        <v>44841789999101.609</v>
      </c>
      <c r="O73" s="38">
        <v>46595610658702.867</v>
      </c>
      <c r="P73" s="38">
        <v>46404697999639.289</v>
      </c>
      <c r="Q73" s="38">
        <v>43400340998945.594</v>
      </c>
      <c r="R73" s="38">
        <v>44998029998505.719</v>
      </c>
      <c r="S73" s="38">
        <v>52558588626394.031</v>
      </c>
      <c r="T73" s="38">
        <v>45125185386916.641</v>
      </c>
      <c r="U73" s="38">
        <v>26781660866207.305</v>
      </c>
      <c r="V73" s="38">
        <v>33659167258373.035</v>
      </c>
      <c r="W73" s="38">
        <v>35256720542521.367</v>
      </c>
      <c r="X73" s="38">
        <v>40864481460776.539</v>
      </c>
      <c r="Y73" s="38">
        <v>36073761842948.805</v>
      </c>
      <c r="Z73" s="38">
        <v>25601176261607.859</v>
      </c>
      <c r="AA73" s="39">
        <v>24276724039660.297</v>
      </c>
      <c r="AB73" s="38">
        <v>23887303038979.391</v>
      </c>
      <c r="AC73" s="38">
        <v>24854518681939.379</v>
      </c>
      <c r="AD73" s="38" t="s">
        <v>309</v>
      </c>
    </row>
    <row r="74" spans="1:30" ht="15" x14ac:dyDescent="0.2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>
        <v>1415865000000</v>
      </c>
      <c r="V74" s="42">
        <v>286327000000</v>
      </c>
      <c r="W74" s="42">
        <v>720378736800</v>
      </c>
      <c r="X74" s="42">
        <v>988114795617.59998</v>
      </c>
      <c r="Y74" s="42">
        <v>793623120000</v>
      </c>
      <c r="Z74" s="42">
        <v>321078660000</v>
      </c>
      <c r="AA74" s="43">
        <v>74198250000</v>
      </c>
      <c r="AB74" s="42">
        <v>71039540000</v>
      </c>
      <c r="AC74" s="42">
        <v>73915986715</v>
      </c>
      <c r="AD74" s="42" t="s">
        <v>310</v>
      </c>
    </row>
    <row r="75" spans="1:30" ht="15" x14ac:dyDescent="0.2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/>
      <c r="L75" s="38"/>
      <c r="M75" s="38">
        <v>245420999999.99997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9"/>
      <c r="AB75" s="38"/>
      <c r="AC75" s="38"/>
      <c r="AD75" s="38" t="s">
        <v>311</v>
      </c>
    </row>
    <row r="76" spans="1:30" ht="15" x14ac:dyDescent="0.2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378600000000</v>
      </c>
      <c r="K76" s="42">
        <v>410400000000</v>
      </c>
      <c r="L76" s="42">
        <v>333181999999.99963</v>
      </c>
      <c r="M76" s="42"/>
      <c r="N76" s="42"/>
      <c r="O76" s="42"/>
      <c r="P76" s="42"/>
      <c r="Q76" s="42"/>
      <c r="R76" s="42"/>
      <c r="S76" s="42">
        <v>2157002781748.502</v>
      </c>
      <c r="T76" s="42">
        <v>73869964000</v>
      </c>
      <c r="U76" s="42">
        <v>215959992698</v>
      </c>
      <c r="V76" s="42">
        <v>2303819501936.7002</v>
      </c>
      <c r="W76" s="42">
        <v>733867749617.99988</v>
      </c>
      <c r="X76" s="42">
        <v>907889384468.25</v>
      </c>
      <c r="Y76" s="42">
        <v>803296083982.30005</v>
      </c>
      <c r="Z76" s="42">
        <v>719108932080.79993</v>
      </c>
      <c r="AA76" s="43">
        <v>360387515239.5</v>
      </c>
      <c r="AB76" s="42">
        <v>276792552161.32996</v>
      </c>
      <c r="AC76" s="42">
        <v>412427849671.46307</v>
      </c>
      <c r="AD76" s="42" t="s">
        <v>312</v>
      </c>
    </row>
    <row r="77" spans="1:30" ht="15" x14ac:dyDescent="0.2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3411152999898.9243</v>
      </c>
      <c r="K77" s="38">
        <v>6569093999878.9395</v>
      </c>
      <c r="L77" s="38">
        <v>680979000007.42444</v>
      </c>
      <c r="M77" s="38">
        <v>777472999972.47998</v>
      </c>
      <c r="N77" s="38">
        <v>678787999990.21326</v>
      </c>
      <c r="O77" s="38">
        <v>619867919980.19983</v>
      </c>
      <c r="P77" s="38">
        <v>469758000013.27039</v>
      </c>
      <c r="Q77" s="38">
        <v>263835000008.01218</v>
      </c>
      <c r="R77" s="38">
        <v>316650000003.63745</v>
      </c>
      <c r="S77" s="38">
        <v>220205159523.80905</v>
      </c>
      <c r="T77" s="38">
        <v>224715828404.52383</v>
      </c>
      <c r="U77" s="38">
        <v>39367279087.074104</v>
      </c>
      <c r="V77" s="38">
        <v>22600355694.375477</v>
      </c>
      <c r="W77" s="38">
        <v>16656807000</v>
      </c>
      <c r="X77" s="38">
        <v>27340698000</v>
      </c>
      <c r="Y77" s="38">
        <v>22709487000</v>
      </c>
      <c r="Z77" s="38">
        <v>24104598000</v>
      </c>
      <c r="AA77" s="39">
        <v>20961394080</v>
      </c>
      <c r="AB77" s="38">
        <v>27797794019.999996</v>
      </c>
      <c r="AC77" s="38">
        <v>28563835575.298302</v>
      </c>
      <c r="AD77" s="38" t="s">
        <v>313</v>
      </c>
    </row>
    <row r="78" spans="1:30" ht="15" x14ac:dyDescent="0.2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/>
      <c r="K78" s="42"/>
      <c r="L78" s="42">
        <v>482999999.98320001</v>
      </c>
      <c r="M78" s="42">
        <v>21571999999.884598</v>
      </c>
      <c r="N78" s="42">
        <v>305520000006.27277</v>
      </c>
      <c r="O78" s="42">
        <v>495965270007.31891</v>
      </c>
      <c r="P78" s="42">
        <v>593383999979.70874</v>
      </c>
      <c r="Q78" s="42">
        <v>358034999987.12543</v>
      </c>
      <c r="R78" s="42">
        <v>139192000004.54282</v>
      </c>
      <c r="S78" s="42">
        <v>161024485476.19043</v>
      </c>
      <c r="T78" s="42">
        <v>152875697785.71457</v>
      </c>
      <c r="U78" s="42">
        <v>89149545000.000015</v>
      </c>
      <c r="V78" s="42">
        <v>168231330000.00003</v>
      </c>
      <c r="W78" s="42">
        <v>41082636000</v>
      </c>
      <c r="X78" s="42">
        <v>109877477039.99998</v>
      </c>
      <c r="Y78" s="42">
        <v>329833089030.00006</v>
      </c>
      <c r="Z78" s="42">
        <v>83580260969.999985</v>
      </c>
      <c r="AA78" s="43">
        <v>29112999849.390003</v>
      </c>
      <c r="AB78" s="42">
        <v>64134022928.999992</v>
      </c>
      <c r="AC78" s="42">
        <v>65901405140.578392</v>
      </c>
      <c r="AD78" s="42" t="s">
        <v>314</v>
      </c>
    </row>
    <row r="79" spans="1:30" ht="15" x14ac:dyDescent="0.2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/>
      <c r="L79" s="38">
        <v>11198000000.313</v>
      </c>
      <c r="M79" s="38">
        <v>16202000000.575621</v>
      </c>
      <c r="N79" s="38"/>
      <c r="O79" s="38"/>
      <c r="P79" s="38"/>
      <c r="Q79" s="38"/>
      <c r="R79" s="38"/>
      <c r="S79" s="38">
        <v>64059171523.809441</v>
      </c>
      <c r="T79" s="38">
        <v>69112583380.952286</v>
      </c>
      <c r="U79" s="38"/>
      <c r="V79" s="38"/>
      <c r="W79" s="38"/>
      <c r="X79" s="38"/>
      <c r="Y79" s="38"/>
      <c r="Z79" s="38"/>
      <c r="AA79" s="39"/>
      <c r="AB79" s="38"/>
      <c r="AC79" s="38"/>
      <c r="AD79" s="38" t="s">
        <v>315</v>
      </c>
    </row>
    <row r="80" spans="1:30" ht="15" x14ac:dyDescent="0.2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17720563999999.98</v>
      </c>
      <c r="K80" s="42">
        <v>18268256999999.98</v>
      </c>
      <c r="L80" s="42">
        <v>15301513999999.998</v>
      </c>
      <c r="M80" s="42">
        <v>15099446999999.998</v>
      </c>
      <c r="N80" s="42">
        <v>16616483000000.018</v>
      </c>
      <c r="O80" s="42">
        <v>15702987239999.992</v>
      </c>
      <c r="P80" s="42">
        <v>18070541999999.992</v>
      </c>
      <c r="Q80" s="42">
        <v>16969263000000.012</v>
      </c>
      <c r="R80" s="42">
        <v>17589931999999.992</v>
      </c>
      <c r="S80" s="42">
        <v>19434119321337.785</v>
      </c>
      <c r="T80" s="42">
        <v>20281674511965.586</v>
      </c>
      <c r="U80" s="42">
        <v>16561103231475.148</v>
      </c>
      <c r="V80" s="42">
        <v>20984317989641.711</v>
      </c>
      <c r="W80" s="42">
        <v>21556000357990.453</v>
      </c>
      <c r="X80" s="42">
        <v>21198906794371.598</v>
      </c>
      <c r="Y80" s="42">
        <v>22277886381211.227</v>
      </c>
      <c r="Z80" s="42">
        <v>21803142966598.324</v>
      </c>
      <c r="AA80" s="43">
        <v>21304622903536.66</v>
      </c>
      <c r="AB80" s="42">
        <v>21497553628131.227</v>
      </c>
      <c r="AC80" s="42">
        <v>20365984037383.543</v>
      </c>
      <c r="AD80" s="42" t="s">
        <v>316</v>
      </c>
    </row>
    <row r="81" spans="1:30" ht="15" x14ac:dyDescent="0.2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7971579999977.9199</v>
      </c>
      <c r="K81" s="38">
        <v>8080414999973.3184</v>
      </c>
      <c r="L81" s="38">
        <v>8295103999985.2041</v>
      </c>
      <c r="M81" s="38">
        <v>3529541999989.1372</v>
      </c>
      <c r="N81" s="38">
        <v>3498192000009.3413</v>
      </c>
      <c r="O81" s="38">
        <v>2889216839986.9243</v>
      </c>
      <c r="P81" s="38">
        <v>3406398000005.0278</v>
      </c>
      <c r="Q81" s="38">
        <v>3557533999932.4829</v>
      </c>
      <c r="R81" s="38">
        <v>3339734999988.0239</v>
      </c>
      <c r="S81" s="38">
        <v>7449568760991.4395</v>
      </c>
      <c r="T81" s="38">
        <v>7304403480041.0537</v>
      </c>
      <c r="U81" s="38">
        <v>7192669085762.1055</v>
      </c>
      <c r="V81" s="38">
        <v>8390271764096.1953</v>
      </c>
      <c r="W81" s="38">
        <v>8425753033681.5977</v>
      </c>
      <c r="X81" s="38">
        <v>8522982797352.5781</v>
      </c>
      <c r="Y81" s="38">
        <v>8541101347209.5605</v>
      </c>
      <c r="Z81" s="38">
        <v>8294898859127.7666</v>
      </c>
      <c r="AA81" s="39">
        <v>8026818149412.4004</v>
      </c>
      <c r="AB81" s="38">
        <v>7291233457025.7637</v>
      </c>
      <c r="AC81" s="38">
        <v>7238865148251.8799</v>
      </c>
      <c r="AD81" s="38" t="s">
        <v>317</v>
      </c>
    </row>
    <row r="82" spans="1:30" ht="15" x14ac:dyDescent="0.2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569225435026825.38</v>
      </c>
      <c r="K82" s="42">
        <v>677369348014293.38</v>
      </c>
      <c r="L82" s="42">
        <v>402756412992810.81</v>
      </c>
      <c r="M82" s="42">
        <v>405872168017864.38</v>
      </c>
      <c r="N82" s="42">
        <v>469973480008556.06</v>
      </c>
      <c r="O82" s="42">
        <v>386145339042947.63</v>
      </c>
      <c r="P82" s="42">
        <v>444093441003874.38</v>
      </c>
      <c r="Q82" s="42">
        <v>495173017992536.81</v>
      </c>
      <c r="R82" s="42">
        <v>495158983020246.25</v>
      </c>
      <c r="S82" s="42">
        <v>453999033409776.06</v>
      </c>
      <c r="T82" s="42">
        <v>375608958217046.94</v>
      </c>
      <c r="U82" s="42">
        <v>251189949088592.06</v>
      </c>
      <c r="V82" s="42">
        <v>428528664055012.38</v>
      </c>
      <c r="W82" s="42">
        <v>399980226043240.13</v>
      </c>
      <c r="X82" s="42">
        <v>410390565094349.75</v>
      </c>
      <c r="Y82" s="42">
        <v>395250395512883.75</v>
      </c>
      <c r="Z82" s="42">
        <v>286624048153626.63</v>
      </c>
      <c r="AA82" s="43">
        <v>256007678821339.09</v>
      </c>
      <c r="AB82" s="42">
        <v>273443062521493.53</v>
      </c>
      <c r="AC82" s="42">
        <v>271479094310270.84</v>
      </c>
      <c r="AD82" s="42" t="s">
        <v>318</v>
      </c>
    </row>
    <row r="83" spans="1:30" ht="15" x14ac:dyDescent="0.2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>
        <v>9091336999965.75</v>
      </c>
      <c r="K83" s="38">
        <v>9384210000069.75</v>
      </c>
      <c r="L83" s="38">
        <v>9082730999896.9961</v>
      </c>
      <c r="M83" s="38">
        <v>11314735000068.857</v>
      </c>
      <c r="N83" s="38">
        <v>11747910000179.35</v>
      </c>
      <c r="O83" s="38">
        <v>11975160109979.449</v>
      </c>
      <c r="P83" s="38">
        <v>12099381999993.191</v>
      </c>
      <c r="Q83" s="38">
        <v>12622263999993.594</v>
      </c>
      <c r="R83" s="38">
        <v>11076584000088.035</v>
      </c>
      <c r="S83" s="38">
        <v>12419949066000.02</v>
      </c>
      <c r="T83" s="38">
        <v>11736130000000.004</v>
      </c>
      <c r="U83" s="38">
        <v>8438740200000.001</v>
      </c>
      <c r="V83" s="38">
        <v>834294320000.00012</v>
      </c>
      <c r="W83" s="38"/>
      <c r="X83" s="38"/>
      <c r="Y83" s="38"/>
      <c r="Z83" s="38"/>
      <c r="AA83" s="39"/>
      <c r="AB83" s="38"/>
      <c r="AC83" s="38"/>
      <c r="AD83" s="38" t="s">
        <v>319</v>
      </c>
    </row>
    <row r="84" spans="1:30" ht="15" x14ac:dyDescent="0.2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/>
      <c r="K84" s="42"/>
      <c r="L84" s="42"/>
      <c r="M84" s="42"/>
      <c r="N84" s="42"/>
      <c r="O84" s="42"/>
      <c r="P84" s="42"/>
      <c r="Q84" s="42"/>
      <c r="R84" s="42"/>
      <c r="S84" s="42">
        <v>21097035314.285709</v>
      </c>
      <c r="T84" s="42">
        <v>33861697451.809544</v>
      </c>
      <c r="U84" s="42">
        <v>26151948982.126511</v>
      </c>
      <c r="V84" s="42">
        <v>26696404055.377872</v>
      </c>
      <c r="W84" s="42">
        <v>24866141461.200001</v>
      </c>
      <c r="X84" s="42">
        <v>27826899019.360008</v>
      </c>
      <c r="Y84" s="42">
        <v>27852838744</v>
      </c>
      <c r="Z84" s="42">
        <v>25927899326</v>
      </c>
      <c r="AA84" s="43">
        <v>18435267837.800003</v>
      </c>
      <c r="AB84" s="42">
        <v>28442933766</v>
      </c>
      <c r="AC84" s="42">
        <v>80926192292.262878</v>
      </c>
      <c r="AD84" s="42" t="s">
        <v>320</v>
      </c>
    </row>
    <row r="85" spans="1:30" ht="15" x14ac:dyDescent="0.2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1432375000000</v>
      </c>
      <c r="K85" s="38"/>
      <c r="L85" s="38"/>
      <c r="M85" s="38"/>
      <c r="N85" s="38">
        <v>572303999998.13037</v>
      </c>
      <c r="O85" s="38">
        <v>571272300006.47583</v>
      </c>
      <c r="P85" s="38">
        <v>522366999991.61584</v>
      </c>
      <c r="Q85" s="38">
        <v>5753921000023.6475</v>
      </c>
      <c r="R85" s="38">
        <v>640662000012.25928</v>
      </c>
      <c r="S85" s="38">
        <v>509835309999.99884</v>
      </c>
      <c r="T85" s="38"/>
      <c r="U85" s="38">
        <v>2558955549251.9995</v>
      </c>
      <c r="V85" s="38">
        <v>2407020324691.9995</v>
      </c>
      <c r="W85" s="38">
        <v>3540546598779.0005</v>
      </c>
      <c r="X85" s="38">
        <v>3213395582000</v>
      </c>
      <c r="Y85" s="38">
        <v>2674136150500</v>
      </c>
      <c r="Z85" s="38">
        <v>245411178385.72998</v>
      </c>
      <c r="AA85" s="39">
        <v>152907633780</v>
      </c>
      <c r="AB85" s="38">
        <v>60981310972.809998</v>
      </c>
      <c r="AC85" s="38">
        <v>173504791686.39999</v>
      </c>
      <c r="AD85" s="38" t="s">
        <v>321</v>
      </c>
    </row>
    <row r="86" spans="1:30" ht="15" x14ac:dyDescent="0.2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>
        <v>362435999999.99884</v>
      </c>
      <c r="K86" s="42">
        <v>555943000007.78442</v>
      </c>
      <c r="L86" s="42">
        <v>257146000004.6683</v>
      </c>
      <c r="M86" s="42">
        <v>47074000000.445465</v>
      </c>
      <c r="N86" s="42"/>
      <c r="O86" s="42">
        <v>23801790000.62178</v>
      </c>
      <c r="P86" s="42">
        <v>21685999999.359779</v>
      </c>
      <c r="Q86" s="42">
        <v>6555000000.2109003</v>
      </c>
      <c r="R86" s="42"/>
      <c r="S86" s="42"/>
      <c r="T86" s="42"/>
      <c r="U86" s="42"/>
      <c r="V86" s="42"/>
      <c r="W86" s="42"/>
      <c r="X86" s="42"/>
      <c r="Y86" s="42"/>
      <c r="Z86" s="42"/>
      <c r="AA86" s="43"/>
      <c r="AB86" s="42"/>
      <c r="AC86" s="42"/>
      <c r="AD86" s="42" t="s">
        <v>322</v>
      </c>
    </row>
    <row r="87" spans="1:30" ht="15" x14ac:dyDescent="0.2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>
        <v>186352999999.99994</v>
      </c>
      <c r="K87" s="38">
        <v>1249999999.9552801</v>
      </c>
      <c r="L87" s="38"/>
      <c r="M87" s="38"/>
      <c r="N87" s="38"/>
      <c r="O87" s="38"/>
      <c r="P87" s="38"/>
      <c r="Q87" s="38"/>
      <c r="R87" s="38">
        <v>1355999999.9981821</v>
      </c>
      <c r="S87" s="38"/>
      <c r="T87" s="38"/>
      <c r="U87" s="38"/>
      <c r="V87" s="38"/>
      <c r="W87" s="38"/>
      <c r="X87" s="38"/>
      <c r="Y87" s="38"/>
      <c r="Z87" s="38"/>
      <c r="AA87" s="39"/>
      <c r="AB87" s="38"/>
      <c r="AC87" s="38"/>
      <c r="AD87" s="38" t="s">
        <v>323</v>
      </c>
    </row>
    <row r="88" spans="1:30" ht="15" x14ac:dyDescent="0.2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>
        <v>1386000000000</v>
      </c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3"/>
      <c r="AB88" s="42"/>
      <c r="AC88" s="42"/>
      <c r="AD88" s="42" t="s">
        <v>325</v>
      </c>
    </row>
    <row r="89" spans="1:30" ht="15" x14ac:dyDescent="0.2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>
        <v>5933159779185.5713</v>
      </c>
      <c r="V89" s="38">
        <v>9793842962278.3848</v>
      </c>
      <c r="W89" s="38">
        <v>10104642000000</v>
      </c>
      <c r="X89" s="38">
        <v>8788291176199.999</v>
      </c>
      <c r="Y89" s="38">
        <v>5737782329999.999</v>
      </c>
      <c r="Z89" s="38">
        <v>5826980281500.001</v>
      </c>
      <c r="AA89" s="39">
        <v>3499622880099.9995</v>
      </c>
      <c r="AB89" s="38">
        <v>1238355000000</v>
      </c>
      <c r="AC89" s="38">
        <v>805615161327.68091</v>
      </c>
      <c r="AD89" s="38" t="s">
        <v>326</v>
      </c>
    </row>
    <row r="90" spans="1:30" ht="15" x14ac:dyDescent="0.2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/>
      <c r="K90" s="42">
        <v>1262821000000.0007</v>
      </c>
      <c r="L90" s="42">
        <v>1407759707091.7056</v>
      </c>
      <c r="M90" s="42">
        <v>2221053000000.0015</v>
      </c>
      <c r="N90" s="42">
        <v>1672507999999.9995</v>
      </c>
      <c r="O90" s="42">
        <v>2185291529999.9993</v>
      </c>
      <c r="P90" s="42">
        <v>2208250999999.9985</v>
      </c>
      <c r="Q90" s="42">
        <v>2223073000000.0005</v>
      </c>
      <c r="R90" s="42">
        <v>2205940999999.998</v>
      </c>
      <c r="S90" s="42">
        <v>3260234756982.0005</v>
      </c>
      <c r="T90" s="42">
        <v>2862278102794.2017</v>
      </c>
      <c r="U90" s="42">
        <v>288383093204.62378</v>
      </c>
      <c r="V90" s="42">
        <v>337713483853</v>
      </c>
      <c r="W90" s="42">
        <v>448606674356</v>
      </c>
      <c r="X90" s="42">
        <v>477049270651.4599</v>
      </c>
      <c r="Y90" s="42">
        <v>451943967000</v>
      </c>
      <c r="Z90" s="42">
        <v>355592200000</v>
      </c>
      <c r="AA90" s="43">
        <v>396147000000</v>
      </c>
      <c r="AB90" s="42">
        <v>368610800000</v>
      </c>
      <c r="AC90" s="42">
        <v>402102077368.12708</v>
      </c>
      <c r="AD90" s="42" t="s">
        <v>327</v>
      </c>
    </row>
    <row r="91" spans="1:30" ht="15" x14ac:dyDescent="0.2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1770174000000</v>
      </c>
      <c r="K91" s="38">
        <v>1417100999982.6179</v>
      </c>
      <c r="L91" s="38">
        <v>622058999990.94373</v>
      </c>
      <c r="M91" s="38">
        <v>699417999995.36658</v>
      </c>
      <c r="N91" s="38">
        <v>668150999989.65955</v>
      </c>
      <c r="O91" s="38">
        <v>768222620001.30432</v>
      </c>
      <c r="P91" s="38">
        <v>683773999987.08362</v>
      </c>
      <c r="Q91" s="38">
        <v>701616999994.15588</v>
      </c>
      <c r="R91" s="38">
        <v>686461000020.5033</v>
      </c>
      <c r="S91" s="38">
        <v>594617877307.61926</v>
      </c>
      <c r="T91" s="38">
        <v>416252760399.99939</v>
      </c>
      <c r="U91" s="38">
        <v>45927668125</v>
      </c>
      <c r="V91" s="38">
        <v>313021832903.89996</v>
      </c>
      <c r="W91" s="38">
        <v>307404428045.15698</v>
      </c>
      <c r="X91" s="38">
        <v>308815723506.409</v>
      </c>
      <c r="Y91" s="38">
        <v>321731889224.76001</v>
      </c>
      <c r="Z91" s="38">
        <v>526014094012.32996</v>
      </c>
      <c r="AA91" s="39">
        <v>384745693639.6001</v>
      </c>
      <c r="AB91" s="38">
        <v>339830627958.04999</v>
      </c>
      <c r="AC91" s="38">
        <v>370706993542.3678</v>
      </c>
      <c r="AD91" s="38" t="s">
        <v>328</v>
      </c>
    </row>
    <row r="92" spans="1:30" ht="15" x14ac:dyDescent="0.2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/>
      <c r="K92" s="42">
        <v>765364000000</v>
      </c>
      <c r="L92" s="42">
        <v>945288999999.99939</v>
      </c>
      <c r="M92" s="42">
        <v>985627999999.99963</v>
      </c>
      <c r="N92" s="42">
        <v>920680999999.99976</v>
      </c>
      <c r="O92" s="42">
        <v>1082995409999.9996</v>
      </c>
      <c r="P92" s="42">
        <v>1122055000000.0002</v>
      </c>
      <c r="Q92" s="42">
        <v>1177495000000.0002</v>
      </c>
      <c r="R92" s="42">
        <v>1198665999999.9985</v>
      </c>
      <c r="S92" s="42">
        <v>2511806434935.002</v>
      </c>
      <c r="T92" s="42">
        <v>4295210284508.0005</v>
      </c>
      <c r="U92" s="42">
        <v>1168562390000.0002</v>
      </c>
      <c r="V92" s="42">
        <v>1160599593316.6892</v>
      </c>
      <c r="W92" s="42">
        <v>1040191663650</v>
      </c>
      <c r="X92" s="42">
        <v>989232353000</v>
      </c>
      <c r="Y92" s="42">
        <v>804069300656.99988</v>
      </c>
      <c r="Z92" s="42">
        <v>801092540900</v>
      </c>
      <c r="AA92" s="43">
        <v>707494276296</v>
      </c>
      <c r="AB92" s="42">
        <v>277303000000</v>
      </c>
      <c r="AC92" s="42">
        <v>274809441173.16437</v>
      </c>
      <c r="AD92" s="42" t="s">
        <v>329</v>
      </c>
    </row>
    <row r="93" spans="1:30" ht="15" x14ac:dyDescent="0.2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131014363006174.09</v>
      </c>
      <c r="K93" s="38">
        <v>121652164002566.64</v>
      </c>
      <c r="L93" s="38">
        <v>91004359998375.453</v>
      </c>
      <c r="M93" s="38">
        <v>100032432004402.88</v>
      </c>
      <c r="N93" s="38">
        <v>105030126001912.45</v>
      </c>
      <c r="O93" s="38">
        <v>119024716390908.72</v>
      </c>
      <c r="P93" s="38">
        <v>169434842001478.94</v>
      </c>
      <c r="Q93" s="38">
        <v>192282994997102.47</v>
      </c>
      <c r="R93" s="38">
        <v>208001610008503.63</v>
      </c>
      <c r="S93" s="38">
        <v>185811117784446.72</v>
      </c>
      <c r="T93" s="38">
        <v>221476223906121.28</v>
      </c>
      <c r="U93" s="38">
        <v>190802796790311.94</v>
      </c>
      <c r="V93" s="38">
        <v>252534203336878.78</v>
      </c>
      <c r="W93" s="38">
        <v>242547837044191.28</v>
      </c>
      <c r="X93" s="38">
        <v>245898275436620.28</v>
      </c>
      <c r="Y93" s="38">
        <v>255098724048090.5</v>
      </c>
      <c r="Z93" s="38">
        <v>233359118262522.5</v>
      </c>
      <c r="AA93" s="39">
        <v>215446880417570.47</v>
      </c>
      <c r="AB93" s="38">
        <v>211897361356542.22</v>
      </c>
      <c r="AC93" s="38">
        <v>9109674717317.0742</v>
      </c>
      <c r="AD93" s="38" t="s">
        <v>330</v>
      </c>
    </row>
    <row r="94" spans="1:30" ht="15" x14ac:dyDescent="0.2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/>
      <c r="K94" s="42"/>
      <c r="L94" s="42"/>
      <c r="M94" s="42"/>
      <c r="N94" s="42"/>
      <c r="O94" s="42"/>
      <c r="P94" s="42"/>
      <c r="Q94" s="42"/>
      <c r="R94" s="42"/>
      <c r="S94" s="42">
        <v>938883047.61904752</v>
      </c>
      <c r="T94" s="42">
        <v>345252571.42857057</v>
      </c>
      <c r="U94" s="42"/>
      <c r="V94" s="42">
        <v>32265872000</v>
      </c>
      <c r="W94" s="42">
        <v>39916592000</v>
      </c>
      <c r="X94" s="42">
        <v>20184156000</v>
      </c>
      <c r="Y94" s="42">
        <v>11326488000</v>
      </c>
      <c r="Z94" s="42">
        <v>9307017160</v>
      </c>
      <c r="AA94" s="43">
        <v>18172668000</v>
      </c>
      <c r="AB94" s="42">
        <v>11767168000</v>
      </c>
      <c r="AC94" s="42">
        <v>505882056</v>
      </c>
      <c r="AD94" s="42" t="s">
        <v>331</v>
      </c>
    </row>
    <row r="95" spans="1:30" ht="15" x14ac:dyDescent="0.2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/>
      <c r="L95" s="38"/>
      <c r="M95" s="38"/>
      <c r="N95" s="38"/>
      <c r="O95" s="38"/>
      <c r="P95" s="38"/>
      <c r="Q95" s="38"/>
      <c r="R95" s="38">
        <v>493865000003.7428</v>
      </c>
      <c r="S95" s="38"/>
      <c r="T95" s="38"/>
      <c r="U95" s="38"/>
      <c r="V95" s="38"/>
      <c r="W95" s="38"/>
      <c r="X95" s="38"/>
      <c r="Y95" s="38"/>
      <c r="Z95" s="38"/>
      <c r="AA95" s="39"/>
      <c r="AB95" s="38"/>
      <c r="AC95" s="38"/>
      <c r="AD95" s="38" t="s">
        <v>332</v>
      </c>
    </row>
    <row r="96" spans="1:30" ht="15" x14ac:dyDescent="0.2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>
        <v>181698000000.00024</v>
      </c>
      <c r="K96" s="42">
        <v>2533142000025.2939</v>
      </c>
      <c r="L96" s="42"/>
      <c r="M96" s="42">
        <v>20178999999.9021</v>
      </c>
      <c r="N96" s="42"/>
      <c r="O96" s="42"/>
      <c r="P96" s="42">
        <v>75789999997.896652</v>
      </c>
      <c r="Q96" s="42">
        <v>103785000002.21303</v>
      </c>
      <c r="R96" s="42">
        <v>56521999998.347519</v>
      </c>
      <c r="S96" s="42">
        <v>64355932285.714249</v>
      </c>
      <c r="T96" s="42">
        <v>63371822700.000191</v>
      </c>
      <c r="U96" s="42">
        <v>14617353928.095873</v>
      </c>
      <c r="V96" s="42"/>
      <c r="W96" s="42"/>
      <c r="X96" s="42"/>
      <c r="Y96" s="42">
        <v>3549000000</v>
      </c>
      <c r="Z96" s="42"/>
      <c r="AA96" s="43"/>
      <c r="AB96" s="42"/>
      <c r="AC96" s="42"/>
      <c r="AD96" s="42" t="s">
        <v>333</v>
      </c>
    </row>
    <row r="97" spans="1:30" ht="15" x14ac:dyDescent="0.25">
      <c r="A97" s="36" t="s">
        <v>172</v>
      </c>
      <c r="B97" s="36" t="s">
        <v>193</v>
      </c>
      <c r="C97" s="36" t="s">
        <v>334</v>
      </c>
      <c r="D97" s="36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>
        <v>10596440330.406996</v>
      </c>
      <c r="V97" s="38">
        <v>15589788688.696711</v>
      </c>
      <c r="W97" s="38">
        <v>6873239517592.8496</v>
      </c>
      <c r="X97" s="38">
        <v>5455050518905.3076</v>
      </c>
      <c r="Y97" s="38">
        <v>3057312676929.1655</v>
      </c>
      <c r="Z97" s="38">
        <v>3072173642168.2837</v>
      </c>
      <c r="AA97" s="39">
        <v>2811025698752.1455</v>
      </c>
      <c r="AB97" s="38">
        <v>1821301253168.4287</v>
      </c>
      <c r="AC97" s="38">
        <v>694866529955.13892</v>
      </c>
      <c r="AD97" s="38" t="s">
        <v>335</v>
      </c>
    </row>
    <row r="98" spans="1:30" ht="15" x14ac:dyDescent="0.2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13648512000104.027</v>
      </c>
      <c r="K98" s="42">
        <v>11000149999873.34</v>
      </c>
      <c r="L98" s="42">
        <v>6453572000169.0879</v>
      </c>
      <c r="M98" s="42">
        <v>6538110999866.6729</v>
      </c>
      <c r="N98" s="42">
        <v>12157712480231.729</v>
      </c>
      <c r="O98" s="42">
        <v>15576538489551.295</v>
      </c>
      <c r="P98" s="42">
        <v>15946153259992.869</v>
      </c>
      <c r="Q98" s="42">
        <v>15974472000244.107</v>
      </c>
      <c r="R98" s="42">
        <v>15209661000083.801</v>
      </c>
      <c r="S98" s="42">
        <v>11743781121148.039</v>
      </c>
      <c r="T98" s="42">
        <v>9971522972426.5137</v>
      </c>
      <c r="U98" s="42">
        <v>12065506135888.07</v>
      </c>
      <c r="V98" s="42">
        <v>12897560278281.021</v>
      </c>
      <c r="W98" s="42">
        <v>9913648285903.3789</v>
      </c>
      <c r="X98" s="42">
        <v>8430214243261.252</v>
      </c>
      <c r="Y98" s="42">
        <v>8103187111395.1602</v>
      </c>
      <c r="Z98" s="42">
        <v>10633234842919.908</v>
      </c>
      <c r="AA98" s="43">
        <v>11313421488897.277</v>
      </c>
      <c r="AB98" s="42">
        <v>8588816027182.0352</v>
      </c>
      <c r="AC98" s="42">
        <v>6710903298872.3545</v>
      </c>
      <c r="AD98" s="42" t="s">
        <v>336</v>
      </c>
    </row>
    <row r="99" spans="1:30" ht="15" x14ac:dyDescent="0.25">
      <c r="A99" s="36" t="s">
        <v>1569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9"/>
      <c r="AB99" s="38"/>
      <c r="AC99" s="38">
        <v>48314729385.670403</v>
      </c>
      <c r="AD99" s="38" t="s">
        <v>1570</v>
      </c>
    </row>
    <row r="100" spans="1:30" ht="15" x14ac:dyDescent="0.2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17665280000000</v>
      </c>
      <c r="K100" s="42">
        <v>18341657000368.102</v>
      </c>
      <c r="L100" s="42">
        <v>17649591000159.871</v>
      </c>
      <c r="M100" s="42">
        <v>18557367000098.102</v>
      </c>
      <c r="N100" s="42">
        <v>22629792800421.477</v>
      </c>
      <c r="O100" s="42">
        <v>21395619839888.82</v>
      </c>
      <c r="P100" s="42">
        <v>22093860460278.172</v>
      </c>
      <c r="Q100" s="42">
        <v>21778093000246.375</v>
      </c>
      <c r="R100" s="42">
        <v>18372254000226.012</v>
      </c>
      <c r="S100" s="42">
        <v>17598435528565.609</v>
      </c>
      <c r="T100" s="42">
        <v>16666420878270.746</v>
      </c>
      <c r="U100" s="42">
        <v>15772510693092.004</v>
      </c>
      <c r="V100" s="42">
        <v>14996246458587.596</v>
      </c>
      <c r="W100" s="42">
        <v>14195448319499.885</v>
      </c>
      <c r="X100" s="42">
        <v>13480727006328.305</v>
      </c>
      <c r="Y100" s="42">
        <v>12792659753732.721</v>
      </c>
      <c r="Z100" s="42">
        <v>13719192776932.676</v>
      </c>
      <c r="AA100" s="43">
        <v>13051706347541.684</v>
      </c>
      <c r="AB100" s="42">
        <v>13211839021800.557</v>
      </c>
      <c r="AC100" s="42">
        <v>9669548064053.0273</v>
      </c>
      <c r="AD100" s="42" t="s">
        <v>337</v>
      </c>
    </row>
    <row r="101" spans="1:30" ht="15" x14ac:dyDescent="0.25">
      <c r="A101" s="36" t="s">
        <v>172</v>
      </c>
      <c r="B101" s="36" t="s">
        <v>193</v>
      </c>
      <c r="C101" s="36" t="s">
        <v>334</v>
      </c>
      <c r="D101" s="36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>
        <v>608984999999.99878</v>
      </c>
      <c r="K101" s="38">
        <v>617489000000.00049</v>
      </c>
      <c r="L101" s="38">
        <v>406571999999.99835</v>
      </c>
      <c r="M101" s="38">
        <v>769569999999.99976</v>
      </c>
      <c r="N101" s="38">
        <v>683363629999.99902</v>
      </c>
      <c r="O101" s="38">
        <v>733475500000.00085</v>
      </c>
      <c r="P101" s="38">
        <v>762112000000.00012</v>
      </c>
      <c r="Q101" s="38">
        <v>852969000000.00146</v>
      </c>
      <c r="R101" s="38">
        <v>904647000000.00024</v>
      </c>
      <c r="S101" s="38">
        <v>509007174483.00708</v>
      </c>
      <c r="T101" s="38">
        <v>861866985839.07056</v>
      </c>
      <c r="U101" s="38"/>
      <c r="V101" s="38"/>
      <c r="W101" s="38"/>
      <c r="X101" s="38"/>
      <c r="Y101" s="38"/>
      <c r="Z101" s="38"/>
      <c r="AA101" s="39"/>
      <c r="AB101" s="38"/>
      <c r="AC101" s="38"/>
      <c r="AD101" s="38" t="s">
        <v>338</v>
      </c>
    </row>
    <row r="102" spans="1:30" ht="15" x14ac:dyDescent="0.2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/>
      <c r="K102" s="42"/>
      <c r="L102" s="42"/>
      <c r="M102" s="42"/>
      <c r="N102" s="42"/>
      <c r="O102" s="42"/>
      <c r="P102" s="42"/>
      <c r="Q102" s="42"/>
      <c r="R102" s="42"/>
      <c r="S102" s="42">
        <v>186866603508.95795</v>
      </c>
      <c r="T102" s="42">
        <v>745770038947.3125</v>
      </c>
      <c r="U102" s="42">
        <v>16744780791.756451</v>
      </c>
      <c r="V102" s="42"/>
      <c r="W102" s="42"/>
      <c r="X102" s="42"/>
      <c r="Y102" s="42"/>
      <c r="Z102" s="42">
        <v>14680149469.206984</v>
      </c>
      <c r="AA102" s="43">
        <v>12643389078.119041</v>
      </c>
      <c r="AB102" s="42">
        <v>10809475694.000473</v>
      </c>
      <c r="AC102" s="42">
        <v>66677286741.175079</v>
      </c>
      <c r="AD102" s="42" t="s">
        <v>339</v>
      </c>
    </row>
    <row r="103" spans="1:30" ht="15" x14ac:dyDescent="0.2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24475000000.000011</v>
      </c>
      <c r="K103" s="38">
        <v>24724999999.930248</v>
      </c>
      <c r="L103" s="38">
        <v>1371000000.015955</v>
      </c>
      <c r="M103" s="38"/>
      <c r="N103" s="38">
        <v>52889999.998582833</v>
      </c>
      <c r="O103" s="38">
        <v>113490000.00017403</v>
      </c>
      <c r="P103" s="38"/>
      <c r="Q103" s="38"/>
      <c r="R103" s="38"/>
      <c r="S103" s="38">
        <v>9458104332.6489468</v>
      </c>
      <c r="T103" s="38">
        <v>4615496376.2747507</v>
      </c>
      <c r="U103" s="38">
        <v>3386391796.2211089</v>
      </c>
      <c r="V103" s="38">
        <v>194258143.2492913</v>
      </c>
      <c r="W103" s="38">
        <v>1758967722.1238956</v>
      </c>
      <c r="X103" s="38">
        <v>1480771215.414531</v>
      </c>
      <c r="Y103" s="38">
        <v>2257920179.9780784</v>
      </c>
      <c r="Z103" s="38">
        <v>8626392591.84478</v>
      </c>
      <c r="AA103" s="39">
        <v>1660593726.986551</v>
      </c>
      <c r="AB103" s="38">
        <v>1355260497.547158</v>
      </c>
      <c r="AC103" s="38">
        <v>10779638246.614231</v>
      </c>
      <c r="AD103" s="38" t="s">
        <v>340</v>
      </c>
    </row>
    <row r="104" spans="1:30" ht="15" x14ac:dyDescent="0.2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>
        <v>3831665012.2291365</v>
      </c>
      <c r="V104" s="42">
        <v>3072924959.6291494</v>
      </c>
      <c r="W104" s="42">
        <v>3668487682.9537172</v>
      </c>
      <c r="X104" s="42">
        <v>5946577031.5079489</v>
      </c>
      <c r="Y104" s="42">
        <v>6175379960.5436497</v>
      </c>
      <c r="Z104" s="42"/>
      <c r="AA104" s="43"/>
      <c r="AB104" s="42"/>
      <c r="AC104" s="42"/>
      <c r="AD104" s="42" t="s">
        <v>341</v>
      </c>
    </row>
    <row r="105" spans="1:30" ht="15" x14ac:dyDescent="0.2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166619000000.00021</v>
      </c>
      <c r="K105" s="38"/>
      <c r="L105" s="38"/>
      <c r="M105" s="38"/>
      <c r="N105" s="38"/>
      <c r="O105" s="38">
        <v>59629409999.999863</v>
      </c>
      <c r="P105" s="38">
        <v>95615120000.000092</v>
      </c>
      <c r="Q105" s="38"/>
      <c r="R105" s="38"/>
      <c r="S105" s="38"/>
      <c r="T105" s="38">
        <v>33142964126.496029</v>
      </c>
      <c r="U105" s="38"/>
      <c r="V105" s="38"/>
      <c r="W105" s="38"/>
      <c r="X105" s="38">
        <v>1538961224.7728655</v>
      </c>
      <c r="Y105" s="38">
        <v>62225833869.879257</v>
      </c>
      <c r="Z105" s="38">
        <v>77051300870.408997</v>
      </c>
      <c r="AA105" s="39">
        <v>54882384647.422226</v>
      </c>
      <c r="AB105" s="38">
        <v>54367884258.43338</v>
      </c>
      <c r="AC105" s="38">
        <v>97822889169.151718</v>
      </c>
      <c r="AD105" s="38" t="s">
        <v>342</v>
      </c>
    </row>
    <row r="106" spans="1:30" ht="15" x14ac:dyDescent="0.2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/>
      <c r="L106" s="42"/>
      <c r="M106" s="42"/>
      <c r="N106" s="42"/>
      <c r="O106" s="42">
        <v>410355519998.92096</v>
      </c>
      <c r="P106" s="42">
        <v>318427580001.51031</v>
      </c>
      <c r="Q106" s="42">
        <v>270703999999.29538</v>
      </c>
      <c r="R106" s="42">
        <v>904006000003.80176</v>
      </c>
      <c r="S106" s="42"/>
      <c r="T106" s="42"/>
      <c r="U106" s="42"/>
      <c r="V106" s="42"/>
      <c r="W106" s="42"/>
      <c r="X106" s="42"/>
      <c r="Y106" s="42"/>
      <c r="Z106" s="42"/>
      <c r="AA106" s="43"/>
      <c r="AB106" s="42"/>
      <c r="AC106" s="42"/>
      <c r="AD106" s="42" t="s">
        <v>343</v>
      </c>
    </row>
    <row r="107" spans="1:30" ht="15" x14ac:dyDescent="0.2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141826922006683.41</v>
      </c>
      <c r="K107" s="38">
        <v>126540748002670.45</v>
      </c>
      <c r="L107" s="38">
        <v>150342028997315.63</v>
      </c>
      <c r="M107" s="38">
        <v>142111429006254.78</v>
      </c>
      <c r="N107" s="38">
        <v>178648311023252.81</v>
      </c>
      <c r="O107" s="38">
        <v>164387852381255.38</v>
      </c>
      <c r="P107" s="38">
        <v>157517632761374.09</v>
      </c>
      <c r="Q107" s="38">
        <v>146011498997798.94</v>
      </c>
      <c r="R107" s="38">
        <v>140972499005764.41</v>
      </c>
      <c r="S107" s="38">
        <v>153974326303725.03</v>
      </c>
      <c r="T107" s="38">
        <v>163993293707376.72</v>
      </c>
      <c r="U107" s="38">
        <v>138989374106016.73</v>
      </c>
      <c r="V107" s="38">
        <v>122853856310325.31</v>
      </c>
      <c r="W107" s="38">
        <v>120601816197617.06</v>
      </c>
      <c r="X107" s="38">
        <v>109300009835068.84</v>
      </c>
      <c r="Y107" s="38">
        <v>104194967705655.23</v>
      </c>
      <c r="Z107" s="38">
        <v>99613779013405.703</v>
      </c>
      <c r="AA107" s="39">
        <v>95566635988879.141</v>
      </c>
      <c r="AB107" s="38">
        <v>99326120164051.406</v>
      </c>
      <c r="AC107" s="38">
        <v>76488640995836.484</v>
      </c>
      <c r="AD107" s="38" t="s">
        <v>344</v>
      </c>
    </row>
    <row r="108" spans="1:30" ht="15" x14ac:dyDescent="0.25">
      <c r="A108" s="40" t="s">
        <v>172</v>
      </c>
      <c r="B108" s="40" t="s">
        <v>193</v>
      </c>
      <c r="C108" s="40" t="s">
        <v>334</v>
      </c>
      <c r="D108" s="40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>
        <v>5764215000098.8467</v>
      </c>
      <c r="K108" s="42">
        <v>6272218999931.2305</v>
      </c>
      <c r="L108" s="42">
        <v>2755704999981.1763</v>
      </c>
      <c r="M108" s="42">
        <v>2472132000040.7241</v>
      </c>
      <c r="N108" s="42">
        <v>3676021070018.248</v>
      </c>
      <c r="O108" s="42">
        <v>4516759729954.1719</v>
      </c>
      <c r="P108" s="42">
        <v>5610316470072.8506</v>
      </c>
      <c r="Q108" s="42">
        <v>4431018000016.6348</v>
      </c>
      <c r="R108" s="42">
        <v>975780000008.59241</v>
      </c>
      <c r="S108" s="42">
        <v>1574087567041.03</v>
      </c>
      <c r="T108" s="42">
        <v>1986816707734.3435</v>
      </c>
      <c r="U108" s="42">
        <v>390932513082.96552</v>
      </c>
      <c r="V108" s="42">
        <v>9121859865.4211464</v>
      </c>
      <c r="W108" s="42">
        <v>14466627258.187363</v>
      </c>
      <c r="X108" s="42">
        <v>9889547373.9908333</v>
      </c>
      <c r="Y108" s="42"/>
      <c r="Z108" s="42"/>
      <c r="AA108" s="43"/>
      <c r="AB108" s="42"/>
      <c r="AC108" s="42"/>
      <c r="AD108" s="42" t="s">
        <v>345</v>
      </c>
    </row>
    <row r="109" spans="1:30" ht="15" x14ac:dyDescent="0.2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145999999.99999973</v>
      </c>
      <c r="K109" s="38">
        <v>304999999.99560463</v>
      </c>
      <c r="L109" s="38"/>
      <c r="M109" s="38">
        <v>257000000.0050801</v>
      </c>
      <c r="N109" s="38">
        <v>1951320000</v>
      </c>
      <c r="O109" s="38">
        <v>491450000</v>
      </c>
      <c r="P109" s="38">
        <v>543840000</v>
      </c>
      <c r="Q109" s="38">
        <v>577000000.00748146</v>
      </c>
      <c r="R109" s="38">
        <v>117999999.9991677</v>
      </c>
      <c r="S109" s="38">
        <v>124607454.9044358</v>
      </c>
      <c r="T109" s="38">
        <v>177859778.05871609</v>
      </c>
      <c r="U109" s="38">
        <v>2187706991.3719597</v>
      </c>
      <c r="V109" s="38">
        <v>9124157204.2919617</v>
      </c>
      <c r="W109" s="38">
        <v>42768590285.365112</v>
      </c>
      <c r="X109" s="38">
        <v>13057591365.356354</v>
      </c>
      <c r="Y109" s="38">
        <v>137148606244.2399</v>
      </c>
      <c r="Z109" s="38">
        <v>297794926838.21405</v>
      </c>
      <c r="AA109" s="39">
        <v>43237731747.694527</v>
      </c>
      <c r="AB109" s="38">
        <v>192673313350.4184</v>
      </c>
      <c r="AC109" s="38">
        <v>53542982063.762512</v>
      </c>
      <c r="AD109" s="38" t="s">
        <v>346</v>
      </c>
    </row>
    <row r="110" spans="1:30" ht="15" x14ac:dyDescent="0.25">
      <c r="A110" s="40" t="s">
        <v>172</v>
      </c>
      <c r="B110" s="40" t="s">
        <v>193</v>
      </c>
      <c r="C110" s="40" t="s">
        <v>334</v>
      </c>
      <c r="D110" s="40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28978394999999.988</v>
      </c>
      <c r="K110" s="42">
        <v>21103790999557.273</v>
      </c>
      <c r="L110" s="42">
        <v>11387383999868.242</v>
      </c>
      <c r="M110" s="42">
        <v>13710904000558.445</v>
      </c>
      <c r="N110" s="42">
        <v>13550285179503.127</v>
      </c>
      <c r="O110" s="42">
        <v>17457675860381.027</v>
      </c>
      <c r="P110" s="42">
        <v>16292266379955.035</v>
      </c>
      <c r="Q110" s="42">
        <v>11819263000005.355</v>
      </c>
      <c r="R110" s="42">
        <v>15608835000248.004</v>
      </c>
      <c r="S110" s="42">
        <v>46131815945186.977</v>
      </c>
      <c r="T110" s="42">
        <v>46127199106698.781</v>
      </c>
      <c r="U110" s="42">
        <v>17595222068140.48</v>
      </c>
      <c r="V110" s="42">
        <v>18589082547705.309</v>
      </c>
      <c r="W110" s="42">
        <v>16473661386405.012</v>
      </c>
      <c r="X110" s="42">
        <v>14757967979217.598</v>
      </c>
      <c r="Y110" s="42">
        <v>17117301354617.455</v>
      </c>
      <c r="Z110" s="42">
        <v>18519410932298.5</v>
      </c>
      <c r="AA110" s="43">
        <v>18791279776605.805</v>
      </c>
      <c r="AB110" s="42">
        <v>20315355384385.762</v>
      </c>
      <c r="AC110" s="42">
        <v>13974185659148.068</v>
      </c>
      <c r="AD110" s="42" t="s">
        <v>347</v>
      </c>
    </row>
    <row r="111" spans="1:30" ht="15" x14ac:dyDescent="0.2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>
        <v>13783000000.000027</v>
      </c>
      <c r="K111" s="38"/>
      <c r="L111" s="38"/>
      <c r="M111" s="38">
        <v>5709999999.9297209</v>
      </c>
      <c r="N111" s="38">
        <v>33860909999.27985</v>
      </c>
      <c r="O111" s="38">
        <v>38402389999.751122</v>
      </c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9"/>
      <c r="AB111" s="38"/>
      <c r="AC111" s="38"/>
      <c r="AD111" s="38" t="s">
        <v>348</v>
      </c>
    </row>
    <row r="112" spans="1:30" ht="15" x14ac:dyDescent="0.2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>
        <v>102085999999.99983</v>
      </c>
      <c r="K112" s="42">
        <v>336000000.00447375</v>
      </c>
      <c r="L112" s="42">
        <v>93444999998.814407</v>
      </c>
      <c r="M112" s="42">
        <v>176383000000.828</v>
      </c>
      <c r="N112" s="42">
        <v>207525219997.55081</v>
      </c>
      <c r="O112" s="42">
        <v>196803680000.97531</v>
      </c>
      <c r="P112" s="42">
        <v>167758030000.54138</v>
      </c>
      <c r="Q112" s="42">
        <v>147251999997.88342</v>
      </c>
      <c r="R112" s="42">
        <v>83116000000.158585</v>
      </c>
      <c r="S112" s="42">
        <v>234380386327.89917</v>
      </c>
      <c r="T112" s="42">
        <v>134451553071.86629</v>
      </c>
      <c r="U112" s="42">
        <v>79656254380.928055</v>
      </c>
      <c r="V112" s="42"/>
      <c r="W112" s="42"/>
      <c r="X112" s="42"/>
      <c r="Y112" s="42"/>
      <c r="Z112" s="42"/>
      <c r="AA112" s="43"/>
      <c r="AB112" s="42"/>
      <c r="AC112" s="42"/>
      <c r="AD112" s="42" t="s">
        <v>349</v>
      </c>
    </row>
    <row r="113" spans="1:30" ht="15" x14ac:dyDescent="0.2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>
        <v>1419264999999.999</v>
      </c>
      <c r="K113" s="38">
        <v>905143999997.92322</v>
      </c>
      <c r="L113" s="38">
        <v>550000000.00141788</v>
      </c>
      <c r="M113" s="38">
        <v>2018973000008.1189</v>
      </c>
      <c r="N113" s="38">
        <v>345342870001.95209</v>
      </c>
      <c r="O113" s="38">
        <v>693089919999.15503</v>
      </c>
      <c r="P113" s="38">
        <v>852545259964.49609</v>
      </c>
      <c r="Q113" s="38">
        <v>1030720000028.6256</v>
      </c>
      <c r="R113" s="38">
        <v>330171999989.34229</v>
      </c>
      <c r="S113" s="38"/>
      <c r="T113" s="38"/>
      <c r="U113" s="38"/>
      <c r="V113" s="38"/>
      <c r="W113" s="38"/>
      <c r="X113" s="38"/>
      <c r="Y113" s="38"/>
      <c r="Z113" s="38"/>
      <c r="AA113" s="39"/>
      <c r="AB113" s="38"/>
      <c r="AC113" s="38"/>
      <c r="AD113" s="38" t="s">
        <v>350</v>
      </c>
    </row>
    <row r="114" spans="1:30" ht="15" x14ac:dyDescent="0.2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85681635446771.703</v>
      </c>
      <c r="K114" s="42">
        <v>76862012848534.016</v>
      </c>
      <c r="L114" s="42">
        <v>74830861072689.047</v>
      </c>
      <c r="M114" s="42">
        <v>48955043411571.922</v>
      </c>
      <c r="N114" s="42">
        <v>60582755095072.961</v>
      </c>
      <c r="O114" s="42">
        <v>71776033437651.703</v>
      </c>
      <c r="P114" s="42">
        <v>71314828731305.734</v>
      </c>
      <c r="Q114" s="42">
        <v>58935089872454.016</v>
      </c>
      <c r="R114" s="42">
        <v>73645639972898.75</v>
      </c>
      <c r="S114" s="42">
        <v>71909857164127.453</v>
      </c>
      <c r="T114" s="42">
        <v>101051547126012.58</v>
      </c>
      <c r="U114" s="42">
        <v>119061850010131.94</v>
      </c>
      <c r="V114" s="42">
        <v>107638561125643.45</v>
      </c>
      <c r="W114" s="42">
        <v>106772559707461.8</v>
      </c>
      <c r="X114" s="42">
        <v>117740379459378.23</v>
      </c>
      <c r="Y114" s="42">
        <v>110975429656853.97</v>
      </c>
      <c r="Z114" s="42">
        <v>120574591237468.11</v>
      </c>
      <c r="AA114" s="43">
        <v>115540901455262</v>
      </c>
      <c r="AB114" s="42">
        <v>119069085969719.64</v>
      </c>
      <c r="AC114" s="42">
        <v>142124347569581.97</v>
      </c>
      <c r="AD114" s="42" t="s">
        <v>355</v>
      </c>
    </row>
    <row r="115" spans="1:30" ht="15" x14ac:dyDescent="0.2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10132588896.025764</v>
      </c>
      <c r="K115" s="38">
        <v>23419914949.714836</v>
      </c>
      <c r="L115" s="38">
        <v>29524768886.676754</v>
      </c>
      <c r="M115" s="38">
        <v>174121660100.20322</v>
      </c>
      <c r="N115" s="38">
        <v>300346798848.49078</v>
      </c>
      <c r="O115" s="38">
        <v>280237164480</v>
      </c>
      <c r="P115" s="38">
        <v>276464435460.12061</v>
      </c>
      <c r="Q115" s="38">
        <v>217011846800.4917</v>
      </c>
      <c r="R115" s="38">
        <v>213469199036.1445</v>
      </c>
      <c r="S115" s="38">
        <v>206691929311.75406</v>
      </c>
      <c r="T115" s="38">
        <v>392537203456.86926</v>
      </c>
      <c r="U115" s="38">
        <v>415307826507.24335</v>
      </c>
      <c r="V115" s="38">
        <v>555213341622.81335</v>
      </c>
      <c r="W115" s="38">
        <v>1214632115985.3206</v>
      </c>
      <c r="X115" s="38">
        <v>684069204780.44397</v>
      </c>
      <c r="Y115" s="38">
        <v>238783256656.23813</v>
      </c>
      <c r="Z115" s="38">
        <v>103366935478.21835</v>
      </c>
      <c r="AA115" s="39">
        <v>107739555381.55255</v>
      </c>
      <c r="AB115" s="38">
        <v>20517347628.05505</v>
      </c>
      <c r="AC115" s="38">
        <v>20517347628.05505</v>
      </c>
      <c r="AD115" s="38" t="s">
        <v>357</v>
      </c>
    </row>
    <row r="116" spans="1:30" ht="15" x14ac:dyDescent="0.2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3991421742714.25</v>
      </c>
      <c r="K116" s="42">
        <v>6848148936086.7373</v>
      </c>
      <c r="L116" s="42">
        <v>7363939332013.875</v>
      </c>
      <c r="M116" s="42">
        <v>7237640386755.6504</v>
      </c>
      <c r="N116" s="42">
        <v>8136805358856.4121</v>
      </c>
      <c r="O116" s="42">
        <v>7129480410000</v>
      </c>
      <c r="P116" s="42">
        <v>7020594590089.1123</v>
      </c>
      <c r="Q116" s="42">
        <v>5500940704165.9375</v>
      </c>
      <c r="R116" s="42">
        <v>4883587501434.3125</v>
      </c>
      <c r="S116" s="42">
        <v>4644547724238.4629</v>
      </c>
      <c r="T116" s="42">
        <v>5561742256760.6123</v>
      </c>
      <c r="U116" s="42">
        <v>5375813156123.1514</v>
      </c>
      <c r="V116" s="42">
        <v>7796544910450.3438</v>
      </c>
      <c r="W116" s="42">
        <v>16269094659382.539</v>
      </c>
      <c r="X116" s="42">
        <v>8488348933821.46</v>
      </c>
      <c r="Y116" s="42">
        <v>3139488199003.5635</v>
      </c>
      <c r="Z116" s="42">
        <v>1396872324671.4673</v>
      </c>
      <c r="AA116" s="43">
        <v>1466415547349.4629</v>
      </c>
      <c r="AB116" s="42">
        <v>274838812854.61591</v>
      </c>
      <c r="AC116" s="42">
        <v>274838812854.61591</v>
      </c>
      <c r="AD116" s="42" t="s">
        <v>358</v>
      </c>
    </row>
    <row r="117" spans="1:30" ht="15" x14ac:dyDescent="0.2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2416999999999.998</v>
      </c>
      <c r="K117" s="38">
        <v>2214999999999.9917</v>
      </c>
      <c r="L117" s="38">
        <v>1822000000000.0078</v>
      </c>
      <c r="M117" s="38">
        <v>2040000000000.0046</v>
      </c>
      <c r="N117" s="38">
        <v>3289000000000.0024</v>
      </c>
      <c r="O117" s="38">
        <v>4064000000000.0073</v>
      </c>
      <c r="P117" s="38">
        <v>1790168699999.9939</v>
      </c>
      <c r="Q117" s="38">
        <v>1660619900000.0115</v>
      </c>
      <c r="R117" s="38">
        <v>1418551500000.0029</v>
      </c>
      <c r="S117" s="38">
        <v>1494086653000.0022</v>
      </c>
      <c r="T117" s="38">
        <v>1473891484399.9961</v>
      </c>
      <c r="U117" s="38">
        <v>1589074243900.0105</v>
      </c>
      <c r="V117" s="38">
        <v>1485936814600.0002</v>
      </c>
      <c r="W117" s="38">
        <v>1820765625000</v>
      </c>
      <c r="X117" s="38">
        <v>1865044291000</v>
      </c>
      <c r="Y117" s="38">
        <v>1914363090999.9995</v>
      </c>
      <c r="Z117" s="38">
        <v>2006481616000.0005</v>
      </c>
      <c r="AA117" s="39">
        <v>1839821275999.9995</v>
      </c>
      <c r="AB117" s="38">
        <v>1813508964999.9995</v>
      </c>
      <c r="AC117" s="38">
        <v>1995404299999.9993</v>
      </c>
      <c r="AD117" s="38" t="s">
        <v>359</v>
      </c>
    </row>
    <row r="118" spans="1:30" ht="15" x14ac:dyDescent="0.2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1090975012592.6029</v>
      </c>
      <c r="K118" s="42">
        <v>816438699999.99719</v>
      </c>
      <c r="L118" s="42">
        <v>1016347900000.0026</v>
      </c>
      <c r="M118" s="42">
        <v>539382600000.00159</v>
      </c>
      <c r="N118" s="42">
        <v>582322098340.96301</v>
      </c>
      <c r="O118" s="42">
        <v>536312401116.66949</v>
      </c>
      <c r="P118" s="42">
        <v>551129076810.97803</v>
      </c>
      <c r="Q118" s="42">
        <v>553414164292.76746</v>
      </c>
      <c r="R118" s="42">
        <v>536091199999.99963</v>
      </c>
      <c r="S118" s="42">
        <v>474284974000.00049</v>
      </c>
      <c r="T118" s="42">
        <v>452300920899.99976</v>
      </c>
      <c r="U118" s="42">
        <v>442094583700.00208</v>
      </c>
      <c r="V118" s="42">
        <v>441403148099.99994</v>
      </c>
      <c r="W118" s="42">
        <v>468286729000</v>
      </c>
      <c r="X118" s="42">
        <v>437082800000.00006</v>
      </c>
      <c r="Y118" s="42">
        <v>450613516000.00006</v>
      </c>
      <c r="Z118" s="42">
        <v>463343223000.00006</v>
      </c>
      <c r="AA118" s="43">
        <v>474560188999.99994</v>
      </c>
      <c r="AB118" s="42">
        <v>464460142000</v>
      </c>
      <c r="AC118" s="42">
        <v>448159700000</v>
      </c>
      <c r="AD118" s="42" t="s">
        <v>362</v>
      </c>
    </row>
    <row r="119" spans="1:30" ht="15" x14ac:dyDescent="0.2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60984115032343.609</v>
      </c>
      <c r="K119" s="38">
        <v>54350368839815.586</v>
      </c>
      <c r="L119" s="38">
        <v>58966326991574.289</v>
      </c>
      <c r="M119" s="38">
        <v>47481250205134.57</v>
      </c>
      <c r="N119" s="38">
        <v>46582511808325.484</v>
      </c>
      <c r="O119" s="38">
        <v>45122887985906.406</v>
      </c>
      <c r="P119" s="38">
        <v>54068473346676.891</v>
      </c>
      <c r="Q119" s="38">
        <v>55379849144643.992</v>
      </c>
      <c r="R119" s="38">
        <v>53865096199999.977</v>
      </c>
      <c r="S119" s="38">
        <v>53165267364999.961</v>
      </c>
      <c r="T119" s="38">
        <v>51667519037200.047</v>
      </c>
      <c r="U119" s="38">
        <v>53539155594300.227</v>
      </c>
      <c r="V119" s="38">
        <v>55013732804200</v>
      </c>
      <c r="W119" s="38">
        <v>55182475003999.992</v>
      </c>
      <c r="X119" s="38">
        <v>55865951410000</v>
      </c>
      <c r="Y119" s="38">
        <v>56581129492000</v>
      </c>
      <c r="Z119" s="38">
        <v>55468318791000.016</v>
      </c>
      <c r="AA119" s="39">
        <v>54039161169000.016</v>
      </c>
      <c r="AB119" s="38">
        <v>55184758684000.008</v>
      </c>
      <c r="AC119" s="38">
        <v>55592374500000.008</v>
      </c>
      <c r="AD119" s="38" t="s">
        <v>365</v>
      </c>
    </row>
    <row r="120" spans="1:30" ht="15" x14ac:dyDescent="0.2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5410933311711.0273</v>
      </c>
      <c r="K120" s="42">
        <v>8336077374592.3398</v>
      </c>
      <c r="L120" s="42">
        <v>8795568679600.4023</v>
      </c>
      <c r="M120" s="42">
        <v>7071950252781.0088</v>
      </c>
      <c r="N120" s="42">
        <v>4772812416776.9346</v>
      </c>
      <c r="O120" s="42">
        <v>4708829593648.0068</v>
      </c>
      <c r="P120" s="42">
        <v>5775906662354.835</v>
      </c>
      <c r="Q120" s="42">
        <v>5195081335146.1025</v>
      </c>
      <c r="R120" s="42">
        <v>4640747099999.9961</v>
      </c>
      <c r="S120" s="42">
        <v>4492870999999.999</v>
      </c>
      <c r="T120" s="42">
        <v>5091634600000.0039</v>
      </c>
      <c r="U120" s="42">
        <v>4603638809900.0234</v>
      </c>
      <c r="V120" s="42">
        <v>4652914103400</v>
      </c>
      <c r="W120" s="42">
        <v>4687986100000</v>
      </c>
      <c r="X120" s="42">
        <v>4624173400000.001</v>
      </c>
      <c r="Y120" s="42">
        <v>4358055000000</v>
      </c>
      <c r="Z120" s="42">
        <v>4588096200000</v>
      </c>
      <c r="AA120" s="43">
        <v>4555410100000</v>
      </c>
      <c r="AB120" s="42">
        <v>4563908000000</v>
      </c>
      <c r="AC120" s="42">
        <v>4271049200000</v>
      </c>
      <c r="AD120" s="42" t="s">
        <v>366</v>
      </c>
    </row>
    <row r="121" spans="1:30" ht="15" x14ac:dyDescent="0.2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6984360047476.1631</v>
      </c>
      <c r="K121" s="38">
        <v>3394811509113.6523</v>
      </c>
      <c r="L121" s="38">
        <v>3891934028313.875</v>
      </c>
      <c r="M121" s="38">
        <v>4168023553320.4048</v>
      </c>
      <c r="N121" s="38">
        <v>8141632631192.875</v>
      </c>
      <c r="O121" s="38">
        <v>7157502485243.4609</v>
      </c>
      <c r="P121" s="38">
        <v>2526896348316.8071</v>
      </c>
      <c r="Q121" s="38">
        <v>2071304501058.1448</v>
      </c>
      <c r="R121" s="38">
        <v>1405703900000.0044</v>
      </c>
      <c r="S121" s="38">
        <v>1127480499999.9973</v>
      </c>
      <c r="T121" s="38">
        <v>1262296799999.9963</v>
      </c>
      <c r="U121" s="38">
        <v>1347912400000.0037</v>
      </c>
      <c r="V121" s="38">
        <v>1829699099999.9998</v>
      </c>
      <c r="W121" s="38">
        <v>1790759999999.9998</v>
      </c>
      <c r="X121" s="38">
        <v>1797525800000</v>
      </c>
      <c r="Y121" s="38">
        <v>1711835599999.9998</v>
      </c>
      <c r="Z121" s="38">
        <v>1893894500000</v>
      </c>
      <c r="AA121" s="39">
        <v>2046517299999.9995</v>
      </c>
      <c r="AB121" s="38">
        <v>1816212100000</v>
      </c>
      <c r="AC121" s="38">
        <v>1972846699999.9998</v>
      </c>
      <c r="AD121" s="38" t="s">
        <v>368</v>
      </c>
    </row>
    <row r="122" spans="1:30" ht="15" x14ac:dyDescent="0.2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16704181422889.422</v>
      </c>
      <c r="K122" s="42">
        <v>7362591244841.7744</v>
      </c>
      <c r="L122" s="42">
        <v>7951303465521.6387</v>
      </c>
      <c r="M122" s="42">
        <v>6736370753600.3428</v>
      </c>
      <c r="N122" s="42">
        <v>6014199866393.0732</v>
      </c>
      <c r="O122" s="42">
        <v>6295463600283.2617</v>
      </c>
      <c r="P122" s="42">
        <v>6825641804229.1572</v>
      </c>
      <c r="Q122" s="42">
        <v>6273182680717.4277</v>
      </c>
      <c r="R122" s="42">
        <v>5466381299999.998</v>
      </c>
      <c r="S122" s="42">
        <v>5019257860999.9961</v>
      </c>
      <c r="T122" s="42">
        <v>4791788741800.0049</v>
      </c>
      <c r="U122" s="42">
        <v>4615668011500.0195</v>
      </c>
      <c r="V122" s="42">
        <v>4297813352700.0005</v>
      </c>
      <c r="W122" s="42">
        <v>4054066731999.9995</v>
      </c>
      <c r="X122" s="42">
        <v>3739755100000</v>
      </c>
      <c r="Y122" s="42">
        <v>3677110534000.0005</v>
      </c>
      <c r="Z122" s="42">
        <v>3678654137000</v>
      </c>
      <c r="AA122" s="43">
        <v>3393966355000</v>
      </c>
      <c r="AB122" s="42">
        <v>3176701105000</v>
      </c>
      <c r="AC122" s="42">
        <v>3200644800000.0005</v>
      </c>
      <c r="AD122" s="42" t="s">
        <v>371</v>
      </c>
    </row>
    <row r="123" spans="1:30" ht="15" x14ac:dyDescent="0.2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12536000000000.014</v>
      </c>
      <c r="K123" s="38">
        <v>13297025099999.998</v>
      </c>
      <c r="L123" s="38">
        <v>13628104800000.076</v>
      </c>
      <c r="M123" s="38">
        <v>9279038000000.0293</v>
      </c>
      <c r="N123" s="38">
        <v>9789063199999.9883</v>
      </c>
      <c r="O123" s="38">
        <v>9904000000000.0098</v>
      </c>
      <c r="P123" s="38">
        <v>9577293948313.2754</v>
      </c>
      <c r="Q123" s="38">
        <v>9546649311944.0996</v>
      </c>
      <c r="R123" s="38">
        <v>9014492099999.998</v>
      </c>
      <c r="S123" s="38">
        <v>7751227056999.999</v>
      </c>
      <c r="T123" s="38">
        <v>8157405344799.9971</v>
      </c>
      <c r="U123" s="38">
        <v>8618770196700.04</v>
      </c>
      <c r="V123" s="38">
        <v>8678252554999.999</v>
      </c>
      <c r="W123" s="38">
        <v>8619210765999.999</v>
      </c>
      <c r="X123" s="38">
        <v>8657463579999.998</v>
      </c>
      <c r="Y123" s="38">
        <v>8560561323000</v>
      </c>
      <c r="Z123" s="38">
        <v>8564646798999.998</v>
      </c>
      <c r="AA123" s="39">
        <v>8393757618000.001</v>
      </c>
      <c r="AB123" s="38">
        <v>8443669675999.999</v>
      </c>
      <c r="AC123" s="38">
        <v>8686384099999.999</v>
      </c>
      <c r="AD123" s="38" t="s">
        <v>373</v>
      </c>
    </row>
    <row r="124" spans="1:30" ht="15" x14ac:dyDescent="0.2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2733999999999.998</v>
      </c>
      <c r="K124" s="42">
        <v>2447503899999.9941</v>
      </c>
      <c r="L124" s="42">
        <v>2449451000000.0078</v>
      </c>
      <c r="M124" s="42">
        <v>1869401900000.0112</v>
      </c>
      <c r="N124" s="42">
        <v>2576999999999.998</v>
      </c>
      <c r="O124" s="42">
        <v>2401741750062.9102</v>
      </c>
      <c r="P124" s="42">
        <v>2720640031488.8887</v>
      </c>
      <c r="Q124" s="42">
        <v>2286339625308.5381</v>
      </c>
      <c r="R124" s="42">
        <v>2478640000000.0034</v>
      </c>
      <c r="S124" s="42">
        <v>2272027498000</v>
      </c>
      <c r="T124" s="42">
        <v>1745388319000.0012</v>
      </c>
      <c r="U124" s="42">
        <v>1759423554400.0034</v>
      </c>
      <c r="V124" s="42">
        <v>1842478755399.9998</v>
      </c>
      <c r="W124" s="42">
        <v>1799863812000</v>
      </c>
      <c r="X124" s="42">
        <v>1706108100000.0002</v>
      </c>
      <c r="Y124" s="42">
        <v>1578154188999.9995</v>
      </c>
      <c r="Z124" s="42">
        <v>1626867732000.0002</v>
      </c>
      <c r="AA124" s="43">
        <v>1680347148000.0005</v>
      </c>
      <c r="AB124" s="42">
        <v>1688211250000.0002</v>
      </c>
      <c r="AC124" s="42">
        <v>1743129992901.8904</v>
      </c>
      <c r="AD124" s="42" t="s">
        <v>375</v>
      </c>
    </row>
    <row r="125" spans="1:30" ht="15" x14ac:dyDescent="0.2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76482009333.333344</v>
      </c>
      <c r="K125" s="38">
        <v>76482009333.333344</v>
      </c>
      <c r="L125" s="38">
        <v>76482009333.333344</v>
      </c>
      <c r="M125" s="38">
        <v>76482009333.333344</v>
      </c>
      <c r="N125" s="38">
        <v>76482009333.333344</v>
      </c>
      <c r="O125" s="38">
        <v>76482009333.333344</v>
      </c>
      <c r="P125" s="38">
        <v>76482009333.333344</v>
      </c>
      <c r="Q125" s="38">
        <v>76482009333.333344</v>
      </c>
      <c r="R125" s="38">
        <v>76482009333.333344</v>
      </c>
      <c r="S125" s="38">
        <v>76482009333.333344</v>
      </c>
      <c r="T125" s="38">
        <v>76482009333.333344</v>
      </c>
      <c r="U125" s="38">
        <v>53982138600</v>
      </c>
      <c r="V125" s="38">
        <v>82683091400</v>
      </c>
      <c r="W125" s="38">
        <v>76070371000</v>
      </c>
      <c r="X125" s="38">
        <v>74764938300</v>
      </c>
      <c r="Y125" s="38">
        <v>69989144615</v>
      </c>
      <c r="Z125" s="38">
        <v>81933314385</v>
      </c>
      <c r="AA125" s="39">
        <v>78442379600</v>
      </c>
      <c r="AB125" s="38">
        <v>71868046900</v>
      </c>
      <c r="AC125" s="38">
        <v>83714039500.000015</v>
      </c>
      <c r="AD125" s="38" t="s">
        <v>377</v>
      </c>
    </row>
    <row r="126" spans="1:30" ht="15" x14ac:dyDescent="0.2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6009624000000</v>
      </c>
      <c r="K126" s="42">
        <v>6903036000000</v>
      </c>
      <c r="L126" s="42">
        <v>5969742000000</v>
      </c>
      <c r="M126" s="42">
        <v>7037310000000</v>
      </c>
      <c r="N126" s="42">
        <v>7027650000000</v>
      </c>
      <c r="O126" s="42">
        <v>7252866000000</v>
      </c>
      <c r="P126" s="42">
        <v>7673628000000</v>
      </c>
      <c r="Q126" s="42">
        <v>7631538000000</v>
      </c>
      <c r="R126" s="42">
        <v>6447222000000</v>
      </c>
      <c r="S126" s="42">
        <v>8728362000000</v>
      </c>
      <c r="T126" s="42">
        <v>10001550000000</v>
      </c>
      <c r="U126" s="42">
        <v>10583634000000</v>
      </c>
      <c r="V126" s="42">
        <v>11549220000000</v>
      </c>
      <c r="W126" s="42">
        <v>11495952000000</v>
      </c>
      <c r="X126" s="42">
        <v>9698364000000</v>
      </c>
      <c r="Y126" s="42">
        <v>10766484000000</v>
      </c>
      <c r="Z126" s="42">
        <v>8611476000000</v>
      </c>
      <c r="AA126" s="43">
        <v>9375168000000</v>
      </c>
      <c r="AB126" s="42">
        <v>7738902000000</v>
      </c>
      <c r="AC126" s="42">
        <v>7022820000000</v>
      </c>
      <c r="AD126" s="42" t="s">
        <v>378</v>
      </c>
    </row>
    <row r="127" spans="1:30" ht="15" x14ac:dyDescent="0.2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5371991860.4195175</v>
      </c>
      <c r="K127" s="38">
        <v>40303911095.269669</v>
      </c>
      <c r="L127" s="38">
        <v>49764602523.011887</v>
      </c>
      <c r="M127" s="38">
        <v>311342558205.64844</v>
      </c>
      <c r="N127" s="38">
        <v>502030089783.42108</v>
      </c>
      <c r="O127" s="38">
        <v>491756529600.00006</v>
      </c>
      <c r="P127" s="38">
        <v>485328629351.36243</v>
      </c>
      <c r="Q127" s="38">
        <v>468919977351.69299</v>
      </c>
      <c r="R127" s="38">
        <v>524156406285.0965</v>
      </c>
      <c r="S127" s="38">
        <v>505786634200.67163</v>
      </c>
      <c r="T127" s="38">
        <v>958106294369.16235</v>
      </c>
      <c r="U127" s="38">
        <v>759040203060.42285</v>
      </c>
      <c r="V127" s="38">
        <v>700971022561.5387</v>
      </c>
      <c r="W127" s="38">
        <v>613284121987.71497</v>
      </c>
      <c r="X127" s="38">
        <v>679466346081.38306</v>
      </c>
      <c r="Y127" s="38">
        <v>1194641253495.3025</v>
      </c>
      <c r="Z127" s="38">
        <v>517148509903.45099</v>
      </c>
      <c r="AA127" s="39">
        <v>539024885138.15991</v>
      </c>
      <c r="AB127" s="38">
        <v>105075448856.17993</v>
      </c>
      <c r="AC127" s="38">
        <v>105075448856.17993</v>
      </c>
      <c r="AD127" s="38" t="s">
        <v>379</v>
      </c>
    </row>
    <row r="128" spans="1:30" ht="15" x14ac:dyDescent="0.2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2116130964493.425</v>
      </c>
      <c r="K128" s="42">
        <v>11785148941822.512</v>
      </c>
      <c r="L128" s="42">
        <v>12412070531959.801</v>
      </c>
      <c r="M128" s="42">
        <v>12941442621717.75</v>
      </c>
      <c r="N128" s="42">
        <v>13600681414012.75</v>
      </c>
      <c r="O128" s="42">
        <v>12510719450000</v>
      </c>
      <c r="P128" s="42">
        <v>12324534777750.951</v>
      </c>
      <c r="Q128" s="42">
        <v>11886452414655.213</v>
      </c>
      <c r="R128" s="42">
        <v>11991255347790.039</v>
      </c>
      <c r="S128" s="42">
        <v>11365466318153.764</v>
      </c>
      <c r="T128" s="42">
        <v>13575121585760.125</v>
      </c>
      <c r="U128" s="42">
        <v>9825141856717.3105</v>
      </c>
      <c r="V128" s="42">
        <v>9843337053737.6563</v>
      </c>
      <c r="W128" s="42">
        <v>8214485112326</v>
      </c>
      <c r="X128" s="42">
        <v>8431233848889.001</v>
      </c>
      <c r="Y128" s="42">
        <v>15706972799984.809</v>
      </c>
      <c r="Z128" s="42">
        <v>6988602669578.4316</v>
      </c>
      <c r="AA128" s="43">
        <v>7336529923254.127</v>
      </c>
      <c r="AB128" s="42">
        <v>1407531428882.6516</v>
      </c>
      <c r="AC128" s="42">
        <v>1407531428882.6516</v>
      </c>
      <c r="AD128" s="42" t="s">
        <v>380</v>
      </c>
    </row>
    <row r="129" spans="1:30" ht="15" x14ac:dyDescent="0.2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129735000000</v>
      </c>
      <c r="K129" s="38">
        <v>173610000000</v>
      </c>
      <c r="L129" s="38">
        <v>45360000000</v>
      </c>
      <c r="M129" s="38">
        <v>184680000000</v>
      </c>
      <c r="N129" s="38">
        <v>175905000000</v>
      </c>
      <c r="O129" s="38">
        <v>174150000000</v>
      </c>
      <c r="P129" s="38">
        <v>131625000000</v>
      </c>
      <c r="Q129" s="38">
        <v>130545000000</v>
      </c>
      <c r="R129" s="38">
        <v>57105000000</v>
      </c>
      <c r="S129" s="38">
        <v>15120000000</v>
      </c>
      <c r="T129" s="38">
        <v>20790000000</v>
      </c>
      <c r="U129" s="38">
        <v>43065000000</v>
      </c>
      <c r="V129" s="38">
        <v>18495000000</v>
      </c>
      <c r="W129" s="38">
        <v>7155000000</v>
      </c>
      <c r="X129" s="38">
        <v>91665000000</v>
      </c>
      <c r="Y129" s="38">
        <v>17820000000</v>
      </c>
      <c r="Z129" s="38">
        <v>4995000000</v>
      </c>
      <c r="AA129" s="39">
        <v>3240000000</v>
      </c>
      <c r="AB129" s="38">
        <v>2295000000</v>
      </c>
      <c r="AC129" s="38">
        <v>1215000000</v>
      </c>
      <c r="AD129" s="38" t="s">
        <v>381</v>
      </c>
    </row>
    <row r="130" spans="1:30" ht="15" x14ac:dyDescent="0.2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20344000000000</v>
      </c>
      <c r="K130" s="42">
        <v>21817000000000</v>
      </c>
      <c r="L130" s="42">
        <v>31516000000000.004</v>
      </c>
      <c r="M130" s="42">
        <v>22977000000000</v>
      </c>
      <c r="N130" s="42">
        <v>16480000000000</v>
      </c>
      <c r="O130" s="42">
        <v>6014000000000</v>
      </c>
      <c r="P130" s="42">
        <v>10259000000000</v>
      </c>
      <c r="Q130" s="42">
        <v>6488000000000</v>
      </c>
      <c r="R130" s="42">
        <v>13643000000000</v>
      </c>
      <c r="S130" s="42">
        <v>18994000000000</v>
      </c>
      <c r="T130" s="42">
        <v>22309000000000</v>
      </c>
      <c r="U130" s="42">
        <v>24176000000000</v>
      </c>
      <c r="V130" s="42">
        <v>23277000000000</v>
      </c>
      <c r="W130" s="42">
        <v>23080000000000</v>
      </c>
      <c r="X130" s="42">
        <v>24311000000000</v>
      </c>
      <c r="Y130" s="42">
        <v>23722000000000</v>
      </c>
      <c r="Z130" s="42">
        <v>23033000000000</v>
      </c>
      <c r="AA130" s="43">
        <v>22005000000000</v>
      </c>
      <c r="AB130" s="42">
        <v>21077000000000</v>
      </c>
      <c r="AC130" s="42">
        <v>21779000000000</v>
      </c>
      <c r="AD130" s="42" t="s">
        <v>382</v>
      </c>
    </row>
    <row r="131" spans="1:30" ht="15" x14ac:dyDescent="0.2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1390605700268.8523</v>
      </c>
      <c r="K131" s="38">
        <v>1519089899999.991</v>
      </c>
      <c r="L131" s="38">
        <v>1662019300000.0046</v>
      </c>
      <c r="M131" s="38">
        <v>4261833567115.209</v>
      </c>
      <c r="N131" s="38">
        <v>3012410933518.8286</v>
      </c>
      <c r="O131" s="38">
        <v>2632327625825.9941</v>
      </c>
      <c r="P131" s="38">
        <v>3035874746292.3491</v>
      </c>
      <c r="Q131" s="38">
        <v>2683004577789.5103</v>
      </c>
      <c r="R131" s="38">
        <v>14728790400000.039</v>
      </c>
      <c r="S131" s="38">
        <v>15454621738000.031</v>
      </c>
      <c r="T131" s="38">
        <v>20043413979699.984</v>
      </c>
      <c r="U131" s="38">
        <v>18418434737000.043</v>
      </c>
      <c r="V131" s="38">
        <v>24702705624500</v>
      </c>
      <c r="W131" s="38">
        <v>25893012651000.004</v>
      </c>
      <c r="X131" s="38">
        <v>20951302900000</v>
      </c>
      <c r="Y131" s="38">
        <v>20457252857000</v>
      </c>
      <c r="Z131" s="38">
        <v>20073597622000</v>
      </c>
      <c r="AA131" s="39">
        <v>20905790361999.992</v>
      </c>
      <c r="AB131" s="38">
        <v>28080153837000</v>
      </c>
      <c r="AC131" s="38">
        <v>31705114700000.004</v>
      </c>
      <c r="AD131" s="38" t="s">
        <v>383</v>
      </c>
    </row>
    <row r="132" spans="1:30" ht="15" x14ac:dyDescent="0.2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0" t="s">
        <v>297</v>
      </c>
      <c r="I132" s="41" t="s">
        <v>593</v>
      </c>
      <c r="J132" s="42">
        <v>332870560000</v>
      </c>
      <c r="K132" s="42">
        <v>332870560000</v>
      </c>
      <c r="L132" s="42">
        <v>332870560000</v>
      </c>
      <c r="M132" s="42">
        <v>332870560000</v>
      </c>
      <c r="N132" s="42">
        <v>332870560000</v>
      </c>
      <c r="O132" s="42">
        <v>332870560000</v>
      </c>
      <c r="P132" s="42">
        <v>332870560000</v>
      </c>
      <c r="Q132" s="42">
        <v>332870560000</v>
      </c>
      <c r="R132" s="42">
        <v>332870560000</v>
      </c>
      <c r="S132" s="42">
        <v>332870560000</v>
      </c>
      <c r="T132" s="42">
        <v>332870560000</v>
      </c>
      <c r="U132" s="42">
        <v>228086096000</v>
      </c>
      <c r="V132" s="42">
        <v>318889808000</v>
      </c>
      <c r="W132" s="42">
        <v>303082288000</v>
      </c>
      <c r="X132" s="42">
        <v>321851225600</v>
      </c>
      <c r="Y132" s="42">
        <v>304557640000</v>
      </c>
      <c r="Z132" s="42">
        <v>338495423199.99994</v>
      </c>
      <c r="AA132" s="43">
        <v>323890976000</v>
      </c>
      <c r="AB132" s="42">
        <v>374665008000.00006</v>
      </c>
      <c r="AC132" s="42">
        <v>314205088000.00012</v>
      </c>
      <c r="AD132" s="42" t="s">
        <v>384</v>
      </c>
    </row>
    <row r="133" spans="1:30" ht="15" x14ac:dyDescent="0.2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712050000000</v>
      </c>
      <c r="K133" s="38">
        <v>112500000000</v>
      </c>
      <c r="L133" s="38">
        <v>430950000000</v>
      </c>
      <c r="M133" s="38">
        <v>226200000000</v>
      </c>
      <c r="N133" s="38">
        <v>87450000000</v>
      </c>
      <c r="O133" s="38">
        <v>69750000000</v>
      </c>
      <c r="P133" s="38">
        <v>635850000000</v>
      </c>
      <c r="Q133" s="38">
        <v>67800000000</v>
      </c>
      <c r="R133" s="38">
        <v>285750000000</v>
      </c>
      <c r="S133" s="38">
        <v>40950000000</v>
      </c>
      <c r="T133" s="38">
        <v>65400000000</v>
      </c>
      <c r="U133" s="38">
        <v>44850000000</v>
      </c>
      <c r="V133" s="38">
        <v>35100000000</v>
      </c>
      <c r="W133" s="38">
        <v>38400000000</v>
      </c>
      <c r="X133" s="38">
        <v>32700000000</v>
      </c>
      <c r="Y133" s="38">
        <v>291000000000</v>
      </c>
      <c r="Z133" s="38">
        <v>363600000000</v>
      </c>
      <c r="AA133" s="39">
        <v>119700000000</v>
      </c>
      <c r="AB133" s="38">
        <v>66000000000</v>
      </c>
      <c r="AC133" s="38">
        <v>68250000000</v>
      </c>
      <c r="AD133" s="38" t="s">
        <v>385</v>
      </c>
    </row>
    <row r="134" spans="1:30" ht="15" x14ac:dyDescent="0.2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853570773315.13367</v>
      </c>
      <c r="K134" s="42">
        <v>1114489566140.4402</v>
      </c>
      <c r="L134" s="42">
        <v>1331130246371.5254</v>
      </c>
      <c r="M134" s="42">
        <v>377153473799.40253</v>
      </c>
      <c r="N134" s="42">
        <v>255818708138.01373</v>
      </c>
      <c r="O134" s="42">
        <v>225711425446.26541</v>
      </c>
      <c r="P134" s="42">
        <v>152842485153.33102</v>
      </c>
      <c r="Q134" s="42">
        <v>269837988618.09332</v>
      </c>
      <c r="R134" s="42">
        <v>326973999999.99963</v>
      </c>
      <c r="S134" s="42">
        <v>268147700000.00012</v>
      </c>
      <c r="T134" s="42">
        <v>283990200000.00043</v>
      </c>
      <c r="U134" s="42">
        <v>291946700000.0014</v>
      </c>
      <c r="V134" s="42">
        <v>263984700000</v>
      </c>
      <c r="W134" s="42">
        <v>251580700000</v>
      </c>
      <c r="X134" s="42">
        <v>266754800000</v>
      </c>
      <c r="Y134" s="42">
        <v>267634000000.00003</v>
      </c>
      <c r="Z134" s="42">
        <v>246657400000</v>
      </c>
      <c r="AA134" s="43">
        <v>244210600000</v>
      </c>
      <c r="AB134" s="42">
        <v>240267699999.99997</v>
      </c>
      <c r="AC134" s="42">
        <v>208855399999.99988</v>
      </c>
      <c r="AD134" s="42" t="s">
        <v>387</v>
      </c>
    </row>
    <row r="135" spans="1:30" ht="15" x14ac:dyDescent="0.2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4395504773219.5581</v>
      </c>
      <c r="K135" s="38">
        <v>3283142169116.6763</v>
      </c>
      <c r="L135" s="38">
        <v>4128624954893.4033</v>
      </c>
      <c r="M135" s="38">
        <v>3794663049626.7881</v>
      </c>
      <c r="N135" s="38">
        <v>4019887022232.6055</v>
      </c>
      <c r="O135" s="38">
        <v>3684303475228.7163</v>
      </c>
      <c r="P135" s="38">
        <v>3620228340274.4224</v>
      </c>
      <c r="Q135" s="38">
        <v>2941577578651.3516</v>
      </c>
      <c r="R135" s="38">
        <v>2393841999999.9995</v>
      </c>
      <c r="S135" s="38">
        <v>2033563570999.9963</v>
      </c>
      <c r="T135" s="38">
        <v>1970375800000.0027</v>
      </c>
      <c r="U135" s="38">
        <v>1815020100000.0122</v>
      </c>
      <c r="V135" s="38">
        <v>1624132100000</v>
      </c>
      <c r="W135" s="38">
        <v>1640984707999.9998</v>
      </c>
      <c r="X135" s="38">
        <v>1660275100000.0002</v>
      </c>
      <c r="Y135" s="38">
        <v>1641263074000</v>
      </c>
      <c r="Z135" s="38">
        <v>1629098148000</v>
      </c>
      <c r="AA135" s="39">
        <v>1647421245000</v>
      </c>
      <c r="AB135" s="38">
        <v>1612425055000</v>
      </c>
      <c r="AC135" s="38">
        <v>1626829000000.0002</v>
      </c>
      <c r="AD135" s="38" t="s">
        <v>389</v>
      </c>
    </row>
    <row r="136" spans="1:30" ht="15" x14ac:dyDescent="0.2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15054999999999.977</v>
      </c>
      <c r="K136" s="42">
        <v>14690999999999.938</v>
      </c>
      <c r="L136" s="42">
        <v>17051000000000.055</v>
      </c>
      <c r="M136" s="42">
        <v>14234626600000.096</v>
      </c>
      <c r="N136" s="42">
        <v>13640533199146.088</v>
      </c>
      <c r="O136" s="42">
        <v>11345464300000.025</v>
      </c>
      <c r="P136" s="42">
        <v>8470913290518.7217</v>
      </c>
      <c r="Q136" s="42">
        <v>9811916873971.9141</v>
      </c>
      <c r="R136" s="42">
        <v>10018476699999.998</v>
      </c>
      <c r="S136" s="42">
        <v>6650917799999.9961</v>
      </c>
      <c r="T136" s="42">
        <v>8607989699999.999</v>
      </c>
      <c r="U136" s="42">
        <v>9281709700000.041</v>
      </c>
      <c r="V136" s="42">
        <v>9589743000000</v>
      </c>
      <c r="W136" s="42">
        <v>9603537900000</v>
      </c>
      <c r="X136" s="42">
        <v>9810772400000</v>
      </c>
      <c r="Y136" s="42">
        <v>8914605000000.002</v>
      </c>
      <c r="Z136" s="42">
        <v>9330345000000</v>
      </c>
      <c r="AA136" s="43">
        <v>9201076500000</v>
      </c>
      <c r="AB136" s="42">
        <v>8930809496000</v>
      </c>
      <c r="AC136" s="42">
        <v>8351389100000</v>
      </c>
      <c r="AD136" s="42" t="s">
        <v>392</v>
      </c>
    </row>
    <row r="137" spans="1:30" ht="15" x14ac:dyDescent="0.2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2385000000000</v>
      </c>
      <c r="K137" s="38">
        <v>1958207599999.9976</v>
      </c>
      <c r="L137" s="38">
        <v>2050056800000.0088</v>
      </c>
      <c r="M137" s="38">
        <v>1648683324737.8196</v>
      </c>
      <c r="N137" s="38">
        <v>1683339899999.9973</v>
      </c>
      <c r="O137" s="38">
        <v>1533752152241.3352</v>
      </c>
      <c r="P137" s="38">
        <v>1428004145869.4634</v>
      </c>
      <c r="Q137" s="38">
        <v>1409359398253.8247</v>
      </c>
      <c r="R137" s="38">
        <v>1271727400000.0032</v>
      </c>
      <c r="S137" s="38">
        <v>1165981723999.9973</v>
      </c>
      <c r="T137" s="38">
        <v>1027608226500.0009</v>
      </c>
      <c r="U137" s="38">
        <v>1083116381800.0059</v>
      </c>
      <c r="V137" s="38">
        <v>1044526433100.0001</v>
      </c>
      <c r="W137" s="38">
        <v>981897753000</v>
      </c>
      <c r="X137" s="38">
        <v>895970808000.00024</v>
      </c>
      <c r="Y137" s="38">
        <v>928086959000</v>
      </c>
      <c r="Z137" s="38">
        <v>936902517999.99976</v>
      </c>
      <c r="AA137" s="39">
        <v>903306381000</v>
      </c>
      <c r="AB137" s="38">
        <v>905407252000</v>
      </c>
      <c r="AC137" s="38">
        <v>843984400000.00012</v>
      </c>
      <c r="AD137" s="38" t="s">
        <v>395</v>
      </c>
    </row>
    <row r="138" spans="1:30" ht="15" x14ac:dyDescent="0.2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17408004325595.453</v>
      </c>
      <c r="K138" s="42">
        <v>15829002400000.006</v>
      </c>
      <c r="L138" s="42">
        <v>16890000000000.082</v>
      </c>
      <c r="M138" s="42">
        <v>15629000000000.057</v>
      </c>
      <c r="N138" s="42">
        <v>16032000000000</v>
      </c>
      <c r="O138" s="42">
        <v>10186000000000.014</v>
      </c>
      <c r="P138" s="42">
        <v>10647998511006.465</v>
      </c>
      <c r="Q138" s="42">
        <v>8968733739368.9414</v>
      </c>
      <c r="R138" s="42">
        <v>7348165599999.998</v>
      </c>
      <c r="S138" s="42">
        <v>6284803600000</v>
      </c>
      <c r="T138" s="42">
        <v>6585343600000.002</v>
      </c>
      <c r="U138" s="42">
        <v>7271984500000.0283</v>
      </c>
      <c r="V138" s="42">
        <v>7238880200000</v>
      </c>
      <c r="W138" s="42">
        <v>7204387400000</v>
      </c>
      <c r="X138" s="42">
        <v>6902970500000.001</v>
      </c>
      <c r="Y138" s="42">
        <v>7302558100000</v>
      </c>
      <c r="Z138" s="42">
        <v>7544163200000</v>
      </c>
      <c r="AA138" s="43">
        <v>6533794291000</v>
      </c>
      <c r="AB138" s="42">
        <v>6343344846999.999</v>
      </c>
      <c r="AC138" s="42">
        <v>6311159999999.9971</v>
      </c>
      <c r="AD138" s="42" t="s">
        <v>397</v>
      </c>
    </row>
    <row r="139" spans="1:30" ht="15" x14ac:dyDescent="0.2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439021693121.69244</v>
      </c>
      <c r="K139" s="38">
        <v>428707328042.3277</v>
      </c>
      <c r="L139" s="38">
        <v>418392962962.96289</v>
      </c>
      <c r="M139" s="38">
        <v>408078597883.59814</v>
      </c>
      <c r="N139" s="38">
        <v>397764232804.2334</v>
      </c>
      <c r="O139" s="38">
        <v>387449867724.86713</v>
      </c>
      <c r="P139" s="38">
        <v>143136397707.23111</v>
      </c>
      <c r="Q139" s="38">
        <v>213469461853.61615</v>
      </c>
      <c r="R139" s="38">
        <v>288899065000.00043</v>
      </c>
      <c r="S139" s="38">
        <v>408842219999.99963</v>
      </c>
      <c r="T139" s="38">
        <v>641203250000.00037</v>
      </c>
      <c r="U139" s="38">
        <v>979687583473.90649</v>
      </c>
      <c r="V139" s="38">
        <v>1305971180649.2</v>
      </c>
      <c r="W139" s="38">
        <v>1190423252591.1001</v>
      </c>
      <c r="X139" s="38">
        <v>1700699772177.6003</v>
      </c>
      <c r="Y139" s="38">
        <v>1565621537832</v>
      </c>
      <c r="Z139" s="38">
        <v>1445591463489.8</v>
      </c>
      <c r="AA139" s="39">
        <v>1741686115937.1602</v>
      </c>
      <c r="AB139" s="38">
        <v>1777869133660.3</v>
      </c>
      <c r="AC139" s="38">
        <v>1251192527080</v>
      </c>
      <c r="AD139" s="38" t="s">
        <v>401</v>
      </c>
    </row>
    <row r="140" spans="1:30" ht="15" x14ac:dyDescent="0.2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33045495436507.973</v>
      </c>
      <c r="K140" s="42">
        <v>32850171964285.75</v>
      </c>
      <c r="L140" s="42">
        <v>32654848492063.523</v>
      </c>
      <c r="M140" s="42">
        <v>32459525019841.301</v>
      </c>
      <c r="N140" s="42">
        <v>32264201547619.07</v>
      </c>
      <c r="O140" s="42">
        <v>32068878075396.848</v>
      </c>
      <c r="P140" s="42">
        <v>30270054365079.281</v>
      </c>
      <c r="Q140" s="42">
        <v>27221773764813.926</v>
      </c>
      <c r="R140" s="42">
        <v>23564001503248.512</v>
      </c>
      <c r="S140" s="42">
        <v>15616220672599.998</v>
      </c>
      <c r="T140" s="42">
        <v>15083486599999.988</v>
      </c>
      <c r="U140" s="42">
        <v>16299632518841.348</v>
      </c>
      <c r="V140" s="42">
        <v>18163168649481.598</v>
      </c>
      <c r="W140" s="42">
        <v>18942489888606.309</v>
      </c>
      <c r="X140" s="42">
        <v>20282139979358.039</v>
      </c>
      <c r="Y140" s="42">
        <v>19570099128287.441</v>
      </c>
      <c r="Z140" s="42">
        <v>18473814506254.246</v>
      </c>
      <c r="AA140" s="43">
        <v>20939529562347.961</v>
      </c>
      <c r="AB140" s="42">
        <v>20698349259332.102</v>
      </c>
      <c r="AC140" s="42">
        <v>20135613169289.898</v>
      </c>
      <c r="AD140" s="42" t="s">
        <v>402</v>
      </c>
    </row>
    <row r="141" spans="1:30" ht="15" x14ac:dyDescent="0.2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>
        <v>65534063841.656807</v>
      </c>
      <c r="K141" s="38">
        <v>54644796090.745537</v>
      </c>
      <c r="L141" s="38">
        <v>43755528339.834259</v>
      </c>
      <c r="M141" s="38">
        <v>32866260588.92313</v>
      </c>
      <c r="N141" s="38">
        <v>21976992838.011856</v>
      </c>
      <c r="O141" s="38">
        <v>11087725087.100586</v>
      </c>
      <c r="P141" s="38">
        <v>11100306000</v>
      </c>
      <c r="Q141" s="38">
        <v>10833690000</v>
      </c>
      <c r="R141" s="38">
        <v>10619945833.333319</v>
      </c>
      <c r="S141" s="38">
        <v>202488095.23809499</v>
      </c>
      <c r="T141" s="38">
        <v>4160714285.7142801</v>
      </c>
      <c r="U141" s="38"/>
      <c r="V141" s="38"/>
      <c r="W141" s="38"/>
      <c r="X141" s="38"/>
      <c r="Y141" s="38"/>
      <c r="Z141" s="38"/>
      <c r="AA141" s="39"/>
      <c r="AB141" s="38"/>
      <c r="AC141" s="38"/>
      <c r="AD141" s="38" t="s">
        <v>403</v>
      </c>
    </row>
    <row r="142" spans="1:30" ht="15" x14ac:dyDescent="0.2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/>
      <c r="K142" s="42"/>
      <c r="L142" s="42"/>
      <c r="M142" s="42"/>
      <c r="N142" s="42"/>
      <c r="O142" s="42"/>
      <c r="P142" s="42"/>
      <c r="Q142" s="42"/>
      <c r="R142" s="42"/>
      <c r="S142" s="42">
        <v>441094936.23188424</v>
      </c>
      <c r="T142" s="42">
        <v>379053999.99999982</v>
      </c>
      <c r="U142" s="42">
        <v>343601143.22006989</v>
      </c>
      <c r="V142" s="42">
        <v>602939046.44698286</v>
      </c>
      <c r="W142" s="42">
        <v>649999595.27959931</v>
      </c>
      <c r="X142" s="42">
        <v>398840014.27771783</v>
      </c>
      <c r="Y142" s="42">
        <v>425611853.86507052</v>
      </c>
      <c r="Z142" s="42">
        <v>657032583.17766964</v>
      </c>
      <c r="AA142" s="43">
        <v>2819313441.9794817</v>
      </c>
      <c r="AB142" s="42">
        <v>409700749.81075484</v>
      </c>
      <c r="AC142" s="42">
        <v>562988102.68472004</v>
      </c>
      <c r="AD142" s="42" t="s">
        <v>404</v>
      </c>
    </row>
    <row r="143" spans="1:30" ht="15" x14ac:dyDescent="0.2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>
        <v>28894800000</v>
      </c>
      <c r="X143" s="38"/>
      <c r="Y143" s="38">
        <v>76624950000</v>
      </c>
      <c r="Z143" s="38"/>
      <c r="AA143" s="39">
        <v>2393999999.9999995</v>
      </c>
      <c r="AB143" s="38">
        <v>98080080000.000015</v>
      </c>
      <c r="AC143" s="38">
        <v>253633763936.79443</v>
      </c>
      <c r="AD143" s="38" t="s">
        <v>405</v>
      </c>
    </row>
    <row r="144" spans="1:30" ht="15" x14ac:dyDescent="0.2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2413605876225.4556</v>
      </c>
      <c r="K144" s="42">
        <v>2713682463491.9502</v>
      </c>
      <c r="L144" s="42">
        <v>2875137687690.8691</v>
      </c>
      <c r="M144" s="42">
        <v>3028451300856.6255</v>
      </c>
      <c r="N144" s="42">
        <v>3180059069994.0547</v>
      </c>
      <c r="O144" s="42">
        <v>3341839852110.1729</v>
      </c>
      <c r="P144" s="42">
        <v>2894255799367.5313</v>
      </c>
      <c r="Q144" s="42">
        <v>2447433801390.6997</v>
      </c>
      <c r="R144" s="42">
        <v>1960667794058.4395</v>
      </c>
      <c r="S144" s="42">
        <v>1195819871646.4902</v>
      </c>
      <c r="T144" s="42">
        <v>937515229414.87866</v>
      </c>
      <c r="U144" s="42">
        <v>957865287482.35254</v>
      </c>
      <c r="V144" s="42">
        <v>2151442699491.6182</v>
      </c>
      <c r="W144" s="42">
        <v>1822819975624.9558</v>
      </c>
      <c r="X144" s="42">
        <v>1928907585751.9998</v>
      </c>
      <c r="Y144" s="42">
        <v>3290088875171.604</v>
      </c>
      <c r="Z144" s="42">
        <v>4991959804806.0273</v>
      </c>
      <c r="AA144" s="43">
        <v>2973678879348.0005</v>
      </c>
      <c r="AB144" s="42">
        <v>3847380609895</v>
      </c>
      <c r="AC144" s="42">
        <v>5218541953652.0664</v>
      </c>
      <c r="AD144" s="42" t="s">
        <v>406</v>
      </c>
    </row>
    <row r="145" spans="1:30" ht="15" x14ac:dyDescent="0.2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36" t="s">
        <v>297</v>
      </c>
      <c r="I145" s="37" t="s">
        <v>593</v>
      </c>
      <c r="J145" s="38">
        <v>5577211640211.6367</v>
      </c>
      <c r="K145" s="38">
        <v>5670594356261.0332</v>
      </c>
      <c r="L145" s="38">
        <v>5763977072310.4053</v>
      </c>
      <c r="M145" s="38">
        <v>5857359788359.7773</v>
      </c>
      <c r="N145" s="38">
        <v>5950742504409.1748</v>
      </c>
      <c r="O145" s="38">
        <v>6044125220458.5459</v>
      </c>
      <c r="P145" s="38">
        <v>7131503527336.8672</v>
      </c>
      <c r="Q145" s="38">
        <v>6868844543668.4219</v>
      </c>
      <c r="R145" s="38">
        <v>7567025571499.998</v>
      </c>
      <c r="S145" s="38">
        <v>4843235810100.0059</v>
      </c>
      <c r="T145" s="38">
        <v>5518875006499.998</v>
      </c>
      <c r="U145" s="38">
        <v>5881391033765.5342</v>
      </c>
      <c r="V145" s="38">
        <v>5227181000000</v>
      </c>
      <c r="W145" s="38">
        <v>6469887670000</v>
      </c>
      <c r="X145" s="38">
        <v>6951933899999.999</v>
      </c>
      <c r="Y145" s="38">
        <v>5445742506000</v>
      </c>
      <c r="Z145" s="38">
        <v>5463090700000</v>
      </c>
      <c r="AA145" s="39">
        <v>5283321800000</v>
      </c>
      <c r="AB145" s="38">
        <v>5487038500000</v>
      </c>
      <c r="AC145" s="38">
        <v>4853114683917.2988</v>
      </c>
      <c r="AD145" s="38" t="s">
        <v>407</v>
      </c>
    </row>
    <row r="146" spans="1:30" ht="15" x14ac:dyDescent="0.2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>
        <v>839907767304.02539</v>
      </c>
      <c r="K146" s="42">
        <v>877812545847.45752</v>
      </c>
      <c r="L146" s="42">
        <v>915717324390.88953</v>
      </c>
      <c r="M146" s="42">
        <v>953622102934.32153</v>
      </c>
      <c r="N146" s="42">
        <v>991526881477.755</v>
      </c>
      <c r="O146" s="42">
        <v>1029431660021.1869</v>
      </c>
      <c r="P146" s="42">
        <v>734826600000</v>
      </c>
      <c r="Q146" s="42">
        <v>429336900000</v>
      </c>
      <c r="R146" s="42">
        <v>123809732285.71407</v>
      </c>
      <c r="S146" s="42"/>
      <c r="T146" s="42"/>
      <c r="U146" s="42"/>
      <c r="V146" s="42"/>
      <c r="W146" s="42"/>
      <c r="X146" s="42"/>
      <c r="Y146" s="42"/>
      <c r="Z146" s="42"/>
      <c r="AA146" s="43"/>
      <c r="AB146" s="42"/>
      <c r="AC146" s="42"/>
      <c r="AD146" s="42" t="s">
        <v>408</v>
      </c>
    </row>
    <row r="147" spans="1:30" ht="15" x14ac:dyDescent="0.2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1102404541446.2083</v>
      </c>
      <c r="K147" s="38">
        <v>1305185370370.3711</v>
      </c>
      <c r="L147" s="38">
        <v>1507966199294.5337</v>
      </c>
      <c r="M147" s="38">
        <v>1710747028218.6938</v>
      </c>
      <c r="N147" s="38">
        <v>1913527857142.8567</v>
      </c>
      <c r="O147" s="38">
        <v>2116308686067.0195</v>
      </c>
      <c r="P147" s="38">
        <v>1946564451058.2019</v>
      </c>
      <c r="Q147" s="38">
        <v>2033948605529.0996</v>
      </c>
      <c r="R147" s="38">
        <v>2189675879999.9963</v>
      </c>
      <c r="S147" s="38">
        <v>1513349739999.9998</v>
      </c>
      <c r="T147" s="38">
        <v>1854135220000.0029</v>
      </c>
      <c r="U147" s="38">
        <v>2041708522852.9438</v>
      </c>
      <c r="V147" s="38">
        <v>2169994330000</v>
      </c>
      <c r="W147" s="38">
        <v>2597415940000.0005</v>
      </c>
      <c r="X147" s="38">
        <v>2883273219999.9995</v>
      </c>
      <c r="Y147" s="38">
        <v>2940267684200</v>
      </c>
      <c r="Z147" s="38">
        <v>2662496719999.9995</v>
      </c>
      <c r="AA147" s="39">
        <v>2693850910000</v>
      </c>
      <c r="AB147" s="38">
        <v>2596035510000</v>
      </c>
      <c r="AC147" s="38">
        <v>2040374235858.9934</v>
      </c>
      <c r="AD147" s="38" t="s">
        <v>409</v>
      </c>
    </row>
    <row r="148" spans="1:30" ht="15" x14ac:dyDescent="0.2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11572745870.242626</v>
      </c>
      <c r="K148" s="42">
        <v>3333014450249.1455</v>
      </c>
      <c r="L148" s="42">
        <v>4659275839465.0479</v>
      </c>
      <c r="M148" s="42">
        <v>5132402789018.0625</v>
      </c>
      <c r="N148" s="42">
        <v>5676908015932.9678</v>
      </c>
      <c r="O148" s="42">
        <v>6773131761827.9629</v>
      </c>
      <c r="P148" s="42">
        <v>61499809725.693283</v>
      </c>
      <c r="Q148" s="42">
        <v>42038459091.910446</v>
      </c>
      <c r="R148" s="42">
        <v>29445299999.999985</v>
      </c>
      <c r="S148" s="42">
        <v>15741900000.000004</v>
      </c>
      <c r="T148" s="42">
        <v>13774000000.000046</v>
      </c>
      <c r="U148" s="42">
        <v>11852900000.00001</v>
      </c>
      <c r="V148" s="42">
        <v>7092600000</v>
      </c>
      <c r="W148" s="42">
        <v>9862100000</v>
      </c>
      <c r="X148" s="42">
        <v>11355600000</v>
      </c>
      <c r="Y148" s="42">
        <v>11842400000</v>
      </c>
      <c r="Z148" s="42">
        <v>8298500000</v>
      </c>
      <c r="AA148" s="43">
        <v>9636400000</v>
      </c>
      <c r="AB148" s="42">
        <v>9812500000</v>
      </c>
      <c r="AC148" s="42">
        <v>9009100000</v>
      </c>
      <c r="AD148" s="42" t="s">
        <v>411</v>
      </c>
    </row>
    <row r="149" spans="1:30" ht="15" x14ac:dyDescent="0.2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13959907962624.086</v>
      </c>
      <c r="K149" s="38">
        <v>12002925018013.439</v>
      </c>
      <c r="L149" s="38">
        <v>13068094535571.404</v>
      </c>
      <c r="M149" s="38">
        <v>11684049835627.838</v>
      </c>
      <c r="N149" s="38">
        <v>10700975683917.35</v>
      </c>
      <c r="O149" s="38">
        <v>10058078600009.109</v>
      </c>
      <c r="P149" s="38">
        <v>11591447214945.012</v>
      </c>
      <c r="Q149" s="38">
        <v>9978071057193.9922</v>
      </c>
      <c r="R149" s="38">
        <v>9394905100000.002</v>
      </c>
      <c r="S149" s="38">
        <v>8979597999999.9961</v>
      </c>
      <c r="T149" s="38">
        <v>9342586199999.998</v>
      </c>
      <c r="U149" s="38">
        <v>9379265900000.043</v>
      </c>
      <c r="V149" s="38">
        <v>9730179707400</v>
      </c>
      <c r="W149" s="38">
        <v>9479536706000</v>
      </c>
      <c r="X149" s="38">
        <v>8366716200000</v>
      </c>
      <c r="Y149" s="38">
        <v>7791414506999.999</v>
      </c>
      <c r="Z149" s="38">
        <v>7193258239000.001</v>
      </c>
      <c r="AA149" s="39">
        <v>7890185633000</v>
      </c>
      <c r="AB149" s="38">
        <v>6814979648000.001</v>
      </c>
      <c r="AC149" s="38">
        <v>6881541600000</v>
      </c>
      <c r="AD149" s="38" t="s">
        <v>413</v>
      </c>
    </row>
    <row r="150" spans="1:30" ht="15" x14ac:dyDescent="0.2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13625821377911.045</v>
      </c>
      <c r="K150" s="42">
        <v>9185352086281.7051</v>
      </c>
      <c r="L150" s="42">
        <v>10036586472958.809</v>
      </c>
      <c r="M150" s="42">
        <v>7260145910241.7266</v>
      </c>
      <c r="N150" s="42">
        <v>6981041714215.8975</v>
      </c>
      <c r="O150" s="42">
        <v>7188123186187.8779</v>
      </c>
      <c r="P150" s="42">
        <v>14562855497983.016</v>
      </c>
      <c r="Q150" s="42">
        <v>12745994282684.818</v>
      </c>
      <c r="R150" s="42">
        <v>9443091110009.4355</v>
      </c>
      <c r="S150" s="42">
        <v>6362539660312.8447</v>
      </c>
      <c r="T150" s="42">
        <v>5662553884599.9961</v>
      </c>
      <c r="U150" s="42">
        <v>5697829051872.0234</v>
      </c>
      <c r="V150" s="42">
        <v>5645461570550.2803</v>
      </c>
      <c r="W150" s="42">
        <v>5245222922375.04</v>
      </c>
      <c r="X150" s="42">
        <v>6829206848248</v>
      </c>
      <c r="Y150" s="42">
        <v>7117604038828.3965</v>
      </c>
      <c r="Z150" s="42">
        <v>7715827645193.9717</v>
      </c>
      <c r="AA150" s="43">
        <v>8561218069651.998</v>
      </c>
      <c r="AB150" s="42">
        <v>8903389994104.998</v>
      </c>
      <c r="AC150" s="42">
        <v>8449362681767.002</v>
      </c>
      <c r="AD150" s="42" t="s">
        <v>414</v>
      </c>
    </row>
    <row r="151" spans="1:30" ht="15" x14ac:dyDescent="0.2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483702075937.23871</v>
      </c>
      <c r="K151" s="38">
        <v>477160418578.48743</v>
      </c>
      <c r="L151" s="38">
        <v>519071495210.44</v>
      </c>
      <c r="M151" s="38">
        <v>293865769176.03333</v>
      </c>
      <c r="N151" s="38">
        <v>386498139603.00189</v>
      </c>
      <c r="O151" s="38">
        <v>393609571807.52771</v>
      </c>
      <c r="P151" s="38">
        <v>406991634970.96222</v>
      </c>
      <c r="Q151" s="38">
        <v>373303467026.7226</v>
      </c>
      <c r="R151" s="38">
        <v>262378600000.00037</v>
      </c>
      <c r="S151" s="38">
        <v>200684800000.00015</v>
      </c>
      <c r="T151" s="38">
        <v>190561199999.99969</v>
      </c>
      <c r="U151" s="38">
        <v>181983700000.00082</v>
      </c>
      <c r="V151" s="38">
        <v>184903500000</v>
      </c>
      <c r="W151" s="38">
        <v>180447500000</v>
      </c>
      <c r="X151" s="38">
        <v>155778800000</v>
      </c>
      <c r="Y151" s="38">
        <v>145246400000</v>
      </c>
      <c r="Z151" s="38">
        <v>143873600000</v>
      </c>
      <c r="AA151" s="39">
        <v>127944400000</v>
      </c>
      <c r="AB151" s="38">
        <v>103395500000</v>
      </c>
      <c r="AC151" s="38">
        <v>101262700000</v>
      </c>
      <c r="AD151" s="38" t="s">
        <v>418</v>
      </c>
    </row>
    <row r="152" spans="1:30" ht="15" x14ac:dyDescent="0.2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74370271154.617233</v>
      </c>
      <c r="K152" s="42">
        <v>158760276664.07028</v>
      </c>
      <c r="L152" s="42">
        <v>70341414778.046188</v>
      </c>
      <c r="M152" s="42">
        <v>110497264310.36604</v>
      </c>
      <c r="N152" s="42">
        <v>48477571591.74202</v>
      </c>
      <c r="O152" s="42">
        <v>67856143127.368195</v>
      </c>
      <c r="P152" s="42">
        <v>32856646361.273205</v>
      </c>
      <c r="Q152" s="42">
        <v>34660326070.430763</v>
      </c>
      <c r="R152" s="42">
        <v>35128000000</v>
      </c>
      <c r="S152" s="42">
        <v>23898599999.999985</v>
      </c>
      <c r="T152" s="42">
        <v>27976000000.000015</v>
      </c>
      <c r="U152" s="42">
        <v>32762612800.000122</v>
      </c>
      <c r="V152" s="42">
        <v>33959644299.999996</v>
      </c>
      <c r="W152" s="42">
        <v>30823299999.999996</v>
      </c>
      <c r="X152" s="42">
        <v>22080500000</v>
      </c>
      <c r="Y152" s="42">
        <v>21116100000</v>
      </c>
      <c r="Z152" s="42">
        <v>22946200000</v>
      </c>
      <c r="AA152" s="43">
        <v>20590900000</v>
      </c>
      <c r="AB152" s="42">
        <v>15526499999.999998</v>
      </c>
      <c r="AC152" s="42">
        <v>16032800000.000002</v>
      </c>
      <c r="AD152" s="42" t="s">
        <v>420</v>
      </c>
    </row>
    <row r="153" spans="1:30" ht="15" x14ac:dyDescent="0.2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10046329871519.609</v>
      </c>
      <c r="K153" s="38">
        <v>9488500609679.1133</v>
      </c>
      <c r="L153" s="38">
        <v>10569686519481.465</v>
      </c>
      <c r="M153" s="38">
        <v>8034029096711.8164</v>
      </c>
      <c r="N153" s="38">
        <v>7901354403888.2881</v>
      </c>
      <c r="O153" s="38">
        <v>7727734892483.4346</v>
      </c>
      <c r="P153" s="38">
        <v>6936316512240.1035</v>
      </c>
      <c r="Q153" s="38">
        <v>6191013910023.7041</v>
      </c>
      <c r="R153" s="38">
        <v>5451458499999.9961</v>
      </c>
      <c r="S153" s="38">
        <v>4189443800000.0034</v>
      </c>
      <c r="T153" s="38">
        <v>4367721699999.9961</v>
      </c>
      <c r="U153" s="38">
        <v>4130308300000.0166</v>
      </c>
      <c r="V153" s="38">
        <v>3843243200000</v>
      </c>
      <c r="W153" s="38">
        <v>3942191200000</v>
      </c>
      <c r="X153" s="38">
        <v>3740490700000</v>
      </c>
      <c r="Y153" s="38">
        <v>3578216400000</v>
      </c>
      <c r="Z153" s="38">
        <v>3587937000000.001</v>
      </c>
      <c r="AA153" s="39">
        <v>4120948099999.9995</v>
      </c>
      <c r="AB153" s="38">
        <v>3747037200000</v>
      </c>
      <c r="AC153" s="38">
        <v>3381247000000</v>
      </c>
      <c r="AD153" s="38" t="s">
        <v>422</v>
      </c>
    </row>
    <row r="154" spans="1:30" ht="15" x14ac:dyDescent="0.2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141367369.2300522</v>
      </c>
      <c r="K154" s="42">
        <v>439336647.58724195</v>
      </c>
      <c r="L154" s="42">
        <v>231034035.28707442</v>
      </c>
      <c r="M154" s="42">
        <v>483795216.23416692</v>
      </c>
      <c r="N154" s="42">
        <v>329672042.3209492</v>
      </c>
      <c r="O154" s="42">
        <v>837263746.42885923</v>
      </c>
      <c r="P154" s="42">
        <v>88508506.146117061</v>
      </c>
      <c r="Q154" s="42">
        <v>98145036.007277995</v>
      </c>
      <c r="R154" s="42">
        <v>102600000.00000003</v>
      </c>
      <c r="S154" s="42">
        <v>86599999.999999985</v>
      </c>
      <c r="T154" s="42">
        <v>148899999.99999985</v>
      </c>
      <c r="U154" s="42">
        <v>166300000.00000066</v>
      </c>
      <c r="V154" s="42">
        <v>149900000</v>
      </c>
      <c r="W154" s="42">
        <v>172100000</v>
      </c>
      <c r="X154" s="42">
        <v>132400000.00000001</v>
      </c>
      <c r="Y154" s="42">
        <v>215499999.99999997</v>
      </c>
      <c r="Z154" s="42">
        <v>646000000</v>
      </c>
      <c r="AA154" s="43">
        <v>760000000</v>
      </c>
      <c r="AB154" s="42">
        <v>775100000</v>
      </c>
      <c r="AC154" s="42">
        <v>703400000</v>
      </c>
      <c r="AD154" s="42" t="s">
        <v>424</v>
      </c>
    </row>
    <row r="155" spans="1:30" ht="15" x14ac:dyDescent="0.2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8575458939454.084</v>
      </c>
      <c r="K155" s="38">
        <v>9111085884487.9375</v>
      </c>
      <c r="L155" s="38">
        <v>9875092051812.9238</v>
      </c>
      <c r="M155" s="38">
        <v>5930040381258.2607</v>
      </c>
      <c r="N155" s="38">
        <v>5071038644015.6572</v>
      </c>
      <c r="O155" s="38">
        <v>5071026100593.9922</v>
      </c>
      <c r="P155" s="38">
        <v>4952904182231.5342</v>
      </c>
      <c r="Q155" s="38">
        <v>5213330546142.1611</v>
      </c>
      <c r="R155" s="38">
        <v>5418142951000.002</v>
      </c>
      <c r="S155" s="38">
        <v>4791684104000.002</v>
      </c>
      <c r="T155" s="38">
        <v>4654151540000.001</v>
      </c>
      <c r="U155" s="38">
        <v>4430132206000.0137</v>
      </c>
      <c r="V155" s="38">
        <v>4609229060600</v>
      </c>
      <c r="W155" s="38">
        <v>5353686498000</v>
      </c>
      <c r="X155" s="38">
        <v>5124756574000</v>
      </c>
      <c r="Y155" s="38">
        <v>5107569323000.001</v>
      </c>
      <c r="Z155" s="38">
        <v>5330783085000</v>
      </c>
      <c r="AA155" s="39">
        <v>5469649554999.999</v>
      </c>
      <c r="AB155" s="38">
        <v>5493633787000</v>
      </c>
      <c r="AC155" s="38">
        <v>3975708600000</v>
      </c>
      <c r="AD155" s="38" t="s">
        <v>427</v>
      </c>
    </row>
    <row r="156" spans="1:30" ht="15" x14ac:dyDescent="0.2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1108559131591.2668</v>
      </c>
      <c r="K156" s="42">
        <v>996519946337.84021</v>
      </c>
      <c r="L156" s="42">
        <v>1036743064377.7916</v>
      </c>
      <c r="M156" s="42">
        <v>787500175979.08801</v>
      </c>
      <c r="N156" s="42">
        <v>817073648327.70764</v>
      </c>
      <c r="O156" s="42">
        <v>773624512101.96997</v>
      </c>
      <c r="P156" s="42">
        <v>737784721851.3573</v>
      </c>
      <c r="Q156" s="42">
        <v>641247738525.30908</v>
      </c>
      <c r="R156" s="42">
        <v>515502899999.99951</v>
      </c>
      <c r="S156" s="42">
        <v>402263427999.99957</v>
      </c>
      <c r="T156" s="42">
        <v>346242209900.00024</v>
      </c>
      <c r="U156" s="42">
        <v>328573022300.00165</v>
      </c>
      <c r="V156" s="42">
        <v>324326597499.99994</v>
      </c>
      <c r="W156" s="42">
        <v>317604609000</v>
      </c>
      <c r="X156" s="42">
        <v>274900253000</v>
      </c>
      <c r="Y156" s="42">
        <v>293029344999.99994</v>
      </c>
      <c r="Z156" s="42">
        <v>294912118000</v>
      </c>
      <c r="AA156" s="43">
        <v>281004877000</v>
      </c>
      <c r="AB156" s="42">
        <v>255343495000.00003</v>
      </c>
      <c r="AC156" s="42">
        <v>256708100000</v>
      </c>
      <c r="AD156" s="42" t="s">
        <v>431</v>
      </c>
    </row>
    <row r="157" spans="1:30" ht="15" x14ac:dyDescent="0.2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6372774140463.4111</v>
      </c>
      <c r="K157" s="38">
        <v>4829906952850.3857</v>
      </c>
      <c r="L157" s="38">
        <v>2579368473980.251</v>
      </c>
      <c r="M157" s="38">
        <v>2172676114453.4221</v>
      </c>
      <c r="N157" s="38">
        <v>1300833434945.4534</v>
      </c>
      <c r="O157" s="38">
        <v>1241156148094.033</v>
      </c>
      <c r="P157" s="38">
        <v>1250356081798.6248</v>
      </c>
      <c r="Q157" s="38">
        <v>919777245075.15002</v>
      </c>
      <c r="R157" s="38">
        <v>853267500000.00012</v>
      </c>
      <c r="S157" s="38">
        <v>633969825000.00024</v>
      </c>
      <c r="T157" s="38">
        <v>607649746200.00024</v>
      </c>
      <c r="U157" s="38">
        <v>478751946300.00214</v>
      </c>
      <c r="V157" s="38">
        <v>279963705100</v>
      </c>
      <c r="W157" s="38">
        <v>320796023000</v>
      </c>
      <c r="X157" s="38">
        <v>416503804000</v>
      </c>
      <c r="Y157" s="38">
        <v>477588495999.99994</v>
      </c>
      <c r="Z157" s="38">
        <v>529096941000.00012</v>
      </c>
      <c r="AA157" s="39">
        <v>504093936000.00006</v>
      </c>
      <c r="AB157" s="38">
        <v>450752996000</v>
      </c>
      <c r="AC157" s="38">
        <v>471589289618.66693</v>
      </c>
      <c r="AD157" s="38" t="s">
        <v>433</v>
      </c>
    </row>
    <row r="158" spans="1:30" ht="15" x14ac:dyDescent="0.2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334166.48915631033</v>
      </c>
      <c r="K158" s="42">
        <v>107967325.6777554</v>
      </c>
      <c r="L158" s="42">
        <v>87064965.197216004</v>
      </c>
      <c r="M158" s="42">
        <v>103406426.47204575</v>
      </c>
      <c r="N158" s="42">
        <v>215881027.73401022</v>
      </c>
      <c r="O158" s="42">
        <v>326077109.81783575</v>
      </c>
      <c r="P158" s="42">
        <v>14300000</v>
      </c>
      <c r="Q158" s="42">
        <v>15700000.000000058</v>
      </c>
      <c r="R158" s="42">
        <v>27599999.99999997</v>
      </c>
      <c r="S158" s="42"/>
      <c r="T158" s="42"/>
      <c r="U158" s="42"/>
      <c r="V158" s="42">
        <v>44400000</v>
      </c>
      <c r="W158" s="42">
        <v>1055600000</v>
      </c>
      <c r="X158" s="42">
        <v>886000000</v>
      </c>
      <c r="Y158" s="42">
        <v>719500000</v>
      </c>
      <c r="Z158" s="42">
        <v>106100000.00000001</v>
      </c>
      <c r="AA158" s="43">
        <v>31900000</v>
      </c>
      <c r="AB158" s="42">
        <v>27000000</v>
      </c>
      <c r="AC158" s="42">
        <v>33400000.000000007</v>
      </c>
      <c r="AD158" s="42" t="s">
        <v>435</v>
      </c>
    </row>
    <row r="159" spans="1:30" ht="15" x14ac:dyDescent="0.2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10028483565831.617</v>
      </c>
      <c r="K159" s="38">
        <v>5323220979606.2354</v>
      </c>
      <c r="L159" s="38">
        <v>5182611982935.5459</v>
      </c>
      <c r="M159" s="38">
        <v>5008399533119.8213</v>
      </c>
      <c r="N159" s="38">
        <v>5127224934662.4639</v>
      </c>
      <c r="O159" s="38">
        <v>4838871571892.9795</v>
      </c>
      <c r="P159" s="38">
        <v>215839488715.20428</v>
      </c>
      <c r="Q159" s="38">
        <v>220330846964.40573</v>
      </c>
      <c r="R159" s="38">
        <v>4665799999.9999971</v>
      </c>
      <c r="S159" s="38">
        <v>2813500000.0000024</v>
      </c>
      <c r="T159" s="38">
        <v>3057000000.0000005</v>
      </c>
      <c r="U159" s="38">
        <v>2764500000.0000095</v>
      </c>
      <c r="V159" s="38">
        <v>303704080000</v>
      </c>
      <c r="W159" s="38">
        <v>319601820000</v>
      </c>
      <c r="X159" s="38">
        <v>183609400000</v>
      </c>
      <c r="Y159" s="38">
        <v>220367600000</v>
      </c>
      <c r="Z159" s="38">
        <v>340137600000</v>
      </c>
      <c r="AA159" s="39">
        <v>460107644252.12097</v>
      </c>
      <c r="AB159" s="38">
        <v>443975700000</v>
      </c>
      <c r="AC159" s="38">
        <v>445395898191.09302</v>
      </c>
      <c r="AD159" s="38" t="s">
        <v>437</v>
      </c>
    </row>
    <row r="160" spans="1:30" ht="15" x14ac:dyDescent="0.2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6121188004016.5088</v>
      </c>
      <c r="K160" s="42">
        <v>580467047318.57239</v>
      </c>
      <c r="L160" s="42">
        <v>659125912412.99426</v>
      </c>
      <c r="M160" s="42">
        <v>1329484978098.4785</v>
      </c>
      <c r="N160" s="42">
        <v>1725931783911.2917</v>
      </c>
      <c r="O160" s="42">
        <v>1582881522825.6045</v>
      </c>
      <c r="P160" s="42">
        <v>1782771599999.9995</v>
      </c>
      <c r="Q160" s="42">
        <v>2813758900000.0112</v>
      </c>
      <c r="R160" s="42">
        <v>3540106400000.0015</v>
      </c>
      <c r="S160" s="42">
        <v>2653817399999.999</v>
      </c>
      <c r="T160" s="42">
        <v>2791141700000.002</v>
      </c>
      <c r="U160" s="42">
        <v>2857623000000.0151</v>
      </c>
      <c r="V160" s="42">
        <v>2966572200000</v>
      </c>
      <c r="W160" s="42">
        <v>2713833400000</v>
      </c>
      <c r="X160" s="42">
        <v>2697855200000</v>
      </c>
      <c r="Y160" s="42">
        <v>2600753800000</v>
      </c>
      <c r="Z160" s="42">
        <v>2752012500000</v>
      </c>
      <c r="AA160" s="43">
        <v>2820834800000</v>
      </c>
      <c r="AB160" s="42">
        <v>2719342100000</v>
      </c>
      <c r="AC160" s="42">
        <v>2477876200000</v>
      </c>
      <c r="AD160" s="42" t="s">
        <v>439</v>
      </c>
    </row>
    <row r="161" spans="1:30" ht="15" x14ac:dyDescent="0.2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977000000000</v>
      </c>
      <c r="K161" s="38">
        <v>1717000000000</v>
      </c>
      <c r="L161" s="38">
        <v>1844000000000</v>
      </c>
      <c r="M161" s="38">
        <v>1731000000000</v>
      </c>
      <c r="N161" s="38">
        <v>1559000000000</v>
      </c>
      <c r="O161" s="38">
        <v>1550000000000</v>
      </c>
      <c r="P161" s="38">
        <v>1107000000000</v>
      </c>
      <c r="Q161" s="38">
        <v>1087000000000</v>
      </c>
      <c r="R161" s="38">
        <v>1156000000000</v>
      </c>
      <c r="S161" s="38">
        <v>1236000000000</v>
      </c>
      <c r="T161" s="38">
        <v>1292000000000</v>
      </c>
      <c r="U161" s="38">
        <v>1341000000000</v>
      </c>
      <c r="V161" s="38">
        <v>1315000000000</v>
      </c>
      <c r="W161" s="38">
        <v>2787000000000</v>
      </c>
      <c r="X161" s="38">
        <v>2976000000000</v>
      </c>
      <c r="Y161" s="38">
        <v>3076000000000</v>
      </c>
      <c r="Z161" s="38">
        <v>3116000000000</v>
      </c>
      <c r="AA161" s="39">
        <v>3237000000000</v>
      </c>
      <c r="AB161" s="38">
        <v>3224000000000</v>
      </c>
      <c r="AC161" s="38">
        <v>3224000000000</v>
      </c>
      <c r="AD161" s="38" t="s">
        <v>441</v>
      </c>
    </row>
    <row r="162" spans="1:30" ht="15" x14ac:dyDescent="0.2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39641000000000</v>
      </c>
      <c r="K162" s="42">
        <v>44694000000000</v>
      </c>
      <c r="L162" s="42">
        <v>27437000000000</v>
      </c>
      <c r="M162" s="42">
        <v>26680000000000</v>
      </c>
      <c r="N162" s="42">
        <v>26939000000000</v>
      </c>
      <c r="O162" s="42">
        <v>29671000000000</v>
      </c>
      <c r="P162" s="42">
        <v>27311000000000</v>
      </c>
      <c r="Q162" s="42">
        <v>27817000000000</v>
      </c>
      <c r="R162" s="42">
        <v>24662000000000</v>
      </c>
      <c r="S162" s="42">
        <v>22666000000000</v>
      </c>
      <c r="T162" s="42">
        <v>25807000000000</v>
      </c>
      <c r="U162" s="42">
        <v>28507000000000</v>
      </c>
      <c r="V162" s="42">
        <v>27877000000000</v>
      </c>
      <c r="W162" s="42">
        <v>27486000000000</v>
      </c>
      <c r="X162" s="42">
        <v>24505000000000</v>
      </c>
      <c r="Y162" s="42">
        <v>23107000000000</v>
      </c>
      <c r="Z162" s="42">
        <v>24783000000000</v>
      </c>
      <c r="AA162" s="43">
        <v>25859000000000</v>
      </c>
      <c r="AB162" s="42">
        <v>25991000000000</v>
      </c>
      <c r="AC162" s="42">
        <v>25991000000000</v>
      </c>
      <c r="AD162" s="42" t="s">
        <v>442</v>
      </c>
    </row>
    <row r="163" spans="1:30" ht="15" x14ac:dyDescent="0.2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13310000000000</v>
      </c>
      <c r="K163" s="38">
        <v>12194000000000</v>
      </c>
      <c r="L163" s="38">
        <v>12050000000000</v>
      </c>
      <c r="M163" s="38">
        <v>11140000000000</v>
      </c>
      <c r="N163" s="38">
        <v>11286000000000</v>
      </c>
      <c r="O163" s="38">
        <v>11227000000000</v>
      </c>
      <c r="P163" s="38">
        <v>10939000000000</v>
      </c>
      <c r="Q163" s="38">
        <v>11296000000000</v>
      </c>
      <c r="R163" s="38">
        <v>10487000000000</v>
      </c>
      <c r="S163" s="38">
        <v>9429000000000</v>
      </c>
      <c r="T163" s="38">
        <v>12509000000000</v>
      </c>
      <c r="U163" s="38">
        <v>10884000000000</v>
      </c>
      <c r="V163" s="38">
        <v>10310000000000</v>
      </c>
      <c r="W163" s="38">
        <v>10833000000000</v>
      </c>
      <c r="X163" s="38">
        <v>11001000000000</v>
      </c>
      <c r="Y163" s="38">
        <v>11804000000000</v>
      </c>
      <c r="Z163" s="38">
        <v>11476000000000</v>
      </c>
      <c r="AA163" s="39">
        <v>10663000000000</v>
      </c>
      <c r="AB163" s="38">
        <v>10411000000000</v>
      </c>
      <c r="AC163" s="38">
        <v>9806000000000</v>
      </c>
      <c r="AD163" s="38" t="s">
        <v>446</v>
      </c>
    </row>
    <row r="164" spans="1:30" ht="15" x14ac:dyDescent="0.2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48482564592000</v>
      </c>
      <c r="K164" s="42">
        <v>41124659648000</v>
      </c>
      <c r="L164" s="42">
        <v>54085098424000</v>
      </c>
      <c r="M164" s="42">
        <v>58836931880000</v>
      </c>
      <c r="N164" s="42">
        <v>57651616080000</v>
      </c>
      <c r="O164" s="42">
        <v>53564934688000</v>
      </c>
      <c r="P164" s="42">
        <v>47507275464000</v>
      </c>
      <c r="Q164" s="42">
        <v>47522979752000</v>
      </c>
      <c r="R164" s="42">
        <v>53987311840000</v>
      </c>
      <c r="S164" s="42">
        <v>53148549664000</v>
      </c>
      <c r="T164" s="42">
        <v>54705816144000</v>
      </c>
      <c r="U164" s="42">
        <v>53772889648000</v>
      </c>
      <c r="V164" s="42">
        <v>53988638576000</v>
      </c>
      <c r="W164" s="42">
        <v>56373102328000</v>
      </c>
      <c r="X164" s="42">
        <v>53053293736000</v>
      </c>
      <c r="Y164" s="42">
        <v>51372370128000</v>
      </c>
      <c r="Z164" s="42">
        <v>38837295680000</v>
      </c>
      <c r="AA164" s="43">
        <v>43329366024000</v>
      </c>
      <c r="AB164" s="42">
        <v>34220034623999.996</v>
      </c>
      <c r="AC164" s="42">
        <v>29566233383999.996</v>
      </c>
      <c r="AD164" s="42" t="s">
        <v>449</v>
      </c>
    </row>
    <row r="165" spans="1:30" ht="15" x14ac:dyDescent="0.2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833244000000</v>
      </c>
      <c r="K165" s="38">
        <v>1098894000000</v>
      </c>
      <c r="L165" s="38">
        <v>1433682000000</v>
      </c>
      <c r="M165" s="38">
        <v>1502268000000</v>
      </c>
      <c r="N165" s="38">
        <v>1599144000000</v>
      </c>
      <c r="O165" s="38">
        <v>1437546000000</v>
      </c>
      <c r="P165" s="38">
        <v>1225026000000</v>
      </c>
      <c r="Q165" s="38">
        <v>1679598000000</v>
      </c>
      <c r="R165" s="38">
        <v>2021148000000</v>
      </c>
      <c r="S165" s="38">
        <v>370806000000</v>
      </c>
      <c r="T165" s="38">
        <v>354108000000</v>
      </c>
      <c r="U165" s="38">
        <v>954270000000</v>
      </c>
      <c r="V165" s="38">
        <v>1082748000000</v>
      </c>
      <c r="W165" s="38">
        <v>839316000000</v>
      </c>
      <c r="X165" s="38">
        <v>1748046000000</v>
      </c>
      <c r="Y165" s="38">
        <v>1479912000000</v>
      </c>
      <c r="Z165" s="38">
        <v>893412000000</v>
      </c>
      <c r="AA165" s="39">
        <v>367770000000</v>
      </c>
      <c r="AB165" s="38">
        <v>463542000000</v>
      </c>
      <c r="AC165" s="38">
        <v>590364000000</v>
      </c>
      <c r="AD165" s="38" t="s">
        <v>450</v>
      </c>
    </row>
    <row r="166" spans="1:30" ht="15" x14ac:dyDescent="0.2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269520026294685.78</v>
      </c>
      <c r="K166" s="42">
        <v>279460665608872.72</v>
      </c>
      <c r="L166" s="42">
        <v>241353534444327.84</v>
      </c>
      <c r="M166" s="42">
        <v>284052310117458.38</v>
      </c>
      <c r="N166" s="42">
        <v>288673396905576.56</v>
      </c>
      <c r="O166" s="42">
        <v>269562701824427.97</v>
      </c>
      <c r="P166" s="42">
        <v>236761525882900.31</v>
      </c>
      <c r="Q166" s="42">
        <v>236665069982900.22</v>
      </c>
      <c r="R166" s="42">
        <v>248832298046759.66</v>
      </c>
      <c r="S166" s="42">
        <v>234193433546760.03</v>
      </c>
      <c r="T166" s="42">
        <v>215025661108519.41</v>
      </c>
      <c r="U166" s="42">
        <v>213575920608520.47</v>
      </c>
      <c r="V166" s="42">
        <v>212260377914999.97</v>
      </c>
      <c r="W166" s="42">
        <v>248694083349999.97</v>
      </c>
      <c r="X166" s="42">
        <v>255931283000000</v>
      </c>
      <c r="Y166" s="42">
        <v>259339886529999.97</v>
      </c>
      <c r="Z166" s="42">
        <v>230630222678000.03</v>
      </c>
      <c r="AA166" s="43">
        <v>227766085274728.69</v>
      </c>
      <c r="AB166" s="42">
        <v>232537076171999.97</v>
      </c>
      <c r="AC166" s="42">
        <v>232422779121227.5</v>
      </c>
      <c r="AD166" s="42" t="s">
        <v>451</v>
      </c>
    </row>
    <row r="167" spans="1:30" ht="15" x14ac:dyDescent="0.2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>
        <v>2224650000000</v>
      </c>
      <c r="L167" s="38">
        <v>863250000000</v>
      </c>
      <c r="M167" s="38">
        <v>105150000000</v>
      </c>
      <c r="N167" s="38"/>
      <c r="O167" s="38"/>
      <c r="P167" s="38"/>
      <c r="Q167" s="38"/>
      <c r="R167" s="38">
        <v>2249550000000</v>
      </c>
      <c r="S167" s="38"/>
      <c r="T167" s="38"/>
      <c r="U167" s="38"/>
      <c r="V167" s="38"/>
      <c r="W167" s="38"/>
      <c r="X167" s="38"/>
      <c r="Y167" s="38"/>
      <c r="Z167" s="38"/>
      <c r="AA167" s="39"/>
      <c r="AB167" s="38"/>
      <c r="AC167" s="38"/>
      <c r="AD167" s="38" t="s">
        <v>452</v>
      </c>
    </row>
    <row r="168" spans="1:30" ht="15" x14ac:dyDescent="0.2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>
        <v>646505264624</v>
      </c>
      <c r="V168" s="42">
        <v>70325640000</v>
      </c>
      <c r="W168" s="42">
        <v>76050589999.652161</v>
      </c>
      <c r="X168" s="42">
        <v>58976069999.87674</v>
      </c>
      <c r="Y168" s="42">
        <v>95951790000.250397</v>
      </c>
      <c r="Z168" s="42">
        <v>89047984179.855606</v>
      </c>
      <c r="AA168" s="43">
        <v>90551900999.634903</v>
      </c>
      <c r="AB168" s="42">
        <v>95356426799.851089</v>
      </c>
      <c r="AC168" s="42">
        <v>110196776252.33713</v>
      </c>
      <c r="AD168" s="42" t="s">
        <v>455</v>
      </c>
    </row>
    <row r="169" spans="1:30" ht="15" x14ac:dyDescent="0.2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54502225920000</v>
      </c>
      <c r="K169" s="38">
        <v>54314301439999.992</v>
      </c>
      <c r="L169" s="38">
        <v>54887652639999.992</v>
      </c>
      <c r="M169" s="38">
        <v>56959935680000</v>
      </c>
      <c r="N169" s="38">
        <v>57864972000000</v>
      </c>
      <c r="O169" s="38">
        <v>57906397920000</v>
      </c>
      <c r="P169" s="38">
        <v>58051706080000</v>
      </c>
      <c r="Q169" s="38">
        <v>53831113120000</v>
      </c>
      <c r="R169" s="38">
        <v>48432227520000</v>
      </c>
      <c r="S169" s="38">
        <v>56861359018198.789</v>
      </c>
      <c r="T169" s="38">
        <v>53301651180360.43</v>
      </c>
      <c r="U169" s="38">
        <v>60139046346353.398</v>
      </c>
      <c r="V169" s="38">
        <v>56548176256868.828</v>
      </c>
      <c r="W169" s="38">
        <v>54111752787417.648</v>
      </c>
      <c r="X169" s="38">
        <v>53685290016349.008</v>
      </c>
      <c r="Y169" s="38">
        <v>45469620706134.477</v>
      </c>
      <c r="Z169" s="38">
        <v>53532455244689.93</v>
      </c>
      <c r="AA169" s="39">
        <v>54835389518593.602</v>
      </c>
      <c r="AB169" s="38">
        <v>55187131148749.586</v>
      </c>
      <c r="AC169" s="38">
        <v>51647383150094.086</v>
      </c>
      <c r="AD169" s="38" t="s">
        <v>457</v>
      </c>
    </row>
    <row r="170" spans="1:30" ht="15" x14ac:dyDescent="0.2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>
        <v>3535941181.4107313</v>
      </c>
      <c r="K170" s="42">
        <v>3616240791.4927797</v>
      </c>
      <c r="L170" s="42">
        <v>3640535943.0765166</v>
      </c>
      <c r="M170" s="42">
        <v>3715282169.560966</v>
      </c>
      <c r="N170" s="42">
        <v>3611520941.3544102</v>
      </c>
      <c r="O170" s="42">
        <v>3731552400.7161856</v>
      </c>
      <c r="P170" s="42">
        <v>3817879819.5169554</v>
      </c>
      <c r="Q170" s="42">
        <v>3782759864.2788887</v>
      </c>
      <c r="R170" s="42">
        <v>3732592458.227849</v>
      </c>
      <c r="S170" s="42">
        <v>3465909000</v>
      </c>
      <c r="T170" s="42">
        <v>16191861000</v>
      </c>
      <c r="U170" s="42"/>
      <c r="V170" s="42"/>
      <c r="W170" s="42">
        <v>29479181760</v>
      </c>
      <c r="X170" s="42">
        <v>36107993527.199997</v>
      </c>
      <c r="Y170" s="42">
        <v>32675112630.614132</v>
      </c>
      <c r="Z170" s="42"/>
      <c r="AA170" s="43">
        <v>14599095864.141788</v>
      </c>
      <c r="AB170" s="42"/>
      <c r="AC170" s="42"/>
      <c r="AD170" s="42" t="s">
        <v>458</v>
      </c>
    </row>
    <row r="171" spans="1:30" ht="15" x14ac:dyDescent="0.2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9163476000</v>
      </c>
      <c r="K171" s="38">
        <v>234210564000</v>
      </c>
      <c r="L171" s="38">
        <v>13400352000</v>
      </c>
      <c r="M171" s="38">
        <v>22743504000</v>
      </c>
      <c r="N171" s="38">
        <v>21937860000</v>
      </c>
      <c r="O171" s="38">
        <v>897046920000</v>
      </c>
      <c r="P171" s="38">
        <v>453467448000</v>
      </c>
      <c r="Q171" s="38">
        <v>364840812000</v>
      </c>
      <c r="R171" s="38">
        <v>697629744000</v>
      </c>
      <c r="S171" s="38">
        <v>138153734946.88501</v>
      </c>
      <c r="T171" s="38">
        <v>200632899484.67239</v>
      </c>
      <c r="U171" s="38">
        <v>18182963860.325237</v>
      </c>
      <c r="V171" s="38">
        <v>18816806923.291527</v>
      </c>
      <c r="W171" s="38">
        <v>19767367096.825718</v>
      </c>
      <c r="X171" s="38">
        <v>20092812403.197525</v>
      </c>
      <c r="Y171" s="38">
        <v>88549081082.763458</v>
      </c>
      <c r="Z171" s="38">
        <v>130461325300.76289</v>
      </c>
      <c r="AA171" s="39">
        <v>49155450736.392456</v>
      </c>
      <c r="AB171" s="38">
        <v>68113640776.075035</v>
      </c>
      <c r="AC171" s="38">
        <v>58073628442.946564</v>
      </c>
      <c r="AD171" s="38" t="s">
        <v>459</v>
      </c>
    </row>
    <row r="172" spans="1:30" ht="15" x14ac:dyDescent="0.2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>
        <v>4998000000.000001</v>
      </c>
      <c r="W172" s="42"/>
      <c r="X172" s="42"/>
      <c r="Y172" s="42">
        <v>1739288125.7604992</v>
      </c>
      <c r="Z172" s="42"/>
      <c r="AA172" s="43"/>
      <c r="AB172" s="42"/>
      <c r="AC172" s="42"/>
      <c r="AD172" s="42" t="s">
        <v>460</v>
      </c>
    </row>
    <row r="173" spans="1:30" ht="15" x14ac:dyDescent="0.2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>
        <v>17816625000</v>
      </c>
      <c r="V173" s="38">
        <v>14557320419.823412</v>
      </c>
      <c r="W173" s="38">
        <v>14607855007.690117</v>
      </c>
      <c r="X173" s="38">
        <v>22972929750</v>
      </c>
      <c r="Y173" s="38">
        <v>25403625000</v>
      </c>
      <c r="Z173" s="38">
        <v>25528760668.75</v>
      </c>
      <c r="AA173" s="39">
        <v>18164008668.75</v>
      </c>
      <c r="AB173" s="38">
        <v>23802645250</v>
      </c>
      <c r="AC173" s="38">
        <v>29760230250</v>
      </c>
      <c r="AD173" s="38" t="s">
        <v>461</v>
      </c>
    </row>
    <row r="174" spans="1:30" ht="15" x14ac:dyDescent="0.2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8011184832000</v>
      </c>
      <c r="K174" s="42">
        <v>10917658584000</v>
      </c>
      <c r="L174" s="42">
        <v>4368553392000</v>
      </c>
      <c r="M174" s="42">
        <v>8189875512000</v>
      </c>
      <c r="N174" s="42">
        <v>6271156080000</v>
      </c>
      <c r="O174" s="42">
        <v>6593344128000</v>
      </c>
      <c r="P174" s="42">
        <v>3920646240000</v>
      </c>
      <c r="Q174" s="42">
        <v>3747940896000</v>
      </c>
      <c r="R174" s="42">
        <v>3899085120000</v>
      </c>
      <c r="S174" s="42">
        <v>2601199276.1904759</v>
      </c>
      <c r="T174" s="42">
        <v>2902132476.1904764</v>
      </c>
      <c r="U174" s="42">
        <v>5388128374.7365074</v>
      </c>
      <c r="V174" s="42">
        <v>31051084752.25098</v>
      </c>
      <c r="W174" s="42">
        <v>19109501320</v>
      </c>
      <c r="X174" s="42">
        <v>17056167157.717318</v>
      </c>
      <c r="Y174" s="42">
        <v>26063289306.915958</v>
      </c>
      <c r="Z174" s="42">
        <v>9251715200.0002098</v>
      </c>
      <c r="AA174" s="43">
        <v>7905241710.028842</v>
      </c>
      <c r="AB174" s="42">
        <v>10222304000.038994</v>
      </c>
      <c r="AC174" s="42">
        <v>38119989804.567482</v>
      </c>
      <c r="AD174" s="42" t="s">
        <v>462</v>
      </c>
    </row>
    <row r="175" spans="1:30" ht="15" x14ac:dyDescent="0.2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55465985425980.977</v>
      </c>
      <c r="K175" s="38">
        <v>53870754245122.898</v>
      </c>
      <c r="L175" s="38">
        <v>59556073056867.383</v>
      </c>
      <c r="M175" s="38">
        <v>59992019050176.141</v>
      </c>
      <c r="N175" s="38">
        <v>60594576145796.742</v>
      </c>
      <c r="O175" s="38">
        <v>61992557141708.594</v>
      </c>
      <c r="P175" s="38">
        <v>63586926354889.273</v>
      </c>
      <c r="Q175" s="38">
        <v>66416089672295.125</v>
      </c>
      <c r="R175" s="38">
        <v>67685081610848.219</v>
      </c>
      <c r="S175" s="38">
        <v>68134056708008.531</v>
      </c>
      <c r="T175" s="38">
        <v>75021491890220.656</v>
      </c>
      <c r="U175" s="38">
        <v>45443648220317.281</v>
      </c>
      <c r="V175" s="38">
        <v>42709929411577.875</v>
      </c>
      <c r="W175" s="38">
        <v>47807426107191.531</v>
      </c>
      <c r="X175" s="38">
        <v>48316101230017.195</v>
      </c>
      <c r="Y175" s="38">
        <v>49615115308374.563</v>
      </c>
      <c r="Z175" s="38">
        <v>51355216624682.609</v>
      </c>
      <c r="AA175" s="39">
        <v>51565518102520.359</v>
      </c>
      <c r="AB175" s="38">
        <v>49373327611121.266</v>
      </c>
      <c r="AC175" s="38">
        <v>46461651955862.617</v>
      </c>
      <c r="AD175" s="38" t="s">
        <v>463</v>
      </c>
    </row>
    <row r="176" spans="1:30" ht="15" x14ac:dyDescent="0.2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1854410883901.9348</v>
      </c>
      <c r="K176" s="42">
        <v>1854410883901.9348</v>
      </c>
      <c r="L176" s="42">
        <v>1854410883901.9348</v>
      </c>
      <c r="M176" s="42">
        <v>1854410883901.9348</v>
      </c>
      <c r="N176" s="42">
        <v>1854410883901.9348</v>
      </c>
      <c r="O176" s="42">
        <v>1854410883901.9348</v>
      </c>
      <c r="P176" s="42">
        <v>1854410883901.9348</v>
      </c>
      <c r="Q176" s="42">
        <v>1854410883901.9348</v>
      </c>
      <c r="R176" s="42">
        <v>1854410883901.9348</v>
      </c>
      <c r="S176" s="42">
        <v>2174627597020.7773</v>
      </c>
      <c r="T176" s="42">
        <v>1425271721351.6931</v>
      </c>
      <c r="U176" s="42">
        <v>630905761.89073205</v>
      </c>
      <c r="V176" s="42">
        <v>3528103521918.6309</v>
      </c>
      <c r="W176" s="42">
        <v>3804019681049.0503</v>
      </c>
      <c r="X176" s="42">
        <v>4285458644200.3853</v>
      </c>
      <c r="Y176" s="42">
        <v>3794803465639.1797</v>
      </c>
      <c r="Z176" s="42">
        <v>3574565739942.8105</v>
      </c>
      <c r="AA176" s="43">
        <v>3011305490518.584</v>
      </c>
      <c r="AB176" s="42">
        <v>4421870379249.5664</v>
      </c>
      <c r="AC176" s="42">
        <v>5498196162792.0488</v>
      </c>
      <c r="AD176" s="42" t="s">
        <v>464</v>
      </c>
    </row>
    <row r="177" spans="1:30" ht="15" x14ac:dyDescent="0.2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18881439436974.555</v>
      </c>
      <c r="K177" s="38">
        <v>19310228307261.238</v>
      </c>
      <c r="L177" s="38">
        <v>19439961074212.195</v>
      </c>
      <c r="M177" s="38">
        <v>19839095640117.375</v>
      </c>
      <c r="N177" s="38">
        <v>19285024956875.289</v>
      </c>
      <c r="O177" s="38">
        <v>19925976436041.758</v>
      </c>
      <c r="P177" s="38">
        <v>20386952975585.543</v>
      </c>
      <c r="Q177" s="38">
        <v>20199417246387.707</v>
      </c>
      <c r="R177" s="38">
        <v>19931530200063.848</v>
      </c>
      <c r="S177" s="38">
        <v>18507477223208.844</v>
      </c>
      <c r="T177" s="38">
        <v>6706238803210.8857</v>
      </c>
      <c r="U177" s="38">
        <v>31100275951076.582</v>
      </c>
      <c r="V177" s="38">
        <v>25141573732166.246</v>
      </c>
      <c r="W177" s="38">
        <v>64424016124027.359</v>
      </c>
      <c r="X177" s="38">
        <v>62501589777080.602</v>
      </c>
      <c r="Y177" s="38">
        <v>58814855853467.516</v>
      </c>
      <c r="Z177" s="38">
        <v>59966766033593.023</v>
      </c>
      <c r="AA177" s="39">
        <v>60246633000268.055</v>
      </c>
      <c r="AB177" s="38">
        <v>60008487734783.773</v>
      </c>
      <c r="AC177" s="38">
        <v>68090806323056.859</v>
      </c>
      <c r="AD177" s="38" t="s">
        <v>466</v>
      </c>
    </row>
    <row r="178" spans="1:30" ht="15" x14ac:dyDescent="0.2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254515883399275.13</v>
      </c>
      <c r="K178" s="42">
        <v>262300308573950.69</v>
      </c>
      <c r="L178" s="42">
        <v>265136325183659</v>
      </c>
      <c r="M178" s="42">
        <v>268822691071932.25</v>
      </c>
      <c r="N178" s="42">
        <v>256689417405078.94</v>
      </c>
      <c r="O178" s="42">
        <v>264216214201703.72</v>
      </c>
      <c r="P178" s="42">
        <v>259785715991988.31</v>
      </c>
      <c r="Q178" s="42">
        <v>256226727695534.38</v>
      </c>
      <c r="R178" s="42">
        <v>250739185625812.72</v>
      </c>
      <c r="S178" s="42">
        <v>237301658453117.34</v>
      </c>
      <c r="T178" s="42">
        <v>300773416561169.44</v>
      </c>
      <c r="U178" s="42">
        <v>272251055113361.94</v>
      </c>
      <c r="V178" s="42">
        <v>270710314272631.38</v>
      </c>
      <c r="W178" s="42">
        <v>265546225122544.47</v>
      </c>
      <c r="X178" s="42">
        <v>273760319321801.59</v>
      </c>
      <c r="Y178" s="42">
        <v>270781878437745.97</v>
      </c>
      <c r="Z178" s="42">
        <v>279931147132359.31</v>
      </c>
      <c r="AA178" s="43">
        <v>277668203217731.09</v>
      </c>
      <c r="AB178" s="42">
        <v>274565428455428.81</v>
      </c>
      <c r="AC178" s="42">
        <v>311545618256415.38</v>
      </c>
      <c r="AD178" s="42" t="s">
        <v>467</v>
      </c>
    </row>
    <row r="179" spans="1:30" ht="15" x14ac:dyDescent="0.2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24066000000</v>
      </c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9"/>
      <c r="AB179" s="38">
        <v>2693174400000</v>
      </c>
      <c r="AC179" s="38">
        <v>3055907978802.7861</v>
      </c>
      <c r="AD179" s="38" t="s">
        <v>468</v>
      </c>
    </row>
    <row r="180" spans="1:30" ht="15" x14ac:dyDescent="0.2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32285963230686.27</v>
      </c>
      <c r="K180" s="42">
        <v>33605253107078.566</v>
      </c>
      <c r="L180" s="42">
        <v>34093964674179.594</v>
      </c>
      <c r="M180" s="42">
        <v>33487801641843.848</v>
      </c>
      <c r="N180" s="42">
        <v>33316668901446.57</v>
      </c>
      <c r="O180" s="42">
        <v>33669349224246</v>
      </c>
      <c r="P180" s="42">
        <v>36088940081159.5</v>
      </c>
      <c r="Q180" s="42">
        <v>37068898343265.875</v>
      </c>
      <c r="R180" s="42">
        <v>37065657109879.758</v>
      </c>
      <c r="S180" s="42">
        <v>35723872229482.945</v>
      </c>
      <c r="T180" s="42">
        <v>22345178323263.727</v>
      </c>
      <c r="U180" s="42">
        <v>41377013591937.945</v>
      </c>
      <c r="V180" s="42">
        <v>42437416442664.063</v>
      </c>
      <c r="W180" s="42">
        <v>43531660782168.867</v>
      </c>
      <c r="X180" s="42">
        <v>42819307636264.641</v>
      </c>
      <c r="Y180" s="42">
        <v>41965733846052.094</v>
      </c>
      <c r="Z180" s="42">
        <v>44000262810186.258</v>
      </c>
      <c r="AA180" s="43">
        <v>44972234402978.148</v>
      </c>
      <c r="AB180" s="42">
        <v>45220780671943.773</v>
      </c>
      <c r="AC180" s="42">
        <v>29594424509267.711</v>
      </c>
      <c r="AD180" s="42" t="s">
        <v>471</v>
      </c>
    </row>
    <row r="181" spans="1:30" ht="15" x14ac:dyDescent="0.2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>
        <v>40774655761.605072</v>
      </c>
      <c r="K181" s="38">
        <v>41700629580.428886</v>
      </c>
      <c r="L181" s="38">
        <v>41980788777.564461</v>
      </c>
      <c r="M181" s="38">
        <v>42842723831.915779</v>
      </c>
      <c r="N181" s="38">
        <v>41646202695.261787</v>
      </c>
      <c r="O181" s="38">
        <v>43030343772.542488</v>
      </c>
      <c r="P181" s="38">
        <v>44025827182.417801</v>
      </c>
      <c r="Q181" s="38">
        <v>43620841914.924362</v>
      </c>
      <c r="R181" s="38">
        <v>43042337181.039604</v>
      </c>
      <c r="S181" s="38">
        <v>39967080651.400002</v>
      </c>
      <c r="T181" s="38"/>
      <c r="U181" s="38"/>
      <c r="V181" s="38"/>
      <c r="W181" s="38"/>
      <c r="X181" s="38"/>
      <c r="Y181" s="38"/>
      <c r="Z181" s="38"/>
      <c r="AA181" s="39"/>
      <c r="AB181" s="38"/>
      <c r="AC181" s="38"/>
      <c r="AD181" s="38" t="s">
        <v>473</v>
      </c>
    </row>
    <row r="182" spans="1:30" ht="15" x14ac:dyDescent="0.2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27025309739967.207</v>
      </c>
      <c r="K182" s="42">
        <v>26491131502747.191</v>
      </c>
      <c r="L182" s="42">
        <v>26776711406491.695</v>
      </c>
      <c r="M182" s="42">
        <v>26283623802904.094</v>
      </c>
      <c r="N182" s="42">
        <v>26148024711917.527</v>
      </c>
      <c r="O182" s="42">
        <v>26343205221670.957</v>
      </c>
      <c r="P182" s="42">
        <v>28245701558846.66</v>
      </c>
      <c r="Q182" s="42">
        <v>28829188556425.352</v>
      </c>
      <c r="R182" s="42">
        <v>28829188556425.352</v>
      </c>
      <c r="S182" s="42">
        <v>23344349246359.996</v>
      </c>
      <c r="T182" s="42">
        <v>36885419964868.648</v>
      </c>
      <c r="U182" s="42">
        <v>65283035749972.891</v>
      </c>
      <c r="V182" s="42">
        <v>61035319677544.586</v>
      </c>
      <c r="W182" s="42">
        <v>56052821504531.906</v>
      </c>
      <c r="X182" s="42">
        <v>59202177172777.039</v>
      </c>
      <c r="Y182" s="42">
        <v>52378662158072.828</v>
      </c>
      <c r="Z182" s="42">
        <v>55694466410399.68</v>
      </c>
      <c r="AA182" s="43">
        <v>56239293161923.5</v>
      </c>
      <c r="AB182" s="42">
        <v>58101579385366.578</v>
      </c>
      <c r="AC182" s="42">
        <v>54544452005407.109</v>
      </c>
      <c r="AD182" s="42" t="s">
        <v>474</v>
      </c>
    </row>
    <row r="183" spans="1:30" ht="15" x14ac:dyDescent="0.2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9969544000000</v>
      </c>
      <c r="K183" s="38">
        <v>11218564000000</v>
      </c>
      <c r="L183" s="38">
        <v>9879080000000</v>
      </c>
      <c r="M183" s="38">
        <v>8912760000000</v>
      </c>
      <c r="N183" s="38">
        <v>13332132000000</v>
      </c>
      <c r="O183" s="38">
        <v>11076700000000</v>
      </c>
      <c r="P183" s="38">
        <v>7219644000000</v>
      </c>
      <c r="Q183" s="38">
        <v>9245832000000</v>
      </c>
      <c r="R183" s="38">
        <v>7960832000000</v>
      </c>
      <c r="S183" s="38">
        <v>6564808000000</v>
      </c>
      <c r="T183" s="38">
        <v>10013748000000</v>
      </c>
      <c r="U183" s="38">
        <v>10563728000000</v>
      </c>
      <c r="V183" s="38">
        <v>13267368000000</v>
      </c>
      <c r="W183" s="38">
        <v>10764188000000</v>
      </c>
      <c r="X183" s="38">
        <v>23857824000000</v>
      </c>
      <c r="Y183" s="38">
        <v>17779260000000</v>
      </c>
      <c r="Z183" s="38">
        <v>22731136000000</v>
      </c>
      <c r="AA183" s="39">
        <v>19819840000000</v>
      </c>
      <c r="AB183" s="38">
        <v>19394248000000</v>
      </c>
      <c r="AC183" s="38">
        <v>21082224000000</v>
      </c>
      <c r="AD183" s="38" t="s">
        <v>476</v>
      </c>
    </row>
    <row r="184" spans="1:30" ht="15" x14ac:dyDescent="0.2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1237373484039.2168</v>
      </c>
      <c r="K184" s="42">
        <v>1471951300910.7168</v>
      </c>
      <c r="L184" s="42">
        <v>1538263687980.8757</v>
      </c>
      <c r="M184" s="42">
        <v>849122881645.80505</v>
      </c>
      <c r="N184" s="42">
        <v>1199061167147.5796</v>
      </c>
      <c r="O184" s="42">
        <v>1359620219710.344</v>
      </c>
      <c r="P184" s="42">
        <v>1062454320950.307</v>
      </c>
      <c r="Q184" s="42">
        <v>1468966193258.8362</v>
      </c>
      <c r="R184" s="42">
        <v>1665394699999.9963</v>
      </c>
      <c r="S184" s="42">
        <v>1513153800000.0017</v>
      </c>
      <c r="T184" s="42">
        <v>1455596600000.001</v>
      </c>
      <c r="U184" s="42">
        <v>1434076700000.0095</v>
      </c>
      <c r="V184" s="42">
        <v>1362545900000</v>
      </c>
      <c r="W184" s="42">
        <v>1304843900000</v>
      </c>
      <c r="X184" s="42">
        <v>1156312700000</v>
      </c>
      <c r="Y184" s="42">
        <v>1132371400000.0002</v>
      </c>
      <c r="Z184" s="42">
        <v>1175065800000</v>
      </c>
      <c r="AA184" s="43">
        <v>1305951200000</v>
      </c>
      <c r="AB184" s="42">
        <v>1236940100000</v>
      </c>
      <c r="AC184" s="42">
        <v>1354388900000</v>
      </c>
      <c r="AD184" s="42" t="s">
        <v>478</v>
      </c>
    </row>
    <row r="185" spans="1:30" ht="15" x14ac:dyDescent="0.2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>
        <v>62000000000</v>
      </c>
      <c r="K185" s="38"/>
      <c r="L185" s="38"/>
      <c r="M185" s="38">
        <v>1000000000</v>
      </c>
      <c r="N185" s="38">
        <v>19000000000</v>
      </c>
      <c r="O185" s="38">
        <v>36000000000</v>
      </c>
      <c r="P185" s="38">
        <v>3000000000</v>
      </c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9"/>
      <c r="AB185" s="38"/>
      <c r="AC185" s="38"/>
      <c r="AD185" s="38" t="s">
        <v>482</v>
      </c>
    </row>
    <row r="186" spans="1:30" ht="15" x14ac:dyDescent="0.2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897966000000</v>
      </c>
      <c r="K186" s="42">
        <v>1127322000000</v>
      </c>
      <c r="L186" s="42">
        <v>720222000000</v>
      </c>
      <c r="M186" s="42">
        <v>743406000000</v>
      </c>
      <c r="N186" s="42">
        <v>754860000000</v>
      </c>
      <c r="O186" s="42">
        <v>943368000000</v>
      </c>
      <c r="P186" s="42">
        <v>944058000000</v>
      </c>
      <c r="Q186" s="42">
        <v>531714000000</v>
      </c>
      <c r="R186" s="42">
        <v>764520000000</v>
      </c>
      <c r="S186" s="42">
        <v>1891152000000</v>
      </c>
      <c r="T186" s="42">
        <v>806196000000</v>
      </c>
      <c r="U186" s="42">
        <v>606510000000</v>
      </c>
      <c r="V186" s="42">
        <v>343758000000</v>
      </c>
      <c r="W186" s="42">
        <v>510324000000</v>
      </c>
      <c r="X186" s="42">
        <v>518052000000</v>
      </c>
      <c r="Y186" s="42">
        <v>442428000000</v>
      </c>
      <c r="Z186" s="42">
        <v>416484000000</v>
      </c>
      <c r="AA186" s="43">
        <v>302082000000</v>
      </c>
      <c r="AB186" s="42">
        <v>369012000000</v>
      </c>
      <c r="AC186" s="42">
        <v>313674000000</v>
      </c>
      <c r="AD186" s="42" t="s">
        <v>483</v>
      </c>
    </row>
    <row r="187" spans="1:30" ht="15" x14ac:dyDescent="0.2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1591380000000</v>
      </c>
      <c r="K187" s="38">
        <v>1984635000000</v>
      </c>
      <c r="L187" s="38">
        <v>1226745000000</v>
      </c>
      <c r="M187" s="38">
        <v>1109295000000</v>
      </c>
      <c r="N187" s="38">
        <v>1566675000000</v>
      </c>
      <c r="O187" s="38">
        <v>1720980000000</v>
      </c>
      <c r="P187" s="38">
        <v>1624860000000</v>
      </c>
      <c r="Q187" s="38">
        <v>863865000000</v>
      </c>
      <c r="R187" s="38">
        <v>458460000000</v>
      </c>
      <c r="S187" s="38">
        <v>972540000000</v>
      </c>
      <c r="T187" s="38">
        <v>815805000000</v>
      </c>
      <c r="U187" s="38">
        <v>624915000000</v>
      </c>
      <c r="V187" s="38">
        <v>268650000000</v>
      </c>
      <c r="W187" s="38">
        <v>257040000000</v>
      </c>
      <c r="X187" s="38">
        <v>333720000000</v>
      </c>
      <c r="Y187" s="38">
        <v>247725000000</v>
      </c>
      <c r="Z187" s="38">
        <v>473175000000</v>
      </c>
      <c r="AA187" s="39">
        <v>286875000000</v>
      </c>
      <c r="AB187" s="38">
        <v>286875000000</v>
      </c>
      <c r="AC187" s="38">
        <v>418365000000</v>
      </c>
      <c r="AD187" s="38" t="s">
        <v>484</v>
      </c>
    </row>
    <row r="188" spans="1:30" ht="15" x14ac:dyDescent="0.2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17889000000000</v>
      </c>
      <c r="K188" s="42">
        <v>12279000000000</v>
      </c>
      <c r="L188" s="42">
        <v>14290000000000</v>
      </c>
      <c r="M188" s="42">
        <v>20489000000000</v>
      </c>
      <c r="N188" s="42">
        <v>24878000000000</v>
      </c>
      <c r="O188" s="42">
        <v>28287999999999.996</v>
      </c>
      <c r="P188" s="42">
        <v>24696000000000</v>
      </c>
      <c r="Q188" s="42">
        <v>26190000000000</v>
      </c>
      <c r="R188" s="42">
        <v>32156000000000.004</v>
      </c>
      <c r="S188" s="42">
        <v>30186000000000.004</v>
      </c>
      <c r="T188" s="42">
        <v>31725000000000</v>
      </c>
      <c r="U188" s="42">
        <v>30067000000000.004</v>
      </c>
      <c r="V188" s="42">
        <v>22728000000000</v>
      </c>
      <c r="W188" s="42">
        <v>22821000000000</v>
      </c>
      <c r="X188" s="42">
        <v>18804000000000</v>
      </c>
      <c r="Y188" s="42">
        <v>21125000000000</v>
      </c>
      <c r="Z188" s="42">
        <v>23006000000000</v>
      </c>
      <c r="AA188" s="43">
        <v>22096000000000</v>
      </c>
      <c r="AB188" s="42">
        <v>24078000000000</v>
      </c>
      <c r="AC188" s="42">
        <v>25947000000000</v>
      </c>
      <c r="AD188" s="42" t="s">
        <v>485</v>
      </c>
    </row>
    <row r="189" spans="1:30" ht="15" x14ac:dyDescent="0.2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527109999999999.63</v>
      </c>
      <c r="K189" s="38">
        <v>515865000000001.38</v>
      </c>
      <c r="L189" s="38">
        <v>517996000000000.94</v>
      </c>
      <c r="M189" s="38">
        <v>501627999999999.75</v>
      </c>
      <c r="N189" s="38">
        <v>514980999999998.31</v>
      </c>
      <c r="O189" s="38">
        <v>488485999999999.06</v>
      </c>
      <c r="P189" s="38">
        <v>500292958000000.13</v>
      </c>
      <c r="Q189" s="38">
        <v>502626016900001.25</v>
      </c>
      <c r="R189" s="38">
        <v>501583638999999.69</v>
      </c>
      <c r="S189" s="38">
        <v>494778749250000.38</v>
      </c>
      <c r="T189" s="38">
        <v>508433757748499.75</v>
      </c>
      <c r="U189" s="38">
        <v>518417854889102.63</v>
      </c>
      <c r="V189" s="38">
        <v>485339651947700</v>
      </c>
      <c r="W189" s="38">
        <v>499791195336000.06</v>
      </c>
      <c r="X189" s="38">
        <v>406678986357000.06</v>
      </c>
      <c r="Y189" s="38">
        <v>412575435037000</v>
      </c>
      <c r="Z189" s="38">
        <v>429555129813000</v>
      </c>
      <c r="AA189" s="39">
        <v>444960255792000.06</v>
      </c>
      <c r="AB189" s="38">
        <v>437607353747000.06</v>
      </c>
      <c r="AC189" s="38">
        <v>476873012800000</v>
      </c>
      <c r="AD189" s="38" t="s">
        <v>486</v>
      </c>
    </row>
    <row r="190" spans="1:30" ht="15" x14ac:dyDescent="0.2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36997000000000</v>
      </c>
      <c r="K190" s="42">
        <v>35550000000000</v>
      </c>
      <c r="L190" s="42">
        <v>36085000000000</v>
      </c>
      <c r="M190" s="42">
        <v>37985000000000</v>
      </c>
      <c r="N190" s="42">
        <v>38934000000000</v>
      </c>
      <c r="O190" s="42">
        <v>25879000000000</v>
      </c>
      <c r="P190" s="42">
        <v>22952000000000</v>
      </c>
      <c r="Q190" s="42">
        <v>25368000000000</v>
      </c>
      <c r="R190" s="42">
        <v>28388000000000</v>
      </c>
      <c r="S190" s="42">
        <v>37284000000000</v>
      </c>
      <c r="T190" s="42">
        <v>39988000000000</v>
      </c>
      <c r="U190" s="42">
        <v>38785000000000</v>
      </c>
      <c r="V190" s="42">
        <v>32410000000000</v>
      </c>
      <c r="W190" s="42">
        <v>42291000000000</v>
      </c>
      <c r="X190" s="42">
        <v>42800000000000</v>
      </c>
      <c r="Y190" s="42">
        <v>22025000000000</v>
      </c>
      <c r="Z190" s="42">
        <v>20741000000000</v>
      </c>
      <c r="AA190" s="43">
        <v>20138000000000</v>
      </c>
      <c r="AB190" s="42">
        <v>21879000000000.004</v>
      </c>
      <c r="AC190" s="42">
        <v>21879000000000.004</v>
      </c>
      <c r="AD190" s="42" t="s">
        <v>487</v>
      </c>
    </row>
    <row r="191" spans="1:30" ht="15" x14ac:dyDescent="0.2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50718274424282.797</v>
      </c>
      <c r="K191" s="38">
        <v>48578853423798.391</v>
      </c>
      <c r="L191" s="38">
        <v>50335865352921.805</v>
      </c>
      <c r="M191" s="38">
        <v>51265642270841.367</v>
      </c>
      <c r="N191" s="38">
        <v>55344261086059.406</v>
      </c>
      <c r="O191" s="38">
        <v>55820496348566.156</v>
      </c>
      <c r="P191" s="38">
        <v>57169693517518.914</v>
      </c>
      <c r="Q191" s="38">
        <v>62012617979894.898</v>
      </c>
      <c r="R191" s="38">
        <v>56329784100489.719</v>
      </c>
      <c r="S191" s="38">
        <v>50994690010779.875</v>
      </c>
      <c r="T191" s="38">
        <v>48984848443633.313</v>
      </c>
      <c r="U191" s="38">
        <v>47866876833836.094</v>
      </c>
      <c r="V191" s="38">
        <v>47444743613101.391</v>
      </c>
      <c r="W191" s="38">
        <v>50056275476647.813</v>
      </c>
      <c r="X191" s="38">
        <v>49379518957183.328</v>
      </c>
      <c r="Y191" s="38">
        <v>53361225373960.891</v>
      </c>
      <c r="Z191" s="38">
        <v>57905267606343.852</v>
      </c>
      <c r="AA191" s="39">
        <v>61247045914640.438</v>
      </c>
      <c r="AB191" s="38">
        <v>61897006622857.711</v>
      </c>
      <c r="AC191" s="38">
        <v>57740487949439.172</v>
      </c>
      <c r="AD191" s="38" t="s">
        <v>491</v>
      </c>
    </row>
    <row r="192" spans="1:30" ht="15" x14ac:dyDescent="0.2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3574677360000</v>
      </c>
      <c r="K192" s="42">
        <v>3400837800000</v>
      </c>
      <c r="L192" s="42">
        <v>3199830000000</v>
      </c>
      <c r="M192" s="42">
        <v>3493965960000</v>
      </c>
      <c r="N192" s="42">
        <v>3125949720000</v>
      </c>
      <c r="O192" s="42">
        <v>3010556520000</v>
      </c>
      <c r="P192" s="42">
        <v>2747450160000</v>
      </c>
      <c r="Q192" s="42">
        <v>3336188040000</v>
      </c>
      <c r="R192" s="42">
        <v>3012855000000</v>
      </c>
      <c r="S192" s="42">
        <v>2357836320000</v>
      </c>
      <c r="T192" s="42">
        <v>2086445880000</v>
      </c>
      <c r="U192" s="42">
        <v>2006662200000</v>
      </c>
      <c r="V192" s="42">
        <v>2027562960000</v>
      </c>
      <c r="W192" s="42">
        <v>1970946480000</v>
      </c>
      <c r="X192" s="42">
        <v>1909027920000</v>
      </c>
      <c r="Y192" s="42">
        <v>1995545400000</v>
      </c>
      <c r="Z192" s="42">
        <v>1889211480000</v>
      </c>
      <c r="AA192" s="43">
        <v>1808867760000</v>
      </c>
      <c r="AB192" s="42">
        <v>1803428160000</v>
      </c>
      <c r="AC192" s="42">
        <v>1931556840000</v>
      </c>
      <c r="AD192" s="42" t="s">
        <v>493</v>
      </c>
    </row>
    <row r="193" spans="1:30" ht="15" x14ac:dyDescent="0.2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9417187402.4620552</v>
      </c>
      <c r="K193" s="38">
        <v>11719314552.601404</v>
      </c>
      <c r="L193" s="38">
        <v>15216492855.673283</v>
      </c>
      <c r="M193" s="38">
        <v>88675056932.012039</v>
      </c>
      <c r="N193" s="38">
        <v>122815466894.79564</v>
      </c>
      <c r="O193" s="38">
        <v>117090414000</v>
      </c>
      <c r="P193" s="38">
        <v>111634791552.18265</v>
      </c>
      <c r="Q193" s="38">
        <v>119221206471.32304</v>
      </c>
      <c r="R193" s="38">
        <v>110936264358.50952</v>
      </c>
      <c r="S193" s="38">
        <v>92079305864.22876</v>
      </c>
      <c r="T193" s="38">
        <v>124482683025.18971</v>
      </c>
      <c r="U193" s="38">
        <v>109670245251.94232</v>
      </c>
      <c r="V193" s="38">
        <v>150826025967.97067</v>
      </c>
      <c r="W193" s="38">
        <v>146193126812.58945</v>
      </c>
      <c r="X193" s="38">
        <v>189934167170.46768</v>
      </c>
      <c r="Y193" s="38">
        <v>200286729068.26105</v>
      </c>
      <c r="Z193" s="38">
        <v>86702165347.159332</v>
      </c>
      <c r="AA193" s="39">
        <v>90369833466.613724</v>
      </c>
      <c r="AB193" s="38">
        <v>12476442302.996931</v>
      </c>
      <c r="AC193" s="38">
        <v>12476442302.996931</v>
      </c>
      <c r="AD193" s="38" t="s">
        <v>495</v>
      </c>
    </row>
    <row r="194" spans="1:30" ht="15" x14ac:dyDescent="0.2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3709611328270.1499</v>
      </c>
      <c r="K194" s="42">
        <v>3426810543820.5376</v>
      </c>
      <c r="L194" s="42">
        <v>3795231409440.9624</v>
      </c>
      <c r="M194" s="42">
        <v>3685918070041.6499</v>
      </c>
      <c r="N194" s="42">
        <v>3327238888549.4126</v>
      </c>
      <c r="O194" s="42">
        <v>2978883312500</v>
      </c>
      <c r="P194" s="42">
        <v>2834876798285.4375</v>
      </c>
      <c r="Q194" s="42">
        <v>3022087490370.0503</v>
      </c>
      <c r="R194" s="42">
        <v>2537916273276.0249</v>
      </c>
      <c r="S194" s="42">
        <v>2069102223416.325</v>
      </c>
      <c r="T194" s="42">
        <v>1763757912164.8999</v>
      </c>
      <c r="U194" s="42">
        <v>1419589782882.0762</v>
      </c>
      <c r="V194" s="42">
        <v>2117964027461.8972</v>
      </c>
      <c r="W194" s="42">
        <v>1958148304629.4468</v>
      </c>
      <c r="X194" s="42">
        <v>2356819272276.9321</v>
      </c>
      <c r="Y194" s="42">
        <v>2633341345335.9141</v>
      </c>
      <c r="Z194" s="42">
        <v>1171669206426.8184</v>
      </c>
      <c r="AA194" s="43">
        <v>1230000702504.4248</v>
      </c>
      <c r="AB194" s="42">
        <v>167127381831.55896</v>
      </c>
      <c r="AC194" s="42">
        <v>167127381831.55896</v>
      </c>
      <c r="AD194" s="42" t="s">
        <v>496</v>
      </c>
    </row>
    <row r="195" spans="1:30" ht="15" x14ac:dyDescent="0.2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9501473567905.918</v>
      </c>
      <c r="K195" s="38">
        <v>9482005818838.1719</v>
      </c>
      <c r="L195" s="38">
        <v>9744580595527.2656</v>
      </c>
      <c r="M195" s="38">
        <v>9628412775256.1543</v>
      </c>
      <c r="N195" s="38">
        <v>10257806192660.693</v>
      </c>
      <c r="O195" s="38">
        <v>10695937392966.582</v>
      </c>
      <c r="P195" s="38">
        <v>11447400134133.836</v>
      </c>
      <c r="Q195" s="38">
        <v>8333060793000</v>
      </c>
      <c r="R195" s="38">
        <v>10959607532666.666</v>
      </c>
      <c r="S195" s="38">
        <v>7469510038000.001</v>
      </c>
      <c r="T195" s="38">
        <v>12586653231333.33</v>
      </c>
      <c r="U195" s="38">
        <v>7825427301743.5889</v>
      </c>
      <c r="V195" s="38">
        <v>8457065939712.8203</v>
      </c>
      <c r="W195" s="38">
        <v>7890970710179.4883</v>
      </c>
      <c r="X195" s="38">
        <v>10616146634571.561</v>
      </c>
      <c r="Y195" s="38">
        <v>11237814186142.658</v>
      </c>
      <c r="Z195" s="38">
        <v>8033974137403.8457</v>
      </c>
      <c r="AA195" s="39">
        <v>7812108089394.2314</v>
      </c>
      <c r="AB195" s="38">
        <v>9099086993705.1289</v>
      </c>
      <c r="AC195" s="38">
        <v>13692593849846.156</v>
      </c>
      <c r="AD195" s="38" t="s">
        <v>498</v>
      </c>
    </row>
    <row r="196" spans="1:30" ht="15" x14ac:dyDescent="0.2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1311000000000</v>
      </c>
      <c r="K196" s="42">
        <v>1498000000000</v>
      </c>
      <c r="L196" s="42">
        <v>1924000000000.0002</v>
      </c>
      <c r="M196" s="42">
        <v>1960000000000</v>
      </c>
      <c r="N196" s="42">
        <v>1836999999999.9998</v>
      </c>
      <c r="O196" s="42">
        <v>3235999999999.9995</v>
      </c>
      <c r="P196" s="42">
        <v>3334000000000</v>
      </c>
      <c r="Q196" s="42">
        <v>2919000000000</v>
      </c>
      <c r="R196" s="42">
        <v>5072000000000</v>
      </c>
      <c r="S196" s="42">
        <v>3891999999999.9995</v>
      </c>
      <c r="T196" s="42">
        <v>724000000000</v>
      </c>
      <c r="U196" s="42">
        <v>708000000000</v>
      </c>
      <c r="V196" s="42">
        <v>890000000000.00012</v>
      </c>
      <c r="W196" s="42">
        <v>886000000000</v>
      </c>
      <c r="X196" s="42">
        <v>764000000000</v>
      </c>
      <c r="Y196" s="42">
        <v>720000000000</v>
      </c>
      <c r="Z196" s="42">
        <v>793000000000</v>
      </c>
      <c r="AA196" s="43">
        <v>608000000000</v>
      </c>
      <c r="AB196" s="42">
        <v>674000000000</v>
      </c>
      <c r="AC196" s="42">
        <v>529000000000</v>
      </c>
      <c r="AD196" s="42" t="s">
        <v>499</v>
      </c>
    </row>
    <row r="197" spans="1:30" ht="15" x14ac:dyDescent="0.2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>
        <v>23550000000</v>
      </c>
      <c r="L197" s="38"/>
      <c r="M197" s="38">
        <v>174300000000</v>
      </c>
      <c r="N197" s="38"/>
      <c r="O197" s="38">
        <v>80850000000</v>
      </c>
      <c r="P197" s="38">
        <v>58500000000</v>
      </c>
      <c r="Q197" s="38">
        <v>269850000000</v>
      </c>
      <c r="R197" s="38">
        <v>111600000000</v>
      </c>
      <c r="S197" s="38">
        <v>93150000000</v>
      </c>
      <c r="T197" s="38">
        <v>89250000000</v>
      </c>
      <c r="U197" s="38">
        <v>49800000000</v>
      </c>
      <c r="V197" s="38"/>
      <c r="W197" s="38"/>
      <c r="X197" s="38"/>
      <c r="Y197" s="38"/>
      <c r="Z197" s="38"/>
      <c r="AA197" s="39"/>
      <c r="AB197" s="38"/>
      <c r="AC197" s="38"/>
      <c r="AD197" s="38" t="s">
        <v>500</v>
      </c>
    </row>
    <row r="198" spans="1:30" ht="15" x14ac:dyDescent="0.2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17746000000000</v>
      </c>
      <c r="K198" s="42">
        <v>16259000000000</v>
      </c>
      <c r="L198" s="42">
        <v>16067000000000</v>
      </c>
      <c r="M198" s="42">
        <v>14854000000000</v>
      </c>
      <c r="N198" s="42">
        <v>15048000000000</v>
      </c>
      <c r="O198" s="42">
        <v>14970000000000</v>
      </c>
      <c r="P198" s="42">
        <v>14585000000000</v>
      </c>
      <c r="Q198" s="42">
        <v>15061000000000</v>
      </c>
      <c r="R198" s="42">
        <v>13983000000000</v>
      </c>
      <c r="S198" s="42">
        <v>12571000000000</v>
      </c>
      <c r="T198" s="42">
        <v>15459000000000</v>
      </c>
      <c r="U198" s="42">
        <v>14481000000000</v>
      </c>
      <c r="V198" s="42">
        <v>13215000000000</v>
      </c>
      <c r="W198" s="42">
        <v>13807000000000</v>
      </c>
      <c r="X198" s="42">
        <v>14134000000000</v>
      </c>
      <c r="Y198" s="42">
        <v>15591000000000</v>
      </c>
      <c r="Z198" s="42">
        <v>14772000000000</v>
      </c>
      <c r="AA198" s="43">
        <v>13737000000000</v>
      </c>
      <c r="AB198" s="42">
        <v>13242000000000</v>
      </c>
      <c r="AC198" s="42">
        <v>12769000000000</v>
      </c>
      <c r="AD198" s="42" t="s">
        <v>501</v>
      </c>
    </row>
    <row r="199" spans="1:30" ht="15" x14ac:dyDescent="0.2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439431853452.11017</v>
      </c>
      <c r="K199" s="38">
        <v>417294199504.7193</v>
      </c>
      <c r="L199" s="38">
        <v>389373271119.74249</v>
      </c>
      <c r="M199" s="38">
        <v>389585755643.80627</v>
      </c>
      <c r="N199" s="38">
        <v>419072602586.56525</v>
      </c>
      <c r="O199" s="38">
        <v>423225289263.39404</v>
      </c>
      <c r="P199" s="38">
        <v>421266736258.97168</v>
      </c>
      <c r="Q199" s="38">
        <v>425588024786.41803</v>
      </c>
      <c r="R199" s="38">
        <v>415229404238.26379</v>
      </c>
      <c r="S199" s="38">
        <v>374942800398.47961</v>
      </c>
      <c r="T199" s="38">
        <v>363694516386.52478</v>
      </c>
      <c r="U199" s="38">
        <v>377861462283.29633</v>
      </c>
      <c r="V199" s="38">
        <v>392028408180.06775</v>
      </c>
      <c r="W199" s="38">
        <v>406195354076.83698</v>
      </c>
      <c r="X199" s="38">
        <v>420362299973.60852</v>
      </c>
      <c r="Y199" s="38">
        <v>434529245870.37927</v>
      </c>
      <c r="Z199" s="38">
        <v>448696191767.15161</v>
      </c>
      <c r="AA199" s="39">
        <v>462863137663.91992</v>
      </c>
      <c r="AB199" s="38">
        <v>469544618367.02069</v>
      </c>
      <c r="AC199" s="38">
        <v>476226099070.12146</v>
      </c>
      <c r="AD199" s="38" t="s">
        <v>505</v>
      </c>
    </row>
    <row r="200" spans="1:30" ht="15" x14ac:dyDescent="0.2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30988235966764.605</v>
      </c>
      <c r="K200" s="42">
        <v>32980957701892.25</v>
      </c>
      <c r="L200" s="42">
        <v>32729736230553.328</v>
      </c>
      <c r="M200" s="42">
        <v>33671123970597.563</v>
      </c>
      <c r="N200" s="42">
        <v>35946928935856.555</v>
      </c>
      <c r="O200" s="42">
        <v>38291416214197.477</v>
      </c>
      <c r="P200" s="42">
        <v>39507902915427.016</v>
      </c>
      <c r="Q200" s="42">
        <v>37774743675529.805</v>
      </c>
      <c r="R200" s="42">
        <v>33341338282961.66</v>
      </c>
      <c r="S200" s="42">
        <v>26251318003028.012</v>
      </c>
      <c r="T200" s="42">
        <v>23623891050176.703</v>
      </c>
      <c r="U200" s="42">
        <v>24856876247885.816</v>
      </c>
      <c r="V200" s="42">
        <v>26095915716426.227</v>
      </c>
      <c r="W200" s="42">
        <v>27333576193468.871</v>
      </c>
      <c r="X200" s="42">
        <v>28552548660671.121</v>
      </c>
      <c r="Y200" s="42">
        <v>29783654933165.063</v>
      </c>
      <c r="Z200" s="42">
        <v>31005505057359.063</v>
      </c>
      <c r="AA200" s="43">
        <v>32236360206203.699</v>
      </c>
      <c r="AB200" s="42">
        <v>33461932172940.953</v>
      </c>
      <c r="AC200" s="42">
        <v>34696202479328.148</v>
      </c>
      <c r="AD200" s="42" t="s">
        <v>507</v>
      </c>
    </row>
    <row r="201" spans="1:30" ht="15" x14ac:dyDescent="0.2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2619175462966.5845</v>
      </c>
      <c r="K201" s="38">
        <v>2787283096116.2559</v>
      </c>
      <c r="L201" s="38">
        <v>2765763039763.4531</v>
      </c>
      <c r="M201" s="38">
        <v>2845910880035.3872</v>
      </c>
      <c r="N201" s="38">
        <v>3037626247625.8169</v>
      </c>
      <c r="O201" s="38">
        <v>3233283294823.4546</v>
      </c>
      <c r="P201" s="38">
        <v>3335147534629.6445</v>
      </c>
      <c r="Q201" s="38">
        <v>3188229839437.2339</v>
      </c>
      <c r="R201" s="38">
        <v>2813376322262.2568</v>
      </c>
      <c r="S201" s="38">
        <v>2214438041039.8018</v>
      </c>
      <c r="T201" s="38">
        <v>1992996898194.0166</v>
      </c>
      <c r="U201" s="38">
        <v>2097727303450.5276</v>
      </c>
      <c r="V201" s="38">
        <v>2202457708707.0557</v>
      </c>
      <c r="W201" s="38">
        <v>2307188113963.5781</v>
      </c>
      <c r="X201" s="38">
        <v>2411918519220.1089</v>
      </c>
      <c r="Y201" s="38">
        <v>2516648924476.6304</v>
      </c>
      <c r="Z201" s="38">
        <v>2621379329733.1646</v>
      </c>
      <c r="AA201" s="39">
        <v>2726109734989.6841</v>
      </c>
      <c r="AB201" s="38">
        <v>2830840140246.2202</v>
      </c>
      <c r="AC201" s="38">
        <v>2935570545502.7544</v>
      </c>
      <c r="AD201" s="38" t="s">
        <v>509</v>
      </c>
    </row>
    <row r="202" spans="1:30" ht="15" x14ac:dyDescent="0.2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1408440911054.9998</v>
      </c>
      <c r="K202" s="42">
        <v>1412702616829.7847</v>
      </c>
      <c r="L202" s="42">
        <v>1410450882116.2048</v>
      </c>
      <c r="M202" s="42">
        <v>1408438866089.6187</v>
      </c>
      <c r="N202" s="42">
        <v>1409328527327.9492</v>
      </c>
      <c r="O202" s="42">
        <v>1407435239851.022</v>
      </c>
      <c r="P202" s="42">
        <v>1410310146552.9995</v>
      </c>
      <c r="Q202" s="42">
        <v>1411239325752.0852</v>
      </c>
      <c r="R202" s="42">
        <v>1414038587175.7476</v>
      </c>
      <c r="S202" s="42">
        <v>1417715862642.0176</v>
      </c>
      <c r="T202" s="42">
        <v>1413685716575.2444</v>
      </c>
      <c r="U202" s="42">
        <v>1412124647613.5374</v>
      </c>
      <c r="V202" s="42">
        <v>1410537782452.271</v>
      </c>
      <c r="W202" s="42">
        <v>1409070900207.9514</v>
      </c>
      <c r="X202" s="42">
        <v>1406028696161.9885</v>
      </c>
      <c r="Y202" s="42">
        <v>1402828885417.8999</v>
      </c>
      <c r="Z202" s="42">
        <v>1400088133212.0078</v>
      </c>
      <c r="AA202" s="43">
        <v>1398622581627.0789</v>
      </c>
      <c r="AB202" s="42">
        <v>1396778792666.1262</v>
      </c>
      <c r="AC202" s="42">
        <v>1396523525388.8723</v>
      </c>
      <c r="AD202" s="42" t="s">
        <v>511</v>
      </c>
    </row>
    <row r="203" spans="1:30" ht="15" x14ac:dyDescent="0.2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10897265548.927999</v>
      </c>
      <c r="K203" s="38">
        <v>13260790128.639999</v>
      </c>
      <c r="L203" s="38">
        <v>20595996427.52</v>
      </c>
      <c r="M203" s="38">
        <v>4533496039.8080006</v>
      </c>
      <c r="N203" s="38">
        <v>6490696698.4960003</v>
      </c>
      <c r="O203" s="38">
        <v>11225057740.544001</v>
      </c>
      <c r="P203" s="38">
        <v>82671686092.800003</v>
      </c>
      <c r="Q203" s="38">
        <v>72352820285.440002</v>
      </c>
      <c r="R203" s="38">
        <v>48908124573.440002</v>
      </c>
      <c r="S203" s="38">
        <v>28612244348.16</v>
      </c>
      <c r="T203" s="38">
        <v>21780245007.360001</v>
      </c>
      <c r="U203" s="38">
        <v>48980274947.183098</v>
      </c>
      <c r="V203" s="38">
        <v>76845287892.741058</v>
      </c>
      <c r="W203" s="38">
        <v>225236773821.77679</v>
      </c>
      <c r="X203" s="38">
        <v>237327893312</v>
      </c>
      <c r="Y203" s="38">
        <v>458110856793.60004</v>
      </c>
      <c r="Z203" s="38">
        <v>558199192998.40002</v>
      </c>
      <c r="AA203" s="39">
        <v>564101619686.40002</v>
      </c>
      <c r="AB203" s="38">
        <v>591883889907.19995</v>
      </c>
      <c r="AC203" s="38">
        <v>670220429125.24304</v>
      </c>
      <c r="AD203" s="38" t="s">
        <v>516</v>
      </c>
    </row>
    <row r="204" spans="1:30" ht="15" x14ac:dyDescent="0.2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15453892993920</v>
      </c>
      <c r="K204" s="42">
        <v>15010861277040</v>
      </c>
      <c r="L204" s="42">
        <v>14966889775380</v>
      </c>
      <c r="M204" s="42">
        <v>14483994162720</v>
      </c>
      <c r="N204" s="42">
        <v>14200160148360</v>
      </c>
      <c r="O204" s="42">
        <v>13941625843740</v>
      </c>
      <c r="P204" s="42">
        <v>13519034276586</v>
      </c>
      <c r="Q204" s="42">
        <v>13695380357976</v>
      </c>
      <c r="R204" s="42">
        <v>12687950369610</v>
      </c>
      <c r="S204" s="42">
        <v>11468883249078</v>
      </c>
      <c r="T204" s="42">
        <v>11237381152566</v>
      </c>
      <c r="U204" s="42">
        <v>10985401517577.07</v>
      </c>
      <c r="V204" s="42">
        <v>10678614238507.301</v>
      </c>
      <c r="W204" s="42">
        <v>10392041802325.582</v>
      </c>
      <c r="X204" s="42">
        <v>9945998710512</v>
      </c>
      <c r="Y204" s="42">
        <v>9893813620524</v>
      </c>
      <c r="Z204" s="42">
        <v>9528250136886</v>
      </c>
      <c r="AA204" s="43">
        <v>9366737486850</v>
      </c>
      <c r="AB204" s="42">
        <v>8667785382000</v>
      </c>
      <c r="AC204" s="42">
        <v>7703908791509.8535</v>
      </c>
      <c r="AD204" s="42" t="s">
        <v>517</v>
      </c>
    </row>
    <row r="205" spans="1:30" ht="15" x14ac:dyDescent="0.2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14306182103.640001</v>
      </c>
      <c r="K205" s="38">
        <v>20040863479.560001</v>
      </c>
      <c r="L205" s="38">
        <v>28535591948.639999</v>
      </c>
      <c r="M205" s="38">
        <v>167546988218.39999</v>
      </c>
      <c r="N205" s="38">
        <v>263545590420</v>
      </c>
      <c r="O205" s="38">
        <v>299688317182.79999</v>
      </c>
      <c r="P205" s="38">
        <v>342884349544.79999</v>
      </c>
      <c r="Q205" s="38">
        <v>352177359046.79999</v>
      </c>
      <c r="R205" s="38">
        <v>415734698366.40002</v>
      </c>
      <c r="S205" s="38">
        <v>467855149145.99994</v>
      </c>
      <c r="T205" s="38">
        <v>739067422917.6001</v>
      </c>
      <c r="U205" s="38">
        <v>771255882356.40002</v>
      </c>
      <c r="V205" s="38">
        <v>708901723118.40002</v>
      </c>
      <c r="W205" s="38">
        <v>756917018356.79993</v>
      </c>
      <c r="X205" s="38">
        <v>763938156668.40002</v>
      </c>
      <c r="Y205" s="38">
        <v>727387366431.59998</v>
      </c>
      <c r="Z205" s="38">
        <v>674203515980.40002</v>
      </c>
      <c r="AA205" s="39">
        <v>661343710280.40002</v>
      </c>
      <c r="AB205" s="38">
        <v>661870698879.59998</v>
      </c>
      <c r="AC205" s="38">
        <v>639389121858.29541</v>
      </c>
      <c r="AD205" s="38" t="s">
        <v>518</v>
      </c>
    </row>
    <row r="206" spans="1:30" ht="15" x14ac:dyDescent="0.2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5635480417625</v>
      </c>
      <c r="K206" s="42">
        <v>5860090363500</v>
      </c>
      <c r="L206" s="42">
        <v>7117223126000</v>
      </c>
      <c r="M206" s="42">
        <v>6964353819875</v>
      </c>
      <c r="N206" s="42">
        <v>7139810314750</v>
      </c>
      <c r="O206" s="42">
        <v>7624334875125</v>
      </c>
      <c r="P206" s="42">
        <v>8707275514125.001</v>
      </c>
      <c r="Q206" s="42">
        <v>8927193598125</v>
      </c>
      <c r="R206" s="42">
        <v>9510865202250</v>
      </c>
      <c r="S206" s="42">
        <v>10513112802500</v>
      </c>
      <c r="T206" s="42">
        <v>10471625314500</v>
      </c>
      <c r="U206" s="42">
        <v>9983263628250</v>
      </c>
      <c r="V206" s="42">
        <v>9954703367250</v>
      </c>
      <c r="W206" s="42">
        <v>10135137292375</v>
      </c>
      <c r="X206" s="42">
        <v>9479411720625</v>
      </c>
      <c r="Y206" s="42">
        <v>9563585341375</v>
      </c>
      <c r="Z206" s="42">
        <v>9111000808000</v>
      </c>
      <c r="AA206" s="43">
        <v>9001380215250</v>
      </c>
      <c r="AB206" s="42">
        <v>8866046706250</v>
      </c>
      <c r="AC206" s="42">
        <v>8768255446960.4365</v>
      </c>
      <c r="AD206" s="42" t="s">
        <v>519</v>
      </c>
    </row>
    <row r="207" spans="1:30" ht="15" x14ac:dyDescent="0.2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>
        <v>8570303114.7419996</v>
      </c>
      <c r="U207" s="38">
        <v>7596078768.0719995</v>
      </c>
      <c r="V207" s="38">
        <v>36559206401.759995</v>
      </c>
      <c r="W207" s="38">
        <v>474059532000</v>
      </c>
      <c r="X207" s="38">
        <v>432250629085.19995</v>
      </c>
      <c r="Y207" s="38">
        <v>645079971858.6001</v>
      </c>
      <c r="Z207" s="38">
        <v>941942214718.80005</v>
      </c>
      <c r="AA207" s="39">
        <v>1200076662807</v>
      </c>
      <c r="AB207" s="38">
        <v>1326753252000</v>
      </c>
      <c r="AC207" s="38">
        <v>2109565661091.5044</v>
      </c>
      <c r="AD207" s="38" t="s">
        <v>521</v>
      </c>
    </row>
    <row r="208" spans="1:30" ht="15" x14ac:dyDescent="0.2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240475306188.80002</v>
      </c>
      <c r="K208" s="42">
        <v>301581344998.39996</v>
      </c>
      <c r="L208" s="42">
        <v>483562826124.80005</v>
      </c>
      <c r="M208" s="42">
        <v>108974548279.03999</v>
      </c>
      <c r="N208" s="42">
        <v>170311173376</v>
      </c>
      <c r="O208" s="42">
        <v>313943622873.59998</v>
      </c>
      <c r="P208" s="42">
        <v>2399688189952</v>
      </c>
      <c r="Q208" s="42">
        <v>2139210986112</v>
      </c>
      <c r="R208" s="42">
        <v>1433237173888</v>
      </c>
      <c r="S208" s="42">
        <v>846665063526.40002</v>
      </c>
      <c r="T208" s="42">
        <v>660139275481.6001</v>
      </c>
      <c r="U208" s="42">
        <v>1532078467497.2913</v>
      </c>
      <c r="V208" s="42">
        <v>2434438833694.4741</v>
      </c>
      <c r="W208" s="42">
        <v>7292958982529.7939</v>
      </c>
      <c r="X208" s="42">
        <v>8118214577664</v>
      </c>
      <c r="Y208" s="42">
        <v>15241537349120</v>
      </c>
      <c r="Z208" s="42">
        <v>19743150775040</v>
      </c>
      <c r="AA208" s="43">
        <v>20519874855680</v>
      </c>
      <c r="AB208" s="42">
        <v>22172997760000</v>
      </c>
      <c r="AC208" s="42">
        <v>25412773169490.227</v>
      </c>
      <c r="AD208" s="42" t="s">
        <v>523</v>
      </c>
    </row>
    <row r="209" spans="1:30" ht="15" x14ac:dyDescent="0.2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341028639974400</v>
      </c>
      <c r="K209" s="38">
        <v>341382051102000</v>
      </c>
      <c r="L209" s="38">
        <v>351399921037200</v>
      </c>
      <c r="M209" s="38">
        <v>348161045539800</v>
      </c>
      <c r="N209" s="38">
        <v>372601902316200</v>
      </c>
      <c r="O209" s="38">
        <v>389920891938600</v>
      </c>
      <c r="P209" s="38">
        <v>392413272623400</v>
      </c>
      <c r="Q209" s="38">
        <v>404922821320200</v>
      </c>
      <c r="R209" s="38">
        <v>371816386113000</v>
      </c>
      <c r="S209" s="38">
        <v>339375780757800</v>
      </c>
      <c r="T209" s="38">
        <v>340594729306800</v>
      </c>
      <c r="U209" s="38">
        <v>343617857179556.56</v>
      </c>
      <c r="V209" s="38">
        <v>338295735559762.06</v>
      </c>
      <c r="W209" s="38">
        <v>336484728163872.38</v>
      </c>
      <c r="X209" s="38">
        <v>340220235367200</v>
      </c>
      <c r="Y209" s="38">
        <v>329171264083800</v>
      </c>
      <c r="Z209" s="38">
        <v>337008153066600</v>
      </c>
      <c r="AA209" s="39">
        <v>340726341369600</v>
      </c>
      <c r="AB209" s="38">
        <v>324708431424000</v>
      </c>
      <c r="AC209" s="38">
        <v>292107732448897.38</v>
      </c>
      <c r="AD209" s="38" t="s">
        <v>524</v>
      </c>
    </row>
    <row r="210" spans="1:30" ht="15" x14ac:dyDescent="0.2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347899748481.59998</v>
      </c>
      <c r="K210" s="42">
        <v>466746423301.20001</v>
      </c>
      <c r="L210" s="42">
        <v>576925820108.40002</v>
      </c>
      <c r="M210" s="42">
        <v>3549243612180.0005</v>
      </c>
      <c r="N210" s="42">
        <v>5411060983356</v>
      </c>
      <c r="O210" s="42">
        <v>5579470261344</v>
      </c>
      <c r="P210" s="42">
        <v>5650085035980</v>
      </c>
      <c r="Q210" s="42">
        <v>5529444477060</v>
      </c>
      <c r="R210" s="42">
        <v>5719145550551.999</v>
      </c>
      <c r="S210" s="42">
        <v>5375387124744</v>
      </c>
      <c r="T210" s="42">
        <v>7920160734528</v>
      </c>
      <c r="U210" s="42">
        <v>8162321253492</v>
      </c>
      <c r="V210" s="42">
        <v>7236247676616</v>
      </c>
      <c r="W210" s="42">
        <v>7401032776284</v>
      </c>
      <c r="X210" s="42">
        <v>7812277005456</v>
      </c>
      <c r="Y210" s="42">
        <v>7425914330688</v>
      </c>
      <c r="Z210" s="42">
        <v>7947460285379.999</v>
      </c>
      <c r="AA210" s="43">
        <v>7919690778888</v>
      </c>
      <c r="AB210" s="42">
        <v>7895762637084</v>
      </c>
      <c r="AC210" s="42">
        <v>7611675038591.1523</v>
      </c>
      <c r="AD210" s="42" t="s">
        <v>525</v>
      </c>
    </row>
    <row r="211" spans="1:30" ht="15" x14ac:dyDescent="0.2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137044405387499.98</v>
      </c>
      <c r="K211" s="38">
        <v>136479958574999.98</v>
      </c>
      <c r="L211" s="38">
        <v>143894326650000</v>
      </c>
      <c r="M211" s="38">
        <v>147529887412500</v>
      </c>
      <c r="N211" s="38">
        <v>146593039037500</v>
      </c>
      <c r="O211" s="38">
        <v>141946640087500</v>
      </c>
      <c r="P211" s="38">
        <v>143479418500000</v>
      </c>
      <c r="Q211" s="38">
        <v>140163528600000</v>
      </c>
      <c r="R211" s="38">
        <v>130838302925000</v>
      </c>
      <c r="S211" s="38">
        <v>120789631797500</v>
      </c>
      <c r="T211" s="38">
        <v>112218389110000</v>
      </c>
      <c r="U211" s="38">
        <v>105654435521250</v>
      </c>
      <c r="V211" s="38">
        <v>101614507008750</v>
      </c>
      <c r="W211" s="38">
        <v>99100008948750</v>
      </c>
      <c r="X211" s="38">
        <v>96939509518750</v>
      </c>
      <c r="Y211" s="38">
        <v>97634862410000</v>
      </c>
      <c r="Z211" s="38">
        <v>107399791555000</v>
      </c>
      <c r="AA211" s="39">
        <v>107792887086250</v>
      </c>
      <c r="AB211" s="38">
        <v>105767184497500</v>
      </c>
      <c r="AC211" s="38">
        <v>104382619028114.98</v>
      </c>
      <c r="AD211" s="38" t="s">
        <v>526</v>
      </c>
    </row>
    <row r="212" spans="1:30" ht="15" x14ac:dyDescent="0.2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>
        <v>259758037021.79999</v>
      </c>
      <c r="U212" s="42">
        <v>237601539192</v>
      </c>
      <c r="V212" s="42">
        <v>1158186197669.3999</v>
      </c>
      <c r="W212" s="42">
        <v>15349609728000</v>
      </c>
      <c r="X212" s="42">
        <v>14785886771520</v>
      </c>
      <c r="Y212" s="42">
        <v>21462077002560</v>
      </c>
      <c r="Z212" s="42">
        <v>33315897622620</v>
      </c>
      <c r="AA212" s="43">
        <v>43654231930620</v>
      </c>
      <c r="AB212" s="42">
        <v>49702197300000</v>
      </c>
      <c r="AC212" s="42">
        <v>79988026255763.234</v>
      </c>
      <c r="AD212" s="42" t="s">
        <v>527</v>
      </c>
    </row>
    <row r="213" spans="1:30" ht="15" x14ac:dyDescent="0.2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454541408.15359998</v>
      </c>
      <c r="K213" s="38">
        <v>644322277.87520003</v>
      </c>
      <c r="L213" s="38">
        <v>1166134043.776</v>
      </c>
      <c r="M213" s="38">
        <v>317219711.24480003</v>
      </c>
      <c r="N213" s="38">
        <v>533427846.63040006</v>
      </c>
      <c r="O213" s="38">
        <v>1066497710.8352001</v>
      </c>
      <c r="P213" s="38">
        <v>8963909700.3519993</v>
      </c>
      <c r="Q213" s="38">
        <v>8391140700.1600008</v>
      </c>
      <c r="R213" s="38">
        <v>6054530994.1760006</v>
      </c>
      <c r="S213" s="38">
        <v>3853325441.408</v>
      </c>
      <c r="T213" s="38">
        <v>2946709540.48</v>
      </c>
      <c r="U213" s="38">
        <v>6510780645.7204762</v>
      </c>
      <c r="V213" s="38">
        <v>10200227783.586132</v>
      </c>
      <c r="W213" s="38">
        <v>28975716367.822315</v>
      </c>
      <c r="X213" s="38">
        <v>31807767852.799999</v>
      </c>
      <c r="Y213" s="38">
        <v>62960951422.720001</v>
      </c>
      <c r="Z213" s="38">
        <v>76394097657.600006</v>
      </c>
      <c r="AA213" s="39">
        <v>78188649424.639999</v>
      </c>
      <c r="AB213" s="38">
        <v>82590133406.720001</v>
      </c>
      <c r="AC213" s="38">
        <v>92796707248.383514</v>
      </c>
      <c r="AD213" s="38" t="s">
        <v>529</v>
      </c>
    </row>
    <row r="214" spans="1:30" ht="15" x14ac:dyDescent="0.2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644605222409.3999</v>
      </c>
      <c r="K214" s="42">
        <v>729355659568.20007</v>
      </c>
      <c r="L214" s="42">
        <v>847417106432.40002</v>
      </c>
      <c r="M214" s="42">
        <v>1013480194012.2</v>
      </c>
      <c r="N214" s="42">
        <v>1167018149507.4001</v>
      </c>
      <c r="O214" s="42">
        <v>1324600050323.3999</v>
      </c>
      <c r="P214" s="42">
        <v>1465839251832</v>
      </c>
      <c r="Q214" s="42">
        <v>1588325970930</v>
      </c>
      <c r="R214" s="42">
        <v>1570691770236</v>
      </c>
      <c r="S214" s="42">
        <v>1544560401150</v>
      </c>
      <c r="T214" s="42">
        <v>1520336352558</v>
      </c>
      <c r="U214" s="42">
        <v>1460251900621.958</v>
      </c>
      <c r="V214" s="42">
        <v>1417449275419.1455</v>
      </c>
      <c r="W214" s="42">
        <v>1336890289453.7588</v>
      </c>
      <c r="X214" s="42">
        <v>1333008158607.5999</v>
      </c>
      <c r="Y214" s="42">
        <v>1359766767170.3999</v>
      </c>
      <c r="Z214" s="42">
        <v>1304018494812.6001</v>
      </c>
      <c r="AA214" s="43">
        <v>1298298973184.3999</v>
      </c>
      <c r="AB214" s="42">
        <v>1209476935077</v>
      </c>
      <c r="AC214" s="42">
        <v>1066654647835.8878</v>
      </c>
      <c r="AD214" s="42" t="s">
        <v>530</v>
      </c>
    </row>
    <row r="215" spans="1:30" ht="15" x14ac:dyDescent="0.2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50459484311.040001</v>
      </c>
      <c r="K215" s="38">
        <v>63104128675.559998</v>
      </c>
      <c r="L215" s="38">
        <v>71160617107.440002</v>
      </c>
      <c r="M215" s="38">
        <v>401603124871.20001</v>
      </c>
      <c r="N215" s="38">
        <v>580739840184</v>
      </c>
      <c r="O215" s="38">
        <v>596594616752.40002</v>
      </c>
      <c r="P215" s="38">
        <v>566266176210</v>
      </c>
      <c r="Q215" s="38">
        <v>538217168538</v>
      </c>
      <c r="R215" s="38">
        <v>536553100423.19995</v>
      </c>
      <c r="S215" s="38">
        <v>522472278241.20001</v>
      </c>
      <c r="T215" s="38">
        <v>765183356405.99988</v>
      </c>
      <c r="U215" s="38">
        <v>771694593541.19995</v>
      </c>
      <c r="V215" s="38">
        <v>677887810924.80005</v>
      </c>
      <c r="W215" s="38">
        <v>671394806350.79993</v>
      </c>
      <c r="X215" s="38">
        <v>701743001870.40002</v>
      </c>
      <c r="Y215" s="38">
        <v>643002990193.19995</v>
      </c>
      <c r="Z215" s="38">
        <v>591129196870.80005</v>
      </c>
      <c r="AA215" s="39">
        <v>574701555842.40002</v>
      </c>
      <c r="AB215" s="38">
        <v>566230649006.40002</v>
      </c>
      <c r="AC215" s="38">
        <v>540215507488.19373</v>
      </c>
      <c r="AD215" s="38" t="s">
        <v>531</v>
      </c>
    </row>
    <row r="216" spans="1:30" ht="15" x14ac:dyDescent="0.2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19876961837500</v>
      </c>
      <c r="K216" s="42">
        <v>18452093980000</v>
      </c>
      <c r="L216" s="42">
        <v>17748571351250</v>
      </c>
      <c r="M216" s="42">
        <v>16693264895000</v>
      </c>
      <c r="N216" s="42">
        <v>15733036150000</v>
      </c>
      <c r="O216" s="42">
        <v>15177892771250</v>
      </c>
      <c r="P216" s="42">
        <v>14379879446250</v>
      </c>
      <c r="Q216" s="42">
        <v>13643037345000</v>
      </c>
      <c r="R216" s="42">
        <v>12274857576250</v>
      </c>
      <c r="S216" s="42">
        <v>11740407276500</v>
      </c>
      <c r="T216" s="42">
        <v>10841654166750</v>
      </c>
      <c r="U216" s="42">
        <v>9988942378500</v>
      </c>
      <c r="V216" s="42">
        <v>9519192652500</v>
      </c>
      <c r="W216" s="42">
        <v>8989992792750</v>
      </c>
      <c r="X216" s="42">
        <v>8707656213749.999</v>
      </c>
      <c r="Y216" s="42">
        <v>8454111598999.999</v>
      </c>
      <c r="Z216" s="42">
        <v>7988357317375</v>
      </c>
      <c r="AA216" s="43">
        <v>7822115995125</v>
      </c>
      <c r="AB216" s="42">
        <v>7584906522000</v>
      </c>
      <c r="AC216" s="42">
        <v>7408239214874.0762</v>
      </c>
      <c r="AD216" s="42" t="s">
        <v>532</v>
      </c>
    </row>
    <row r="217" spans="1:30" ht="15" x14ac:dyDescent="0.2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>
        <v>1159499993.8806</v>
      </c>
      <c r="U217" s="38">
        <v>1009720804.5395999</v>
      </c>
      <c r="V217" s="38">
        <v>4852766423.4540005</v>
      </c>
      <c r="W217" s="38">
        <v>60985650000</v>
      </c>
      <c r="X217" s="38">
        <v>57932202879.419998</v>
      </c>
      <c r="Y217" s="38">
        <v>88657250029.020004</v>
      </c>
      <c r="Z217" s="38">
        <v>128912449966.08</v>
      </c>
      <c r="AA217" s="39">
        <v>166339485999.60001</v>
      </c>
      <c r="AB217" s="38">
        <v>185138799979.80002</v>
      </c>
      <c r="AC217" s="38">
        <v>292094639944.37152</v>
      </c>
      <c r="AD217" s="38" t="s">
        <v>533</v>
      </c>
    </row>
    <row r="218" spans="1:30" ht="15" x14ac:dyDescent="0.2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849796306.06079996</v>
      </c>
      <c r="K218" s="42">
        <v>916042249.65120006</v>
      </c>
      <c r="L218" s="42">
        <v>1401492554.24</v>
      </c>
      <c r="M218" s="42">
        <v>284956815.91040003</v>
      </c>
      <c r="N218" s="42">
        <v>410375931.71200001</v>
      </c>
      <c r="O218" s="42">
        <v>571008710.39999998</v>
      </c>
      <c r="P218" s="42">
        <v>3820199466.8800001</v>
      </c>
      <c r="Q218" s="42">
        <v>3014692885.7599998</v>
      </c>
      <c r="R218" s="42">
        <v>2008459284.096</v>
      </c>
      <c r="S218" s="42">
        <v>1578974249.0880001</v>
      </c>
      <c r="T218" s="42">
        <v>1561106864.6400001</v>
      </c>
      <c r="U218" s="42">
        <v>4957929416.1700974</v>
      </c>
      <c r="V218" s="42">
        <v>12687169886.375946</v>
      </c>
      <c r="W218" s="42">
        <v>44572582853.466957</v>
      </c>
      <c r="X218" s="42">
        <v>64736071729.919998</v>
      </c>
      <c r="Y218" s="42">
        <v>208340103974.40002</v>
      </c>
      <c r="Z218" s="42">
        <v>290260840563.20001</v>
      </c>
      <c r="AA218" s="43">
        <v>334590744320</v>
      </c>
      <c r="AB218" s="42">
        <v>387644353958.40002</v>
      </c>
      <c r="AC218" s="42">
        <v>468513639092.34576</v>
      </c>
      <c r="AD218" s="42" t="s">
        <v>537</v>
      </c>
    </row>
    <row r="219" spans="1:30" ht="15" x14ac:dyDescent="0.2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1205133629281.8</v>
      </c>
      <c r="K219" s="38">
        <v>1036935431411.3999</v>
      </c>
      <c r="L219" s="38">
        <v>1018449612528</v>
      </c>
      <c r="M219" s="38">
        <v>910403984477.40002</v>
      </c>
      <c r="N219" s="38">
        <v>897808697940</v>
      </c>
      <c r="O219" s="38">
        <v>709198115336.40002</v>
      </c>
      <c r="P219" s="38">
        <v>624704901718.20007</v>
      </c>
      <c r="Q219" s="38">
        <v>570639341634</v>
      </c>
      <c r="R219" s="38">
        <v>521042913385.20001</v>
      </c>
      <c r="S219" s="38">
        <v>632913346303.20007</v>
      </c>
      <c r="T219" s="38">
        <v>805443320441.40002</v>
      </c>
      <c r="U219" s="38">
        <v>1111975083653.3262</v>
      </c>
      <c r="V219" s="38">
        <v>1763040997160.6274</v>
      </c>
      <c r="W219" s="38">
        <v>2056503191725.2571</v>
      </c>
      <c r="X219" s="38">
        <v>2712976030662</v>
      </c>
      <c r="Y219" s="38">
        <v>4499518245012</v>
      </c>
      <c r="Z219" s="38">
        <v>4954643303886</v>
      </c>
      <c r="AA219" s="39">
        <v>5555778530256</v>
      </c>
      <c r="AB219" s="38">
        <v>5676819612000</v>
      </c>
      <c r="AC219" s="38">
        <v>5385372030759.3447</v>
      </c>
      <c r="AD219" s="38" t="s">
        <v>538</v>
      </c>
    </row>
    <row r="220" spans="1:30" ht="15" x14ac:dyDescent="0.2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1899448570740</v>
      </c>
      <c r="K220" s="42">
        <v>2656962777756</v>
      </c>
      <c r="L220" s="42">
        <v>3298065056664</v>
      </c>
      <c r="M220" s="42">
        <v>20216641498200</v>
      </c>
      <c r="N220" s="42">
        <v>31462275919200</v>
      </c>
      <c r="O220" s="42">
        <v>34247739536640</v>
      </c>
      <c r="P220" s="42">
        <v>34199675023080</v>
      </c>
      <c r="Q220" s="42">
        <v>34066687349519.996</v>
      </c>
      <c r="R220" s="42">
        <v>36168576787560</v>
      </c>
      <c r="S220" s="42">
        <v>36142291299240</v>
      </c>
      <c r="T220" s="42">
        <v>55602044458800.008</v>
      </c>
      <c r="U220" s="42">
        <v>59233098918840</v>
      </c>
      <c r="V220" s="42">
        <v>54469781473800.008</v>
      </c>
      <c r="W220" s="42">
        <v>56584296725880.008</v>
      </c>
      <c r="X220" s="42">
        <v>61481552537160</v>
      </c>
      <c r="Y220" s="42">
        <v>59644532267039.992</v>
      </c>
      <c r="Z220" s="42">
        <v>59717558587680</v>
      </c>
      <c r="AA220" s="43">
        <v>59354268818880.008</v>
      </c>
      <c r="AB220" s="42">
        <v>59597944782600</v>
      </c>
      <c r="AC220" s="42">
        <v>57587117873423.25</v>
      </c>
      <c r="AD220" s="42" t="s">
        <v>539</v>
      </c>
    </row>
    <row r="221" spans="1:30" ht="15" x14ac:dyDescent="0.2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748229342187500</v>
      </c>
      <c r="K221" s="38">
        <v>776914726575000</v>
      </c>
      <c r="L221" s="38">
        <v>822589029675000</v>
      </c>
      <c r="M221" s="38">
        <v>840336468812500</v>
      </c>
      <c r="N221" s="38">
        <v>852356064012500</v>
      </c>
      <c r="O221" s="38">
        <v>871292673000000</v>
      </c>
      <c r="P221" s="38">
        <v>868473563500000</v>
      </c>
      <c r="Q221" s="38">
        <v>863541921150000</v>
      </c>
      <c r="R221" s="38">
        <v>827437449250000</v>
      </c>
      <c r="S221" s="38">
        <v>812148773112500</v>
      </c>
      <c r="T221" s="38">
        <v>787808741462500</v>
      </c>
      <c r="U221" s="38">
        <v>766723023525000</v>
      </c>
      <c r="V221" s="38">
        <v>764888135225000</v>
      </c>
      <c r="W221" s="38">
        <v>757665109912500</v>
      </c>
      <c r="X221" s="38">
        <v>762900693775000</v>
      </c>
      <c r="Y221" s="38">
        <v>784197802725000</v>
      </c>
      <c r="Z221" s="38">
        <v>807006655487500</v>
      </c>
      <c r="AA221" s="39">
        <v>807855783200000</v>
      </c>
      <c r="AB221" s="38">
        <v>798340465800000</v>
      </c>
      <c r="AC221" s="38">
        <v>789720285676055.88</v>
      </c>
      <c r="AD221" s="38" t="s">
        <v>540</v>
      </c>
    </row>
    <row r="222" spans="1:30" ht="15" x14ac:dyDescent="0.2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>
        <v>614279546.45939994</v>
      </c>
      <c r="U222" s="42">
        <v>768897733.05540001</v>
      </c>
      <c r="V222" s="42">
        <v>6035931092.9040003</v>
      </c>
      <c r="W222" s="42">
        <v>93812676000</v>
      </c>
      <c r="X222" s="42">
        <v>117905263216.92</v>
      </c>
      <c r="Y222" s="42">
        <v>293370101179.20001</v>
      </c>
      <c r="Z222" s="42">
        <v>489805328343</v>
      </c>
      <c r="AA222" s="43">
        <v>711812428529.40002</v>
      </c>
      <c r="AB222" s="42">
        <v>868934664000</v>
      </c>
      <c r="AC222" s="42">
        <v>1474679498963.9263</v>
      </c>
      <c r="AD222" s="42" t="s">
        <v>541</v>
      </c>
    </row>
    <row r="223" spans="1:30" ht="15" x14ac:dyDescent="0.2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7573633580.0160007</v>
      </c>
      <c r="K223" s="38">
        <v>13305803311.08</v>
      </c>
      <c r="L223" s="38">
        <v>17802549390.360001</v>
      </c>
      <c r="M223" s="38">
        <v>112041117812.40001</v>
      </c>
      <c r="N223" s="38">
        <v>176595874635.60001</v>
      </c>
      <c r="O223" s="38">
        <v>206536817264.39999</v>
      </c>
      <c r="P223" s="38">
        <v>229341842704.79999</v>
      </c>
      <c r="Q223" s="38">
        <v>243767698918.79999</v>
      </c>
      <c r="R223" s="38">
        <v>282662609468.39996</v>
      </c>
      <c r="S223" s="38">
        <v>282217786376.40002</v>
      </c>
      <c r="T223" s="38">
        <v>424777567216.80005</v>
      </c>
      <c r="U223" s="38">
        <v>453980949366</v>
      </c>
      <c r="V223" s="38">
        <v>421520438589.59998</v>
      </c>
      <c r="W223" s="38">
        <v>440883456451.20001</v>
      </c>
      <c r="X223" s="38">
        <v>476864829571.19995</v>
      </c>
      <c r="Y223" s="38">
        <v>474578990625.59998</v>
      </c>
      <c r="Z223" s="38">
        <v>469853857435.19995</v>
      </c>
      <c r="AA223" s="39">
        <v>476808208464.00006</v>
      </c>
      <c r="AB223" s="38">
        <v>491432479641.59998</v>
      </c>
      <c r="AC223" s="38">
        <v>488245123554.36981</v>
      </c>
      <c r="AD223" s="38" t="s">
        <v>544</v>
      </c>
    </row>
    <row r="224" spans="1:30" ht="15" x14ac:dyDescent="0.2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2983400003000</v>
      </c>
      <c r="K224" s="42">
        <v>3890711088625</v>
      </c>
      <c r="L224" s="42">
        <v>4440234373000</v>
      </c>
      <c r="M224" s="42">
        <v>4657165103875</v>
      </c>
      <c r="N224" s="42">
        <v>4784223652750</v>
      </c>
      <c r="O224" s="42">
        <v>5254478632000</v>
      </c>
      <c r="P224" s="42">
        <v>5823953802500</v>
      </c>
      <c r="Q224" s="42">
        <v>6179163382625</v>
      </c>
      <c r="R224" s="42">
        <v>6466542213000</v>
      </c>
      <c r="S224" s="42">
        <v>6341679531500</v>
      </c>
      <c r="T224" s="42">
        <v>6018546330125</v>
      </c>
      <c r="U224" s="42">
        <v>5876404450750</v>
      </c>
      <c r="V224" s="42">
        <v>5919171575625</v>
      </c>
      <c r="W224" s="42">
        <v>5903440209125</v>
      </c>
      <c r="X224" s="42">
        <v>5917230361000</v>
      </c>
      <c r="Y224" s="42">
        <v>6239696876125</v>
      </c>
      <c r="Z224" s="42">
        <v>6349475749125</v>
      </c>
      <c r="AA224" s="43">
        <v>6489714663375</v>
      </c>
      <c r="AB224" s="42">
        <v>6582952417875</v>
      </c>
      <c r="AC224" s="42">
        <v>6695543946155.8096</v>
      </c>
      <c r="AD224" s="42" t="s">
        <v>545</v>
      </c>
    </row>
    <row r="225" spans="1:30" ht="15" x14ac:dyDescent="0.2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3323090545.5359998</v>
      </c>
      <c r="K225" s="38">
        <v>3597500340.6079998</v>
      </c>
      <c r="L225" s="38">
        <v>5273550844.0319996</v>
      </c>
      <c r="M225" s="38">
        <v>1089779197.3888001</v>
      </c>
      <c r="N225" s="38">
        <v>1454326205.9520001</v>
      </c>
      <c r="O225" s="38">
        <v>2209492966.5279999</v>
      </c>
      <c r="P225" s="38">
        <v>14980430812.16</v>
      </c>
      <c r="Q225" s="38">
        <v>11789784789.119999</v>
      </c>
      <c r="R225" s="38">
        <v>7661791196.8000002</v>
      </c>
      <c r="S225" s="38">
        <v>5194264433.408</v>
      </c>
      <c r="T225" s="38">
        <v>4527030834.816</v>
      </c>
      <c r="U225" s="38">
        <v>12284324132.313108</v>
      </c>
      <c r="V225" s="38">
        <v>22749440774.647884</v>
      </c>
      <c r="W225" s="38">
        <v>75600456388.136505</v>
      </c>
      <c r="X225" s="38">
        <v>98069977397.76001</v>
      </c>
      <c r="Y225" s="38">
        <v>214706418496</v>
      </c>
      <c r="Z225" s="38">
        <v>240634197184</v>
      </c>
      <c r="AA225" s="39">
        <v>263994853708.79999</v>
      </c>
      <c r="AB225" s="38">
        <v>297987920499.20001</v>
      </c>
      <c r="AC225" s="38">
        <v>353510308840.46674</v>
      </c>
      <c r="AD225" s="38" t="s">
        <v>548</v>
      </c>
    </row>
    <row r="226" spans="1:30" ht="15" x14ac:dyDescent="0.2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4712621296392</v>
      </c>
      <c r="K226" s="42">
        <v>4072274580282</v>
      </c>
      <c r="L226" s="42">
        <v>3832232855814</v>
      </c>
      <c r="M226" s="42">
        <v>3481718169504</v>
      </c>
      <c r="N226" s="42">
        <v>3181733178036</v>
      </c>
      <c r="O226" s="42">
        <v>2744210761050</v>
      </c>
      <c r="P226" s="42">
        <v>2449701550794</v>
      </c>
      <c r="Q226" s="42">
        <v>2231641923468</v>
      </c>
      <c r="R226" s="42">
        <v>1987653938718</v>
      </c>
      <c r="S226" s="42">
        <v>2082060100830</v>
      </c>
      <c r="T226" s="42">
        <v>2335693237746</v>
      </c>
      <c r="U226" s="42">
        <v>2755154664007.5718</v>
      </c>
      <c r="V226" s="42">
        <v>3161319435911.3037</v>
      </c>
      <c r="W226" s="42">
        <v>3488076523796.647</v>
      </c>
      <c r="X226" s="42">
        <v>4109941967322</v>
      </c>
      <c r="Y226" s="42">
        <v>4637011448568</v>
      </c>
      <c r="Z226" s="42">
        <v>4107535179150</v>
      </c>
      <c r="AA226" s="43">
        <v>4383555030312</v>
      </c>
      <c r="AB226" s="42">
        <v>4363854768000</v>
      </c>
      <c r="AC226" s="42">
        <v>4063455918732.2749</v>
      </c>
      <c r="AD226" s="42" t="s">
        <v>549</v>
      </c>
    </row>
    <row r="227" spans="1:30" ht="15" x14ac:dyDescent="0.2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2346589681296</v>
      </c>
      <c r="K227" s="38">
        <v>3105772086984.0005</v>
      </c>
      <c r="L227" s="38">
        <v>3728524210488</v>
      </c>
      <c r="M227" s="38">
        <v>21018688924800</v>
      </c>
      <c r="N227" s="38">
        <v>31571000081040</v>
      </c>
      <c r="O227" s="38">
        <v>32934489044519.996</v>
      </c>
      <c r="P227" s="38">
        <v>32491746834960</v>
      </c>
      <c r="Q227" s="38">
        <v>32138905618680</v>
      </c>
      <c r="R227" s="38">
        <v>33867437613240</v>
      </c>
      <c r="S227" s="38">
        <v>34381473863519.996</v>
      </c>
      <c r="T227" s="38">
        <v>53119525910640</v>
      </c>
      <c r="U227" s="38">
        <v>56916790528080</v>
      </c>
      <c r="V227" s="38">
        <v>53093895931440</v>
      </c>
      <c r="W227" s="38">
        <v>56107459470720</v>
      </c>
      <c r="X227" s="38">
        <v>60869779521600</v>
      </c>
      <c r="Y227" s="38">
        <v>59951488949520</v>
      </c>
      <c r="Z227" s="38">
        <v>59519263592880.008</v>
      </c>
      <c r="AA227" s="39">
        <v>59867890121760</v>
      </c>
      <c r="AB227" s="38">
        <v>60983973609720</v>
      </c>
      <c r="AC227" s="38">
        <v>59863116622330.258</v>
      </c>
      <c r="AD227" s="38" t="s">
        <v>550</v>
      </c>
    </row>
    <row r="228" spans="1:30" ht="15" x14ac:dyDescent="0.2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924366829750000</v>
      </c>
      <c r="K228" s="42">
        <v>908149746000000</v>
      </c>
      <c r="L228" s="42">
        <v>929952278012500</v>
      </c>
      <c r="M228" s="42">
        <v>873674830287500</v>
      </c>
      <c r="N228" s="42">
        <v>855301550175000</v>
      </c>
      <c r="O228" s="42">
        <v>837882423250000</v>
      </c>
      <c r="P228" s="42">
        <v>825102084725000</v>
      </c>
      <c r="Q228" s="42">
        <v>814675404650000</v>
      </c>
      <c r="R228" s="42">
        <v>774793720962500</v>
      </c>
      <c r="S228" s="42">
        <v>772581671287500</v>
      </c>
      <c r="T228" s="42">
        <v>752634678487500</v>
      </c>
      <c r="U228" s="42">
        <v>736740344825000</v>
      </c>
      <c r="V228" s="42">
        <v>745567357750000</v>
      </c>
      <c r="W228" s="42">
        <v>751280247462500</v>
      </c>
      <c r="X228" s="42">
        <v>755309440162500</v>
      </c>
      <c r="Y228" s="42">
        <v>788233625400000</v>
      </c>
      <c r="Z228" s="42">
        <v>804326951475000</v>
      </c>
      <c r="AA228" s="43">
        <v>814846551487500</v>
      </c>
      <c r="AB228" s="42">
        <v>816906926487500</v>
      </c>
      <c r="AC228" s="42">
        <v>820932168610704.75</v>
      </c>
      <c r="AD228" s="42" t="s">
        <v>551</v>
      </c>
    </row>
    <row r="229" spans="1:30" ht="15" x14ac:dyDescent="0.2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>
        <v>1781340221.4119999</v>
      </c>
      <c r="U229" s="38">
        <v>1905107593.2059999</v>
      </c>
      <c r="V229" s="38">
        <v>10823064414.552</v>
      </c>
      <c r="W229" s="38">
        <v>159117450000</v>
      </c>
      <c r="X229" s="38">
        <v>178617055219.80002</v>
      </c>
      <c r="Y229" s="38">
        <v>302334704233.79999</v>
      </c>
      <c r="Z229" s="38">
        <v>406062050015.40002</v>
      </c>
      <c r="AA229" s="39">
        <v>561625870212.59998</v>
      </c>
      <c r="AB229" s="38">
        <v>667962918000</v>
      </c>
      <c r="AC229" s="38">
        <v>1112698547862.1311</v>
      </c>
      <c r="AD229" s="38" t="s">
        <v>552</v>
      </c>
    </row>
    <row r="230" spans="1:30" ht="15" x14ac:dyDescent="0.2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>
        <v>181780196508.38</v>
      </c>
      <c r="V230" s="42">
        <v>183939147027.07001</v>
      </c>
      <c r="W230" s="42">
        <v>145459964233.26999</v>
      </c>
      <c r="X230" s="42">
        <v>179225152255.42001</v>
      </c>
      <c r="Y230" s="42">
        <v>190722508534.86002</v>
      </c>
      <c r="Z230" s="42">
        <v>125218136257.5</v>
      </c>
      <c r="AA230" s="43">
        <v>163158596906</v>
      </c>
      <c r="AB230" s="42">
        <v>234886079913</v>
      </c>
      <c r="AC230" s="42">
        <v>219775989707.17194</v>
      </c>
      <c r="AD230" s="42" t="s">
        <v>553</v>
      </c>
    </row>
    <row r="231" spans="1:30" ht="15" x14ac:dyDescent="0.2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2251666246670.9497</v>
      </c>
      <c r="K231" s="38">
        <v>2755675580691.8774</v>
      </c>
      <c r="L231" s="38">
        <v>2852356301028.6699</v>
      </c>
      <c r="M231" s="38">
        <v>3487468551618.7329</v>
      </c>
      <c r="N231" s="38">
        <v>3915682169440.2383</v>
      </c>
      <c r="O231" s="38">
        <v>9628277409332.8438</v>
      </c>
      <c r="P231" s="38">
        <v>10113982672649.904</v>
      </c>
      <c r="Q231" s="38">
        <v>11337353512072.725</v>
      </c>
      <c r="R231" s="38">
        <v>12046903049493.877</v>
      </c>
      <c r="S231" s="38">
        <v>13147525979818.232</v>
      </c>
      <c r="T231" s="38">
        <v>13863797999552.314</v>
      </c>
      <c r="U231" s="38">
        <v>14941477527108.449</v>
      </c>
      <c r="V231" s="38">
        <v>14968247298023.289</v>
      </c>
      <c r="W231" s="38">
        <v>14489865376993.859</v>
      </c>
      <c r="X231" s="38">
        <v>15760268000000</v>
      </c>
      <c r="Y231" s="38">
        <v>18735300000000</v>
      </c>
      <c r="Z231" s="38">
        <v>19620408000000</v>
      </c>
      <c r="AA231" s="39">
        <v>22714688000000</v>
      </c>
      <c r="AB231" s="38">
        <v>25136656000000</v>
      </c>
      <c r="AC231" s="38">
        <v>26832299182054.047</v>
      </c>
      <c r="AD231" s="38" t="s">
        <v>555</v>
      </c>
    </row>
    <row r="232" spans="1:30" ht="15" x14ac:dyDescent="0.2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25281048000000</v>
      </c>
      <c r="K232" s="42">
        <v>25424016000000</v>
      </c>
      <c r="L232" s="42">
        <v>33652818000000</v>
      </c>
      <c r="M232" s="42">
        <v>38569068000000</v>
      </c>
      <c r="N232" s="42">
        <v>39213252000000</v>
      </c>
      <c r="O232" s="42">
        <v>45012012000000</v>
      </c>
      <c r="P232" s="42">
        <v>47535342000000</v>
      </c>
      <c r="Q232" s="42">
        <v>42676362000000</v>
      </c>
      <c r="R232" s="42">
        <v>32036838000000</v>
      </c>
      <c r="S232" s="42">
        <v>26231316000000</v>
      </c>
      <c r="T232" s="42">
        <v>31066974000000</v>
      </c>
      <c r="U232" s="42">
        <v>35506986000000</v>
      </c>
      <c r="V232" s="42">
        <v>33307542000000</v>
      </c>
      <c r="W232" s="42">
        <v>32288964000000</v>
      </c>
      <c r="X232" s="42">
        <v>35481594000000</v>
      </c>
      <c r="Y232" s="42">
        <v>32612160000000</v>
      </c>
      <c r="Z232" s="42">
        <v>29235024000000</v>
      </c>
      <c r="AA232" s="43">
        <v>24647352000000</v>
      </c>
      <c r="AB232" s="42">
        <v>29855196000000</v>
      </c>
      <c r="AC232" s="42">
        <v>21617838000000</v>
      </c>
      <c r="AD232" s="42" t="s">
        <v>558</v>
      </c>
    </row>
    <row r="233" spans="1:30" ht="15" x14ac:dyDescent="0.2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686841427026.21716</v>
      </c>
      <c r="K233" s="38">
        <v>721442221206.07947</v>
      </c>
      <c r="L233" s="38">
        <v>757414103329.55762</v>
      </c>
      <c r="M233" s="38">
        <v>794862610661.41187</v>
      </c>
      <c r="N233" s="38">
        <v>833903582595.10583</v>
      </c>
      <c r="O233" s="38">
        <v>874664311688.91846</v>
      </c>
      <c r="P233" s="38">
        <v>917284843056.79688</v>
      </c>
      <c r="Q233" s="38">
        <v>892056835317.43604</v>
      </c>
      <c r="R233" s="38">
        <v>893007027829.31848</v>
      </c>
      <c r="S233" s="38">
        <v>816041672241.63965</v>
      </c>
      <c r="T233" s="38">
        <v>4920592901547.7793</v>
      </c>
      <c r="U233" s="38">
        <v>4955135269024.4014</v>
      </c>
      <c r="V233" s="38">
        <v>5297986247965.0303</v>
      </c>
      <c r="W233" s="38">
        <v>5544472146080.0254</v>
      </c>
      <c r="X233" s="38">
        <v>5369636252467.0859</v>
      </c>
      <c r="Y233" s="38">
        <v>5317579662661.9707</v>
      </c>
      <c r="Z233" s="38">
        <v>5449867180443.6641</v>
      </c>
      <c r="AA233" s="39">
        <v>5601374663929.2764</v>
      </c>
      <c r="AB233" s="38">
        <v>5754096743953.3916</v>
      </c>
      <c r="AC233" s="38">
        <v>5908041830817.667</v>
      </c>
      <c r="AD233" s="38" t="s">
        <v>563</v>
      </c>
    </row>
    <row r="234" spans="1:30" ht="15" x14ac:dyDescent="0.2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>
        <v>4788593962775.4912</v>
      </c>
      <c r="K234" s="42">
        <v>5043811334851.6377</v>
      </c>
      <c r="L234" s="42">
        <v>5309165109087.2148</v>
      </c>
      <c r="M234" s="42">
        <v>5585542910004.3877</v>
      </c>
      <c r="N234" s="42">
        <v>5873932265512.4717</v>
      </c>
      <c r="O234" s="42">
        <v>6175433400506.9229</v>
      </c>
      <c r="P234" s="42">
        <v>6491273818834.2793</v>
      </c>
      <c r="Q234" s="42">
        <v>6226465090326.7051</v>
      </c>
      <c r="R234" s="42">
        <v>6148852682093.9551</v>
      </c>
      <c r="S234" s="42">
        <v>5385045046224.8467</v>
      </c>
      <c r="T234" s="42"/>
      <c r="U234" s="42"/>
      <c r="V234" s="42"/>
      <c r="W234" s="42"/>
      <c r="X234" s="42"/>
      <c r="Y234" s="42"/>
      <c r="Z234" s="42"/>
      <c r="AA234" s="43"/>
      <c r="AB234" s="42"/>
      <c r="AC234" s="42"/>
      <c r="AD234" s="42" t="s">
        <v>564</v>
      </c>
    </row>
    <row r="235" spans="1:30" ht="15" x14ac:dyDescent="0.2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101300358734.45595</v>
      </c>
      <c r="K235" s="38">
        <v>106849282042.34943</v>
      </c>
      <c r="L235" s="38">
        <v>112678998235.10017</v>
      </c>
      <c r="M235" s="38">
        <v>118818224071.25227</v>
      </c>
      <c r="N235" s="38">
        <v>125299327766.00029</v>
      </c>
      <c r="O235" s="38">
        <v>132158825120.5098</v>
      </c>
      <c r="P235" s="38">
        <v>139437946909.22543</v>
      </c>
      <c r="Q235" s="38">
        <v>135353052303.8503</v>
      </c>
      <c r="R235" s="38">
        <v>140784529090.14804</v>
      </c>
      <c r="S235" s="38">
        <v>129137749051.40169</v>
      </c>
      <c r="T235" s="38">
        <v>10371318519632.053</v>
      </c>
      <c r="U235" s="38">
        <v>10030482368685.969</v>
      </c>
      <c r="V235" s="38">
        <v>10329482990202.074</v>
      </c>
      <c r="W235" s="38">
        <v>14233021320020.672</v>
      </c>
      <c r="X235" s="38">
        <v>15191139399493.92</v>
      </c>
      <c r="Y235" s="38">
        <v>15063193625992.527</v>
      </c>
      <c r="Z235" s="38">
        <v>15561441718201.162</v>
      </c>
      <c r="AA235" s="39">
        <v>16128846144937.234</v>
      </c>
      <c r="AB235" s="38">
        <v>16698562460669.281</v>
      </c>
      <c r="AC235" s="38">
        <v>17270774938958.846</v>
      </c>
      <c r="AD235" s="38" t="s">
        <v>566</v>
      </c>
    </row>
    <row r="236" spans="1:30" ht="15" x14ac:dyDescent="0.2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>
        <v>5610979781384.2051</v>
      </c>
      <c r="K236" s="42">
        <v>5890084092507.9707</v>
      </c>
      <c r="L236" s="42">
        <v>6180327002996.334</v>
      </c>
      <c r="M236" s="42">
        <v>6482510565622.6484</v>
      </c>
      <c r="N236" s="42">
        <v>6797510848314.25</v>
      </c>
      <c r="O236" s="42">
        <v>7126285622457.8584</v>
      </c>
      <c r="P236" s="42">
        <v>7469882997476.2578</v>
      </c>
      <c r="Q236" s="42">
        <v>7266231180651.0801</v>
      </c>
      <c r="R236" s="42">
        <v>7084201832434.8525</v>
      </c>
      <c r="S236" s="42">
        <v>6151957451165.2588</v>
      </c>
      <c r="T236" s="42">
        <v>3129396931958.8315</v>
      </c>
      <c r="U236" s="42">
        <v>3097721796578.3184</v>
      </c>
      <c r="V236" s="42">
        <v>1940469022936.2432</v>
      </c>
      <c r="W236" s="42"/>
      <c r="X236" s="42"/>
      <c r="Y236" s="42"/>
      <c r="Z236" s="42"/>
      <c r="AA236" s="43"/>
      <c r="AB236" s="42"/>
      <c r="AC236" s="42"/>
      <c r="AD236" s="42" t="s">
        <v>567</v>
      </c>
    </row>
    <row r="237" spans="1:30" ht="15" x14ac:dyDescent="0.2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73064778313.652588</v>
      </c>
      <c r="K237" s="38">
        <v>76639311217.237686</v>
      </c>
      <c r="L237" s="38">
        <v>80332640642.252045</v>
      </c>
      <c r="M237" s="38">
        <v>84153059445.355392</v>
      </c>
      <c r="N237" s="38">
        <v>88109578136.8591</v>
      </c>
      <c r="O237" s="38">
        <v>92211999464.063019</v>
      </c>
      <c r="P237" s="38">
        <v>96471002177.256744</v>
      </c>
      <c r="Q237" s="38">
        <v>91402897324.450912</v>
      </c>
      <c r="R237" s="38">
        <v>89170695788.02684</v>
      </c>
      <c r="S237" s="38">
        <v>79435361489.6828</v>
      </c>
      <c r="T237" s="38">
        <v>587505485747.34521</v>
      </c>
      <c r="U237" s="38">
        <v>591629751011.56433</v>
      </c>
      <c r="V237" s="38">
        <v>632565230729.48767</v>
      </c>
      <c r="W237" s="38">
        <v>661994980395.70581</v>
      </c>
      <c r="X237" s="38">
        <v>641120047504.82751</v>
      </c>
      <c r="Y237" s="38">
        <v>634904631458.07764</v>
      </c>
      <c r="Z237" s="38">
        <v>650699403337.74219</v>
      </c>
      <c r="AA237" s="39">
        <v>668788987146.14343</v>
      </c>
      <c r="AB237" s="38">
        <v>687023590496.62378</v>
      </c>
      <c r="AC237" s="38">
        <v>705404217556.45728</v>
      </c>
      <c r="AD237" s="38" t="s">
        <v>570</v>
      </c>
    </row>
    <row r="238" spans="1:30" ht="15" x14ac:dyDescent="0.2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>
        <v>652520775845.04956</v>
      </c>
      <c r="K238" s="42">
        <v>685570966350.73633</v>
      </c>
      <c r="L238" s="42">
        <v>719678494795.5376</v>
      </c>
      <c r="M238" s="42">
        <v>754919263013.76819</v>
      </c>
      <c r="N238" s="42">
        <v>791376191790.23254</v>
      </c>
      <c r="O238" s="42">
        <v>829140022060.78479</v>
      </c>
      <c r="P238" s="42">
        <v>868310221919.85803</v>
      </c>
      <c r="Q238" s="42">
        <v>815824510590.99036</v>
      </c>
      <c r="R238" s="42">
        <v>789029113023.31787</v>
      </c>
      <c r="S238" s="42">
        <v>672566021213.15283</v>
      </c>
      <c r="T238" s="42"/>
      <c r="U238" s="42"/>
      <c r="V238" s="42"/>
      <c r="W238" s="42"/>
      <c r="X238" s="42"/>
      <c r="Y238" s="42"/>
      <c r="Z238" s="42"/>
      <c r="AA238" s="43"/>
      <c r="AB238" s="42"/>
      <c r="AC238" s="42"/>
      <c r="AD238" s="42" t="s">
        <v>571</v>
      </c>
    </row>
    <row r="239" spans="1:30" ht="15" x14ac:dyDescent="0.2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20728474308.799545</v>
      </c>
      <c r="K239" s="38">
        <v>21944290808.142231</v>
      </c>
      <c r="L239" s="38">
        <v>23219160904.23119</v>
      </c>
      <c r="M239" s="38">
        <v>24559426654.577629</v>
      </c>
      <c r="N239" s="38">
        <v>25972251542.838856</v>
      </c>
      <c r="O239" s="38">
        <v>27465734406.498901</v>
      </c>
      <c r="P239" s="38">
        <v>29049039866.595707</v>
      </c>
      <c r="Q239" s="38">
        <v>27923042919.446072</v>
      </c>
      <c r="R239" s="38">
        <v>28108412032.073769</v>
      </c>
      <c r="S239" s="38">
        <v>25469903729.193542</v>
      </c>
      <c r="T239" s="38">
        <v>1988456690427.0933</v>
      </c>
      <c r="U239" s="38">
        <v>1923109365166.0613</v>
      </c>
      <c r="V239" s="38">
        <v>1980435710429.6965</v>
      </c>
      <c r="W239" s="38">
        <v>2728847485998.3989</v>
      </c>
      <c r="X239" s="38">
        <v>2912544120302.0698</v>
      </c>
      <c r="Y239" s="38">
        <v>2888013523845.2041</v>
      </c>
      <c r="Z239" s="38">
        <v>2983540891032.8374</v>
      </c>
      <c r="AA239" s="39">
        <v>3092327360794.189</v>
      </c>
      <c r="AB239" s="38">
        <v>3201557080961.249</v>
      </c>
      <c r="AC239" s="38">
        <v>3311265381660.623</v>
      </c>
      <c r="AD239" s="38" t="s">
        <v>572</v>
      </c>
    </row>
    <row r="240" spans="1:30" ht="15" x14ac:dyDescent="0.2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>
        <v>1096571687810.8878</v>
      </c>
      <c r="K240" s="42">
        <v>1152345370336.3247</v>
      </c>
      <c r="L240" s="42">
        <v>1210195830123.271</v>
      </c>
      <c r="M240" s="42">
        <v>1270278472403.2371</v>
      </c>
      <c r="N240" s="42">
        <v>1332763503373.3801</v>
      </c>
      <c r="O240" s="42">
        <v>1397837566419.6621</v>
      </c>
      <c r="P240" s="42">
        <v>1465705588087.0906</v>
      </c>
      <c r="Q240" s="42">
        <v>1406720872807.5142</v>
      </c>
      <c r="R240" s="42">
        <v>1378146852823.8918</v>
      </c>
      <c r="S240" s="42">
        <v>1185708696497.9504</v>
      </c>
      <c r="T240" s="42">
        <v>599988348113.74805</v>
      </c>
      <c r="U240" s="42">
        <v>593915384994.51294</v>
      </c>
      <c r="V240" s="42">
        <v>372039351015.99683</v>
      </c>
      <c r="W240" s="42"/>
      <c r="X240" s="42"/>
      <c r="Y240" s="42"/>
      <c r="Z240" s="42"/>
      <c r="AA240" s="43"/>
      <c r="AB240" s="42"/>
      <c r="AC240" s="42"/>
      <c r="AD240" s="42" t="s">
        <v>573</v>
      </c>
    </row>
    <row r="241" spans="1:30" ht="15" x14ac:dyDescent="0.2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11356168490789.387</v>
      </c>
      <c r="K241" s="38">
        <v>11786430578334.889</v>
      </c>
      <c r="L241" s="38">
        <v>11820150550748.346</v>
      </c>
      <c r="M241" s="38">
        <v>11882601803231.219</v>
      </c>
      <c r="N241" s="38">
        <v>11819880093926.318</v>
      </c>
      <c r="O241" s="38">
        <v>12002341930738.248</v>
      </c>
      <c r="P241" s="38">
        <v>12048281123597.639</v>
      </c>
      <c r="Q241" s="38">
        <v>12092431091207.223</v>
      </c>
      <c r="R241" s="38">
        <v>12149276561670.83</v>
      </c>
      <c r="S241" s="38">
        <v>12210733151546.303</v>
      </c>
      <c r="T241" s="38">
        <v>12314399185667.9</v>
      </c>
      <c r="U241" s="38">
        <v>12390094293312.947</v>
      </c>
      <c r="V241" s="38">
        <v>12472965680775.357</v>
      </c>
      <c r="W241" s="38">
        <v>12536669003975.77</v>
      </c>
      <c r="X241" s="38">
        <v>12618626199096.631</v>
      </c>
      <c r="Y241" s="38">
        <v>12634364746771.84</v>
      </c>
      <c r="Z241" s="38">
        <v>12725221440814.738</v>
      </c>
      <c r="AA241" s="39">
        <v>12819482701883.037</v>
      </c>
      <c r="AB241" s="38">
        <v>12900245026933.998</v>
      </c>
      <c r="AC241" s="38">
        <v>12973913999390.627</v>
      </c>
      <c r="AD241" s="38" t="s">
        <v>575</v>
      </c>
    </row>
    <row r="242" spans="1:30" ht="15" x14ac:dyDescent="0.2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239880447186.93085</v>
      </c>
      <c r="K242" s="42">
        <v>252079323789.99933</v>
      </c>
      <c r="L242" s="42">
        <v>264720428587.60846</v>
      </c>
      <c r="M242" s="42">
        <v>277836215363.0354</v>
      </c>
      <c r="N242" s="42">
        <v>291462159107.94379</v>
      </c>
      <c r="O242" s="42">
        <v>305637085786.50708</v>
      </c>
      <c r="P242" s="42">
        <v>320403544096.58044</v>
      </c>
      <c r="Q242" s="42">
        <v>306174804572.0426</v>
      </c>
      <c r="R242" s="42">
        <v>301196655378.30286</v>
      </c>
      <c r="S242" s="42">
        <v>270499959020.86801</v>
      </c>
      <c r="T242" s="42">
        <v>2132332152265.9795</v>
      </c>
      <c r="U242" s="42">
        <v>2147301039605.2712</v>
      </c>
      <c r="V242" s="42">
        <v>2295875038807.8896</v>
      </c>
      <c r="W242" s="42">
        <v>2402689363046.2222</v>
      </c>
      <c r="X242" s="42">
        <v>2326924469509.9653</v>
      </c>
      <c r="Y242" s="42">
        <v>2304365818062.9312</v>
      </c>
      <c r="Z242" s="42">
        <v>2361692431573.3955</v>
      </c>
      <c r="AA242" s="43">
        <v>2427347990732.4673</v>
      </c>
      <c r="AB242" s="42">
        <v>2493529893627.5273</v>
      </c>
      <c r="AC242" s="42">
        <v>2560241784851.209</v>
      </c>
      <c r="AD242" s="42" t="s">
        <v>576</v>
      </c>
    </row>
    <row r="243" spans="1:30" ht="15" x14ac:dyDescent="0.2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>
        <v>2320392375556.8662</v>
      </c>
      <c r="K243" s="38">
        <v>2440590292211.0815</v>
      </c>
      <c r="L243" s="38">
        <v>2564877573936.8442</v>
      </c>
      <c r="M243" s="38">
        <v>2693568477109.8633</v>
      </c>
      <c r="N243" s="38">
        <v>2827008864728.0088</v>
      </c>
      <c r="O243" s="38">
        <v>2965580027760.0488</v>
      </c>
      <c r="P243" s="38">
        <v>3109703027397.355</v>
      </c>
      <c r="Q243" s="38">
        <v>2936889673693.8608</v>
      </c>
      <c r="R243" s="38">
        <v>2855186654625.6548</v>
      </c>
      <c r="S243" s="38">
        <v>2445486572796.5547</v>
      </c>
      <c r="T243" s="38"/>
      <c r="U243" s="38"/>
      <c r="V243" s="38"/>
      <c r="W243" s="38"/>
      <c r="X243" s="38"/>
      <c r="Y243" s="38"/>
      <c r="Z243" s="38"/>
      <c r="AA243" s="39"/>
      <c r="AB243" s="38"/>
      <c r="AC243" s="38"/>
      <c r="AD243" s="38" t="s">
        <v>577</v>
      </c>
    </row>
    <row r="244" spans="1:30" ht="15" x14ac:dyDescent="0.2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45863307900.471748</v>
      </c>
      <c r="K244" s="42">
        <v>49125414429.045616</v>
      </c>
      <c r="L244" s="42">
        <v>52562868367.656662</v>
      </c>
      <c r="M244" s="42">
        <v>56196319256.745071</v>
      </c>
      <c r="N244" s="42">
        <v>60049191382.682594</v>
      </c>
      <c r="O244" s="42">
        <v>64148076025.209457</v>
      </c>
      <c r="P244" s="42">
        <v>68523180898.378098</v>
      </c>
      <c r="Q244" s="42">
        <v>66334784123.393745</v>
      </c>
      <c r="R244" s="42">
        <v>68233941107.210732</v>
      </c>
      <c r="S244" s="42">
        <v>62289081775.651726</v>
      </c>
      <c r="T244" s="42">
        <v>5046128314185.4014</v>
      </c>
      <c r="U244" s="42">
        <v>4880295691406.4004</v>
      </c>
      <c r="V244" s="42">
        <v>5025773385427.2168</v>
      </c>
      <c r="W244" s="42">
        <v>6925026142376.0449</v>
      </c>
      <c r="X244" s="42">
        <v>7391195102476.0605</v>
      </c>
      <c r="Y244" s="42">
        <v>7328943539270.8984</v>
      </c>
      <c r="Z244" s="42">
        <v>7571364384877.3311</v>
      </c>
      <c r="AA244" s="43">
        <v>7847433000254.1748</v>
      </c>
      <c r="AB244" s="42">
        <v>8124626457038.5742</v>
      </c>
      <c r="AC244" s="42">
        <v>8403034412879.625</v>
      </c>
      <c r="AD244" s="42" t="s">
        <v>578</v>
      </c>
    </row>
    <row r="245" spans="1:30" ht="15" x14ac:dyDescent="0.2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>
        <v>2694590848606.0273</v>
      </c>
      <c r="K245" s="38">
        <v>2851270748765.4019</v>
      </c>
      <c r="L245" s="38">
        <v>3014082006302.291</v>
      </c>
      <c r="M245" s="38">
        <v>3183520064465.5903</v>
      </c>
      <c r="N245" s="38">
        <v>3360129327367.0415</v>
      </c>
      <c r="O245" s="38">
        <v>3544508742767.7686</v>
      </c>
      <c r="P245" s="38">
        <v>3737318108858.4268</v>
      </c>
      <c r="Q245" s="38">
        <v>3606657131525.1123</v>
      </c>
      <c r="R245" s="38">
        <v>3496256458154.3213</v>
      </c>
      <c r="S245" s="38">
        <v>3015939783796.1152</v>
      </c>
      <c r="T245" s="38">
        <v>1522597000062.3044</v>
      </c>
      <c r="U245" s="38">
        <v>1507185575063.959</v>
      </c>
      <c r="V245" s="38">
        <v>944128334396.73853</v>
      </c>
      <c r="W245" s="38"/>
      <c r="X245" s="38"/>
      <c r="Y245" s="38"/>
      <c r="Z245" s="38"/>
      <c r="AA245" s="39"/>
      <c r="AB245" s="38"/>
      <c r="AC245" s="38"/>
      <c r="AD245" s="38" t="s">
        <v>579</v>
      </c>
    </row>
    <row r="246" spans="1:30" ht="15" x14ac:dyDescent="0.2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25288478601.918419</v>
      </c>
      <c r="K246" s="42">
        <v>18957014187.558887</v>
      </c>
      <c r="L246" s="42">
        <v>33594058532.262981</v>
      </c>
      <c r="M246" s="42">
        <v>217546105195.05612</v>
      </c>
      <c r="N246" s="42">
        <v>279663239626.78589</v>
      </c>
      <c r="O246" s="42">
        <v>361376527679.99994</v>
      </c>
      <c r="P246" s="42">
        <v>333653551642.23853</v>
      </c>
      <c r="Q246" s="42">
        <v>351519973088.92969</v>
      </c>
      <c r="R246" s="42">
        <v>353021930403.15179</v>
      </c>
      <c r="S246" s="42">
        <v>377071774719.8858</v>
      </c>
      <c r="T246" s="42">
        <v>535039217907.65289</v>
      </c>
      <c r="U246" s="42">
        <v>464466712093.81476</v>
      </c>
      <c r="V246" s="42">
        <v>532311263906.29675</v>
      </c>
      <c r="W246" s="42">
        <v>543924819802.44843</v>
      </c>
      <c r="X246" s="42">
        <v>565808123066.80115</v>
      </c>
      <c r="Y246" s="42">
        <v>488575094630.95648</v>
      </c>
      <c r="Z246" s="42">
        <v>211499378097.88708</v>
      </c>
      <c r="AA246" s="43">
        <v>220446208009.55161</v>
      </c>
      <c r="AB246" s="42">
        <v>44862198879.13221</v>
      </c>
      <c r="AC246" s="42">
        <v>44862198879.13221</v>
      </c>
      <c r="AD246" s="42" t="s">
        <v>580</v>
      </c>
    </row>
    <row r="247" spans="1:30" ht="15" x14ac:dyDescent="0.2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9961618335413.8125</v>
      </c>
      <c r="K247" s="38">
        <v>5543165157458.9873</v>
      </c>
      <c r="L247" s="38">
        <v>8378883841469.8506</v>
      </c>
      <c r="M247" s="38">
        <v>9042645676793.0742</v>
      </c>
      <c r="N247" s="38">
        <v>7576459464841.1006</v>
      </c>
      <c r="O247" s="38">
        <v>9193737310000</v>
      </c>
      <c r="P247" s="38">
        <v>8472866738627.626</v>
      </c>
      <c r="Q247" s="38">
        <v>8910529801951</v>
      </c>
      <c r="R247" s="38">
        <v>8076169746423.875</v>
      </c>
      <c r="S247" s="38">
        <v>8473131287619.2129</v>
      </c>
      <c r="T247" s="38">
        <v>7580810687637.4248</v>
      </c>
      <c r="U247" s="38">
        <v>6012133897052.0146</v>
      </c>
      <c r="V247" s="38">
        <v>7474944069704.0713</v>
      </c>
      <c r="W247" s="38">
        <v>7285468797089.3164</v>
      </c>
      <c r="X247" s="38">
        <v>7020893126921.3916</v>
      </c>
      <c r="Y247" s="38">
        <v>6423715654942.9453</v>
      </c>
      <c r="Z247" s="38">
        <v>2858144401624.6372</v>
      </c>
      <c r="AA247" s="39">
        <v>3000436985604.9209</v>
      </c>
      <c r="AB247" s="38">
        <v>600948704750.15649</v>
      </c>
      <c r="AC247" s="38">
        <v>600948704750.15649</v>
      </c>
      <c r="AD247" s="38" t="s">
        <v>581</v>
      </c>
    </row>
  </sheetData>
  <pageMargins left="0.75" right="0.75" top="1" bottom="1" header="0.5" footer="0.5"/>
  <pageSetup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5B19-A1E0-4A91-92BC-DD15FFEB88EE}">
  <sheetPr>
    <tabColor theme="5" tint="-0.249977111117893"/>
  </sheetPr>
  <dimension ref="A1:AJ236"/>
  <sheetViews>
    <sheetView workbookViewId="0">
      <selection activeCell="F4" sqref="F4:F28"/>
    </sheetView>
  </sheetViews>
  <sheetFormatPr defaultRowHeight="15" x14ac:dyDescent="0.25"/>
  <cols>
    <col min="1" max="1" width="9.625" style="29" customWidth="1"/>
    <col min="2" max="2" width="9.375" style="29" customWidth="1"/>
    <col min="3" max="3" width="20.25" style="29" customWidth="1"/>
    <col min="4" max="4" width="50.125" style="29" customWidth="1"/>
    <col min="5" max="5" width="16" style="181" customWidth="1"/>
    <col min="6" max="6" width="18.875" style="46" bestFit="1" customWidth="1"/>
    <col min="7" max="16" width="13.875" style="29" bestFit="1" customWidth="1"/>
    <col min="17" max="36" width="12.25" style="29" bestFit="1" customWidth="1"/>
    <col min="37" max="16384" width="9" style="29"/>
  </cols>
  <sheetData>
    <row r="1" spans="1:36" x14ac:dyDescent="0.25">
      <c r="B1" s="46" t="s">
        <v>1171</v>
      </c>
      <c r="E1" s="179" t="s">
        <v>1428</v>
      </c>
      <c r="F1" s="46" t="s">
        <v>1560</v>
      </c>
      <c r="G1" s="46"/>
    </row>
    <row r="2" spans="1:36" x14ac:dyDescent="0.25">
      <c r="E2" s="180">
        <v>2019</v>
      </c>
      <c r="F2" s="174">
        <v>2020</v>
      </c>
      <c r="G2" s="174">
        <v>2021</v>
      </c>
      <c r="H2" s="174">
        <v>2022</v>
      </c>
      <c r="I2" s="174">
        <v>2023</v>
      </c>
      <c r="J2" s="174">
        <v>2024</v>
      </c>
      <c r="K2" s="174">
        <v>2025</v>
      </c>
      <c r="L2" s="174">
        <v>2026</v>
      </c>
      <c r="M2" s="174">
        <v>2027</v>
      </c>
      <c r="N2" s="174">
        <v>2028</v>
      </c>
      <c r="O2" s="174">
        <v>2029</v>
      </c>
      <c r="P2" s="174">
        <v>2030</v>
      </c>
      <c r="Q2" s="174">
        <v>2031</v>
      </c>
      <c r="R2" s="174">
        <v>2032</v>
      </c>
      <c r="S2" s="174">
        <v>2033</v>
      </c>
      <c r="T2" s="174">
        <v>2034</v>
      </c>
      <c r="U2" s="174">
        <v>2035</v>
      </c>
      <c r="V2" s="174">
        <v>2036</v>
      </c>
      <c r="W2" s="174">
        <v>2037</v>
      </c>
      <c r="X2" s="174">
        <v>2038</v>
      </c>
      <c r="Y2" s="174">
        <v>2039</v>
      </c>
      <c r="Z2" s="174">
        <v>2040</v>
      </c>
      <c r="AA2" s="174">
        <v>2041</v>
      </c>
      <c r="AB2" s="174">
        <v>2042</v>
      </c>
      <c r="AC2" s="174">
        <v>2043</v>
      </c>
      <c r="AD2" s="174">
        <v>2044</v>
      </c>
      <c r="AE2" s="174">
        <v>2045</v>
      </c>
      <c r="AF2" s="174">
        <v>2046</v>
      </c>
      <c r="AG2" s="174">
        <v>2047</v>
      </c>
      <c r="AH2" s="174">
        <v>2048</v>
      </c>
      <c r="AI2" s="174">
        <v>2049</v>
      </c>
      <c r="AJ2" s="174">
        <v>2050</v>
      </c>
    </row>
    <row r="3" spans="1:36" x14ac:dyDescent="0.25">
      <c r="A3" s="46" t="s">
        <v>1172</v>
      </c>
      <c r="B3" s="46" t="s">
        <v>1156</v>
      </c>
      <c r="C3" s="46" t="s">
        <v>1157</v>
      </c>
      <c r="D3" s="46"/>
      <c r="E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X3" s="259"/>
      <c r="Y3" s="259"/>
      <c r="Z3" s="259"/>
      <c r="AA3" s="259"/>
      <c r="AB3" s="259"/>
      <c r="AC3" s="259"/>
      <c r="AD3" s="259"/>
      <c r="AE3" s="259"/>
      <c r="AF3" s="259"/>
      <c r="AG3" s="259"/>
      <c r="AH3" s="259"/>
      <c r="AI3" s="259"/>
      <c r="AJ3" s="259"/>
    </row>
    <row r="4" spans="1:36" x14ac:dyDescent="0.25">
      <c r="A4" s="45" t="s">
        <v>1662</v>
      </c>
      <c r="B4" s="45" t="s">
        <v>1159</v>
      </c>
      <c r="C4" s="29" t="s">
        <v>1155</v>
      </c>
      <c r="D4" s="368" t="s">
        <v>52</v>
      </c>
      <c r="E4" s="512">
        <f>'Electricity by industry'!B87</f>
        <v>67163244527510.313</v>
      </c>
      <c r="F4" s="177">
        <f>$E4*(1+'Growth rates'!G3)</f>
        <v>67903767442342.094</v>
      </c>
      <c r="G4" s="177">
        <f>$E4*(1+'Growth rates'!H3)</f>
        <v>68644290357173.953</v>
      </c>
      <c r="H4" s="177">
        <f>$E4*(1+'Growth rates'!I3)</f>
        <v>69384813272005.813</v>
      </c>
      <c r="I4" s="177">
        <f>$E4*(1+'Growth rates'!J3)</f>
        <v>70125336186837.68</v>
      </c>
      <c r="J4" s="177">
        <f>$E4*(1+'Growth rates'!K3)</f>
        <v>70865859101669.531</v>
      </c>
      <c r="K4" s="177">
        <f>$E4*(1+'Growth rates'!L3)</f>
        <v>71606382016501.328</v>
      </c>
      <c r="L4" s="177">
        <f>$E4*(1+'Growth rates'!M3)</f>
        <v>72346904931333.188</v>
      </c>
      <c r="M4" s="177">
        <f>$E4*(1+'Growth rates'!N3)</f>
        <v>73087427846165.047</v>
      </c>
      <c r="N4" s="177">
        <f>$E4*(1+'Growth rates'!O3)</f>
        <v>73827950760996.922</v>
      </c>
      <c r="O4" s="177">
        <f>$E4*(1+'Growth rates'!P3)</f>
        <v>74568473675828.766</v>
      </c>
      <c r="P4" s="177">
        <f>$E4*(1+'Growth rates'!Q3)</f>
        <v>75308996590660.563</v>
      </c>
      <c r="Q4" s="177">
        <f>$E4*(1+'Growth rates'!R3)</f>
        <v>76049519505492.422</v>
      </c>
      <c r="R4" s="177">
        <f>$E4*(1+'Growth rates'!S3)</f>
        <v>76790042420324.281</v>
      </c>
      <c r="S4" s="177">
        <f>$E4*(1+'Growth rates'!T3)</f>
        <v>77530565335156.141</v>
      </c>
      <c r="T4" s="177">
        <f>$E4*(1+'Growth rates'!U3)</f>
        <v>78271088249988</v>
      </c>
      <c r="U4" s="177">
        <f>$E4*(1+'Growth rates'!V3)</f>
        <v>79011611164819.781</v>
      </c>
      <c r="V4" s="177">
        <f>$E4*(1+'Growth rates'!W3)</f>
        <v>79752134079651.641</v>
      </c>
      <c r="W4" s="177">
        <f>$E4*(1+'Growth rates'!X3)</f>
        <v>80492656994483.516</v>
      </c>
      <c r="X4" s="177">
        <f>$E4*(1+'Growth rates'!Y3)</f>
        <v>81233179909315.391</v>
      </c>
      <c r="Y4" s="177">
        <f>$E4*(1+'Growth rates'!Z3)</f>
        <v>81973702824146.5</v>
      </c>
      <c r="Z4" s="177">
        <f>$E4*(1+'Growth rates'!AA3)</f>
        <v>82714225738978.703</v>
      </c>
      <c r="AA4" s="177">
        <f>$E4*(1+'Growth rates'!AB3)</f>
        <v>83454748653810.891</v>
      </c>
      <c r="AB4" s="177">
        <f>$E4*(1+'Growth rates'!AC3)</f>
        <v>84195271568642.266</v>
      </c>
      <c r="AC4" s="177">
        <f>$E4*(1+'Growth rates'!AD3)</f>
        <v>84935794483474.453</v>
      </c>
      <c r="AD4" s="177">
        <f>$E4*(1+'Growth rates'!AE3)</f>
        <v>85676317398305.813</v>
      </c>
      <c r="AE4" s="177">
        <f>$E4*(1+'Growth rates'!AF3)</f>
        <v>86416840313138.016</v>
      </c>
      <c r="AF4" s="177">
        <f>$E4*(1+'Growth rates'!AG3)</f>
        <v>87157363227969.781</v>
      </c>
      <c r="AG4" s="177">
        <f>$E4*(1+'Growth rates'!AH3)</f>
        <v>87897886142801.531</v>
      </c>
      <c r="AH4" s="177">
        <f>$E4*(1+'Growth rates'!AI3)</f>
        <v>88638409057633.297</v>
      </c>
      <c r="AI4" s="177">
        <f>$E4*(1+'Growth rates'!AJ3)</f>
        <v>89378931972465.047</v>
      </c>
      <c r="AJ4" s="177">
        <f>$E4*(1+'Growth rates'!AK3)</f>
        <v>90119454887296.797</v>
      </c>
    </row>
    <row r="5" spans="1:36" x14ac:dyDescent="0.25">
      <c r="A5" s="45" t="s">
        <v>1662</v>
      </c>
      <c r="B5" s="45" t="s">
        <v>1159</v>
      </c>
      <c r="C5" s="29" t="s">
        <v>1155</v>
      </c>
      <c r="D5" s="366" t="s">
        <v>53</v>
      </c>
      <c r="E5" s="512">
        <f>'Electricity by industry'!B88</f>
        <v>0</v>
      </c>
      <c r="F5" s="177">
        <f>$E5*(1+'Growth rates'!G4)</f>
        <v>0</v>
      </c>
      <c r="G5" s="177">
        <f>$E5*(1+'Growth rates'!H4)</f>
        <v>0</v>
      </c>
      <c r="H5" s="177">
        <f>$E5*(1+'Growth rates'!I4)</f>
        <v>0</v>
      </c>
      <c r="I5" s="177">
        <f>$E5*(1+'Growth rates'!J4)</f>
        <v>0</v>
      </c>
      <c r="J5" s="177">
        <f>$E5*(1+'Growth rates'!K4)</f>
        <v>0</v>
      </c>
      <c r="K5" s="177">
        <f>$E5*(1+'Growth rates'!L4)</f>
        <v>0</v>
      </c>
      <c r="L5" s="177">
        <f>$E5*(1+'Growth rates'!M4)</f>
        <v>0</v>
      </c>
      <c r="M5" s="177">
        <f>$E5*(1+'Growth rates'!N4)</f>
        <v>0</v>
      </c>
      <c r="N5" s="177">
        <f>$E5*(1+'Growth rates'!O4)</f>
        <v>0</v>
      </c>
      <c r="O5" s="177">
        <f>$E5*(1+'Growth rates'!P4)</f>
        <v>0</v>
      </c>
      <c r="P5" s="177">
        <f>$E5*(1+'Growth rates'!Q4)</f>
        <v>0</v>
      </c>
      <c r="Q5" s="177">
        <f>$E5*(1+'Growth rates'!R4)</f>
        <v>0</v>
      </c>
      <c r="R5" s="177">
        <f>$E5*(1+'Growth rates'!S4)</f>
        <v>0</v>
      </c>
      <c r="S5" s="177">
        <f>$E5*(1+'Growth rates'!T4)</f>
        <v>0</v>
      </c>
      <c r="T5" s="177">
        <f>$E5*(1+'Growth rates'!U4)</f>
        <v>0</v>
      </c>
      <c r="U5" s="177">
        <f>$E5*(1+'Growth rates'!V4)</f>
        <v>0</v>
      </c>
      <c r="V5" s="177">
        <f>$E5*(1+'Growth rates'!W4)</f>
        <v>0</v>
      </c>
      <c r="W5" s="177">
        <f>$E5*(1+'Growth rates'!X4)</f>
        <v>0</v>
      </c>
      <c r="X5" s="177">
        <f>$E5*(1+'Growth rates'!Y4)</f>
        <v>0</v>
      </c>
      <c r="Y5" s="177">
        <f>$E5*(1+'Growth rates'!Z4)</f>
        <v>0</v>
      </c>
      <c r="Z5" s="177">
        <f>$E5*(1+'Growth rates'!AA4)</f>
        <v>0</v>
      </c>
      <c r="AA5" s="177">
        <f>$E5*(1+'Growth rates'!AB4)</f>
        <v>0</v>
      </c>
      <c r="AB5" s="177">
        <f>$E5*(1+'Growth rates'!AC4)</f>
        <v>0</v>
      </c>
      <c r="AC5" s="177">
        <f>$E5*(1+'Growth rates'!AD4)</f>
        <v>0</v>
      </c>
      <c r="AD5" s="177">
        <f>$E5*(1+'Growth rates'!AE4)</f>
        <v>0</v>
      </c>
      <c r="AE5" s="177">
        <f>$E5*(1+'Growth rates'!AF4)</f>
        <v>0</v>
      </c>
      <c r="AF5" s="177">
        <f>$E5*(1+'Growth rates'!AG4)</f>
        <v>0</v>
      </c>
      <c r="AG5" s="177">
        <f>$E5*(1+'Growth rates'!AH4)</f>
        <v>0</v>
      </c>
      <c r="AH5" s="177">
        <f>$E5*(1+'Growth rates'!AI4)</f>
        <v>0</v>
      </c>
      <c r="AI5" s="177">
        <f>$E5*(1+'Growth rates'!AJ4)</f>
        <v>0</v>
      </c>
      <c r="AJ5" s="177">
        <f>$E5*(1+'Growth rates'!AK4)</f>
        <v>0</v>
      </c>
    </row>
    <row r="6" spans="1:36" x14ac:dyDescent="0.25">
      <c r="A6" s="45" t="s">
        <v>1662</v>
      </c>
      <c r="B6" s="45" t="s">
        <v>1159</v>
      </c>
      <c r="C6" s="29" t="s">
        <v>1155</v>
      </c>
      <c r="D6" s="366" t="s">
        <v>54</v>
      </c>
      <c r="E6" s="512">
        <f>'Electricity by industry'!B89</f>
        <v>16989089491758</v>
      </c>
      <c r="F6" s="177">
        <f>$E6*(1+'Growth rates'!G5)</f>
        <v>15004291240418.023</v>
      </c>
      <c r="G6" s="177">
        <f>$E6*(1+'Growth rates'!H5)</f>
        <v>13959301561932.863</v>
      </c>
      <c r="H6" s="177">
        <f>$E6*(1+'Growth rates'!I5)</f>
        <v>14105807823093.502</v>
      </c>
      <c r="I6" s="177">
        <f>$E6*(1+'Growth rates'!J5)</f>
        <v>14758808246705.701</v>
      </c>
      <c r="J6" s="177">
        <f>$E6*(1+'Growth rates'!K5)</f>
        <v>15081349280983.158</v>
      </c>
      <c r="K6" s="177">
        <f>$E6*(1+'Growth rates'!L5)</f>
        <v>15590352056418.6</v>
      </c>
      <c r="L6" s="177">
        <f>$E6*(1+'Growth rates'!M5)</f>
        <v>15727371636355.295</v>
      </c>
      <c r="M6" s="177">
        <f>$E6*(1+'Growth rates'!N5)</f>
        <v>15727072845654.49</v>
      </c>
      <c r="N6" s="177">
        <f>$E6*(1+'Growth rates'!O5)</f>
        <v>15877074627937.799</v>
      </c>
      <c r="O6" s="177">
        <f>$E6*(1+'Growth rates'!P5)</f>
        <v>15731209502291.953</v>
      </c>
      <c r="P6" s="177">
        <f>$E6*(1+'Growth rates'!Q5)</f>
        <v>15517314876564.15</v>
      </c>
      <c r="Q6" s="177">
        <f>$E6*(1+'Growth rates'!R5)</f>
        <v>15499455849203.949</v>
      </c>
      <c r="R6" s="177">
        <f>$E6*(1+'Growth rates'!S5)</f>
        <v>15382485164597.299</v>
      </c>
      <c r="S6" s="177">
        <f>$E6*(1+'Growth rates'!T5)</f>
        <v>15517511243229.525</v>
      </c>
      <c r="T6" s="177">
        <f>$E6*(1+'Growth rates'!U5)</f>
        <v>15664481880845.064</v>
      </c>
      <c r="U6" s="177">
        <f>$E6*(1+'Growth rates'!V5)</f>
        <v>15622339526554.006</v>
      </c>
      <c r="V6" s="177">
        <f>$E6*(1+'Growth rates'!W5)</f>
        <v>15525933035303.59</v>
      </c>
      <c r="W6" s="177">
        <f>$E6*(1+'Growth rates'!X5)</f>
        <v>15592922196840.184</v>
      </c>
      <c r="X6" s="177">
        <f>$E6*(1+'Growth rates'!Y5)</f>
        <v>15699229865907.832</v>
      </c>
      <c r="Y6" s="177">
        <f>$E6*(1+'Growth rates'!Z5)</f>
        <v>15756614603238</v>
      </c>
      <c r="Z6" s="177">
        <f>$E6*(1+'Growth rates'!AA5)</f>
        <v>15624621877178.895</v>
      </c>
      <c r="AA6" s="177">
        <f>$E6*(1+'Growth rates'!AB5)</f>
        <v>15453408564041.744</v>
      </c>
      <c r="AB6" s="177">
        <f>$E6*(1+'Growth rates'!AC5)</f>
        <v>15370061204489.754</v>
      </c>
      <c r="AC6" s="177">
        <f>$E6*(1+'Growth rates'!AD5)</f>
        <v>15376447307772.77</v>
      </c>
      <c r="AD6" s="177">
        <f>$E6*(1+'Growth rates'!AE5)</f>
        <v>15460564607072.438</v>
      </c>
      <c r="AE6" s="177">
        <f>$E6*(1+'Growth rates'!AF5)</f>
        <v>15519583205564.68</v>
      </c>
      <c r="AF6" s="177">
        <f>$E6*(1+'Growth rates'!AG5)</f>
        <v>15502868783476.842</v>
      </c>
      <c r="AG6" s="177">
        <f>$E6*(1+'Growth rates'!AH5)</f>
        <v>15525154052039.703</v>
      </c>
      <c r="AH6" s="177">
        <f>$E6*(1+'Growth rates'!AI5)</f>
        <v>15547439320602.555</v>
      </c>
      <c r="AI6" s="177">
        <f>$E6*(1+'Growth rates'!AJ5)</f>
        <v>15569724589165.408</v>
      </c>
      <c r="AJ6" s="177">
        <f>$E6*(1+'Growth rates'!AK5)</f>
        <v>15592009857728.268</v>
      </c>
    </row>
    <row r="7" spans="1:36" x14ac:dyDescent="0.25">
      <c r="A7" s="45" t="s">
        <v>1662</v>
      </c>
      <c r="B7" s="45" t="s">
        <v>1159</v>
      </c>
      <c r="C7" s="29" t="s">
        <v>1155</v>
      </c>
      <c r="D7" s="366" t="s">
        <v>55</v>
      </c>
      <c r="E7" s="512">
        <f>'Electricity by industry'!B90</f>
        <v>31845356314938.41</v>
      </c>
      <c r="F7" s="177">
        <f>$E7*(1+'Growth rates'!G6)</f>
        <v>27506699495710.461</v>
      </c>
      <c r="G7" s="177">
        <f>$E7*(1+'Growth rates'!H6)</f>
        <v>27358418387059.219</v>
      </c>
      <c r="H7" s="177">
        <f>$E7*(1+'Growth rates'!I6)</f>
        <v>28839564387258.012</v>
      </c>
      <c r="I7" s="177">
        <f>$E7*(1+'Growth rates'!J6)</f>
        <v>29451039503645.105</v>
      </c>
      <c r="J7" s="177">
        <f>$E7*(1+'Growth rates'!K6)</f>
        <v>30048057201228.887</v>
      </c>
      <c r="K7" s="177">
        <f>$E7*(1+'Growth rates'!L6)</f>
        <v>30566305133202.945</v>
      </c>
      <c r="L7" s="177">
        <f>$E7*(1+'Growth rates'!M6)</f>
        <v>30848874347546.305</v>
      </c>
      <c r="M7" s="177">
        <f>$E7*(1+'Growth rates'!N6)</f>
        <v>30991104323404.93</v>
      </c>
      <c r="N7" s="177">
        <f>$E7*(1+'Growth rates'!O6)</f>
        <v>31023932172778.727</v>
      </c>
      <c r="O7" s="177">
        <f>$E7*(1+'Growth rates'!P6)</f>
        <v>31053533252301.129</v>
      </c>
      <c r="P7" s="177">
        <f>$E7*(1+'Growth rates'!Q6)</f>
        <v>31136261476227.98</v>
      </c>
      <c r="Q7" s="177">
        <f>$E7*(1+'Growth rates'!R6)</f>
        <v>31251655173159.02</v>
      </c>
      <c r="R7" s="177">
        <f>$E7*(1+'Growth rates'!S6)</f>
        <v>31286051580746.484</v>
      </c>
      <c r="S7" s="177">
        <f>$E7*(1+'Growth rates'!T6)</f>
        <v>31363460413496.301</v>
      </c>
      <c r="T7" s="177">
        <f>$E7*(1+'Growth rates'!U6)</f>
        <v>31532762716465.344</v>
      </c>
      <c r="U7" s="177">
        <f>$E7*(1+'Growth rates'!V6)</f>
        <v>31768835848639.547</v>
      </c>
      <c r="V7" s="177">
        <f>$E7*(1+'Growth rates'!W6)</f>
        <v>31937532421255.75</v>
      </c>
      <c r="W7" s="177">
        <f>$E7*(1+'Growth rates'!X6)</f>
        <v>32124709902487.324</v>
      </c>
      <c r="X7" s="177">
        <f>$E7*(1+'Growth rates'!Y6)</f>
        <v>32384006502989.176</v>
      </c>
      <c r="Y7" s="177">
        <f>$E7*(1+'Growth rates'!Z6)</f>
        <v>32591843515659.867</v>
      </c>
      <c r="Z7" s="177">
        <f>$E7*(1+'Growth rates'!AA6)</f>
        <v>32739526157530.813</v>
      </c>
      <c r="AA7" s="177">
        <f>$E7*(1+'Growth rates'!AB6)</f>
        <v>32984935906196.16</v>
      </c>
      <c r="AB7" s="177">
        <f>$E7*(1+'Growth rates'!AC6)</f>
        <v>33393086985879.359</v>
      </c>
      <c r="AC7" s="177">
        <f>$E7*(1+'Growth rates'!AD6)</f>
        <v>33814115738749.82</v>
      </c>
      <c r="AD7" s="177">
        <f>$E7*(1+'Growth rates'!AE6)</f>
        <v>34123977732078.582</v>
      </c>
      <c r="AE7" s="177">
        <f>$E7*(1+'Growth rates'!AF6)</f>
        <v>34416222224219.867</v>
      </c>
      <c r="AF7" s="177">
        <f>$E7*(1+'Growth rates'!AG6)</f>
        <v>34824506732098.801</v>
      </c>
      <c r="AG7" s="177">
        <f>$E7*(1+'Growth rates'!AH6)</f>
        <v>35183853070323.391</v>
      </c>
      <c r="AH7" s="177">
        <f>$E7*(1+'Growth rates'!AI6)</f>
        <v>35543199408548.094</v>
      </c>
      <c r="AI7" s="177">
        <f>$E7*(1+'Growth rates'!AJ6)</f>
        <v>35902545746772.805</v>
      </c>
      <c r="AJ7" s="177">
        <f>$E7*(1+'Growth rates'!AK6)</f>
        <v>36261892084997.391</v>
      </c>
    </row>
    <row r="8" spans="1:36" x14ac:dyDescent="0.25">
      <c r="A8" s="45" t="s">
        <v>1662</v>
      </c>
      <c r="B8" s="45" t="s">
        <v>1159</v>
      </c>
      <c r="C8" s="29" t="s">
        <v>1155</v>
      </c>
      <c r="D8" s="367" t="s">
        <v>56</v>
      </c>
      <c r="E8" s="512">
        <f>'Electricity by industry'!B91</f>
        <v>16056414277925.57</v>
      </c>
      <c r="F8" s="177">
        <f>$E8*(1+'Growth rates'!G7)</f>
        <v>13868865468286.65</v>
      </c>
      <c r="G8" s="177">
        <f>$E8*(1+'Growth rates'!H7)</f>
        <v>13794102200243.781</v>
      </c>
      <c r="H8" s="177">
        <f>$E8*(1+'Growth rates'!I7)</f>
        <v>14540895344904.822</v>
      </c>
      <c r="I8" s="177">
        <f>$E8*(1+'Growth rates'!J7)</f>
        <v>14849200822546.732</v>
      </c>
      <c r="J8" s="177">
        <f>$E8*(1+'Growth rates'!K7)</f>
        <v>15150216876154.582</v>
      </c>
      <c r="K8" s="177">
        <f>$E8*(1+'Growth rates'!L7)</f>
        <v>15411517249501.33</v>
      </c>
      <c r="L8" s="177">
        <f>$E8*(1+'Growth rates'!M7)</f>
        <v>15553988519811.992</v>
      </c>
      <c r="M8" s="177">
        <f>$E8*(1+'Growth rates'!N7)</f>
        <v>15625700809432.508</v>
      </c>
      <c r="N8" s="177">
        <f>$E8*(1+'Growth rates'!O7)</f>
        <v>15642252596267.182</v>
      </c>
      <c r="O8" s="177">
        <f>$E8*(1+'Growth rates'!P7)</f>
        <v>15657177447199.451</v>
      </c>
      <c r="P8" s="177">
        <f>$E8*(1+'Growth rates'!Q7)</f>
        <v>15698888980357.064</v>
      </c>
      <c r="Q8" s="177">
        <f>$E8*(1+'Growth rates'!R7)</f>
        <v>15757070430257.092</v>
      </c>
      <c r="R8" s="177">
        <f>$E8*(1+'Growth rates'!S7)</f>
        <v>15774413083434.996</v>
      </c>
      <c r="S8" s="177">
        <f>$E8*(1+'Growth rates'!T7)</f>
        <v>15813442581962.498</v>
      </c>
      <c r="T8" s="177">
        <f>$E8*(1+'Growth rates'!U7)</f>
        <v>15898804726690.729</v>
      </c>
      <c r="U8" s="177">
        <f>$E8*(1+'Growth rates'!V7)</f>
        <v>16017832693361.6</v>
      </c>
      <c r="V8" s="177">
        <f>$E8*(1+'Growth rates'!W7)</f>
        <v>16102889429119.375</v>
      </c>
      <c r="W8" s="177">
        <f>$E8*(1+'Growth rates'!X7)</f>
        <v>16197264230658.113</v>
      </c>
      <c r="X8" s="177">
        <f>$E8*(1+'Growth rates'!Y7)</f>
        <v>16328001459575.93</v>
      </c>
      <c r="Y8" s="177">
        <f>$E8*(1+'Growth rates'!Z7)</f>
        <v>16432792787539.865</v>
      </c>
      <c r="Z8" s="177">
        <f>$E8*(1+'Growth rates'!AA7)</f>
        <v>16507254308902.277</v>
      </c>
      <c r="AA8" s="177">
        <f>$E8*(1+'Growth rates'!AB7)</f>
        <v>16630989793393.121</v>
      </c>
      <c r="AB8" s="177">
        <f>$E8*(1+'Growth rates'!AC7)</f>
        <v>16836779383516.246</v>
      </c>
      <c r="AC8" s="177">
        <f>$E8*(1+'Growth rates'!AD7)</f>
        <v>17049061890646.973</v>
      </c>
      <c r="AD8" s="177">
        <f>$E8*(1+'Growth rates'!AE7)</f>
        <v>17205294167801.193</v>
      </c>
      <c r="AE8" s="177">
        <f>$E8*(1+'Growth rates'!AF7)</f>
        <v>17352643708809.824</v>
      </c>
      <c r="AF8" s="177">
        <f>$E8*(1+'Growth rates'!AG7)</f>
        <v>17558500573369.004</v>
      </c>
      <c r="AG8" s="177">
        <f>$E8*(1+'Growth rates'!AH7)</f>
        <v>17739682834880.805</v>
      </c>
      <c r="AH8" s="177">
        <f>$E8*(1+'Growth rates'!AI7)</f>
        <v>17920865096392.66</v>
      </c>
      <c r="AI8" s="177">
        <f>$E8*(1+'Growth rates'!AJ7)</f>
        <v>18102047357904.516</v>
      </c>
      <c r="AJ8" s="177">
        <f>$E8*(1+'Growth rates'!AK7)</f>
        <v>18283229619416.316</v>
      </c>
    </row>
    <row r="9" spans="1:36" x14ac:dyDescent="0.25">
      <c r="A9" s="45" t="s">
        <v>1662</v>
      </c>
      <c r="B9" s="45" t="s">
        <v>1159</v>
      </c>
      <c r="C9" s="29" t="s">
        <v>1155</v>
      </c>
      <c r="D9" s="367" t="s">
        <v>57</v>
      </c>
      <c r="E9" s="512">
        <f>'Electricity by industry'!B92</f>
        <v>1074115420846.4054</v>
      </c>
      <c r="F9" s="177">
        <f>$E9*(1+'Growth rates'!G8)</f>
        <v>927776402083.18677</v>
      </c>
      <c r="G9" s="177">
        <f>$E9*(1+'Growth rates'!H8)</f>
        <v>922775012748.82446</v>
      </c>
      <c r="H9" s="177">
        <f>$E9*(1+'Growth rates'!I8)</f>
        <v>972732744218.52087</v>
      </c>
      <c r="I9" s="177">
        <f>$E9*(1+'Growth rates'!J8)</f>
        <v>993357253659.70215</v>
      </c>
      <c r="J9" s="177">
        <f>$E9*(1+'Growth rates'!K8)</f>
        <v>1013494127279.5505</v>
      </c>
      <c r="K9" s="177">
        <f>$E9*(1+'Growth rates'!L8)</f>
        <v>1030974167070.9084</v>
      </c>
      <c r="L9" s="177">
        <f>$E9*(1+'Growth rates'!M8)</f>
        <v>1040504974249.8591</v>
      </c>
      <c r="M9" s="177">
        <f>$E9*(1+'Growth rates'!N8)</f>
        <v>1045302264280.6412</v>
      </c>
      <c r="N9" s="177">
        <f>$E9*(1+'Growth rates'!O8)</f>
        <v>1046409518314.6958</v>
      </c>
      <c r="O9" s="177">
        <f>$E9*(1+'Growth rates'!P8)</f>
        <v>1047407936284.1565</v>
      </c>
      <c r="P9" s="177">
        <f>$E9*(1+'Growth rates'!Q8)</f>
        <v>1050198285375.5681</v>
      </c>
      <c r="Q9" s="177">
        <f>$E9*(1+'Growth rates'!R8)</f>
        <v>1054090411691.1389</v>
      </c>
      <c r="R9" s="177">
        <f>$E9*(1+'Growth rates'!S8)</f>
        <v>1055250571792.5376</v>
      </c>
      <c r="S9" s="177">
        <f>$E9*(1+'Growth rates'!T8)</f>
        <v>1057861502571.3933</v>
      </c>
      <c r="T9" s="177">
        <f>$E9*(1+'Growth rates'!U8)</f>
        <v>1063571918011.7303</v>
      </c>
      <c r="U9" s="177">
        <f>$E9*(1+'Growth rates'!V8)</f>
        <v>1071534453874.3571</v>
      </c>
      <c r="V9" s="177">
        <f>$E9*(1+'Growth rates'!W8)</f>
        <v>1077224438570.9956</v>
      </c>
      <c r="W9" s="177">
        <f>$E9*(1+'Growth rates'!X8)</f>
        <v>1083537767806.1189</v>
      </c>
      <c r="X9" s="177">
        <f>$E9*(1+'Growth rates'!Y8)</f>
        <v>1092283610509.7675</v>
      </c>
      <c r="Y9" s="177">
        <f>$E9*(1+'Growth rates'!Z8)</f>
        <v>1099293767285.0432</v>
      </c>
      <c r="Z9" s="177">
        <f>$E9*(1+'Growth rates'!AA8)</f>
        <v>1104274970869.5203</v>
      </c>
      <c r="AA9" s="177">
        <f>$E9*(1+'Growth rates'!AB8)</f>
        <v>1112552422465.9353</v>
      </c>
      <c r="AB9" s="177">
        <f>$E9*(1+'Growth rates'!AC8)</f>
        <v>1126318993779.731</v>
      </c>
      <c r="AC9" s="177">
        <f>$E9*(1+'Growth rates'!AD8)</f>
        <v>1140519917506.4268</v>
      </c>
      <c r="AD9" s="177">
        <f>$E9*(1+'Growth rates'!AE8)</f>
        <v>1150971285739.7444</v>
      </c>
      <c r="AE9" s="177">
        <f>$E9*(1+'Growth rates'!AF8)</f>
        <v>1160828431395.8328</v>
      </c>
      <c r="AF9" s="177">
        <f>$E9*(1+'Growth rates'!AG8)</f>
        <v>1174599503123.4783</v>
      </c>
      <c r="AG9" s="177">
        <f>$E9*(1+'Growth rates'!AH8)</f>
        <v>1186719934105.4568</v>
      </c>
      <c r="AH9" s="177">
        <f>$E9*(1+'Growth rates'!AI8)</f>
        <v>1198840365087.439</v>
      </c>
      <c r="AI9" s="177">
        <f>$E9*(1+'Growth rates'!AJ8)</f>
        <v>1210960796069.4214</v>
      </c>
      <c r="AJ9" s="177">
        <f>$E9*(1+'Growth rates'!AK8)</f>
        <v>1223081227051.3997</v>
      </c>
    </row>
    <row r="10" spans="1:36" x14ac:dyDescent="0.25">
      <c r="A10" s="45" t="s">
        <v>1662</v>
      </c>
      <c r="B10" s="45" t="s">
        <v>1159</v>
      </c>
      <c r="C10" s="29" t="s">
        <v>1155</v>
      </c>
      <c r="D10" s="367" t="s">
        <v>58</v>
      </c>
      <c r="E10" s="512">
        <f>'Electricity by industry'!B93</f>
        <v>1302391667446.0837</v>
      </c>
      <c r="F10" s="177">
        <f>$E10*(1+'Growth rates'!G9)</f>
        <v>1124951966869.7097</v>
      </c>
      <c r="G10" s="177">
        <f>$E10*(1+'Growth rates'!H9)</f>
        <v>1118887657887.3528</v>
      </c>
      <c r="H10" s="177">
        <f>$E10*(1+'Growth rates'!I9)</f>
        <v>1179462650041.7065</v>
      </c>
      <c r="I10" s="177">
        <f>$E10*(1+'Growth rates'!J9)</f>
        <v>1204470380793.9482</v>
      </c>
      <c r="J10" s="177">
        <f>$E10*(1+'Growth rates'!K9)</f>
        <v>1228886840982.4065</v>
      </c>
      <c r="K10" s="177">
        <f>$E10*(1+'Growth rates'!L9)</f>
        <v>1250081824062.4846</v>
      </c>
      <c r="L10" s="177">
        <f>$E10*(1+'Growth rates'!M9)</f>
        <v>1261638164855.0964</v>
      </c>
      <c r="M10" s="177">
        <f>$E10*(1+'Growth rates'!N9)</f>
        <v>1267454998354.6931</v>
      </c>
      <c r="N10" s="177">
        <f>$E10*(1+'Growth rates'!O9)</f>
        <v>1268797571415.0095</v>
      </c>
      <c r="O10" s="177">
        <f>$E10*(1+'Growth rates'!P9)</f>
        <v>1270008178039.6023</v>
      </c>
      <c r="P10" s="177">
        <f>$E10*(1+'Growth rates'!Q9)</f>
        <v>1273391545725.5969</v>
      </c>
      <c r="Q10" s="177">
        <f>$E10*(1+'Growth rates'!R9)</f>
        <v>1278110845703.6689</v>
      </c>
      <c r="R10" s="177">
        <f>$E10*(1+'Growth rates'!S9)</f>
        <v>1279517568686.73</v>
      </c>
      <c r="S10" s="177">
        <f>$E10*(1+'Growth rates'!T9)</f>
        <v>1282683387205.5447</v>
      </c>
      <c r="T10" s="177">
        <f>$E10*(1+'Growth rates'!U9)</f>
        <v>1289607407979.113</v>
      </c>
      <c r="U10" s="177">
        <f>$E10*(1+'Growth rates'!V9)</f>
        <v>1299262180788.4019</v>
      </c>
      <c r="V10" s="177">
        <f>$E10*(1+'Growth rates'!W9)</f>
        <v>1306161428777.0007</v>
      </c>
      <c r="W10" s="177">
        <f>$E10*(1+'Growth rates'!X9)</f>
        <v>1313816497524.8167</v>
      </c>
      <c r="X10" s="177">
        <f>$E10*(1+'Growth rates'!Y9)</f>
        <v>1324421049364.3667</v>
      </c>
      <c r="Y10" s="177">
        <f>$E10*(1+'Growth rates'!Z9)</f>
        <v>1332921038838.8828</v>
      </c>
      <c r="Z10" s="177">
        <f>$E10*(1+'Growth rates'!AA9)</f>
        <v>1338960872097.364</v>
      </c>
      <c r="AA10" s="177">
        <f>$E10*(1+'Growth rates'!AB9)</f>
        <v>1348997488067.7073</v>
      </c>
      <c r="AB10" s="177">
        <f>$E10*(1+'Growth rates'!AC9)</f>
        <v>1365689798242.5872</v>
      </c>
      <c r="AC10" s="177">
        <f>$E10*(1+'Growth rates'!AD9)</f>
        <v>1382908771523.0488</v>
      </c>
      <c r="AD10" s="177">
        <f>$E10*(1+'Growth rates'!AE9)</f>
        <v>1395581315493.9355</v>
      </c>
      <c r="AE10" s="177">
        <f>$E10*(1+'Growth rates'!AF9)</f>
        <v>1407533349808.0649</v>
      </c>
      <c r="AF10" s="177">
        <f>$E10*(1+'Growth rates'!AG9)</f>
        <v>1424231116846.6899</v>
      </c>
      <c r="AG10" s="177">
        <f>$E10*(1+'Growth rates'!AH9)</f>
        <v>1438927440919.8936</v>
      </c>
      <c r="AH10" s="177">
        <f>$E10*(1+'Growth rates'!AI9)</f>
        <v>1453623764993.1016</v>
      </c>
      <c r="AI10" s="177">
        <f>$E10*(1+'Growth rates'!AJ9)</f>
        <v>1468320089066.3096</v>
      </c>
      <c r="AJ10" s="177">
        <f>$E10*(1+'Growth rates'!AK9)</f>
        <v>1483016413139.5129</v>
      </c>
    </row>
    <row r="11" spans="1:36" x14ac:dyDescent="0.25">
      <c r="A11" s="45" t="s">
        <v>1662</v>
      </c>
      <c r="B11" s="45" t="s">
        <v>1159</v>
      </c>
      <c r="C11" s="29" t="s">
        <v>1155</v>
      </c>
      <c r="D11" s="367" t="s">
        <v>59</v>
      </c>
      <c r="E11" s="512">
        <f>'Electricity by industry'!B94</f>
        <v>5937508715760.5732</v>
      </c>
      <c r="F11" s="177">
        <f>$E11*(1+'Growth rates'!G10)</f>
        <v>5128574049616.6182</v>
      </c>
      <c r="G11" s="177">
        <f>$E11*(1+'Growth rates'!H10)</f>
        <v>5100927306829.6211</v>
      </c>
      <c r="H11" s="177">
        <f>$E11*(1+'Growth rates'!I10)</f>
        <v>5377084282387.4316</v>
      </c>
      <c r="I11" s="177">
        <f>$E11*(1+'Growth rates'!J10)</f>
        <v>5491092704749.3438</v>
      </c>
      <c r="J11" s="177">
        <f>$E11*(1+'Growth rates'!K10)</f>
        <v>5602405567692.6982</v>
      </c>
      <c r="K11" s="177">
        <f>$E11*(1+'Growth rates'!L10)</f>
        <v>5699031951225.3398</v>
      </c>
      <c r="L11" s="177">
        <f>$E11*(1+'Growth rates'!M10)</f>
        <v>5751716466869.5342</v>
      </c>
      <c r="M11" s="177">
        <f>$E11*(1+'Growth rates'!N10)</f>
        <v>5778234986962.4258</v>
      </c>
      <c r="N11" s="177">
        <f>$E11*(1+'Growth rates'!O10)</f>
        <v>5784355679720.5459</v>
      </c>
      <c r="O11" s="177">
        <f>$E11*(1+'Growth rates'!P10)</f>
        <v>5789874747113.6699</v>
      </c>
      <c r="P11" s="177">
        <f>$E11*(1+'Growth rates'!Q10)</f>
        <v>5805299273871.8975</v>
      </c>
      <c r="Q11" s="177">
        <f>$E11*(1+'Growth rates'!R10)</f>
        <v>5826814218609.7109</v>
      </c>
      <c r="R11" s="177">
        <f>$E11*(1+'Growth rates'!S10)</f>
        <v>5833227366191.4707</v>
      </c>
      <c r="S11" s="177">
        <f>$E11*(1+'Growth rates'!T10)</f>
        <v>5847660102147.8047</v>
      </c>
      <c r="T11" s="177">
        <f>$E11*(1+'Growth rates'!U10)</f>
        <v>5879226208349.7783</v>
      </c>
      <c r="U11" s="177">
        <f>$E11*(1+'Growth rates'!V10)</f>
        <v>5923241614111.8965</v>
      </c>
      <c r="V11" s="177">
        <f>$E11*(1+'Growth rates'!W10)</f>
        <v>5954694782992.2139</v>
      </c>
      <c r="W11" s="177">
        <f>$E11*(1+'Growth rates'!X10)</f>
        <v>5989593683642.4551</v>
      </c>
      <c r="X11" s="177">
        <f>$E11*(1+'Growth rates'!Y10)</f>
        <v>6037939062799.8125</v>
      </c>
      <c r="Y11" s="177">
        <f>$E11*(1+'Growth rates'!Z10)</f>
        <v>6076689895479.6465</v>
      </c>
      <c r="Z11" s="177">
        <f>$E11*(1+'Growth rates'!AA10)</f>
        <v>6104225055224.8672</v>
      </c>
      <c r="AA11" s="177">
        <f>$E11*(1+'Growth rates'!AB10)</f>
        <v>6149981256136.0049</v>
      </c>
      <c r="AB11" s="177">
        <f>$E11*(1+'Growth rates'!AC10)</f>
        <v>6226080281971.9727</v>
      </c>
      <c r="AC11" s="177">
        <f>$E11*(1+'Growth rates'!AD10)</f>
        <v>6304580326532.0479</v>
      </c>
      <c r="AD11" s="177">
        <f>$E11*(1+'Growth rates'!AE10)</f>
        <v>6362353531136.1191</v>
      </c>
      <c r="AE11" s="177">
        <f>$E11*(1+'Growth rates'!AF10)</f>
        <v>6416841984713.5068</v>
      </c>
      <c r="AF11" s="177">
        <f>$E11*(1+'Growth rates'!AG10)</f>
        <v>6492965887993.6855</v>
      </c>
      <c r="AG11" s="177">
        <f>$E11*(1+'Growth rates'!AH10)</f>
        <v>6559965358625.5869</v>
      </c>
      <c r="AH11" s="177">
        <f>$E11*(1+'Growth rates'!AI10)</f>
        <v>6626964829257.5098</v>
      </c>
      <c r="AI11" s="177">
        <f>$E11*(1+'Growth rates'!AJ10)</f>
        <v>6693964299889.4326</v>
      </c>
      <c r="AJ11" s="177">
        <f>$E11*(1+'Growth rates'!AK10)</f>
        <v>6760963770521.334</v>
      </c>
    </row>
    <row r="12" spans="1:36" x14ac:dyDescent="0.25">
      <c r="A12" s="45" t="s">
        <v>1662</v>
      </c>
      <c r="B12" s="45" t="s">
        <v>1159</v>
      </c>
      <c r="C12" s="29" t="s">
        <v>1155</v>
      </c>
      <c r="D12" s="367" t="s">
        <v>60</v>
      </c>
      <c r="E12" s="512">
        <f>'Electricity by industry'!B95</f>
        <v>21072709994269.977</v>
      </c>
      <c r="F12" s="177">
        <f>$E12*(1+'Growth rates'!G11)</f>
        <v>19643113110791.715</v>
      </c>
      <c r="G12" s="177">
        <f>$E12*(1+'Growth rates'!H11)</f>
        <v>21006103786014.953</v>
      </c>
      <c r="H12" s="177">
        <f>$E12*(1+'Growth rates'!I11)</f>
        <v>19656694966880.27</v>
      </c>
      <c r="I12" s="177">
        <f>$E12*(1+'Growth rates'!J11)</f>
        <v>20032479624065.637</v>
      </c>
      <c r="J12" s="177">
        <f>$E12*(1+'Growth rates'!K11)</f>
        <v>19855836823375.949</v>
      </c>
      <c r="K12" s="177">
        <f>$E12*(1+'Growth rates'!L11)</f>
        <v>19652561734991.941</v>
      </c>
      <c r="L12" s="177">
        <f>$E12*(1+'Growth rates'!M11)</f>
        <v>19216545086456.543</v>
      </c>
      <c r="M12" s="177">
        <f>$E12*(1+'Growth rates'!N11)</f>
        <v>19094457523037.477</v>
      </c>
      <c r="N12" s="177">
        <f>$E12*(1+'Growth rates'!O11)</f>
        <v>18326119904679.074</v>
      </c>
      <c r="O12" s="177">
        <f>$E12*(1+'Growth rates'!P11)</f>
        <v>17915688407579.543</v>
      </c>
      <c r="P12" s="177">
        <f>$E12*(1+'Growth rates'!Q11)</f>
        <v>17513052059803.855</v>
      </c>
      <c r="Q12" s="177">
        <f>$E12*(1+'Growth rates'!R11)</f>
        <v>17214082812820.832</v>
      </c>
      <c r="R12" s="177">
        <f>$E12*(1+'Growth rates'!S11)</f>
        <v>16756862705004.635</v>
      </c>
      <c r="S12" s="177">
        <f>$E12*(1+'Growth rates'!T11)</f>
        <v>16655437498119.488</v>
      </c>
      <c r="T12" s="177">
        <f>$E12*(1+'Growth rates'!U11)</f>
        <v>16121725516071.609</v>
      </c>
      <c r="U12" s="177">
        <f>$E12*(1+'Growth rates'!V11)</f>
        <v>15806024919129.744</v>
      </c>
      <c r="V12" s="177">
        <f>$E12*(1+'Growth rates'!W11)</f>
        <v>15861032222593.236</v>
      </c>
      <c r="W12" s="177">
        <f>$E12*(1+'Growth rates'!X11)</f>
        <v>15429978766727.873</v>
      </c>
      <c r="X12" s="177">
        <f>$E12*(1+'Growth rates'!Y11)</f>
        <v>15227020012917.369</v>
      </c>
      <c r="Y12" s="177">
        <f>$E12*(1+'Growth rates'!Z11)</f>
        <v>15184420088006.617</v>
      </c>
      <c r="Z12" s="177">
        <f>$E12*(1+'Growth rates'!AA11)</f>
        <v>15133590255573.621</v>
      </c>
      <c r="AA12" s="177">
        <f>$E12*(1+'Growth rates'!AB11)</f>
        <v>14918329645400.781</v>
      </c>
      <c r="AB12" s="177">
        <f>$E12*(1+'Growth rates'!AC11)</f>
        <v>14817782427632.475</v>
      </c>
      <c r="AC12" s="177">
        <f>$E12*(1+'Growth rates'!AD11)</f>
        <v>14749041357919.73</v>
      </c>
      <c r="AD12" s="177">
        <f>$E12*(1+'Growth rates'!AE11)</f>
        <v>14701170985124.854</v>
      </c>
      <c r="AE12" s="177">
        <f>$E12*(1+'Growth rates'!AF11)</f>
        <v>14592523420119.84</v>
      </c>
      <c r="AF12" s="177">
        <f>$E12*(1+'Growth rates'!AG11)</f>
        <v>14525302399318.678</v>
      </c>
      <c r="AG12" s="177">
        <f>$E12*(1+'Growth rates'!AH11)</f>
        <v>14448480010011.727</v>
      </c>
      <c r="AH12" s="177">
        <f>$E12*(1+'Growth rates'!AI11)</f>
        <v>14371657620704.777</v>
      </c>
      <c r="AI12" s="177">
        <f>$E12*(1+'Growth rates'!AJ11)</f>
        <v>14294835231397.828</v>
      </c>
      <c r="AJ12" s="177">
        <f>$E12*(1+'Growth rates'!AK11)</f>
        <v>14218012842090.877</v>
      </c>
    </row>
    <row r="13" spans="1:36" x14ac:dyDescent="0.25">
      <c r="A13" s="45" t="s">
        <v>1662</v>
      </c>
      <c r="B13" s="45" t="s">
        <v>1159</v>
      </c>
      <c r="C13" s="29" t="s">
        <v>1155</v>
      </c>
      <c r="D13" s="367" t="s">
        <v>61</v>
      </c>
      <c r="E13" s="512">
        <f>'Electricity by industry'!B96</f>
        <v>8907565928690.0371</v>
      </c>
      <c r="F13" s="177">
        <f>$E13*(1+'Growth rates'!G12)</f>
        <v>7693986426641.7393</v>
      </c>
      <c r="G13" s="177">
        <f>$E13*(1+'Growth rates'!H12)</f>
        <v>7652510245994.623</v>
      </c>
      <c r="H13" s="177">
        <f>$E13*(1+'Growth rates'!I12)</f>
        <v>8066806305875.6465</v>
      </c>
      <c r="I13" s="177">
        <f>$E13*(1+'Growth rates'!J12)</f>
        <v>8237843956046.8408</v>
      </c>
      <c r="J13" s="177">
        <f>$E13*(1+'Growth rates'!K12)</f>
        <v>8404837675609.2646</v>
      </c>
      <c r="K13" s="177">
        <f>$E13*(1+'Growth rates'!L12)</f>
        <v>8549798453432.3311</v>
      </c>
      <c r="L13" s="177">
        <f>$E13*(1+'Growth rates'!M12)</f>
        <v>8628836787351.0801</v>
      </c>
      <c r="M13" s="177">
        <f>$E13*(1+'Growth rates'!N12)</f>
        <v>8668620386393.5049</v>
      </c>
      <c r="N13" s="177">
        <f>$E13*(1+'Growth rates'!O12)</f>
        <v>8677802768581.4238</v>
      </c>
      <c r="O13" s="177">
        <f>$E13*(1+'Growth rates'!P12)</f>
        <v>8686082580708.459</v>
      </c>
      <c r="P13" s="177">
        <f>$E13*(1+'Growth rates'!Q12)</f>
        <v>8709222755417.2656</v>
      </c>
      <c r="Q13" s="177">
        <f>$E13*(1+'Growth rates'!R12)</f>
        <v>8741499893503.0566</v>
      </c>
      <c r="R13" s="177">
        <f>$E13*(1+'Growth rates'!S12)</f>
        <v>8751121022099.1816</v>
      </c>
      <c r="S13" s="177">
        <f>$E13*(1+'Growth rates'!T12)</f>
        <v>8772773292978.5781</v>
      </c>
      <c r="T13" s="177">
        <f>$E13*(1+'Growth rates'!U12)</f>
        <v>8820129378765.8301</v>
      </c>
      <c r="U13" s="177">
        <f>$E13*(1+'Growth rates'!V12)</f>
        <v>8886162145616.9141</v>
      </c>
      <c r="V13" s="177">
        <f>$E13*(1+'Growth rates'!W12)</f>
        <v>8933348800640.084</v>
      </c>
      <c r="W13" s="177">
        <f>$E13*(1+'Growth rates'!X12)</f>
        <v>8985704809407.8125</v>
      </c>
      <c r="X13" s="177">
        <f>$E13*(1+'Growth rates'!Y12)</f>
        <v>9058233486468.7129</v>
      </c>
      <c r="Y13" s="177">
        <f>$E13*(1+'Growth rates'!Z12)</f>
        <v>9116368238502.1738</v>
      </c>
      <c r="Z13" s="177">
        <f>$E13*(1+'Growth rates'!AA12)</f>
        <v>9157677020102.1934</v>
      </c>
      <c r="AA13" s="177">
        <f>$E13*(1+'Growth rates'!AB12)</f>
        <v>9226321361655.8281</v>
      </c>
      <c r="AB13" s="177">
        <f>$E13*(1+'Growth rates'!AC12)</f>
        <v>9340486598658.959</v>
      </c>
      <c r="AC13" s="177">
        <f>$E13*(1+'Growth rates'!AD12)</f>
        <v>9458253890598.7422</v>
      </c>
      <c r="AD13" s="177">
        <f>$E13*(1+'Growth rates'!AE12)</f>
        <v>9544926374557.6211</v>
      </c>
      <c r="AE13" s="177">
        <f>$E13*(1+'Growth rates'!AF12)</f>
        <v>9626671011210.4648</v>
      </c>
      <c r="AF13" s="177">
        <f>$E13*(1+'Growth rates'!AG12)</f>
        <v>9740873569838.7188</v>
      </c>
      <c r="AG13" s="177">
        <f>$E13*(1+'Growth rates'!AH12)</f>
        <v>9841387477339.4922</v>
      </c>
      <c r="AH13" s="177">
        <f>$E13*(1+'Growth rates'!AI12)</f>
        <v>9941901384840.2988</v>
      </c>
      <c r="AI13" s="177">
        <f>$E13*(1+'Growth rates'!AJ12)</f>
        <v>10042415292341.104</v>
      </c>
      <c r="AJ13" s="177">
        <f>$E13*(1+'Growth rates'!AK12)</f>
        <v>10142929199841.877</v>
      </c>
    </row>
    <row r="14" spans="1:36" x14ac:dyDescent="0.25">
      <c r="A14" s="45" t="s">
        <v>1662</v>
      </c>
      <c r="B14" s="45" t="s">
        <v>1159</v>
      </c>
      <c r="C14" s="29" t="s">
        <v>1155</v>
      </c>
      <c r="D14" s="367" t="s">
        <v>62</v>
      </c>
      <c r="E14" s="512">
        <f>'Electricity by industry'!B97</f>
        <v>6401048326421.2129</v>
      </c>
      <c r="F14" s="177">
        <f>$E14*(1+'Growth rates'!G13)</f>
        <v>5528960361790.4814</v>
      </c>
      <c r="G14" s="177">
        <f>$E14*(1+'Growth rates'!H13)</f>
        <v>5499155245685.4795</v>
      </c>
      <c r="H14" s="177">
        <f>$E14*(1+'Growth rates'!I13)</f>
        <v>5796871717499.9434</v>
      </c>
      <c r="I14" s="177">
        <f>$E14*(1+'Growth rates'!J13)</f>
        <v>5919780744853.541</v>
      </c>
      <c r="J14" s="177">
        <f>$E14*(1+'Growth rates'!K13)</f>
        <v>6039783771234.1836</v>
      </c>
      <c r="K14" s="177">
        <f>$E14*(1+'Growth rates'!L13)</f>
        <v>6143953748948.5693</v>
      </c>
      <c r="L14" s="177">
        <f>$E14*(1+'Growth rates'!M13)</f>
        <v>6200751329691.0479</v>
      </c>
      <c r="M14" s="177">
        <f>$E14*(1+'Growth rates'!N13)</f>
        <v>6229340143078.251</v>
      </c>
      <c r="N14" s="177">
        <f>$E14*(1+'Growth rates'!O13)</f>
        <v>6235938676572.9326</v>
      </c>
      <c r="O14" s="177">
        <f>$E14*(1+'Growth rates'!P13)</f>
        <v>6241888615982.0967</v>
      </c>
      <c r="P14" s="177">
        <f>$E14*(1+'Growth rates'!Q13)</f>
        <v>6258517331141.624</v>
      </c>
      <c r="Q14" s="177">
        <f>$E14*(1+'Growth rates'!R13)</f>
        <v>6281711941473.9785</v>
      </c>
      <c r="R14" s="177">
        <f>$E14*(1+'Growth rates'!S13)</f>
        <v>6288625761656.9033</v>
      </c>
      <c r="S14" s="177">
        <f>$E14*(1+'Growth rates'!T13)</f>
        <v>6304185257189.7256</v>
      </c>
      <c r="T14" s="177">
        <f>$E14*(1+'Growth rates'!U13)</f>
        <v>6338215720292.7842</v>
      </c>
      <c r="U14" s="177">
        <f>$E14*(1+'Growth rates'!V13)</f>
        <v>6385667396219.168</v>
      </c>
      <c r="V14" s="177">
        <f>$E14*(1+'Growth rates'!W13)</f>
        <v>6419576105016.1055</v>
      </c>
      <c r="W14" s="177">
        <f>$E14*(1+'Growth rates'!X13)</f>
        <v>6457199552878.708</v>
      </c>
      <c r="X14" s="177">
        <f>$E14*(1+'Growth rates'!Y13)</f>
        <v>6509319241987.3682</v>
      </c>
      <c r="Y14" s="177">
        <f>$E14*(1+'Growth rates'!Z13)</f>
        <v>6551095341113.6338</v>
      </c>
      <c r="Z14" s="177">
        <f>$E14*(1+'Growth rates'!AA13)</f>
        <v>6580780162920.6377</v>
      </c>
      <c r="AA14" s="177">
        <f>$E14*(1+'Growth rates'!AB13)</f>
        <v>6630108537376.4414</v>
      </c>
      <c r="AB14" s="177">
        <f>$E14*(1+'Growth rates'!AC13)</f>
        <v>6712148592438.0195</v>
      </c>
      <c r="AC14" s="177">
        <f>$E14*(1+'Growth rates'!AD13)</f>
        <v>6796777113070.1611</v>
      </c>
      <c r="AD14" s="177">
        <f>$E14*(1+'Growth rates'!AE13)</f>
        <v>6859060655267.1191</v>
      </c>
      <c r="AE14" s="177">
        <f>$E14*(1+'Growth rates'!AF13)</f>
        <v>6917803006862.3271</v>
      </c>
      <c r="AF14" s="177">
        <f>$E14*(1+'Growth rates'!AG13)</f>
        <v>6999869881543.0859</v>
      </c>
      <c r="AG14" s="177">
        <f>$E14*(1+'Growth rates'!AH13)</f>
        <v>7072099981723.1582</v>
      </c>
      <c r="AH14" s="177">
        <f>$E14*(1+'Growth rates'!AI13)</f>
        <v>7144330081903.2539</v>
      </c>
      <c r="AI14" s="177">
        <f>$E14*(1+'Growth rates'!AJ13)</f>
        <v>7216560182083.3496</v>
      </c>
      <c r="AJ14" s="177">
        <f>$E14*(1+'Growth rates'!AK13)</f>
        <v>7288790282263.4219</v>
      </c>
    </row>
    <row r="15" spans="1:36" x14ac:dyDescent="0.25">
      <c r="A15" s="45" t="s">
        <v>1662</v>
      </c>
      <c r="B15" s="45" t="s">
        <v>1159</v>
      </c>
      <c r="C15" s="29" t="s">
        <v>1155</v>
      </c>
      <c r="D15" s="367" t="s">
        <v>63</v>
      </c>
      <c r="E15" s="512">
        <f>'Electricity by industry'!B98</f>
        <v>12109557134766.482</v>
      </c>
      <c r="F15" s="177">
        <f>$E15*(1+'Growth rates'!G14)</f>
        <v>10459733778387.854</v>
      </c>
      <c r="G15" s="177">
        <f>$E15*(1+'Growth rates'!H14)</f>
        <v>10403348208716.07</v>
      </c>
      <c r="H15" s="177">
        <f>$E15*(1+'Growth rates'!I14)</f>
        <v>10966570737519.256</v>
      </c>
      <c r="I15" s="177">
        <f>$E15*(1+'Growth rates'!J14)</f>
        <v>11199091070629.926</v>
      </c>
      <c r="J15" s="177">
        <f>$E15*(1+'Growth rates'!K14)</f>
        <v>11426113806625.07</v>
      </c>
      <c r="K15" s="177">
        <f>$E15*(1+'Growth rates'!L14)</f>
        <v>11623183447804.451</v>
      </c>
      <c r="L15" s="177">
        <f>$E15*(1+'Growth rates'!M14)</f>
        <v>11730633589413.068</v>
      </c>
      <c r="M15" s="177">
        <f>$E15*(1+'Growth rates'!N14)</f>
        <v>11784718147359.387</v>
      </c>
      <c r="N15" s="177">
        <f>$E15*(1+'Growth rates'!O14)</f>
        <v>11797201308598.725</v>
      </c>
      <c r="O15" s="177">
        <f>$E15*(1+'Growth rates'!P14)</f>
        <v>11808457454084.498</v>
      </c>
      <c r="P15" s="177">
        <f>$E15*(1+'Growth rates'!Q14)</f>
        <v>11839915797473.486</v>
      </c>
      <c r="Q15" s="177">
        <f>$E15*(1+'Growth rates'!R14)</f>
        <v>11883795556649.641</v>
      </c>
      <c r="R15" s="177">
        <f>$E15*(1+'Growth rates'!S14)</f>
        <v>11896875179901.201</v>
      </c>
      <c r="S15" s="177">
        <f>$E15*(1+'Growth rates'!T14)</f>
        <v>11926310764595.217</v>
      </c>
      <c r="T15" s="177">
        <f>$E15*(1+'Growth rates'!U14)</f>
        <v>11990689881304.598</v>
      </c>
      <c r="U15" s="177">
        <f>$E15*(1+'Growth rates'!V14)</f>
        <v>12080459361469.143</v>
      </c>
      <c r="V15" s="177">
        <f>$E15*(1+'Growth rates'!W14)</f>
        <v>12144608142356.766</v>
      </c>
      <c r="W15" s="177">
        <f>$E15*(1+'Growth rates'!X14)</f>
        <v>12215784497895.049</v>
      </c>
      <c r="X15" s="177">
        <f>$E15*(1+'Growth rates'!Y14)</f>
        <v>12314384964712.717</v>
      </c>
      <c r="Y15" s="177">
        <f>$E15*(1+'Growth rates'!Z14)</f>
        <v>12393417340886.016</v>
      </c>
      <c r="Z15" s="177">
        <f>$E15*(1+'Growth rates'!AA14)</f>
        <v>12449575336791.703</v>
      </c>
      <c r="AA15" s="177">
        <f>$E15*(1+'Growth rates'!AB14)</f>
        <v>12542895171040.117</v>
      </c>
      <c r="AB15" s="177">
        <f>$E15*(1+'Growth rates'!AC14)</f>
        <v>12698099238162.512</v>
      </c>
      <c r="AC15" s="177">
        <f>$E15*(1+'Growth rates'!AD14)</f>
        <v>12858200186251.846</v>
      </c>
      <c r="AD15" s="177">
        <f>$E15*(1+'Growth rates'!AE14)</f>
        <v>12976028715943.854</v>
      </c>
      <c r="AE15" s="177">
        <f>$E15*(1+'Growth rates'!AF14)</f>
        <v>13087157991430.893</v>
      </c>
      <c r="AF15" s="177">
        <f>$E15*(1+'Growth rates'!AG14)</f>
        <v>13242412796134.732</v>
      </c>
      <c r="AG15" s="177">
        <f>$E15*(1+'Growth rates'!AH14)</f>
        <v>13379058307990.996</v>
      </c>
      <c r="AH15" s="177">
        <f>$E15*(1+'Growth rates'!AI14)</f>
        <v>13515703819847.301</v>
      </c>
      <c r="AI15" s="177">
        <f>$E15*(1+'Growth rates'!AJ14)</f>
        <v>13652349331703.605</v>
      </c>
      <c r="AJ15" s="177">
        <f>$E15*(1+'Growth rates'!AK14)</f>
        <v>13788994843559.869</v>
      </c>
    </row>
    <row r="16" spans="1:36" x14ac:dyDescent="0.25">
      <c r="A16" s="45" t="s">
        <v>1662</v>
      </c>
      <c r="B16" s="45" t="s">
        <v>1159</v>
      </c>
      <c r="C16" s="29" t="s">
        <v>1155</v>
      </c>
      <c r="D16" s="367" t="s">
        <v>64</v>
      </c>
      <c r="E16" s="512">
        <f>'Electricity by industry'!B99</f>
        <v>14928778112757.617</v>
      </c>
      <c r="F16" s="177">
        <f>$E16*(1+'Growth rates'!G15)</f>
        <v>12894860064515.422</v>
      </c>
      <c r="G16" s="177">
        <f>$E16*(1+'Growth rates'!H15)</f>
        <v>12825347393736.176</v>
      </c>
      <c r="H16" s="177">
        <f>$E16*(1+'Growth rates'!I15)</f>
        <v>13519693526054.18</v>
      </c>
      <c r="I16" s="177">
        <f>$E16*(1+'Growth rates'!J15)</f>
        <v>13806346821553.135</v>
      </c>
      <c r="J16" s="177">
        <f>$E16*(1+'Growth rates'!K15)</f>
        <v>14086222626630.463</v>
      </c>
      <c r="K16" s="177">
        <f>$E16*(1+'Growth rates'!L15)</f>
        <v>14329171969301.404</v>
      </c>
      <c r="L16" s="177">
        <f>$E16*(1+'Growth rates'!M15)</f>
        <v>14461637533847.449</v>
      </c>
      <c r="M16" s="177">
        <f>$E16*(1+'Growth rates'!N15)</f>
        <v>14528313495315.031</v>
      </c>
      <c r="N16" s="177">
        <f>$E16*(1+'Growth rates'!O15)</f>
        <v>14543702856149.113</v>
      </c>
      <c r="O16" s="177">
        <f>$E16*(1+'Growth rates'!P15)</f>
        <v>14557579540200.555</v>
      </c>
      <c r="P16" s="177">
        <f>$E16*(1+'Growth rates'!Q15)</f>
        <v>14596361687476.676</v>
      </c>
      <c r="Q16" s="177">
        <f>$E16*(1+'Growth rates'!R15)</f>
        <v>14650457075201.578</v>
      </c>
      <c r="R16" s="177">
        <f>$E16*(1+'Growth rates'!S15)</f>
        <v>14666581760121.76</v>
      </c>
      <c r="S16" s="177">
        <f>$E16*(1+'Growth rates'!T15)</f>
        <v>14702870231089.424</v>
      </c>
      <c r="T16" s="177">
        <f>$E16*(1+'Growth rates'!U15)</f>
        <v>14782237423279.328</v>
      </c>
      <c r="U16" s="177">
        <f>$E16*(1+'Growth rates'!V15)</f>
        <v>14892906098917.891</v>
      </c>
      <c r="V16" s="177">
        <f>$E16*(1+'Growth rates'!W15)</f>
        <v>14971989330898.832</v>
      </c>
      <c r="W16" s="177">
        <f>$E16*(1+'Growth rates'!X15)</f>
        <v>15059736224272.426</v>
      </c>
      <c r="X16" s="177">
        <f>$E16*(1+'Growth rates'!Y15)</f>
        <v>15181291824907.006</v>
      </c>
      <c r="Y16" s="177">
        <f>$E16*(1+'Growth rates'!Z15)</f>
        <v>15278723695823.885</v>
      </c>
      <c r="Z16" s="177">
        <f>$E16*(1+'Growth rates'!AA15)</f>
        <v>15347955811482.865</v>
      </c>
      <c r="AA16" s="177">
        <f>$E16*(1+'Growth rates'!AB15)</f>
        <v>15463001397668.188</v>
      </c>
      <c r="AB16" s="177">
        <f>$E16*(1+'Growth rates'!AC15)</f>
        <v>15654338459336.254</v>
      </c>
      <c r="AC16" s="177">
        <f>$E16*(1+'Growth rates'!AD15)</f>
        <v>15851712442799.762</v>
      </c>
      <c r="AD16" s="177">
        <f>$E16*(1+'Growth rates'!AE15)</f>
        <v>15996972583657.785</v>
      </c>
      <c r="AE16" s="177">
        <f>$E16*(1+'Growth rates'!AF15)</f>
        <v>16133973819715.746</v>
      </c>
      <c r="AF16" s="177">
        <f>$E16*(1+'Growth rates'!AG15)</f>
        <v>16325373431160.566</v>
      </c>
      <c r="AG16" s="177">
        <f>$E16*(1+'Growth rates'!AH15)</f>
        <v>16493831328002.197</v>
      </c>
      <c r="AH16" s="177">
        <f>$E16*(1+'Growth rates'!AI15)</f>
        <v>16662289224843.881</v>
      </c>
      <c r="AI16" s="177">
        <f>$E16*(1+'Growth rates'!AJ15)</f>
        <v>16830747121685.564</v>
      </c>
      <c r="AJ16" s="177">
        <f>$E16*(1+'Growth rates'!AK15)</f>
        <v>16999205018527.197</v>
      </c>
    </row>
    <row r="17" spans="1:36" x14ac:dyDescent="0.25">
      <c r="A17" s="45" t="s">
        <v>1662</v>
      </c>
      <c r="B17" s="45" t="s">
        <v>1159</v>
      </c>
      <c r="C17" s="29" t="s">
        <v>1155</v>
      </c>
      <c r="D17" s="361" t="s">
        <v>65</v>
      </c>
      <c r="E17" s="512">
        <f>'Electricity by industry'!B100</f>
        <v>0</v>
      </c>
      <c r="F17" s="177">
        <f>$E17*(1+'Growth rates'!G16)</f>
        <v>0</v>
      </c>
      <c r="G17" s="177">
        <f>$E17*(1+'Growth rates'!H16)</f>
        <v>0</v>
      </c>
      <c r="H17" s="177">
        <f>$E17*(1+'Growth rates'!I16)</f>
        <v>0</v>
      </c>
      <c r="I17" s="177">
        <f>$E17*(1+'Growth rates'!J16)</f>
        <v>0</v>
      </c>
      <c r="J17" s="177">
        <f>$E17*(1+'Growth rates'!K16)</f>
        <v>0</v>
      </c>
      <c r="K17" s="177">
        <f>$E17*(1+'Growth rates'!L16)</f>
        <v>0</v>
      </c>
      <c r="L17" s="177">
        <f>$E17*(1+'Growth rates'!M16)</f>
        <v>0</v>
      </c>
      <c r="M17" s="177">
        <f>$E17*(1+'Growth rates'!N16)</f>
        <v>0</v>
      </c>
      <c r="N17" s="177">
        <f>$E17*(1+'Growth rates'!O16)</f>
        <v>0</v>
      </c>
      <c r="O17" s="177">
        <f>$E17*(1+'Growth rates'!P16)</f>
        <v>0</v>
      </c>
      <c r="P17" s="177">
        <f>$E17*(1+'Growth rates'!Q16)</f>
        <v>0</v>
      </c>
      <c r="Q17" s="177">
        <f>$E17*(1+'Growth rates'!R16)</f>
        <v>0</v>
      </c>
      <c r="R17" s="177">
        <f>$E17*(1+'Growth rates'!S16)</f>
        <v>0</v>
      </c>
      <c r="S17" s="177">
        <f>$E17*(1+'Growth rates'!T16)</f>
        <v>0</v>
      </c>
      <c r="T17" s="177">
        <f>$E17*(1+'Growth rates'!U16)</f>
        <v>0</v>
      </c>
      <c r="U17" s="177">
        <f>$E17*(1+'Growth rates'!V16)</f>
        <v>0</v>
      </c>
      <c r="V17" s="177">
        <f>$E17*(1+'Growth rates'!W16)</f>
        <v>0</v>
      </c>
      <c r="W17" s="177">
        <f>$E17*(1+'Growth rates'!X16)</f>
        <v>0</v>
      </c>
      <c r="X17" s="177">
        <f>$E17*(1+'Growth rates'!Y16)</f>
        <v>0</v>
      </c>
      <c r="Y17" s="177">
        <f>$E17*(1+'Growth rates'!Z16)</f>
        <v>0</v>
      </c>
      <c r="Z17" s="177">
        <f>$E17*(1+'Growth rates'!AA16)</f>
        <v>0</v>
      </c>
      <c r="AA17" s="177">
        <f>$E17*(1+'Growth rates'!AB16)</f>
        <v>0</v>
      </c>
      <c r="AB17" s="177">
        <f>$E17*(1+'Growth rates'!AC16)</f>
        <v>0</v>
      </c>
      <c r="AC17" s="177">
        <f>$E17*(1+'Growth rates'!AD16)</f>
        <v>0</v>
      </c>
      <c r="AD17" s="177">
        <f>$E17*(1+'Growth rates'!AE16)</f>
        <v>0</v>
      </c>
      <c r="AE17" s="177">
        <f>$E17*(1+'Growth rates'!AF16)</f>
        <v>0</v>
      </c>
      <c r="AF17" s="177">
        <f>$E17*(1+'Growth rates'!AG16)</f>
        <v>0</v>
      </c>
      <c r="AG17" s="177">
        <f>$E17*(1+'Growth rates'!AH16)</f>
        <v>0</v>
      </c>
      <c r="AH17" s="177">
        <f>$E17*(1+'Growth rates'!AI16)</f>
        <v>0</v>
      </c>
      <c r="AI17" s="177">
        <f>$E17*(1+'Growth rates'!AJ16)</f>
        <v>0</v>
      </c>
      <c r="AJ17" s="177">
        <f>$E17*(1+'Growth rates'!AK16)</f>
        <v>0</v>
      </c>
    </row>
    <row r="18" spans="1:36" x14ac:dyDescent="0.25">
      <c r="A18" s="45" t="s">
        <v>1662</v>
      </c>
      <c r="B18" s="45" t="s">
        <v>1159</v>
      </c>
      <c r="C18" s="29" t="s">
        <v>1155</v>
      </c>
      <c r="D18" s="367" t="s">
        <v>66</v>
      </c>
      <c r="E18" s="512">
        <f>'Electricity by industry'!B101</f>
        <v>7659569712413.791</v>
      </c>
      <c r="F18" s="177">
        <f>$E18*(1+'Growth rates'!G17)</f>
        <v>6616018996998.2764</v>
      </c>
      <c r="G18" s="177">
        <f>$E18*(1+'Growth rates'!H17)</f>
        <v>6580353844518.4023</v>
      </c>
      <c r="H18" s="177">
        <f>$E18*(1+'Growth rates'!I17)</f>
        <v>6936604876241.4697</v>
      </c>
      <c r="I18" s="177">
        <f>$E18*(1+'Growth rates'!J17)</f>
        <v>7083679263949.8027</v>
      </c>
      <c r="J18" s="177">
        <f>$E18*(1+'Growth rates'!K17)</f>
        <v>7227276296715.3828</v>
      </c>
      <c r="K18" s="177">
        <f>$E18*(1+'Growth rates'!L17)</f>
        <v>7351927317228.7715</v>
      </c>
      <c r="L18" s="177">
        <f>$E18*(1+'Growth rates'!M17)</f>
        <v>7419891970361.8779</v>
      </c>
      <c r="M18" s="177">
        <f>$E18*(1+'Growth rates'!N17)</f>
        <v>7454101680704.2617</v>
      </c>
      <c r="N18" s="177">
        <f>$E18*(1+'Growth rates'!O17)</f>
        <v>7461997563491.709</v>
      </c>
      <c r="O18" s="177">
        <f>$E18*(1+'Growth rates'!P17)</f>
        <v>7469117330968.0791</v>
      </c>
      <c r="P18" s="177">
        <f>$E18*(1+'Growth rates'!Q17)</f>
        <v>7489015447104.2354</v>
      </c>
      <c r="Q18" s="177">
        <f>$E18*(1+'Growth rates'!R17)</f>
        <v>7516770390628.0361</v>
      </c>
      <c r="R18" s="177">
        <f>$E18*(1+'Growth rates'!S17)</f>
        <v>7525043549174.835</v>
      </c>
      <c r="S18" s="177">
        <f>$E18*(1+'Growth rates'!T17)</f>
        <v>7543662224530.2012</v>
      </c>
      <c r="T18" s="177">
        <f>$E18*(1+'Growth rates'!U17)</f>
        <v>7584383476923.7656</v>
      </c>
      <c r="U18" s="177">
        <f>$E18*(1+'Growth rates'!V17)</f>
        <v>7641164710433.4043</v>
      </c>
      <c r="V18" s="177">
        <f>$E18*(1+'Growth rates'!W17)</f>
        <v>7681740270192.2686</v>
      </c>
      <c r="W18" s="177">
        <f>$E18*(1+'Growth rates'!X17)</f>
        <v>7726760930407.4814</v>
      </c>
      <c r="X18" s="177">
        <f>$E18*(1+'Growth rates'!Y17)</f>
        <v>7789127963393.2051</v>
      </c>
      <c r="Y18" s="177">
        <f>$E18*(1+'Growth rates'!Z17)</f>
        <v>7839117734951.333</v>
      </c>
      <c r="Z18" s="177">
        <f>$E18*(1+'Growth rates'!AA17)</f>
        <v>7874638941859.3975</v>
      </c>
      <c r="AA18" s="177">
        <f>$E18*(1+'Growth rates'!AB17)</f>
        <v>7933665854901.8623</v>
      </c>
      <c r="AB18" s="177">
        <f>$E18*(1+'Growth rates'!AC17)</f>
        <v>8031835949690.9697</v>
      </c>
      <c r="AC18" s="177">
        <f>$E18*(1+'Growth rates'!AD17)</f>
        <v>8133103432825.6816</v>
      </c>
      <c r="AD18" s="177">
        <f>$E18*(1+'Growth rates'!AE17)</f>
        <v>8207632651957.5723</v>
      </c>
      <c r="AE18" s="177">
        <f>$E18*(1+'Growth rates'!AF17)</f>
        <v>8277924440766.1992</v>
      </c>
      <c r="AF18" s="177">
        <f>$E18*(1+'Growth rates'!AG17)</f>
        <v>8376126628227.0527</v>
      </c>
      <c r="AG18" s="177">
        <f>$E18*(1+'Growth rates'!AH17)</f>
        <v>8462558015626.5625</v>
      </c>
      <c r="AH18" s="177">
        <f>$E18*(1+'Growth rates'!AI17)</f>
        <v>8548989403026.1006</v>
      </c>
      <c r="AI18" s="177">
        <f>$E18*(1+'Growth rates'!AJ17)</f>
        <v>8635420790425.6377</v>
      </c>
      <c r="AJ18" s="177">
        <f>$E18*(1+'Growth rates'!AK17)</f>
        <v>8721852177825.1484</v>
      </c>
    </row>
    <row r="19" spans="1:36" x14ac:dyDescent="0.25">
      <c r="A19" s="45" t="s">
        <v>1662</v>
      </c>
      <c r="B19" s="45" t="s">
        <v>1159</v>
      </c>
      <c r="C19" s="29" t="s">
        <v>1155</v>
      </c>
      <c r="D19" s="367" t="s">
        <v>67</v>
      </c>
      <c r="E19" s="512">
        <f>'Electricity by industry'!B102</f>
        <v>0</v>
      </c>
      <c r="F19" s="177">
        <f>$E19*(1+'Growth rates'!G18)</f>
        <v>0</v>
      </c>
      <c r="G19" s="177">
        <f>$E19*(1+'Growth rates'!H18)</f>
        <v>0</v>
      </c>
      <c r="H19" s="177">
        <f>$E19*(1+'Growth rates'!I18)</f>
        <v>0</v>
      </c>
      <c r="I19" s="177">
        <f>$E19*(1+'Growth rates'!J18)</f>
        <v>0</v>
      </c>
      <c r="J19" s="177">
        <f>$E19*(1+'Growth rates'!K18)</f>
        <v>0</v>
      </c>
      <c r="K19" s="177">
        <f>$E19*(1+'Growth rates'!L18)</f>
        <v>0</v>
      </c>
      <c r="L19" s="177">
        <f>$E19*(1+'Growth rates'!M18)</f>
        <v>0</v>
      </c>
      <c r="M19" s="177">
        <f>$E19*(1+'Growth rates'!N18)</f>
        <v>0</v>
      </c>
      <c r="N19" s="177">
        <f>$E19*(1+'Growth rates'!O18)</f>
        <v>0</v>
      </c>
      <c r="O19" s="177">
        <f>$E19*(1+'Growth rates'!P18)</f>
        <v>0</v>
      </c>
      <c r="P19" s="177">
        <f>$E19*(1+'Growth rates'!Q18)</f>
        <v>0</v>
      </c>
      <c r="Q19" s="177">
        <f>$E19*(1+'Growth rates'!R18)</f>
        <v>0</v>
      </c>
      <c r="R19" s="177">
        <f>$E19*(1+'Growth rates'!S18)</f>
        <v>0</v>
      </c>
      <c r="S19" s="177">
        <f>$E19*(1+'Growth rates'!T18)</f>
        <v>0</v>
      </c>
      <c r="T19" s="177">
        <f>$E19*(1+'Growth rates'!U18)</f>
        <v>0</v>
      </c>
      <c r="U19" s="177">
        <f>$E19*(1+'Growth rates'!V18)</f>
        <v>0</v>
      </c>
      <c r="V19" s="177">
        <f>$E19*(1+'Growth rates'!W18)</f>
        <v>0</v>
      </c>
      <c r="W19" s="177">
        <f>$E19*(1+'Growth rates'!X18)</f>
        <v>0</v>
      </c>
      <c r="X19" s="177">
        <f>$E19*(1+'Growth rates'!Y18)</f>
        <v>0</v>
      </c>
      <c r="Y19" s="177">
        <f>$E19*(1+'Growth rates'!Z18)</f>
        <v>0</v>
      </c>
      <c r="Z19" s="177">
        <f>$E19*(1+'Growth rates'!AA18)</f>
        <v>0</v>
      </c>
      <c r="AA19" s="177">
        <f>$E19*(1+'Growth rates'!AB18)</f>
        <v>0</v>
      </c>
      <c r="AB19" s="177">
        <f>$E19*(1+'Growth rates'!AC18)</f>
        <v>0</v>
      </c>
      <c r="AC19" s="177">
        <f>$E19*(1+'Growth rates'!AD18)</f>
        <v>0</v>
      </c>
      <c r="AD19" s="177">
        <f>$E19*(1+'Growth rates'!AE18)</f>
        <v>0</v>
      </c>
      <c r="AE19" s="177">
        <f>$E19*(1+'Growth rates'!AF18)</f>
        <v>0</v>
      </c>
      <c r="AF19" s="177">
        <f>$E19*(1+'Growth rates'!AG18)</f>
        <v>0</v>
      </c>
      <c r="AG19" s="177">
        <f>$E19*(1+'Growth rates'!AH18)</f>
        <v>0</v>
      </c>
      <c r="AH19" s="177">
        <f>$E19*(1+'Growth rates'!AI18)</f>
        <v>0</v>
      </c>
      <c r="AI19" s="177">
        <f>$E19*(1+'Growth rates'!AJ18)</f>
        <v>0</v>
      </c>
      <c r="AJ19" s="177">
        <f>$E19*(1+'Growth rates'!AK18)</f>
        <v>0</v>
      </c>
    </row>
    <row r="20" spans="1:36" x14ac:dyDescent="0.25">
      <c r="A20" s="45" t="s">
        <v>1662</v>
      </c>
      <c r="B20" s="45" t="s">
        <v>1159</v>
      </c>
      <c r="C20" s="29" t="s">
        <v>1155</v>
      </c>
      <c r="D20" s="214" t="s">
        <v>68</v>
      </c>
      <c r="E20" s="512">
        <f>'Electricity by industry'!B103</f>
        <v>0</v>
      </c>
      <c r="F20" s="177">
        <f>$E20*(1+'Growth rates'!G19)</f>
        <v>0</v>
      </c>
      <c r="G20" s="177">
        <f>$E20*(1+'Growth rates'!H19)</f>
        <v>0</v>
      </c>
      <c r="H20" s="177">
        <f>$E20*(1+'Growth rates'!I19)</f>
        <v>0</v>
      </c>
      <c r="I20" s="177">
        <f>$E20*(1+'Growth rates'!J19)</f>
        <v>0</v>
      </c>
      <c r="J20" s="177">
        <f>$E20*(1+'Growth rates'!K19)</f>
        <v>0</v>
      </c>
      <c r="K20" s="177">
        <f>$E20*(1+'Growth rates'!L19)</f>
        <v>0</v>
      </c>
      <c r="L20" s="177">
        <f>$E20*(1+'Growth rates'!M19)</f>
        <v>0</v>
      </c>
      <c r="M20" s="177">
        <f>$E20*(1+'Growth rates'!N19)</f>
        <v>0</v>
      </c>
      <c r="N20" s="177">
        <f>$E20*(1+'Growth rates'!O19)</f>
        <v>0</v>
      </c>
      <c r="O20" s="177">
        <f>$E20*(1+'Growth rates'!P19)</f>
        <v>0</v>
      </c>
      <c r="P20" s="177">
        <f>$E20*(1+'Growth rates'!Q19)</f>
        <v>0</v>
      </c>
      <c r="Q20" s="177">
        <f>$E20*(1+'Growth rates'!R19)</f>
        <v>0</v>
      </c>
      <c r="R20" s="177">
        <f>$E20*(1+'Growth rates'!S19)</f>
        <v>0</v>
      </c>
      <c r="S20" s="177">
        <f>$E20*(1+'Growth rates'!T19)</f>
        <v>0</v>
      </c>
      <c r="T20" s="177">
        <f>$E20*(1+'Growth rates'!U19)</f>
        <v>0</v>
      </c>
      <c r="U20" s="177">
        <f>$E20*(1+'Growth rates'!V19)</f>
        <v>0</v>
      </c>
      <c r="V20" s="177">
        <f>$E20*(1+'Growth rates'!W19)</f>
        <v>0</v>
      </c>
      <c r="W20" s="177">
        <f>$E20*(1+'Growth rates'!X19)</f>
        <v>0</v>
      </c>
      <c r="X20" s="177">
        <f>$E20*(1+'Growth rates'!Y19)</f>
        <v>0</v>
      </c>
      <c r="Y20" s="177">
        <f>$E20*(1+'Growth rates'!Z19)</f>
        <v>0</v>
      </c>
      <c r="Z20" s="177">
        <f>$E20*(1+'Growth rates'!AA19)</f>
        <v>0</v>
      </c>
      <c r="AA20" s="177">
        <f>$E20*(1+'Growth rates'!AB19)</f>
        <v>0</v>
      </c>
      <c r="AB20" s="177">
        <f>$E20*(1+'Growth rates'!AC19)</f>
        <v>0</v>
      </c>
      <c r="AC20" s="177">
        <f>$E20*(1+'Growth rates'!AD19)</f>
        <v>0</v>
      </c>
      <c r="AD20" s="177">
        <f>$E20*(1+'Growth rates'!AE19)</f>
        <v>0</v>
      </c>
      <c r="AE20" s="177">
        <f>$E20*(1+'Growth rates'!AF19)</f>
        <v>0</v>
      </c>
      <c r="AF20" s="177">
        <f>$E20*(1+'Growth rates'!AG19)</f>
        <v>0</v>
      </c>
      <c r="AG20" s="177">
        <f>$E20*(1+'Growth rates'!AH19)</f>
        <v>0</v>
      </c>
      <c r="AH20" s="177">
        <f>$E20*(1+'Growth rates'!AI19)</f>
        <v>0</v>
      </c>
      <c r="AI20" s="177">
        <f>$E20*(1+'Growth rates'!AJ19)</f>
        <v>0</v>
      </c>
      <c r="AJ20" s="177">
        <f>$E20*(1+'Growth rates'!AK19)</f>
        <v>0</v>
      </c>
    </row>
    <row r="21" spans="1:36" x14ac:dyDescent="0.25">
      <c r="A21" s="45" t="s">
        <v>1662</v>
      </c>
      <c r="B21" s="45" t="s">
        <v>1159</v>
      </c>
      <c r="C21" s="29" t="s">
        <v>1155</v>
      </c>
      <c r="D21" s="367" t="s">
        <v>69</v>
      </c>
      <c r="E21" s="512">
        <f>'Electricity by industry'!B104</f>
        <v>13205488260518.291</v>
      </c>
      <c r="F21" s="177">
        <f>$E21*(1+'Growth rates'!G20)</f>
        <v>11406353682587.502</v>
      </c>
      <c r="G21" s="177">
        <f>$E21*(1+'Growth rates'!H20)</f>
        <v>11344865143405.037</v>
      </c>
      <c r="H21" s="177">
        <f>$E21*(1+'Growth rates'!I20)</f>
        <v>11959060064771.443</v>
      </c>
      <c r="I21" s="177">
        <f>$E21*(1+'Growth rates'!J20)</f>
        <v>12212623799188.225</v>
      </c>
      <c r="J21" s="177">
        <f>$E21*(1+'Growth rates'!K20)</f>
        <v>12460192396593.619</v>
      </c>
      <c r="K21" s="177">
        <f>$E21*(1+'Growth rates'!L20)</f>
        <v>12675097104019.078</v>
      </c>
      <c r="L21" s="177">
        <f>$E21*(1+'Growth rates'!M20)</f>
        <v>12792271627233.463</v>
      </c>
      <c r="M21" s="177">
        <f>$E21*(1+'Growth rates'!N20)</f>
        <v>12851250910050.084</v>
      </c>
      <c r="N21" s="177">
        <f>$E21*(1+'Growth rates'!O20)</f>
        <v>12864863814086.596</v>
      </c>
      <c r="O21" s="177">
        <f>$E21*(1+'Growth rates'!P20)</f>
        <v>12877138655801.85</v>
      </c>
      <c r="P21" s="177">
        <f>$E21*(1+'Growth rates'!Q20)</f>
        <v>12911444021365.215</v>
      </c>
      <c r="Q21" s="177">
        <f>$E21*(1+'Growth rates'!R20)</f>
        <v>12959294957466.871</v>
      </c>
      <c r="R21" s="177">
        <f>$E21*(1+'Growth rates'!S20)</f>
        <v>12973558304125.9</v>
      </c>
      <c r="S21" s="177">
        <f>$E21*(1+'Growth rates'!T20)</f>
        <v>13005657848625.537</v>
      </c>
      <c r="T21" s="177">
        <f>$E21*(1+'Growth rates'!U20)</f>
        <v>13075863361549.494</v>
      </c>
      <c r="U21" s="177">
        <f>$E21*(1+'Growth rates'!V20)</f>
        <v>13173757099798.791</v>
      </c>
      <c r="V21" s="177">
        <f>$E21*(1+'Growth rates'!W20)</f>
        <v>13243711431200.885</v>
      </c>
      <c r="W21" s="177">
        <f>$E21*(1+'Growth rates'!X20)</f>
        <v>13321329342163.854</v>
      </c>
      <c r="X21" s="177">
        <f>$E21*(1+'Growth rates'!Y20)</f>
        <v>13428853283176.041</v>
      </c>
      <c r="Y21" s="177">
        <f>$E21*(1+'Growth rates'!Z20)</f>
        <v>13515038195154.449</v>
      </c>
      <c r="Z21" s="177">
        <f>$E21*(1+'Growth rates'!AA20)</f>
        <v>13576278564840.445</v>
      </c>
      <c r="AA21" s="177">
        <f>$E21*(1+'Growth rates'!AB20)</f>
        <v>13678043968969.299</v>
      </c>
      <c r="AB21" s="177">
        <f>$E21*(1+'Growth rates'!AC20)</f>
        <v>13847294211860.943</v>
      </c>
      <c r="AC21" s="177">
        <f>$E21*(1+'Growth rates'!AD20)</f>
        <v>14021884510000.061</v>
      </c>
      <c r="AD21" s="177">
        <f>$E21*(1+'Growth rates'!AE20)</f>
        <v>14150376679307.781</v>
      </c>
      <c r="AE21" s="177">
        <f>$E21*(1+'Growth rates'!AF20)</f>
        <v>14271563302940.018</v>
      </c>
      <c r="AF21" s="177">
        <f>$E21*(1+'Growth rates'!AG20)</f>
        <v>14440868875232.125</v>
      </c>
      <c r="AG21" s="177">
        <f>$E21*(1+'Growth rates'!AH20)</f>
        <v>14589880988770.924</v>
      </c>
      <c r="AH21" s="177">
        <f>$E21*(1+'Growth rates'!AI20)</f>
        <v>14738893102309.768</v>
      </c>
      <c r="AI21" s="177">
        <f>$E21*(1+'Growth rates'!AJ20)</f>
        <v>14887905215848.613</v>
      </c>
      <c r="AJ21" s="177">
        <f>$E21*(1+'Growth rates'!AK20)</f>
        <v>15036917329387.412</v>
      </c>
    </row>
    <row r="22" spans="1:36" x14ac:dyDescent="0.25">
      <c r="A22" s="45" t="s">
        <v>1662</v>
      </c>
      <c r="B22" s="45" t="s">
        <v>1159</v>
      </c>
      <c r="C22" s="29" t="s">
        <v>1155</v>
      </c>
      <c r="D22" s="367" t="s">
        <v>70</v>
      </c>
      <c r="E22" s="512">
        <f>'Electricity by industry'!B105</f>
        <v>2632293858523.7749</v>
      </c>
      <c r="F22" s="177">
        <f>$E22*(1+'Growth rates'!G21)</f>
        <v>2273666384346.6777</v>
      </c>
      <c r="G22" s="177">
        <f>$E22*(1+'Growth rates'!H21)</f>
        <v>2261409669497.0259</v>
      </c>
      <c r="H22" s="177">
        <f>$E22*(1+'Growth rates'!I21)</f>
        <v>2383839184222.582</v>
      </c>
      <c r="I22" s="177">
        <f>$E22*(1+'Growth rates'!J21)</f>
        <v>2434382886029.1406</v>
      </c>
      <c r="J22" s="177">
        <f>$E22*(1+'Growth rates'!K21)</f>
        <v>2483731557252.5996</v>
      </c>
      <c r="K22" s="177">
        <f>$E22*(1+'Growth rates'!L21)</f>
        <v>2526569226740.0044</v>
      </c>
      <c r="L22" s="177">
        <f>$E22*(1+'Growth rates'!M21)</f>
        <v>2549926013838.5049</v>
      </c>
      <c r="M22" s="177">
        <f>$E22*(1+'Growth rates'!N21)</f>
        <v>2561682550278.1685</v>
      </c>
      <c r="N22" s="177">
        <f>$E22*(1+'Growth rates'!O21)</f>
        <v>2564396055677.2163</v>
      </c>
      <c r="O22" s="177">
        <f>$E22*(1+'Growth rates'!P21)</f>
        <v>2566842840667.2134</v>
      </c>
      <c r="P22" s="177">
        <f>$E22*(1+'Growth rates'!Q21)</f>
        <v>2573681043186.1494</v>
      </c>
      <c r="Q22" s="177">
        <f>$E22*(1+'Growth rates'!R21)</f>
        <v>2583219329294.1758</v>
      </c>
      <c r="R22" s="177">
        <f>$E22*(1+'Growth rates'!S21)</f>
        <v>2586062489582.6758</v>
      </c>
      <c r="S22" s="177">
        <f>$E22*(1+'Growth rates'!T21)</f>
        <v>2592460998458.7485</v>
      </c>
      <c r="T22" s="177">
        <f>$E22*(1+'Growth rates'!U21)</f>
        <v>2606455296651.9297</v>
      </c>
      <c r="U22" s="177">
        <f>$E22*(1+'Growth rates'!V21)</f>
        <v>2625968780810.7837</v>
      </c>
      <c r="V22" s="177">
        <f>$E22*(1+'Growth rates'!W21)</f>
        <v>2639913010156.5029</v>
      </c>
      <c r="W22" s="177">
        <f>$E22*(1+'Growth rates'!X21)</f>
        <v>2655384846283.1626</v>
      </c>
      <c r="X22" s="177">
        <f>$E22*(1+'Growth rates'!Y21)</f>
        <v>2676817950761.1602</v>
      </c>
      <c r="Y22" s="177">
        <f>$E22*(1+'Growth rates'!Z21)</f>
        <v>2693997475669.4854</v>
      </c>
      <c r="Z22" s="177">
        <f>$E22*(1+'Growth rates'!AA21)</f>
        <v>2706204722068.707</v>
      </c>
      <c r="AA22" s="177">
        <f>$E22*(1+'Growth rates'!AB21)</f>
        <v>2726489958253.3818</v>
      </c>
      <c r="AB22" s="177">
        <f>$E22*(1+'Growth rates'!AC21)</f>
        <v>2760227171609.5396</v>
      </c>
      <c r="AC22" s="177">
        <f>$E22*(1+'Growth rates'!AD21)</f>
        <v>2795028835923.873</v>
      </c>
      <c r="AD22" s="177">
        <f>$E22*(1+'Growth rates'!AE21)</f>
        <v>2820641607028.1685</v>
      </c>
      <c r="AE22" s="177">
        <f>$E22*(1+'Growth rates'!AF21)</f>
        <v>2844798139435.6904</v>
      </c>
      <c r="AF22" s="177">
        <f>$E22*(1+'Growth rates'!AG21)</f>
        <v>2878546381785.1089</v>
      </c>
      <c r="AG22" s="177">
        <f>$E22*(1+'Growth rates'!AH21)</f>
        <v>2908249461563.4277</v>
      </c>
      <c r="AH22" s="177">
        <f>$E22*(1+'Growth rates'!AI21)</f>
        <v>2937952541341.7554</v>
      </c>
      <c r="AI22" s="177">
        <f>$E22*(1+'Growth rates'!AJ21)</f>
        <v>2967655621120.0835</v>
      </c>
      <c r="AJ22" s="177">
        <f>$E22*(1+'Growth rates'!AK21)</f>
        <v>2997358700898.4023</v>
      </c>
    </row>
    <row r="23" spans="1:36" x14ac:dyDescent="0.25">
      <c r="A23" s="45" t="s">
        <v>1662</v>
      </c>
      <c r="B23" s="45" t="s">
        <v>1159</v>
      </c>
      <c r="C23" s="29" t="s">
        <v>1155</v>
      </c>
      <c r="D23" s="367" t="s">
        <v>71</v>
      </c>
      <c r="E23" s="512">
        <f>'Electricity by industry'!B106</f>
        <v>3832602483246.207</v>
      </c>
      <c r="F23" s="177">
        <f>$E23*(1+'Growth rates'!G22)</f>
        <v>3310443248007.0679</v>
      </c>
      <c r="G23" s="177">
        <f>$E23*(1+'Growth rates'!H22)</f>
        <v>3292597552087.8589</v>
      </c>
      <c r="H23" s="177">
        <f>$E23*(1+'Growth rates'!I22)</f>
        <v>3470854117417.8945</v>
      </c>
      <c r="I23" s="177">
        <f>$E23*(1+'Growth rates'!J22)</f>
        <v>3544445413628.6108</v>
      </c>
      <c r="J23" s="177">
        <f>$E23*(1+'Growth rates'!K22)</f>
        <v>3616296753198.2734</v>
      </c>
      <c r="K23" s="177">
        <f>$E23*(1+'Growth rates'!L22)</f>
        <v>3678668117216.8716</v>
      </c>
      <c r="L23" s="177">
        <f>$E23*(1+'Growth rates'!M22)</f>
        <v>3712675445063.0757</v>
      </c>
      <c r="M23" s="177">
        <f>$E23*(1+'Growth rates'!N22)</f>
        <v>3729792884518.8276</v>
      </c>
      <c r="N23" s="177">
        <f>$E23*(1+'Growth rates'!O22)</f>
        <v>3733743730469.0308</v>
      </c>
      <c r="O23" s="177">
        <f>$E23*(1+'Growth rates'!P22)</f>
        <v>3737306233264.1748</v>
      </c>
      <c r="P23" s="177">
        <f>$E23*(1+'Growth rates'!Q22)</f>
        <v>3747262610995.3877</v>
      </c>
      <c r="Q23" s="177">
        <f>$E23*(1+'Growth rates'!R22)</f>
        <v>3761150292610.0977</v>
      </c>
      <c r="R23" s="177">
        <f>$E23*(1+'Growth rates'!S22)</f>
        <v>3765289915223.541</v>
      </c>
      <c r="S23" s="177">
        <f>$E23*(1+'Growth rates'!T22)</f>
        <v>3774606101912.9941</v>
      </c>
      <c r="T23" s="177">
        <f>$E23*(1+'Growth rates'!U22)</f>
        <v>3794981707711.2588</v>
      </c>
      <c r="U23" s="177">
        <f>$E23*(1+'Growth rates'!V22)</f>
        <v>3823393211845.5098</v>
      </c>
      <c r="V23" s="177">
        <f>$E23*(1+'Growth rates'!W22)</f>
        <v>3843695917732.355</v>
      </c>
      <c r="W23" s="177">
        <f>$E23*(1+'Growth rates'!X22)</f>
        <v>3866222809009.1021</v>
      </c>
      <c r="X23" s="177">
        <f>$E23*(1+'Growth rates'!Y22)</f>
        <v>3897429267657.3457</v>
      </c>
      <c r="Y23" s="177">
        <f>$E23*(1+'Growth rates'!Z22)</f>
        <v>3922442542528.3979</v>
      </c>
      <c r="Z23" s="177">
        <f>$E23*(1+'Growth rates'!AA22)</f>
        <v>3940216212710.3027</v>
      </c>
      <c r="AA23" s="177">
        <f>$E23*(1+'Growth rates'!AB22)</f>
        <v>3969751382700.1084</v>
      </c>
      <c r="AB23" s="177">
        <f>$E23*(1+'Growth rates'!AC22)</f>
        <v>4018872542660.2393</v>
      </c>
      <c r="AC23" s="177">
        <f>$E23*(1+'Growth rates'!AD22)</f>
        <v>4069543536189.4414</v>
      </c>
      <c r="AD23" s="177">
        <f>$E23*(1+'Growth rates'!AE22)</f>
        <v>4106835561857.1943</v>
      </c>
      <c r="AE23" s="177">
        <f>$E23*(1+'Growth rates'!AF22)</f>
        <v>4142007313594.521</v>
      </c>
      <c r="AF23" s="177">
        <f>$E23*(1+'Growth rates'!AG22)</f>
        <v>4191144531696.0415</v>
      </c>
      <c r="AG23" s="177">
        <f>$E23*(1+'Growth rates'!AH22)</f>
        <v>4234392019794.6108</v>
      </c>
      <c r="AH23" s="177">
        <f>$E23*(1+'Growth rates'!AI22)</f>
        <v>4277639507893.1938</v>
      </c>
      <c r="AI23" s="177">
        <f>$E23*(1+'Growth rates'!AJ22)</f>
        <v>4320886995991.7769</v>
      </c>
      <c r="AJ23" s="177">
        <f>$E23*(1+'Growth rates'!AK22)</f>
        <v>4364134484090.3462</v>
      </c>
    </row>
    <row r="24" spans="1:36" x14ac:dyDescent="0.25">
      <c r="A24" s="45" t="s">
        <v>1662</v>
      </c>
      <c r="B24" s="45" t="s">
        <v>1159</v>
      </c>
      <c r="C24" s="29" t="s">
        <v>1155</v>
      </c>
      <c r="D24" s="214" t="s">
        <v>72</v>
      </c>
      <c r="E24" s="512">
        <f>'Electricity by industry'!B107</f>
        <v>0</v>
      </c>
      <c r="F24" s="177">
        <f>$E24*(1+'Growth rates'!G23)</f>
        <v>0</v>
      </c>
      <c r="G24" s="177">
        <f>$E24*(1+'Growth rates'!H23)</f>
        <v>0</v>
      </c>
      <c r="H24" s="177">
        <f>$E24*(1+'Growth rates'!I23)</f>
        <v>0</v>
      </c>
      <c r="I24" s="177">
        <f>$E24*(1+'Growth rates'!J23)</f>
        <v>0</v>
      </c>
      <c r="J24" s="177">
        <f>$E24*(1+'Growth rates'!K23)</f>
        <v>0</v>
      </c>
      <c r="K24" s="177">
        <f>$E24*(1+'Growth rates'!L23)</f>
        <v>0</v>
      </c>
      <c r="L24" s="177">
        <f>$E24*(1+'Growth rates'!M23)</f>
        <v>0</v>
      </c>
      <c r="M24" s="177">
        <f>$E24*(1+'Growth rates'!N23)</f>
        <v>0</v>
      </c>
      <c r="N24" s="177">
        <f>$E24*(1+'Growth rates'!O23)</f>
        <v>0</v>
      </c>
      <c r="O24" s="177">
        <f>$E24*(1+'Growth rates'!P23)</f>
        <v>0</v>
      </c>
      <c r="P24" s="177">
        <f>$E24*(1+'Growth rates'!Q23)</f>
        <v>0</v>
      </c>
      <c r="Q24" s="177">
        <f>$E24*(1+'Growth rates'!R23)</f>
        <v>0</v>
      </c>
      <c r="R24" s="177">
        <f>$E24*(1+'Growth rates'!S23)</f>
        <v>0</v>
      </c>
      <c r="S24" s="177">
        <f>$E24*(1+'Growth rates'!T23)</f>
        <v>0</v>
      </c>
      <c r="T24" s="177">
        <f>$E24*(1+'Growth rates'!U23)</f>
        <v>0</v>
      </c>
      <c r="U24" s="177">
        <f>$E24*(1+'Growth rates'!V23)</f>
        <v>0</v>
      </c>
      <c r="V24" s="177">
        <f>$E24*(1+'Growth rates'!W23)</f>
        <v>0</v>
      </c>
      <c r="W24" s="177">
        <f>$E24*(1+'Growth rates'!X23)</f>
        <v>0</v>
      </c>
      <c r="X24" s="177">
        <f>$E24*(1+'Growth rates'!Y23)</f>
        <v>0</v>
      </c>
      <c r="Y24" s="177">
        <f>$E24*(1+'Growth rates'!Z23)</f>
        <v>0</v>
      </c>
      <c r="Z24" s="177">
        <f>$E24*(1+'Growth rates'!AA23)</f>
        <v>0</v>
      </c>
      <c r="AA24" s="177">
        <f>$E24*(1+'Growth rates'!AB23)</f>
        <v>0</v>
      </c>
      <c r="AB24" s="177">
        <f>$E24*(1+'Growth rates'!AC23)</f>
        <v>0</v>
      </c>
      <c r="AC24" s="177">
        <f>$E24*(1+'Growth rates'!AD23)</f>
        <v>0</v>
      </c>
      <c r="AD24" s="177">
        <f>$E24*(1+'Growth rates'!AE23)</f>
        <v>0</v>
      </c>
      <c r="AE24" s="177">
        <f>$E24*(1+'Growth rates'!AF23)</f>
        <v>0</v>
      </c>
      <c r="AF24" s="177">
        <f>$E24*(1+'Growth rates'!AG23)</f>
        <v>0</v>
      </c>
      <c r="AG24" s="177">
        <f>$E24*(1+'Growth rates'!AH23)</f>
        <v>0</v>
      </c>
      <c r="AH24" s="177">
        <f>$E24*(1+'Growth rates'!AI23)</f>
        <v>0</v>
      </c>
      <c r="AI24" s="177">
        <f>$E24*(1+'Growth rates'!AJ23)</f>
        <v>0</v>
      </c>
      <c r="AJ24" s="177">
        <f>$E24*(1+'Growth rates'!AK23)</f>
        <v>0</v>
      </c>
    </row>
    <row r="25" spans="1:36" x14ac:dyDescent="0.25">
      <c r="A25" s="45" t="s">
        <v>1662</v>
      </c>
      <c r="B25" s="45" t="s">
        <v>1159</v>
      </c>
      <c r="C25" s="29" t="s">
        <v>1155</v>
      </c>
      <c r="D25" s="367" t="s">
        <v>73</v>
      </c>
      <c r="E25" s="512">
        <f>'Electricity by industry'!B108</f>
        <v>542547364845.02362</v>
      </c>
      <c r="F25" s="177">
        <f>$E25*(1+'Growth rates'!G24)</f>
        <v>468629937105.80859</v>
      </c>
      <c r="G25" s="177">
        <f>$E25*(1+'Growth rates'!H24)</f>
        <v>466103681033.82703</v>
      </c>
      <c r="H25" s="177">
        <f>$E25*(1+'Growth rates'!I24)</f>
        <v>491337873781.15833</v>
      </c>
      <c r="I25" s="177">
        <f>$E25*(1+'Growth rates'!J24)</f>
        <v>501755537499.00775</v>
      </c>
      <c r="J25" s="177">
        <f>$E25*(1+'Growth rates'!K24)</f>
        <v>511926891067.37659</v>
      </c>
      <c r="K25" s="177">
        <f>$E25*(1+'Growth rates'!L24)</f>
        <v>520756249013.57776</v>
      </c>
      <c r="L25" s="177">
        <f>$E25*(1+'Growth rates'!M24)</f>
        <v>525570363232.05811</v>
      </c>
      <c r="M25" s="177">
        <f>$E25*(1+'Growth rates'!N24)</f>
        <v>527993526529.1153</v>
      </c>
      <c r="N25" s="177">
        <f>$E25*(1+'Growth rates'!O24)</f>
        <v>528552812567.4043</v>
      </c>
      <c r="O25" s="177">
        <f>$E25*(1+'Growth rates'!P24)</f>
        <v>529057124327.41791</v>
      </c>
      <c r="P25" s="177">
        <f>$E25*(1+'Growth rates'!Q24)</f>
        <v>530466559958.97241</v>
      </c>
      <c r="Q25" s="177">
        <f>$E25*(1+'Growth rates'!R24)</f>
        <v>532432515232.65515</v>
      </c>
      <c r="R25" s="177">
        <f>$E25*(1+'Growth rates'!S24)</f>
        <v>533018524700.16302</v>
      </c>
      <c r="S25" s="177">
        <f>$E25*(1+'Growth rates'!T24)</f>
        <v>534337334193.41528</v>
      </c>
      <c r="T25" s="177">
        <f>$E25*(1+'Growth rates'!U24)</f>
        <v>537221727052.13043</v>
      </c>
      <c r="U25" s="177">
        <f>$E25*(1+'Growth rates'!V24)</f>
        <v>541243690396.02124</v>
      </c>
      <c r="V25" s="177">
        <f>$E25*(1+'Growth rates'!W24)</f>
        <v>544117763464.19965</v>
      </c>
      <c r="W25" s="177">
        <f>$E25*(1+'Growth rates'!X24)</f>
        <v>547306694628.80023</v>
      </c>
      <c r="X25" s="177">
        <f>$E25*(1+'Growth rates'!Y24)</f>
        <v>551724314765.44678</v>
      </c>
      <c r="Y25" s="177">
        <f>$E25*(1+'Growth rates'!Z24)</f>
        <v>555265221088.69763</v>
      </c>
      <c r="Z25" s="177">
        <f>$E25*(1+'Growth rates'!AA24)</f>
        <v>557781281119.17847</v>
      </c>
      <c r="AA25" s="177">
        <f>$E25*(1+'Growth rates'!AB24)</f>
        <v>561962311820.44922</v>
      </c>
      <c r="AB25" s="177">
        <f>$E25*(1+'Growth rates'!AC24)</f>
        <v>568915956507.31653</v>
      </c>
      <c r="AC25" s="177">
        <f>$E25*(1+'Growth rates'!AD24)</f>
        <v>576088997315.36365</v>
      </c>
      <c r="AD25" s="177">
        <f>$E25*(1+'Growth rates'!AE24)</f>
        <v>581368096920.45386</v>
      </c>
      <c r="AE25" s="177">
        <f>$E25*(1+'Growth rates'!AF24)</f>
        <v>586347048248.04028</v>
      </c>
      <c r="AF25" s="177">
        <f>$E25*(1+'Growth rates'!AG24)</f>
        <v>593302966142.82141</v>
      </c>
      <c r="AG25" s="177">
        <f>$E25*(1+'Growth rates'!AH24)</f>
        <v>599425127469.65222</v>
      </c>
      <c r="AH25" s="177">
        <f>$E25*(1+'Growth rates'!AI24)</f>
        <v>605547288796.48486</v>
      </c>
      <c r="AI25" s="177">
        <f>$E25*(1+'Growth rates'!AJ24)</f>
        <v>611669450123.3175</v>
      </c>
      <c r="AJ25" s="177">
        <f>$E25*(1+'Growth rates'!AK24)</f>
        <v>617791611450.14819</v>
      </c>
    </row>
    <row r="26" spans="1:36" x14ac:dyDescent="0.25">
      <c r="A26" s="45" t="s">
        <v>1662</v>
      </c>
      <c r="B26" s="45" t="s">
        <v>1159</v>
      </c>
      <c r="C26" s="29" t="s">
        <v>1155</v>
      </c>
      <c r="D26" s="367" t="s">
        <v>74</v>
      </c>
      <c r="E26" s="512">
        <f>'Electricity by industry'!B109</f>
        <v>0</v>
      </c>
      <c r="F26" s="177">
        <f>$E26*(1+'Growth rates'!G25)</f>
        <v>0</v>
      </c>
      <c r="G26" s="177">
        <f>$E26*(1+'Growth rates'!H25)</f>
        <v>0</v>
      </c>
      <c r="H26" s="177">
        <f>$E26*(1+'Growth rates'!I25)</f>
        <v>0</v>
      </c>
      <c r="I26" s="177">
        <f>$E26*(1+'Growth rates'!J25)</f>
        <v>0</v>
      </c>
      <c r="J26" s="177">
        <f>$E26*(1+'Growth rates'!K25)</f>
        <v>0</v>
      </c>
      <c r="K26" s="177">
        <f>$E26*(1+'Growth rates'!L25)</f>
        <v>0</v>
      </c>
      <c r="L26" s="177">
        <f>$E26*(1+'Growth rates'!M25)</f>
        <v>0</v>
      </c>
      <c r="M26" s="177">
        <f>$E26*(1+'Growth rates'!N25)</f>
        <v>0</v>
      </c>
      <c r="N26" s="177">
        <f>$E26*(1+'Growth rates'!O25)</f>
        <v>0</v>
      </c>
      <c r="O26" s="177">
        <f>$E26*(1+'Growth rates'!P25)</f>
        <v>0</v>
      </c>
      <c r="P26" s="177">
        <f>$E26*(1+'Growth rates'!Q25)</f>
        <v>0</v>
      </c>
      <c r="Q26" s="177">
        <f>$E26*(1+'Growth rates'!R25)</f>
        <v>0</v>
      </c>
      <c r="R26" s="177">
        <f>$E26*(1+'Growth rates'!S25)</f>
        <v>0</v>
      </c>
      <c r="S26" s="177">
        <f>$E26*(1+'Growth rates'!T25)</f>
        <v>0</v>
      </c>
      <c r="T26" s="177">
        <f>$E26*(1+'Growth rates'!U25)</f>
        <v>0</v>
      </c>
      <c r="U26" s="177">
        <f>$E26*(1+'Growth rates'!V25)</f>
        <v>0</v>
      </c>
      <c r="V26" s="177">
        <f>$E26*(1+'Growth rates'!W25)</f>
        <v>0</v>
      </c>
      <c r="W26" s="177">
        <f>$E26*(1+'Growth rates'!X25)</f>
        <v>0</v>
      </c>
      <c r="X26" s="177">
        <f>$E26*(1+'Growth rates'!Y25)</f>
        <v>0</v>
      </c>
      <c r="Y26" s="177">
        <f>$E26*(1+'Growth rates'!Z25)</f>
        <v>0</v>
      </c>
      <c r="Z26" s="177">
        <f>$E26*(1+'Growth rates'!AA25)</f>
        <v>0</v>
      </c>
      <c r="AA26" s="177">
        <f>$E26*(1+'Growth rates'!AB25)</f>
        <v>0</v>
      </c>
      <c r="AB26" s="177">
        <f>$E26*(1+'Growth rates'!AC25)</f>
        <v>0</v>
      </c>
      <c r="AC26" s="177">
        <f>$E26*(1+'Growth rates'!AD25)</f>
        <v>0</v>
      </c>
      <c r="AD26" s="177">
        <f>$E26*(1+'Growth rates'!AE25)</f>
        <v>0</v>
      </c>
      <c r="AE26" s="177">
        <f>$E26*(1+'Growth rates'!AF25)</f>
        <v>0</v>
      </c>
      <c r="AF26" s="177">
        <f>$E26*(1+'Growth rates'!AG25)</f>
        <v>0</v>
      </c>
      <c r="AG26" s="177">
        <f>$E26*(1+'Growth rates'!AH25)</f>
        <v>0</v>
      </c>
      <c r="AH26" s="177">
        <f>$E26*(1+'Growth rates'!AI25)</f>
        <v>0</v>
      </c>
      <c r="AI26" s="177">
        <f>$E26*(1+'Growth rates'!AJ25)</f>
        <v>0</v>
      </c>
      <c r="AJ26" s="177">
        <f>$E26*(1+'Growth rates'!AK25)</f>
        <v>0</v>
      </c>
    </row>
    <row r="27" spans="1:36" x14ac:dyDescent="0.25">
      <c r="A27" s="45" t="s">
        <v>1662</v>
      </c>
      <c r="B27" s="45" t="s">
        <v>1159</v>
      </c>
      <c r="C27" s="29" t="s">
        <v>1155</v>
      </c>
      <c r="D27" s="367" t="s">
        <v>75</v>
      </c>
      <c r="E27" s="512">
        <f>'Electricity by industry'!B110</f>
        <v>53351782463902.078</v>
      </c>
      <c r="F27" s="177">
        <f>$E27*(1+'Growth rates'!G26)</f>
        <v>50983659902702.422</v>
      </c>
      <c r="G27" s="177">
        <f>$E27*(1+'Growth rates'!H26)</f>
        <v>50093504848042.484</v>
      </c>
      <c r="H27" s="177">
        <f>$E27*(1+'Growth rates'!I26)</f>
        <v>51359301375727.141</v>
      </c>
      <c r="I27" s="177">
        <f>$E27*(1+'Growth rates'!J26)</f>
        <v>51523306378199.055</v>
      </c>
      <c r="J27" s="177">
        <f>$E27*(1+'Growth rates'!K26)</f>
        <v>51230957446311.156</v>
      </c>
      <c r="K27" s="177">
        <f>$E27*(1+'Growth rates'!L26)</f>
        <v>50989630850567.188</v>
      </c>
      <c r="L27" s="177">
        <f>$E27*(1+'Growth rates'!M26)</f>
        <v>50770716306656.344</v>
      </c>
      <c r="M27" s="177">
        <f>$E27*(1+'Growth rates'!N26)</f>
        <v>50566482440123.406</v>
      </c>
      <c r="N27" s="177">
        <f>$E27*(1+'Growth rates'!O26)</f>
        <v>50355524438541.578</v>
      </c>
      <c r="O27" s="177">
        <f>$E27*(1+'Growth rates'!P26)</f>
        <v>50176529562000.547</v>
      </c>
      <c r="P27" s="177">
        <f>$E27*(1+'Growth rates'!Q26)</f>
        <v>50021863810774.523</v>
      </c>
      <c r="Q27" s="177">
        <f>$E27*(1+'Growth rates'!R26)</f>
        <v>49746048341853.875</v>
      </c>
      <c r="R27" s="177">
        <f>$E27*(1+'Growth rates'!S26)</f>
        <v>49533086550233.188</v>
      </c>
      <c r="S27" s="177">
        <f>$E27*(1+'Growth rates'!T26)</f>
        <v>49320124758612.563</v>
      </c>
      <c r="T27" s="177">
        <f>$E27*(1+'Growth rates'!U26)</f>
        <v>49107162966991.875</v>
      </c>
      <c r="U27" s="177">
        <f>$E27*(1+'Growth rates'!V26)</f>
        <v>48894201175371.25</v>
      </c>
      <c r="V27" s="177">
        <f>$E27*(1+'Growth rates'!W26)</f>
        <v>48681239383750.625</v>
      </c>
      <c r="W27" s="177">
        <f>$E27*(1+'Growth rates'!X26)</f>
        <v>48468277592129.938</v>
      </c>
      <c r="X27" s="177">
        <f>$E27*(1+'Growth rates'!Y26)</f>
        <v>48255315800509.313</v>
      </c>
      <c r="Y27" s="177">
        <f>$E27*(1+'Growth rates'!Z26)</f>
        <v>48042354008888.625</v>
      </c>
      <c r="Z27" s="177">
        <f>$E27*(1+'Growth rates'!AA26)</f>
        <v>47829392217268</v>
      </c>
      <c r="AA27" s="177">
        <f>$E27*(1+'Growth rates'!AB26)</f>
        <v>47616430425647.375</v>
      </c>
      <c r="AB27" s="177">
        <f>$E27*(1+'Growth rates'!AC26)</f>
        <v>47403468634026.688</v>
      </c>
      <c r="AC27" s="177">
        <f>$E27*(1+'Growth rates'!AD26)</f>
        <v>47190506842406.063</v>
      </c>
      <c r="AD27" s="177">
        <f>$E27*(1+'Growth rates'!AE26)</f>
        <v>46977545050785.438</v>
      </c>
      <c r="AE27" s="177">
        <f>$E27*(1+'Growth rates'!AF26)</f>
        <v>46764583259164.75</v>
      </c>
      <c r="AF27" s="177">
        <f>$E27*(1+'Growth rates'!AG26)</f>
        <v>46551621467544.125</v>
      </c>
      <c r="AG27" s="177">
        <f>$E27*(1+'Growth rates'!AH26)</f>
        <v>46338659675923.438</v>
      </c>
      <c r="AH27" s="177">
        <f>$E27*(1+'Growth rates'!AI26)</f>
        <v>46125697884302.813</v>
      </c>
      <c r="AI27" s="177">
        <f>$E27*(1+'Growth rates'!AJ26)</f>
        <v>45912736092682.188</v>
      </c>
      <c r="AJ27" s="177">
        <f>$E27*(1+'Growth rates'!AK26)</f>
        <v>45699774301061.5</v>
      </c>
    </row>
    <row r="28" spans="1:36" x14ac:dyDescent="0.25">
      <c r="A28" s="45" t="s">
        <v>1662</v>
      </c>
      <c r="B28" s="45" t="s">
        <v>1159</v>
      </c>
      <c r="C28" s="29" t="s">
        <v>1155</v>
      </c>
      <c r="D28" s="367" t="s">
        <v>76</v>
      </c>
      <c r="E28" s="512">
        <f>'Electricity by industry'!B111</f>
        <v>3524988615018.3286</v>
      </c>
      <c r="F28" s="177">
        <f>$E28*(1+'Growth rates'!G27)</f>
        <v>3044739132456.377</v>
      </c>
      <c r="G28" s="177">
        <f>$E28*(1+'Growth rates'!H27)</f>
        <v>3028325774896.5264</v>
      </c>
      <c r="H28" s="177">
        <f>$E28*(1+'Growth rates'!I27)</f>
        <v>3192275040725.0117</v>
      </c>
      <c r="I28" s="177">
        <f>$E28*(1+'Growth rates'!J27)</f>
        <v>3259959722984.9624</v>
      </c>
      <c r="J28" s="177">
        <f>$E28*(1+'Growth rates'!K27)</f>
        <v>3326044101697.3491</v>
      </c>
      <c r="K28" s="177">
        <f>$E28*(1+'Growth rates'!L27)</f>
        <v>3383409390435.1738</v>
      </c>
      <c r="L28" s="177">
        <f>$E28*(1+'Growth rates'!M27)</f>
        <v>3414687208578.0903</v>
      </c>
      <c r="M28" s="177">
        <f>$E28*(1+'Growth rates'!N27)</f>
        <v>3430430761285.0444</v>
      </c>
      <c r="N28" s="177">
        <f>$E28*(1+'Growth rates'!O27)</f>
        <v>3434064502862.7422</v>
      </c>
      <c r="O28" s="177">
        <f>$E28*(1+'Growth rates'!P27)</f>
        <v>3437341070638.4893</v>
      </c>
      <c r="P28" s="177">
        <f>$E28*(1+'Growth rates'!Q27)</f>
        <v>3446498325611.5181</v>
      </c>
      <c r="Q28" s="177">
        <f>$E28*(1+'Growth rates'!R27)</f>
        <v>3459271348588.6851</v>
      </c>
      <c r="R28" s="177">
        <f>$E28*(1+'Growth rates'!S27)</f>
        <v>3463078715161.8286</v>
      </c>
      <c r="S28" s="177">
        <f>$E28*(1+'Growth rates'!T27)</f>
        <v>3471647162361.6787</v>
      </c>
      <c r="T28" s="177">
        <f>$E28*(1+'Growth rates'!U27)</f>
        <v>3490387373165.4224</v>
      </c>
      <c r="U28" s="177">
        <f>$E28*(1+'Growth rates'!V27)</f>
        <v>3516518501829.7109</v>
      </c>
      <c r="V28" s="177">
        <f>$E28*(1+'Growth rates'!W27)</f>
        <v>3535191663843.7842</v>
      </c>
      <c r="W28" s="177">
        <f>$E28*(1+'Growth rates'!X27)</f>
        <v>3555910492793.4102</v>
      </c>
      <c r="X28" s="177">
        <f>$E28*(1+'Growth rates'!Y27)</f>
        <v>3584612246218.3901</v>
      </c>
      <c r="Y28" s="177">
        <f>$E28*(1+'Growth rates'!Z27)</f>
        <v>3607617895651.1748</v>
      </c>
      <c r="Z28" s="177">
        <f>$E28*(1+'Growth rates'!AA27)</f>
        <v>3623965008432.1592</v>
      </c>
      <c r="AA28" s="177">
        <f>$E28*(1+'Growth rates'!AB27)</f>
        <v>3651129614835.1987</v>
      </c>
      <c r="AB28" s="177">
        <f>$E28*(1+'Growth rates'!AC27)</f>
        <v>3696308192674.374</v>
      </c>
      <c r="AC28" s="177">
        <f>$E28*(1+'Growth rates'!AD27)</f>
        <v>3742912210722.9189</v>
      </c>
      <c r="AD28" s="177">
        <f>$E28*(1+'Growth rates'!AE27)</f>
        <v>3777211088961.5146</v>
      </c>
      <c r="AE28" s="177">
        <f>$E28*(1+'Growth rates'!AF27)</f>
        <v>3809559871541.0522</v>
      </c>
      <c r="AF28" s="177">
        <f>$E28*(1+'Growth rates'!AG27)</f>
        <v>3854753218656.6719</v>
      </c>
      <c r="AG28" s="177">
        <f>$E28*(1+'Growth rates'!AH27)</f>
        <v>3894529559626.5488</v>
      </c>
      <c r="AH28" s="177">
        <f>$E28*(1+'Growth rates'!AI27)</f>
        <v>3934305900596.4385</v>
      </c>
      <c r="AI28" s="177">
        <f>$E28*(1+'Growth rates'!AJ27)</f>
        <v>3974082241566.3276</v>
      </c>
      <c r="AJ28" s="177">
        <f>$E28*(1+'Growth rates'!AK27)</f>
        <v>4013858582536.2046</v>
      </c>
    </row>
    <row r="29" spans="1:36" x14ac:dyDescent="0.25">
      <c r="F29" s="337"/>
    </row>
    <row r="30" spans="1:36" x14ac:dyDescent="0.25">
      <c r="A30" s="45" t="s">
        <v>1561</v>
      </c>
      <c r="B30" s="45" t="s">
        <v>599</v>
      </c>
      <c r="C30" s="29" t="s">
        <v>1160</v>
      </c>
      <c r="D30" s="46" t="s">
        <v>52</v>
      </c>
      <c r="E30" s="382">
        <f>'CARB heat data summary'!E96</f>
        <v>0</v>
      </c>
      <c r="F30" s="177">
        <f>$E30*(1+'Growth rates'!G29)</f>
        <v>0</v>
      </c>
      <c r="G30" s="177">
        <f>$E30*(1+'Growth rates'!H29)</f>
        <v>0</v>
      </c>
      <c r="H30" s="177">
        <f>$E30*(1+'Growth rates'!I29)</f>
        <v>0</v>
      </c>
      <c r="I30" s="177">
        <f>$E30*(1+'Growth rates'!J29)</f>
        <v>0</v>
      </c>
      <c r="J30" s="177">
        <f>$E30*(1+'Growth rates'!K29)</f>
        <v>0</v>
      </c>
      <c r="K30" s="177">
        <f>$E30*(1+'Growth rates'!L29)</f>
        <v>0</v>
      </c>
      <c r="L30" s="177">
        <f>$E30*(1+'Growth rates'!M29)</f>
        <v>0</v>
      </c>
      <c r="M30" s="177">
        <f>$E30*(1+'Growth rates'!N29)</f>
        <v>0</v>
      </c>
      <c r="N30" s="177">
        <f>$E30*(1+'Growth rates'!O29)</f>
        <v>0</v>
      </c>
      <c r="O30" s="177">
        <f>$E30*(1+'Growth rates'!P29)</f>
        <v>0</v>
      </c>
      <c r="P30" s="177">
        <f>$E30*(1+'Growth rates'!Q29)</f>
        <v>0</v>
      </c>
      <c r="Q30" s="177">
        <f>$E30*(1+'Growth rates'!R29)</f>
        <v>0</v>
      </c>
      <c r="R30" s="177">
        <f>$E30*(1+'Growth rates'!S29)</f>
        <v>0</v>
      </c>
      <c r="S30" s="177">
        <f>$E30*(1+'Growth rates'!T29)</f>
        <v>0</v>
      </c>
      <c r="T30" s="177">
        <f>$E30*(1+'Growth rates'!U29)</f>
        <v>0</v>
      </c>
      <c r="U30" s="177">
        <f>$E30*(1+'Growth rates'!V29)</f>
        <v>0</v>
      </c>
      <c r="V30" s="177">
        <f>$E30*(1+'Growth rates'!W29)</f>
        <v>0</v>
      </c>
      <c r="W30" s="177">
        <f>$E30*(1+'Growth rates'!X29)</f>
        <v>0</v>
      </c>
      <c r="X30" s="177">
        <f>$E30*(1+'Growth rates'!Y29)</f>
        <v>0</v>
      </c>
      <c r="Y30" s="177">
        <f>$E30*(1+'Growth rates'!Z29)</f>
        <v>0</v>
      </c>
      <c r="Z30" s="177">
        <f>$E30*(1+'Growth rates'!AA29)</f>
        <v>0</v>
      </c>
      <c r="AA30" s="177">
        <f>$E30*(1+'Growth rates'!AB29)</f>
        <v>0</v>
      </c>
      <c r="AB30" s="177">
        <f>$E30*(1+'Growth rates'!AC29)</f>
        <v>0</v>
      </c>
      <c r="AC30" s="177">
        <f>$E30*(1+'Growth rates'!AD29)</f>
        <v>0</v>
      </c>
      <c r="AD30" s="177">
        <f>$E30*(1+'Growth rates'!AE29)</f>
        <v>0</v>
      </c>
      <c r="AE30" s="177">
        <f>$E30*(1+'Growth rates'!AF29)</f>
        <v>0</v>
      </c>
      <c r="AF30" s="177">
        <f>$E30*(1+'Growth rates'!AG29)</f>
        <v>0</v>
      </c>
      <c r="AG30" s="177">
        <f>$E30*(1+'Growth rates'!AH29)</f>
        <v>0</v>
      </c>
      <c r="AH30" s="177">
        <f>$E30*(1+'Growth rates'!AI29)</f>
        <v>0</v>
      </c>
      <c r="AI30" s="177">
        <f>$E30*(1+'Growth rates'!AJ29)</f>
        <v>0</v>
      </c>
      <c r="AJ30" s="177">
        <f>$E30*(1+'Growth rates'!AK29)</f>
        <v>0</v>
      </c>
    </row>
    <row r="31" spans="1:36" x14ac:dyDescent="0.25">
      <c r="A31" s="45" t="s">
        <v>1561</v>
      </c>
      <c r="B31" s="45" t="s">
        <v>599</v>
      </c>
      <c r="C31" s="29" t="s">
        <v>1160</v>
      </c>
      <c r="D31" s="46" t="s">
        <v>53</v>
      </c>
      <c r="E31" s="382">
        <f>'CARB heat data summary'!E97</f>
        <v>0</v>
      </c>
      <c r="F31" s="177">
        <f>$E31*(1+'Growth rates'!G30)</f>
        <v>0</v>
      </c>
      <c r="G31" s="177">
        <f>$E31*(1+'Growth rates'!H30)</f>
        <v>0</v>
      </c>
      <c r="H31" s="177">
        <f>$E31*(1+'Growth rates'!I30)</f>
        <v>0</v>
      </c>
      <c r="I31" s="177">
        <f>$E31*(1+'Growth rates'!J30)</f>
        <v>0</v>
      </c>
      <c r="J31" s="177">
        <f>$E31*(1+'Growth rates'!K30)</f>
        <v>0</v>
      </c>
      <c r="K31" s="177">
        <f>$E31*(1+'Growth rates'!L30)</f>
        <v>0</v>
      </c>
      <c r="L31" s="177">
        <f>$E31*(1+'Growth rates'!M30)</f>
        <v>0</v>
      </c>
      <c r="M31" s="177">
        <f>$E31*(1+'Growth rates'!N30)</f>
        <v>0</v>
      </c>
      <c r="N31" s="177">
        <f>$E31*(1+'Growth rates'!O30)</f>
        <v>0</v>
      </c>
      <c r="O31" s="177">
        <f>$E31*(1+'Growth rates'!P30)</f>
        <v>0</v>
      </c>
      <c r="P31" s="177">
        <f>$E31*(1+'Growth rates'!Q30)</f>
        <v>0</v>
      </c>
      <c r="Q31" s="177">
        <f>$E31*(1+'Growth rates'!R30)</f>
        <v>0</v>
      </c>
      <c r="R31" s="177">
        <f>$E31*(1+'Growth rates'!S30)</f>
        <v>0</v>
      </c>
      <c r="S31" s="177">
        <f>$E31*(1+'Growth rates'!T30)</f>
        <v>0</v>
      </c>
      <c r="T31" s="177">
        <f>$E31*(1+'Growth rates'!U30)</f>
        <v>0</v>
      </c>
      <c r="U31" s="177">
        <f>$E31*(1+'Growth rates'!V30)</f>
        <v>0</v>
      </c>
      <c r="V31" s="177">
        <f>$E31*(1+'Growth rates'!W30)</f>
        <v>0</v>
      </c>
      <c r="W31" s="177">
        <f>$E31*(1+'Growth rates'!X30)</f>
        <v>0</v>
      </c>
      <c r="X31" s="177">
        <f>$E31*(1+'Growth rates'!Y30)</f>
        <v>0</v>
      </c>
      <c r="Y31" s="177">
        <f>$E31*(1+'Growth rates'!Z30)</f>
        <v>0</v>
      </c>
      <c r="Z31" s="177">
        <f>$E31*(1+'Growth rates'!AA30)</f>
        <v>0</v>
      </c>
      <c r="AA31" s="177">
        <f>$E31*(1+'Growth rates'!AB30)</f>
        <v>0</v>
      </c>
      <c r="AB31" s="177">
        <f>$E31*(1+'Growth rates'!AC30)</f>
        <v>0</v>
      </c>
      <c r="AC31" s="177">
        <f>$E31*(1+'Growth rates'!AD30)</f>
        <v>0</v>
      </c>
      <c r="AD31" s="177">
        <f>$E31*(1+'Growth rates'!AE30)</f>
        <v>0</v>
      </c>
      <c r="AE31" s="177">
        <f>$E31*(1+'Growth rates'!AF30)</f>
        <v>0</v>
      </c>
      <c r="AF31" s="177">
        <f>$E31*(1+'Growth rates'!AG30)</f>
        <v>0</v>
      </c>
      <c r="AG31" s="177">
        <f>$E31*(1+'Growth rates'!AH30)</f>
        <v>0</v>
      </c>
      <c r="AH31" s="177">
        <f>$E31*(1+'Growth rates'!AI30)</f>
        <v>0</v>
      </c>
      <c r="AI31" s="177">
        <f>$E31*(1+'Growth rates'!AJ30)</f>
        <v>0</v>
      </c>
      <c r="AJ31" s="177">
        <f>$E31*(1+'Growth rates'!AK30)</f>
        <v>0</v>
      </c>
    </row>
    <row r="32" spans="1:36" x14ac:dyDescent="0.25">
      <c r="A32" s="45" t="s">
        <v>1561</v>
      </c>
      <c r="B32" s="45" t="s">
        <v>599</v>
      </c>
      <c r="C32" s="29" t="s">
        <v>1160</v>
      </c>
      <c r="D32" s="46" t="s">
        <v>54</v>
      </c>
      <c r="E32" s="382">
        <f>'CARB heat data summary'!E98</f>
        <v>0</v>
      </c>
      <c r="F32" s="177">
        <f>$E32*(1+'Growth rates'!G31)</f>
        <v>0</v>
      </c>
      <c r="G32" s="177">
        <f>$E32*(1+'Growth rates'!H31)</f>
        <v>0</v>
      </c>
      <c r="H32" s="177">
        <f>$E32*(1+'Growth rates'!I31)</f>
        <v>0</v>
      </c>
      <c r="I32" s="177">
        <f>$E32*(1+'Growth rates'!J31)</f>
        <v>0</v>
      </c>
      <c r="J32" s="177">
        <f>$E32*(1+'Growth rates'!K31)</f>
        <v>0</v>
      </c>
      <c r="K32" s="177">
        <f>$E32*(1+'Growth rates'!L31)</f>
        <v>0</v>
      </c>
      <c r="L32" s="177">
        <f>$E32*(1+'Growth rates'!M31)</f>
        <v>0</v>
      </c>
      <c r="M32" s="177">
        <f>$E32*(1+'Growth rates'!N31)</f>
        <v>0</v>
      </c>
      <c r="N32" s="177">
        <f>$E32*(1+'Growth rates'!O31)</f>
        <v>0</v>
      </c>
      <c r="O32" s="177">
        <f>$E32*(1+'Growth rates'!P31)</f>
        <v>0</v>
      </c>
      <c r="P32" s="177">
        <f>$E32*(1+'Growth rates'!Q31)</f>
        <v>0</v>
      </c>
      <c r="Q32" s="177">
        <f>$E32*(1+'Growth rates'!R31)</f>
        <v>0</v>
      </c>
      <c r="R32" s="177">
        <f>$E32*(1+'Growth rates'!S31)</f>
        <v>0</v>
      </c>
      <c r="S32" s="177">
        <f>$E32*(1+'Growth rates'!T31)</f>
        <v>0</v>
      </c>
      <c r="T32" s="177">
        <f>$E32*(1+'Growth rates'!U31)</f>
        <v>0</v>
      </c>
      <c r="U32" s="177">
        <f>$E32*(1+'Growth rates'!V31)</f>
        <v>0</v>
      </c>
      <c r="V32" s="177">
        <f>$E32*(1+'Growth rates'!W31)</f>
        <v>0</v>
      </c>
      <c r="W32" s="177">
        <f>$E32*(1+'Growth rates'!X31)</f>
        <v>0</v>
      </c>
      <c r="X32" s="177">
        <f>$E32*(1+'Growth rates'!Y31)</f>
        <v>0</v>
      </c>
      <c r="Y32" s="177">
        <f>$E32*(1+'Growth rates'!Z31)</f>
        <v>0</v>
      </c>
      <c r="Z32" s="177">
        <f>$E32*(1+'Growth rates'!AA31)</f>
        <v>0</v>
      </c>
      <c r="AA32" s="177">
        <f>$E32*(1+'Growth rates'!AB31)</f>
        <v>0</v>
      </c>
      <c r="AB32" s="177">
        <f>$E32*(1+'Growth rates'!AC31)</f>
        <v>0</v>
      </c>
      <c r="AC32" s="177">
        <f>$E32*(1+'Growth rates'!AD31)</f>
        <v>0</v>
      </c>
      <c r="AD32" s="177">
        <f>$E32*(1+'Growth rates'!AE31)</f>
        <v>0</v>
      </c>
      <c r="AE32" s="177">
        <f>$E32*(1+'Growth rates'!AF31)</f>
        <v>0</v>
      </c>
      <c r="AF32" s="177">
        <f>$E32*(1+'Growth rates'!AG31)</f>
        <v>0</v>
      </c>
      <c r="AG32" s="177">
        <f>$E32*(1+'Growth rates'!AH31)</f>
        <v>0</v>
      </c>
      <c r="AH32" s="177">
        <f>$E32*(1+'Growth rates'!AI31)</f>
        <v>0</v>
      </c>
      <c r="AI32" s="177">
        <f>$E32*(1+'Growth rates'!AJ31)</f>
        <v>0</v>
      </c>
      <c r="AJ32" s="177">
        <f>$E32*(1+'Growth rates'!AK31)</f>
        <v>0</v>
      </c>
    </row>
    <row r="33" spans="1:36" x14ac:dyDescent="0.25">
      <c r="A33" s="45" t="s">
        <v>1561</v>
      </c>
      <c r="B33" s="45" t="s">
        <v>599</v>
      </c>
      <c r="C33" s="29" t="s">
        <v>1160</v>
      </c>
      <c r="D33" s="46" t="s">
        <v>55</v>
      </c>
      <c r="E33" s="382">
        <f>'CARB heat data summary'!E99</f>
        <v>0</v>
      </c>
      <c r="F33" s="177">
        <f>$E33*(1+'Growth rates'!G32)</f>
        <v>0</v>
      </c>
      <c r="G33" s="177">
        <f>$E33*(1+'Growth rates'!H32)</f>
        <v>0</v>
      </c>
      <c r="H33" s="177">
        <f>$E33*(1+'Growth rates'!I32)</f>
        <v>0</v>
      </c>
      <c r="I33" s="177">
        <f>$E33*(1+'Growth rates'!J32)</f>
        <v>0</v>
      </c>
      <c r="J33" s="177">
        <f>$E33*(1+'Growth rates'!K32)</f>
        <v>0</v>
      </c>
      <c r="K33" s="177">
        <f>$E33*(1+'Growth rates'!L32)</f>
        <v>0</v>
      </c>
      <c r="L33" s="177">
        <f>$E33*(1+'Growth rates'!M32)</f>
        <v>0</v>
      </c>
      <c r="M33" s="177">
        <f>$E33*(1+'Growth rates'!N32)</f>
        <v>0</v>
      </c>
      <c r="N33" s="177">
        <f>$E33*(1+'Growth rates'!O32)</f>
        <v>0</v>
      </c>
      <c r="O33" s="177">
        <f>$E33*(1+'Growth rates'!P32)</f>
        <v>0</v>
      </c>
      <c r="P33" s="177">
        <f>$E33*(1+'Growth rates'!Q32)</f>
        <v>0</v>
      </c>
      <c r="Q33" s="177">
        <f>$E33*(1+'Growth rates'!R32)</f>
        <v>0</v>
      </c>
      <c r="R33" s="177">
        <f>$E33*(1+'Growth rates'!S32)</f>
        <v>0</v>
      </c>
      <c r="S33" s="177">
        <f>$E33*(1+'Growth rates'!T32)</f>
        <v>0</v>
      </c>
      <c r="T33" s="177">
        <f>$E33*(1+'Growth rates'!U32)</f>
        <v>0</v>
      </c>
      <c r="U33" s="177">
        <f>$E33*(1+'Growth rates'!V32)</f>
        <v>0</v>
      </c>
      <c r="V33" s="177">
        <f>$E33*(1+'Growth rates'!W32)</f>
        <v>0</v>
      </c>
      <c r="W33" s="177">
        <f>$E33*(1+'Growth rates'!X32)</f>
        <v>0</v>
      </c>
      <c r="X33" s="177">
        <f>$E33*(1+'Growth rates'!Y32)</f>
        <v>0</v>
      </c>
      <c r="Y33" s="177">
        <f>$E33*(1+'Growth rates'!Z32)</f>
        <v>0</v>
      </c>
      <c r="Z33" s="177">
        <f>$E33*(1+'Growth rates'!AA32)</f>
        <v>0</v>
      </c>
      <c r="AA33" s="177">
        <f>$E33*(1+'Growth rates'!AB32)</f>
        <v>0</v>
      </c>
      <c r="AB33" s="177">
        <f>$E33*(1+'Growth rates'!AC32)</f>
        <v>0</v>
      </c>
      <c r="AC33" s="177">
        <f>$E33*(1+'Growth rates'!AD32)</f>
        <v>0</v>
      </c>
      <c r="AD33" s="177">
        <f>$E33*(1+'Growth rates'!AE32)</f>
        <v>0</v>
      </c>
      <c r="AE33" s="177">
        <f>$E33*(1+'Growth rates'!AF32)</f>
        <v>0</v>
      </c>
      <c r="AF33" s="177">
        <f>$E33*(1+'Growth rates'!AG32)</f>
        <v>0</v>
      </c>
      <c r="AG33" s="177">
        <f>$E33*(1+'Growth rates'!AH32)</f>
        <v>0</v>
      </c>
      <c r="AH33" s="177">
        <f>$E33*(1+'Growth rates'!AI32)</f>
        <v>0</v>
      </c>
      <c r="AI33" s="177">
        <f>$E33*(1+'Growth rates'!AJ32)</f>
        <v>0</v>
      </c>
      <c r="AJ33" s="177">
        <f>$E33*(1+'Growth rates'!AK32)</f>
        <v>0</v>
      </c>
    </row>
    <row r="34" spans="1:36" x14ac:dyDescent="0.25">
      <c r="A34" s="45" t="s">
        <v>1561</v>
      </c>
      <c r="B34" s="45" t="s">
        <v>599</v>
      </c>
      <c r="C34" s="29" t="s">
        <v>1160</v>
      </c>
      <c r="D34" s="46" t="s">
        <v>56</v>
      </c>
      <c r="E34" s="382">
        <f>'CARB heat data summary'!E100</f>
        <v>0</v>
      </c>
      <c r="F34" s="177">
        <f>$E34*(1+'Growth rates'!G33)</f>
        <v>0</v>
      </c>
      <c r="G34" s="177">
        <f>$E34*(1+'Growth rates'!H33)</f>
        <v>0</v>
      </c>
      <c r="H34" s="177">
        <f>$E34*(1+'Growth rates'!I33)</f>
        <v>0</v>
      </c>
      <c r="I34" s="177">
        <f>$E34*(1+'Growth rates'!J33)</f>
        <v>0</v>
      </c>
      <c r="J34" s="177">
        <f>$E34*(1+'Growth rates'!K33)</f>
        <v>0</v>
      </c>
      <c r="K34" s="177">
        <f>$E34*(1+'Growth rates'!L33)</f>
        <v>0</v>
      </c>
      <c r="L34" s="177">
        <f>$E34*(1+'Growth rates'!M33)</f>
        <v>0</v>
      </c>
      <c r="M34" s="177">
        <f>$E34*(1+'Growth rates'!N33)</f>
        <v>0</v>
      </c>
      <c r="N34" s="177">
        <f>$E34*(1+'Growth rates'!O33)</f>
        <v>0</v>
      </c>
      <c r="O34" s="177">
        <f>$E34*(1+'Growth rates'!P33)</f>
        <v>0</v>
      </c>
      <c r="P34" s="177">
        <f>$E34*(1+'Growth rates'!Q33)</f>
        <v>0</v>
      </c>
      <c r="Q34" s="177">
        <f>$E34*(1+'Growth rates'!R33)</f>
        <v>0</v>
      </c>
      <c r="R34" s="177">
        <f>$E34*(1+'Growth rates'!S33)</f>
        <v>0</v>
      </c>
      <c r="S34" s="177">
        <f>$E34*(1+'Growth rates'!T33)</f>
        <v>0</v>
      </c>
      <c r="T34" s="177">
        <f>$E34*(1+'Growth rates'!U33)</f>
        <v>0</v>
      </c>
      <c r="U34" s="177">
        <f>$E34*(1+'Growth rates'!V33)</f>
        <v>0</v>
      </c>
      <c r="V34" s="177">
        <f>$E34*(1+'Growth rates'!W33)</f>
        <v>0</v>
      </c>
      <c r="W34" s="177">
        <f>$E34*(1+'Growth rates'!X33)</f>
        <v>0</v>
      </c>
      <c r="X34" s="177">
        <f>$E34*(1+'Growth rates'!Y33)</f>
        <v>0</v>
      </c>
      <c r="Y34" s="177">
        <f>$E34*(1+'Growth rates'!Z33)</f>
        <v>0</v>
      </c>
      <c r="Z34" s="177">
        <f>$E34*(1+'Growth rates'!AA33)</f>
        <v>0</v>
      </c>
      <c r="AA34" s="177">
        <f>$E34*(1+'Growth rates'!AB33)</f>
        <v>0</v>
      </c>
      <c r="AB34" s="177">
        <f>$E34*(1+'Growth rates'!AC33)</f>
        <v>0</v>
      </c>
      <c r="AC34" s="177">
        <f>$E34*(1+'Growth rates'!AD33)</f>
        <v>0</v>
      </c>
      <c r="AD34" s="177">
        <f>$E34*(1+'Growth rates'!AE33)</f>
        <v>0</v>
      </c>
      <c r="AE34" s="177">
        <f>$E34*(1+'Growth rates'!AF33)</f>
        <v>0</v>
      </c>
      <c r="AF34" s="177">
        <f>$E34*(1+'Growth rates'!AG33)</f>
        <v>0</v>
      </c>
      <c r="AG34" s="177">
        <f>$E34*(1+'Growth rates'!AH33)</f>
        <v>0</v>
      </c>
      <c r="AH34" s="177">
        <f>$E34*(1+'Growth rates'!AI33)</f>
        <v>0</v>
      </c>
      <c r="AI34" s="177">
        <f>$E34*(1+'Growth rates'!AJ33)</f>
        <v>0</v>
      </c>
      <c r="AJ34" s="177">
        <f>$E34*(1+'Growth rates'!AK33)</f>
        <v>0</v>
      </c>
    </row>
    <row r="35" spans="1:36" x14ac:dyDescent="0.25">
      <c r="A35" s="45" t="s">
        <v>1561</v>
      </c>
      <c r="B35" s="45" t="s">
        <v>599</v>
      </c>
      <c r="C35" s="29" t="s">
        <v>1160</v>
      </c>
      <c r="D35" s="46" t="s">
        <v>57</v>
      </c>
      <c r="E35" s="382">
        <f>'CARB heat data summary'!E101</f>
        <v>0</v>
      </c>
      <c r="F35" s="177">
        <f>$E35*(1+'Growth rates'!G34)</f>
        <v>0</v>
      </c>
      <c r="G35" s="177">
        <f>$E35*(1+'Growth rates'!H34)</f>
        <v>0</v>
      </c>
      <c r="H35" s="177">
        <f>$E35*(1+'Growth rates'!I34)</f>
        <v>0</v>
      </c>
      <c r="I35" s="177">
        <f>$E35*(1+'Growth rates'!J34)</f>
        <v>0</v>
      </c>
      <c r="J35" s="177">
        <f>$E35*(1+'Growth rates'!K34)</f>
        <v>0</v>
      </c>
      <c r="K35" s="177">
        <f>$E35*(1+'Growth rates'!L34)</f>
        <v>0</v>
      </c>
      <c r="L35" s="177">
        <f>$E35*(1+'Growth rates'!M34)</f>
        <v>0</v>
      </c>
      <c r="M35" s="177">
        <f>$E35*(1+'Growth rates'!N34)</f>
        <v>0</v>
      </c>
      <c r="N35" s="177">
        <f>$E35*(1+'Growth rates'!O34)</f>
        <v>0</v>
      </c>
      <c r="O35" s="177">
        <f>$E35*(1+'Growth rates'!P34)</f>
        <v>0</v>
      </c>
      <c r="P35" s="177">
        <f>$E35*(1+'Growth rates'!Q34)</f>
        <v>0</v>
      </c>
      <c r="Q35" s="177">
        <f>$E35*(1+'Growth rates'!R34)</f>
        <v>0</v>
      </c>
      <c r="R35" s="177">
        <f>$E35*(1+'Growth rates'!S34)</f>
        <v>0</v>
      </c>
      <c r="S35" s="177">
        <f>$E35*(1+'Growth rates'!T34)</f>
        <v>0</v>
      </c>
      <c r="T35" s="177">
        <f>$E35*(1+'Growth rates'!U34)</f>
        <v>0</v>
      </c>
      <c r="U35" s="177">
        <f>$E35*(1+'Growth rates'!V34)</f>
        <v>0</v>
      </c>
      <c r="V35" s="177">
        <f>$E35*(1+'Growth rates'!W34)</f>
        <v>0</v>
      </c>
      <c r="W35" s="177">
        <f>$E35*(1+'Growth rates'!X34)</f>
        <v>0</v>
      </c>
      <c r="X35" s="177">
        <f>$E35*(1+'Growth rates'!Y34)</f>
        <v>0</v>
      </c>
      <c r="Y35" s="177">
        <f>$E35*(1+'Growth rates'!Z34)</f>
        <v>0</v>
      </c>
      <c r="Z35" s="177">
        <f>$E35*(1+'Growth rates'!AA34)</f>
        <v>0</v>
      </c>
      <c r="AA35" s="177">
        <f>$E35*(1+'Growth rates'!AB34)</f>
        <v>0</v>
      </c>
      <c r="AB35" s="177">
        <f>$E35*(1+'Growth rates'!AC34)</f>
        <v>0</v>
      </c>
      <c r="AC35" s="177">
        <f>$E35*(1+'Growth rates'!AD34)</f>
        <v>0</v>
      </c>
      <c r="AD35" s="177">
        <f>$E35*(1+'Growth rates'!AE34)</f>
        <v>0</v>
      </c>
      <c r="AE35" s="177">
        <f>$E35*(1+'Growth rates'!AF34)</f>
        <v>0</v>
      </c>
      <c r="AF35" s="177">
        <f>$E35*(1+'Growth rates'!AG34)</f>
        <v>0</v>
      </c>
      <c r="AG35" s="177">
        <f>$E35*(1+'Growth rates'!AH34)</f>
        <v>0</v>
      </c>
      <c r="AH35" s="177">
        <f>$E35*(1+'Growth rates'!AI34)</f>
        <v>0</v>
      </c>
      <c r="AI35" s="177">
        <f>$E35*(1+'Growth rates'!AJ34)</f>
        <v>0</v>
      </c>
      <c r="AJ35" s="177">
        <f>$E35*(1+'Growth rates'!AK34)</f>
        <v>0</v>
      </c>
    </row>
    <row r="36" spans="1:36" x14ac:dyDescent="0.25">
      <c r="A36" s="45" t="s">
        <v>1561</v>
      </c>
      <c r="B36" s="45" t="s">
        <v>599</v>
      </c>
      <c r="C36" s="29" t="s">
        <v>1160</v>
      </c>
      <c r="D36" s="46" t="s">
        <v>58</v>
      </c>
      <c r="E36" s="382">
        <f>'CARB heat data summary'!E102</f>
        <v>0</v>
      </c>
      <c r="F36" s="177">
        <f>$E36*(1+'Growth rates'!G35)</f>
        <v>0</v>
      </c>
      <c r="G36" s="177">
        <f>$E36*(1+'Growth rates'!H35)</f>
        <v>0</v>
      </c>
      <c r="H36" s="177">
        <f>$E36*(1+'Growth rates'!I35)</f>
        <v>0</v>
      </c>
      <c r="I36" s="177">
        <f>$E36*(1+'Growth rates'!J35)</f>
        <v>0</v>
      </c>
      <c r="J36" s="177">
        <f>$E36*(1+'Growth rates'!K35)</f>
        <v>0</v>
      </c>
      <c r="K36" s="177">
        <f>$E36*(1+'Growth rates'!L35)</f>
        <v>0</v>
      </c>
      <c r="L36" s="177">
        <f>$E36*(1+'Growth rates'!M35)</f>
        <v>0</v>
      </c>
      <c r="M36" s="177">
        <f>$E36*(1+'Growth rates'!N35)</f>
        <v>0</v>
      </c>
      <c r="N36" s="177">
        <f>$E36*(1+'Growth rates'!O35)</f>
        <v>0</v>
      </c>
      <c r="O36" s="177">
        <f>$E36*(1+'Growth rates'!P35)</f>
        <v>0</v>
      </c>
      <c r="P36" s="177">
        <f>$E36*(1+'Growth rates'!Q35)</f>
        <v>0</v>
      </c>
      <c r="Q36" s="177">
        <f>$E36*(1+'Growth rates'!R35)</f>
        <v>0</v>
      </c>
      <c r="R36" s="177">
        <f>$E36*(1+'Growth rates'!S35)</f>
        <v>0</v>
      </c>
      <c r="S36" s="177">
        <f>$E36*(1+'Growth rates'!T35)</f>
        <v>0</v>
      </c>
      <c r="T36" s="177">
        <f>$E36*(1+'Growth rates'!U35)</f>
        <v>0</v>
      </c>
      <c r="U36" s="177">
        <f>$E36*(1+'Growth rates'!V35)</f>
        <v>0</v>
      </c>
      <c r="V36" s="177">
        <f>$E36*(1+'Growth rates'!W35)</f>
        <v>0</v>
      </c>
      <c r="W36" s="177">
        <f>$E36*(1+'Growth rates'!X35)</f>
        <v>0</v>
      </c>
      <c r="X36" s="177">
        <f>$E36*(1+'Growth rates'!Y35)</f>
        <v>0</v>
      </c>
      <c r="Y36" s="177">
        <f>$E36*(1+'Growth rates'!Z35)</f>
        <v>0</v>
      </c>
      <c r="Z36" s="177">
        <f>$E36*(1+'Growth rates'!AA35)</f>
        <v>0</v>
      </c>
      <c r="AA36" s="177">
        <f>$E36*(1+'Growth rates'!AB35)</f>
        <v>0</v>
      </c>
      <c r="AB36" s="177">
        <f>$E36*(1+'Growth rates'!AC35)</f>
        <v>0</v>
      </c>
      <c r="AC36" s="177">
        <f>$E36*(1+'Growth rates'!AD35)</f>
        <v>0</v>
      </c>
      <c r="AD36" s="177">
        <f>$E36*(1+'Growth rates'!AE35)</f>
        <v>0</v>
      </c>
      <c r="AE36" s="177">
        <f>$E36*(1+'Growth rates'!AF35)</f>
        <v>0</v>
      </c>
      <c r="AF36" s="177">
        <f>$E36*(1+'Growth rates'!AG35)</f>
        <v>0</v>
      </c>
      <c r="AG36" s="177">
        <f>$E36*(1+'Growth rates'!AH35)</f>
        <v>0</v>
      </c>
      <c r="AH36" s="177">
        <f>$E36*(1+'Growth rates'!AI35)</f>
        <v>0</v>
      </c>
      <c r="AI36" s="177">
        <f>$E36*(1+'Growth rates'!AJ35)</f>
        <v>0</v>
      </c>
      <c r="AJ36" s="177">
        <f>$E36*(1+'Growth rates'!AK35)</f>
        <v>0</v>
      </c>
    </row>
    <row r="37" spans="1:36" x14ac:dyDescent="0.25">
      <c r="A37" s="45" t="s">
        <v>1561</v>
      </c>
      <c r="B37" s="45" t="s">
        <v>599</v>
      </c>
      <c r="C37" s="29" t="s">
        <v>1160</v>
      </c>
      <c r="D37" s="46" t="s">
        <v>59</v>
      </c>
      <c r="E37" s="382">
        <f>'CARB heat data summary'!E103</f>
        <v>0</v>
      </c>
      <c r="F37" s="177">
        <f>$E37*(1+'Growth rates'!G36)</f>
        <v>0</v>
      </c>
      <c r="G37" s="177">
        <f>$E37*(1+'Growth rates'!H36)</f>
        <v>0</v>
      </c>
      <c r="H37" s="177">
        <f>$E37*(1+'Growth rates'!I36)</f>
        <v>0</v>
      </c>
      <c r="I37" s="177">
        <f>$E37*(1+'Growth rates'!J36)</f>
        <v>0</v>
      </c>
      <c r="J37" s="177">
        <f>$E37*(1+'Growth rates'!K36)</f>
        <v>0</v>
      </c>
      <c r="K37" s="177">
        <f>$E37*(1+'Growth rates'!L36)</f>
        <v>0</v>
      </c>
      <c r="L37" s="177">
        <f>$E37*(1+'Growth rates'!M36)</f>
        <v>0</v>
      </c>
      <c r="M37" s="177">
        <f>$E37*(1+'Growth rates'!N36)</f>
        <v>0</v>
      </c>
      <c r="N37" s="177">
        <f>$E37*(1+'Growth rates'!O36)</f>
        <v>0</v>
      </c>
      <c r="O37" s="177">
        <f>$E37*(1+'Growth rates'!P36)</f>
        <v>0</v>
      </c>
      <c r="P37" s="177">
        <f>$E37*(1+'Growth rates'!Q36)</f>
        <v>0</v>
      </c>
      <c r="Q37" s="177">
        <f>$E37*(1+'Growth rates'!R36)</f>
        <v>0</v>
      </c>
      <c r="R37" s="177">
        <f>$E37*(1+'Growth rates'!S36)</f>
        <v>0</v>
      </c>
      <c r="S37" s="177">
        <f>$E37*(1+'Growth rates'!T36)</f>
        <v>0</v>
      </c>
      <c r="T37" s="177">
        <f>$E37*(1+'Growth rates'!U36)</f>
        <v>0</v>
      </c>
      <c r="U37" s="177">
        <f>$E37*(1+'Growth rates'!V36)</f>
        <v>0</v>
      </c>
      <c r="V37" s="177">
        <f>$E37*(1+'Growth rates'!W36)</f>
        <v>0</v>
      </c>
      <c r="W37" s="177">
        <f>$E37*(1+'Growth rates'!X36)</f>
        <v>0</v>
      </c>
      <c r="X37" s="177">
        <f>$E37*(1+'Growth rates'!Y36)</f>
        <v>0</v>
      </c>
      <c r="Y37" s="177">
        <f>$E37*(1+'Growth rates'!Z36)</f>
        <v>0</v>
      </c>
      <c r="Z37" s="177">
        <f>$E37*(1+'Growth rates'!AA36)</f>
        <v>0</v>
      </c>
      <c r="AA37" s="177">
        <f>$E37*(1+'Growth rates'!AB36)</f>
        <v>0</v>
      </c>
      <c r="AB37" s="177">
        <f>$E37*(1+'Growth rates'!AC36)</f>
        <v>0</v>
      </c>
      <c r="AC37" s="177">
        <f>$E37*(1+'Growth rates'!AD36)</f>
        <v>0</v>
      </c>
      <c r="AD37" s="177">
        <f>$E37*(1+'Growth rates'!AE36)</f>
        <v>0</v>
      </c>
      <c r="AE37" s="177">
        <f>$E37*(1+'Growth rates'!AF36)</f>
        <v>0</v>
      </c>
      <c r="AF37" s="177">
        <f>$E37*(1+'Growth rates'!AG36)</f>
        <v>0</v>
      </c>
      <c r="AG37" s="177">
        <f>$E37*(1+'Growth rates'!AH36)</f>
        <v>0</v>
      </c>
      <c r="AH37" s="177">
        <f>$E37*(1+'Growth rates'!AI36)</f>
        <v>0</v>
      </c>
      <c r="AI37" s="177">
        <f>$E37*(1+'Growth rates'!AJ36)</f>
        <v>0</v>
      </c>
      <c r="AJ37" s="177">
        <f>$E37*(1+'Growth rates'!AK36)</f>
        <v>0</v>
      </c>
    </row>
    <row r="38" spans="1:36" x14ac:dyDescent="0.25">
      <c r="A38" s="45" t="s">
        <v>1561</v>
      </c>
      <c r="B38" s="45" t="s">
        <v>599</v>
      </c>
      <c r="C38" s="29" t="s">
        <v>1160</v>
      </c>
      <c r="D38" s="46" t="s">
        <v>60</v>
      </c>
      <c r="E38" s="382">
        <f>'CARB heat data summary'!E104</f>
        <v>58081151608861.313</v>
      </c>
      <c r="F38" s="177">
        <f>$E38*(1+'Growth rates'!G37)</f>
        <v>58081151608861.313</v>
      </c>
      <c r="G38" s="177">
        <f>$E38*(1+'Growth rates'!H37)</f>
        <v>58081151608861.313</v>
      </c>
      <c r="H38" s="177">
        <f>$E38*(1+'Growth rates'!I37)</f>
        <v>58081151608861.313</v>
      </c>
      <c r="I38" s="177">
        <f>$E38*(1+'Growth rates'!J37)</f>
        <v>58081151608861.313</v>
      </c>
      <c r="J38" s="177">
        <f>$E38*(1+'Growth rates'!K37)</f>
        <v>58081151608861.313</v>
      </c>
      <c r="K38" s="177">
        <f>$E38*(1+'Growth rates'!L37)</f>
        <v>58081151608861.313</v>
      </c>
      <c r="L38" s="177">
        <f>$E38*(1+'Growth rates'!M37)</f>
        <v>58081151608861.313</v>
      </c>
      <c r="M38" s="177">
        <f>$E38*(1+'Growth rates'!N37)</f>
        <v>58081151608861.313</v>
      </c>
      <c r="N38" s="177">
        <f>$E38*(1+'Growth rates'!O37)</f>
        <v>58081151608861.313</v>
      </c>
      <c r="O38" s="177">
        <f>$E38*(1+'Growth rates'!P37)</f>
        <v>58081151608861.313</v>
      </c>
      <c r="P38" s="177">
        <f>$E38*(1+'Growth rates'!Q37)</f>
        <v>58081151608861.313</v>
      </c>
      <c r="Q38" s="177">
        <f>$E38*(1+'Growth rates'!R37)</f>
        <v>58081151608861.313</v>
      </c>
      <c r="R38" s="177">
        <f>$E38*(1+'Growth rates'!S37)</f>
        <v>58081151608861.313</v>
      </c>
      <c r="S38" s="177">
        <f>$E38*(1+'Growth rates'!T37)</f>
        <v>58081151608861.313</v>
      </c>
      <c r="T38" s="177">
        <f>$E38*(1+'Growth rates'!U37)</f>
        <v>58081151608861.313</v>
      </c>
      <c r="U38" s="177">
        <f>$E38*(1+'Growth rates'!V37)</f>
        <v>58081151608861.313</v>
      </c>
      <c r="V38" s="177">
        <f>$E38*(1+'Growth rates'!W37)</f>
        <v>58081151608861.313</v>
      </c>
      <c r="W38" s="177">
        <f>$E38*(1+'Growth rates'!X37)</f>
        <v>58081151608861.313</v>
      </c>
      <c r="X38" s="177">
        <f>$E38*(1+'Growth rates'!Y37)</f>
        <v>58081151608861.313</v>
      </c>
      <c r="Y38" s="177">
        <f>$E38*(1+'Growth rates'!Z37)</f>
        <v>58081151608861.313</v>
      </c>
      <c r="Z38" s="177">
        <f>$E38*(1+'Growth rates'!AA37)</f>
        <v>58081151608861.313</v>
      </c>
      <c r="AA38" s="177">
        <f>$E38*(1+'Growth rates'!AB37)</f>
        <v>58081151608861.313</v>
      </c>
      <c r="AB38" s="177">
        <f>$E38*(1+'Growth rates'!AC37)</f>
        <v>58081151608861.313</v>
      </c>
      <c r="AC38" s="177">
        <f>$E38*(1+'Growth rates'!AD37)</f>
        <v>58081151608861.313</v>
      </c>
      <c r="AD38" s="177">
        <f>$E38*(1+'Growth rates'!AE37)</f>
        <v>58081151608861.313</v>
      </c>
      <c r="AE38" s="177">
        <f>$E38*(1+'Growth rates'!AF37)</f>
        <v>40220292755431.219</v>
      </c>
      <c r="AF38" s="177">
        <f>$E38*(1+'Growth rates'!AG37)</f>
        <v>43792464526117.656</v>
      </c>
      <c r="AG38" s="177">
        <f>$E38*(1+'Growth rates'!AH37)</f>
        <v>40220292755431.531</v>
      </c>
      <c r="AH38" s="177">
        <f>$E38*(1+'Growth rates'!AI37)</f>
        <v>36648120984745.414</v>
      </c>
      <c r="AI38" s="177">
        <f>$E38*(1+'Growth rates'!AJ37)</f>
        <v>33075949214059.289</v>
      </c>
      <c r="AJ38" s="177">
        <f>$E38*(1+'Growth rates'!AK37)</f>
        <v>29503777443373.168</v>
      </c>
    </row>
    <row r="39" spans="1:36" x14ac:dyDescent="0.25">
      <c r="A39" s="45" t="s">
        <v>1561</v>
      </c>
      <c r="B39" s="45" t="s">
        <v>599</v>
      </c>
      <c r="C39" s="29" t="s">
        <v>1160</v>
      </c>
      <c r="D39" s="46" t="s">
        <v>61</v>
      </c>
      <c r="E39" s="382">
        <f>'CARB heat data summary'!E105</f>
        <v>0</v>
      </c>
      <c r="F39" s="177">
        <f>$E39*(1+'Growth rates'!G38)</f>
        <v>0</v>
      </c>
      <c r="G39" s="177">
        <f>$E39*(1+'Growth rates'!H38)</f>
        <v>0</v>
      </c>
      <c r="H39" s="177">
        <f>$E39*(1+'Growth rates'!I38)</f>
        <v>0</v>
      </c>
      <c r="I39" s="177">
        <f>$E39*(1+'Growth rates'!J38)</f>
        <v>0</v>
      </c>
      <c r="J39" s="177">
        <f>$E39*(1+'Growth rates'!K38)</f>
        <v>0</v>
      </c>
      <c r="K39" s="177">
        <f>$E39*(1+'Growth rates'!L38)</f>
        <v>0</v>
      </c>
      <c r="L39" s="177">
        <f>$E39*(1+'Growth rates'!M38)</f>
        <v>0</v>
      </c>
      <c r="M39" s="177">
        <f>$E39*(1+'Growth rates'!N38)</f>
        <v>0</v>
      </c>
      <c r="N39" s="177">
        <f>$E39*(1+'Growth rates'!O38)</f>
        <v>0</v>
      </c>
      <c r="O39" s="177">
        <f>$E39*(1+'Growth rates'!P38)</f>
        <v>0</v>
      </c>
      <c r="P39" s="177">
        <f>$E39*(1+'Growth rates'!Q38)</f>
        <v>0</v>
      </c>
      <c r="Q39" s="177">
        <f>$E39*(1+'Growth rates'!R38)</f>
        <v>0</v>
      </c>
      <c r="R39" s="177">
        <f>$E39*(1+'Growth rates'!S38)</f>
        <v>0</v>
      </c>
      <c r="S39" s="177">
        <f>$E39*(1+'Growth rates'!T38)</f>
        <v>0</v>
      </c>
      <c r="T39" s="177">
        <f>$E39*(1+'Growth rates'!U38)</f>
        <v>0</v>
      </c>
      <c r="U39" s="177">
        <f>$E39*(1+'Growth rates'!V38)</f>
        <v>0</v>
      </c>
      <c r="V39" s="177">
        <f>$E39*(1+'Growth rates'!W38)</f>
        <v>0</v>
      </c>
      <c r="W39" s="177">
        <f>$E39*(1+'Growth rates'!X38)</f>
        <v>0</v>
      </c>
      <c r="X39" s="177">
        <f>$E39*(1+'Growth rates'!Y38)</f>
        <v>0</v>
      </c>
      <c r="Y39" s="177">
        <f>$E39*(1+'Growth rates'!Z38)</f>
        <v>0</v>
      </c>
      <c r="Z39" s="177">
        <f>$E39*(1+'Growth rates'!AA38)</f>
        <v>0</v>
      </c>
      <c r="AA39" s="177">
        <f>$E39*(1+'Growth rates'!AB38)</f>
        <v>0</v>
      </c>
      <c r="AB39" s="177">
        <f>$E39*(1+'Growth rates'!AC38)</f>
        <v>0</v>
      </c>
      <c r="AC39" s="177">
        <f>$E39*(1+'Growth rates'!AD38)</f>
        <v>0</v>
      </c>
      <c r="AD39" s="177">
        <f>$E39*(1+'Growth rates'!AE38)</f>
        <v>0</v>
      </c>
      <c r="AE39" s="177">
        <f>$E39*(1+'Growth rates'!AF38)</f>
        <v>0</v>
      </c>
      <c r="AF39" s="177">
        <f>$E39*(1+'Growth rates'!AG38)</f>
        <v>0</v>
      </c>
      <c r="AG39" s="177">
        <f>$E39*(1+'Growth rates'!AH38)</f>
        <v>0</v>
      </c>
      <c r="AH39" s="177">
        <f>$E39*(1+'Growth rates'!AI38)</f>
        <v>0</v>
      </c>
      <c r="AI39" s="177">
        <f>$E39*(1+'Growth rates'!AJ38)</f>
        <v>0</v>
      </c>
      <c r="AJ39" s="177">
        <f>$E39*(1+'Growth rates'!AK38)</f>
        <v>0</v>
      </c>
    </row>
    <row r="40" spans="1:36" x14ac:dyDescent="0.25">
      <c r="A40" s="45" t="s">
        <v>1561</v>
      </c>
      <c r="B40" s="45" t="s">
        <v>599</v>
      </c>
      <c r="C40" s="29" t="s">
        <v>1160</v>
      </c>
      <c r="D40" s="46" t="s">
        <v>62</v>
      </c>
      <c r="E40" s="382">
        <f>'CARB heat data summary'!E106</f>
        <v>0</v>
      </c>
      <c r="F40" s="177">
        <f>$E40*(1+'Growth rates'!G39)</f>
        <v>0</v>
      </c>
      <c r="G40" s="177">
        <f>$E40*(1+'Growth rates'!H39)</f>
        <v>0</v>
      </c>
      <c r="H40" s="177">
        <f>$E40*(1+'Growth rates'!I39)</f>
        <v>0</v>
      </c>
      <c r="I40" s="177">
        <f>$E40*(1+'Growth rates'!J39)</f>
        <v>0</v>
      </c>
      <c r="J40" s="177">
        <f>$E40*(1+'Growth rates'!K39)</f>
        <v>0</v>
      </c>
      <c r="K40" s="177">
        <f>$E40*(1+'Growth rates'!L39)</f>
        <v>0</v>
      </c>
      <c r="L40" s="177">
        <f>$E40*(1+'Growth rates'!M39)</f>
        <v>0</v>
      </c>
      <c r="M40" s="177">
        <f>$E40*(1+'Growth rates'!N39)</f>
        <v>0</v>
      </c>
      <c r="N40" s="177">
        <f>$E40*(1+'Growth rates'!O39)</f>
        <v>0</v>
      </c>
      <c r="O40" s="177">
        <f>$E40*(1+'Growth rates'!P39)</f>
        <v>0</v>
      </c>
      <c r="P40" s="177">
        <f>$E40*(1+'Growth rates'!Q39)</f>
        <v>0</v>
      </c>
      <c r="Q40" s="177">
        <f>$E40*(1+'Growth rates'!R39)</f>
        <v>0</v>
      </c>
      <c r="R40" s="177">
        <f>$E40*(1+'Growth rates'!S39)</f>
        <v>0</v>
      </c>
      <c r="S40" s="177">
        <f>$E40*(1+'Growth rates'!T39)</f>
        <v>0</v>
      </c>
      <c r="T40" s="177">
        <f>$E40*(1+'Growth rates'!U39)</f>
        <v>0</v>
      </c>
      <c r="U40" s="177">
        <f>$E40*(1+'Growth rates'!V39)</f>
        <v>0</v>
      </c>
      <c r="V40" s="177">
        <f>$E40*(1+'Growth rates'!W39)</f>
        <v>0</v>
      </c>
      <c r="W40" s="177">
        <f>$E40*(1+'Growth rates'!X39)</f>
        <v>0</v>
      </c>
      <c r="X40" s="177">
        <f>$E40*(1+'Growth rates'!Y39)</f>
        <v>0</v>
      </c>
      <c r="Y40" s="177">
        <f>$E40*(1+'Growth rates'!Z39)</f>
        <v>0</v>
      </c>
      <c r="Z40" s="177">
        <f>$E40*(1+'Growth rates'!AA39)</f>
        <v>0</v>
      </c>
      <c r="AA40" s="177">
        <f>$E40*(1+'Growth rates'!AB39)</f>
        <v>0</v>
      </c>
      <c r="AB40" s="177">
        <f>$E40*(1+'Growth rates'!AC39)</f>
        <v>0</v>
      </c>
      <c r="AC40" s="177">
        <f>$E40*(1+'Growth rates'!AD39)</f>
        <v>0</v>
      </c>
      <c r="AD40" s="177">
        <f>$E40*(1+'Growth rates'!AE39)</f>
        <v>0</v>
      </c>
      <c r="AE40" s="177">
        <f>$E40*(1+'Growth rates'!AF39)</f>
        <v>0</v>
      </c>
      <c r="AF40" s="177">
        <f>$E40*(1+'Growth rates'!AG39)</f>
        <v>0</v>
      </c>
      <c r="AG40" s="177">
        <f>$E40*(1+'Growth rates'!AH39)</f>
        <v>0</v>
      </c>
      <c r="AH40" s="177">
        <f>$E40*(1+'Growth rates'!AI39)</f>
        <v>0</v>
      </c>
      <c r="AI40" s="177">
        <f>$E40*(1+'Growth rates'!AJ39)</f>
        <v>0</v>
      </c>
      <c r="AJ40" s="177">
        <f>$E40*(1+'Growth rates'!AK39)</f>
        <v>0</v>
      </c>
    </row>
    <row r="41" spans="1:36" x14ac:dyDescent="0.25">
      <c r="A41" s="45" t="s">
        <v>1561</v>
      </c>
      <c r="B41" s="45" t="s">
        <v>599</v>
      </c>
      <c r="C41" s="29" t="s">
        <v>1160</v>
      </c>
      <c r="D41" s="46" t="s">
        <v>63</v>
      </c>
      <c r="E41" s="382">
        <f>'CARB heat data summary'!E107</f>
        <v>0</v>
      </c>
      <c r="F41" s="177">
        <f>$E41*(1+'Growth rates'!G40)</f>
        <v>0</v>
      </c>
      <c r="G41" s="177">
        <f>$E41*(1+'Growth rates'!H40)</f>
        <v>0</v>
      </c>
      <c r="H41" s="177">
        <f>$E41*(1+'Growth rates'!I40)</f>
        <v>0</v>
      </c>
      <c r="I41" s="177">
        <f>$E41*(1+'Growth rates'!J40)</f>
        <v>0</v>
      </c>
      <c r="J41" s="177">
        <f>$E41*(1+'Growth rates'!K40)</f>
        <v>0</v>
      </c>
      <c r="K41" s="177">
        <f>$E41*(1+'Growth rates'!L40)</f>
        <v>0</v>
      </c>
      <c r="L41" s="177">
        <f>$E41*(1+'Growth rates'!M40)</f>
        <v>0</v>
      </c>
      <c r="M41" s="177">
        <f>$E41*(1+'Growth rates'!N40)</f>
        <v>0</v>
      </c>
      <c r="N41" s="177">
        <f>$E41*(1+'Growth rates'!O40)</f>
        <v>0</v>
      </c>
      <c r="O41" s="177">
        <f>$E41*(1+'Growth rates'!P40)</f>
        <v>0</v>
      </c>
      <c r="P41" s="177">
        <f>$E41*(1+'Growth rates'!Q40)</f>
        <v>0</v>
      </c>
      <c r="Q41" s="177">
        <f>$E41*(1+'Growth rates'!R40)</f>
        <v>0</v>
      </c>
      <c r="R41" s="177">
        <f>$E41*(1+'Growth rates'!S40)</f>
        <v>0</v>
      </c>
      <c r="S41" s="177">
        <f>$E41*(1+'Growth rates'!T40)</f>
        <v>0</v>
      </c>
      <c r="T41" s="177">
        <f>$E41*(1+'Growth rates'!U40)</f>
        <v>0</v>
      </c>
      <c r="U41" s="177">
        <f>$E41*(1+'Growth rates'!V40)</f>
        <v>0</v>
      </c>
      <c r="V41" s="177">
        <f>$E41*(1+'Growth rates'!W40)</f>
        <v>0</v>
      </c>
      <c r="W41" s="177">
        <f>$E41*(1+'Growth rates'!X40)</f>
        <v>0</v>
      </c>
      <c r="X41" s="177">
        <f>$E41*(1+'Growth rates'!Y40)</f>
        <v>0</v>
      </c>
      <c r="Y41" s="177">
        <f>$E41*(1+'Growth rates'!Z40)</f>
        <v>0</v>
      </c>
      <c r="Z41" s="177">
        <f>$E41*(1+'Growth rates'!AA40)</f>
        <v>0</v>
      </c>
      <c r="AA41" s="177">
        <f>$E41*(1+'Growth rates'!AB40)</f>
        <v>0</v>
      </c>
      <c r="AB41" s="177">
        <f>$E41*(1+'Growth rates'!AC40)</f>
        <v>0</v>
      </c>
      <c r="AC41" s="177">
        <f>$E41*(1+'Growth rates'!AD40)</f>
        <v>0</v>
      </c>
      <c r="AD41" s="177">
        <f>$E41*(1+'Growth rates'!AE40)</f>
        <v>0</v>
      </c>
      <c r="AE41" s="177">
        <f>$E41*(1+'Growth rates'!AF40)</f>
        <v>0</v>
      </c>
      <c r="AF41" s="177">
        <f>$E41*(1+'Growth rates'!AG40)</f>
        <v>0</v>
      </c>
      <c r="AG41" s="177">
        <f>$E41*(1+'Growth rates'!AH40)</f>
        <v>0</v>
      </c>
      <c r="AH41" s="177">
        <f>$E41*(1+'Growth rates'!AI40)</f>
        <v>0</v>
      </c>
      <c r="AI41" s="177">
        <f>$E41*(1+'Growth rates'!AJ40)</f>
        <v>0</v>
      </c>
      <c r="AJ41" s="177">
        <f>$E41*(1+'Growth rates'!AK40)</f>
        <v>0</v>
      </c>
    </row>
    <row r="42" spans="1:36" x14ac:dyDescent="0.25">
      <c r="A42" s="45" t="s">
        <v>1561</v>
      </c>
      <c r="B42" s="45" t="s">
        <v>599</v>
      </c>
      <c r="C42" s="29" t="s">
        <v>1160</v>
      </c>
      <c r="D42" s="46" t="s">
        <v>64</v>
      </c>
      <c r="E42" s="382">
        <f>'CARB heat data summary'!E108</f>
        <v>27486663425154.168</v>
      </c>
      <c r="F42" s="177">
        <f>$E42*(1+'Growth rates'!G41)</f>
        <v>26465490095883.504</v>
      </c>
      <c r="G42" s="177">
        <f>$E42*(1+'Growth rates'!H41)</f>
        <v>25800590626497.434</v>
      </c>
      <c r="H42" s="177">
        <f>$E42*(1+'Growth rates'!I41)</f>
        <v>25135691157111.367</v>
      </c>
      <c r="I42" s="177">
        <f>$E42*(1+'Growth rates'!J41)</f>
        <v>24470791687725.305</v>
      </c>
      <c r="J42" s="177">
        <f>$E42*(1+'Growth rates'!K41)</f>
        <v>23805892218339.234</v>
      </c>
      <c r="K42" s="177">
        <f>$E42*(1+'Growth rates'!L41)</f>
        <v>23140992748953.168</v>
      </c>
      <c r="L42" s="177">
        <f>$E42*(1+'Growth rates'!M41)</f>
        <v>22476093279567.102</v>
      </c>
      <c r="M42" s="177">
        <f>$E42*(1+'Growth rates'!N41)</f>
        <v>21811193810181.035</v>
      </c>
      <c r="N42" s="177">
        <f>$E42*(1+'Growth rates'!O41)</f>
        <v>21146294340794.969</v>
      </c>
      <c r="O42" s="177">
        <f>$E42*(1+'Growth rates'!P41)</f>
        <v>20481394871408.898</v>
      </c>
      <c r="P42" s="177">
        <f>$E42*(1+'Growth rates'!Q41)</f>
        <v>19816495402022.836</v>
      </c>
      <c r="Q42" s="177">
        <f>$E42*(1+'Growth rates'!R41)</f>
        <v>19151595932636.77</v>
      </c>
      <c r="R42" s="177">
        <f>$E42*(1+'Growth rates'!S41)</f>
        <v>18486696463250.703</v>
      </c>
      <c r="S42" s="177">
        <f>$E42*(1+'Growth rates'!T41)</f>
        <v>17821796993864.633</v>
      </c>
      <c r="T42" s="177">
        <f>$E42*(1+'Growth rates'!U41)</f>
        <v>17156897524478.568</v>
      </c>
      <c r="U42" s="177">
        <f>$E42*(1+'Growth rates'!V41)</f>
        <v>16491998055092.504</v>
      </c>
      <c r="V42" s="177">
        <f>$E42*(1+'Growth rates'!W41)</f>
        <v>16491998055092.504</v>
      </c>
      <c r="W42" s="177">
        <f>$E42*(1+'Growth rates'!X41)</f>
        <v>16491998055092.504</v>
      </c>
      <c r="X42" s="177">
        <f>$E42*(1+'Growth rates'!Y41)</f>
        <v>16491998055092.504</v>
      </c>
      <c r="Y42" s="177">
        <f>$E42*(1+'Growth rates'!Z41)</f>
        <v>16491998055092.504</v>
      </c>
      <c r="Z42" s="177">
        <f>$E42*(1+'Growth rates'!AA41)</f>
        <v>16491998055092.504</v>
      </c>
      <c r="AA42" s="177">
        <f>$E42*(1+'Growth rates'!AB41)</f>
        <v>16491998055092.504</v>
      </c>
      <c r="AB42" s="177">
        <f>$E42*(1+'Growth rates'!AC41)</f>
        <v>16491998055092.504</v>
      </c>
      <c r="AC42" s="177">
        <f>$E42*(1+'Growth rates'!AD41)</f>
        <v>16491998055092.504</v>
      </c>
      <c r="AD42" s="177">
        <f>$E42*(1+'Growth rates'!AE41)</f>
        <v>16491998055092.504</v>
      </c>
      <c r="AE42" s="177">
        <f>$E42*(1+'Growth rates'!AF41)</f>
        <v>16491998055092.504</v>
      </c>
      <c r="AF42" s="177">
        <f>$E42*(1+'Growth rates'!AG41)</f>
        <v>16491998055092.504</v>
      </c>
      <c r="AG42" s="177">
        <f>$E42*(1+'Growth rates'!AH41)</f>
        <v>16491998055092.504</v>
      </c>
      <c r="AH42" s="177">
        <f>$E42*(1+'Growth rates'!AI41)</f>
        <v>16491998055092.504</v>
      </c>
      <c r="AI42" s="177">
        <f>$E42*(1+'Growth rates'!AJ41)</f>
        <v>16491998055092.504</v>
      </c>
      <c r="AJ42" s="177">
        <f>$E42*(1+'Growth rates'!AK41)</f>
        <v>16491998055092.504</v>
      </c>
    </row>
    <row r="43" spans="1:36" x14ac:dyDescent="0.25">
      <c r="A43" s="45" t="s">
        <v>1561</v>
      </c>
      <c r="B43" s="45" t="s">
        <v>599</v>
      </c>
      <c r="C43" s="29" t="s">
        <v>1160</v>
      </c>
      <c r="D43" s="361" t="s">
        <v>65</v>
      </c>
      <c r="E43" s="382">
        <f>'CARB heat data summary'!E109</f>
        <v>0</v>
      </c>
      <c r="F43" s="177">
        <f>$E43*(1+'Growth rates'!G42)</f>
        <v>0</v>
      </c>
      <c r="G43" s="177">
        <f>$E43*(1+'Growth rates'!H42)</f>
        <v>0</v>
      </c>
      <c r="H43" s="177">
        <f>$E43*(1+'Growth rates'!I42)</f>
        <v>0</v>
      </c>
      <c r="I43" s="177">
        <f>$E43*(1+'Growth rates'!J42)</f>
        <v>0</v>
      </c>
      <c r="J43" s="177">
        <f>$E43*(1+'Growth rates'!K42)</f>
        <v>0</v>
      </c>
      <c r="K43" s="177">
        <f>$E43*(1+'Growth rates'!L42)</f>
        <v>0</v>
      </c>
      <c r="L43" s="177">
        <f>$E43*(1+'Growth rates'!M42)</f>
        <v>0</v>
      </c>
      <c r="M43" s="177">
        <f>$E43*(1+'Growth rates'!N42)</f>
        <v>0</v>
      </c>
      <c r="N43" s="177">
        <f>$E43*(1+'Growth rates'!O42)</f>
        <v>0</v>
      </c>
      <c r="O43" s="177">
        <f>$E43*(1+'Growth rates'!P42)</f>
        <v>0</v>
      </c>
      <c r="P43" s="177">
        <f>$E43*(1+'Growth rates'!Q42)</f>
        <v>0</v>
      </c>
      <c r="Q43" s="177">
        <f>$E43*(1+'Growth rates'!R42)</f>
        <v>0</v>
      </c>
      <c r="R43" s="177">
        <f>$E43*(1+'Growth rates'!S42)</f>
        <v>0</v>
      </c>
      <c r="S43" s="177">
        <f>$E43*(1+'Growth rates'!T42)</f>
        <v>0</v>
      </c>
      <c r="T43" s="177">
        <f>$E43*(1+'Growth rates'!U42)</f>
        <v>0</v>
      </c>
      <c r="U43" s="177">
        <f>$E43*(1+'Growth rates'!V42)</f>
        <v>0</v>
      </c>
      <c r="V43" s="177">
        <f>$E43*(1+'Growth rates'!W42)</f>
        <v>0</v>
      </c>
      <c r="W43" s="177">
        <f>$E43*(1+'Growth rates'!X42)</f>
        <v>0</v>
      </c>
      <c r="X43" s="177">
        <f>$E43*(1+'Growth rates'!Y42)</f>
        <v>0</v>
      </c>
      <c r="Y43" s="177">
        <f>$E43*(1+'Growth rates'!Z42)</f>
        <v>0</v>
      </c>
      <c r="Z43" s="177">
        <f>$E43*(1+'Growth rates'!AA42)</f>
        <v>0</v>
      </c>
      <c r="AA43" s="177">
        <f>$E43*(1+'Growth rates'!AB42)</f>
        <v>0</v>
      </c>
      <c r="AB43" s="177">
        <f>$E43*(1+'Growth rates'!AC42)</f>
        <v>0</v>
      </c>
      <c r="AC43" s="177">
        <f>$E43*(1+'Growth rates'!AD42)</f>
        <v>0</v>
      </c>
      <c r="AD43" s="177">
        <f>$E43*(1+'Growth rates'!AE42)</f>
        <v>0</v>
      </c>
      <c r="AE43" s="177">
        <f>$E43*(1+'Growth rates'!AF42)</f>
        <v>0</v>
      </c>
      <c r="AF43" s="177">
        <f>$E43*(1+'Growth rates'!AG42)</f>
        <v>0</v>
      </c>
      <c r="AG43" s="177">
        <f>$E43*(1+'Growth rates'!AH42)</f>
        <v>0</v>
      </c>
      <c r="AH43" s="177">
        <f>$E43*(1+'Growth rates'!AI42)</f>
        <v>0</v>
      </c>
      <c r="AI43" s="177">
        <f>$E43*(1+'Growth rates'!AJ42)</f>
        <v>0</v>
      </c>
      <c r="AJ43" s="177">
        <f>$E43*(1+'Growth rates'!AK42)</f>
        <v>0</v>
      </c>
    </row>
    <row r="44" spans="1:36" x14ac:dyDescent="0.25">
      <c r="A44" s="45" t="s">
        <v>1561</v>
      </c>
      <c r="B44" s="45" t="s">
        <v>599</v>
      </c>
      <c r="C44" s="29" t="s">
        <v>1160</v>
      </c>
      <c r="D44" s="46" t="s">
        <v>66</v>
      </c>
      <c r="E44" s="382">
        <f>'CARB heat data summary'!E110</f>
        <v>0</v>
      </c>
      <c r="F44" s="177">
        <f>$E44*(1+'Growth rates'!G43)</f>
        <v>0</v>
      </c>
      <c r="G44" s="177">
        <f>$E44*(1+'Growth rates'!H43)</f>
        <v>0</v>
      </c>
      <c r="H44" s="177">
        <f>$E44*(1+'Growth rates'!I43)</f>
        <v>0</v>
      </c>
      <c r="I44" s="177">
        <f>$E44*(1+'Growth rates'!J43)</f>
        <v>0</v>
      </c>
      <c r="J44" s="177">
        <f>$E44*(1+'Growth rates'!K43)</f>
        <v>0</v>
      </c>
      <c r="K44" s="177">
        <f>$E44*(1+'Growth rates'!L43)</f>
        <v>0</v>
      </c>
      <c r="L44" s="177">
        <f>$E44*(1+'Growth rates'!M43)</f>
        <v>0</v>
      </c>
      <c r="M44" s="177">
        <f>$E44*(1+'Growth rates'!N43)</f>
        <v>0</v>
      </c>
      <c r="N44" s="177">
        <f>$E44*(1+'Growth rates'!O43)</f>
        <v>0</v>
      </c>
      <c r="O44" s="177">
        <f>$E44*(1+'Growth rates'!P43)</f>
        <v>0</v>
      </c>
      <c r="P44" s="177">
        <f>$E44*(1+'Growth rates'!Q43)</f>
        <v>0</v>
      </c>
      <c r="Q44" s="177">
        <f>$E44*(1+'Growth rates'!R43)</f>
        <v>0</v>
      </c>
      <c r="R44" s="177">
        <f>$E44*(1+'Growth rates'!S43)</f>
        <v>0</v>
      </c>
      <c r="S44" s="177">
        <f>$E44*(1+'Growth rates'!T43)</f>
        <v>0</v>
      </c>
      <c r="T44" s="177">
        <f>$E44*(1+'Growth rates'!U43)</f>
        <v>0</v>
      </c>
      <c r="U44" s="177">
        <f>$E44*(1+'Growth rates'!V43)</f>
        <v>0</v>
      </c>
      <c r="V44" s="177">
        <f>$E44*(1+'Growth rates'!W43)</f>
        <v>0</v>
      </c>
      <c r="W44" s="177">
        <f>$E44*(1+'Growth rates'!X43)</f>
        <v>0</v>
      </c>
      <c r="X44" s="177">
        <f>$E44*(1+'Growth rates'!Y43)</f>
        <v>0</v>
      </c>
      <c r="Y44" s="177">
        <f>$E44*(1+'Growth rates'!Z43)</f>
        <v>0</v>
      </c>
      <c r="Z44" s="177">
        <f>$E44*(1+'Growth rates'!AA43)</f>
        <v>0</v>
      </c>
      <c r="AA44" s="177">
        <f>$E44*(1+'Growth rates'!AB43)</f>
        <v>0</v>
      </c>
      <c r="AB44" s="177">
        <f>$E44*(1+'Growth rates'!AC43)</f>
        <v>0</v>
      </c>
      <c r="AC44" s="177">
        <f>$E44*(1+'Growth rates'!AD43)</f>
        <v>0</v>
      </c>
      <c r="AD44" s="177">
        <f>$E44*(1+'Growth rates'!AE43)</f>
        <v>0</v>
      </c>
      <c r="AE44" s="177">
        <f>$E44*(1+'Growth rates'!AF43)</f>
        <v>0</v>
      </c>
      <c r="AF44" s="177">
        <f>$E44*(1+'Growth rates'!AG43)</f>
        <v>0</v>
      </c>
      <c r="AG44" s="177">
        <f>$E44*(1+'Growth rates'!AH43)</f>
        <v>0</v>
      </c>
      <c r="AH44" s="177">
        <f>$E44*(1+'Growth rates'!AI43)</f>
        <v>0</v>
      </c>
      <c r="AI44" s="177">
        <f>$E44*(1+'Growth rates'!AJ43)</f>
        <v>0</v>
      </c>
      <c r="AJ44" s="177">
        <f>$E44*(1+'Growth rates'!AK43)</f>
        <v>0</v>
      </c>
    </row>
    <row r="45" spans="1:36" x14ac:dyDescent="0.25">
      <c r="A45" s="45" t="s">
        <v>1561</v>
      </c>
      <c r="B45" s="45" t="s">
        <v>599</v>
      </c>
      <c r="C45" s="29" t="s">
        <v>1160</v>
      </c>
      <c r="D45" s="46" t="s">
        <v>67</v>
      </c>
      <c r="E45" s="382">
        <f>'CARB heat data summary'!E111</f>
        <v>0</v>
      </c>
      <c r="F45" s="177">
        <f>$E45*(1+'Growth rates'!G44)</f>
        <v>0</v>
      </c>
      <c r="G45" s="177">
        <f>$E45*(1+'Growth rates'!H44)</f>
        <v>0</v>
      </c>
      <c r="H45" s="177">
        <f>$E45*(1+'Growth rates'!I44)</f>
        <v>0</v>
      </c>
      <c r="I45" s="177">
        <f>$E45*(1+'Growth rates'!J44)</f>
        <v>0</v>
      </c>
      <c r="J45" s="177">
        <f>$E45*(1+'Growth rates'!K44)</f>
        <v>0</v>
      </c>
      <c r="K45" s="177">
        <f>$E45*(1+'Growth rates'!L44)</f>
        <v>0</v>
      </c>
      <c r="L45" s="177">
        <f>$E45*(1+'Growth rates'!M44)</f>
        <v>0</v>
      </c>
      <c r="M45" s="177">
        <f>$E45*(1+'Growth rates'!N44)</f>
        <v>0</v>
      </c>
      <c r="N45" s="177">
        <f>$E45*(1+'Growth rates'!O44)</f>
        <v>0</v>
      </c>
      <c r="O45" s="177">
        <f>$E45*(1+'Growth rates'!P44)</f>
        <v>0</v>
      </c>
      <c r="P45" s="177">
        <f>$E45*(1+'Growth rates'!Q44)</f>
        <v>0</v>
      </c>
      <c r="Q45" s="177">
        <f>$E45*(1+'Growth rates'!R44)</f>
        <v>0</v>
      </c>
      <c r="R45" s="177">
        <f>$E45*(1+'Growth rates'!S44)</f>
        <v>0</v>
      </c>
      <c r="S45" s="177">
        <f>$E45*(1+'Growth rates'!T44)</f>
        <v>0</v>
      </c>
      <c r="T45" s="177">
        <f>$E45*(1+'Growth rates'!U44)</f>
        <v>0</v>
      </c>
      <c r="U45" s="177">
        <f>$E45*(1+'Growth rates'!V44)</f>
        <v>0</v>
      </c>
      <c r="V45" s="177">
        <f>$E45*(1+'Growth rates'!W44)</f>
        <v>0</v>
      </c>
      <c r="W45" s="177">
        <f>$E45*(1+'Growth rates'!X44)</f>
        <v>0</v>
      </c>
      <c r="X45" s="177">
        <f>$E45*(1+'Growth rates'!Y44)</f>
        <v>0</v>
      </c>
      <c r="Y45" s="177">
        <f>$E45*(1+'Growth rates'!Z44)</f>
        <v>0</v>
      </c>
      <c r="Z45" s="177">
        <f>$E45*(1+'Growth rates'!AA44)</f>
        <v>0</v>
      </c>
      <c r="AA45" s="177">
        <f>$E45*(1+'Growth rates'!AB44)</f>
        <v>0</v>
      </c>
      <c r="AB45" s="177">
        <f>$E45*(1+'Growth rates'!AC44)</f>
        <v>0</v>
      </c>
      <c r="AC45" s="177">
        <f>$E45*(1+'Growth rates'!AD44)</f>
        <v>0</v>
      </c>
      <c r="AD45" s="177">
        <f>$E45*(1+'Growth rates'!AE44)</f>
        <v>0</v>
      </c>
      <c r="AE45" s="177">
        <f>$E45*(1+'Growth rates'!AF44)</f>
        <v>0</v>
      </c>
      <c r="AF45" s="177">
        <f>$E45*(1+'Growth rates'!AG44)</f>
        <v>0</v>
      </c>
      <c r="AG45" s="177">
        <f>$E45*(1+'Growth rates'!AH44)</f>
        <v>0</v>
      </c>
      <c r="AH45" s="177">
        <f>$E45*(1+'Growth rates'!AI44)</f>
        <v>0</v>
      </c>
      <c r="AI45" s="177">
        <f>$E45*(1+'Growth rates'!AJ44)</f>
        <v>0</v>
      </c>
      <c r="AJ45" s="177">
        <f>$E45*(1+'Growth rates'!AK44)</f>
        <v>0</v>
      </c>
    </row>
    <row r="46" spans="1:36" x14ac:dyDescent="0.25">
      <c r="A46" s="45" t="s">
        <v>1561</v>
      </c>
      <c r="B46" s="45" t="s">
        <v>599</v>
      </c>
      <c r="C46" s="29" t="s">
        <v>1160</v>
      </c>
      <c r="D46" s="214" t="s">
        <v>68</v>
      </c>
      <c r="E46" s="382">
        <f>'CARB heat data summary'!E112</f>
        <v>0</v>
      </c>
      <c r="F46" s="177">
        <f>$E46*(1+'Growth rates'!G45)</f>
        <v>0</v>
      </c>
      <c r="G46" s="177">
        <f>$E46*(1+'Growth rates'!H45)</f>
        <v>0</v>
      </c>
      <c r="H46" s="177">
        <f>$E46*(1+'Growth rates'!I45)</f>
        <v>0</v>
      </c>
      <c r="I46" s="177">
        <f>$E46*(1+'Growth rates'!J45)</f>
        <v>0</v>
      </c>
      <c r="J46" s="177">
        <f>$E46*(1+'Growth rates'!K45)</f>
        <v>0</v>
      </c>
      <c r="K46" s="177">
        <f>$E46*(1+'Growth rates'!L45)</f>
        <v>0</v>
      </c>
      <c r="L46" s="177">
        <f>$E46*(1+'Growth rates'!M45)</f>
        <v>0</v>
      </c>
      <c r="M46" s="177">
        <f>$E46*(1+'Growth rates'!N45)</f>
        <v>0</v>
      </c>
      <c r="N46" s="177">
        <f>$E46*(1+'Growth rates'!O45)</f>
        <v>0</v>
      </c>
      <c r="O46" s="177">
        <f>$E46*(1+'Growth rates'!P45)</f>
        <v>0</v>
      </c>
      <c r="P46" s="177">
        <f>$E46*(1+'Growth rates'!Q45)</f>
        <v>0</v>
      </c>
      <c r="Q46" s="177">
        <f>$E46*(1+'Growth rates'!R45)</f>
        <v>0</v>
      </c>
      <c r="R46" s="177">
        <f>$E46*(1+'Growth rates'!S45)</f>
        <v>0</v>
      </c>
      <c r="S46" s="177">
        <f>$E46*(1+'Growth rates'!T45)</f>
        <v>0</v>
      </c>
      <c r="T46" s="177">
        <f>$E46*(1+'Growth rates'!U45)</f>
        <v>0</v>
      </c>
      <c r="U46" s="177">
        <f>$E46*(1+'Growth rates'!V45)</f>
        <v>0</v>
      </c>
      <c r="V46" s="177">
        <f>$E46*(1+'Growth rates'!W45)</f>
        <v>0</v>
      </c>
      <c r="W46" s="177">
        <f>$E46*(1+'Growth rates'!X45)</f>
        <v>0</v>
      </c>
      <c r="X46" s="177">
        <f>$E46*(1+'Growth rates'!Y45)</f>
        <v>0</v>
      </c>
      <c r="Y46" s="177">
        <f>$E46*(1+'Growth rates'!Z45)</f>
        <v>0</v>
      </c>
      <c r="Z46" s="177">
        <f>$E46*(1+'Growth rates'!AA45)</f>
        <v>0</v>
      </c>
      <c r="AA46" s="177">
        <f>$E46*(1+'Growth rates'!AB45)</f>
        <v>0</v>
      </c>
      <c r="AB46" s="177">
        <f>$E46*(1+'Growth rates'!AC45)</f>
        <v>0</v>
      </c>
      <c r="AC46" s="177">
        <f>$E46*(1+'Growth rates'!AD45)</f>
        <v>0</v>
      </c>
      <c r="AD46" s="177">
        <f>$E46*(1+'Growth rates'!AE45)</f>
        <v>0</v>
      </c>
      <c r="AE46" s="177">
        <f>$E46*(1+'Growth rates'!AF45)</f>
        <v>0</v>
      </c>
      <c r="AF46" s="177">
        <f>$E46*(1+'Growth rates'!AG45)</f>
        <v>0</v>
      </c>
      <c r="AG46" s="177">
        <f>$E46*(1+'Growth rates'!AH45)</f>
        <v>0</v>
      </c>
      <c r="AH46" s="177">
        <f>$E46*(1+'Growth rates'!AI45)</f>
        <v>0</v>
      </c>
      <c r="AI46" s="177">
        <f>$E46*(1+'Growth rates'!AJ45)</f>
        <v>0</v>
      </c>
      <c r="AJ46" s="177">
        <f>$E46*(1+'Growth rates'!AK45)</f>
        <v>0</v>
      </c>
    </row>
    <row r="47" spans="1:36" x14ac:dyDescent="0.25">
      <c r="A47" s="45" t="s">
        <v>1561</v>
      </c>
      <c r="B47" s="45" t="s">
        <v>599</v>
      </c>
      <c r="C47" s="29" t="s">
        <v>1160</v>
      </c>
      <c r="D47" s="46" t="s">
        <v>69</v>
      </c>
      <c r="E47" s="382">
        <f>'CARB heat data summary'!E113</f>
        <v>0</v>
      </c>
      <c r="F47" s="177">
        <f>$E47*(1+'Growth rates'!G46)</f>
        <v>0</v>
      </c>
      <c r="G47" s="177">
        <f>$E47*(1+'Growth rates'!H46)</f>
        <v>0</v>
      </c>
      <c r="H47" s="177">
        <f>$E47*(1+'Growth rates'!I46)</f>
        <v>0</v>
      </c>
      <c r="I47" s="177">
        <f>$E47*(1+'Growth rates'!J46)</f>
        <v>0</v>
      </c>
      <c r="J47" s="177">
        <f>$E47*(1+'Growth rates'!K46)</f>
        <v>0</v>
      </c>
      <c r="K47" s="177">
        <f>$E47*(1+'Growth rates'!L46)</f>
        <v>0</v>
      </c>
      <c r="L47" s="177">
        <f>$E47*(1+'Growth rates'!M46)</f>
        <v>0</v>
      </c>
      <c r="M47" s="177">
        <f>$E47*(1+'Growth rates'!N46)</f>
        <v>0</v>
      </c>
      <c r="N47" s="177">
        <f>$E47*(1+'Growth rates'!O46)</f>
        <v>0</v>
      </c>
      <c r="O47" s="177">
        <f>$E47*(1+'Growth rates'!P46)</f>
        <v>0</v>
      </c>
      <c r="P47" s="177">
        <f>$E47*(1+'Growth rates'!Q46)</f>
        <v>0</v>
      </c>
      <c r="Q47" s="177">
        <f>$E47*(1+'Growth rates'!R46)</f>
        <v>0</v>
      </c>
      <c r="R47" s="177">
        <f>$E47*(1+'Growth rates'!S46)</f>
        <v>0</v>
      </c>
      <c r="S47" s="177">
        <f>$E47*(1+'Growth rates'!T46)</f>
        <v>0</v>
      </c>
      <c r="T47" s="177">
        <f>$E47*(1+'Growth rates'!U46)</f>
        <v>0</v>
      </c>
      <c r="U47" s="177">
        <f>$E47*(1+'Growth rates'!V46)</f>
        <v>0</v>
      </c>
      <c r="V47" s="177">
        <f>$E47*(1+'Growth rates'!W46)</f>
        <v>0</v>
      </c>
      <c r="W47" s="177">
        <f>$E47*(1+'Growth rates'!X46)</f>
        <v>0</v>
      </c>
      <c r="X47" s="177">
        <f>$E47*(1+'Growth rates'!Y46)</f>
        <v>0</v>
      </c>
      <c r="Y47" s="177">
        <f>$E47*(1+'Growth rates'!Z46)</f>
        <v>0</v>
      </c>
      <c r="Z47" s="177">
        <f>$E47*(1+'Growth rates'!AA46)</f>
        <v>0</v>
      </c>
      <c r="AA47" s="177">
        <f>$E47*(1+'Growth rates'!AB46)</f>
        <v>0</v>
      </c>
      <c r="AB47" s="177">
        <f>$E47*(1+'Growth rates'!AC46)</f>
        <v>0</v>
      </c>
      <c r="AC47" s="177">
        <f>$E47*(1+'Growth rates'!AD46)</f>
        <v>0</v>
      </c>
      <c r="AD47" s="177">
        <f>$E47*(1+'Growth rates'!AE46)</f>
        <v>0</v>
      </c>
      <c r="AE47" s="177">
        <f>$E47*(1+'Growth rates'!AF46)</f>
        <v>0</v>
      </c>
      <c r="AF47" s="177">
        <f>$E47*(1+'Growth rates'!AG46)</f>
        <v>0</v>
      </c>
      <c r="AG47" s="177">
        <f>$E47*(1+'Growth rates'!AH46)</f>
        <v>0</v>
      </c>
      <c r="AH47" s="177">
        <f>$E47*(1+'Growth rates'!AI46)</f>
        <v>0</v>
      </c>
      <c r="AI47" s="177">
        <f>$E47*(1+'Growth rates'!AJ46)</f>
        <v>0</v>
      </c>
      <c r="AJ47" s="177">
        <f>$E47*(1+'Growth rates'!AK46)</f>
        <v>0</v>
      </c>
    </row>
    <row r="48" spans="1:36" x14ac:dyDescent="0.25">
      <c r="A48" s="45" t="s">
        <v>1561</v>
      </c>
      <c r="B48" s="45" t="s">
        <v>599</v>
      </c>
      <c r="C48" s="29" t="s">
        <v>1160</v>
      </c>
      <c r="D48" s="46" t="s">
        <v>70</v>
      </c>
      <c r="E48" s="382">
        <f>'CARB heat data summary'!E114</f>
        <v>0</v>
      </c>
      <c r="F48" s="177">
        <f>$E48*(1+'Growth rates'!G47)</f>
        <v>0</v>
      </c>
      <c r="G48" s="177">
        <f>$E48*(1+'Growth rates'!H47)</f>
        <v>0</v>
      </c>
      <c r="H48" s="177">
        <f>$E48*(1+'Growth rates'!I47)</f>
        <v>0</v>
      </c>
      <c r="I48" s="177">
        <f>$E48*(1+'Growth rates'!J47)</f>
        <v>0</v>
      </c>
      <c r="J48" s="177">
        <f>$E48*(1+'Growth rates'!K47)</f>
        <v>0</v>
      </c>
      <c r="K48" s="177">
        <f>$E48*(1+'Growth rates'!L47)</f>
        <v>0</v>
      </c>
      <c r="L48" s="177">
        <f>$E48*(1+'Growth rates'!M47)</f>
        <v>0</v>
      </c>
      <c r="M48" s="177">
        <f>$E48*(1+'Growth rates'!N47)</f>
        <v>0</v>
      </c>
      <c r="N48" s="177">
        <f>$E48*(1+'Growth rates'!O47)</f>
        <v>0</v>
      </c>
      <c r="O48" s="177">
        <f>$E48*(1+'Growth rates'!P47)</f>
        <v>0</v>
      </c>
      <c r="P48" s="177">
        <f>$E48*(1+'Growth rates'!Q47)</f>
        <v>0</v>
      </c>
      <c r="Q48" s="177">
        <f>$E48*(1+'Growth rates'!R47)</f>
        <v>0</v>
      </c>
      <c r="R48" s="177">
        <f>$E48*(1+'Growth rates'!S47)</f>
        <v>0</v>
      </c>
      <c r="S48" s="177">
        <f>$E48*(1+'Growth rates'!T47)</f>
        <v>0</v>
      </c>
      <c r="T48" s="177">
        <f>$E48*(1+'Growth rates'!U47)</f>
        <v>0</v>
      </c>
      <c r="U48" s="177">
        <f>$E48*(1+'Growth rates'!V47)</f>
        <v>0</v>
      </c>
      <c r="V48" s="177">
        <f>$E48*(1+'Growth rates'!W47)</f>
        <v>0</v>
      </c>
      <c r="W48" s="177">
        <f>$E48*(1+'Growth rates'!X47)</f>
        <v>0</v>
      </c>
      <c r="X48" s="177">
        <f>$E48*(1+'Growth rates'!Y47)</f>
        <v>0</v>
      </c>
      <c r="Y48" s="177">
        <f>$E48*(1+'Growth rates'!Z47)</f>
        <v>0</v>
      </c>
      <c r="Z48" s="177">
        <f>$E48*(1+'Growth rates'!AA47)</f>
        <v>0</v>
      </c>
      <c r="AA48" s="177">
        <f>$E48*(1+'Growth rates'!AB47)</f>
        <v>0</v>
      </c>
      <c r="AB48" s="177">
        <f>$E48*(1+'Growth rates'!AC47)</f>
        <v>0</v>
      </c>
      <c r="AC48" s="177">
        <f>$E48*(1+'Growth rates'!AD47)</f>
        <v>0</v>
      </c>
      <c r="AD48" s="177">
        <f>$E48*(1+'Growth rates'!AE47)</f>
        <v>0</v>
      </c>
      <c r="AE48" s="177">
        <f>$E48*(1+'Growth rates'!AF47)</f>
        <v>0</v>
      </c>
      <c r="AF48" s="177">
        <f>$E48*(1+'Growth rates'!AG47)</f>
        <v>0</v>
      </c>
      <c r="AG48" s="177">
        <f>$E48*(1+'Growth rates'!AH47)</f>
        <v>0</v>
      </c>
      <c r="AH48" s="177">
        <f>$E48*(1+'Growth rates'!AI47)</f>
        <v>0</v>
      </c>
      <c r="AI48" s="177">
        <f>$E48*(1+'Growth rates'!AJ47)</f>
        <v>0</v>
      </c>
      <c r="AJ48" s="177">
        <f>$E48*(1+'Growth rates'!AK47)</f>
        <v>0</v>
      </c>
    </row>
    <row r="49" spans="1:36" x14ac:dyDescent="0.25">
      <c r="A49" s="45" t="s">
        <v>1561</v>
      </c>
      <c r="B49" s="45" t="s">
        <v>599</v>
      </c>
      <c r="C49" s="29" t="s">
        <v>1160</v>
      </c>
      <c r="D49" s="46" t="s">
        <v>71</v>
      </c>
      <c r="E49" s="382">
        <f>'CARB heat data summary'!E115</f>
        <v>0</v>
      </c>
      <c r="F49" s="177">
        <f>$E49*(1+'Growth rates'!G48)</f>
        <v>0</v>
      </c>
      <c r="G49" s="177">
        <f>$E49*(1+'Growth rates'!H48)</f>
        <v>0</v>
      </c>
      <c r="H49" s="177">
        <f>$E49*(1+'Growth rates'!I48)</f>
        <v>0</v>
      </c>
      <c r="I49" s="177">
        <f>$E49*(1+'Growth rates'!J48)</f>
        <v>0</v>
      </c>
      <c r="J49" s="177">
        <f>$E49*(1+'Growth rates'!K48)</f>
        <v>0</v>
      </c>
      <c r="K49" s="177">
        <f>$E49*(1+'Growth rates'!L48)</f>
        <v>0</v>
      </c>
      <c r="L49" s="177">
        <f>$E49*(1+'Growth rates'!M48)</f>
        <v>0</v>
      </c>
      <c r="M49" s="177">
        <f>$E49*(1+'Growth rates'!N48)</f>
        <v>0</v>
      </c>
      <c r="N49" s="177">
        <f>$E49*(1+'Growth rates'!O48)</f>
        <v>0</v>
      </c>
      <c r="O49" s="177">
        <f>$E49*(1+'Growth rates'!P48)</f>
        <v>0</v>
      </c>
      <c r="P49" s="177">
        <f>$E49*(1+'Growth rates'!Q48)</f>
        <v>0</v>
      </c>
      <c r="Q49" s="177">
        <f>$E49*(1+'Growth rates'!R48)</f>
        <v>0</v>
      </c>
      <c r="R49" s="177">
        <f>$E49*(1+'Growth rates'!S48)</f>
        <v>0</v>
      </c>
      <c r="S49" s="177">
        <f>$E49*(1+'Growth rates'!T48)</f>
        <v>0</v>
      </c>
      <c r="T49" s="177">
        <f>$E49*(1+'Growth rates'!U48)</f>
        <v>0</v>
      </c>
      <c r="U49" s="177">
        <f>$E49*(1+'Growth rates'!V48)</f>
        <v>0</v>
      </c>
      <c r="V49" s="177">
        <f>$E49*(1+'Growth rates'!W48)</f>
        <v>0</v>
      </c>
      <c r="W49" s="177">
        <f>$E49*(1+'Growth rates'!X48)</f>
        <v>0</v>
      </c>
      <c r="X49" s="177">
        <f>$E49*(1+'Growth rates'!Y48)</f>
        <v>0</v>
      </c>
      <c r="Y49" s="177">
        <f>$E49*(1+'Growth rates'!Z48)</f>
        <v>0</v>
      </c>
      <c r="Z49" s="177">
        <f>$E49*(1+'Growth rates'!AA48)</f>
        <v>0</v>
      </c>
      <c r="AA49" s="177">
        <f>$E49*(1+'Growth rates'!AB48)</f>
        <v>0</v>
      </c>
      <c r="AB49" s="177">
        <f>$E49*(1+'Growth rates'!AC48)</f>
        <v>0</v>
      </c>
      <c r="AC49" s="177">
        <f>$E49*(1+'Growth rates'!AD48)</f>
        <v>0</v>
      </c>
      <c r="AD49" s="177">
        <f>$E49*(1+'Growth rates'!AE48)</f>
        <v>0</v>
      </c>
      <c r="AE49" s="177">
        <f>$E49*(1+'Growth rates'!AF48)</f>
        <v>0</v>
      </c>
      <c r="AF49" s="177">
        <f>$E49*(1+'Growth rates'!AG48)</f>
        <v>0</v>
      </c>
      <c r="AG49" s="177">
        <f>$E49*(1+'Growth rates'!AH48)</f>
        <v>0</v>
      </c>
      <c r="AH49" s="177">
        <f>$E49*(1+'Growth rates'!AI48)</f>
        <v>0</v>
      </c>
      <c r="AI49" s="177">
        <f>$E49*(1+'Growth rates'!AJ48)</f>
        <v>0</v>
      </c>
      <c r="AJ49" s="177">
        <f>$E49*(1+'Growth rates'!AK48)</f>
        <v>0</v>
      </c>
    </row>
    <row r="50" spans="1:36" x14ac:dyDescent="0.25">
      <c r="A50" s="45" t="s">
        <v>1561</v>
      </c>
      <c r="B50" s="45" t="s">
        <v>599</v>
      </c>
      <c r="C50" s="29" t="s">
        <v>1160</v>
      </c>
      <c r="D50" s="214" t="s">
        <v>72</v>
      </c>
      <c r="E50" s="382">
        <f>'CARB heat data summary'!E116</f>
        <v>0</v>
      </c>
      <c r="F50" s="177">
        <f>$E50*(1+'Growth rates'!G49)</f>
        <v>0</v>
      </c>
      <c r="G50" s="177">
        <f>$E50*(1+'Growth rates'!H49)</f>
        <v>0</v>
      </c>
      <c r="H50" s="177">
        <f>$E50*(1+'Growth rates'!I49)</f>
        <v>0</v>
      </c>
      <c r="I50" s="177">
        <f>$E50*(1+'Growth rates'!J49)</f>
        <v>0</v>
      </c>
      <c r="J50" s="177">
        <f>$E50*(1+'Growth rates'!K49)</f>
        <v>0</v>
      </c>
      <c r="K50" s="177">
        <f>$E50*(1+'Growth rates'!L49)</f>
        <v>0</v>
      </c>
      <c r="L50" s="177">
        <f>$E50*(1+'Growth rates'!M49)</f>
        <v>0</v>
      </c>
      <c r="M50" s="177">
        <f>$E50*(1+'Growth rates'!N49)</f>
        <v>0</v>
      </c>
      <c r="N50" s="177">
        <f>$E50*(1+'Growth rates'!O49)</f>
        <v>0</v>
      </c>
      <c r="O50" s="177">
        <f>$E50*(1+'Growth rates'!P49)</f>
        <v>0</v>
      </c>
      <c r="P50" s="177">
        <f>$E50*(1+'Growth rates'!Q49)</f>
        <v>0</v>
      </c>
      <c r="Q50" s="177">
        <f>$E50*(1+'Growth rates'!R49)</f>
        <v>0</v>
      </c>
      <c r="R50" s="177">
        <f>$E50*(1+'Growth rates'!S49)</f>
        <v>0</v>
      </c>
      <c r="S50" s="177">
        <f>$E50*(1+'Growth rates'!T49)</f>
        <v>0</v>
      </c>
      <c r="T50" s="177">
        <f>$E50*(1+'Growth rates'!U49)</f>
        <v>0</v>
      </c>
      <c r="U50" s="177">
        <f>$E50*(1+'Growth rates'!V49)</f>
        <v>0</v>
      </c>
      <c r="V50" s="177">
        <f>$E50*(1+'Growth rates'!W49)</f>
        <v>0</v>
      </c>
      <c r="W50" s="177">
        <f>$E50*(1+'Growth rates'!X49)</f>
        <v>0</v>
      </c>
      <c r="X50" s="177">
        <f>$E50*(1+'Growth rates'!Y49)</f>
        <v>0</v>
      </c>
      <c r="Y50" s="177">
        <f>$E50*(1+'Growth rates'!Z49)</f>
        <v>0</v>
      </c>
      <c r="Z50" s="177">
        <f>$E50*(1+'Growth rates'!AA49)</f>
        <v>0</v>
      </c>
      <c r="AA50" s="177">
        <f>$E50*(1+'Growth rates'!AB49)</f>
        <v>0</v>
      </c>
      <c r="AB50" s="177">
        <f>$E50*(1+'Growth rates'!AC49)</f>
        <v>0</v>
      </c>
      <c r="AC50" s="177">
        <f>$E50*(1+'Growth rates'!AD49)</f>
        <v>0</v>
      </c>
      <c r="AD50" s="177">
        <f>$E50*(1+'Growth rates'!AE49)</f>
        <v>0</v>
      </c>
      <c r="AE50" s="177">
        <f>$E50*(1+'Growth rates'!AF49)</f>
        <v>0</v>
      </c>
      <c r="AF50" s="177">
        <f>$E50*(1+'Growth rates'!AG49)</f>
        <v>0</v>
      </c>
      <c r="AG50" s="177">
        <f>$E50*(1+'Growth rates'!AH49)</f>
        <v>0</v>
      </c>
      <c r="AH50" s="177">
        <f>$E50*(1+'Growth rates'!AI49)</f>
        <v>0</v>
      </c>
      <c r="AI50" s="177">
        <f>$E50*(1+'Growth rates'!AJ49)</f>
        <v>0</v>
      </c>
      <c r="AJ50" s="177">
        <f>$E50*(1+'Growth rates'!AK49)</f>
        <v>0</v>
      </c>
    </row>
    <row r="51" spans="1:36" x14ac:dyDescent="0.25">
      <c r="A51" s="45" t="s">
        <v>1561</v>
      </c>
      <c r="B51" s="45" t="s">
        <v>599</v>
      </c>
      <c r="C51" s="29" t="s">
        <v>1160</v>
      </c>
      <c r="D51" s="46" t="s">
        <v>73</v>
      </c>
      <c r="E51" s="382">
        <f>'CARB heat data summary'!E117</f>
        <v>397919127500.00012</v>
      </c>
      <c r="F51" s="177">
        <f>$E51*(1+'Growth rates'!G50)</f>
        <v>383135798074.9455</v>
      </c>
      <c r="G51" s="177">
        <f>$E51*(1+'Growth rates'!H50)</f>
        <v>351693508792.16174</v>
      </c>
      <c r="H51" s="177">
        <f>$E51*(1+'Growth rates'!I50)</f>
        <v>344022130687.0238</v>
      </c>
      <c r="I51" s="177">
        <f>$E51*(1+'Growth rates'!J50)</f>
        <v>332646782599.78546</v>
      </c>
      <c r="J51" s="177">
        <f>$E51*(1+'Growth rates'!K50)</f>
        <v>314092999002.32526</v>
      </c>
      <c r="K51" s="177">
        <f>$E51*(1+'Growth rates'!L50)</f>
        <v>296381474959.61133</v>
      </c>
      <c r="L51" s="177">
        <f>$E51*(1+'Growth rates'!M50)</f>
        <v>277666578024.29102</v>
      </c>
      <c r="M51" s="177">
        <f>$E51*(1+'Growth rates'!N50)</f>
        <v>259536281276.16113</v>
      </c>
      <c r="N51" s="177">
        <f>$E51*(1+'Growth rates'!O50)</f>
        <v>240175360614.02594</v>
      </c>
      <c r="O51" s="177">
        <f>$E51*(1+'Growth rates'!P50)</f>
        <v>221868369390.22772</v>
      </c>
      <c r="P51" s="177">
        <f>$E51*(1+'Growth rates'!Q50)</f>
        <v>205241346853.34738</v>
      </c>
      <c r="Q51" s="177">
        <f>$E51*(1+'Growth rates'!R50)</f>
        <v>191315567444.23596</v>
      </c>
      <c r="R51" s="177">
        <f>$E51*(1+'Growth rates'!S50)</f>
        <v>176278394708.60602</v>
      </c>
      <c r="S51" s="177">
        <f>$E51*(1+'Growth rates'!T50)</f>
        <v>162393265120.24689</v>
      </c>
      <c r="T51" s="177">
        <f>$E51*(1+'Growth rates'!U50)</f>
        <v>145736802890.81866</v>
      </c>
      <c r="U51" s="177">
        <f>$E51*(1+'Growth rates'!V50)</f>
        <v>146922119402.15652</v>
      </c>
      <c r="V51" s="177">
        <f>$E51*(1+'Growth rates'!W50)</f>
        <v>142255930015.21915</v>
      </c>
      <c r="W51" s="177">
        <f>$E51*(1+'Growth rates'!X50)</f>
        <v>137271813807.17453</v>
      </c>
      <c r="X51" s="177">
        <f>$E51*(1+'Growth rates'!Y50)</f>
        <v>133276384552.74353</v>
      </c>
      <c r="Y51" s="177">
        <f>$E51*(1+'Growth rates'!Z50)</f>
        <v>129648238253.15599</v>
      </c>
      <c r="Z51" s="177">
        <f>$E51*(1+'Growth rates'!AA50)</f>
        <v>126738791781.22258</v>
      </c>
      <c r="AA51" s="177">
        <f>$E51*(1+'Growth rates'!AB50)</f>
        <v>124270973492.50087</v>
      </c>
      <c r="AB51" s="177">
        <f>$E51*(1+'Growth rates'!AC50)</f>
        <v>121756762398.99263</v>
      </c>
      <c r="AC51" s="177">
        <f>$E51*(1+'Growth rates'!AD50)</f>
        <v>119595829861.07605</v>
      </c>
      <c r="AD51" s="177">
        <f>$E51*(1+'Growth rates'!AE50)</f>
        <v>117689440318.20052</v>
      </c>
      <c r="AE51" s="177">
        <f>$E51*(1+'Growth rates'!AF50)</f>
        <v>430043017382.83655</v>
      </c>
      <c r="AF51" s="177">
        <f>$E51*(1+'Growth rates'!AG50)</f>
        <v>364914234400.68329</v>
      </c>
      <c r="AG51" s="177">
        <f>$E51*(1+'Growth rates'!AH50)</f>
        <v>425661910970.68622</v>
      </c>
      <c r="AH51" s="177">
        <f>$E51*(1+'Growth rates'!AI50)</f>
        <v>486409587540.6665</v>
      </c>
      <c r="AI51" s="177">
        <f>$E51*(1+'Growth rates'!AJ50)</f>
        <v>547157264110.64679</v>
      </c>
      <c r="AJ51" s="177">
        <f>$E51*(1+'Growth rates'!AK50)</f>
        <v>607904940680.64966</v>
      </c>
    </row>
    <row r="52" spans="1:36" x14ac:dyDescent="0.25">
      <c r="A52" s="45" t="s">
        <v>1561</v>
      </c>
      <c r="B52" s="45" t="s">
        <v>599</v>
      </c>
      <c r="C52" s="29" t="s">
        <v>1160</v>
      </c>
      <c r="D52" s="46" t="s">
        <v>74</v>
      </c>
      <c r="E52" s="382">
        <f>'CARB heat data summary'!E118</f>
        <v>0</v>
      </c>
      <c r="F52" s="177">
        <f>$E52*(1+'Growth rates'!G51)</f>
        <v>0</v>
      </c>
      <c r="G52" s="177">
        <f>$E52*(1+'Growth rates'!H51)</f>
        <v>0</v>
      </c>
      <c r="H52" s="177">
        <f>$E52*(1+'Growth rates'!I51)</f>
        <v>0</v>
      </c>
      <c r="I52" s="177">
        <f>$E52*(1+'Growth rates'!J51)</f>
        <v>0</v>
      </c>
      <c r="J52" s="177">
        <f>$E52*(1+'Growth rates'!K51)</f>
        <v>0</v>
      </c>
      <c r="K52" s="177">
        <f>$E52*(1+'Growth rates'!L51)</f>
        <v>0</v>
      </c>
      <c r="L52" s="177">
        <f>$E52*(1+'Growth rates'!M51)</f>
        <v>0</v>
      </c>
      <c r="M52" s="177">
        <f>$E52*(1+'Growth rates'!N51)</f>
        <v>0</v>
      </c>
      <c r="N52" s="177">
        <f>$E52*(1+'Growth rates'!O51)</f>
        <v>0</v>
      </c>
      <c r="O52" s="177">
        <f>$E52*(1+'Growth rates'!P51)</f>
        <v>0</v>
      </c>
      <c r="P52" s="177">
        <f>$E52*(1+'Growth rates'!Q51)</f>
        <v>0</v>
      </c>
      <c r="Q52" s="177">
        <f>$E52*(1+'Growth rates'!R51)</f>
        <v>0</v>
      </c>
      <c r="R52" s="177">
        <f>$E52*(1+'Growth rates'!S51)</f>
        <v>0</v>
      </c>
      <c r="S52" s="177">
        <f>$E52*(1+'Growth rates'!T51)</f>
        <v>0</v>
      </c>
      <c r="T52" s="177">
        <f>$E52*(1+'Growth rates'!U51)</f>
        <v>0</v>
      </c>
      <c r="U52" s="177">
        <f>$E52*(1+'Growth rates'!V51)</f>
        <v>0</v>
      </c>
      <c r="V52" s="177">
        <f>$E52*(1+'Growth rates'!W51)</f>
        <v>0</v>
      </c>
      <c r="W52" s="177">
        <f>$E52*(1+'Growth rates'!X51)</f>
        <v>0</v>
      </c>
      <c r="X52" s="177">
        <f>$E52*(1+'Growth rates'!Y51)</f>
        <v>0</v>
      </c>
      <c r="Y52" s="177">
        <f>$E52*(1+'Growth rates'!Z51)</f>
        <v>0</v>
      </c>
      <c r="Z52" s="177">
        <f>$E52*(1+'Growth rates'!AA51)</f>
        <v>0</v>
      </c>
      <c r="AA52" s="177">
        <f>$E52*(1+'Growth rates'!AB51)</f>
        <v>0</v>
      </c>
      <c r="AB52" s="177">
        <f>$E52*(1+'Growth rates'!AC51)</f>
        <v>0</v>
      </c>
      <c r="AC52" s="177">
        <f>$E52*(1+'Growth rates'!AD51)</f>
        <v>0</v>
      </c>
      <c r="AD52" s="177">
        <f>$E52*(1+'Growth rates'!AE51)</f>
        <v>0</v>
      </c>
      <c r="AE52" s="177">
        <f>$E52*(1+'Growth rates'!AF51)</f>
        <v>0</v>
      </c>
      <c r="AF52" s="177">
        <f>$E52*(1+'Growth rates'!AG51)</f>
        <v>0</v>
      </c>
      <c r="AG52" s="177">
        <f>$E52*(1+'Growth rates'!AH51)</f>
        <v>0</v>
      </c>
      <c r="AH52" s="177">
        <f>$E52*(1+'Growth rates'!AI51)</f>
        <v>0</v>
      </c>
      <c r="AI52" s="177">
        <f>$E52*(1+'Growth rates'!AJ51)</f>
        <v>0</v>
      </c>
      <c r="AJ52" s="177">
        <f>$E52*(1+'Growth rates'!AK51)</f>
        <v>0</v>
      </c>
    </row>
    <row r="53" spans="1:36" x14ac:dyDescent="0.25">
      <c r="A53" s="45" t="s">
        <v>1561</v>
      </c>
      <c r="B53" s="45" t="s">
        <v>599</v>
      </c>
      <c r="C53" s="29" t="s">
        <v>1160</v>
      </c>
      <c r="D53" s="46" t="s">
        <v>75</v>
      </c>
      <c r="E53" s="382">
        <f>'CARB heat data summary'!E119</f>
        <v>0</v>
      </c>
      <c r="F53" s="177">
        <f>$E53*(1+'Growth rates'!G52)</f>
        <v>0</v>
      </c>
      <c r="G53" s="177">
        <f>$E53*(1+'Growth rates'!H52)</f>
        <v>0</v>
      </c>
      <c r="H53" s="177">
        <f>$E53*(1+'Growth rates'!I52)</f>
        <v>0</v>
      </c>
      <c r="I53" s="177">
        <f>$E53*(1+'Growth rates'!J52)</f>
        <v>0</v>
      </c>
      <c r="J53" s="177">
        <f>$E53*(1+'Growth rates'!K52)</f>
        <v>0</v>
      </c>
      <c r="K53" s="177">
        <f>$E53*(1+'Growth rates'!L52)</f>
        <v>0</v>
      </c>
      <c r="L53" s="177">
        <f>$E53*(1+'Growth rates'!M52)</f>
        <v>0</v>
      </c>
      <c r="M53" s="177">
        <f>$E53*(1+'Growth rates'!N52)</f>
        <v>0</v>
      </c>
      <c r="N53" s="177">
        <f>$E53*(1+'Growth rates'!O52)</f>
        <v>0</v>
      </c>
      <c r="O53" s="177">
        <f>$E53*(1+'Growth rates'!P52)</f>
        <v>0</v>
      </c>
      <c r="P53" s="177">
        <f>$E53*(1+'Growth rates'!Q52)</f>
        <v>0</v>
      </c>
      <c r="Q53" s="177">
        <f>$E53*(1+'Growth rates'!R52)</f>
        <v>0</v>
      </c>
      <c r="R53" s="177">
        <f>$E53*(1+'Growth rates'!S52)</f>
        <v>0</v>
      </c>
      <c r="S53" s="177">
        <f>$E53*(1+'Growth rates'!T52)</f>
        <v>0</v>
      </c>
      <c r="T53" s="177">
        <f>$E53*(1+'Growth rates'!U52)</f>
        <v>0</v>
      </c>
      <c r="U53" s="177">
        <f>$E53*(1+'Growth rates'!V52)</f>
        <v>0</v>
      </c>
      <c r="V53" s="177">
        <f>$E53*(1+'Growth rates'!W52)</f>
        <v>0</v>
      </c>
      <c r="W53" s="177">
        <f>$E53*(1+'Growth rates'!X52)</f>
        <v>0</v>
      </c>
      <c r="X53" s="177">
        <f>$E53*(1+'Growth rates'!Y52)</f>
        <v>0</v>
      </c>
      <c r="Y53" s="177">
        <f>$E53*(1+'Growth rates'!Z52)</f>
        <v>0</v>
      </c>
      <c r="Z53" s="177">
        <f>$E53*(1+'Growth rates'!AA52)</f>
        <v>0</v>
      </c>
      <c r="AA53" s="177">
        <f>$E53*(1+'Growth rates'!AB52)</f>
        <v>0</v>
      </c>
      <c r="AB53" s="177">
        <f>$E53*(1+'Growth rates'!AC52)</f>
        <v>0</v>
      </c>
      <c r="AC53" s="177">
        <f>$E53*(1+'Growth rates'!AD52)</f>
        <v>0</v>
      </c>
      <c r="AD53" s="177">
        <f>$E53*(1+'Growth rates'!AE52)</f>
        <v>0</v>
      </c>
      <c r="AE53" s="177">
        <f>$E53*(1+'Growth rates'!AF52)</f>
        <v>0</v>
      </c>
      <c r="AF53" s="177">
        <f>$E53*(1+'Growth rates'!AG52)</f>
        <v>0</v>
      </c>
      <c r="AG53" s="177">
        <f>$E53*(1+'Growth rates'!AH52)</f>
        <v>0</v>
      </c>
      <c r="AH53" s="177">
        <f>$E53*(1+'Growth rates'!AI52)</f>
        <v>0</v>
      </c>
      <c r="AI53" s="177">
        <f>$E53*(1+'Growth rates'!AJ52)</f>
        <v>0</v>
      </c>
      <c r="AJ53" s="177">
        <f>$E53*(1+'Growth rates'!AK52)</f>
        <v>0</v>
      </c>
    </row>
    <row r="54" spans="1:36" x14ac:dyDescent="0.25">
      <c r="A54" s="45" t="s">
        <v>1561</v>
      </c>
      <c r="B54" s="45" t="s">
        <v>599</v>
      </c>
      <c r="C54" s="29" t="s">
        <v>1160</v>
      </c>
      <c r="D54" s="46" t="s">
        <v>76</v>
      </c>
      <c r="E54" s="382">
        <f>'CARB heat data summary'!E120</f>
        <v>0</v>
      </c>
      <c r="F54" s="177">
        <f>$E54*(1+'Growth rates'!G53)</f>
        <v>0</v>
      </c>
      <c r="G54" s="177">
        <f>$E54*(1+'Growth rates'!H53)</f>
        <v>0</v>
      </c>
      <c r="H54" s="177">
        <f>$E54*(1+'Growth rates'!I53)</f>
        <v>0</v>
      </c>
      <c r="I54" s="177">
        <f>$E54*(1+'Growth rates'!J53)</f>
        <v>0</v>
      </c>
      <c r="J54" s="177">
        <f>$E54*(1+'Growth rates'!K53)</f>
        <v>0</v>
      </c>
      <c r="K54" s="177">
        <f>$E54*(1+'Growth rates'!L53)</f>
        <v>0</v>
      </c>
      <c r="L54" s="177">
        <f>$E54*(1+'Growth rates'!M53)</f>
        <v>0</v>
      </c>
      <c r="M54" s="177">
        <f>$E54*(1+'Growth rates'!N53)</f>
        <v>0</v>
      </c>
      <c r="N54" s="177">
        <f>$E54*(1+'Growth rates'!O53)</f>
        <v>0</v>
      </c>
      <c r="O54" s="177">
        <f>$E54*(1+'Growth rates'!P53)</f>
        <v>0</v>
      </c>
      <c r="P54" s="177">
        <f>$E54*(1+'Growth rates'!Q53)</f>
        <v>0</v>
      </c>
      <c r="Q54" s="177">
        <f>$E54*(1+'Growth rates'!R53)</f>
        <v>0</v>
      </c>
      <c r="R54" s="177">
        <f>$E54*(1+'Growth rates'!S53)</f>
        <v>0</v>
      </c>
      <c r="S54" s="177">
        <f>$E54*(1+'Growth rates'!T53)</f>
        <v>0</v>
      </c>
      <c r="T54" s="177">
        <f>$E54*(1+'Growth rates'!U53)</f>
        <v>0</v>
      </c>
      <c r="U54" s="177">
        <f>$E54*(1+'Growth rates'!V53)</f>
        <v>0</v>
      </c>
      <c r="V54" s="177">
        <f>$E54*(1+'Growth rates'!W53)</f>
        <v>0</v>
      </c>
      <c r="W54" s="177">
        <f>$E54*(1+'Growth rates'!X53)</f>
        <v>0</v>
      </c>
      <c r="X54" s="177">
        <f>$E54*(1+'Growth rates'!Y53)</f>
        <v>0</v>
      </c>
      <c r="Y54" s="177">
        <f>$E54*(1+'Growth rates'!Z53)</f>
        <v>0</v>
      </c>
      <c r="Z54" s="177">
        <f>$E54*(1+'Growth rates'!AA53)</f>
        <v>0</v>
      </c>
      <c r="AA54" s="177">
        <f>$E54*(1+'Growth rates'!AB53)</f>
        <v>0</v>
      </c>
      <c r="AB54" s="177">
        <f>$E54*(1+'Growth rates'!AC53)</f>
        <v>0</v>
      </c>
      <c r="AC54" s="177">
        <f>$E54*(1+'Growth rates'!AD53)</f>
        <v>0</v>
      </c>
      <c r="AD54" s="177">
        <f>$E54*(1+'Growth rates'!AE53)</f>
        <v>0</v>
      </c>
      <c r="AE54" s="177">
        <f>$E54*(1+'Growth rates'!AF53)</f>
        <v>0</v>
      </c>
      <c r="AF54" s="177">
        <f>$E54*(1+'Growth rates'!AG53)</f>
        <v>0</v>
      </c>
      <c r="AG54" s="177">
        <f>$E54*(1+'Growth rates'!AH53)</f>
        <v>0</v>
      </c>
      <c r="AH54" s="177">
        <f>$E54*(1+'Growth rates'!AI53)</f>
        <v>0</v>
      </c>
      <c r="AI54" s="177">
        <f>$E54*(1+'Growth rates'!AJ53)</f>
        <v>0</v>
      </c>
      <c r="AJ54" s="177">
        <f>$E54*(1+'Growth rates'!AK53)</f>
        <v>0</v>
      </c>
    </row>
    <row r="55" spans="1:36" x14ac:dyDescent="0.25">
      <c r="E55" s="339"/>
      <c r="F55" s="338"/>
      <c r="G55" s="338"/>
      <c r="H55" s="338"/>
    </row>
    <row r="56" spans="1:36" x14ac:dyDescent="0.25">
      <c r="A56" s="45" t="s">
        <v>1561</v>
      </c>
      <c r="B56" s="45" t="s">
        <v>599</v>
      </c>
      <c r="C56" s="29" t="s">
        <v>1161</v>
      </c>
      <c r="D56" s="46" t="s">
        <v>52</v>
      </c>
      <c r="E56" s="382">
        <f>'CARB heat data summary'!B96</f>
        <v>12773479028480.719</v>
      </c>
      <c r="F56" s="177">
        <f>$E56*(1+'Growth rates'!G55)</f>
        <v>12353617435254.113</v>
      </c>
      <c r="G56" s="177">
        <f>$E56*(1+'Growth rates'!H55)</f>
        <v>11933755842027.393</v>
      </c>
      <c r="H56" s="177">
        <f>$E56*(1+'Growth rates'!I55)</f>
        <v>11513894248800.73</v>
      </c>
      <c r="I56" s="177">
        <f>$E56*(1+'Growth rates'!J55)</f>
        <v>11094032655574.029</v>
      </c>
      <c r="J56" s="177">
        <f>$E56*(1+'Growth rates'!K55)</f>
        <v>10674171062347.332</v>
      </c>
      <c r="K56" s="177">
        <f>$E56*(1+'Growth rates'!L55)</f>
        <v>10254309469120.637</v>
      </c>
      <c r="L56" s="177">
        <f>$E56*(1+'Growth rates'!M55)</f>
        <v>9834447875893.9473</v>
      </c>
      <c r="M56" s="177">
        <f>$E56*(1+'Growth rates'!N55)</f>
        <v>9414586282667.25</v>
      </c>
      <c r="N56" s="177">
        <f>$E56*(1+'Growth rates'!O55)</f>
        <v>8994724689440.5391</v>
      </c>
      <c r="O56" s="177">
        <f>$E56*(1+'Growth rates'!P55)</f>
        <v>8574863096213.8516</v>
      </c>
      <c r="P56" s="177">
        <f>$E56*(1+'Growth rates'!Q55)</f>
        <v>8155001502987.1553</v>
      </c>
      <c r="Q56" s="177">
        <f>$E56*(1+'Growth rates'!R55)</f>
        <v>7735139909760.4561</v>
      </c>
      <c r="R56" s="177">
        <f>$E56*(1+'Growth rates'!S55)</f>
        <v>7315278316533.7578</v>
      </c>
      <c r="S56" s="177">
        <f>$E56*(1+'Growth rates'!T55)</f>
        <v>6895416723307.0586</v>
      </c>
      <c r="T56" s="177">
        <f>$E56*(1+'Growth rates'!U55)</f>
        <v>6475555130080.3721</v>
      </c>
      <c r="U56" s="177">
        <f>$E56*(1+'Growth rates'!V55)</f>
        <v>6055693536853.6738</v>
      </c>
      <c r="V56" s="177">
        <f>$E56*(1+'Growth rates'!W55)</f>
        <v>5635831943626.9756</v>
      </c>
      <c r="W56" s="177">
        <f>$E56*(1+'Growth rates'!X55)</f>
        <v>5215970350400.2773</v>
      </c>
      <c r="X56" s="177">
        <f>$E56*(1+'Growth rates'!Y55)</f>
        <v>4796108757173.5791</v>
      </c>
      <c r="Y56" s="177">
        <f>$E56*(1+'Growth rates'!Z55)</f>
        <v>4376247163946.8804</v>
      </c>
      <c r="Z56" s="177">
        <f>$E56*(1+'Growth rates'!AA55)</f>
        <v>3956385570720.1816</v>
      </c>
      <c r="AA56" s="177">
        <f>$E56*(1+'Growth rates'!AB55)</f>
        <v>3536523977493.4834</v>
      </c>
      <c r="AB56" s="177">
        <f>$E56*(1+'Growth rates'!AC55)</f>
        <v>3116662384266.7847</v>
      </c>
      <c r="AC56" s="177">
        <f>$E56*(1+'Growth rates'!AD55)</f>
        <v>2696800791040.0977</v>
      </c>
      <c r="AD56" s="177">
        <f>$E56*(1+'Growth rates'!AE55)</f>
        <v>2279432087181.3081</v>
      </c>
      <c r="AE56" s="177">
        <f>$E56*(1+'Growth rates'!AF55)</f>
        <v>1886949418897.0574</v>
      </c>
      <c r="AF56" s="177">
        <f>$E56*(1+'Growth rates'!AG55)</f>
        <v>1462359907492.3115</v>
      </c>
      <c r="AG56" s="177">
        <f>$E56*(1+'Growth rates'!AH55)</f>
        <v>1048721966064.4355</v>
      </c>
      <c r="AH56" s="177">
        <f>$E56*(1+'Growth rates'!AI55)</f>
        <v>635084024636.55957</v>
      </c>
      <c r="AI56" s="177">
        <f>$E56*(1+'Growth rates'!AJ55)</f>
        <v>221446083208.68356</v>
      </c>
      <c r="AJ56" s="177">
        <f>$E56*(1+'Growth rates'!AK55)</f>
        <v>-192191858219.19241</v>
      </c>
    </row>
    <row r="57" spans="1:36" x14ac:dyDescent="0.25">
      <c r="A57" s="45" t="s">
        <v>1561</v>
      </c>
      <c r="B57" s="45" t="s">
        <v>599</v>
      </c>
      <c r="C57" s="29" t="s">
        <v>1161</v>
      </c>
      <c r="D57" s="46" t="s">
        <v>53</v>
      </c>
      <c r="E57" s="382">
        <f>'CARB heat data summary'!B97</f>
        <v>33400000.000000007</v>
      </c>
      <c r="F57" s="177">
        <f>$E57*(1+'Growth rates'!G56)</f>
        <v>29815697.847747061</v>
      </c>
      <c r="G57" s="177">
        <f>$E57*(1+'Growth rates'!H56)</f>
        <v>29765685.647522122</v>
      </c>
      <c r="H57" s="177">
        <f>$E57*(1+'Growth rates'!I56)</f>
        <v>30247469.709816646</v>
      </c>
      <c r="I57" s="177">
        <f>$E57*(1+'Growth rates'!J56)</f>
        <v>30888796.146404468</v>
      </c>
      <c r="J57" s="177">
        <f>$E57*(1+'Growth rates'!K56)</f>
        <v>31514959.374163501</v>
      </c>
      <c r="K57" s="177">
        <f>$E57*(1+'Growth rates'!L56)</f>
        <v>32058507.41164656</v>
      </c>
      <c r="L57" s="177">
        <f>$E57*(1+'Growth rates'!M56)</f>
        <v>32354871.241453703</v>
      </c>
      <c r="M57" s="177">
        <f>$E57*(1+'Growth rates'!N56)</f>
        <v>32504044.676559832</v>
      </c>
      <c r="N57" s="177">
        <f>$E57*(1+'Growth rates'!O56)</f>
        <v>32538475.133491807</v>
      </c>
      <c r="O57" s="177">
        <f>$E57*(1+'Growth rates'!P56)</f>
        <v>32569521.294391077</v>
      </c>
      <c r="P57" s="177">
        <f>$E57*(1+'Growth rates'!Q56)</f>
        <v>32656288.189125452</v>
      </c>
      <c r="Q57" s="177">
        <f>$E57*(1+'Growth rates'!R56)</f>
        <v>32777315.237445481</v>
      </c>
      <c r="R57" s="177">
        <f>$E57*(1+'Growth rates'!S56)</f>
        <v>32813390.827307306</v>
      </c>
      <c r="S57" s="177">
        <f>$E57*(1+'Growth rates'!T56)</f>
        <v>32894578.645973068</v>
      </c>
      <c r="T57" s="177">
        <f>$E57*(1+'Growth rates'!U56)</f>
        <v>33072146.039574929</v>
      </c>
      <c r="U57" s="177">
        <f>$E57*(1+'Growth rates'!V56)</f>
        <v>33319743.916535079</v>
      </c>
      <c r="V57" s="177">
        <f>$E57*(1+'Growth rates'!W56)</f>
        <v>33496676.008914847</v>
      </c>
      <c r="W57" s="177">
        <f>$E57*(1+'Growth rates'!X56)</f>
        <v>33692991.220819131</v>
      </c>
      <c r="X57" s="177">
        <f>$E57*(1+'Growth rates'!Y56)</f>
        <v>33964946.301839821</v>
      </c>
      <c r="Y57" s="177">
        <f>$E57*(1+'Growth rates'!Z56)</f>
        <v>34182929.613269903</v>
      </c>
      <c r="Z57" s="177">
        <f>$E57*(1+'Growth rates'!AA56)</f>
        <v>34337821.905562319</v>
      </c>
      <c r="AA57" s="177">
        <f>$E57*(1+'Growth rates'!AB56)</f>
        <v>34595212.198965244</v>
      </c>
      <c r="AB57" s="177">
        <f>$E57*(1+'Growth rates'!AC56)</f>
        <v>35023288.61697109</v>
      </c>
      <c r="AC57" s="177">
        <f>$E57*(1+'Growth rates'!AD56)</f>
        <v>35464871.377320886</v>
      </c>
      <c r="AD57" s="177">
        <f>$E57*(1+'Growth rates'!AE56)</f>
        <v>35789860.379636616</v>
      </c>
      <c r="AE57" s="177">
        <f>$E57*(1+'Growth rates'!AF56)</f>
        <v>36096371.820142627</v>
      </c>
      <c r="AF57" s="177">
        <f>$E57*(1+'Growth rates'!AG56)</f>
        <v>36524588.180113435</v>
      </c>
      <c r="AG57" s="177">
        <f>$E57*(1+'Growth rates'!AH56)</f>
        <v>36901477.280615389</v>
      </c>
      <c r="AH57" s="177">
        <f>$E57*(1+'Growth rates'!AI56)</f>
        <v>37278366.381117463</v>
      </c>
      <c r="AI57" s="177">
        <f>$E57*(1+'Growth rates'!AJ56)</f>
        <v>37655255.481619537</v>
      </c>
      <c r="AJ57" s="177">
        <f>$E57*(1+'Growth rates'!AK56)</f>
        <v>38032144.582121491</v>
      </c>
    </row>
    <row r="58" spans="1:36" x14ac:dyDescent="0.25">
      <c r="A58" s="45" t="s">
        <v>1561</v>
      </c>
      <c r="B58" s="45" t="s">
        <v>599</v>
      </c>
      <c r="C58" s="29" t="s">
        <v>1161</v>
      </c>
      <c r="D58" s="46" t="s">
        <v>54</v>
      </c>
      <c r="E58" s="382">
        <f>'CARB heat data summary'!B98</f>
        <v>274387298000636.03</v>
      </c>
      <c r="F58" s="177">
        <f>$E58*(1+'Growth rates'!G57)</f>
        <v>238241990463810.5</v>
      </c>
      <c r="G58" s="177">
        <f>$E58*(1+'Growth rates'!H57)</f>
        <v>218341156509549.19</v>
      </c>
      <c r="H58" s="177">
        <f>$E58*(1+'Growth rates'!I57)</f>
        <v>227820007456700.5</v>
      </c>
      <c r="I58" s="177">
        <f>$E58*(1+'Growth rates'!J57)</f>
        <v>238366483294334.19</v>
      </c>
      <c r="J58" s="177">
        <f>$E58*(1+'Growth rates'!K57)</f>
        <v>243575777349360.31</v>
      </c>
      <c r="K58" s="177">
        <f>$E58*(1+'Growth rates'!L57)</f>
        <v>251796576721469.75</v>
      </c>
      <c r="L58" s="177">
        <f>$E58*(1+'Growth rates'!M57)</f>
        <v>254009551838838.53</v>
      </c>
      <c r="M58" s="177">
        <f>$E58*(1+'Growth rates'!N57)</f>
        <v>254004726131545.56</v>
      </c>
      <c r="N58" s="177">
        <f>$E58*(1+'Growth rates'!O57)</f>
        <v>256427374134898.78</v>
      </c>
      <c r="O58" s="177">
        <f>$E58*(1+'Growth rates'!P57)</f>
        <v>254071536424001.84</v>
      </c>
      <c r="P58" s="177">
        <f>$E58*(1+'Growth rates'!Q57)</f>
        <v>250616968217813.88</v>
      </c>
      <c r="Q58" s="177">
        <f>$E58*(1+'Growth rates'!R57)</f>
        <v>250328530731822.5</v>
      </c>
      <c r="R58" s="177">
        <f>$E58*(1+'Growth rates'!S57)</f>
        <v>248439361208636.81</v>
      </c>
      <c r="S58" s="177">
        <f>$E58*(1+'Growth rates'!T57)</f>
        <v>250620139695529.38</v>
      </c>
      <c r="T58" s="177">
        <f>$E58*(1+'Growth rates'!U57)</f>
        <v>252993832303383.5</v>
      </c>
      <c r="U58" s="177">
        <f>$E58*(1+'Growth rates'!V57)</f>
        <v>252313199787384.41</v>
      </c>
      <c r="V58" s="177">
        <f>$E58*(1+'Growth rates'!W57)</f>
        <v>250756158331056.97</v>
      </c>
      <c r="W58" s="177">
        <f>$E58*(1+'Growth rates'!X57)</f>
        <v>251838086531992.75</v>
      </c>
      <c r="X58" s="177">
        <f>$E58*(1+'Growth rates'!Y57)</f>
        <v>253555039879396.59</v>
      </c>
      <c r="Y58" s="177">
        <f>$E58*(1+'Growth rates'!Z57)</f>
        <v>254481848995926.34</v>
      </c>
      <c r="Z58" s="177">
        <f>$E58*(1+'Growth rates'!AA57)</f>
        <v>252350061563959.13</v>
      </c>
      <c r="AA58" s="177">
        <f>$E58*(1+'Growth rates'!AB57)</f>
        <v>249584830478665.78</v>
      </c>
      <c r="AB58" s="177">
        <f>$E58*(1+'Growth rates'!AC57)</f>
        <v>248238704378497.06</v>
      </c>
      <c r="AC58" s="177">
        <f>$E58*(1+'Growth rates'!AD57)</f>
        <v>248341845022110.09</v>
      </c>
      <c r="AD58" s="177">
        <f>$E58*(1+'Growth rates'!AE57)</f>
        <v>249700406261142</v>
      </c>
      <c r="AE58" s="177">
        <f>$E58*(1+'Growth rates'!AF57)</f>
        <v>250653603534010.97</v>
      </c>
      <c r="AF58" s="177">
        <f>$E58*(1+'Growth rates'!AG57)</f>
        <v>250383652332885.75</v>
      </c>
      <c r="AG58" s="177">
        <f>$E58*(1+'Growth rates'!AH57)</f>
        <v>250743577132219.38</v>
      </c>
      <c r="AH58" s="177">
        <f>$E58*(1+'Growth rates'!AI57)</f>
        <v>251103501931552.88</v>
      </c>
      <c r="AI58" s="177">
        <f>$E58*(1+'Growth rates'!AJ57)</f>
        <v>251463426730886.34</v>
      </c>
      <c r="AJ58" s="177">
        <f>$E58*(1+'Growth rates'!AK57)</f>
        <v>251823351530219.97</v>
      </c>
    </row>
    <row r="59" spans="1:36" x14ac:dyDescent="0.25">
      <c r="A59" s="45" t="s">
        <v>1561</v>
      </c>
      <c r="B59" s="45" t="s">
        <v>599</v>
      </c>
      <c r="C59" s="29" t="s">
        <v>1161</v>
      </c>
      <c r="D59" s="46" t="s">
        <v>55</v>
      </c>
      <c r="E59" s="382">
        <f>'CARB heat data summary'!B99</f>
        <v>7065482629508.418</v>
      </c>
      <c r="F59" s="177">
        <f>$E59*(1+'Growth rates'!G58)</f>
        <v>6307254348201.4473</v>
      </c>
      <c r="G59" s="177">
        <f>$E59*(1+'Growth rates'!H58)</f>
        <v>6296674697544.1777</v>
      </c>
      <c r="H59" s="177">
        <f>$E59*(1+'Growth rates'!I58)</f>
        <v>6398591970697.3496</v>
      </c>
      <c r="I59" s="177">
        <f>$E59*(1+'Growth rates'!J58)</f>
        <v>6534259060444.5293</v>
      </c>
      <c r="J59" s="177">
        <f>$E59*(1+'Growth rates'!K58)</f>
        <v>6666718503826.8154</v>
      </c>
      <c r="K59" s="177">
        <f>$E59*(1+'Growth rates'!L58)</f>
        <v>6781701414519.6289</v>
      </c>
      <c r="L59" s="177">
        <f>$E59*(1+'Growth rates'!M58)</f>
        <v>6844394632828.5195</v>
      </c>
      <c r="M59" s="177">
        <f>$E59*(1+'Growth rates'!N58)</f>
        <v>6875950989550.8682</v>
      </c>
      <c r="N59" s="177">
        <f>$E59*(1+'Growth rates'!O58)</f>
        <v>6883234456478.3809</v>
      </c>
      <c r="O59" s="177">
        <f>$E59*(1+'Growth rates'!P58)</f>
        <v>6889802004698.3418</v>
      </c>
      <c r="P59" s="177">
        <f>$E59*(1+'Growth rates'!Q58)</f>
        <v>6908156794745.1113</v>
      </c>
      <c r="Q59" s="177">
        <f>$E59*(1+'Growth rates'!R58)</f>
        <v>6933759025511.7539</v>
      </c>
      <c r="R59" s="177">
        <f>$E59*(1+'Growth rates'!S58)</f>
        <v>6941390506156.0049</v>
      </c>
      <c r="S59" s="177">
        <f>$E59*(1+'Growth rates'!T58)</f>
        <v>6958565090662.3115</v>
      </c>
      <c r="T59" s="177">
        <f>$E59*(1+'Growth rates'!U58)</f>
        <v>6996127945005.4561</v>
      </c>
      <c r="U59" s="177">
        <f>$E59*(1+'Growth rates'!V58)</f>
        <v>7048505145567.2852</v>
      </c>
      <c r="V59" s="177">
        <f>$E59*(1+'Growth rates'!W58)</f>
        <v>7085933607402.9688</v>
      </c>
      <c r="W59" s="177">
        <f>$E59*(1+'Growth rates'!X58)</f>
        <v>7127462401403.5068</v>
      </c>
      <c r="X59" s="177">
        <f>$E59*(1+'Growth rates'!Y58)</f>
        <v>7184992158917.2266</v>
      </c>
      <c r="Y59" s="177">
        <f>$E59*(1+'Growth rates'!Z58)</f>
        <v>7231104652942.1357</v>
      </c>
      <c r="Z59" s="177">
        <f>$E59*(1+'Growth rates'!AA58)</f>
        <v>7263870784697.7285</v>
      </c>
      <c r="AA59" s="177">
        <f>$E59*(1+'Growth rates'!AB58)</f>
        <v>7318319486704.9873</v>
      </c>
      <c r="AB59" s="177">
        <f>$E59*(1+'Growth rates'!AC58)</f>
        <v>7408875369804.4639</v>
      </c>
      <c r="AC59" s="177">
        <f>$E59*(1+'Growth rates'!AD58)</f>
        <v>7502288403419.4902</v>
      </c>
      <c r="AD59" s="177">
        <f>$E59*(1+'Growth rates'!AE58)</f>
        <v>7571037030684.251</v>
      </c>
      <c r="AE59" s="177">
        <f>$E59*(1+'Growth rates'!AF58)</f>
        <v>7635876888727.3896</v>
      </c>
      <c r="AF59" s="177">
        <f>$E59*(1+'Growth rates'!AG58)</f>
        <v>7726462375345.5059</v>
      </c>
      <c r="AG59" s="177">
        <f>$E59*(1+'Growth rates'!AH58)</f>
        <v>7806190021837.9492</v>
      </c>
      <c r="AH59" s="177">
        <f>$E59*(1+'Growth rates'!AI58)</f>
        <v>7885917668330.418</v>
      </c>
      <c r="AI59" s="177">
        <f>$E59*(1+'Growth rates'!AJ58)</f>
        <v>7965645314822.8867</v>
      </c>
      <c r="AJ59" s="177">
        <f>$E59*(1+'Growth rates'!AK58)</f>
        <v>8045372961315.3301</v>
      </c>
    </row>
    <row r="60" spans="1:36" x14ac:dyDescent="0.25">
      <c r="A60" s="45" t="s">
        <v>1561</v>
      </c>
      <c r="B60" s="45" t="s">
        <v>599</v>
      </c>
      <c r="C60" s="29" t="s">
        <v>1161</v>
      </c>
      <c r="D60" s="46" t="s">
        <v>56</v>
      </c>
      <c r="E60" s="382">
        <f>'CARB heat data summary'!B100</f>
        <v>67242472605391.289</v>
      </c>
      <c r="F60" s="177">
        <f>$E60*(1+'Growth rates'!G59)</f>
        <v>60026384602926.813</v>
      </c>
      <c r="G60" s="177">
        <f>$E60*(1+'Growth rates'!H59)</f>
        <v>59925697656712.414</v>
      </c>
      <c r="H60" s="177">
        <f>$E60*(1+'Growth rates'!I59)</f>
        <v>60895648303734.969</v>
      </c>
      <c r="I60" s="177">
        <f>$E60*(1+'Growth rates'!J59)</f>
        <v>62186797266111.313</v>
      </c>
      <c r="J60" s="177">
        <f>$E60*(1+'Growth rates'!K59)</f>
        <v>63447418933449.344</v>
      </c>
      <c r="K60" s="177">
        <f>$E60*(1+'Growth rates'!L59)</f>
        <v>64541715760400.508</v>
      </c>
      <c r="L60" s="177">
        <f>$E60*(1+'Growth rates'!M59)</f>
        <v>65138369554024.328</v>
      </c>
      <c r="M60" s="177">
        <f>$E60*(1+'Growth rates'!N59)</f>
        <v>65438692626586.484</v>
      </c>
      <c r="N60" s="177">
        <f>$E60*(1+'Growth rates'!O59)</f>
        <v>65508009664222.398</v>
      </c>
      <c r="O60" s="177">
        <f>$E60*(1+'Growth rates'!P59)</f>
        <v>65570513275712.57</v>
      </c>
      <c r="P60" s="177">
        <f>$E60*(1+'Growth rates'!Q59)</f>
        <v>65745196525479.961</v>
      </c>
      <c r="Q60" s="177">
        <f>$E60*(1+'Growth rates'!R59)</f>
        <v>65988853950065.922</v>
      </c>
      <c r="R60" s="177">
        <f>$E60*(1+'Growth rates'!S59)</f>
        <v>66061483047760.742</v>
      </c>
      <c r="S60" s="177">
        <f>$E60*(1+'Growth rates'!T59)</f>
        <v>66224934235560.867</v>
      </c>
      <c r="T60" s="177">
        <f>$E60*(1+'Growth rates'!U59)</f>
        <v>66582421379269.961</v>
      </c>
      <c r="U60" s="177">
        <f>$E60*(1+'Growth rates'!V59)</f>
        <v>67080897231325.227</v>
      </c>
      <c r="V60" s="177">
        <f>$E60*(1+'Growth rates'!W59)</f>
        <v>67437105356321.07</v>
      </c>
      <c r="W60" s="177">
        <f>$E60*(1+'Growth rates'!X59)</f>
        <v>67832336501784.992</v>
      </c>
      <c r="X60" s="177">
        <f>$E60*(1+'Growth rates'!Y59)</f>
        <v>68379849438474.547</v>
      </c>
      <c r="Y60" s="177">
        <f>$E60*(1+'Growth rates'!Z59)</f>
        <v>68818703835099.383</v>
      </c>
      <c r="Z60" s="177">
        <f>$E60*(1+'Growth rates'!AA59)</f>
        <v>69130540383640.078</v>
      </c>
      <c r="AA60" s="177">
        <f>$E60*(1+'Growth rates'!AB59)</f>
        <v>69648730795407.734</v>
      </c>
      <c r="AB60" s="177">
        <f>$E60*(1+'Growth rates'!AC59)</f>
        <v>70510554652017.688</v>
      </c>
      <c r="AC60" s="177">
        <f>$E60*(1+'Growth rates'!AD59)</f>
        <v>71399570121054.641</v>
      </c>
      <c r="AD60" s="177">
        <f>$E60*(1+'Growth rates'!AE59)</f>
        <v>72053853476901</v>
      </c>
      <c r="AE60" s="177">
        <f>$E60*(1+'Growth rates'!AF59)</f>
        <v>72670936924250.234</v>
      </c>
      <c r="AF60" s="177">
        <f>$E60*(1+'Growth rates'!AG59)</f>
        <v>73533042518696.875</v>
      </c>
      <c r="AG60" s="177">
        <f>$E60*(1+'Growth rates'!AH59)</f>
        <v>74291813626953.563</v>
      </c>
      <c r="AH60" s="177">
        <f>$E60*(1+'Growth rates'!AI59)</f>
        <v>75050584735210.484</v>
      </c>
      <c r="AI60" s="177">
        <f>$E60*(1+'Growth rates'!AJ59)</f>
        <v>75809355843467.406</v>
      </c>
      <c r="AJ60" s="177">
        <f>$E60*(1+'Growth rates'!AK59)</f>
        <v>76568126951724.078</v>
      </c>
    </row>
    <row r="61" spans="1:36" x14ac:dyDescent="0.25">
      <c r="A61" s="45" t="s">
        <v>1561</v>
      </c>
      <c r="B61" s="45" t="s">
        <v>599</v>
      </c>
      <c r="C61" s="29" t="s">
        <v>1161</v>
      </c>
      <c r="D61" s="46" t="s">
        <v>57</v>
      </c>
      <c r="E61" s="382">
        <f>'CARB heat data summary'!B101</f>
        <v>3498542500000</v>
      </c>
      <c r="F61" s="177">
        <f>$E61*(1+'Growth rates'!G60)</f>
        <v>3123098385853.3413</v>
      </c>
      <c r="G61" s="177">
        <f>$E61*(1+'Growth rates'!H60)</f>
        <v>3117859768847.1899</v>
      </c>
      <c r="H61" s="177">
        <f>$E61*(1+'Growth rates'!I60)</f>
        <v>3168325098720.2446</v>
      </c>
      <c r="I61" s="177">
        <f>$E61*(1+'Growth rates'!J60)</f>
        <v>3235501978803.3599</v>
      </c>
      <c r="J61" s="177">
        <f>$E61*(1+'Growth rates'!K60)</f>
        <v>3301090561565.4009</v>
      </c>
      <c r="K61" s="177">
        <f>$E61*(1+'Growth rates'!L60)</f>
        <v>3358025469048.2173</v>
      </c>
      <c r="L61" s="177">
        <f>$E61*(1+'Growth rates'!M60)</f>
        <v>3389068626354.8955</v>
      </c>
      <c r="M61" s="177">
        <f>$E61*(1+'Growth rates'!N60)</f>
        <v>3404694063558.1826</v>
      </c>
      <c r="N61" s="177">
        <f>$E61*(1+'Growth rates'!O60)</f>
        <v>3408300543105.2168</v>
      </c>
      <c r="O61" s="177">
        <f>$E61*(1+'Growth rates'!P60)</f>
        <v>3411552528535.3945</v>
      </c>
      <c r="P61" s="177">
        <f>$E61*(1+'Growth rates'!Q60)</f>
        <v>3420641081494.1138</v>
      </c>
      <c r="Q61" s="177">
        <f>$E61*(1+'Growth rates'!R60)</f>
        <v>3433318275272.4727</v>
      </c>
      <c r="R61" s="177">
        <f>$E61*(1+'Growth rates'!S60)</f>
        <v>3437097077198.9443</v>
      </c>
      <c r="S61" s="177">
        <f>$E61*(1+'Growth rates'!T60)</f>
        <v>3445601239896.084</v>
      </c>
      <c r="T61" s="177">
        <f>$E61*(1+'Growth rates'!U60)</f>
        <v>3464200852864.0581</v>
      </c>
      <c r="U61" s="177">
        <f>$E61*(1+'Growth rates'!V60)</f>
        <v>3490135933566.2993</v>
      </c>
      <c r="V61" s="177">
        <f>$E61*(1+'Growth rates'!W60)</f>
        <v>3508669000776.0161</v>
      </c>
      <c r="W61" s="177">
        <f>$E61*(1+'Growth rates'!X60)</f>
        <v>3529232387370.1372</v>
      </c>
      <c r="X61" s="177">
        <f>$E61*(1+'Growth rates'!Y60)</f>
        <v>3557718806802.5273</v>
      </c>
      <c r="Y61" s="177">
        <f>$E61*(1+'Growth rates'!Z60)</f>
        <v>3580551857081.8345</v>
      </c>
      <c r="Z61" s="177">
        <f>$E61*(1+'Growth rates'!AA60)</f>
        <v>3596776326168.8843</v>
      </c>
      <c r="AA61" s="177">
        <f>$E61*(1+'Growth rates'!AB60)</f>
        <v>3623737130975.9976</v>
      </c>
      <c r="AB61" s="177">
        <f>$E61*(1+'Growth rates'!AC60)</f>
        <v>3668576757971.2441</v>
      </c>
      <c r="AC61" s="177">
        <f>$E61*(1+'Growth rates'!AD60)</f>
        <v>3714831130856.0068</v>
      </c>
      <c r="AD61" s="177">
        <f>$E61*(1+'Growth rates'!AE60)</f>
        <v>3748872682851.042</v>
      </c>
      <c r="AE61" s="177">
        <f>$E61*(1+'Growth rates'!AF60)</f>
        <v>3780978769717.7036</v>
      </c>
      <c r="AF61" s="177">
        <f>$E61*(1+'Growth rates'!AG60)</f>
        <v>3825833055183.3677</v>
      </c>
      <c r="AG61" s="177">
        <f>$E61*(1+'Growth rates'!AH60)</f>
        <v>3865310975419.6807</v>
      </c>
      <c r="AH61" s="177">
        <f>$E61*(1+'Growth rates'!AI60)</f>
        <v>3904788895656.0063</v>
      </c>
      <c r="AI61" s="177">
        <f>$E61*(1+'Growth rates'!AJ60)</f>
        <v>3944266815892.332</v>
      </c>
      <c r="AJ61" s="177">
        <f>$E61*(1+'Growth rates'!AK60)</f>
        <v>3983744736128.645</v>
      </c>
    </row>
    <row r="62" spans="1:36" x14ac:dyDescent="0.25">
      <c r="A62" s="45" t="s">
        <v>1561</v>
      </c>
      <c r="B62" s="45" t="s">
        <v>599</v>
      </c>
      <c r="C62" s="29" t="s">
        <v>1161</v>
      </c>
      <c r="D62" s="46" t="s">
        <v>58</v>
      </c>
      <c r="E62" s="382">
        <f>'CARB heat data summary'!B102</f>
        <v>9908648843586.8789</v>
      </c>
      <c r="F62" s="177">
        <f>$E62*(1+'Growth rates'!G61)</f>
        <v>8845307784425.5879</v>
      </c>
      <c r="G62" s="177">
        <f>$E62*(1+'Growth rates'!H61)</f>
        <v>8830470858379.957</v>
      </c>
      <c r="H62" s="177">
        <f>$E62*(1+'Growth rates'!I61)</f>
        <v>8973399873101.9102</v>
      </c>
      <c r="I62" s="177">
        <f>$E62*(1+'Growth rates'!J61)</f>
        <v>9163659707061.7188</v>
      </c>
      <c r="J62" s="177">
        <f>$E62*(1+'Growth rates'!K61)</f>
        <v>9349421130493.7891</v>
      </c>
      <c r="K62" s="177">
        <f>$E62*(1+'Growth rates'!L61)</f>
        <v>9510673424896.1973</v>
      </c>
      <c r="L62" s="177">
        <f>$E62*(1+'Growth rates'!M61)</f>
        <v>9598594536258.459</v>
      </c>
      <c r="M62" s="177">
        <f>$E62*(1+'Growth rates'!N61)</f>
        <v>9642849242403.9141</v>
      </c>
      <c r="N62" s="177">
        <f>$E62*(1+'Growth rates'!O61)</f>
        <v>9653063592920.7773</v>
      </c>
      <c r="O62" s="177">
        <f>$E62*(1+'Growth rates'!P61)</f>
        <v>9662273937420.5488</v>
      </c>
      <c r="P62" s="177">
        <f>$E62*(1+'Growth rates'!Q61)</f>
        <v>9688014736557.416</v>
      </c>
      <c r="Q62" s="177">
        <f>$E62*(1+'Growth rates'!R61)</f>
        <v>9723919362975.9492</v>
      </c>
      <c r="R62" s="177">
        <f>$E62*(1+'Growth rates'!S61)</f>
        <v>9734621768717.4473</v>
      </c>
      <c r="S62" s="177">
        <f>$E62*(1+'Growth rates'!T61)</f>
        <v>9758707444931.0957</v>
      </c>
      <c r="T62" s="177">
        <f>$E62*(1+'Growth rates'!U61)</f>
        <v>9811385676945.2227</v>
      </c>
      <c r="U62" s="177">
        <f>$E62*(1+'Growth rates'!V61)</f>
        <v>9884839581652.2813</v>
      </c>
      <c r="V62" s="177">
        <f>$E62*(1+'Growth rates'!W61)</f>
        <v>9937329341309.5313</v>
      </c>
      <c r="W62" s="177">
        <f>$E62*(1+'Growth rates'!X61)</f>
        <v>9995569416082.4023</v>
      </c>
      <c r="X62" s="177">
        <f>$E62*(1+'Growth rates'!Y61)</f>
        <v>10076249278329.805</v>
      </c>
      <c r="Y62" s="177">
        <f>$E62*(1+'Growth rates'!Z61)</f>
        <v>10140917544399.354</v>
      </c>
      <c r="Z62" s="177">
        <f>$E62*(1+'Growth rates'!AA61)</f>
        <v>10186868841791.682</v>
      </c>
      <c r="AA62" s="177">
        <f>$E62*(1+'Growth rates'!AB61)</f>
        <v>10263227824817.951</v>
      </c>
      <c r="AB62" s="177">
        <f>$E62*(1+'Growth rates'!AC61)</f>
        <v>10390223600394.012</v>
      </c>
      <c r="AC62" s="177">
        <f>$E62*(1+'Growth rates'!AD61)</f>
        <v>10521226250324.789</v>
      </c>
      <c r="AD62" s="177">
        <f>$E62*(1+'Growth rates'!AE61)</f>
        <v>10617639480922.818</v>
      </c>
      <c r="AE62" s="177">
        <f>$E62*(1+'Growth rates'!AF61)</f>
        <v>10708571044710.723</v>
      </c>
      <c r="AF62" s="177">
        <f>$E62*(1+'Growth rates'!AG61)</f>
        <v>10835608336328.381</v>
      </c>
      <c r="AG62" s="177">
        <f>$E62*(1+'Growth rates'!AH61)</f>
        <v>10947418568359.793</v>
      </c>
      <c r="AH62" s="177">
        <f>$E62*(1+'Growth rates'!AI61)</f>
        <v>11059228800391.24</v>
      </c>
      <c r="AI62" s="177">
        <f>$E62*(1+'Growth rates'!AJ61)</f>
        <v>11171039032422.689</v>
      </c>
      <c r="AJ62" s="177">
        <f>$E62*(1+'Growth rates'!AK61)</f>
        <v>11282849264454.102</v>
      </c>
    </row>
    <row r="63" spans="1:36" x14ac:dyDescent="0.25">
      <c r="A63" s="45" t="s">
        <v>1561</v>
      </c>
      <c r="B63" s="45" t="s">
        <v>599</v>
      </c>
      <c r="C63" s="29" t="s">
        <v>1161</v>
      </c>
      <c r="D63" s="46" t="s">
        <v>59</v>
      </c>
      <c r="E63" s="382">
        <f>'CARB heat data summary'!B103</f>
        <v>15551284833811.254</v>
      </c>
      <c r="F63" s="177">
        <f>$E63*(1+'Growth rates'!G62)</f>
        <v>13882407477519.988</v>
      </c>
      <c r="G63" s="177">
        <f>$E63*(1+'Growth rates'!H62)</f>
        <v>13859121430488.143</v>
      </c>
      <c r="H63" s="177">
        <f>$E63*(1+'Growth rates'!I62)</f>
        <v>14083443621540.023</v>
      </c>
      <c r="I63" s="177">
        <f>$E63*(1+'Growth rates'!J62)</f>
        <v>14382049911564.885</v>
      </c>
      <c r="J63" s="177">
        <f>$E63*(1+'Growth rates'!K62)</f>
        <v>14673596100407.381</v>
      </c>
      <c r="K63" s="177">
        <f>$E63*(1+'Growth rates'!L62)</f>
        <v>14926676051058.824</v>
      </c>
      <c r="L63" s="177">
        <f>$E63*(1+'Growth rates'!M62)</f>
        <v>15064665222668.705</v>
      </c>
      <c r="M63" s="177">
        <f>$E63*(1+'Growth rates'!N62)</f>
        <v>15134121467548.15</v>
      </c>
      <c r="N63" s="177">
        <f>$E63*(1+'Growth rates'!O62)</f>
        <v>15150152540683.104</v>
      </c>
      <c r="O63" s="177">
        <f>$E63*(1+'Growth rates'!P62)</f>
        <v>15164607860777.141</v>
      </c>
      <c r="P63" s="177">
        <f>$E63*(1+'Growth rates'!Q62)</f>
        <v>15205007162997.488</v>
      </c>
      <c r="Q63" s="177">
        <f>$E63*(1+'Growth rates'!R62)</f>
        <v>15261358243866.357</v>
      </c>
      <c r="R63" s="177">
        <f>$E63*(1+'Growth rates'!S62)</f>
        <v>15278155302952.854</v>
      </c>
      <c r="S63" s="177">
        <f>$E63*(1+'Growth rates'!T62)</f>
        <v>15315956946459.055</v>
      </c>
      <c r="T63" s="177">
        <f>$E63*(1+'Growth rates'!U62)</f>
        <v>15398633626551.867</v>
      </c>
      <c r="U63" s="177">
        <f>$E63*(1+'Growth rates'!V62)</f>
        <v>15513917013044.512</v>
      </c>
      <c r="V63" s="177">
        <f>$E63*(1+'Growth rates'!W62)</f>
        <v>15596297892231.336</v>
      </c>
      <c r="W63" s="177">
        <f>$E63*(1+'Growth rates'!X62)</f>
        <v>15687703693953.895</v>
      </c>
      <c r="X63" s="177">
        <f>$E63*(1+'Growth rates'!Y62)</f>
        <v>15814327973204.045</v>
      </c>
      <c r="Y63" s="177">
        <f>$E63*(1+'Growth rates'!Z62)</f>
        <v>15915822600900.648</v>
      </c>
      <c r="Z63" s="177">
        <f>$E63*(1+'Growth rates'!AA62)</f>
        <v>15987941587607.275</v>
      </c>
      <c r="AA63" s="177">
        <f>$E63*(1+'Growth rates'!AB62)</f>
        <v>16107784394977.549</v>
      </c>
      <c r="AB63" s="177">
        <f>$E63*(1+'Growth rates'!AC62)</f>
        <v>16307099913152.596</v>
      </c>
      <c r="AC63" s="177">
        <f>$E63*(1+'Growth rates'!AD62)</f>
        <v>16512704083329.252</v>
      </c>
      <c r="AD63" s="177">
        <f>$E63*(1+'Growth rates'!AE62)</f>
        <v>16664021345091.768</v>
      </c>
      <c r="AE63" s="177">
        <f>$E63*(1+'Growth rates'!AF62)</f>
        <v>16806735318628.617</v>
      </c>
      <c r="AF63" s="177">
        <f>$E63*(1+'Growth rates'!AG62)</f>
        <v>17006115994808.375</v>
      </c>
      <c r="AG63" s="177">
        <f>$E63*(1+'Growth rates'!AH62)</f>
        <v>17181598322732.471</v>
      </c>
      <c r="AH63" s="177">
        <f>$E63*(1+'Growth rates'!AI62)</f>
        <v>17357080650656.623</v>
      </c>
      <c r="AI63" s="177">
        <f>$E63*(1+'Growth rates'!AJ62)</f>
        <v>17532562978580.773</v>
      </c>
      <c r="AJ63" s="177">
        <f>$E63*(1+'Growth rates'!AK62)</f>
        <v>17708045306504.871</v>
      </c>
    </row>
    <row r="64" spans="1:36" x14ac:dyDescent="0.25">
      <c r="A64" s="45" t="s">
        <v>1561</v>
      </c>
      <c r="B64" s="45" t="s">
        <v>599</v>
      </c>
      <c r="C64" s="29" t="s">
        <v>1161</v>
      </c>
      <c r="D64" s="46" t="s">
        <v>60</v>
      </c>
      <c r="E64" s="382">
        <f>'CARB heat data summary'!B104</f>
        <v>124494932916266.91</v>
      </c>
      <c r="F64" s="177">
        <f>$E64*(1+'Growth rates'!G63)</f>
        <v>116101256447069.33</v>
      </c>
      <c r="G64" s="177">
        <f>$E64*(1+'Growth rates'!H63)</f>
        <v>124114188354658.06</v>
      </c>
      <c r="H64" s="177">
        <f>$E64*(1+'Growth rates'!I63)</f>
        <v>116129293380998.64</v>
      </c>
      <c r="I64" s="177">
        <f>$E64*(1+'Growth rates'!J63)</f>
        <v>118349382097636.22</v>
      </c>
      <c r="J64" s="177">
        <f>$E64*(1+'Growth rates'!K63)</f>
        <v>117305798542033.55</v>
      </c>
      <c r="K64" s="177">
        <f>$E64*(1+'Growth rates'!L63)</f>
        <v>116104874764370.58</v>
      </c>
      <c r="L64" s="177">
        <f>$E64*(1+'Growth rates'!M63)</f>
        <v>113528942982243.34</v>
      </c>
      <c r="M64" s="177">
        <f>$E64*(1+'Growth rates'!N63)</f>
        <v>112807664939604.31</v>
      </c>
      <c r="N64" s="177">
        <f>$E64*(1+'Growth rates'!O63)</f>
        <v>108268422465305.39</v>
      </c>
      <c r="O64" s="177">
        <f>$E64*(1+'Growth rates'!P63)</f>
        <v>105843644555296.52</v>
      </c>
      <c r="P64" s="177">
        <f>$E64*(1+'Growth rates'!Q63)</f>
        <v>103464919411752.33</v>
      </c>
      <c r="Q64" s="177">
        <f>$E64*(1+'Growth rates'!R63)</f>
        <v>101698646523391.08</v>
      </c>
      <c r="R64" s="177">
        <f>$E64*(1+'Growth rates'!S63)</f>
        <v>98997447357929.031</v>
      </c>
      <c r="S64" s="177">
        <f>$E64*(1+'Growth rates'!T63)</f>
        <v>98398239931327.594</v>
      </c>
      <c r="T64" s="177">
        <f>$E64*(1+'Growth rates'!U63)</f>
        <v>95245136347605.984</v>
      </c>
      <c r="U64" s="177">
        <f>$E64*(1+'Growth rates'!V63)</f>
        <v>93380016737997.641</v>
      </c>
      <c r="V64" s="177">
        <f>$E64*(1+'Growth rates'!W63)</f>
        <v>93704993001442.359</v>
      </c>
      <c r="W64" s="177">
        <f>$E64*(1+'Growth rates'!X63)</f>
        <v>91158383140353.047</v>
      </c>
      <c r="X64" s="177">
        <f>$E64*(1+'Growth rates'!Y63)</f>
        <v>89959328227753.844</v>
      </c>
      <c r="Y64" s="177">
        <f>$E64*(1+'Growth rates'!Z63)</f>
        <v>89707653203732.531</v>
      </c>
      <c r="Z64" s="177">
        <f>$E64*(1+'Growth rates'!AA63)</f>
        <v>89407356916230.266</v>
      </c>
      <c r="AA64" s="177">
        <f>$E64*(1+'Growth rates'!AB63)</f>
        <v>88135624176100.047</v>
      </c>
      <c r="AB64" s="177">
        <f>$E64*(1+'Growth rates'!AC63)</f>
        <v>87541603799300.563</v>
      </c>
      <c r="AC64" s="177">
        <f>$E64*(1+'Growth rates'!AD63)</f>
        <v>87135490163949.078</v>
      </c>
      <c r="AD64" s="177">
        <f>$E64*(1+'Growth rates'!AE63)</f>
        <v>86852677993545.016</v>
      </c>
      <c r="AE64" s="177">
        <f>$E64*(1+'Growth rates'!AF63)</f>
        <v>86210801779214.125</v>
      </c>
      <c r="AF64" s="177">
        <f>$E64*(1+'Growth rates'!AG63)</f>
        <v>85813668402563.5</v>
      </c>
      <c r="AG64" s="177">
        <f>$E64*(1+'Growth rates'!AH63)</f>
        <v>85359811342610.75</v>
      </c>
      <c r="AH64" s="177">
        <f>$E64*(1+'Growth rates'!AI63)</f>
        <v>84905954282658.016</v>
      </c>
      <c r="AI64" s="177">
        <f>$E64*(1+'Growth rates'!AJ63)</f>
        <v>84452097222705.281</v>
      </c>
      <c r="AJ64" s="177">
        <f>$E64*(1+'Growth rates'!AK63)</f>
        <v>83998240162752.531</v>
      </c>
    </row>
    <row r="65" spans="1:36" x14ac:dyDescent="0.25">
      <c r="A65" s="45" t="s">
        <v>1561</v>
      </c>
      <c r="B65" s="45" t="s">
        <v>599</v>
      </c>
      <c r="C65" s="29" t="s">
        <v>1161</v>
      </c>
      <c r="D65" s="46" t="s">
        <v>61</v>
      </c>
      <c r="E65" s="382">
        <f>'CARB heat data summary'!B105</f>
        <v>155393171346249.91</v>
      </c>
      <c r="F65" s="177">
        <f>$E65*(1+'Growth rates'!G64)</f>
        <v>138717240852184.81</v>
      </c>
      <c r="G65" s="177">
        <f>$E65*(1+'Growth rates'!H64)</f>
        <v>138484559582754.95</v>
      </c>
      <c r="H65" s="177">
        <f>$E65*(1+'Growth rates'!I64)</f>
        <v>140726055191857.5</v>
      </c>
      <c r="I65" s="177">
        <f>$E65*(1+'Growth rates'!J64)</f>
        <v>143709820127473.41</v>
      </c>
      <c r="J65" s="177">
        <f>$E65*(1+'Growth rates'!K64)</f>
        <v>146623038383218.34</v>
      </c>
      <c r="K65" s="177">
        <f>$E65*(1+'Growth rates'!L64)</f>
        <v>149151890279132.19</v>
      </c>
      <c r="L65" s="177">
        <f>$E65*(1+'Growth rates'!M64)</f>
        <v>150530720081109.81</v>
      </c>
      <c r="M65" s="177">
        <f>$E65*(1+'Growth rates'!N64)</f>
        <v>151224748020084.53</v>
      </c>
      <c r="N65" s="177">
        <f>$E65*(1+'Growth rates'!O64)</f>
        <v>151384935382167.16</v>
      </c>
      <c r="O65" s="177">
        <f>$E65*(1+'Growth rates'!P64)</f>
        <v>151529377340258.88</v>
      </c>
      <c r="P65" s="177">
        <f>$E65*(1+'Growth rates'!Q64)</f>
        <v>151933059464230.16</v>
      </c>
      <c r="Q65" s="177">
        <f>$E65*(1+'Growth rates'!R64)</f>
        <v>152496136615641.09</v>
      </c>
      <c r="R65" s="177">
        <f>$E65*(1+'Growth rates'!S64)</f>
        <v>152663977942491.84</v>
      </c>
      <c r="S65" s="177">
        <f>$E65*(1+'Growth rates'!T64)</f>
        <v>153041703469951.66</v>
      </c>
      <c r="T65" s="177">
        <f>$E65*(1+'Growth rates'!U64)</f>
        <v>153867834021433.09</v>
      </c>
      <c r="U65" s="177">
        <f>$E65*(1+'Growth rates'!V64)</f>
        <v>155019780707643.78</v>
      </c>
      <c r="V65" s="177">
        <f>$E65*(1+'Growth rates'!W64)</f>
        <v>155842955526440.78</v>
      </c>
      <c r="W65" s="177">
        <f>$E65*(1+'Growth rates'!X64)</f>
        <v>156756310118096.97</v>
      </c>
      <c r="X65" s="177">
        <f>$E65*(1+'Growth rates'!Y64)</f>
        <v>158021578456526.09</v>
      </c>
      <c r="Y65" s="177">
        <f>$E65*(1+'Growth rates'!Z64)</f>
        <v>159035743668013.41</v>
      </c>
      <c r="Z65" s="177">
        <f>$E65*(1+'Growth rates'!AA64)</f>
        <v>159756378533774.19</v>
      </c>
      <c r="AA65" s="177">
        <f>$E65*(1+'Growth rates'!AB64)</f>
        <v>160953884341128.13</v>
      </c>
      <c r="AB65" s="177">
        <f>$E65*(1+'Growth rates'!AC64)</f>
        <v>162945505663657.22</v>
      </c>
      <c r="AC65" s="177">
        <f>$E65*(1+'Growth rates'!AD64)</f>
        <v>164999965111040.03</v>
      </c>
      <c r="AD65" s="177">
        <f>$E65*(1+'Growth rates'!AE64)</f>
        <v>166511973246444.06</v>
      </c>
      <c r="AE65" s="177">
        <f>$E65*(1+'Growth rates'!AF64)</f>
        <v>167938014707346.34</v>
      </c>
      <c r="AF65" s="177">
        <f>$E65*(1+'Growth rates'!AG64)</f>
        <v>169930287108490.41</v>
      </c>
      <c r="AG65" s="177">
        <f>$E65*(1+'Growth rates'!AH64)</f>
        <v>171683759940012.41</v>
      </c>
      <c r="AH65" s="177">
        <f>$E65*(1+'Growth rates'!AI64)</f>
        <v>173437232771534.94</v>
      </c>
      <c r="AI65" s="177">
        <f>$E65*(1+'Growth rates'!AJ64)</f>
        <v>175190705603057.47</v>
      </c>
      <c r="AJ65" s="177">
        <f>$E65*(1+'Growth rates'!AK64)</f>
        <v>176944178434579.44</v>
      </c>
    </row>
    <row r="66" spans="1:36" x14ac:dyDescent="0.25">
      <c r="A66" s="45" t="s">
        <v>1561</v>
      </c>
      <c r="B66" s="45" t="s">
        <v>599</v>
      </c>
      <c r="C66" s="29" t="s">
        <v>1161</v>
      </c>
      <c r="D66" s="46" t="s">
        <v>62</v>
      </c>
      <c r="E66" s="382">
        <f>'CARB heat data summary'!B106</f>
        <v>1835684400000</v>
      </c>
      <c r="F66" s="177">
        <f>$E66*(1+'Growth rates'!G65)</f>
        <v>1638688964497.6899</v>
      </c>
      <c r="G66" s="177">
        <f>$E66*(1+'Growth rates'!H65)</f>
        <v>1635940263426.9534</v>
      </c>
      <c r="H66" s="177">
        <f>$E66*(1+'Growth rates'!I65)</f>
        <v>1662419409753.98</v>
      </c>
      <c r="I66" s="177">
        <f>$E66*(1+'Growth rates'!J65)</f>
        <v>1697667102417.209</v>
      </c>
      <c r="J66" s="177">
        <f>$E66*(1+'Growth rates'!K65)</f>
        <v>1732081415861.8469</v>
      </c>
      <c r="K66" s="177">
        <f>$E66*(1+'Growth rates'!L65)</f>
        <v>1761955147989.3401</v>
      </c>
      <c r="L66" s="177">
        <f>$E66*(1+'Growth rates'!M65)</f>
        <v>1778243485088.1792</v>
      </c>
      <c r="M66" s="177">
        <f>$E66*(1+'Growth rates'!N65)</f>
        <v>1786442148193.5303</v>
      </c>
      <c r="N66" s="177">
        <f>$E66*(1+'Growth rates'!O65)</f>
        <v>1788334467135.8926</v>
      </c>
      <c r="O66" s="177">
        <f>$E66*(1+'Growth rates'!P65)</f>
        <v>1790040783101.2424</v>
      </c>
      <c r="P66" s="177">
        <f>$E66*(1+'Growth rates'!Q65)</f>
        <v>1794809544631.1924</v>
      </c>
      <c r="Q66" s="177">
        <f>$E66*(1+'Growth rates'!R65)</f>
        <v>1801461265127.5735</v>
      </c>
      <c r="R66" s="177">
        <f>$E66*(1+'Growth rates'!S65)</f>
        <v>1803444001580.5718</v>
      </c>
      <c r="S66" s="177">
        <f>$E66*(1+'Growth rates'!T65)</f>
        <v>1807906133682.2117</v>
      </c>
      <c r="T66" s="177">
        <f>$E66*(1+'Growth rates'!U65)</f>
        <v>1817665346088.906</v>
      </c>
      <c r="U66" s="177">
        <f>$E66*(1+'Growth rates'!V65)</f>
        <v>1831273476634.0818</v>
      </c>
      <c r="V66" s="177">
        <f>$E66*(1+'Growth rates'!W65)</f>
        <v>1840997772497.5818</v>
      </c>
      <c r="W66" s="177">
        <f>$E66*(1+'Growth rates'!X65)</f>
        <v>1851787376448.9404</v>
      </c>
      <c r="X66" s="177">
        <f>$E66*(1+'Growth rates'!Y65)</f>
        <v>1866734193806.1389</v>
      </c>
      <c r="Y66" s="177">
        <f>$E66*(1+'Growth rates'!Z65)</f>
        <v>1878714689741.8435</v>
      </c>
      <c r="Z66" s="177">
        <f>$E66*(1+'Growth rates'!AA65)</f>
        <v>1887227664731.1079</v>
      </c>
      <c r="AA66" s="177">
        <f>$E66*(1+'Growth rates'!AB65)</f>
        <v>1901373992464.9753</v>
      </c>
      <c r="AB66" s="177">
        <f>$E66*(1+'Growth rates'!AC65)</f>
        <v>1924901333858.4248</v>
      </c>
      <c r="AC66" s="177">
        <f>$E66*(1+'Growth rates'!AD65)</f>
        <v>1949170992076.4807</v>
      </c>
      <c r="AD66" s="177">
        <f>$E66*(1+'Growth rates'!AE65)</f>
        <v>1967032586140.0298</v>
      </c>
      <c r="AE66" s="177">
        <f>$E66*(1+'Growth rates'!AF65)</f>
        <v>1983878642120.8206</v>
      </c>
      <c r="AF66" s="177">
        <f>$E66*(1+'Growth rates'!AG65)</f>
        <v>2007413674810.1379</v>
      </c>
      <c r="AG66" s="177">
        <f>$E66*(1+'Growth rates'!AH65)</f>
        <v>2028127729969.4634</v>
      </c>
      <c r="AH66" s="177">
        <f>$E66*(1+'Growth rates'!AI65)</f>
        <v>2048841785128.7954</v>
      </c>
      <c r="AI66" s="177">
        <f>$E66*(1+'Growth rates'!AJ65)</f>
        <v>2069555840288.1272</v>
      </c>
      <c r="AJ66" s="177">
        <f>$E66*(1+'Growth rates'!AK65)</f>
        <v>2090269895447.4526</v>
      </c>
    </row>
    <row r="67" spans="1:36" x14ac:dyDescent="0.25">
      <c r="A67" s="45" t="s">
        <v>1561</v>
      </c>
      <c r="B67" s="45" t="s">
        <v>599</v>
      </c>
      <c r="C67" s="29" t="s">
        <v>1161</v>
      </c>
      <c r="D67" s="46" t="s">
        <v>63</v>
      </c>
      <c r="E67" s="382">
        <f>'CARB heat data summary'!B107</f>
        <v>15339913381767.002</v>
      </c>
      <c r="F67" s="177">
        <f>$E67*(1+'Growth rates'!G66)</f>
        <v>13693719233574.152</v>
      </c>
      <c r="G67" s="177">
        <f>$E67*(1+'Growth rates'!H66)</f>
        <v>13670749688080.674</v>
      </c>
      <c r="H67" s="177">
        <f>$E67*(1+'Growth rates'!I66)</f>
        <v>13892022915155.938</v>
      </c>
      <c r="I67" s="177">
        <f>$E67*(1+'Growth rates'!J66)</f>
        <v>14186570579428.227</v>
      </c>
      <c r="J67" s="177">
        <f>$E67*(1+'Growth rates'!K66)</f>
        <v>14474154102681.855</v>
      </c>
      <c r="K67" s="177">
        <f>$E67*(1+'Growth rates'!L66)</f>
        <v>14723794216868.07</v>
      </c>
      <c r="L67" s="177">
        <f>$E67*(1+'Growth rates'!M66)</f>
        <v>14859907853955.805</v>
      </c>
      <c r="M67" s="177">
        <f>$E67*(1+'Growth rates'!N66)</f>
        <v>14928420056751.871</v>
      </c>
      <c r="N67" s="177">
        <f>$E67*(1+'Growth rates'!O66)</f>
        <v>14944233237201.906</v>
      </c>
      <c r="O67" s="177">
        <f>$E67*(1+'Growth rates'!P66)</f>
        <v>14958492082083.08</v>
      </c>
      <c r="P67" s="177">
        <f>$E67*(1+'Growth rates'!Q66)</f>
        <v>14998342281173.805</v>
      </c>
      <c r="Q67" s="177">
        <f>$E67*(1+'Growth rates'!R66)</f>
        <v>15053927443990.578</v>
      </c>
      <c r="R67" s="177">
        <f>$E67*(1+'Growth rates'!S66)</f>
        <v>15070496199190.473</v>
      </c>
      <c r="S67" s="177">
        <f>$E67*(1+'Growth rates'!T66)</f>
        <v>15107784046675.127</v>
      </c>
      <c r="T67" s="177">
        <f>$E67*(1+'Growth rates'!U66)</f>
        <v>15189336993899.037</v>
      </c>
      <c r="U67" s="177">
        <f>$E67*(1+'Growth rates'!V66)</f>
        <v>15303053460548.084</v>
      </c>
      <c r="V67" s="177">
        <f>$E67*(1+'Growth rates'!W66)</f>
        <v>15384314627361.27</v>
      </c>
      <c r="W67" s="177">
        <f>$E67*(1+'Growth rates'!X66)</f>
        <v>15474478050898.244</v>
      </c>
      <c r="X67" s="177">
        <f>$E67*(1+'Growth rates'!Y66)</f>
        <v>15599381266065.574</v>
      </c>
      <c r="Y67" s="177">
        <f>$E67*(1+'Growth rates'!Z66)</f>
        <v>15699496389299.352</v>
      </c>
      <c r="Z67" s="177">
        <f>$E67*(1+'Growth rates'!AA66)</f>
        <v>15770635142211.598</v>
      </c>
      <c r="AA67" s="177">
        <f>$E67*(1+'Growth rates'!AB66)</f>
        <v>15888849058562.15</v>
      </c>
      <c r="AB67" s="177">
        <f>$E67*(1+'Growth rates'!AC66)</f>
        <v>16085455500867.145</v>
      </c>
      <c r="AC67" s="177">
        <f>$E67*(1+'Growth rates'!AD66)</f>
        <v>16288265120467.367</v>
      </c>
      <c r="AD67" s="177">
        <f>$E67*(1+'Growth rates'!AE66)</f>
        <v>16437525693687.432</v>
      </c>
      <c r="AE67" s="177">
        <f>$E67*(1+'Growth rates'!AF66)</f>
        <v>16578299913683.922</v>
      </c>
      <c r="AF67" s="177">
        <f>$E67*(1+'Growth rates'!AG66)</f>
        <v>16774970628372.779</v>
      </c>
      <c r="AG67" s="177">
        <f>$E67*(1+'Growth rates'!AH66)</f>
        <v>16948067818679.129</v>
      </c>
      <c r="AH67" s="177">
        <f>$E67*(1+'Growth rates'!AI66)</f>
        <v>17121165008985.531</v>
      </c>
      <c r="AI67" s="177">
        <f>$E67*(1+'Growth rates'!AJ66)</f>
        <v>17294262199291.936</v>
      </c>
      <c r="AJ67" s="177">
        <f>$E67*(1+'Growth rates'!AK66)</f>
        <v>17467359389598.283</v>
      </c>
    </row>
    <row r="68" spans="1:36" x14ac:dyDescent="0.25">
      <c r="A68" s="45" t="s">
        <v>1561</v>
      </c>
      <c r="B68" s="45" t="s">
        <v>599</v>
      </c>
      <c r="C68" s="29" t="s">
        <v>1161</v>
      </c>
      <c r="D68" s="46" t="s">
        <v>64</v>
      </c>
      <c r="E68" s="382">
        <f>'CARB heat data summary'!B108</f>
        <v>5218541953652.0664</v>
      </c>
      <c r="F68" s="177">
        <f>$E68*(1+'Growth rates'!G67)</f>
        <v>4658517068738.9707</v>
      </c>
      <c r="G68" s="177">
        <f>$E68*(1+'Growth rates'!H67)</f>
        <v>4556690942302.4561</v>
      </c>
      <c r="H68" s="177">
        <f>$E68*(1+'Growth rates'!I67)</f>
        <v>4454864815865.9404</v>
      </c>
      <c r="I68" s="177">
        <f>$E68*(1+'Growth rates'!J67)</f>
        <v>4353038689429.4248</v>
      </c>
      <c r="J68" s="177">
        <f>$E68*(1+'Growth rates'!K67)</f>
        <v>4251212562992.9097</v>
      </c>
      <c r="K68" s="177">
        <f>$E68*(1+'Growth rates'!L67)</f>
        <v>4149386436556.394</v>
      </c>
      <c r="L68" s="177">
        <f>$E68*(1+'Growth rates'!M67)</f>
        <v>4047560310119.8789</v>
      </c>
      <c r="M68" s="177">
        <f>$E68*(1+'Growth rates'!N67)</f>
        <v>3945734183683.3633</v>
      </c>
      <c r="N68" s="177">
        <f>$E68*(1+'Growth rates'!O67)</f>
        <v>3843908057246.8481</v>
      </c>
      <c r="O68" s="177">
        <f>$E68*(1+'Growth rates'!P67)</f>
        <v>3742081930810.3325</v>
      </c>
      <c r="P68" s="177">
        <f>$E68*(1+'Growth rates'!Q67)</f>
        <v>3640255804373.8174</v>
      </c>
      <c r="Q68" s="177">
        <f>$E68*(1+'Growth rates'!R67)</f>
        <v>3538429677937.3018</v>
      </c>
      <c r="R68" s="177">
        <f>$E68*(1+'Growth rates'!S67)</f>
        <v>3436603551500.7866</v>
      </c>
      <c r="S68" s="177">
        <f>$E68*(1+'Growth rates'!T67)</f>
        <v>3334777425064.271</v>
      </c>
      <c r="T68" s="177">
        <f>$E68*(1+'Growth rates'!U67)</f>
        <v>3232951298627.7559</v>
      </c>
      <c r="U68" s="177">
        <f>$E68*(1+'Growth rates'!V67)</f>
        <v>3131125172191.2402</v>
      </c>
      <c r="V68" s="177">
        <f>$E68*(1+'Growth rates'!W67)</f>
        <v>3131125172191.2402</v>
      </c>
      <c r="W68" s="177">
        <f>$E68*(1+'Growth rates'!X67)</f>
        <v>3131125172191.2402</v>
      </c>
      <c r="X68" s="177">
        <f>$E68*(1+'Growth rates'!Y67)</f>
        <v>3131125172191.2402</v>
      </c>
      <c r="Y68" s="177">
        <f>$E68*(1+'Growth rates'!Z67)</f>
        <v>3131125172191.2402</v>
      </c>
      <c r="Z68" s="177">
        <f>$E68*(1+'Growth rates'!AA67)</f>
        <v>3131125172191.2402</v>
      </c>
      <c r="AA68" s="177">
        <f>$E68*(1+'Growth rates'!AB67)</f>
        <v>3131125172191.2402</v>
      </c>
      <c r="AB68" s="177">
        <f>$E68*(1+'Growth rates'!AC67)</f>
        <v>3131125172191.2402</v>
      </c>
      <c r="AC68" s="177">
        <f>$E68*(1+'Growth rates'!AD67)</f>
        <v>3131125172191.2402</v>
      </c>
      <c r="AD68" s="177">
        <f>$E68*(1+'Growth rates'!AE67)</f>
        <v>3131125172191.2402</v>
      </c>
      <c r="AE68" s="177">
        <f>$E68*(1+'Growth rates'!AF67)</f>
        <v>3131125172191.2402</v>
      </c>
      <c r="AF68" s="177">
        <f>$E68*(1+'Growth rates'!AG67)</f>
        <v>3131125172191.2402</v>
      </c>
      <c r="AG68" s="177">
        <f>$E68*(1+'Growth rates'!AH67)</f>
        <v>3131125172191.2402</v>
      </c>
      <c r="AH68" s="177">
        <f>$E68*(1+'Growth rates'!AI67)</f>
        <v>3131125172191.2402</v>
      </c>
      <c r="AI68" s="177">
        <f>$E68*(1+'Growth rates'!AJ67)</f>
        <v>3131125172191.2402</v>
      </c>
      <c r="AJ68" s="177">
        <f>$E68*(1+'Growth rates'!AK67)</f>
        <v>3131125172191.2402</v>
      </c>
    </row>
    <row r="69" spans="1:36" x14ac:dyDescent="0.25">
      <c r="A69" s="45" t="s">
        <v>1561</v>
      </c>
      <c r="B69" s="45" t="s">
        <v>599</v>
      </c>
      <c r="C69" s="29" t="s">
        <v>1161</v>
      </c>
      <c r="D69" s="361" t="s">
        <v>65</v>
      </c>
      <c r="E69" s="382">
        <f>'CARB heat data summary'!B109</f>
        <v>8351389100000</v>
      </c>
      <c r="F69" s="177">
        <f>$E69*(1+'Growth rates'!G68)</f>
        <v>7455164491454.1387</v>
      </c>
      <c r="G69" s="177">
        <f>$E69*(1+'Growth rates'!H68)</f>
        <v>7442659361399.4805</v>
      </c>
      <c r="H69" s="177">
        <f>$E69*(1+'Growth rates'!I68)</f>
        <v>7563125414285.7139</v>
      </c>
      <c r="I69" s="177">
        <f>$E69*(1+'Growth rates'!J68)</f>
        <v>7723483696083.958</v>
      </c>
      <c r="J69" s="177">
        <f>$E69*(1+'Growth rates'!K68)</f>
        <v>7880050545039.875</v>
      </c>
      <c r="K69" s="177">
        <f>$E69*(1+'Growth rates'!L68)</f>
        <v>8015960160475.875</v>
      </c>
      <c r="L69" s="177">
        <f>$E69*(1+'Growth rates'!M68)</f>
        <v>8090063443646.1035</v>
      </c>
      <c r="M69" s="177">
        <f>$E69*(1+'Growth rates'!N68)</f>
        <v>8127363006519.0039</v>
      </c>
      <c r="N69" s="177">
        <f>$E69*(1+'Growth rates'!O68)</f>
        <v>8135972052708.5166</v>
      </c>
      <c r="O69" s="177">
        <f>$E69*(1+'Growth rates'!P68)</f>
        <v>8143734884137.5889</v>
      </c>
      <c r="P69" s="177">
        <f>$E69*(1+'Growth rates'!Q68)</f>
        <v>8165430216440.7471</v>
      </c>
      <c r="Q69" s="177">
        <f>$E69*(1+'Growth rates'!R68)</f>
        <v>8195692012013.9531</v>
      </c>
      <c r="R69" s="177">
        <f>$E69*(1+'Growth rates'!S68)</f>
        <v>8204712409856.7109</v>
      </c>
      <c r="S69" s="177">
        <f>$E69*(1+'Growth rates'!T68)</f>
        <v>8225012741109.9453</v>
      </c>
      <c r="T69" s="177">
        <f>$E69*(1+'Growth rates'!U68)</f>
        <v>8269411974506.4121</v>
      </c>
      <c r="U69" s="177">
        <f>$E69*(1+'Growth rates'!V68)</f>
        <v>8331321741297.6738</v>
      </c>
      <c r="V69" s="177">
        <f>$E69*(1+'Growth rates'!W68)</f>
        <v>8375562122966.5537</v>
      </c>
      <c r="W69" s="177">
        <f>$E69*(1+'Growth rates'!X68)</f>
        <v>8424649090657.0205</v>
      </c>
      <c r="X69" s="177">
        <f>$E69*(1+'Growth rates'!Y68)</f>
        <v>8492649171475.1592</v>
      </c>
      <c r="Y69" s="177">
        <f>$E69*(1+'Growth rates'!Z68)</f>
        <v>8547154065219.4424</v>
      </c>
      <c r="Z69" s="177">
        <f>$E69*(1+'Growth rates'!AA68)</f>
        <v>8585883580235.1592</v>
      </c>
      <c r="AA69" s="177">
        <f>$E69*(1+'Growth rates'!AB68)</f>
        <v>8650241858401.9541</v>
      </c>
      <c r="AB69" s="177">
        <f>$E69*(1+'Growth rates'!AC68)</f>
        <v>8757278766524.7422</v>
      </c>
      <c r="AC69" s="177">
        <f>$E69*(1+'Growth rates'!AD68)</f>
        <v>8867692821959.8672</v>
      </c>
      <c r="AD69" s="177">
        <f>$E69*(1+'Growth rates'!AE68)</f>
        <v>8948953588773.0254</v>
      </c>
      <c r="AE69" s="177">
        <f>$E69*(1+'Growth rates'!AF68)</f>
        <v>9025594196655.2754</v>
      </c>
      <c r="AF69" s="177">
        <f>$E69*(1+'Growth rates'!AG68)</f>
        <v>9132666096089.4648</v>
      </c>
      <c r="AG69" s="177">
        <f>$E69*(1+'Growth rates'!AH68)</f>
        <v>9226904045964.9375</v>
      </c>
      <c r="AH69" s="177">
        <f>$E69*(1+'Growth rates'!AI68)</f>
        <v>9321141995840.4414</v>
      </c>
      <c r="AI69" s="177">
        <f>$E69*(1+'Growth rates'!AJ68)</f>
        <v>9415379945715.9453</v>
      </c>
      <c r="AJ69" s="177">
        <f>$E69*(1+'Growth rates'!AK68)</f>
        <v>9509617895591.418</v>
      </c>
    </row>
    <row r="70" spans="1:36" x14ac:dyDescent="0.25">
      <c r="A70" s="45" t="s">
        <v>1561</v>
      </c>
      <c r="B70" s="45" t="s">
        <v>599</v>
      </c>
      <c r="C70" s="29" t="s">
        <v>1161</v>
      </c>
      <c r="D70" s="46" t="s">
        <v>66</v>
      </c>
      <c r="E70" s="382">
        <f>'CARB heat data summary'!B110</f>
        <v>0</v>
      </c>
      <c r="F70" s="177">
        <f>$E70*(1+'Growth rates'!G69)</f>
        <v>0</v>
      </c>
      <c r="G70" s="177">
        <f>$E70*(1+'Growth rates'!H69)</f>
        <v>0</v>
      </c>
      <c r="H70" s="177">
        <f>$E70*(1+'Growth rates'!I69)</f>
        <v>0</v>
      </c>
      <c r="I70" s="177">
        <f>$E70*(1+'Growth rates'!J69)</f>
        <v>0</v>
      </c>
      <c r="J70" s="177">
        <f>$E70*(1+'Growth rates'!K69)</f>
        <v>0</v>
      </c>
      <c r="K70" s="177">
        <f>$E70*(1+'Growth rates'!L69)</f>
        <v>0</v>
      </c>
      <c r="L70" s="177">
        <f>$E70*(1+'Growth rates'!M69)</f>
        <v>0</v>
      </c>
      <c r="M70" s="177">
        <f>$E70*(1+'Growth rates'!N69)</f>
        <v>0</v>
      </c>
      <c r="N70" s="177">
        <f>$E70*(1+'Growth rates'!O69)</f>
        <v>0</v>
      </c>
      <c r="O70" s="177">
        <f>$E70*(1+'Growth rates'!P69)</f>
        <v>0</v>
      </c>
      <c r="P70" s="177">
        <f>$E70*(1+'Growth rates'!Q69)</f>
        <v>0</v>
      </c>
      <c r="Q70" s="177">
        <f>$E70*(1+'Growth rates'!R69)</f>
        <v>0</v>
      </c>
      <c r="R70" s="177">
        <f>$E70*(1+'Growth rates'!S69)</f>
        <v>0</v>
      </c>
      <c r="S70" s="177">
        <f>$E70*(1+'Growth rates'!T69)</f>
        <v>0</v>
      </c>
      <c r="T70" s="177">
        <f>$E70*(1+'Growth rates'!U69)</f>
        <v>0</v>
      </c>
      <c r="U70" s="177">
        <f>$E70*(1+'Growth rates'!V69)</f>
        <v>0</v>
      </c>
      <c r="V70" s="177">
        <f>$E70*(1+'Growth rates'!W69)</f>
        <v>0</v>
      </c>
      <c r="W70" s="177">
        <f>$E70*(1+'Growth rates'!X69)</f>
        <v>0</v>
      </c>
      <c r="X70" s="177">
        <f>$E70*(1+'Growth rates'!Y69)</f>
        <v>0</v>
      </c>
      <c r="Y70" s="177">
        <f>$E70*(1+'Growth rates'!Z69)</f>
        <v>0</v>
      </c>
      <c r="Z70" s="177">
        <f>$E70*(1+'Growth rates'!AA69)</f>
        <v>0</v>
      </c>
      <c r="AA70" s="177">
        <f>$E70*(1+'Growth rates'!AB69)</f>
        <v>0</v>
      </c>
      <c r="AB70" s="177">
        <f>$E70*(1+'Growth rates'!AC69)</f>
        <v>0</v>
      </c>
      <c r="AC70" s="177">
        <f>$E70*(1+'Growth rates'!AD69)</f>
        <v>0</v>
      </c>
      <c r="AD70" s="177">
        <f>$E70*(1+'Growth rates'!AE69)</f>
        <v>0</v>
      </c>
      <c r="AE70" s="177">
        <f>$E70*(1+'Growth rates'!AF69)</f>
        <v>0</v>
      </c>
      <c r="AF70" s="177">
        <f>$E70*(1+'Growth rates'!AG69)</f>
        <v>0</v>
      </c>
      <c r="AG70" s="177">
        <f>$E70*(1+'Growth rates'!AH69)</f>
        <v>0</v>
      </c>
      <c r="AH70" s="177">
        <f>$E70*(1+'Growth rates'!AI69)</f>
        <v>0</v>
      </c>
      <c r="AI70" s="177">
        <f>$E70*(1+'Growth rates'!AJ69)</f>
        <v>0</v>
      </c>
      <c r="AJ70" s="177">
        <f>$E70*(1+'Growth rates'!AK69)</f>
        <v>0</v>
      </c>
    </row>
    <row r="71" spans="1:36" x14ac:dyDescent="0.25">
      <c r="A71" s="45" t="s">
        <v>1561</v>
      </c>
      <c r="B71" s="45" t="s">
        <v>599</v>
      </c>
      <c r="C71" s="29" t="s">
        <v>1161</v>
      </c>
      <c r="D71" s="46" t="s">
        <v>67</v>
      </c>
      <c r="E71" s="382">
        <f>'CARB heat data summary'!B111</f>
        <v>8686384099999.999</v>
      </c>
      <c r="F71" s="177">
        <f>$E71*(1+'Growth rates'!G70)</f>
        <v>7754209692068.0908</v>
      </c>
      <c r="G71" s="177">
        <f>$E71*(1+'Growth rates'!H70)</f>
        <v>7741202950126.7744</v>
      </c>
      <c r="H71" s="177">
        <f>$E71*(1+'Growth rates'!I70)</f>
        <v>7866501196185.1143</v>
      </c>
      <c r="I71" s="177">
        <f>$E71*(1+'Growth rates'!J70)</f>
        <v>8033291847732.6025</v>
      </c>
      <c r="J71" s="177">
        <f>$E71*(1+'Growth rates'!K70)</f>
        <v>8196138982631.1289</v>
      </c>
      <c r="K71" s="177">
        <f>$E71*(1+'Growth rates'!L70)</f>
        <v>8337500270965.8311</v>
      </c>
      <c r="L71" s="177">
        <f>$E71*(1+'Growth rates'!M70)</f>
        <v>8414576021236.8447</v>
      </c>
      <c r="M71" s="177">
        <f>$E71*(1+'Growth rates'!N70)</f>
        <v>8453371762399.9658</v>
      </c>
      <c r="N71" s="177">
        <f>$E71*(1+'Growth rates'!O70)</f>
        <v>8462326138856.542</v>
      </c>
      <c r="O71" s="177">
        <f>$E71*(1+'Growth rates'!P70)</f>
        <v>8470400356772.7539</v>
      </c>
      <c r="P71" s="177">
        <f>$E71*(1+'Growth rates'!Q70)</f>
        <v>8492965942845.4199</v>
      </c>
      <c r="Q71" s="177">
        <f>$E71*(1+'Growth rates'!R70)</f>
        <v>8524441614348.3252</v>
      </c>
      <c r="R71" s="177">
        <f>$E71*(1+'Growth rates'!S70)</f>
        <v>8533823842796.6445</v>
      </c>
      <c r="S71" s="177">
        <f>$E71*(1+'Growth rates'!T70)</f>
        <v>8554938470855.6855</v>
      </c>
      <c r="T71" s="177">
        <f>$E71*(1+'Growth rates'!U70)</f>
        <v>8601118667995.2549</v>
      </c>
      <c r="U71" s="177">
        <f>$E71*(1+'Growth rates'!V70)</f>
        <v>8665511789600.6572</v>
      </c>
      <c r="V71" s="177">
        <f>$E71*(1+'Growth rates'!W70)</f>
        <v>8711526763074.5293</v>
      </c>
      <c r="W71" s="177">
        <f>$E71*(1+'Growth rates'!X70)</f>
        <v>8762582731196.4893</v>
      </c>
      <c r="X71" s="177">
        <f>$E71*(1+'Growth rates'!Y70)</f>
        <v>8833310464480.6914</v>
      </c>
      <c r="Y71" s="177">
        <f>$E71*(1+'Growth rates'!Z70)</f>
        <v>8890001685153.4941</v>
      </c>
      <c r="Z71" s="177">
        <f>$E71*(1+'Growth rates'!AA70)</f>
        <v>8930284737398.4473</v>
      </c>
      <c r="AA71" s="177">
        <f>$E71*(1+'Growth rates'!AB70)</f>
        <v>8997224586264</v>
      </c>
      <c r="AB71" s="177">
        <f>$E71*(1+'Growth rates'!AC70)</f>
        <v>9108555011142.7715</v>
      </c>
      <c r="AC71" s="177">
        <f>$E71*(1+'Growth rates'!AD70)</f>
        <v>9223398049116.9199</v>
      </c>
      <c r="AD71" s="177">
        <f>$E71*(1+'Growth rates'!AE70)</f>
        <v>9307918387511.8359</v>
      </c>
      <c r="AE71" s="177">
        <f>$E71*(1+'Growth rates'!AF70)</f>
        <v>9387633240903.4375</v>
      </c>
      <c r="AF71" s="177">
        <f>$E71*(1+'Growth rates'!AG70)</f>
        <v>9499000060682.1914</v>
      </c>
      <c r="AG71" s="177">
        <f>$E71*(1+'Growth rates'!AH70)</f>
        <v>9597018129246.9648</v>
      </c>
      <c r="AH71" s="177">
        <f>$E71*(1+'Growth rates'!AI70)</f>
        <v>9695036197811.7715</v>
      </c>
      <c r="AI71" s="177">
        <f>$E71*(1+'Growth rates'!AJ70)</f>
        <v>9793054266376.5762</v>
      </c>
      <c r="AJ71" s="177">
        <f>$E71*(1+'Growth rates'!AK70)</f>
        <v>9891072334941.3516</v>
      </c>
    </row>
    <row r="72" spans="1:36" x14ac:dyDescent="0.25">
      <c r="A72" s="45" t="s">
        <v>1561</v>
      </c>
      <c r="B72" s="45" t="s">
        <v>599</v>
      </c>
      <c r="C72" s="29" t="s">
        <v>1161</v>
      </c>
      <c r="D72" s="214" t="s">
        <v>68</v>
      </c>
      <c r="E72" s="382">
        <f>'CARB heat data summary'!B112</f>
        <v>3527209115747.0093</v>
      </c>
      <c r="F72" s="177">
        <f>$E72*(1+'Growth rates'!G71)</f>
        <v>3148688659908.1406</v>
      </c>
      <c r="G72" s="177">
        <f>$E72*(1+'Growth rates'!H71)</f>
        <v>3143407118335.3271</v>
      </c>
      <c r="H72" s="177">
        <f>$E72*(1+'Growth rates'!I71)</f>
        <v>3194285954752.8979</v>
      </c>
      <c r="I72" s="177">
        <f>$E72*(1+'Growth rates'!J71)</f>
        <v>3262013273714.0391</v>
      </c>
      <c r="J72" s="177">
        <f>$E72*(1+'Growth rates'!K71)</f>
        <v>3328139281046.2915</v>
      </c>
      <c r="K72" s="177">
        <f>$E72*(1+'Growth rates'!L71)</f>
        <v>3385540705976.1313</v>
      </c>
      <c r="L72" s="177">
        <f>$E72*(1+'Growth rates'!M71)</f>
        <v>3416838226996.2944</v>
      </c>
      <c r="M72" s="177">
        <f>$E72*(1+'Growth rates'!N71)</f>
        <v>3432591697060.1753</v>
      </c>
      <c r="N72" s="177">
        <f>$E72*(1+'Growth rates'!O71)</f>
        <v>3436227727645.499</v>
      </c>
      <c r="O72" s="177">
        <f>$E72*(1+'Growth rates'!P71)</f>
        <v>3439506359433.9077</v>
      </c>
      <c r="P72" s="177">
        <f>$E72*(1+'Growth rates'!Q71)</f>
        <v>3448669382848.6426</v>
      </c>
      <c r="Q72" s="177">
        <f>$E72*(1+'Growth rates'!R71)</f>
        <v>3461450451953.0249</v>
      </c>
      <c r="R72" s="177">
        <f>$E72*(1+'Growth rates'!S71)</f>
        <v>3465260216905.6167</v>
      </c>
      <c r="S72" s="177">
        <f>$E72*(1+'Growth rates'!T71)</f>
        <v>3473834061638.7153</v>
      </c>
      <c r="T72" s="177">
        <f>$E72*(1+'Growth rates'!U71)</f>
        <v>3492586077488.1738</v>
      </c>
      <c r="U72" s="177">
        <f>$E72*(1+'Growth rates'!V71)</f>
        <v>3518733666968.8164</v>
      </c>
      <c r="V72" s="177">
        <f>$E72*(1+'Growth rates'!W71)</f>
        <v>3537418591792.4722</v>
      </c>
      <c r="W72" s="177">
        <f>$E72*(1+'Growth rates'!X71)</f>
        <v>3558150472181.3521</v>
      </c>
      <c r="X72" s="177">
        <f>$E72*(1+'Growth rates'!Y71)</f>
        <v>3586870305739.7324</v>
      </c>
      <c r="Y72" s="177">
        <f>$E72*(1+'Growth rates'!Z71)</f>
        <v>3609890447151.6152</v>
      </c>
      <c r="Z72" s="177">
        <f>$E72*(1+'Growth rates'!AA71)</f>
        <v>3626247857490.9199</v>
      </c>
      <c r="AA72" s="177">
        <f>$E72*(1+'Growth rates'!AB71)</f>
        <v>3653429575730.3086</v>
      </c>
      <c r="AB72" s="177">
        <f>$E72*(1+'Growth rates'!AC71)</f>
        <v>3698636612970.625</v>
      </c>
      <c r="AC72" s="177">
        <f>$E72*(1+'Growth rates'!AD71)</f>
        <v>3745269988349.7427</v>
      </c>
      <c r="AD72" s="177">
        <f>$E72*(1+'Growth rates'!AE71)</f>
        <v>3779590472525.957</v>
      </c>
      <c r="AE72" s="177">
        <f>$E72*(1+'Growth rates'!AF71)</f>
        <v>3811959632616.7813</v>
      </c>
      <c r="AF72" s="177">
        <f>$E72*(1+'Growth rates'!AG71)</f>
        <v>3857181448437.1724</v>
      </c>
      <c r="AG72" s="177">
        <f>$E72*(1+'Growth rates'!AH71)</f>
        <v>3896982845769.9922</v>
      </c>
      <c r="AH72" s="177">
        <f>$E72*(1+'Growth rates'!AI71)</f>
        <v>3936784243102.8242</v>
      </c>
      <c r="AI72" s="177">
        <f>$E72*(1+'Growth rates'!AJ71)</f>
        <v>3976585640435.6567</v>
      </c>
      <c r="AJ72" s="177">
        <f>$E72*(1+'Growth rates'!AK71)</f>
        <v>4016387037768.4766</v>
      </c>
    </row>
    <row r="73" spans="1:36" x14ac:dyDescent="0.25">
      <c r="A73" s="45" t="s">
        <v>1561</v>
      </c>
      <c r="B73" s="45" t="s">
        <v>599</v>
      </c>
      <c r="C73" s="29" t="s">
        <v>1161</v>
      </c>
      <c r="D73" s="46" t="s">
        <v>69</v>
      </c>
      <c r="E73" s="382">
        <f>'CARB heat data summary'!B113</f>
        <v>448159700000</v>
      </c>
      <c r="F73" s="177">
        <f>$E73*(1+'Growth rates'!G72)</f>
        <v>400065694692.72357</v>
      </c>
      <c r="G73" s="177">
        <f>$E73*(1+'Growth rates'!H72)</f>
        <v>399394633236.16217</v>
      </c>
      <c r="H73" s="177">
        <f>$E73*(1+'Growth rates'!I72)</f>
        <v>405859190147.0213</v>
      </c>
      <c r="I73" s="177">
        <f>$E73*(1+'Growth rates'!J72)</f>
        <v>414464479471.07123</v>
      </c>
      <c r="J73" s="177">
        <f>$E73*(1+'Growth rates'!K72)</f>
        <v>422866309540.03888</v>
      </c>
      <c r="K73" s="177">
        <f>$E73*(1+'Growth rates'!L72)</f>
        <v>430159612696.14661</v>
      </c>
      <c r="L73" s="177">
        <f>$E73*(1+'Growth rates'!M72)</f>
        <v>434136209254.74597</v>
      </c>
      <c r="M73" s="177">
        <f>$E73*(1+'Growth rates'!N72)</f>
        <v>436137811707.59424</v>
      </c>
      <c r="N73" s="177">
        <f>$E73*(1+'Growth rates'!O72)</f>
        <v>436599798032.4295</v>
      </c>
      <c r="O73" s="177">
        <f>$E73*(1+'Growth rates'!P72)</f>
        <v>437016374025.08722</v>
      </c>
      <c r="P73" s="177">
        <f>$E73*(1+'Growth rates'!Q72)</f>
        <v>438180608321.9162</v>
      </c>
      <c r="Q73" s="177">
        <f>$E73*(1+'Growth rates'!R72)</f>
        <v>439804543820.92792</v>
      </c>
      <c r="R73" s="177">
        <f>$E73*(1+'Growth rates'!S72)</f>
        <v>440288604465.53265</v>
      </c>
      <c r="S73" s="177">
        <f>$E73*(1+'Growth rates'!T72)</f>
        <v>441377978970.23035</v>
      </c>
      <c r="T73" s="177">
        <f>$E73*(1+'Growth rates'!U72)</f>
        <v>443760570282.99652</v>
      </c>
      <c r="U73" s="177">
        <f>$E73*(1+'Growth rates'!V72)</f>
        <v>447082827476.38275</v>
      </c>
      <c r="V73" s="177">
        <f>$E73*(1+'Growth rates'!W72)</f>
        <v>449456894345.88239</v>
      </c>
      <c r="W73" s="177">
        <f>$E73*(1+'Growth rates'!X72)</f>
        <v>452091043042.6626</v>
      </c>
      <c r="X73" s="177">
        <f>$E73*(1+'Growth rates'!Y72)</f>
        <v>455740124106.2467</v>
      </c>
      <c r="Y73" s="177">
        <f>$E73*(1+'Growth rates'!Z72)</f>
        <v>458665014389.34583</v>
      </c>
      <c r="Z73" s="177">
        <f>$E73*(1+'Growth rates'!AA72)</f>
        <v>460743352211.08484</v>
      </c>
      <c r="AA73" s="177">
        <f>$E73*(1+'Growth rates'!AB72)</f>
        <v>464197003608.52094</v>
      </c>
      <c r="AB73" s="177">
        <f>$E73*(1+'Growth rates'!AC72)</f>
        <v>469940913760.33459</v>
      </c>
      <c r="AC73" s="177">
        <f>$E73*(1+'Growth rates'!AD72)</f>
        <v>475866051407.14709</v>
      </c>
      <c r="AD73" s="177">
        <f>$E73*(1+'Growth rates'!AE72)</f>
        <v>480226739244.90503</v>
      </c>
      <c r="AE73" s="177">
        <f>$E73*(1+'Growth rates'!AF72)</f>
        <v>484339495988.1308</v>
      </c>
      <c r="AF73" s="177">
        <f>$E73*(1+'Growth rates'!AG72)</f>
        <v>490085283874.9455</v>
      </c>
      <c r="AG73" s="177">
        <f>$E73*(1+'Growth rates'!AH72)</f>
        <v>495142364899.32349</v>
      </c>
      <c r="AH73" s="177">
        <f>$E73*(1+'Growth rates'!AI72)</f>
        <v>500199445923.70313</v>
      </c>
      <c r="AI73" s="177">
        <f>$E73*(1+'Growth rates'!AJ72)</f>
        <v>505256526948.0827</v>
      </c>
      <c r="AJ73" s="177">
        <f>$E73*(1+'Growth rates'!AK72)</f>
        <v>510313607972.46075</v>
      </c>
    </row>
    <row r="74" spans="1:36" x14ac:dyDescent="0.25">
      <c r="A74" s="45" t="s">
        <v>1561</v>
      </c>
      <c r="B74" s="45" t="s">
        <v>599</v>
      </c>
      <c r="C74" s="29" t="s">
        <v>1161</v>
      </c>
      <c r="D74" s="46" t="s">
        <v>70</v>
      </c>
      <c r="E74" s="382">
        <f>'CARB heat data summary'!B114</f>
        <v>1743129992901.8904</v>
      </c>
      <c r="F74" s="177">
        <f>$E74*(1+'Growth rates'!G73)</f>
        <v>1556066981368.51</v>
      </c>
      <c r="G74" s="177">
        <f>$E74*(1+'Growth rates'!H73)</f>
        <v>1553456868607.3391</v>
      </c>
      <c r="H74" s="177">
        <f>$E74*(1+'Growth rates'!I73)</f>
        <v>1578600947921.342</v>
      </c>
      <c r="I74" s="177">
        <f>$E74*(1+'Growth rates'!J73)</f>
        <v>1612071467288.3218</v>
      </c>
      <c r="J74" s="177">
        <f>$E74*(1+'Growth rates'!K73)</f>
        <v>1644750626053.562</v>
      </c>
      <c r="K74" s="177">
        <f>$E74*(1+'Growth rates'!L73)</f>
        <v>1673118137631.9956</v>
      </c>
      <c r="L74" s="177">
        <f>$E74*(1+'Growth rates'!M73)</f>
        <v>1688585223875.9509</v>
      </c>
      <c r="M74" s="177">
        <f>$E74*(1+'Growth rates'!N73)</f>
        <v>1696370513962.1094</v>
      </c>
      <c r="N74" s="177">
        <f>$E74*(1+'Growth rates'!O73)</f>
        <v>1698167423008.4399</v>
      </c>
      <c r="O74" s="177">
        <f>$E74*(1+'Growth rates'!P73)</f>
        <v>1699787707266.7627</v>
      </c>
      <c r="P74" s="177">
        <f>$E74*(1+'Growth rates'!Q73)</f>
        <v>1704316029919.5305</v>
      </c>
      <c r="Q74" s="177">
        <f>$E74*(1+'Growth rates'!R73)</f>
        <v>1710632373568.6033</v>
      </c>
      <c r="R74" s="177">
        <f>$E74*(1+'Growth rates'!S73)</f>
        <v>1712515141314.1055</v>
      </c>
      <c r="S74" s="177">
        <f>$E74*(1+'Growth rates'!T73)</f>
        <v>1716752294660.6497</v>
      </c>
      <c r="T74" s="177">
        <f>$E74*(1+'Growth rates'!U73)</f>
        <v>1726019451832.7698</v>
      </c>
      <c r="U74" s="177">
        <f>$E74*(1+'Growth rates'!V73)</f>
        <v>1738941466368.9397</v>
      </c>
      <c r="V74" s="177">
        <f>$E74*(1+'Growth rates'!W73)</f>
        <v>1748175467474.7498</v>
      </c>
      <c r="W74" s="177">
        <f>$E74*(1+'Growth rates'!X73)</f>
        <v>1758421064299.0984</v>
      </c>
      <c r="X74" s="177">
        <f>$E74*(1+'Growth rates'!Y73)</f>
        <v>1772614269641.8899</v>
      </c>
      <c r="Y74" s="177">
        <f>$E74*(1+'Growth rates'!Z73)</f>
        <v>1783990714195.957</v>
      </c>
      <c r="Z74" s="177">
        <f>$E74*(1+'Growth rates'!AA73)</f>
        <v>1792074468697.8804</v>
      </c>
      <c r="AA74" s="177">
        <f>$E74*(1+'Growth rates'!AB73)</f>
        <v>1805507544755.1394</v>
      </c>
      <c r="AB74" s="177">
        <f>$E74*(1+'Growth rates'!AC73)</f>
        <v>1827848647853.3433</v>
      </c>
      <c r="AC74" s="177">
        <f>$E74*(1+'Growth rates'!AD73)</f>
        <v>1850894640485.5029</v>
      </c>
      <c r="AD74" s="177">
        <f>$E74*(1+'Growth rates'!AE73)</f>
        <v>1867855660763.9402</v>
      </c>
      <c r="AE74" s="177">
        <f>$E74*(1+'Growth rates'!AF73)</f>
        <v>1883852345946.9819</v>
      </c>
      <c r="AF74" s="177">
        <f>$E74*(1+'Growth rates'!AG73)</f>
        <v>1906200752549.269</v>
      </c>
      <c r="AG74" s="177">
        <f>$E74*(1+'Growth rates'!AH73)</f>
        <v>1925870414078.6934</v>
      </c>
      <c r="AH74" s="177">
        <f>$E74*(1+'Growth rates'!AI73)</f>
        <v>1945540075608.1238</v>
      </c>
      <c r="AI74" s="177">
        <f>$E74*(1+'Growth rates'!AJ73)</f>
        <v>1965209737137.5544</v>
      </c>
      <c r="AJ74" s="177">
        <f>$E74*(1+'Growth rates'!AK73)</f>
        <v>1984879398666.9785</v>
      </c>
    </row>
    <row r="75" spans="1:36" x14ac:dyDescent="0.25">
      <c r="A75" s="45" t="s">
        <v>1561</v>
      </c>
      <c r="B75" s="45" t="s">
        <v>599</v>
      </c>
      <c r="C75" s="29" t="s">
        <v>1161</v>
      </c>
      <c r="D75" s="46" t="s">
        <v>71</v>
      </c>
      <c r="E75" s="382">
        <f>'CARB heat data summary'!B115</f>
        <v>3975708600000</v>
      </c>
      <c r="F75" s="177">
        <f>$E75*(1+'Growth rates'!G74)</f>
        <v>3549057675098.4868</v>
      </c>
      <c r="G75" s="177">
        <f>$E75*(1+'Growth rates'!H74)</f>
        <v>3543104563285.9355</v>
      </c>
      <c r="H75" s="177">
        <f>$E75*(1+'Growth rates'!I74)</f>
        <v>3600452857890.9434</v>
      </c>
      <c r="I75" s="177">
        <f>$E75*(1+'Growth rates'!J74)</f>
        <v>3676791990506.1997</v>
      </c>
      <c r="J75" s="177">
        <f>$E75*(1+'Growth rates'!K74)</f>
        <v>3751326197979.4136</v>
      </c>
      <c r="K75" s="177">
        <f>$E75*(1+'Growth rates'!L74)</f>
        <v>3816026455678.0522</v>
      </c>
      <c r="L75" s="177">
        <f>$E75*(1+'Growth rates'!M74)</f>
        <v>3851303588219.7646</v>
      </c>
      <c r="M75" s="177">
        <f>$E75*(1+'Growth rates'!N74)</f>
        <v>3869060178304.8833</v>
      </c>
      <c r="N75" s="177">
        <f>$E75*(1+'Growth rates'!O74)</f>
        <v>3873158545482.3203</v>
      </c>
      <c r="O75" s="177">
        <f>$E75*(1+'Growth rates'!P74)</f>
        <v>3876854069101.6079</v>
      </c>
      <c r="P75" s="177">
        <f>$E75*(1+'Growth rates'!Q74)</f>
        <v>3887182209508.5166</v>
      </c>
      <c r="Q75" s="177">
        <f>$E75*(1+'Growth rates'!R74)</f>
        <v>3901588445342.0063</v>
      </c>
      <c r="R75" s="177">
        <f>$E75*(1+'Growth rates'!S74)</f>
        <v>3905882637942.7168</v>
      </c>
      <c r="S75" s="177">
        <f>$E75*(1+'Growth rates'!T74)</f>
        <v>3915546683118.9058</v>
      </c>
      <c r="T75" s="177">
        <f>$E75*(1+'Growth rates'!U74)</f>
        <v>3936683096706.4058</v>
      </c>
      <c r="U75" s="177">
        <f>$E75*(1+'Growth rates'!V74)</f>
        <v>3966155462238.5083</v>
      </c>
      <c r="V75" s="177">
        <f>$E75*(1+'Growth rates'!W74)</f>
        <v>3987216253893.9043</v>
      </c>
      <c r="W75" s="177">
        <f>$E75*(1+'Growth rates'!X74)</f>
        <v>4010584280129.7925</v>
      </c>
      <c r="X75" s="177">
        <f>$E75*(1+'Growth rates'!Y74)</f>
        <v>4042955961400.082</v>
      </c>
      <c r="Y75" s="177">
        <f>$E75*(1+'Growth rates'!Z74)</f>
        <v>4068903210678.7959</v>
      </c>
      <c r="Z75" s="177">
        <f>$E75*(1+'Growth rates'!AA74)</f>
        <v>4087340534587.1997</v>
      </c>
      <c r="AA75" s="177">
        <f>$E75*(1+'Growth rates'!AB74)</f>
        <v>4117978522702.1255</v>
      </c>
      <c r="AB75" s="177">
        <f>$E75*(1+'Growth rates'!AC74)</f>
        <v>4168933824993.2349</v>
      </c>
      <c r="AC75" s="177">
        <f>$E75*(1+'Growth rates'!AD74)</f>
        <v>4221496830320.6128</v>
      </c>
      <c r="AD75" s="177">
        <f>$E75*(1+'Growth rates'!AE74)</f>
        <v>4260181308506.6025</v>
      </c>
      <c r="AE75" s="177">
        <f>$E75*(1+'Growth rates'!AF74)</f>
        <v>4296666343537.0854</v>
      </c>
      <c r="AF75" s="177">
        <f>$E75*(1+'Growth rates'!AG74)</f>
        <v>4347638303566.9253</v>
      </c>
      <c r="AG75" s="177">
        <f>$E75*(1+'Growth rates'!AH74)</f>
        <v>4392500616085.2451</v>
      </c>
      <c r="AH75" s="177">
        <f>$E75*(1+'Growth rates'!AI74)</f>
        <v>4437362928603.5791</v>
      </c>
      <c r="AI75" s="177">
        <f>$E75*(1+'Growth rates'!AJ74)</f>
        <v>4482225241121.9131</v>
      </c>
      <c r="AJ75" s="177">
        <f>$E75*(1+'Growth rates'!AK74)</f>
        <v>4527087553640.2324</v>
      </c>
    </row>
    <row r="76" spans="1:36" x14ac:dyDescent="0.25">
      <c r="A76" s="45" t="s">
        <v>1561</v>
      </c>
      <c r="B76" s="45" t="s">
        <v>599</v>
      </c>
      <c r="C76" s="29" t="s">
        <v>1161</v>
      </c>
      <c r="D76" s="214" t="s">
        <v>72</v>
      </c>
      <c r="E76" s="382">
        <f>'CARB heat data summary'!B116</f>
        <v>0</v>
      </c>
      <c r="F76" s="177">
        <f>$E76*(1+'Growth rates'!G75)</f>
        <v>0</v>
      </c>
      <c r="G76" s="177">
        <f>$E76*(1+'Growth rates'!H75)</f>
        <v>0</v>
      </c>
      <c r="H76" s="177">
        <f>$E76*(1+'Growth rates'!I75)</f>
        <v>0</v>
      </c>
      <c r="I76" s="177">
        <f>$E76*(1+'Growth rates'!J75)</f>
        <v>0</v>
      </c>
      <c r="J76" s="177">
        <f>$E76*(1+'Growth rates'!K75)</f>
        <v>0</v>
      </c>
      <c r="K76" s="177">
        <f>$E76*(1+'Growth rates'!L75)</f>
        <v>0</v>
      </c>
      <c r="L76" s="177">
        <f>$E76*(1+'Growth rates'!M75)</f>
        <v>0</v>
      </c>
      <c r="M76" s="177">
        <f>$E76*(1+'Growth rates'!N75)</f>
        <v>0</v>
      </c>
      <c r="N76" s="177">
        <f>$E76*(1+'Growth rates'!O75)</f>
        <v>0</v>
      </c>
      <c r="O76" s="177">
        <f>$E76*(1+'Growth rates'!P75)</f>
        <v>0</v>
      </c>
      <c r="P76" s="177">
        <f>$E76*(1+'Growth rates'!Q75)</f>
        <v>0</v>
      </c>
      <c r="Q76" s="177">
        <f>$E76*(1+'Growth rates'!R75)</f>
        <v>0</v>
      </c>
      <c r="R76" s="177">
        <f>$E76*(1+'Growth rates'!S75)</f>
        <v>0</v>
      </c>
      <c r="S76" s="177">
        <f>$E76*(1+'Growth rates'!T75)</f>
        <v>0</v>
      </c>
      <c r="T76" s="177">
        <f>$E76*(1+'Growth rates'!U75)</f>
        <v>0</v>
      </c>
      <c r="U76" s="177">
        <f>$E76*(1+'Growth rates'!V75)</f>
        <v>0</v>
      </c>
      <c r="V76" s="177">
        <f>$E76*(1+'Growth rates'!W75)</f>
        <v>0</v>
      </c>
      <c r="W76" s="177">
        <f>$E76*(1+'Growth rates'!X75)</f>
        <v>0</v>
      </c>
      <c r="X76" s="177">
        <f>$E76*(1+'Growth rates'!Y75)</f>
        <v>0</v>
      </c>
      <c r="Y76" s="177">
        <f>$E76*(1+'Growth rates'!Z75)</f>
        <v>0</v>
      </c>
      <c r="Z76" s="177">
        <f>$E76*(1+'Growth rates'!AA75)</f>
        <v>0</v>
      </c>
      <c r="AA76" s="177">
        <f>$E76*(1+'Growth rates'!AB75)</f>
        <v>0</v>
      </c>
      <c r="AB76" s="177">
        <f>$E76*(1+'Growth rates'!AC75)</f>
        <v>0</v>
      </c>
      <c r="AC76" s="177">
        <f>$E76*(1+'Growth rates'!AD75)</f>
        <v>0</v>
      </c>
      <c r="AD76" s="177">
        <f>$E76*(1+'Growth rates'!AE75)</f>
        <v>0</v>
      </c>
      <c r="AE76" s="177">
        <f>$E76*(1+'Growth rates'!AF75)</f>
        <v>0</v>
      </c>
      <c r="AF76" s="177">
        <f>$E76*(1+'Growth rates'!AG75)</f>
        <v>0</v>
      </c>
      <c r="AG76" s="177">
        <f>$E76*(1+'Growth rates'!AH75)</f>
        <v>0</v>
      </c>
      <c r="AH76" s="177">
        <f>$E76*(1+'Growth rates'!AI75)</f>
        <v>0</v>
      </c>
      <c r="AI76" s="177">
        <f>$E76*(1+'Growth rates'!AJ75)</f>
        <v>0</v>
      </c>
      <c r="AJ76" s="177">
        <f>$E76*(1+'Growth rates'!AK75)</f>
        <v>0</v>
      </c>
    </row>
    <row r="77" spans="1:36" x14ac:dyDescent="0.25">
      <c r="A77" s="45" t="s">
        <v>1561</v>
      </c>
      <c r="B77" s="45" t="s">
        <v>599</v>
      </c>
      <c r="C77" s="29" t="s">
        <v>1161</v>
      </c>
      <c r="D77" s="46" t="s">
        <v>73</v>
      </c>
      <c r="E77" s="382">
        <f>'CARB heat data summary'!B117</f>
        <v>32957633754370.449</v>
      </c>
      <c r="F77" s="177">
        <f>$E77*(1+'Growth rates'!G76)</f>
        <v>29420803886138.285</v>
      </c>
      <c r="G77" s="177">
        <f>$E77*(1+'Growth rates'!H76)</f>
        <v>29371454072417.813</v>
      </c>
      <c r="H77" s="177">
        <f>$E77*(1+'Growth rates'!I76)</f>
        <v>29846857146483.551</v>
      </c>
      <c r="I77" s="177">
        <f>$E77*(1+'Growth rates'!J76)</f>
        <v>30479689536125.973</v>
      </c>
      <c r="J77" s="177">
        <f>$E77*(1+'Growth rates'!K76)</f>
        <v>31097559546034.258</v>
      </c>
      <c r="K77" s="177">
        <f>$E77*(1+'Growth rates'!L76)</f>
        <v>31633908562419.691</v>
      </c>
      <c r="L77" s="177">
        <f>$E77*(1+'Growth rates'!M76)</f>
        <v>31926347201965.391</v>
      </c>
      <c r="M77" s="177">
        <f>$E77*(1+'Growth rates'!N76)</f>
        <v>32073544909753.09</v>
      </c>
      <c r="N77" s="177">
        <f>$E77*(1+'Growth rates'!O76)</f>
        <v>32107519352554.277</v>
      </c>
      <c r="O77" s="177">
        <f>$E77*(1+'Growth rates'!P76)</f>
        <v>32138154322626.055</v>
      </c>
      <c r="P77" s="177">
        <f>$E77*(1+'Growth rates'!Q76)</f>
        <v>32223772033364.363</v>
      </c>
      <c r="Q77" s="177">
        <f>$E77*(1+'Growth rates'!R76)</f>
        <v>32343196139139.934</v>
      </c>
      <c r="R77" s="177">
        <f>$E77*(1+'Growth rates'!S76)</f>
        <v>32378793925910.559</v>
      </c>
      <c r="S77" s="177">
        <f>$E77*(1+'Growth rates'!T76)</f>
        <v>32458906452644.168</v>
      </c>
      <c r="T77" s="177">
        <f>$E77*(1+'Growth rates'!U76)</f>
        <v>32634122055190.52</v>
      </c>
      <c r="U77" s="177">
        <f>$E77*(1+'Growth rates'!V76)</f>
        <v>32878440622472.328</v>
      </c>
      <c r="V77" s="177">
        <f>$E77*(1+'Growth rates'!W76)</f>
        <v>33053029338042.59</v>
      </c>
      <c r="W77" s="177">
        <f>$E77*(1+'Growth rates'!X76)</f>
        <v>33246744453442.379</v>
      </c>
      <c r="X77" s="177">
        <f>$E77*(1+'Growth rates'!Y76)</f>
        <v>33515097625835.199</v>
      </c>
      <c r="Y77" s="177">
        <f>$E77*(1+'Growth rates'!Z76)</f>
        <v>33730193857651.887</v>
      </c>
      <c r="Z77" s="177">
        <f>$E77*(1+'Growth rates'!AA76)</f>
        <v>33883034679231.18</v>
      </c>
      <c r="AA77" s="177">
        <f>$E77*(1+'Growth rates'!AB76)</f>
        <v>34137015967312.121</v>
      </c>
      <c r="AB77" s="177">
        <f>$E77*(1+'Growth rates'!AC76)</f>
        <v>34559422727896.543</v>
      </c>
      <c r="AC77" s="177">
        <f>$E77*(1+'Growth rates'!AD76)</f>
        <v>34995156946095.719</v>
      </c>
      <c r="AD77" s="177">
        <f>$E77*(1+'Growth rates'!AE76)</f>
        <v>35315841632099.313</v>
      </c>
      <c r="AE77" s="177">
        <f>$E77*(1+'Growth rates'!AF76)</f>
        <v>35618293482330.492</v>
      </c>
      <c r="AF77" s="177">
        <f>$E77*(1+'Growth rates'!AG76)</f>
        <v>36040838331418.75</v>
      </c>
      <c r="AG77" s="177">
        <f>$E77*(1+'Growth rates'!AH76)</f>
        <v>36412735724842.625</v>
      </c>
      <c r="AH77" s="177">
        <f>$E77*(1+'Growth rates'!AI76)</f>
        <v>36784633118266.625</v>
      </c>
      <c r="AI77" s="177">
        <f>$E77*(1+'Growth rates'!AJ76)</f>
        <v>37156530511690.617</v>
      </c>
      <c r="AJ77" s="177">
        <f>$E77*(1+'Growth rates'!AK76)</f>
        <v>37528427905114.492</v>
      </c>
    </row>
    <row r="78" spans="1:36" x14ac:dyDescent="0.25">
      <c r="A78" s="45" t="s">
        <v>1561</v>
      </c>
      <c r="B78" s="45" t="s">
        <v>599</v>
      </c>
      <c r="C78" s="29" t="s">
        <v>1161</v>
      </c>
      <c r="D78" s="46" t="s">
        <v>74</v>
      </c>
      <c r="E78" s="382">
        <f>'CARB heat data summary'!B118</f>
        <v>22436612900000</v>
      </c>
      <c r="F78" s="177">
        <f>$E78*(1+'Growth rates'!G77)</f>
        <v>20028840447702.512</v>
      </c>
      <c r="G78" s="177">
        <f>$E78*(1+'Growth rates'!H77)</f>
        <v>19995244508279.629</v>
      </c>
      <c r="H78" s="177">
        <f>$E78*(1+'Growth rates'!I77)</f>
        <v>20318885301905.125</v>
      </c>
      <c r="I78" s="177">
        <f>$E78*(1+'Growth rates'!J77)</f>
        <v>20749699463589.477</v>
      </c>
      <c r="J78" s="177">
        <f>$E78*(1+'Growth rates'!K77)</f>
        <v>21170327665788.398</v>
      </c>
      <c r="K78" s="177">
        <f>$E78*(1+'Growth rates'!L77)</f>
        <v>21535458710984.871</v>
      </c>
      <c r="L78" s="177">
        <f>$E78*(1+'Growth rates'!M77)</f>
        <v>21734542559096.977</v>
      </c>
      <c r="M78" s="177">
        <f>$E78*(1+'Growth rates'!N77)</f>
        <v>21834750541684.984</v>
      </c>
      <c r="N78" s="177">
        <f>$E78*(1+'Growth rates'!O77)</f>
        <v>21857879369054.832</v>
      </c>
      <c r="O78" s="177">
        <f>$E78*(1+'Growth rates'!P77)</f>
        <v>21878734779058.664</v>
      </c>
      <c r="P78" s="177">
        <f>$E78*(1+'Growth rates'!Q77)</f>
        <v>21937020863779.926</v>
      </c>
      <c r="Q78" s="177">
        <f>$E78*(1+'Growth rates'!R77)</f>
        <v>22018321373767.535</v>
      </c>
      <c r="R78" s="177">
        <f>$E78*(1+'Growth rates'!S77)</f>
        <v>22042555327206.723</v>
      </c>
      <c r="S78" s="177">
        <f>$E78*(1+'Growth rates'!T77)</f>
        <v>22097093640368.375</v>
      </c>
      <c r="T78" s="177">
        <f>$E78*(1+'Growth rates'!U77)</f>
        <v>22216375403060.195</v>
      </c>
      <c r="U78" s="177">
        <f>$E78*(1+'Growth rates'!V77)</f>
        <v>22382700484503.813</v>
      </c>
      <c r="V78" s="177">
        <f>$E78*(1+'Growth rates'!W77)</f>
        <v>22501555480501.172</v>
      </c>
      <c r="W78" s="177">
        <f>$E78*(1+'Growth rates'!X77)</f>
        <v>22633431181575.359</v>
      </c>
      <c r="X78" s="177">
        <f>$E78*(1+'Growth rates'!Y77)</f>
        <v>22816118333642.707</v>
      </c>
      <c r="Y78" s="177">
        <f>$E78*(1+'Growth rates'!Z77)</f>
        <v>22962549686253.988</v>
      </c>
      <c r="Z78" s="177">
        <f>$E78*(1+'Growth rates'!AA77)</f>
        <v>23066599339049.16</v>
      </c>
      <c r="AA78" s="177">
        <f>$E78*(1+'Growth rates'!AB77)</f>
        <v>23239502523998.227</v>
      </c>
      <c r="AB78" s="177">
        <f>$E78*(1+'Growth rates'!AC77)</f>
        <v>23527064945627.441</v>
      </c>
      <c r="AC78" s="177">
        <f>$E78*(1+'Growth rates'!AD77)</f>
        <v>23823700318599.953</v>
      </c>
      <c r="AD78" s="177">
        <f>$E78*(1+'Growth rates'!AE77)</f>
        <v>24042013265956.695</v>
      </c>
      <c r="AE78" s="177">
        <f>$E78*(1+'Growth rates'!AF77)</f>
        <v>24247913821048.152</v>
      </c>
      <c r="AF78" s="177">
        <f>$E78*(1+'Growth rates'!AG77)</f>
        <v>24535570249374.863</v>
      </c>
      <c r="AG78" s="177">
        <f>$E78*(1+'Growth rates'!AH77)</f>
        <v>24788747340817.723</v>
      </c>
      <c r="AH78" s="177">
        <f>$E78*(1+'Growth rates'!AI77)</f>
        <v>25041924432260.664</v>
      </c>
      <c r="AI78" s="177">
        <f>$E78*(1+'Growth rates'!AJ77)</f>
        <v>25295101523703.605</v>
      </c>
      <c r="AJ78" s="177">
        <f>$E78*(1+'Growth rates'!AK77)</f>
        <v>25548278615146.465</v>
      </c>
    </row>
    <row r="79" spans="1:36" x14ac:dyDescent="0.25">
      <c r="A79" s="45" t="s">
        <v>1561</v>
      </c>
      <c r="B79" s="45" t="s">
        <v>599</v>
      </c>
      <c r="C79" s="29" t="s">
        <v>1161</v>
      </c>
      <c r="D79" s="46" t="s">
        <v>75</v>
      </c>
      <c r="E79" s="382">
        <f>'CARB heat data summary'!B119</f>
        <v>257131213696.33765</v>
      </c>
      <c r="F79" s="177">
        <f>$E79*(1+'Growth rates'!G78)</f>
        <v>255383376842.75052</v>
      </c>
      <c r="G79" s="177">
        <f>$E79*(1+'Growth rates'!H78)</f>
        <v>253981986409.65781</v>
      </c>
      <c r="H79" s="177">
        <f>$E79*(1+'Growth rates'!I78)</f>
        <v>268484578149.24588</v>
      </c>
      <c r="I79" s="177">
        <f>$E79*(1+'Growth rates'!J78)</f>
        <v>273000644330.44604</v>
      </c>
      <c r="J79" s="177">
        <f>$E79*(1+'Growth rates'!K78)</f>
        <v>277661029755.41675</v>
      </c>
      <c r="K79" s="177">
        <f>$E79*(1+'Growth rates'!L78)</f>
        <v>282437687012.4787</v>
      </c>
      <c r="L79" s="177">
        <f>$E79*(1+'Growth rates'!M78)</f>
        <v>287382036787.55963</v>
      </c>
      <c r="M79" s="177">
        <f>$E79*(1+'Growth rates'!N78)</f>
        <v>292494257038.32239</v>
      </c>
      <c r="N79" s="177">
        <f>$E79*(1+'Growth rates'!O78)</f>
        <v>297774728838.31665</v>
      </c>
      <c r="O79" s="177">
        <f>$E79*(1+'Growth rates'!P78)</f>
        <v>303224043790.66913</v>
      </c>
      <c r="P79" s="177">
        <f>$E79*(1+'Growth rates'!Q78)</f>
        <v>308843031650.96777</v>
      </c>
      <c r="Q79" s="177">
        <f>$E79*(1+'Growth rates'!R78)</f>
        <v>312835906815.21259</v>
      </c>
      <c r="R79" s="177">
        <f>$E79*(1+'Growth rates'!S78)</f>
        <v>316820408865.453</v>
      </c>
      <c r="S79" s="177">
        <f>$E79*(1+'Growth rates'!T78)</f>
        <v>320796537138.46069</v>
      </c>
      <c r="T79" s="177">
        <f>$E79*(1+'Growth rates'!U78)</f>
        <v>324764290978.07538</v>
      </c>
      <c r="U79" s="177">
        <f>$E79*(1+'Growth rates'!V78)</f>
        <v>328723669735.04504</v>
      </c>
      <c r="V79" s="177">
        <f>$E79*(1+'Growth rates'!W78)</f>
        <v>332674672766.57825</v>
      </c>
      <c r="W79" s="177">
        <f>$E79*(1+'Growth rates'!X78)</f>
        <v>336617299436.63599</v>
      </c>
      <c r="X79" s="177">
        <f>$E79*(1+'Growth rates'!Y78)</f>
        <v>340551549115.48145</v>
      </c>
      <c r="Y79" s="177">
        <f>$E79*(1+'Growth rates'!Z78)</f>
        <v>344477421179.41595</v>
      </c>
      <c r="Z79" s="177">
        <f>$E79*(1+'Growth rates'!AA78)</f>
        <v>348394915011.46204</v>
      </c>
      <c r="AA79" s="177">
        <f>$E79*(1+'Growth rates'!AB78)</f>
        <v>352325135800.18549</v>
      </c>
      <c r="AB79" s="177">
        <f>$E79*(1+'Growth rates'!AC78)</f>
        <v>356246799755.11212</v>
      </c>
      <c r="AC79" s="177">
        <f>$E79*(1+'Growth rates'!AD78)</f>
        <v>360159906529.19775</v>
      </c>
      <c r="AD79" s="177">
        <f>$E79*(1+'Growth rates'!AE78)</f>
        <v>364064455778.59991</v>
      </c>
      <c r="AE79" s="177">
        <f>$E79*(1+'Growth rates'!AF78)</f>
        <v>367960447162.92841</v>
      </c>
      <c r="AF79" s="177">
        <f>$E79*(1+'Growth rates'!AG78)</f>
        <v>371877832629.89642</v>
      </c>
      <c r="AG79" s="177">
        <f>$E79*(1+'Growth rates'!AH78)</f>
        <v>375786660504.7937</v>
      </c>
      <c r="AH79" s="177">
        <f>$E79*(1+'Growth rates'!AI78)</f>
        <v>379695488379.69098</v>
      </c>
      <c r="AI79" s="177">
        <f>$E79*(1+'Growth rates'!AJ78)</f>
        <v>383604316254.58826</v>
      </c>
      <c r="AJ79" s="177">
        <f>$E79*(1+'Growth rates'!AK78)</f>
        <v>387513144129.48547</v>
      </c>
    </row>
    <row r="80" spans="1:36" x14ac:dyDescent="0.25">
      <c r="A80" s="45" t="s">
        <v>1561</v>
      </c>
      <c r="B80" s="45" t="s">
        <v>599</v>
      </c>
      <c r="C80" s="29" t="s">
        <v>1161</v>
      </c>
      <c r="D80" s="46" t="s">
        <v>76</v>
      </c>
      <c r="E80" s="382">
        <f>'CARB heat data summary'!B120</f>
        <v>1995404299999.9993</v>
      </c>
      <c r="F80" s="177">
        <f>$E80*(1+'Growth rates'!G79)</f>
        <v>1781268613559.7366</v>
      </c>
      <c r="G80" s="177">
        <f>$E80*(1+'Growth rates'!H79)</f>
        <v>1778280752500.416</v>
      </c>
      <c r="H80" s="177">
        <f>$E80*(1+'Growth rates'!I79)</f>
        <v>1807063806080.4746</v>
      </c>
      <c r="I80" s="177">
        <f>$E80*(1+'Growth rates'!J79)</f>
        <v>1845378342884.9958</v>
      </c>
      <c r="J80" s="177">
        <f>$E80*(1+'Growth rates'!K79)</f>
        <v>1882786989506.9197</v>
      </c>
      <c r="K80" s="177">
        <f>$E80*(1+'Growth rates'!L79)</f>
        <v>1915259986250.9395</v>
      </c>
      <c r="L80" s="177">
        <f>$E80*(1+'Growth rates'!M79)</f>
        <v>1932965544944.4019</v>
      </c>
      <c r="M80" s="177">
        <f>$E80*(1+'Growth rates'!N79)</f>
        <v>1941877560329.3281</v>
      </c>
      <c r="N80" s="177">
        <f>$E80*(1+'Growth rates'!O79)</f>
        <v>1943934526850.6763</v>
      </c>
      <c r="O80" s="177">
        <f>$E80*(1+'Growth rates'!P79)</f>
        <v>1945789306579.9246</v>
      </c>
      <c r="P80" s="177">
        <f>$E80*(1+'Growth rates'!Q79)</f>
        <v>1950972990258.0869</v>
      </c>
      <c r="Q80" s="177">
        <f>$E80*(1+'Growth rates'!R79)</f>
        <v>1958203466085.4551</v>
      </c>
      <c r="R80" s="177">
        <f>$E80*(1+'Growth rates'!S79)</f>
        <v>1960358717197.291</v>
      </c>
      <c r="S80" s="177">
        <f>$E80*(1+'Growth rates'!T79)</f>
        <v>1965209092121.6406</v>
      </c>
      <c r="T80" s="177">
        <f>$E80*(1+'Growth rates'!U79)</f>
        <v>1975817437652.5671</v>
      </c>
      <c r="U80" s="177">
        <f>$E80*(1+'Growth rates'!V79)</f>
        <v>1990609589399.7874</v>
      </c>
      <c r="V80" s="177">
        <f>$E80*(1+'Growth rates'!W79)</f>
        <v>2001179980356.1521</v>
      </c>
      <c r="W80" s="177">
        <f>$E80*(1+'Growth rates'!X79)</f>
        <v>2012908370116.3083</v>
      </c>
      <c r="X80" s="177">
        <f>$E80*(1+'Growth rates'!Y79)</f>
        <v>2029155685627.552</v>
      </c>
      <c r="Y80" s="177">
        <f>$E80*(1+'Growth rates'!Z79)</f>
        <v>2042178584937.6064</v>
      </c>
      <c r="Z80" s="177">
        <f>$E80*(1+'Growth rates'!AA79)</f>
        <v>2051432259969.8564</v>
      </c>
      <c r="AA80" s="177">
        <f>$E80*(1+'Growth rates'!AB79)</f>
        <v>2066809436563.7021</v>
      </c>
      <c r="AB80" s="177">
        <f>$E80*(1+'Growth rates'!AC79)</f>
        <v>2092383853486.3811</v>
      </c>
      <c r="AC80" s="177">
        <f>$E80*(1+'Growth rates'!AD79)</f>
        <v>2118765175007.5742</v>
      </c>
      <c r="AD80" s="177">
        <f>$E80*(1+'Growth rates'!AE79)</f>
        <v>2138180877183.428</v>
      </c>
      <c r="AE80" s="177">
        <f>$E80*(1+'Growth rates'!AF79)</f>
        <v>2156492680967.4065</v>
      </c>
      <c r="AF80" s="177">
        <f>$E80*(1+'Growth rates'!AG79)</f>
        <v>2182075458393.0383</v>
      </c>
      <c r="AG80" s="177">
        <f>$E80*(1+'Growth rates'!AH79)</f>
        <v>2204591809643.4795</v>
      </c>
      <c r="AH80" s="177">
        <f>$E80*(1+'Growth rates'!AI79)</f>
        <v>2227108160893.9277</v>
      </c>
      <c r="AI80" s="177">
        <f>$E80*(1+'Growth rates'!AJ79)</f>
        <v>2249624512144.3755</v>
      </c>
      <c r="AJ80" s="177">
        <f>$E80*(1+'Growth rates'!AK79)</f>
        <v>2272140863394.8169</v>
      </c>
    </row>
    <row r="82" spans="1:36" x14ac:dyDescent="0.25">
      <c r="A82" s="45" t="s">
        <v>1561</v>
      </c>
      <c r="B82" s="45" t="s">
        <v>599</v>
      </c>
      <c r="C82" s="45" t="s">
        <v>1162</v>
      </c>
      <c r="D82" s="46" t="s">
        <v>52</v>
      </c>
      <c r="E82" s="382">
        <f>'CARB heat data summary'!D96</f>
        <v>0</v>
      </c>
      <c r="F82" s="177">
        <f>$E82*(1+'Growth rates'!G81)</f>
        <v>0</v>
      </c>
      <c r="G82" s="177">
        <f>$E82*(1+'Growth rates'!H81)</f>
        <v>0</v>
      </c>
      <c r="H82" s="177">
        <f>$E82*(1+'Growth rates'!I81)</f>
        <v>0</v>
      </c>
      <c r="I82" s="177">
        <f>$E82*(1+'Growth rates'!J81)</f>
        <v>0</v>
      </c>
      <c r="J82" s="177">
        <f>$E82*(1+'Growth rates'!K81)</f>
        <v>0</v>
      </c>
      <c r="K82" s="177">
        <f>$E82*(1+'Growth rates'!L81)</f>
        <v>0</v>
      </c>
      <c r="L82" s="177">
        <f>$E82*(1+'Growth rates'!M81)</f>
        <v>0</v>
      </c>
      <c r="M82" s="177">
        <f>$E82*(1+'Growth rates'!N81)</f>
        <v>0</v>
      </c>
      <c r="N82" s="177">
        <f>$E82*(1+'Growth rates'!O81)</f>
        <v>0</v>
      </c>
      <c r="O82" s="177">
        <f>$E82*(1+'Growth rates'!P81)</f>
        <v>0</v>
      </c>
      <c r="P82" s="177">
        <f>$E82*(1+'Growth rates'!Q81)</f>
        <v>0</v>
      </c>
      <c r="Q82" s="177">
        <f>$E82*(1+'Growth rates'!R81)</f>
        <v>0</v>
      </c>
      <c r="R82" s="177">
        <f>$E82*(1+'Growth rates'!S81)</f>
        <v>0</v>
      </c>
      <c r="S82" s="177">
        <f>$E82*(1+'Growth rates'!T81)</f>
        <v>0</v>
      </c>
      <c r="T82" s="177">
        <f>$E82*(1+'Growth rates'!U81)</f>
        <v>0</v>
      </c>
      <c r="U82" s="177">
        <f>$E82*(1+'Growth rates'!V81)</f>
        <v>0</v>
      </c>
      <c r="V82" s="177">
        <f>$E82*(1+'Growth rates'!W81)</f>
        <v>0</v>
      </c>
      <c r="W82" s="177">
        <f>$E82*(1+'Growth rates'!X81)</f>
        <v>0</v>
      </c>
      <c r="X82" s="177">
        <f>$E82*(1+'Growth rates'!Y81)</f>
        <v>0</v>
      </c>
      <c r="Y82" s="177">
        <f>$E82*(1+'Growth rates'!Z81)</f>
        <v>0</v>
      </c>
      <c r="Z82" s="177">
        <f>$E82*(1+'Growth rates'!AA81)</f>
        <v>0</v>
      </c>
      <c r="AA82" s="177">
        <f>$E82*(1+'Growth rates'!AB81)</f>
        <v>0</v>
      </c>
      <c r="AB82" s="177">
        <f>$E82*(1+'Growth rates'!AC81)</f>
        <v>0</v>
      </c>
      <c r="AC82" s="177">
        <f>$E82*(1+'Growth rates'!AD81)</f>
        <v>0</v>
      </c>
      <c r="AD82" s="177">
        <f>$E82*(1+'Growth rates'!AE81)</f>
        <v>0</v>
      </c>
      <c r="AE82" s="177">
        <f>$E82*(1+'Growth rates'!AF81)</f>
        <v>0</v>
      </c>
      <c r="AF82" s="177">
        <f>$E82*(1+'Growth rates'!AG81)</f>
        <v>0</v>
      </c>
      <c r="AG82" s="177">
        <f>$E82*(1+'Growth rates'!AH81)</f>
        <v>0</v>
      </c>
      <c r="AH82" s="177">
        <f>$E82*(1+'Growth rates'!AI81)</f>
        <v>0</v>
      </c>
      <c r="AI82" s="177">
        <f>$E82*(1+'Growth rates'!AJ81)</f>
        <v>0</v>
      </c>
      <c r="AJ82" s="177">
        <f>$E82*(1+'Growth rates'!AK81)</f>
        <v>0</v>
      </c>
    </row>
    <row r="83" spans="1:36" x14ac:dyDescent="0.25">
      <c r="A83" s="45" t="s">
        <v>1561</v>
      </c>
      <c r="B83" s="45" t="s">
        <v>599</v>
      </c>
      <c r="C83" s="45" t="s">
        <v>1162</v>
      </c>
      <c r="D83" s="46" t="s">
        <v>53</v>
      </c>
      <c r="E83" s="382">
        <f>'CARB heat data summary'!D97</f>
        <v>0</v>
      </c>
      <c r="F83" s="177">
        <f>$E83*(1+'Growth rates'!G82)</f>
        <v>0</v>
      </c>
      <c r="G83" s="177">
        <f>$E83*(1+'Growth rates'!H82)</f>
        <v>0</v>
      </c>
      <c r="H83" s="177">
        <f>$E83*(1+'Growth rates'!I82)</f>
        <v>0</v>
      </c>
      <c r="I83" s="177">
        <f>$E83*(1+'Growth rates'!J82)</f>
        <v>0</v>
      </c>
      <c r="J83" s="177">
        <f>$E83*(1+'Growth rates'!K82)</f>
        <v>0</v>
      </c>
      <c r="K83" s="177">
        <f>$E83*(1+'Growth rates'!L82)</f>
        <v>0</v>
      </c>
      <c r="L83" s="177">
        <f>$E83*(1+'Growth rates'!M82)</f>
        <v>0</v>
      </c>
      <c r="M83" s="177">
        <f>$E83*(1+'Growth rates'!N82)</f>
        <v>0</v>
      </c>
      <c r="N83" s="177">
        <f>$E83*(1+'Growth rates'!O82)</f>
        <v>0</v>
      </c>
      <c r="O83" s="177">
        <f>$E83*(1+'Growth rates'!P82)</f>
        <v>0</v>
      </c>
      <c r="P83" s="177">
        <f>$E83*(1+'Growth rates'!Q82)</f>
        <v>0</v>
      </c>
      <c r="Q83" s="177">
        <f>$E83*(1+'Growth rates'!R82)</f>
        <v>0</v>
      </c>
      <c r="R83" s="177">
        <f>$E83*(1+'Growth rates'!S82)</f>
        <v>0</v>
      </c>
      <c r="S83" s="177">
        <f>$E83*(1+'Growth rates'!T82)</f>
        <v>0</v>
      </c>
      <c r="T83" s="177">
        <f>$E83*(1+'Growth rates'!U82)</f>
        <v>0</v>
      </c>
      <c r="U83" s="177">
        <f>$E83*(1+'Growth rates'!V82)</f>
        <v>0</v>
      </c>
      <c r="V83" s="177">
        <f>$E83*(1+'Growth rates'!W82)</f>
        <v>0</v>
      </c>
      <c r="W83" s="177">
        <f>$E83*(1+'Growth rates'!X82)</f>
        <v>0</v>
      </c>
      <c r="X83" s="177">
        <f>$E83*(1+'Growth rates'!Y82)</f>
        <v>0</v>
      </c>
      <c r="Y83" s="177">
        <f>$E83*(1+'Growth rates'!Z82)</f>
        <v>0</v>
      </c>
      <c r="Z83" s="177">
        <f>$E83*(1+'Growth rates'!AA82)</f>
        <v>0</v>
      </c>
      <c r="AA83" s="177">
        <f>$E83*(1+'Growth rates'!AB82)</f>
        <v>0</v>
      </c>
      <c r="AB83" s="177">
        <f>$E83*(1+'Growth rates'!AC82)</f>
        <v>0</v>
      </c>
      <c r="AC83" s="177">
        <f>$E83*(1+'Growth rates'!AD82)</f>
        <v>0</v>
      </c>
      <c r="AD83" s="177">
        <f>$E83*(1+'Growth rates'!AE82)</f>
        <v>0</v>
      </c>
      <c r="AE83" s="177">
        <f>$E83*(1+'Growth rates'!AF82)</f>
        <v>0</v>
      </c>
      <c r="AF83" s="177">
        <f>$E83*(1+'Growth rates'!AG82)</f>
        <v>0</v>
      </c>
      <c r="AG83" s="177">
        <f>$E83*(1+'Growth rates'!AH82)</f>
        <v>0</v>
      </c>
      <c r="AH83" s="177">
        <f>$E83*(1+'Growth rates'!AI82)</f>
        <v>0</v>
      </c>
      <c r="AI83" s="177">
        <f>$E83*(1+'Growth rates'!AJ82)</f>
        <v>0</v>
      </c>
      <c r="AJ83" s="177">
        <f>$E83*(1+'Growth rates'!AK82)</f>
        <v>0</v>
      </c>
    </row>
    <row r="84" spans="1:36" x14ac:dyDescent="0.25">
      <c r="A84" s="45" t="s">
        <v>1561</v>
      </c>
      <c r="B84" s="45" t="s">
        <v>599</v>
      </c>
      <c r="C84" s="45" t="s">
        <v>1162</v>
      </c>
      <c r="D84" s="46" t="s">
        <v>54</v>
      </c>
      <c r="E84" s="382">
        <f>'CARB heat data summary'!D98</f>
        <v>0</v>
      </c>
      <c r="F84" s="177">
        <f>$E84*(1+'Growth rates'!G83)</f>
        <v>0</v>
      </c>
      <c r="G84" s="177">
        <f>$E84*(1+'Growth rates'!H83)</f>
        <v>0</v>
      </c>
      <c r="H84" s="177">
        <f>$E84*(1+'Growth rates'!I83)</f>
        <v>0</v>
      </c>
      <c r="I84" s="177">
        <f>$E84*(1+'Growth rates'!J83)</f>
        <v>0</v>
      </c>
      <c r="J84" s="177">
        <f>$E84*(1+'Growth rates'!K83)</f>
        <v>0</v>
      </c>
      <c r="K84" s="177">
        <f>$E84*(1+'Growth rates'!L83)</f>
        <v>0</v>
      </c>
      <c r="L84" s="177">
        <f>$E84*(1+'Growth rates'!M83)</f>
        <v>0</v>
      </c>
      <c r="M84" s="177">
        <f>$E84*(1+'Growth rates'!N83)</f>
        <v>0</v>
      </c>
      <c r="N84" s="177">
        <f>$E84*(1+'Growth rates'!O83)</f>
        <v>0</v>
      </c>
      <c r="O84" s="177">
        <f>$E84*(1+'Growth rates'!P83)</f>
        <v>0</v>
      </c>
      <c r="P84" s="177">
        <f>$E84*(1+'Growth rates'!Q83)</f>
        <v>0</v>
      </c>
      <c r="Q84" s="177">
        <f>$E84*(1+'Growth rates'!R83)</f>
        <v>0</v>
      </c>
      <c r="R84" s="177">
        <f>$E84*(1+'Growth rates'!S83)</f>
        <v>0</v>
      </c>
      <c r="S84" s="177">
        <f>$E84*(1+'Growth rates'!T83)</f>
        <v>0</v>
      </c>
      <c r="T84" s="177">
        <f>$E84*(1+'Growth rates'!U83)</f>
        <v>0</v>
      </c>
      <c r="U84" s="177">
        <f>$E84*(1+'Growth rates'!V83)</f>
        <v>0</v>
      </c>
      <c r="V84" s="177">
        <f>$E84*(1+'Growth rates'!W83)</f>
        <v>0</v>
      </c>
      <c r="W84" s="177">
        <f>$E84*(1+'Growth rates'!X83)</f>
        <v>0</v>
      </c>
      <c r="X84" s="177">
        <f>$E84*(1+'Growth rates'!Y83)</f>
        <v>0</v>
      </c>
      <c r="Y84" s="177">
        <f>$E84*(1+'Growth rates'!Z83)</f>
        <v>0</v>
      </c>
      <c r="Z84" s="177">
        <f>$E84*(1+'Growth rates'!AA83)</f>
        <v>0</v>
      </c>
      <c r="AA84" s="177">
        <f>$E84*(1+'Growth rates'!AB83)</f>
        <v>0</v>
      </c>
      <c r="AB84" s="177">
        <f>$E84*(1+'Growth rates'!AC83)</f>
        <v>0</v>
      </c>
      <c r="AC84" s="177">
        <f>$E84*(1+'Growth rates'!AD83)</f>
        <v>0</v>
      </c>
      <c r="AD84" s="177">
        <f>$E84*(1+'Growth rates'!AE83)</f>
        <v>0</v>
      </c>
      <c r="AE84" s="177">
        <f>$E84*(1+'Growth rates'!AF83)</f>
        <v>0</v>
      </c>
      <c r="AF84" s="177">
        <f>$E84*(1+'Growth rates'!AG83)</f>
        <v>0</v>
      </c>
      <c r="AG84" s="177">
        <f>$E84*(1+'Growth rates'!AH83)</f>
        <v>0</v>
      </c>
      <c r="AH84" s="177">
        <f>$E84*(1+'Growth rates'!AI83)</f>
        <v>0</v>
      </c>
      <c r="AI84" s="177">
        <f>$E84*(1+'Growth rates'!AJ83)</f>
        <v>0</v>
      </c>
      <c r="AJ84" s="177">
        <f>$E84*(1+'Growth rates'!AK83)</f>
        <v>0</v>
      </c>
    </row>
    <row r="85" spans="1:36" x14ac:dyDescent="0.25">
      <c r="A85" s="45" t="s">
        <v>1561</v>
      </c>
      <c r="B85" s="45" t="s">
        <v>599</v>
      </c>
      <c r="C85" s="45" t="s">
        <v>1162</v>
      </c>
      <c r="D85" s="46" t="s">
        <v>55</v>
      </c>
      <c r="E85" s="382">
        <f>'CARB heat data summary'!D99</f>
        <v>0</v>
      </c>
      <c r="F85" s="177">
        <f>$E85*(1+'Growth rates'!G84)</f>
        <v>0</v>
      </c>
      <c r="G85" s="177">
        <f>$E85*(1+'Growth rates'!H84)</f>
        <v>0</v>
      </c>
      <c r="H85" s="177">
        <f>$E85*(1+'Growth rates'!I84)</f>
        <v>0</v>
      </c>
      <c r="I85" s="177">
        <f>$E85*(1+'Growth rates'!J84)</f>
        <v>0</v>
      </c>
      <c r="J85" s="177">
        <f>$E85*(1+'Growth rates'!K84)</f>
        <v>0</v>
      </c>
      <c r="K85" s="177">
        <f>$E85*(1+'Growth rates'!L84)</f>
        <v>0</v>
      </c>
      <c r="L85" s="177">
        <f>$E85*(1+'Growth rates'!M84)</f>
        <v>0</v>
      </c>
      <c r="M85" s="177">
        <f>$E85*(1+'Growth rates'!N84)</f>
        <v>0</v>
      </c>
      <c r="N85" s="177">
        <f>$E85*(1+'Growth rates'!O84)</f>
        <v>0</v>
      </c>
      <c r="O85" s="177">
        <f>$E85*(1+'Growth rates'!P84)</f>
        <v>0</v>
      </c>
      <c r="P85" s="177">
        <f>$E85*(1+'Growth rates'!Q84)</f>
        <v>0</v>
      </c>
      <c r="Q85" s="177">
        <f>$E85*(1+'Growth rates'!R84)</f>
        <v>0</v>
      </c>
      <c r="R85" s="177">
        <f>$E85*(1+'Growth rates'!S84)</f>
        <v>0</v>
      </c>
      <c r="S85" s="177">
        <f>$E85*(1+'Growth rates'!T84)</f>
        <v>0</v>
      </c>
      <c r="T85" s="177">
        <f>$E85*(1+'Growth rates'!U84)</f>
        <v>0</v>
      </c>
      <c r="U85" s="177">
        <f>$E85*(1+'Growth rates'!V84)</f>
        <v>0</v>
      </c>
      <c r="V85" s="177">
        <f>$E85*(1+'Growth rates'!W84)</f>
        <v>0</v>
      </c>
      <c r="W85" s="177">
        <f>$E85*(1+'Growth rates'!X84)</f>
        <v>0</v>
      </c>
      <c r="X85" s="177">
        <f>$E85*(1+'Growth rates'!Y84)</f>
        <v>0</v>
      </c>
      <c r="Y85" s="177">
        <f>$E85*(1+'Growth rates'!Z84)</f>
        <v>0</v>
      </c>
      <c r="Z85" s="177">
        <f>$E85*(1+'Growth rates'!AA84)</f>
        <v>0</v>
      </c>
      <c r="AA85" s="177">
        <f>$E85*(1+'Growth rates'!AB84)</f>
        <v>0</v>
      </c>
      <c r="AB85" s="177">
        <f>$E85*(1+'Growth rates'!AC84)</f>
        <v>0</v>
      </c>
      <c r="AC85" s="177">
        <f>$E85*(1+'Growth rates'!AD84)</f>
        <v>0</v>
      </c>
      <c r="AD85" s="177">
        <f>$E85*(1+'Growth rates'!AE84)</f>
        <v>0</v>
      </c>
      <c r="AE85" s="177">
        <f>$E85*(1+'Growth rates'!AF84)</f>
        <v>0</v>
      </c>
      <c r="AF85" s="177">
        <f>$E85*(1+'Growth rates'!AG84)</f>
        <v>0</v>
      </c>
      <c r="AG85" s="177">
        <f>$E85*(1+'Growth rates'!AH84)</f>
        <v>0</v>
      </c>
      <c r="AH85" s="177">
        <f>$E85*(1+'Growth rates'!AI84)</f>
        <v>0</v>
      </c>
      <c r="AI85" s="177">
        <f>$E85*(1+'Growth rates'!AJ84)</f>
        <v>0</v>
      </c>
      <c r="AJ85" s="177">
        <f>$E85*(1+'Growth rates'!AK84)</f>
        <v>0</v>
      </c>
    </row>
    <row r="86" spans="1:36" x14ac:dyDescent="0.25">
      <c r="A86" s="45" t="s">
        <v>1561</v>
      </c>
      <c r="B86" s="45" t="s">
        <v>599</v>
      </c>
      <c r="C86" s="45" t="s">
        <v>1162</v>
      </c>
      <c r="D86" s="46" t="s">
        <v>56</v>
      </c>
      <c r="E86" s="382">
        <f>'CARB heat data summary'!D100</f>
        <v>0</v>
      </c>
      <c r="F86" s="177">
        <f>$E86*(1+'Growth rates'!G85)</f>
        <v>0</v>
      </c>
      <c r="G86" s="177">
        <f>$E86*(1+'Growth rates'!H85)</f>
        <v>0</v>
      </c>
      <c r="H86" s="177">
        <f>$E86*(1+'Growth rates'!I85)</f>
        <v>0</v>
      </c>
      <c r="I86" s="177">
        <f>$E86*(1+'Growth rates'!J85)</f>
        <v>0</v>
      </c>
      <c r="J86" s="177">
        <f>$E86*(1+'Growth rates'!K85)</f>
        <v>0</v>
      </c>
      <c r="K86" s="177">
        <f>$E86*(1+'Growth rates'!L85)</f>
        <v>0</v>
      </c>
      <c r="L86" s="177">
        <f>$E86*(1+'Growth rates'!M85)</f>
        <v>0</v>
      </c>
      <c r="M86" s="177">
        <f>$E86*(1+'Growth rates'!N85)</f>
        <v>0</v>
      </c>
      <c r="N86" s="177">
        <f>$E86*(1+'Growth rates'!O85)</f>
        <v>0</v>
      </c>
      <c r="O86" s="177">
        <f>$E86*(1+'Growth rates'!P85)</f>
        <v>0</v>
      </c>
      <c r="P86" s="177">
        <f>$E86*(1+'Growth rates'!Q85)</f>
        <v>0</v>
      </c>
      <c r="Q86" s="177">
        <f>$E86*(1+'Growth rates'!R85)</f>
        <v>0</v>
      </c>
      <c r="R86" s="177">
        <f>$E86*(1+'Growth rates'!S85)</f>
        <v>0</v>
      </c>
      <c r="S86" s="177">
        <f>$E86*(1+'Growth rates'!T85)</f>
        <v>0</v>
      </c>
      <c r="T86" s="177">
        <f>$E86*(1+'Growth rates'!U85)</f>
        <v>0</v>
      </c>
      <c r="U86" s="177">
        <f>$E86*(1+'Growth rates'!V85)</f>
        <v>0</v>
      </c>
      <c r="V86" s="177">
        <f>$E86*(1+'Growth rates'!W85)</f>
        <v>0</v>
      </c>
      <c r="W86" s="177">
        <f>$E86*(1+'Growth rates'!X85)</f>
        <v>0</v>
      </c>
      <c r="X86" s="177">
        <f>$E86*(1+'Growth rates'!Y85)</f>
        <v>0</v>
      </c>
      <c r="Y86" s="177">
        <f>$E86*(1+'Growth rates'!Z85)</f>
        <v>0</v>
      </c>
      <c r="Z86" s="177">
        <f>$E86*(1+'Growth rates'!AA85)</f>
        <v>0</v>
      </c>
      <c r="AA86" s="177">
        <f>$E86*(1+'Growth rates'!AB85)</f>
        <v>0</v>
      </c>
      <c r="AB86" s="177">
        <f>$E86*(1+'Growth rates'!AC85)</f>
        <v>0</v>
      </c>
      <c r="AC86" s="177">
        <f>$E86*(1+'Growth rates'!AD85)</f>
        <v>0</v>
      </c>
      <c r="AD86" s="177">
        <f>$E86*(1+'Growth rates'!AE85)</f>
        <v>0</v>
      </c>
      <c r="AE86" s="177">
        <f>$E86*(1+'Growth rates'!AF85)</f>
        <v>0</v>
      </c>
      <c r="AF86" s="177">
        <f>$E86*(1+'Growth rates'!AG85)</f>
        <v>0</v>
      </c>
      <c r="AG86" s="177">
        <f>$E86*(1+'Growth rates'!AH85)</f>
        <v>0</v>
      </c>
      <c r="AH86" s="177">
        <f>$E86*(1+'Growth rates'!AI85)</f>
        <v>0</v>
      </c>
      <c r="AI86" s="177">
        <f>$E86*(1+'Growth rates'!AJ85)</f>
        <v>0</v>
      </c>
      <c r="AJ86" s="177">
        <f>$E86*(1+'Growth rates'!AK85)</f>
        <v>0</v>
      </c>
    </row>
    <row r="87" spans="1:36" x14ac:dyDescent="0.25">
      <c r="A87" s="45" t="s">
        <v>1561</v>
      </c>
      <c r="B87" s="45" t="s">
        <v>599</v>
      </c>
      <c r="C87" s="45" t="s">
        <v>1162</v>
      </c>
      <c r="D87" s="46" t="s">
        <v>57</v>
      </c>
      <c r="E87" s="382">
        <f>'CARB heat data summary'!D101</f>
        <v>0</v>
      </c>
      <c r="F87" s="177">
        <f>$E87*(1+'Growth rates'!G86)</f>
        <v>0</v>
      </c>
      <c r="G87" s="177">
        <f>$E87*(1+'Growth rates'!H86)</f>
        <v>0</v>
      </c>
      <c r="H87" s="177">
        <f>$E87*(1+'Growth rates'!I86)</f>
        <v>0</v>
      </c>
      <c r="I87" s="177">
        <f>$E87*(1+'Growth rates'!J86)</f>
        <v>0</v>
      </c>
      <c r="J87" s="177">
        <f>$E87*(1+'Growth rates'!K86)</f>
        <v>0</v>
      </c>
      <c r="K87" s="177">
        <f>$E87*(1+'Growth rates'!L86)</f>
        <v>0</v>
      </c>
      <c r="L87" s="177">
        <f>$E87*(1+'Growth rates'!M86)</f>
        <v>0</v>
      </c>
      <c r="M87" s="177">
        <f>$E87*(1+'Growth rates'!N86)</f>
        <v>0</v>
      </c>
      <c r="N87" s="177">
        <f>$E87*(1+'Growth rates'!O86)</f>
        <v>0</v>
      </c>
      <c r="O87" s="177">
        <f>$E87*(1+'Growth rates'!P86)</f>
        <v>0</v>
      </c>
      <c r="P87" s="177">
        <f>$E87*(1+'Growth rates'!Q86)</f>
        <v>0</v>
      </c>
      <c r="Q87" s="177">
        <f>$E87*(1+'Growth rates'!R86)</f>
        <v>0</v>
      </c>
      <c r="R87" s="177">
        <f>$E87*(1+'Growth rates'!S86)</f>
        <v>0</v>
      </c>
      <c r="S87" s="177">
        <f>$E87*(1+'Growth rates'!T86)</f>
        <v>0</v>
      </c>
      <c r="T87" s="177">
        <f>$E87*(1+'Growth rates'!U86)</f>
        <v>0</v>
      </c>
      <c r="U87" s="177">
        <f>$E87*(1+'Growth rates'!V86)</f>
        <v>0</v>
      </c>
      <c r="V87" s="177">
        <f>$E87*(1+'Growth rates'!W86)</f>
        <v>0</v>
      </c>
      <c r="W87" s="177">
        <f>$E87*(1+'Growth rates'!X86)</f>
        <v>0</v>
      </c>
      <c r="X87" s="177">
        <f>$E87*(1+'Growth rates'!Y86)</f>
        <v>0</v>
      </c>
      <c r="Y87" s="177">
        <f>$E87*(1+'Growth rates'!Z86)</f>
        <v>0</v>
      </c>
      <c r="Z87" s="177">
        <f>$E87*(1+'Growth rates'!AA86)</f>
        <v>0</v>
      </c>
      <c r="AA87" s="177">
        <f>$E87*(1+'Growth rates'!AB86)</f>
        <v>0</v>
      </c>
      <c r="AB87" s="177">
        <f>$E87*(1+'Growth rates'!AC86)</f>
        <v>0</v>
      </c>
      <c r="AC87" s="177">
        <f>$E87*(1+'Growth rates'!AD86)</f>
        <v>0</v>
      </c>
      <c r="AD87" s="177">
        <f>$E87*(1+'Growth rates'!AE86)</f>
        <v>0</v>
      </c>
      <c r="AE87" s="177">
        <f>$E87*(1+'Growth rates'!AF86)</f>
        <v>0</v>
      </c>
      <c r="AF87" s="177">
        <f>$E87*(1+'Growth rates'!AG86)</f>
        <v>0</v>
      </c>
      <c r="AG87" s="177">
        <f>$E87*(1+'Growth rates'!AH86)</f>
        <v>0</v>
      </c>
      <c r="AH87" s="177">
        <f>$E87*(1+'Growth rates'!AI86)</f>
        <v>0</v>
      </c>
      <c r="AI87" s="177">
        <f>$E87*(1+'Growth rates'!AJ86)</f>
        <v>0</v>
      </c>
      <c r="AJ87" s="177">
        <f>$E87*(1+'Growth rates'!AK86)</f>
        <v>0</v>
      </c>
    </row>
    <row r="88" spans="1:36" x14ac:dyDescent="0.25">
      <c r="A88" s="45" t="s">
        <v>1561</v>
      </c>
      <c r="B88" s="45" t="s">
        <v>599</v>
      </c>
      <c r="C88" s="45" t="s">
        <v>1162</v>
      </c>
      <c r="D88" s="46" t="s">
        <v>58</v>
      </c>
      <c r="E88" s="382">
        <f>'CARB heat data summary'!D102</f>
        <v>9690103226182.9824</v>
      </c>
      <c r="F88" s="177">
        <f>$E88*(1+'Growth rates'!G87)</f>
        <v>9690103226182.9824</v>
      </c>
      <c r="G88" s="177">
        <f>$E88*(1+'Growth rates'!H87)</f>
        <v>9690103226182.9824</v>
      </c>
      <c r="H88" s="177">
        <f>$E88*(1+'Growth rates'!I87)</f>
        <v>9690103226182.9824</v>
      </c>
      <c r="I88" s="177">
        <f>$E88*(1+'Growth rates'!J87)</f>
        <v>9690103226182.9824</v>
      </c>
      <c r="J88" s="177">
        <f>$E88*(1+'Growth rates'!K87)</f>
        <v>9690103226182.9824</v>
      </c>
      <c r="K88" s="177">
        <f>$E88*(1+'Growth rates'!L87)</f>
        <v>9690103226182.9824</v>
      </c>
      <c r="L88" s="177">
        <f>$E88*(1+'Growth rates'!M87)</f>
        <v>9690103226182.9824</v>
      </c>
      <c r="M88" s="177">
        <f>$E88*(1+'Growth rates'!N87)</f>
        <v>9690103226182.9824</v>
      </c>
      <c r="N88" s="177">
        <f>$E88*(1+'Growth rates'!O87)</f>
        <v>9690103226182.9824</v>
      </c>
      <c r="O88" s="177">
        <f>$E88*(1+'Growth rates'!P87)</f>
        <v>9690103226182.9824</v>
      </c>
      <c r="P88" s="177">
        <f>$E88*(1+'Growth rates'!Q87)</f>
        <v>9690103226182.9824</v>
      </c>
      <c r="Q88" s="177">
        <f>$E88*(1+'Growth rates'!R87)</f>
        <v>9690103226182.9824</v>
      </c>
      <c r="R88" s="177">
        <f>$E88*(1+'Growth rates'!S87)</f>
        <v>9690103226182.9824</v>
      </c>
      <c r="S88" s="177">
        <f>$E88*(1+'Growth rates'!T87)</f>
        <v>9690103226182.9824</v>
      </c>
      <c r="T88" s="177">
        <f>$E88*(1+'Growth rates'!U87)</f>
        <v>9690103226182.9824</v>
      </c>
      <c r="U88" s="177">
        <f>$E88*(1+'Growth rates'!V87)</f>
        <v>9690103226182.9824</v>
      </c>
      <c r="V88" s="177">
        <f>$E88*(1+'Growth rates'!W87)</f>
        <v>9690103226182.9824</v>
      </c>
      <c r="W88" s="177">
        <f>$E88*(1+'Growth rates'!X87)</f>
        <v>9690103226182.9824</v>
      </c>
      <c r="X88" s="177">
        <f>$E88*(1+'Growth rates'!Y87)</f>
        <v>9690103226182.9824</v>
      </c>
      <c r="Y88" s="177">
        <f>$E88*(1+'Growth rates'!Z87)</f>
        <v>9690103226182.9824</v>
      </c>
      <c r="Z88" s="177">
        <f>$E88*(1+'Growth rates'!AA87)</f>
        <v>9690103226182.9824</v>
      </c>
      <c r="AA88" s="177">
        <f>$E88*(1+'Growth rates'!AB87)</f>
        <v>9690103226182.9824</v>
      </c>
      <c r="AB88" s="177">
        <f>$E88*(1+'Growth rates'!AC87)</f>
        <v>9690103226182.9824</v>
      </c>
      <c r="AC88" s="177">
        <f>$E88*(1+'Growth rates'!AD87)</f>
        <v>9690103226182.9824</v>
      </c>
      <c r="AD88" s="177">
        <f>$E88*(1+'Growth rates'!AE87)</f>
        <v>9690103226182.9824</v>
      </c>
      <c r="AE88" s="177">
        <f>$E88*(1+'Growth rates'!AF87)</f>
        <v>9690103226182.9824</v>
      </c>
      <c r="AF88" s="177">
        <f>$E88*(1+'Growth rates'!AG87)</f>
        <v>9690103226182.9824</v>
      </c>
      <c r="AG88" s="177">
        <f>$E88*(1+'Growth rates'!AH87)</f>
        <v>9690103226182.9824</v>
      </c>
      <c r="AH88" s="177">
        <f>$E88*(1+'Growth rates'!AI87)</f>
        <v>9690103226182.9824</v>
      </c>
      <c r="AI88" s="177">
        <f>$E88*(1+'Growth rates'!AJ87)</f>
        <v>9690103226182.9824</v>
      </c>
      <c r="AJ88" s="177">
        <f>$E88*(1+'Growth rates'!AK87)</f>
        <v>9690103226182.9824</v>
      </c>
    </row>
    <row r="89" spans="1:36" x14ac:dyDescent="0.25">
      <c r="A89" s="45" t="s">
        <v>1561</v>
      </c>
      <c r="B89" s="45" t="s">
        <v>599</v>
      </c>
      <c r="C89" s="45" t="s">
        <v>1162</v>
      </c>
      <c r="D89" s="46" t="s">
        <v>59</v>
      </c>
      <c r="E89" s="382">
        <f>'CARB heat data summary'!D103</f>
        <v>8210954771882.7158</v>
      </c>
      <c r="F89" s="177">
        <f>$E89*(1+'Growth rates'!G88)</f>
        <v>8210954771882.7158</v>
      </c>
      <c r="G89" s="177">
        <f>$E89*(1+'Growth rates'!H88)</f>
        <v>8210954771882.7158</v>
      </c>
      <c r="H89" s="177">
        <f>$E89*(1+'Growth rates'!I88)</f>
        <v>8210954771882.7158</v>
      </c>
      <c r="I89" s="177">
        <f>$E89*(1+'Growth rates'!J88)</f>
        <v>8210954771882.7158</v>
      </c>
      <c r="J89" s="177">
        <f>$E89*(1+'Growth rates'!K88)</f>
        <v>8210954771882.7158</v>
      </c>
      <c r="K89" s="177">
        <f>$E89*(1+'Growth rates'!L88)</f>
        <v>8210954771882.7158</v>
      </c>
      <c r="L89" s="177">
        <f>$E89*(1+'Growth rates'!M88)</f>
        <v>8210954771882.7158</v>
      </c>
      <c r="M89" s="177">
        <f>$E89*(1+'Growth rates'!N88)</f>
        <v>8210954771882.7158</v>
      </c>
      <c r="N89" s="177">
        <f>$E89*(1+'Growth rates'!O88)</f>
        <v>8210954771882.7158</v>
      </c>
      <c r="O89" s="177">
        <f>$E89*(1+'Growth rates'!P88)</f>
        <v>8210954771882.7158</v>
      </c>
      <c r="P89" s="177">
        <f>$E89*(1+'Growth rates'!Q88)</f>
        <v>8210954771882.7158</v>
      </c>
      <c r="Q89" s="177">
        <f>$E89*(1+'Growth rates'!R88)</f>
        <v>8210954771882.7158</v>
      </c>
      <c r="R89" s="177">
        <f>$E89*(1+'Growth rates'!S88)</f>
        <v>8210954771882.7158</v>
      </c>
      <c r="S89" s="177">
        <f>$E89*(1+'Growth rates'!T88)</f>
        <v>8210954771882.7158</v>
      </c>
      <c r="T89" s="177">
        <f>$E89*(1+'Growth rates'!U88)</f>
        <v>8210954771882.7158</v>
      </c>
      <c r="U89" s="177">
        <f>$E89*(1+'Growth rates'!V88)</f>
        <v>8210954771882.7158</v>
      </c>
      <c r="V89" s="177">
        <f>$E89*(1+'Growth rates'!W88)</f>
        <v>8210954771882.7158</v>
      </c>
      <c r="W89" s="177">
        <f>$E89*(1+'Growth rates'!X88)</f>
        <v>8210954771882.7158</v>
      </c>
      <c r="X89" s="177">
        <f>$E89*(1+'Growth rates'!Y88)</f>
        <v>8210954771882.7158</v>
      </c>
      <c r="Y89" s="177">
        <f>$E89*(1+'Growth rates'!Z88)</f>
        <v>8210954771882.7158</v>
      </c>
      <c r="Z89" s="177">
        <f>$E89*(1+'Growth rates'!AA88)</f>
        <v>8210954771882.7158</v>
      </c>
      <c r="AA89" s="177">
        <f>$E89*(1+'Growth rates'!AB88)</f>
        <v>8210954771882.7158</v>
      </c>
      <c r="AB89" s="177">
        <f>$E89*(1+'Growth rates'!AC88)</f>
        <v>8210954771882.7158</v>
      </c>
      <c r="AC89" s="177">
        <f>$E89*(1+'Growth rates'!AD88)</f>
        <v>8210954771882.7158</v>
      </c>
      <c r="AD89" s="177">
        <f>$E89*(1+'Growth rates'!AE88)</f>
        <v>8210954771882.7158</v>
      </c>
      <c r="AE89" s="177">
        <f>$E89*(1+'Growth rates'!AF88)</f>
        <v>8210954771882.7158</v>
      </c>
      <c r="AF89" s="177">
        <f>$E89*(1+'Growth rates'!AG88)</f>
        <v>8210954771882.7158</v>
      </c>
      <c r="AG89" s="177">
        <f>$E89*(1+'Growth rates'!AH88)</f>
        <v>8210954771882.7158</v>
      </c>
      <c r="AH89" s="177">
        <f>$E89*(1+'Growth rates'!AI88)</f>
        <v>8210954771882.7158</v>
      </c>
      <c r="AI89" s="177">
        <f>$E89*(1+'Growth rates'!AJ88)</f>
        <v>8210954771882.7158</v>
      </c>
      <c r="AJ89" s="177">
        <f>$E89*(1+'Growth rates'!AK88)</f>
        <v>8210954771882.7158</v>
      </c>
    </row>
    <row r="90" spans="1:36" x14ac:dyDescent="0.25">
      <c r="A90" s="45" t="s">
        <v>1561</v>
      </c>
      <c r="B90" s="45" t="s">
        <v>599</v>
      </c>
      <c r="C90" s="45" t="s">
        <v>1162</v>
      </c>
      <c r="D90" s="46" t="s">
        <v>60</v>
      </c>
      <c r="E90" s="382">
        <f>'CARB heat data summary'!D104</f>
        <v>0</v>
      </c>
      <c r="F90" s="177">
        <f>$E90*(1+'Growth rates'!G89)</f>
        <v>0</v>
      </c>
      <c r="G90" s="177">
        <f>$E90*(1+'Growth rates'!H89)</f>
        <v>0</v>
      </c>
      <c r="H90" s="177">
        <f>$E90*(1+'Growth rates'!I89)</f>
        <v>0</v>
      </c>
      <c r="I90" s="177">
        <f>$E90*(1+'Growth rates'!J89)</f>
        <v>0</v>
      </c>
      <c r="J90" s="177">
        <f>$E90*(1+'Growth rates'!K89)</f>
        <v>0</v>
      </c>
      <c r="K90" s="177">
        <f>$E90*(1+'Growth rates'!L89)</f>
        <v>0</v>
      </c>
      <c r="L90" s="177">
        <f>$E90*(1+'Growth rates'!M89)</f>
        <v>0</v>
      </c>
      <c r="M90" s="177">
        <f>$E90*(1+'Growth rates'!N89)</f>
        <v>0</v>
      </c>
      <c r="N90" s="177">
        <f>$E90*(1+'Growth rates'!O89)</f>
        <v>0</v>
      </c>
      <c r="O90" s="177">
        <f>$E90*(1+'Growth rates'!P89)</f>
        <v>0</v>
      </c>
      <c r="P90" s="177">
        <f>$E90*(1+'Growth rates'!Q89)</f>
        <v>0</v>
      </c>
      <c r="Q90" s="177">
        <f>$E90*(1+'Growth rates'!R89)</f>
        <v>0</v>
      </c>
      <c r="R90" s="177">
        <f>$E90*(1+'Growth rates'!S89)</f>
        <v>0</v>
      </c>
      <c r="S90" s="177">
        <f>$E90*(1+'Growth rates'!T89)</f>
        <v>0</v>
      </c>
      <c r="T90" s="177">
        <f>$E90*(1+'Growth rates'!U89)</f>
        <v>0</v>
      </c>
      <c r="U90" s="177">
        <f>$E90*(1+'Growth rates'!V89)</f>
        <v>0</v>
      </c>
      <c r="V90" s="177">
        <f>$E90*(1+'Growth rates'!W89)</f>
        <v>0</v>
      </c>
      <c r="W90" s="177">
        <f>$E90*(1+'Growth rates'!X89)</f>
        <v>0</v>
      </c>
      <c r="X90" s="177">
        <f>$E90*(1+'Growth rates'!Y89)</f>
        <v>0</v>
      </c>
      <c r="Y90" s="177">
        <f>$E90*(1+'Growth rates'!Z89)</f>
        <v>0</v>
      </c>
      <c r="Z90" s="177">
        <f>$E90*(1+'Growth rates'!AA89)</f>
        <v>0</v>
      </c>
      <c r="AA90" s="177">
        <f>$E90*(1+'Growth rates'!AB89)</f>
        <v>0</v>
      </c>
      <c r="AB90" s="177">
        <f>$E90*(1+'Growth rates'!AC89)</f>
        <v>0</v>
      </c>
      <c r="AC90" s="177">
        <f>$E90*(1+'Growth rates'!AD89)</f>
        <v>0</v>
      </c>
      <c r="AD90" s="177">
        <f>$E90*(1+'Growth rates'!AE89)</f>
        <v>0</v>
      </c>
      <c r="AE90" s="177">
        <f>$E90*(1+'Growth rates'!AF89)</f>
        <v>0</v>
      </c>
      <c r="AF90" s="177">
        <f>$E90*(1+'Growth rates'!AG89)</f>
        <v>0</v>
      </c>
      <c r="AG90" s="177">
        <f>$E90*(1+'Growth rates'!AH89)</f>
        <v>0</v>
      </c>
      <c r="AH90" s="177">
        <f>$E90*(1+'Growth rates'!AI89)</f>
        <v>0</v>
      </c>
      <c r="AI90" s="177">
        <f>$E90*(1+'Growth rates'!AJ89)</f>
        <v>0</v>
      </c>
      <c r="AJ90" s="177">
        <f>$E90*(1+'Growth rates'!AK89)</f>
        <v>0</v>
      </c>
    </row>
    <row r="91" spans="1:36" x14ac:dyDescent="0.25">
      <c r="A91" s="45" t="s">
        <v>1561</v>
      </c>
      <c r="B91" s="45" t="s">
        <v>599</v>
      </c>
      <c r="C91" s="45" t="s">
        <v>1162</v>
      </c>
      <c r="D91" s="46" t="s">
        <v>61</v>
      </c>
      <c r="E91" s="382">
        <f>'CARB heat data summary'!D105</f>
        <v>0</v>
      </c>
      <c r="F91" s="177">
        <f>$E91*(1+'Growth rates'!G90)</f>
        <v>0</v>
      </c>
      <c r="G91" s="177">
        <f>$E91*(1+'Growth rates'!H90)</f>
        <v>0</v>
      </c>
      <c r="H91" s="177">
        <f>$E91*(1+'Growth rates'!I90)</f>
        <v>0</v>
      </c>
      <c r="I91" s="177">
        <f>$E91*(1+'Growth rates'!J90)</f>
        <v>0</v>
      </c>
      <c r="J91" s="177">
        <f>$E91*(1+'Growth rates'!K90)</f>
        <v>0</v>
      </c>
      <c r="K91" s="177">
        <f>$E91*(1+'Growth rates'!L90)</f>
        <v>0</v>
      </c>
      <c r="L91" s="177">
        <f>$E91*(1+'Growth rates'!M90)</f>
        <v>0</v>
      </c>
      <c r="M91" s="177">
        <f>$E91*(1+'Growth rates'!N90)</f>
        <v>0</v>
      </c>
      <c r="N91" s="177">
        <f>$E91*(1+'Growth rates'!O90)</f>
        <v>0</v>
      </c>
      <c r="O91" s="177">
        <f>$E91*(1+'Growth rates'!P90)</f>
        <v>0</v>
      </c>
      <c r="P91" s="177">
        <f>$E91*(1+'Growth rates'!Q90)</f>
        <v>0</v>
      </c>
      <c r="Q91" s="177">
        <f>$E91*(1+'Growth rates'!R90)</f>
        <v>0</v>
      </c>
      <c r="R91" s="177">
        <f>$E91*(1+'Growth rates'!S90)</f>
        <v>0</v>
      </c>
      <c r="S91" s="177">
        <f>$E91*(1+'Growth rates'!T90)</f>
        <v>0</v>
      </c>
      <c r="T91" s="177">
        <f>$E91*(1+'Growth rates'!U90)</f>
        <v>0</v>
      </c>
      <c r="U91" s="177">
        <f>$E91*(1+'Growth rates'!V90)</f>
        <v>0</v>
      </c>
      <c r="V91" s="177">
        <f>$E91*(1+'Growth rates'!W90)</f>
        <v>0</v>
      </c>
      <c r="W91" s="177">
        <f>$E91*(1+'Growth rates'!X90)</f>
        <v>0</v>
      </c>
      <c r="X91" s="177">
        <f>$E91*(1+'Growth rates'!Y90)</f>
        <v>0</v>
      </c>
      <c r="Y91" s="177">
        <f>$E91*(1+'Growth rates'!Z90)</f>
        <v>0</v>
      </c>
      <c r="Z91" s="177">
        <f>$E91*(1+'Growth rates'!AA90)</f>
        <v>0</v>
      </c>
      <c r="AA91" s="177">
        <f>$E91*(1+'Growth rates'!AB90)</f>
        <v>0</v>
      </c>
      <c r="AB91" s="177">
        <f>$E91*(1+'Growth rates'!AC90)</f>
        <v>0</v>
      </c>
      <c r="AC91" s="177">
        <f>$E91*(1+'Growth rates'!AD90)</f>
        <v>0</v>
      </c>
      <c r="AD91" s="177">
        <f>$E91*(1+'Growth rates'!AE90)</f>
        <v>0</v>
      </c>
      <c r="AE91" s="177">
        <f>$E91*(1+'Growth rates'!AF90)</f>
        <v>0</v>
      </c>
      <c r="AF91" s="177">
        <f>$E91*(1+'Growth rates'!AG90)</f>
        <v>0</v>
      </c>
      <c r="AG91" s="177">
        <f>$E91*(1+'Growth rates'!AH90)</f>
        <v>0</v>
      </c>
      <c r="AH91" s="177">
        <f>$E91*(1+'Growth rates'!AI90)</f>
        <v>0</v>
      </c>
      <c r="AI91" s="177">
        <f>$E91*(1+'Growth rates'!AJ90)</f>
        <v>0</v>
      </c>
      <c r="AJ91" s="177">
        <f>$E91*(1+'Growth rates'!AK90)</f>
        <v>0</v>
      </c>
    </row>
    <row r="92" spans="1:36" x14ac:dyDescent="0.25">
      <c r="A92" s="45" t="s">
        <v>1561</v>
      </c>
      <c r="B92" s="45" t="s">
        <v>599</v>
      </c>
      <c r="C92" s="45" t="s">
        <v>1162</v>
      </c>
      <c r="D92" s="46" t="s">
        <v>62</v>
      </c>
      <c r="E92" s="382">
        <f>'CARB heat data summary'!D106</f>
        <v>0</v>
      </c>
      <c r="F92" s="177">
        <f>$E92*(1+'Growth rates'!G91)</f>
        <v>0</v>
      </c>
      <c r="G92" s="177">
        <f>$E92*(1+'Growth rates'!H91)</f>
        <v>0</v>
      </c>
      <c r="H92" s="177">
        <f>$E92*(1+'Growth rates'!I91)</f>
        <v>0</v>
      </c>
      <c r="I92" s="177">
        <f>$E92*(1+'Growth rates'!J91)</f>
        <v>0</v>
      </c>
      <c r="J92" s="177">
        <f>$E92*(1+'Growth rates'!K91)</f>
        <v>0</v>
      </c>
      <c r="K92" s="177">
        <f>$E92*(1+'Growth rates'!L91)</f>
        <v>0</v>
      </c>
      <c r="L92" s="177">
        <f>$E92*(1+'Growth rates'!M91)</f>
        <v>0</v>
      </c>
      <c r="M92" s="177">
        <f>$E92*(1+'Growth rates'!N91)</f>
        <v>0</v>
      </c>
      <c r="N92" s="177">
        <f>$E92*(1+'Growth rates'!O91)</f>
        <v>0</v>
      </c>
      <c r="O92" s="177">
        <f>$E92*(1+'Growth rates'!P91)</f>
        <v>0</v>
      </c>
      <c r="P92" s="177">
        <f>$E92*(1+'Growth rates'!Q91)</f>
        <v>0</v>
      </c>
      <c r="Q92" s="177">
        <f>$E92*(1+'Growth rates'!R91)</f>
        <v>0</v>
      </c>
      <c r="R92" s="177">
        <f>$E92*(1+'Growth rates'!S91)</f>
        <v>0</v>
      </c>
      <c r="S92" s="177">
        <f>$E92*(1+'Growth rates'!T91)</f>
        <v>0</v>
      </c>
      <c r="T92" s="177">
        <f>$E92*(1+'Growth rates'!U91)</f>
        <v>0</v>
      </c>
      <c r="U92" s="177">
        <f>$E92*(1+'Growth rates'!V91)</f>
        <v>0</v>
      </c>
      <c r="V92" s="177">
        <f>$E92*(1+'Growth rates'!W91)</f>
        <v>0</v>
      </c>
      <c r="W92" s="177">
        <f>$E92*(1+'Growth rates'!X91)</f>
        <v>0</v>
      </c>
      <c r="X92" s="177">
        <f>$E92*(1+'Growth rates'!Y91)</f>
        <v>0</v>
      </c>
      <c r="Y92" s="177">
        <f>$E92*(1+'Growth rates'!Z91)</f>
        <v>0</v>
      </c>
      <c r="Z92" s="177">
        <f>$E92*(1+'Growth rates'!AA91)</f>
        <v>0</v>
      </c>
      <c r="AA92" s="177">
        <f>$E92*(1+'Growth rates'!AB91)</f>
        <v>0</v>
      </c>
      <c r="AB92" s="177">
        <f>$E92*(1+'Growth rates'!AC91)</f>
        <v>0</v>
      </c>
      <c r="AC92" s="177">
        <f>$E92*(1+'Growth rates'!AD91)</f>
        <v>0</v>
      </c>
      <c r="AD92" s="177">
        <f>$E92*(1+'Growth rates'!AE91)</f>
        <v>0</v>
      </c>
      <c r="AE92" s="177">
        <f>$E92*(1+'Growth rates'!AF91)</f>
        <v>0</v>
      </c>
      <c r="AF92" s="177">
        <f>$E92*(1+'Growth rates'!AG91)</f>
        <v>0</v>
      </c>
      <c r="AG92" s="177">
        <f>$E92*(1+'Growth rates'!AH91)</f>
        <v>0</v>
      </c>
      <c r="AH92" s="177">
        <f>$E92*(1+'Growth rates'!AI91)</f>
        <v>0</v>
      </c>
      <c r="AI92" s="177">
        <f>$E92*(1+'Growth rates'!AJ91)</f>
        <v>0</v>
      </c>
      <c r="AJ92" s="177">
        <f>$E92*(1+'Growth rates'!AK91)</f>
        <v>0</v>
      </c>
    </row>
    <row r="93" spans="1:36" x14ac:dyDescent="0.25">
      <c r="A93" s="45" t="s">
        <v>1561</v>
      </c>
      <c r="B93" s="45" t="s">
        <v>599</v>
      </c>
      <c r="C93" s="45" t="s">
        <v>1162</v>
      </c>
      <c r="D93" s="46" t="s">
        <v>63</v>
      </c>
      <c r="E93" s="382">
        <f>'CARB heat data summary'!D107</f>
        <v>0</v>
      </c>
      <c r="F93" s="177">
        <f>$E93*(1+'Growth rates'!G92)</f>
        <v>0</v>
      </c>
      <c r="G93" s="177">
        <f>$E93*(1+'Growth rates'!H92)</f>
        <v>0</v>
      </c>
      <c r="H93" s="177">
        <f>$E93*(1+'Growth rates'!I92)</f>
        <v>0</v>
      </c>
      <c r="I93" s="177">
        <f>$E93*(1+'Growth rates'!J92)</f>
        <v>0</v>
      </c>
      <c r="J93" s="177">
        <f>$E93*(1+'Growth rates'!K92)</f>
        <v>0</v>
      </c>
      <c r="K93" s="177">
        <f>$E93*(1+'Growth rates'!L92)</f>
        <v>0</v>
      </c>
      <c r="L93" s="177">
        <f>$E93*(1+'Growth rates'!M92)</f>
        <v>0</v>
      </c>
      <c r="M93" s="177">
        <f>$E93*(1+'Growth rates'!N92)</f>
        <v>0</v>
      </c>
      <c r="N93" s="177">
        <f>$E93*(1+'Growth rates'!O92)</f>
        <v>0</v>
      </c>
      <c r="O93" s="177">
        <f>$E93*(1+'Growth rates'!P92)</f>
        <v>0</v>
      </c>
      <c r="P93" s="177">
        <f>$E93*(1+'Growth rates'!Q92)</f>
        <v>0</v>
      </c>
      <c r="Q93" s="177">
        <f>$E93*(1+'Growth rates'!R92)</f>
        <v>0</v>
      </c>
      <c r="R93" s="177">
        <f>$E93*(1+'Growth rates'!S92)</f>
        <v>0</v>
      </c>
      <c r="S93" s="177">
        <f>$E93*(1+'Growth rates'!T92)</f>
        <v>0</v>
      </c>
      <c r="T93" s="177">
        <f>$E93*(1+'Growth rates'!U92)</f>
        <v>0</v>
      </c>
      <c r="U93" s="177">
        <f>$E93*(1+'Growth rates'!V92)</f>
        <v>0</v>
      </c>
      <c r="V93" s="177">
        <f>$E93*(1+'Growth rates'!W92)</f>
        <v>0</v>
      </c>
      <c r="W93" s="177">
        <f>$E93*(1+'Growth rates'!X92)</f>
        <v>0</v>
      </c>
      <c r="X93" s="177">
        <f>$E93*(1+'Growth rates'!Y92)</f>
        <v>0</v>
      </c>
      <c r="Y93" s="177">
        <f>$E93*(1+'Growth rates'!Z92)</f>
        <v>0</v>
      </c>
      <c r="Z93" s="177">
        <f>$E93*(1+'Growth rates'!AA92)</f>
        <v>0</v>
      </c>
      <c r="AA93" s="177">
        <f>$E93*(1+'Growth rates'!AB92)</f>
        <v>0</v>
      </c>
      <c r="AB93" s="177">
        <f>$E93*(1+'Growth rates'!AC92)</f>
        <v>0</v>
      </c>
      <c r="AC93" s="177">
        <f>$E93*(1+'Growth rates'!AD92)</f>
        <v>0</v>
      </c>
      <c r="AD93" s="177">
        <f>$E93*(1+'Growth rates'!AE92)</f>
        <v>0</v>
      </c>
      <c r="AE93" s="177">
        <f>$E93*(1+'Growth rates'!AF92)</f>
        <v>0</v>
      </c>
      <c r="AF93" s="177">
        <f>$E93*(1+'Growth rates'!AG92)</f>
        <v>0</v>
      </c>
      <c r="AG93" s="177">
        <f>$E93*(1+'Growth rates'!AH92)</f>
        <v>0</v>
      </c>
      <c r="AH93" s="177">
        <f>$E93*(1+'Growth rates'!AI92)</f>
        <v>0</v>
      </c>
      <c r="AI93" s="177">
        <f>$E93*(1+'Growth rates'!AJ92)</f>
        <v>0</v>
      </c>
      <c r="AJ93" s="177">
        <f>$E93*(1+'Growth rates'!AK92)</f>
        <v>0</v>
      </c>
    </row>
    <row r="94" spans="1:36" x14ac:dyDescent="0.25">
      <c r="A94" s="45" t="s">
        <v>1561</v>
      </c>
      <c r="B94" s="45" t="s">
        <v>599</v>
      </c>
      <c r="C94" s="45" t="s">
        <v>1162</v>
      </c>
      <c r="D94" s="46" t="s">
        <v>64</v>
      </c>
      <c r="E94" s="382">
        <f>'CARB heat data summary'!D108</f>
        <v>1504826291016.7944</v>
      </c>
      <c r="F94" s="177">
        <f>$E94*(1+'Growth rates'!G93)</f>
        <v>1504826291016.7944</v>
      </c>
      <c r="G94" s="177">
        <f>$E94*(1+'Growth rates'!H93)</f>
        <v>1464697589923.0134</v>
      </c>
      <c r="H94" s="177">
        <f>$E94*(1+'Growth rates'!I93)</f>
        <v>1424568888829.2319</v>
      </c>
      <c r="I94" s="177">
        <f>$E94*(1+'Growth rates'!J93)</f>
        <v>1384440187735.4509</v>
      </c>
      <c r="J94" s="177">
        <f>$E94*(1+'Growth rates'!K93)</f>
        <v>1344311486641.6697</v>
      </c>
      <c r="K94" s="177">
        <f>$E94*(1+'Growth rates'!L93)</f>
        <v>1304182785547.8887</v>
      </c>
      <c r="L94" s="177">
        <f>$E94*(1+'Growth rates'!M93)</f>
        <v>1264054084454.1072</v>
      </c>
      <c r="M94" s="177">
        <f>$E94*(1+'Growth rates'!N93)</f>
        <v>1223925383360.3262</v>
      </c>
      <c r="N94" s="177">
        <f>$E94*(1+'Growth rates'!O93)</f>
        <v>1183796682266.5449</v>
      </c>
      <c r="O94" s="177">
        <f>$E94*(1+'Growth rates'!P93)</f>
        <v>1143667981172.7637</v>
      </c>
      <c r="P94" s="177">
        <f>$E94*(1+'Growth rates'!Q93)</f>
        <v>1103539280078.9827</v>
      </c>
      <c r="Q94" s="177">
        <f>$E94*(1+'Growth rates'!R93)</f>
        <v>1063410578985.2014</v>
      </c>
      <c r="R94" s="177">
        <f>$E94*(1+'Growth rates'!S93)</f>
        <v>1023281877891.4202</v>
      </c>
      <c r="S94" s="177">
        <f>$E94*(1+'Growth rates'!T93)</f>
        <v>983153176797.63904</v>
      </c>
      <c r="T94" s="177">
        <f>$E94*(1+'Growth rates'!U93)</f>
        <v>943024475703.85791</v>
      </c>
      <c r="U94" s="177">
        <f>$E94*(1+'Growth rates'!V93)</f>
        <v>902895774610.07666</v>
      </c>
      <c r="V94" s="177">
        <f>$E94*(1+'Growth rates'!W93)</f>
        <v>902895774610.07666</v>
      </c>
      <c r="W94" s="177">
        <f>$E94*(1+'Growth rates'!X93)</f>
        <v>902895774610.07666</v>
      </c>
      <c r="X94" s="177">
        <f>$E94*(1+'Growth rates'!Y93)</f>
        <v>902895774610.07666</v>
      </c>
      <c r="Y94" s="177">
        <f>$E94*(1+'Growth rates'!Z93)</f>
        <v>902895774610.07666</v>
      </c>
      <c r="Z94" s="177">
        <f>$E94*(1+'Growth rates'!AA93)</f>
        <v>902895774610.07666</v>
      </c>
      <c r="AA94" s="177">
        <f>$E94*(1+'Growth rates'!AB93)</f>
        <v>902895774610.07666</v>
      </c>
      <c r="AB94" s="177">
        <f>$E94*(1+'Growth rates'!AC93)</f>
        <v>902895774610.07666</v>
      </c>
      <c r="AC94" s="177">
        <f>$E94*(1+'Growth rates'!AD93)</f>
        <v>902895774610.07666</v>
      </c>
      <c r="AD94" s="177">
        <f>$E94*(1+'Growth rates'!AE93)</f>
        <v>902895774610.07666</v>
      </c>
      <c r="AE94" s="177">
        <f>$E94*(1+'Growth rates'!AF93)</f>
        <v>902895774610.07666</v>
      </c>
      <c r="AF94" s="177">
        <f>$E94*(1+'Growth rates'!AG93)</f>
        <v>902895774610.07666</v>
      </c>
      <c r="AG94" s="177">
        <f>$E94*(1+'Growth rates'!AH93)</f>
        <v>902895774610.07666</v>
      </c>
      <c r="AH94" s="177">
        <f>$E94*(1+'Growth rates'!AI93)</f>
        <v>902895774610.07666</v>
      </c>
      <c r="AI94" s="177">
        <f>$E94*(1+'Growth rates'!AJ93)</f>
        <v>902895774610.07666</v>
      </c>
      <c r="AJ94" s="177">
        <f>$E94*(1+'Growth rates'!AK93)</f>
        <v>902895774610.07666</v>
      </c>
    </row>
    <row r="95" spans="1:36" x14ac:dyDescent="0.25">
      <c r="A95" s="45" t="s">
        <v>1561</v>
      </c>
      <c r="B95" s="45" t="s">
        <v>599</v>
      </c>
      <c r="C95" s="45" t="s">
        <v>1162</v>
      </c>
      <c r="D95" s="361" t="s">
        <v>65</v>
      </c>
      <c r="E95" s="382">
        <f>'CARB heat data summary'!D109</f>
        <v>0</v>
      </c>
      <c r="F95" s="177">
        <f>$E95*(1+'Growth rates'!G94)</f>
        <v>0</v>
      </c>
      <c r="G95" s="177">
        <f>$E95*(1+'Growth rates'!H94)</f>
        <v>0</v>
      </c>
      <c r="H95" s="177">
        <f>$E95*(1+'Growth rates'!I94)</f>
        <v>0</v>
      </c>
      <c r="I95" s="177">
        <f>$E95*(1+'Growth rates'!J94)</f>
        <v>0</v>
      </c>
      <c r="J95" s="177">
        <f>$E95*(1+'Growth rates'!K94)</f>
        <v>0</v>
      </c>
      <c r="K95" s="177">
        <f>$E95*(1+'Growth rates'!L94)</f>
        <v>0</v>
      </c>
      <c r="L95" s="177">
        <f>$E95*(1+'Growth rates'!M94)</f>
        <v>0</v>
      </c>
      <c r="M95" s="177">
        <f>$E95*(1+'Growth rates'!N94)</f>
        <v>0</v>
      </c>
      <c r="N95" s="177">
        <f>$E95*(1+'Growth rates'!O94)</f>
        <v>0</v>
      </c>
      <c r="O95" s="177">
        <f>$E95*(1+'Growth rates'!P94)</f>
        <v>0</v>
      </c>
      <c r="P95" s="177">
        <f>$E95*(1+'Growth rates'!Q94)</f>
        <v>0</v>
      </c>
      <c r="Q95" s="177">
        <f>$E95*(1+'Growth rates'!R94)</f>
        <v>0</v>
      </c>
      <c r="R95" s="177">
        <f>$E95*(1+'Growth rates'!S94)</f>
        <v>0</v>
      </c>
      <c r="S95" s="177">
        <f>$E95*(1+'Growth rates'!T94)</f>
        <v>0</v>
      </c>
      <c r="T95" s="177">
        <f>$E95*(1+'Growth rates'!U94)</f>
        <v>0</v>
      </c>
      <c r="U95" s="177">
        <f>$E95*(1+'Growth rates'!V94)</f>
        <v>0</v>
      </c>
      <c r="V95" s="177">
        <f>$E95*(1+'Growth rates'!W94)</f>
        <v>0</v>
      </c>
      <c r="W95" s="177">
        <f>$E95*(1+'Growth rates'!X94)</f>
        <v>0</v>
      </c>
      <c r="X95" s="177">
        <f>$E95*(1+'Growth rates'!Y94)</f>
        <v>0</v>
      </c>
      <c r="Y95" s="177">
        <f>$E95*(1+'Growth rates'!Z94)</f>
        <v>0</v>
      </c>
      <c r="Z95" s="177">
        <f>$E95*(1+'Growth rates'!AA94)</f>
        <v>0</v>
      </c>
      <c r="AA95" s="177">
        <f>$E95*(1+'Growth rates'!AB94)</f>
        <v>0</v>
      </c>
      <c r="AB95" s="177">
        <f>$E95*(1+'Growth rates'!AC94)</f>
        <v>0</v>
      </c>
      <c r="AC95" s="177">
        <f>$E95*(1+'Growth rates'!AD94)</f>
        <v>0</v>
      </c>
      <c r="AD95" s="177">
        <f>$E95*(1+'Growth rates'!AE94)</f>
        <v>0</v>
      </c>
      <c r="AE95" s="177">
        <f>$E95*(1+'Growth rates'!AF94)</f>
        <v>0</v>
      </c>
      <c r="AF95" s="177">
        <f>$E95*(1+'Growth rates'!AG94)</f>
        <v>0</v>
      </c>
      <c r="AG95" s="177">
        <f>$E95*(1+'Growth rates'!AH94)</f>
        <v>0</v>
      </c>
      <c r="AH95" s="177">
        <f>$E95*(1+'Growth rates'!AI94)</f>
        <v>0</v>
      </c>
      <c r="AI95" s="177">
        <f>$E95*(1+'Growth rates'!AJ94)</f>
        <v>0</v>
      </c>
      <c r="AJ95" s="177">
        <f>$E95*(1+'Growth rates'!AK94)</f>
        <v>0</v>
      </c>
    </row>
    <row r="96" spans="1:36" x14ac:dyDescent="0.25">
      <c r="A96" s="45" t="s">
        <v>1561</v>
      </c>
      <c r="B96" s="45" t="s">
        <v>599</v>
      </c>
      <c r="C96" s="45" t="s">
        <v>1162</v>
      </c>
      <c r="D96" s="46" t="s">
        <v>66</v>
      </c>
      <c r="E96" s="382">
        <f>'CARB heat data summary'!D110</f>
        <v>0</v>
      </c>
      <c r="F96" s="177">
        <f>$E96*(1+'Growth rates'!G95)</f>
        <v>0</v>
      </c>
      <c r="G96" s="177">
        <f>$E96*(1+'Growth rates'!H95)</f>
        <v>0</v>
      </c>
      <c r="H96" s="177">
        <f>$E96*(1+'Growth rates'!I95)</f>
        <v>0</v>
      </c>
      <c r="I96" s="177">
        <f>$E96*(1+'Growth rates'!J95)</f>
        <v>0</v>
      </c>
      <c r="J96" s="177">
        <f>$E96*(1+'Growth rates'!K95)</f>
        <v>0</v>
      </c>
      <c r="K96" s="177">
        <f>$E96*(1+'Growth rates'!L95)</f>
        <v>0</v>
      </c>
      <c r="L96" s="177">
        <f>$E96*(1+'Growth rates'!M95)</f>
        <v>0</v>
      </c>
      <c r="M96" s="177">
        <f>$E96*(1+'Growth rates'!N95)</f>
        <v>0</v>
      </c>
      <c r="N96" s="177">
        <f>$E96*(1+'Growth rates'!O95)</f>
        <v>0</v>
      </c>
      <c r="O96" s="177">
        <f>$E96*(1+'Growth rates'!P95)</f>
        <v>0</v>
      </c>
      <c r="P96" s="177">
        <f>$E96*(1+'Growth rates'!Q95)</f>
        <v>0</v>
      </c>
      <c r="Q96" s="177">
        <f>$E96*(1+'Growth rates'!R95)</f>
        <v>0</v>
      </c>
      <c r="R96" s="177">
        <f>$E96*(1+'Growth rates'!S95)</f>
        <v>0</v>
      </c>
      <c r="S96" s="177">
        <f>$E96*(1+'Growth rates'!T95)</f>
        <v>0</v>
      </c>
      <c r="T96" s="177">
        <f>$E96*(1+'Growth rates'!U95)</f>
        <v>0</v>
      </c>
      <c r="U96" s="177">
        <f>$E96*(1+'Growth rates'!V95)</f>
        <v>0</v>
      </c>
      <c r="V96" s="177">
        <f>$E96*(1+'Growth rates'!W95)</f>
        <v>0</v>
      </c>
      <c r="W96" s="177">
        <f>$E96*(1+'Growth rates'!X95)</f>
        <v>0</v>
      </c>
      <c r="X96" s="177">
        <f>$E96*(1+'Growth rates'!Y95)</f>
        <v>0</v>
      </c>
      <c r="Y96" s="177">
        <f>$E96*(1+'Growth rates'!Z95)</f>
        <v>0</v>
      </c>
      <c r="Z96" s="177">
        <f>$E96*(1+'Growth rates'!AA95)</f>
        <v>0</v>
      </c>
      <c r="AA96" s="177">
        <f>$E96*(1+'Growth rates'!AB95)</f>
        <v>0</v>
      </c>
      <c r="AB96" s="177">
        <f>$E96*(1+'Growth rates'!AC95)</f>
        <v>0</v>
      </c>
      <c r="AC96" s="177">
        <f>$E96*(1+'Growth rates'!AD95)</f>
        <v>0</v>
      </c>
      <c r="AD96" s="177">
        <f>$E96*(1+'Growth rates'!AE95)</f>
        <v>0</v>
      </c>
      <c r="AE96" s="177">
        <f>$E96*(1+'Growth rates'!AF95)</f>
        <v>0</v>
      </c>
      <c r="AF96" s="177">
        <f>$E96*(1+'Growth rates'!AG95)</f>
        <v>0</v>
      </c>
      <c r="AG96" s="177">
        <f>$E96*(1+'Growth rates'!AH95)</f>
        <v>0</v>
      </c>
      <c r="AH96" s="177">
        <f>$E96*(1+'Growth rates'!AI95)</f>
        <v>0</v>
      </c>
      <c r="AI96" s="177">
        <f>$E96*(1+'Growth rates'!AJ95)</f>
        <v>0</v>
      </c>
      <c r="AJ96" s="177">
        <f>$E96*(1+'Growth rates'!AK95)</f>
        <v>0</v>
      </c>
    </row>
    <row r="97" spans="1:36" x14ac:dyDescent="0.25">
      <c r="A97" s="45" t="s">
        <v>1561</v>
      </c>
      <c r="B97" s="45" t="s">
        <v>599</v>
      </c>
      <c r="C97" s="45" t="s">
        <v>1162</v>
      </c>
      <c r="D97" s="46" t="s">
        <v>67</v>
      </c>
      <c r="E97" s="382">
        <f>'CARB heat data summary'!D111</f>
        <v>0</v>
      </c>
      <c r="F97" s="177">
        <f>$E97*(1+'Growth rates'!G96)</f>
        <v>0</v>
      </c>
      <c r="G97" s="177">
        <f>$E97*(1+'Growth rates'!H96)</f>
        <v>0</v>
      </c>
      <c r="H97" s="177">
        <f>$E97*(1+'Growth rates'!I96)</f>
        <v>0</v>
      </c>
      <c r="I97" s="177">
        <f>$E97*(1+'Growth rates'!J96)</f>
        <v>0</v>
      </c>
      <c r="J97" s="177">
        <f>$E97*(1+'Growth rates'!K96)</f>
        <v>0</v>
      </c>
      <c r="K97" s="177">
        <f>$E97*(1+'Growth rates'!L96)</f>
        <v>0</v>
      </c>
      <c r="L97" s="177">
        <f>$E97*(1+'Growth rates'!M96)</f>
        <v>0</v>
      </c>
      <c r="M97" s="177">
        <f>$E97*(1+'Growth rates'!N96)</f>
        <v>0</v>
      </c>
      <c r="N97" s="177">
        <f>$E97*(1+'Growth rates'!O96)</f>
        <v>0</v>
      </c>
      <c r="O97" s="177">
        <f>$E97*(1+'Growth rates'!P96)</f>
        <v>0</v>
      </c>
      <c r="P97" s="177">
        <f>$E97*(1+'Growth rates'!Q96)</f>
        <v>0</v>
      </c>
      <c r="Q97" s="177">
        <f>$E97*(1+'Growth rates'!R96)</f>
        <v>0</v>
      </c>
      <c r="R97" s="177">
        <f>$E97*(1+'Growth rates'!S96)</f>
        <v>0</v>
      </c>
      <c r="S97" s="177">
        <f>$E97*(1+'Growth rates'!T96)</f>
        <v>0</v>
      </c>
      <c r="T97" s="177">
        <f>$E97*(1+'Growth rates'!U96)</f>
        <v>0</v>
      </c>
      <c r="U97" s="177">
        <f>$E97*(1+'Growth rates'!V96)</f>
        <v>0</v>
      </c>
      <c r="V97" s="177">
        <f>$E97*(1+'Growth rates'!W96)</f>
        <v>0</v>
      </c>
      <c r="W97" s="177">
        <f>$E97*(1+'Growth rates'!X96)</f>
        <v>0</v>
      </c>
      <c r="X97" s="177">
        <f>$E97*(1+'Growth rates'!Y96)</f>
        <v>0</v>
      </c>
      <c r="Y97" s="177">
        <f>$E97*(1+'Growth rates'!Z96)</f>
        <v>0</v>
      </c>
      <c r="Z97" s="177">
        <f>$E97*(1+'Growth rates'!AA96)</f>
        <v>0</v>
      </c>
      <c r="AA97" s="177">
        <f>$E97*(1+'Growth rates'!AB96)</f>
        <v>0</v>
      </c>
      <c r="AB97" s="177">
        <f>$E97*(1+'Growth rates'!AC96)</f>
        <v>0</v>
      </c>
      <c r="AC97" s="177">
        <f>$E97*(1+'Growth rates'!AD96)</f>
        <v>0</v>
      </c>
      <c r="AD97" s="177">
        <f>$E97*(1+'Growth rates'!AE96)</f>
        <v>0</v>
      </c>
      <c r="AE97" s="177">
        <f>$E97*(1+'Growth rates'!AF96)</f>
        <v>0</v>
      </c>
      <c r="AF97" s="177">
        <f>$E97*(1+'Growth rates'!AG96)</f>
        <v>0</v>
      </c>
      <c r="AG97" s="177">
        <f>$E97*(1+'Growth rates'!AH96)</f>
        <v>0</v>
      </c>
      <c r="AH97" s="177">
        <f>$E97*(1+'Growth rates'!AI96)</f>
        <v>0</v>
      </c>
      <c r="AI97" s="177">
        <f>$E97*(1+'Growth rates'!AJ96)</f>
        <v>0</v>
      </c>
      <c r="AJ97" s="177">
        <f>$E97*(1+'Growth rates'!AK96)</f>
        <v>0</v>
      </c>
    </row>
    <row r="98" spans="1:36" x14ac:dyDescent="0.25">
      <c r="A98" s="45" t="s">
        <v>1561</v>
      </c>
      <c r="B98" s="45" t="s">
        <v>599</v>
      </c>
      <c r="C98" s="45" t="s">
        <v>1162</v>
      </c>
      <c r="D98" s="214" t="s">
        <v>68</v>
      </c>
      <c r="E98" s="382">
        <f>'CARB heat data summary'!D112</f>
        <v>0</v>
      </c>
      <c r="F98" s="177">
        <f>$E98*(1+'Growth rates'!G97)</f>
        <v>0</v>
      </c>
      <c r="G98" s="177">
        <f>$E98*(1+'Growth rates'!H97)</f>
        <v>0</v>
      </c>
      <c r="H98" s="177">
        <f>$E98*(1+'Growth rates'!I97)</f>
        <v>0</v>
      </c>
      <c r="I98" s="177">
        <f>$E98*(1+'Growth rates'!J97)</f>
        <v>0</v>
      </c>
      <c r="J98" s="177">
        <f>$E98*(1+'Growth rates'!K97)</f>
        <v>0</v>
      </c>
      <c r="K98" s="177">
        <f>$E98*(1+'Growth rates'!L97)</f>
        <v>0</v>
      </c>
      <c r="L98" s="177">
        <f>$E98*(1+'Growth rates'!M97)</f>
        <v>0</v>
      </c>
      <c r="M98" s="177">
        <f>$E98*(1+'Growth rates'!N97)</f>
        <v>0</v>
      </c>
      <c r="N98" s="177">
        <f>$E98*(1+'Growth rates'!O97)</f>
        <v>0</v>
      </c>
      <c r="O98" s="177">
        <f>$E98*(1+'Growth rates'!P97)</f>
        <v>0</v>
      </c>
      <c r="P98" s="177">
        <f>$E98*(1+'Growth rates'!Q97)</f>
        <v>0</v>
      </c>
      <c r="Q98" s="177">
        <f>$E98*(1+'Growth rates'!R97)</f>
        <v>0</v>
      </c>
      <c r="R98" s="177">
        <f>$E98*(1+'Growth rates'!S97)</f>
        <v>0</v>
      </c>
      <c r="S98" s="177">
        <f>$E98*(1+'Growth rates'!T97)</f>
        <v>0</v>
      </c>
      <c r="T98" s="177">
        <f>$E98*(1+'Growth rates'!U97)</f>
        <v>0</v>
      </c>
      <c r="U98" s="177">
        <f>$E98*(1+'Growth rates'!V97)</f>
        <v>0</v>
      </c>
      <c r="V98" s="177">
        <f>$E98*(1+'Growth rates'!W97)</f>
        <v>0</v>
      </c>
      <c r="W98" s="177">
        <f>$E98*(1+'Growth rates'!X97)</f>
        <v>0</v>
      </c>
      <c r="X98" s="177">
        <f>$E98*(1+'Growth rates'!Y97)</f>
        <v>0</v>
      </c>
      <c r="Y98" s="177">
        <f>$E98*(1+'Growth rates'!Z97)</f>
        <v>0</v>
      </c>
      <c r="Z98" s="177">
        <f>$E98*(1+'Growth rates'!AA97)</f>
        <v>0</v>
      </c>
      <c r="AA98" s="177">
        <f>$E98*(1+'Growth rates'!AB97)</f>
        <v>0</v>
      </c>
      <c r="AB98" s="177">
        <f>$E98*(1+'Growth rates'!AC97)</f>
        <v>0</v>
      </c>
      <c r="AC98" s="177">
        <f>$E98*(1+'Growth rates'!AD97)</f>
        <v>0</v>
      </c>
      <c r="AD98" s="177">
        <f>$E98*(1+'Growth rates'!AE97)</f>
        <v>0</v>
      </c>
      <c r="AE98" s="177">
        <f>$E98*(1+'Growth rates'!AF97)</f>
        <v>0</v>
      </c>
      <c r="AF98" s="177">
        <f>$E98*(1+'Growth rates'!AG97)</f>
        <v>0</v>
      </c>
      <c r="AG98" s="177">
        <f>$E98*(1+'Growth rates'!AH97)</f>
        <v>0</v>
      </c>
      <c r="AH98" s="177">
        <f>$E98*(1+'Growth rates'!AI97)</f>
        <v>0</v>
      </c>
      <c r="AI98" s="177">
        <f>$E98*(1+'Growth rates'!AJ97)</f>
        <v>0</v>
      </c>
      <c r="AJ98" s="177">
        <f>$E98*(1+'Growth rates'!AK97)</f>
        <v>0</v>
      </c>
    </row>
    <row r="99" spans="1:36" x14ac:dyDescent="0.25">
      <c r="A99" s="45" t="s">
        <v>1561</v>
      </c>
      <c r="B99" s="45" t="s">
        <v>599</v>
      </c>
      <c r="C99" s="45" t="s">
        <v>1162</v>
      </c>
      <c r="D99" s="46" t="s">
        <v>69</v>
      </c>
      <c r="E99" s="382">
        <f>'CARB heat data summary'!D113</f>
        <v>0</v>
      </c>
      <c r="F99" s="177">
        <f>$E99*(1+'Growth rates'!G98)</f>
        <v>0</v>
      </c>
      <c r="G99" s="177">
        <f>$E99*(1+'Growth rates'!H98)</f>
        <v>0</v>
      </c>
      <c r="H99" s="177">
        <f>$E99*(1+'Growth rates'!I98)</f>
        <v>0</v>
      </c>
      <c r="I99" s="177">
        <f>$E99*(1+'Growth rates'!J98)</f>
        <v>0</v>
      </c>
      <c r="J99" s="177">
        <f>$E99*(1+'Growth rates'!K98)</f>
        <v>0</v>
      </c>
      <c r="K99" s="177">
        <f>$E99*(1+'Growth rates'!L98)</f>
        <v>0</v>
      </c>
      <c r="L99" s="177">
        <f>$E99*(1+'Growth rates'!M98)</f>
        <v>0</v>
      </c>
      <c r="M99" s="177">
        <f>$E99*(1+'Growth rates'!N98)</f>
        <v>0</v>
      </c>
      <c r="N99" s="177">
        <f>$E99*(1+'Growth rates'!O98)</f>
        <v>0</v>
      </c>
      <c r="O99" s="177">
        <f>$E99*(1+'Growth rates'!P98)</f>
        <v>0</v>
      </c>
      <c r="P99" s="177">
        <f>$E99*(1+'Growth rates'!Q98)</f>
        <v>0</v>
      </c>
      <c r="Q99" s="177">
        <f>$E99*(1+'Growth rates'!R98)</f>
        <v>0</v>
      </c>
      <c r="R99" s="177">
        <f>$E99*(1+'Growth rates'!S98)</f>
        <v>0</v>
      </c>
      <c r="S99" s="177">
        <f>$E99*(1+'Growth rates'!T98)</f>
        <v>0</v>
      </c>
      <c r="T99" s="177">
        <f>$E99*(1+'Growth rates'!U98)</f>
        <v>0</v>
      </c>
      <c r="U99" s="177">
        <f>$E99*(1+'Growth rates'!V98)</f>
        <v>0</v>
      </c>
      <c r="V99" s="177">
        <f>$E99*(1+'Growth rates'!W98)</f>
        <v>0</v>
      </c>
      <c r="W99" s="177">
        <f>$E99*(1+'Growth rates'!X98)</f>
        <v>0</v>
      </c>
      <c r="X99" s="177">
        <f>$E99*(1+'Growth rates'!Y98)</f>
        <v>0</v>
      </c>
      <c r="Y99" s="177">
        <f>$E99*(1+'Growth rates'!Z98)</f>
        <v>0</v>
      </c>
      <c r="Z99" s="177">
        <f>$E99*(1+'Growth rates'!AA98)</f>
        <v>0</v>
      </c>
      <c r="AA99" s="177">
        <f>$E99*(1+'Growth rates'!AB98)</f>
        <v>0</v>
      </c>
      <c r="AB99" s="177">
        <f>$E99*(1+'Growth rates'!AC98)</f>
        <v>0</v>
      </c>
      <c r="AC99" s="177">
        <f>$E99*(1+'Growth rates'!AD98)</f>
        <v>0</v>
      </c>
      <c r="AD99" s="177">
        <f>$E99*(1+'Growth rates'!AE98)</f>
        <v>0</v>
      </c>
      <c r="AE99" s="177">
        <f>$E99*(1+'Growth rates'!AF98)</f>
        <v>0</v>
      </c>
      <c r="AF99" s="177">
        <f>$E99*(1+'Growth rates'!AG98)</f>
        <v>0</v>
      </c>
      <c r="AG99" s="177">
        <f>$E99*(1+'Growth rates'!AH98)</f>
        <v>0</v>
      </c>
      <c r="AH99" s="177">
        <f>$E99*(1+'Growth rates'!AI98)</f>
        <v>0</v>
      </c>
      <c r="AI99" s="177">
        <f>$E99*(1+'Growth rates'!AJ98)</f>
        <v>0</v>
      </c>
      <c r="AJ99" s="177">
        <f>$E99*(1+'Growth rates'!AK98)</f>
        <v>0</v>
      </c>
    </row>
    <row r="100" spans="1:36" x14ac:dyDescent="0.25">
      <c r="A100" s="45" t="s">
        <v>1561</v>
      </c>
      <c r="B100" s="45" t="s">
        <v>599</v>
      </c>
      <c r="C100" s="45" t="s">
        <v>1162</v>
      </c>
      <c r="D100" s="46" t="s">
        <v>70</v>
      </c>
      <c r="E100" s="382">
        <f>'CARB heat data summary'!D114</f>
        <v>0</v>
      </c>
      <c r="F100" s="177">
        <f>$E100*(1+'Growth rates'!G99)</f>
        <v>0</v>
      </c>
      <c r="G100" s="177">
        <f>$E100*(1+'Growth rates'!H99)</f>
        <v>0</v>
      </c>
      <c r="H100" s="177">
        <f>$E100*(1+'Growth rates'!I99)</f>
        <v>0</v>
      </c>
      <c r="I100" s="177">
        <f>$E100*(1+'Growth rates'!J99)</f>
        <v>0</v>
      </c>
      <c r="J100" s="177">
        <f>$E100*(1+'Growth rates'!K99)</f>
        <v>0</v>
      </c>
      <c r="K100" s="177">
        <f>$E100*(1+'Growth rates'!L99)</f>
        <v>0</v>
      </c>
      <c r="L100" s="177">
        <f>$E100*(1+'Growth rates'!M99)</f>
        <v>0</v>
      </c>
      <c r="M100" s="177">
        <f>$E100*(1+'Growth rates'!N99)</f>
        <v>0</v>
      </c>
      <c r="N100" s="177">
        <f>$E100*(1+'Growth rates'!O99)</f>
        <v>0</v>
      </c>
      <c r="O100" s="177">
        <f>$E100*(1+'Growth rates'!P99)</f>
        <v>0</v>
      </c>
      <c r="P100" s="177">
        <f>$E100*(1+'Growth rates'!Q99)</f>
        <v>0</v>
      </c>
      <c r="Q100" s="177">
        <f>$E100*(1+'Growth rates'!R99)</f>
        <v>0</v>
      </c>
      <c r="R100" s="177">
        <f>$E100*(1+'Growth rates'!S99)</f>
        <v>0</v>
      </c>
      <c r="S100" s="177">
        <f>$E100*(1+'Growth rates'!T99)</f>
        <v>0</v>
      </c>
      <c r="T100" s="177">
        <f>$E100*(1+'Growth rates'!U99)</f>
        <v>0</v>
      </c>
      <c r="U100" s="177">
        <f>$E100*(1+'Growth rates'!V99)</f>
        <v>0</v>
      </c>
      <c r="V100" s="177">
        <f>$E100*(1+'Growth rates'!W99)</f>
        <v>0</v>
      </c>
      <c r="W100" s="177">
        <f>$E100*(1+'Growth rates'!X99)</f>
        <v>0</v>
      </c>
      <c r="X100" s="177">
        <f>$E100*(1+'Growth rates'!Y99)</f>
        <v>0</v>
      </c>
      <c r="Y100" s="177">
        <f>$E100*(1+'Growth rates'!Z99)</f>
        <v>0</v>
      </c>
      <c r="Z100" s="177">
        <f>$E100*(1+'Growth rates'!AA99)</f>
        <v>0</v>
      </c>
      <c r="AA100" s="177">
        <f>$E100*(1+'Growth rates'!AB99)</f>
        <v>0</v>
      </c>
      <c r="AB100" s="177">
        <f>$E100*(1+'Growth rates'!AC99)</f>
        <v>0</v>
      </c>
      <c r="AC100" s="177">
        <f>$E100*(1+'Growth rates'!AD99)</f>
        <v>0</v>
      </c>
      <c r="AD100" s="177">
        <f>$E100*(1+'Growth rates'!AE99)</f>
        <v>0</v>
      </c>
      <c r="AE100" s="177">
        <f>$E100*(1+'Growth rates'!AF99)</f>
        <v>0</v>
      </c>
      <c r="AF100" s="177">
        <f>$E100*(1+'Growth rates'!AG99)</f>
        <v>0</v>
      </c>
      <c r="AG100" s="177">
        <f>$E100*(1+'Growth rates'!AH99)</f>
        <v>0</v>
      </c>
      <c r="AH100" s="177">
        <f>$E100*(1+'Growth rates'!AI99)</f>
        <v>0</v>
      </c>
      <c r="AI100" s="177">
        <f>$E100*(1+'Growth rates'!AJ99)</f>
        <v>0</v>
      </c>
      <c r="AJ100" s="177">
        <f>$E100*(1+'Growth rates'!AK99)</f>
        <v>0</v>
      </c>
    </row>
    <row r="101" spans="1:36" x14ac:dyDescent="0.25">
      <c r="A101" s="45" t="s">
        <v>1561</v>
      </c>
      <c r="B101" s="45" t="s">
        <v>599</v>
      </c>
      <c r="C101" s="45" t="s">
        <v>1162</v>
      </c>
      <c r="D101" s="46" t="s">
        <v>71</v>
      </c>
      <c r="E101" s="382">
        <f>'CARB heat data summary'!D115</f>
        <v>0</v>
      </c>
      <c r="F101" s="177">
        <f>$E101*(1+'Growth rates'!G100)</f>
        <v>0</v>
      </c>
      <c r="G101" s="177">
        <f>$E101*(1+'Growth rates'!H100)</f>
        <v>0</v>
      </c>
      <c r="H101" s="177">
        <f>$E101*(1+'Growth rates'!I100)</f>
        <v>0</v>
      </c>
      <c r="I101" s="177">
        <f>$E101*(1+'Growth rates'!J100)</f>
        <v>0</v>
      </c>
      <c r="J101" s="177">
        <f>$E101*(1+'Growth rates'!K100)</f>
        <v>0</v>
      </c>
      <c r="K101" s="177">
        <f>$E101*(1+'Growth rates'!L100)</f>
        <v>0</v>
      </c>
      <c r="L101" s="177">
        <f>$E101*(1+'Growth rates'!M100)</f>
        <v>0</v>
      </c>
      <c r="M101" s="177">
        <f>$E101*(1+'Growth rates'!N100)</f>
        <v>0</v>
      </c>
      <c r="N101" s="177">
        <f>$E101*(1+'Growth rates'!O100)</f>
        <v>0</v>
      </c>
      <c r="O101" s="177">
        <f>$E101*(1+'Growth rates'!P100)</f>
        <v>0</v>
      </c>
      <c r="P101" s="177">
        <f>$E101*(1+'Growth rates'!Q100)</f>
        <v>0</v>
      </c>
      <c r="Q101" s="177">
        <f>$E101*(1+'Growth rates'!R100)</f>
        <v>0</v>
      </c>
      <c r="R101" s="177">
        <f>$E101*(1+'Growth rates'!S100)</f>
        <v>0</v>
      </c>
      <c r="S101" s="177">
        <f>$E101*(1+'Growth rates'!T100)</f>
        <v>0</v>
      </c>
      <c r="T101" s="177">
        <f>$E101*(1+'Growth rates'!U100)</f>
        <v>0</v>
      </c>
      <c r="U101" s="177">
        <f>$E101*(1+'Growth rates'!V100)</f>
        <v>0</v>
      </c>
      <c r="V101" s="177">
        <f>$E101*(1+'Growth rates'!W100)</f>
        <v>0</v>
      </c>
      <c r="W101" s="177">
        <f>$E101*(1+'Growth rates'!X100)</f>
        <v>0</v>
      </c>
      <c r="X101" s="177">
        <f>$E101*(1+'Growth rates'!Y100)</f>
        <v>0</v>
      </c>
      <c r="Y101" s="177">
        <f>$E101*(1+'Growth rates'!Z100)</f>
        <v>0</v>
      </c>
      <c r="Z101" s="177">
        <f>$E101*(1+'Growth rates'!AA100)</f>
        <v>0</v>
      </c>
      <c r="AA101" s="177">
        <f>$E101*(1+'Growth rates'!AB100)</f>
        <v>0</v>
      </c>
      <c r="AB101" s="177">
        <f>$E101*(1+'Growth rates'!AC100)</f>
        <v>0</v>
      </c>
      <c r="AC101" s="177">
        <f>$E101*(1+'Growth rates'!AD100)</f>
        <v>0</v>
      </c>
      <c r="AD101" s="177">
        <f>$E101*(1+'Growth rates'!AE100)</f>
        <v>0</v>
      </c>
      <c r="AE101" s="177">
        <f>$E101*(1+'Growth rates'!AF100)</f>
        <v>0</v>
      </c>
      <c r="AF101" s="177">
        <f>$E101*(1+'Growth rates'!AG100)</f>
        <v>0</v>
      </c>
      <c r="AG101" s="177">
        <f>$E101*(1+'Growth rates'!AH100)</f>
        <v>0</v>
      </c>
      <c r="AH101" s="177">
        <f>$E101*(1+'Growth rates'!AI100)</f>
        <v>0</v>
      </c>
      <c r="AI101" s="177">
        <f>$E101*(1+'Growth rates'!AJ100)</f>
        <v>0</v>
      </c>
      <c r="AJ101" s="177">
        <f>$E101*(1+'Growth rates'!AK100)</f>
        <v>0</v>
      </c>
    </row>
    <row r="102" spans="1:36" x14ac:dyDescent="0.25">
      <c r="A102" s="45" t="s">
        <v>1561</v>
      </c>
      <c r="B102" s="45" t="s">
        <v>599</v>
      </c>
      <c r="C102" s="45" t="s">
        <v>1162</v>
      </c>
      <c r="D102" s="214" t="s">
        <v>72</v>
      </c>
      <c r="E102" s="382">
        <f>'CARB heat data summary'!D116</f>
        <v>0</v>
      </c>
      <c r="F102" s="177">
        <f>$E102*(1+'Growth rates'!G101)</f>
        <v>0</v>
      </c>
      <c r="G102" s="177">
        <f>$E102*(1+'Growth rates'!H101)</f>
        <v>0</v>
      </c>
      <c r="H102" s="177">
        <f>$E102*(1+'Growth rates'!I101)</f>
        <v>0</v>
      </c>
      <c r="I102" s="177">
        <f>$E102*(1+'Growth rates'!J101)</f>
        <v>0</v>
      </c>
      <c r="J102" s="177">
        <f>$E102*(1+'Growth rates'!K101)</f>
        <v>0</v>
      </c>
      <c r="K102" s="177">
        <f>$E102*(1+'Growth rates'!L101)</f>
        <v>0</v>
      </c>
      <c r="L102" s="177">
        <f>$E102*(1+'Growth rates'!M101)</f>
        <v>0</v>
      </c>
      <c r="M102" s="177">
        <f>$E102*(1+'Growth rates'!N101)</f>
        <v>0</v>
      </c>
      <c r="N102" s="177">
        <f>$E102*(1+'Growth rates'!O101)</f>
        <v>0</v>
      </c>
      <c r="O102" s="177">
        <f>$E102*(1+'Growth rates'!P101)</f>
        <v>0</v>
      </c>
      <c r="P102" s="177">
        <f>$E102*(1+'Growth rates'!Q101)</f>
        <v>0</v>
      </c>
      <c r="Q102" s="177">
        <f>$E102*(1+'Growth rates'!R101)</f>
        <v>0</v>
      </c>
      <c r="R102" s="177">
        <f>$E102*(1+'Growth rates'!S101)</f>
        <v>0</v>
      </c>
      <c r="S102" s="177">
        <f>$E102*(1+'Growth rates'!T101)</f>
        <v>0</v>
      </c>
      <c r="T102" s="177">
        <f>$E102*(1+'Growth rates'!U101)</f>
        <v>0</v>
      </c>
      <c r="U102" s="177">
        <f>$E102*(1+'Growth rates'!V101)</f>
        <v>0</v>
      </c>
      <c r="V102" s="177">
        <f>$E102*(1+'Growth rates'!W101)</f>
        <v>0</v>
      </c>
      <c r="W102" s="177">
        <f>$E102*(1+'Growth rates'!X101)</f>
        <v>0</v>
      </c>
      <c r="X102" s="177">
        <f>$E102*(1+'Growth rates'!Y101)</f>
        <v>0</v>
      </c>
      <c r="Y102" s="177">
        <f>$E102*(1+'Growth rates'!Z101)</f>
        <v>0</v>
      </c>
      <c r="Z102" s="177">
        <f>$E102*(1+'Growth rates'!AA101)</f>
        <v>0</v>
      </c>
      <c r="AA102" s="177">
        <f>$E102*(1+'Growth rates'!AB101)</f>
        <v>0</v>
      </c>
      <c r="AB102" s="177">
        <f>$E102*(1+'Growth rates'!AC101)</f>
        <v>0</v>
      </c>
      <c r="AC102" s="177">
        <f>$E102*(1+'Growth rates'!AD101)</f>
        <v>0</v>
      </c>
      <c r="AD102" s="177">
        <f>$E102*(1+'Growth rates'!AE101)</f>
        <v>0</v>
      </c>
      <c r="AE102" s="177">
        <f>$E102*(1+'Growth rates'!AF101)</f>
        <v>0</v>
      </c>
      <c r="AF102" s="177">
        <f>$E102*(1+'Growth rates'!AG101)</f>
        <v>0</v>
      </c>
      <c r="AG102" s="177">
        <f>$E102*(1+'Growth rates'!AH101)</f>
        <v>0</v>
      </c>
      <c r="AH102" s="177">
        <f>$E102*(1+'Growth rates'!AI101)</f>
        <v>0</v>
      </c>
      <c r="AI102" s="177">
        <f>$E102*(1+'Growth rates'!AJ101)</f>
        <v>0</v>
      </c>
      <c r="AJ102" s="177">
        <f>$E102*(1+'Growth rates'!AK101)</f>
        <v>0</v>
      </c>
    </row>
    <row r="103" spans="1:36" x14ac:dyDescent="0.25">
      <c r="A103" s="45" t="s">
        <v>1561</v>
      </c>
      <c r="B103" s="45" t="s">
        <v>599</v>
      </c>
      <c r="C103" s="45" t="s">
        <v>1162</v>
      </c>
      <c r="D103" s="46" t="s">
        <v>73</v>
      </c>
      <c r="E103" s="382">
        <f>'CARB heat data summary'!D117</f>
        <v>0</v>
      </c>
      <c r="F103" s="177">
        <f>$E103*(1+'Growth rates'!G102)</f>
        <v>0</v>
      </c>
      <c r="G103" s="177">
        <f>$E103*(1+'Growth rates'!H102)</f>
        <v>0</v>
      </c>
      <c r="H103" s="177">
        <f>$E103*(1+'Growth rates'!I102)</f>
        <v>0</v>
      </c>
      <c r="I103" s="177">
        <f>$E103*(1+'Growth rates'!J102)</f>
        <v>0</v>
      </c>
      <c r="J103" s="177">
        <f>$E103*(1+'Growth rates'!K102)</f>
        <v>0</v>
      </c>
      <c r="K103" s="177">
        <f>$E103*(1+'Growth rates'!L102)</f>
        <v>0</v>
      </c>
      <c r="L103" s="177">
        <f>$E103*(1+'Growth rates'!M102)</f>
        <v>0</v>
      </c>
      <c r="M103" s="177">
        <f>$E103*(1+'Growth rates'!N102)</f>
        <v>0</v>
      </c>
      <c r="N103" s="177">
        <f>$E103*(1+'Growth rates'!O102)</f>
        <v>0</v>
      </c>
      <c r="O103" s="177">
        <f>$E103*(1+'Growth rates'!P102)</f>
        <v>0</v>
      </c>
      <c r="P103" s="177">
        <f>$E103*(1+'Growth rates'!Q102)</f>
        <v>0</v>
      </c>
      <c r="Q103" s="177">
        <f>$E103*(1+'Growth rates'!R102)</f>
        <v>0</v>
      </c>
      <c r="R103" s="177">
        <f>$E103*(1+'Growth rates'!S102)</f>
        <v>0</v>
      </c>
      <c r="S103" s="177">
        <f>$E103*(1+'Growth rates'!T102)</f>
        <v>0</v>
      </c>
      <c r="T103" s="177">
        <f>$E103*(1+'Growth rates'!U102)</f>
        <v>0</v>
      </c>
      <c r="U103" s="177">
        <f>$E103*(1+'Growth rates'!V102)</f>
        <v>0</v>
      </c>
      <c r="V103" s="177">
        <f>$E103*(1+'Growth rates'!W102)</f>
        <v>0</v>
      </c>
      <c r="W103" s="177">
        <f>$E103*(1+'Growth rates'!X102)</f>
        <v>0</v>
      </c>
      <c r="X103" s="177">
        <f>$E103*(1+'Growth rates'!Y102)</f>
        <v>0</v>
      </c>
      <c r="Y103" s="177">
        <f>$E103*(1+'Growth rates'!Z102)</f>
        <v>0</v>
      </c>
      <c r="Z103" s="177">
        <f>$E103*(1+'Growth rates'!AA102)</f>
        <v>0</v>
      </c>
      <c r="AA103" s="177">
        <f>$E103*(1+'Growth rates'!AB102)</f>
        <v>0</v>
      </c>
      <c r="AB103" s="177">
        <f>$E103*(1+'Growth rates'!AC102)</f>
        <v>0</v>
      </c>
      <c r="AC103" s="177">
        <f>$E103*(1+'Growth rates'!AD102)</f>
        <v>0</v>
      </c>
      <c r="AD103" s="177">
        <f>$E103*(1+'Growth rates'!AE102)</f>
        <v>0</v>
      </c>
      <c r="AE103" s="177">
        <f>$E103*(1+'Growth rates'!AF102)</f>
        <v>0</v>
      </c>
      <c r="AF103" s="177">
        <f>$E103*(1+'Growth rates'!AG102)</f>
        <v>0</v>
      </c>
      <c r="AG103" s="177">
        <f>$E103*(1+'Growth rates'!AH102)</f>
        <v>0</v>
      </c>
      <c r="AH103" s="177">
        <f>$E103*(1+'Growth rates'!AI102)</f>
        <v>0</v>
      </c>
      <c r="AI103" s="177">
        <f>$E103*(1+'Growth rates'!AJ102)</f>
        <v>0</v>
      </c>
      <c r="AJ103" s="177">
        <f>$E103*(1+'Growth rates'!AK102)</f>
        <v>0</v>
      </c>
    </row>
    <row r="104" spans="1:36" x14ac:dyDescent="0.25">
      <c r="A104" s="45" t="s">
        <v>1561</v>
      </c>
      <c r="B104" s="45" t="s">
        <v>599</v>
      </c>
      <c r="C104" s="45" t="s">
        <v>1162</v>
      </c>
      <c r="D104" s="46" t="s">
        <v>74</v>
      </c>
      <c r="E104" s="382">
        <f>'CARB heat data summary'!D118</f>
        <v>0</v>
      </c>
      <c r="F104" s="177">
        <f>$E104*(1+'Growth rates'!G103)</f>
        <v>0</v>
      </c>
      <c r="G104" s="177">
        <f>$E104*(1+'Growth rates'!H103)</f>
        <v>0</v>
      </c>
      <c r="H104" s="177">
        <f>$E104*(1+'Growth rates'!I103)</f>
        <v>0</v>
      </c>
      <c r="I104" s="177">
        <f>$E104*(1+'Growth rates'!J103)</f>
        <v>0</v>
      </c>
      <c r="J104" s="177">
        <f>$E104*(1+'Growth rates'!K103)</f>
        <v>0</v>
      </c>
      <c r="K104" s="177">
        <f>$E104*(1+'Growth rates'!L103)</f>
        <v>0</v>
      </c>
      <c r="L104" s="177">
        <f>$E104*(1+'Growth rates'!M103)</f>
        <v>0</v>
      </c>
      <c r="M104" s="177">
        <f>$E104*(1+'Growth rates'!N103)</f>
        <v>0</v>
      </c>
      <c r="N104" s="177">
        <f>$E104*(1+'Growth rates'!O103)</f>
        <v>0</v>
      </c>
      <c r="O104" s="177">
        <f>$E104*(1+'Growth rates'!P103)</f>
        <v>0</v>
      </c>
      <c r="P104" s="177">
        <f>$E104*(1+'Growth rates'!Q103)</f>
        <v>0</v>
      </c>
      <c r="Q104" s="177">
        <f>$E104*(1+'Growth rates'!R103)</f>
        <v>0</v>
      </c>
      <c r="R104" s="177">
        <f>$E104*(1+'Growth rates'!S103)</f>
        <v>0</v>
      </c>
      <c r="S104" s="177">
        <f>$E104*(1+'Growth rates'!T103)</f>
        <v>0</v>
      </c>
      <c r="T104" s="177">
        <f>$E104*(1+'Growth rates'!U103)</f>
        <v>0</v>
      </c>
      <c r="U104" s="177">
        <f>$E104*(1+'Growth rates'!V103)</f>
        <v>0</v>
      </c>
      <c r="V104" s="177">
        <f>$E104*(1+'Growth rates'!W103)</f>
        <v>0</v>
      </c>
      <c r="W104" s="177">
        <f>$E104*(1+'Growth rates'!X103)</f>
        <v>0</v>
      </c>
      <c r="X104" s="177">
        <f>$E104*(1+'Growth rates'!Y103)</f>
        <v>0</v>
      </c>
      <c r="Y104" s="177">
        <f>$E104*(1+'Growth rates'!Z103)</f>
        <v>0</v>
      </c>
      <c r="Z104" s="177">
        <f>$E104*(1+'Growth rates'!AA103)</f>
        <v>0</v>
      </c>
      <c r="AA104" s="177">
        <f>$E104*(1+'Growth rates'!AB103)</f>
        <v>0</v>
      </c>
      <c r="AB104" s="177">
        <f>$E104*(1+'Growth rates'!AC103)</f>
        <v>0</v>
      </c>
      <c r="AC104" s="177">
        <f>$E104*(1+'Growth rates'!AD103)</f>
        <v>0</v>
      </c>
      <c r="AD104" s="177">
        <f>$E104*(1+'Growth rates'!AE103)</f>
        <v>0</v>
      </c>
      <c r="AE104" s="177">
        <f>$E104*(1+'Growth rates'!AF103)</f>
        <v>0</v>
      </c>
      <c r="AF104" s="177">
        <f>$E104*(1+'Growth rates'!AG103)</f>
        <v>0</v>
      </c>
      <c r="AG104" s="177">
        <f>$E104*(1+'Growth rates'!AH103)</f>
        <v>0</v>
      </c>
      <c r="AH104" s="177">
        <f>$E104*(1+'Growth rates'!AI103)</f>
        <v>0</v>
      </c>
      <c r="AI104" s="177">
        <f>$E104*(1+'Growth rates'!AJ103)</f>
        <v>0</v>
      </c>
      <c r="AJ104" s="177">
        <f>$E104*(1+'Growth rates'!AK103)</f>
        <v>0</v>
      </c>
    </row>
    <row r="105" spans="1:36" x14ac:dyDescent="0.25">
      <c r="A105" s="45" t="s">
        <v>1561</v>
      </c>
      <c r="B105" s="45" t="s">
        <v>599</v>
      </c>
      <c r="C105" s="45" t="s">
        <v>1162</v>
      </c>
      <c r="D105" s="46" t="s">
        <v>75</v>
      </c>
      <c r="E105" s="382">
        <f>'CARB heat data summary'!D119</f>
        <v>0</v>
      </c>
      <c r="F105" s="177">
        <f>$E105*(1+'Growth rates'!G104)</f>
        <v>0</v>
      </c>
      <c r="G105" s="177">
        <f>$E105*(1+'Growth rates'!H104)</f>
        <v>0</v>
      </c>
      <c r="H105" s="177">
        <f>$E105*(1+'Growth rates'!I104)</f>
        <v>0</v>
      </c>
      <c r="I105" s="177">
        <f>$E105*(1+'Growth rates'!J104)</f>
        <v>0</v>
      </c>
      <c r="J105" s="177">
        <f>$E105*(1+'Growth rates'!K104)</f>
        <v>0</v>
      </c>
      <c r="K105" s="177">
        <f>$E105*(1+'Growth rates'!L104)</f>
        <v>0</v>
      </c>
      <c r="L105" s="177">
        <f>$E105*(1+'Growth rates'!M104)</f>
        <v>0</v>
      </c>
      <c r="M105" s="177">
        <f>$E105*(1+'Growth rates'!N104)</f>
        <v>0</v>
      </c>
      <c r="N105" s="177">
        <f>$E105*(1+'Growth rates'!O104)</f>
        <v>0</v>
      </c>
      <c r="O105" s="177">
        <f>$E105*(1+'Growth rates'!P104)</f>
        <v>0</v>
      </c>
      <c r="P105" s="177">
        <f>$E105*(1+'Growth rates'!Q104)</f>
        <v>0</v>
      </c>
      <c r="Q105" s="177">
        <f>$E105*(1+'Growth rates'!R104)</f>
        <v>0</v>
      </c>
      <c r="R105" s="177">
        <f>$E105*(1+'Growth rates'!S104)</f>
        <v>0</v>
      </c>
      <c r="S105" s="177">
        <f>$E105*(1+'Growth rates'!T104)</f>
        <v>0</v>
      </c>
      <c r="T105" s="177">
        <f>$E105*(1+'Growth rates'!U104)</f>
        <v>0</v>
      </c>
      <c r="U105" s="177">
        <f>$E105*(1+'Growth rates'!V104)</f>
        <v>0</v>
      </c>
      <c r="V105" s="177">
        <f>$E105*(1+'Growth rates'!W104)</f>
        <v>0</v>
      </c>
      <c r="W105" s="177">
        <f>$E105*(1+'Growth rates'!X104)</f>
        <v>0</v>
      </c>
      <c r="X105" s="177">
        <f>$E105*(1+'Growth rates'!Y104)</f>
        <v>0</v>
      </c>
      <c r="Y105" s="177">
        <f>$E105*(1+'Growth rates'!Z104)</f>
        <v>0</v>
      </c>
      <c r="Z105" s="177">
        <f>$E105*(1+'Growth rates'!AA104)</f>
        <v>0</v>
      </c>
      <c r="AA105" s="177">
        <f>$E105*(1+'Growth rates'!AB104)</f>
        <v>0</v>
      </c>
      <c r="AB105" s="177">
        <f>$E105*(1+'Growth rates'!AC104)</f>
        <v>0</v>
      </c>
      <c r="AC105" s="177">
        <f>$E105*(1+'Growth rates'!AD104)</f>
        <v>0</v>
      </c>
      <c r="AD105" s="177">
        <f>$E105*(1+'Growth rates'!AE104)</f>
        <v>0</v>
      </c>
      <c r="AE105" s="177">
        <f>$E105*(1+'Growth rates'!AF104)</f>
        <v>0</v>
      </c>
      <c r="AF105" s="177">
        <f>$E105*(1+'Growth rates'!AG104)</f>
        <v>0</v>
      </c>
      <c r="AG105" s="177">
        <f>$E105*(1+'Growth rates'!AH104)</f>
        <v>0</v>
      </c>
      <c r="AH105" s="177">
        <f>$E105*(1+'Growth rates'!AI104)</f>
        <v>0</v>
      </c>
      <c r="AI105" s="177">
        <f>$E105*(1+'Growth rates'!AJ104)</f>
        <v>0</v>
      </c>
      <c r="AJ105" s="177">
        <f>$E105*(1+'Growth rates'!AK104)</f>
        <v>0</v>
      </c>
    </row>
    <row r="106" spans="1:36" x14ac:dyDescent="0.25">
      <c r="A106" s="45" t="s">
        <v>1561</v>
      </c>
      <c r="B106" s="45" t="s">
        <v>599</v>
      </c>
      <c r="C106" s="45" t="s">
        <v>1162</v>
      </c>
      <c r="D106" s="46" t="s">
        <v>76</v>
      </c>
      <c r="E106" s="382">
        <f>'CARB heat data summary'!D120</f>
        <v>0</v>
      </c>
      <c r="F106" s="177">
        <f>$E106*(1+'Growth rates'!G105)</f>
        <v>0</v>
      </c>
      <c r="G106" s="177">
        <f>$E106*(1+'Growth rates'!H105)</f>
        <v>0</v>
      </c>
      <c r="H106" s="177">
        <f>$E106*(1+'Growth rates'!I105)</f>
        <v>0</v>
      </c>
      <c r="I106" s="177">
        <f>$E106*(1+'Growth rates'!J105)</f>
        <v>0</v>
      </c>
      <c r="J106" s="177">
        <f>$E106*(1+'Growth rates'!K105)</f>
        <v>0</v>
      </c>
      <c r="K106" s="177">
        <f>$E106*(1+'Growth rates'!L105)</f>
        <v>0</v>
      </c>
      <c r="L106" s="177">
        <f>$E106*(1+'Growth rates'!M105)</f>
        <v>0</v>
      </c>
      <c r="M106" s="177">
        <f>$E106*(1+'Growth rates'!N105)</f>
        <v>0</v>
      </c>
      <c r="N106" s="177">
        <f>$E106*(1+'Growth rates'!O105)</f>
        <v>0</v>
      </c>
      <c r="O106" s="177">
        <f>$E106*(1+'Growth rates'!P105)</f>
        <v>0</v>
      </c>
      <c r="P106" s="177">
        <f>$E106*(1+'Growth rates'!Q105)</f>
        <v>0</v>
      </c>
      <c r="Q106" s="177">
        <f>$E106*(1+'Growth rates'!R105)</f>
        <v>0</v>
      </c>
      <c r="R106" s="177">
        <f>$E106*(1+'Growth rates'!S105)</f>
        <v>0</v>
      </c>
      <c r="S106" s="177">
        <f>$E106*(1+'Growth rates'!T105)</f>
        <v>0</v>
      </c>
      <c r="T106" s="177">
        <f>$E106*(1+'Growth rates'!U105)</f>
        <v>0</v>
      </c>
      <c r="U106" s="177">
        <f>$E106*(1+'Growth rates'!V105)</f>
        <v>0</v>
      </c>
      <c r="V106" s="177">
        <f>$E106*(1+'Growth rates'!W105)</f>
        <v>0</v>
      </c>
      <c r="W106" s="177">
        <f>$E106*(1+'Growth rates'!X105)</f>
        <v>0</v>
      </c>
      <c r="X106" s="177">
        <f>$E106*(1+'Growth rates'!Y105)</f>
        <v>0</v>
      </c>
      <c r="Y106" s="177">
        <f>$E106*(1+'Growth rates'!Z105)</f>
        <v>0</v>
      </c>
      <c r="Z106" s="177">
        <f>$E106*(1+'Growth rates'!AA105)</f>
        <v>0</v>
      </c>
      <c r="AA106" s="177">
        <f>$E106*(1+'Growth rates'!AB105)</f>
        <v>0</v>
      </c>
      <c r="AB106" s="177">
        <f>$E106*(1+'Growth rates'!AC105)</f>
        <v>0</v>
      </c>
      <c r="AC106" s="177">
        <f>$E106*(1+'Growth rates'!AD105)</f>
        <v>0</v>
      </c>
      <c r="AD106" s="177">
        <f>$E106*(1+'Growth rates'!AE105)</f>
        <v>0</v>
      </c>
      <c r="AE106" s="177">
        <f>$E106*(1+'Growth rates'!AF105)</f>
        <v>0</v>
      </c>
      <c r="AF106" s="177">
        <f>$E106*(1+'Growth rates'!AG105)</f>
        <v>0</v>
      </c>
      <c r="AG106" s="177">
        <f>$E106*(1+'Growth rates'!AH105)</f>
        <v>0</v>
      </c>
      <c r="AH106" s="177">
        <f>$E106*(1+'Growth rates'!AI105)</f>
        <v>0</v>
      </c>
      <c r="AI106" s="177">
        <f>$E106*(1+'Growth rates'!AJ105)</f>
        <v>0</v>
      </c>
      <c r="AJ106" s="177">
        <f>$E106*(1+'Growth rates'!AK105)</f>
        <v>0</v>
      </c>
    </row>
    <row r="108" spans="1:36" x14ac:dyDescent="0.25">
      <c r="A108" s="45" t="s">
        <v>1561</v>
      </c>
      <c r="B108" s="45" t="s">
        <v>599</v>
      </c>
      <c r="C108" s="29" t="s">
        <v>1163</v>
      </c>
      <c r="D108" s="46" t="s">
        <v>52</v>
      </c>
      <c r="E108" s="382">
        <f>'CARB heat data summary'!C96</f>
        <v>25062337905197.004</v>
      </c>
      <c r="F108" s="177">
        <f>$E108*(1+'Growth rates'!G107)</f>
        <v>24793559639643.297</v>
      </c>
      <c r="G108" s="177">
        <f>$E108*(1+'Growth rates'!H107)</f>
        <v>24524781374089.586</v>
      </c>
      <c r="H108" s="177">
        <f>$E108*(1+'Growth rates'!I107)</f>
        <v>24256003108535.809</v>
      </c>
      <c r="I108" s="177">
        <f>$E108*(1+'Growth rates'!J107)</f>
        <v>23987224842982.098</v>
      </c>
      <c r="J108" s="177">
        <f>$E108*(1+'Growth rates'!K107)</f>
        <v>23718446577428.391</v>
      </c>
      <c r="K108" s="177">
        <f>$E108*(1+'Growth rates'!L107)</f>
        <v>23449668311874.676</v>
      </c>
      <c r="L108" s="177">
        <f>$E108*(1+'Growth rates'!M107)</f>
        <v>23180890046320.969</v>
      </c>
      <c r="M108" s="177">
        <f>$E108*(1+'Growth rates'!N107)</f>
        <v>22912111780767.262</v>
      </c>
      <c r="N108" s="177">
        <f>$E108*(1+'Growth rates'!O107)</f>
        <v>22643333515213.555</v>
      </c>
      <c r="O108" s="177">
        <f>$E108*(1+'Growth rates'!P107)</f>
        <v>22374555249659.84</v>
      </c>
      <c r="P108" s="177">
        <f>$E108*(1+'Growth rates'!Q107)</f>
        <v>22105776984106.063</v>
      </c>
      <c r="Q108" s="177">
        <f>$E108*(1+'Growth rates'!R107)</f>
        <v>21836998718552.355</v>
      </c>
      <c r="R108" s="177">
        <f>$E108*(1+'Growth rates'!S107)</f>
        <v>21568220452998.645</v>
      </c>
      <c r="S108" s="177">
        <f>$E108*(1+'Growth rates'!T107)</f>
        <v>21299442187444.934</v>
      </c>
      <c r="T108" s="177">
        <f>$E108*(1+'Growth rates'!U107)</f>
        <v>21030663921891.227</v>
      </c>
      <c r="U108" s="177">
        <f>$E108*(1+'Growth rates'!V107)</f>
        <v>20761885656337.516</v>
      </c>
      <c r="V108" s="177">
        <f>$E108*(1+'Growth rates'!W107)</f>
        <v>20493107390783.809</v>
      </c>
      <c r="W108" s="177">
        <f>$E108*(1+'Growth rates'!X107)</f>
        <v>20224329125230.098</v>
      </c>
      <c r="X108" s="177">
        <f>$E108*(1+'Growth rates'!Y107)</f>
        <v>19955550859676.391</v>
      </c>
      <c r="Y108" s="177">
        <f>$E108*(1+'Growth rates'!Z107)</f>
        <v>19686772594122.609</v>
      </c>
      <c r="Z108" s="177">
        <f>$E108*(1+'Growth rates'!AA107)</f>
        <v>19417994328568.898</v>
      </c>
      <c r="AA108" s="177">
        <f>$E108*(1+'Growth rates'!AB107)</f>
        <v>19149216063015.191</v>
      </c>
      <c r="AB108" s="177">
        <f>$E108*(1+'Growth rates'!AC107)</f>
        <v>18880437797461.48</v>
      </c>
      <c r="AC108" s="177">
        <f>$E108*(1+'Growth rates'!AD107)</f>
        <v>18611659531907.773</v>
      </c>
      <c r="AD108" s="177">
        <f>$E108*(1+'Growth rates'!AE107)</f>
        <v>18342881266354.063</v>
      </c>
      <c r="AE108" s="177">
        <f>$E108*(1+'Growth rates'!AF107)</f>
        <v>18074103000800.355</v>
      </c>
      <c r="AF108" s="177">
        <f>$E108*(1+'Growth rates'!AG107)</f>
        <v>17805324735246.699</v>
      </c>
      <c r="AG108" s="177">
        <f>$E108*(1+'Growth rates'!AH107)</f>
        <v>17536546469692.982</v>
      </c>
      <c r="AH108" s="177">
        <f>$E108*(1+'Growth rates'!AI107)</f>
        <v>17267768204139.264</v>
      </c>
      <c r="AI108" s="177">
        <f>$E108*(1+'Growth rates'!AJ107)</f>
        <v>16998989938585.545</v>
      </c>
      <c r="AJ108" s="177">
        <f>$E108*(1+'Growth rates'!AK107)</f>
        <v>16730211673031.826</v>
      </c>
    </row>
    <row r="109" spans="1:36" x14ac:dyDescent="0.25">
      <c r="A109" s="45" t="s">
        <v>1561</v>
      </c>
      <c r="B109" s="45" t="s">
        <v>599</v>
      </c>
      <c r="C109" s="29" t="s">
        <v>1163</v>
      </c>
      <c r="D109" s="46" t="s">
        <v>53</v>
      </c>
      <c r="E109" s="382">
        <f>'CARB heat data summary'!C97</f>
        <v>0</v>
      </c>
      <c r="F109" s="177">
        <f>$E109*(1+'Growth rates'!G108)</f>
        <v>0</v>
      </c>
      <c r="G109" s="177">
        <f>$E109*(1+'Growth rates'!H108)</f>
        <v>0</v>
      </c>
      <c r="H109" s="177">
        <f>$E109*(1+'Growth rates'!I108)</f>
        <v>0</v>
      </c>
      <c r="I109" s="177">
        <f>$E109*(1+'Growth rates'!J108)</f>
        <v>0</v>
      </c>
      <c r="J109" s="177">
        <f>$E109*(1+'Growth rates'!K108)</f>
        <v>0</v>
      </c>
      <c r="K109" s="177">
        <f>$E109*(1+'Growth rates'!L108)</f>
        <v>0</v>
      </c>
      <c r="L109" s="177">
        <f>$E109*(1+'Growth rates'!M108)</f>
        <v>0</v>
      </c>
      <c r="M109" s="177">
        <f>$E109*(1+'Growth rates'!N108)</f>
        <v>0</v>
      </c>
      <c r="N109" s="177">
        <f>$E109*(1+'Growth rates'!O108)</f>
        <v>0</v>
      </c>
      <c r="O109" s="177">
        <f>$E109*(1+'Growth rates'!P108)</f>
        <v>0</v>
      </c>
      <c r="P109" s="177">
        <f>$E109*(1+'Growth rates'!Q108)</f>
        <v>0</v>
      </c>
      <c r="Q109" s="177">
        <f>$E109*(1+'Growth rates'!R108)</f>
        <v>0</v>
      </c>
      <c r="R109" s="177">
        <f>$E109*(1+'Growth rates'!S108)</f>
        <v>0</v>
      </c>
      <c r="S109" s="177">
        <f>$E109*(1+'Growth rates'!T108)</f>
        <v>0</v>
      </c>
      <c r="T109" s="177">
        <f>$E109*(1+'Growth rates'!U108)</f>
        <v>0</v>
      </c>
      <c r="U109" s="177">
        <f>$E109*(1+'Growth rates'!V108)</f>
        <v>0</v>
      </c>
      <c r="V109" s="177">
        <f>$E109*(1+'Growth rates'!W108)</f>
        <v>0</v>
      </c>
      <c r="W109" s="177">
        <f>$E109*(1+'Growth rates'!X108)</f>
        <v>0</v>
      </c>
      <c r="X109" s="177">
        <f>$E109*(1+'Growth rates'!Y108)</f>
        <v>0</v>
      </c>
      <c r="Y109" s="177">
        <f>$E109*(1+'Growth rates'!Z108)</f>
        <v>0</v>
      </c>
      <c r="Z109" s="177">
        <f>$E109*(1+'Growth rates'!AA108)</f>
        <v>0</v>
      </c>
      <c r="AA109" s="177">
        <f>$E109*(1+'Growth rates'!AB108)</f>
        <v>0</v>
      </c>
      <c r="AB109" s="177">
        <f>$E109*(1+'Growth rates'!AC108)</f>
        <v>0</v>
      </c>
      <c r="AC109" s="177">
        <f>$E109*(1+'Growth rates'!AD108)</f>
        <v>0</v>
      </c>
      <c r="AD109" s="177">
        <f>$E109*(1+'Growth rates'!AE108)</f>
        <v>0</v>
      </c>
      <c r="AE109" s="177">
        <f>$E109*(1+'Growth rates'!AF108)</f>
        <v>0</v>
      </c>
      <c r="AF109" s="177">
        <f>$E109*(1+'Growth rates'!AG108)</f>
        <v>0</v>
      </c>
      <c r="AG109" s="177">
        <f>$E109*(1+'Growth rates'!AH108)</f>
        <v>0</v>
      </c>
      <c r="AH109" s="177">
        <f>$E109*(1+'Growth rates'!AI108)</f>
        <v>0</v>
      </c>
      <c r="AI109" s="177">
        <f>$E109*(1+'Growth rates'!AJ108)</f>
        <v>0</v>
      </c>
      <c r="AJ109" s="177">
        <f>$E109*(1+'Growth rates'!AK108)</f>
        <v>0</v>
      </c>
    </row>
    <row r="110" spans="1:36" x14ac:dyDescent="0.25">
      <c r="A110" s="45" t="s">
        <v>1561</v>
      </c>
      <c r="B110" s="45" t="s">
        <v>599</v>
      </c>
      <c r="C110" s="29" t="s">
        <v>1163</v>
      </c>
      <c r="D110" s="46" t="s">
        <v>54</v>
      </c>
      <c r="E110" s="382">
        <f>'CARB heat data summary'!C98</f>
        <v>1986887525388.8723</v>
      </c>
      <c r="F110" s="177">
        <f>$E110*(1+'Growth rates'!G109)</f>
        <v>1725152885449.0259</v>
      </c>
      <c r="G110" s="177">
        <f>$E110*(1+'Growth rates'!H109)</f>
        <v>1578368485320.1492</v>
      </c>
      <c r="H110" s="177">
        <f>$E110*(1+'Growth rates'!I109)</f>
        <v>1568898668909.9565</v>
      </c>
      <c r="I110" s="177">
        <f>$E110*(1+'Growth rates'!J109)</f>
        <v>1615162343662.4348</v>
      </c>
      <c r="J110" s="177">
        <f>$E110*(1+'Growth rates'!K109)</f>
        <v>1624370514516.8259</v>
      </c>
      <c r="K110" s="177">
        <f>$E110*(1+'Growth rates'!L109)</f>
        <v>1653062849095.1946</v>
      </c>
      <c r="L110" s="177">
        <f>$E110*(1+'Growth rates'!M109)</f>
        <v>1642038439006.0808</v>
      </c>
      <c r="M110" s="177">
        <f>$E110*(1+'Growth rates'!N109)</f>
        <v>1617226240360.9414</v>
      </c>
      <c r="N110" s="177">
        <f>$E110*(1+'Growth rates'!O109)</f>
        <v>1608377564433.6936</v>
      </c>
      <c r="O110" s="177">
        <f>$E110*(1+'Growth rates'!P109)</f>
        <v>1570255353928.6377</v>
      </c>
      <c r="P110" s="177">
        <f>$E110*(1+'Growth rates'!Q109)</f>
        <v>1526541461042.8833</v>
      </c>
      <c r="Q110" s="177">
        <f>$E110*(1+'Growth rates'!R109)</f>
        <v>1503082745044.1091</v>
      </c>
      <c r="R110" s="177">
        <f>$E110*(1+'Growth rates'!S109)</f>
        <v>1470805798024.1526</v>
      </c>
      <c r="S110" s="177">
        <f>$E110*(1+'Growth rates'!T109)</f>
        <v>1463183580790.6973</v>
      </c>
      <c r="T110" s="177">
        <f>$E110*(1+'Growth rates'!U109)</f>
        <v>1456880355921.8503</v>
      </c>
      <c r="U110" s="177">
        <f>$E110*(1+'Growth rates'!V109)</f>
        <v>1433395221717.7385</v>
      </c>
      <c r="V110" s="177">
        <f>$E110*(1+'Growth rates'!W109)</f>
        <v>1405621450576.387</v>
      </c>
      <c r="W110" s="177">
        <f>$E110*(1+'Growth rates'!X109)</f>
        <v>1393174918890.8838</v>
      </c>
      <c r="X110" s="177">
        <f>$E110*(1+'Growth rates'!Y109)</f>
        <v>1384518089484.2852</v>
      </c>
      <c r="Y110" s="177">
        <f>$E110*(1+'Growth rates'!Z109)</f>
        <v>1371823097960.3494</v>
      </c>
      <c r="Z110" s="177">
        <f>$E110*(1+'Growth rates'!AA109)</f>
        <v>1343168631869.677</v>
      </c>
      <c r="AA110" s="177">
        <f>$E110*(1+'Growth rates'!AB109)</f>
        <v>1311898615565.1064</v>
      </c>
      <c r="AB110" s="177">
        <f>$E110*(1+'Growth rates'!AC109)</f>
        <v>1288765701714.1443</v>
      </c>
      <c r="AC110" s="177">
        <f>$E110*(1+'Growth rates'!AD109)</f>
        <v>1273627820393.7822</v>
      </c>
      <c r="AD110" s="177">
        <f>$E110*(1+'Growth rates'!AE109)</f>
        <v>1265214694407.0073</v>
      </c>
      <c r="AE110" s="177">
        <f>$E110*(1+'Growth rates'!AF109)</f>
        <v>1254971686071.2012</v>
      </c>
      <c r="AF110" s="177">
        <f>$E110*(1+'Growth rates'!AG109)</f>
        <v>1237674243741.7617</v>
      </c>
      <c r="AG110" s="177">
        <f>$E110*(1+'Growth rates'!AH109)</f>
        <v>1223933757112.2695</v>
      </c>
      <c r="AH110" s="177">
        <f>$E110*(1+'Growth rates'!AI109)</f>
        <v>1210193270482.7737</v>
      </c>
      <c r="AI110" s="177">
        <f>$E110*(1+'Growth rates'!AJ109)</f>
        <v>1196452783853.2781</v>
      </c>
      <c r="AJ110" s="177">
        <f>$E110*(1+'Growth rates'!AK109)</f>
        <v>1182712297223.7859</v>
      </c>
    </row>
    <row r="111" spans="1:36" x14ac:dyDescent="0.25">
      <c r="A111" s="45" t="s">
        <v>1561</v>
      </c>
      <c r="B111" s="45" t="s">
        <v>599</v>
      </c>
      <c r="C111" s="29" t="s">
        <v>1163</v>
      </c>
      <c r="D111" s="46" t="s">
        <v>55</v>
      </c>
      <c r="E111" s="382">
        <f>'CARB heat data summary'!C99</f>
        <v>0</v>
      </c>
      <c r="F111" s="177">
        <f>$E111*(1+'Growth rates'!G110)</f>
        <v>0</v>
      </c>
      <c r="G111" s="177">
        <f>$E111*(1+'Growth rates'!H110)</f>
        <v>0</v>
      </c>
      <c r="H111" s="177">
        <f>$E111*(1+'Growth rates'!I110)</f>
        <v>0</v>
      </c>
      <c r="I111" s="177">
        <f>$E111*(1+'Growth rates'!J110)</f>
        <v>0</v>
      </c>
      <c r="J111" s="177">
        <f>$E111*(1+'Growth rates'!K110)</f>
        <v>0</v>
      </c>
      <c r="K111" s="177">
        <f>$E111*(1+'Growth rates'!L110)</f>
        <v>0</v>
      </c>
      <c r="L111" s="177">
        <f>$E111*(1+'Growth rates'!M110)</f>
        <v>0</v>
      </c>
      <c r="M111" s="177">
        <f>$E111*(1+'Growth rates'!N110)</f>
        <v>0</v>
      </c>
      <c r="N111" s="177">
        <f>$E111*(1+'Growth rates'!O110)</f>
        <v>0</v>
      </c>
      <c r="O111" s="177">
        <f>$E111*(1+'Growth rates'!P110)</f>
        <v>0</v>
      </c>
      <c r="P111" s="177">
        <f>$E111*(1+'Growth rates'!Q110)</f>
        <v>0</v>
      </c>
      <c r="Q111" s="177">
        <f>$E111*(1+'Growth rates'!R110)</f>
        <v>0</v>
      </c>
      <c r="R111" s="177">
        <f>$E111*(1+'Growth rates'!S110)</f>
        <v>0</v>
      </c>
      <c r="S111" s="177">
        <f>$E111*(1+'Growth rates'!T110)</f>
        <v>0</v>
      </c>
      <c r="T111" s="177">
        <f>$E111*(1+'Growth rates'!U110)</f>
        <v>0</v>
      </c>
      <c r="U111" s="177">
        <f>$E111*(1+'Growth rates'!V110)</f>
        <v>0</v>
      </c>
      <c r="V111" s="177">
        <f>$E111*(1+'Growth rates'!W110)</f>
        <v>0</v>
      </c>
      <c r="W111" s="177">
        <f>$E111*(1+'Growth rates'!X110)</f>
        <v>0</v>
      </c>
      <c r="X111" s="177">
        <f>$E111*(1+'Growth rates'!Y110)</f>
        <v>0</v>
      </c>
      <c r="Y111" s="177">
        <f>$E111*(1+'Growth rates'!Z110)</f>
        <v>0</v>
      </c>
      <c r="Z111" s="177">
        <f>$E111*(1+'Growth rates'!AA110)</f>
        <v>0</v>
      </c>
      <c r="AA111" s="177">
        <f>$E111*(1+'Growth rates'!AB110)</f>
        <v>0</v>
      </c>
      <c r="AB111" s="177">
        <f>$E111*(1+'Growth rates'!AC110)</f>
        <v>0</v>
      </c>
      <c r="AC111" s="177">
        <f>$E111*(1+'Growth rates'!AD110)</f>
        <v>0</v>
      </c>
      <c r="AD111" s="177">
        <f>$E111*(1+'Growth rates'!AE110)</f>
        <v>0</v>
      </c>
      <c r="AE111" s="177">
        <f>$E111*(1+'Growth rates'!AF110)</f>
        <v>0</v>
      </c>
      <c r="AF111" s="177">
        <f>$E111*(1+'Growth rates'!AG110)</f>
        <v>0</v>
      </c>
      <c r="AG111" s="177">
        <f>$E111*(1+'Growth rates'!AH110)</f>
        <v>0</v>
      </c>
      <c r="AH111" s="177">
        <f>$E111*(1+'Growth rates'!AI110)</f>
        <v>0</v>
      </c>
      <c r="AI111" s="177">
        <f>$E111*(1+'Growth rates'!AJ110)</f>
        <v>0</v>
      </c>
      <c r="AJ111" s="177">
        <f>$E111*(1+'Growth rates'!AK110)</f>
        <v>0</v>
      </c>
    </row>
    <row r="112" spans="1:36" x14ac:dyDescent="0.25">
      <c r="A112" s="45" t="s">
        <v>1561</v>
      </c>
      <c r="B112" s="45" t="s">
        <v>599</v>
      </c>
      <c r="C112" s="29" t="s">
        <v>1163</v>
      </c>
      <c r="D112" s="46" t="s">
        <v>56</v>
      </c>
      <c r="E112" s="382">
        <f>'CARB heat data summary'!C100</f>
        <v>0</v>
      </c>
      <c r="F112" s="177">
        <f>$E112*(1+'Growth rates'!G111)</f>
        <v>0</v>
      </c>
      <c r="G112" s="177">
        <f>$E112*(1+'Growth rates'!H111)</f>
        <v>0</v>
      </c>
      <c r="H112" s="177">
        <f>$E112*(1+'Growth rates'!I111)</f>
        <v>0</v>
      </c>
      <c r="I112" s="177">
        <f>$E112*(1+'Growth rates'!J111)</f>
        <v>0</v>
      </c>
      <c r="J112" s="177">
        <f>$E112*(1+'Growth rates'!K111)</f>
        <v>0</v>
      </c>
      <c r="K112" s="177">
        <f>$E112*(1+'Growth rates'!L111)</f>
        <v>0</v>
      </c>
      <c r="L112" s="177">
        <f>$E112*(1+'Growth rates'!M111)</f>
        <v>0</v>
      </c>
      <c r="M112" s="177">
        <f>$E112*(1+'Growth rates'!N111)</f>
        <v>0</v>
      </c>
      <c r="N112" s="177">
        <f>$E112*(1+'Growth rates'!O111)</f>
        <v>0</v>
      </c>
      <c r="O112" s="177">
        <f>$E112*(1+'Growth rates'!P111)</f>
        <v>0</v>
      </c>
      <c r="P112" s="177">
        <f>$E112*(1+'Growth rates'!Q111)</f>
        <v>0</v>
      </c>
      <c r="Q112" s="177">
        <f>$E112*(1+'Growth rates'!R111)</f>
        <v>0</v>
      </c>
      <c r="R112" s="177">
        <f>$E112*(1+'Growth rates'!S111)</f>
        <v>0</v>
      </c>
      <c r="S112" s="177">
        <f>$E112*(1+'Growth rates'!T111)</f>
        <v>0</v>
      </c>
      <c r="T112" s="177">
        <f>$E112*(1+'Growth rates'!U111)</f>
        <v>0</v>
      </c>
      <c r="U112" s="177">
        <f>$E112*(1+'Growth rates'!V111)</f>
        <v>0</v>
      </c>
      <c r="V112" s="177">
        <f>$E112*(1+'Growth rates'!W111)</f>
        <v>0</v>
      </c>
      <c r="W112" s="177">
        <f>$E112*(1+'Growth rates'!X111)</f>
        <v>0</v>
      </c>
      <c r="X112" s="177">
        <f>$E112*(1+'Growth rates'!Y111)</f>
        <v>0</v>
      </c>
      <c r="Y112" s="177">
        <f>$E112*(1+'Growth rates'!Z111)</f>
        <v>0</v>
      </c>
      <c r="Z112" s="177">
        <f>$E112*(1+'Growth rates'!AA111)</f>
        <v>0</v>
      </c>
      <c r="AA112" s="177">
        <f>$E112*(1+'Growth rates'!AB111)</f>
        <v>0</v>
      </c>
      <c r="AB112" s="177">
        <f>$E112*(1+'Growth rates'!AC111)</f>
        <v>0</v>
      </c>
      <c r="AC112" s="177">
        <f>$E112*(1+'Growth rates'!AD111)</f>
        <v>0</v>
      </c>
      <c r="AD112" s="177">
        <f>$E112*(1+'Growth rates'!AE111)</f>
        <v>0</v>
      </c>
      <c r="AE112" s="177">
        <f>$E112*(1+'Growth rates'!AF111)</f>
        <v>0</v>
      </c>
      <c r="AF112" s="177">
        <f>$E112*(1+'Growth rates'!AG111)</f>
        <v>0</v>
      </c>
      <c r="AG112" s="177">
        <f>$E112*(1+'Growth rates'!AH111)</f>
        <v>0</v>
      </c>
      <c r="AH112" s="177">
        <f>$E112*(1+'Growth rates'!AI111)</f>
        <v>0</v>
      </c>
      <c r="AI112" s="177">
        <f>$E112*(1+'Growth rates'!AJ111)</f>
        <v>0</v>
      </c>
      <c r="AJ112" s="177">
        <f>$E112*(1+'Growth rates'!AK111)</f>
        <v>0</v>
      </c>
    </row>
    <row r="113" spans="1:36" x14ac:dyDescent="0.25">
      <c r="A113" s="45" t="s">
        <v>1561</v>
      </c>
      <c r="B113" s="45" t="s">
        <v>599</v>
      </c>
      <c r="C113" s="29" t="s">
        <v>1163</v>
      </c>
      <c r="D113" s="46" t="s">
        <v>57</v>
      </c>
      <c r="E113" s="382">
        <f>'CARB heat data summary'!C101</f>
        <v>0</v>
      </c>
      <c r="F113" s="177">
        <f>$E113*(1+'Growth rates'!G112)</f>
        <v>0</v>
      </c>
      <c r="G113" s="177">
        <f>$E113*(1+'Growth rates'!H112)</f>
        <v>0</v>
      </c>
      <c r="H113" s="177">
        <f>$E113*(1+'Growth rates'!I112)</f>
        <v>0</v>
      </c>
      <c r="I113" s="177">
        <f>$E113*(1+'Growth rates'!J112)</f>
        <v>0</v>
      </c>
      <c r="J113" s="177">
        <f>$E113*(1+'Growth rates'!K112)</f>
        <v>0</v>
      </c>
      <c r="K113" s="177">
        <f>$E113*(1+'Growth rates'!L112)</f>
        <v>0</v>
      </c>
      <c r="L113" s="177">
        <f>$E113*(1+'Growth rates'!M112)</f>
        <v>0</v>
      </c>
      <c r="M113" s="177">
        <f>$E113*(1+'Growth rates'!N112)</f>
        <v>0</v>
      </c>
      <c r="N113" s="177">
        <f>$E113*(1+'Growth rates'!O112)</f>
        <v>0</v>
      </c>
      <c r="O113" s="177">
        <f>$E113*(1+'Growth rates'!P112)</f>
        <v>0</v>
      </c>
      <c r="P113" s="177">
        <f>$E113*(1+'Growth rates'!Q112)</f>
        <v>0</v>
      </c>
      <c r="Q113" s="177">
        <f>$E113*(1+'Growth rates'!R112)</f>
        <v>0</v>
      </c>
      <c r="R113" s="177">
        <f>$E113*(1+'Growth rates'!S112)</f>
        <v>0</v>
      </c>
      <c r="S113" s="177">
        <f>$E113*(1+'Growth rates'!T112)</f>
        <v>0</v>
      </c>
      <c r="T113" s="177">
        <f>$E113*(1+'Growth rates'!U112)</f>
        <v>0</v>
      </c>
      <c r="U113" s="177">
        <f>$E113*(1+'Growth rates'!V112)</f>
        <v>0</v>
      </c>
      <c r="V113" s="177">
        <f>$E113*(1+'Growth rates'!W112)</f>
        <v>0</v>
      </c>
      <c r="W113" s="177">
        <f>$E113*(1+'Growth rates'!X112)</f>
        <v>0</v>
      </c>
      <c r="X113" s="177">
        <f>$E113*(1+'Growth rates'!Y112)</f>
        <v>0</v>
      </c>
      <c r="Y113" s="177">
        <f>$E113*(1+'Growth rates'!Z112)</f>
        <v>0</v>
      </c>
      <c r="Z113" s="177">
        <f>$E113*(1+'Growth rates'!AA112)</f>
        <v>0</v>
      </c>
      <c r="AA113" s="177">
        <f>$E113*(1+'Growth rates'!AB112)</f>
        <v>0</v>
      </c>
      <c r="AB113" s="177">
        <f>$E113*(1+'Growth rates'!AC112)</f>
        <v>0</v>
      </c>
      <c r="AC113" s="177">
        <f>$E113*(1+'Growth rates'!AD112)</f>
        <v>0</v>
      </c>
      <c r="AD113" s="177">
        <f>$E113*(1+'Growth rates'!AE112)</f>
        <v>0</v>
      </c>
      <c r="AE113" s="177">
        <f>$E113*(1+'Growth rates'!AF112)</f>
        <v>0</v>
      </c>
      <c r="AF113" s="177">
        <f>$E113*(1+'Growth rates'!AG112)</f>
        <v>0</v>
      </c>
      <c r="AG113" s="177">
        <f>$E113*(1+'Growth rates'!AH112)</f>
        <v>0</v>
      </c>
      <c r="AH113" s="177">
        <f>$E113*(1+'Growth rates'!AI112)</f>
        <v>0</v>
      </c>
      <c r="AI113" s="177">
        <f>$E113*(1+'Growth rates'!AJ112)</f>
        <v>0</v>
      </c>
      <c r="AJ113" s="177">
        <f>$E113*(1+'Growth rates'!AK112)</f>
        <v>0</v>
      </c>
    </row>
    <row r="114" spans="1:36" x14ac:dyDescent="0.25">
      <c r="A114" s="45" t="s">
        <v>1561</v>
      </c>
      <c r="B114" s="45" t="s">
        <v>599</v>
      </c>
      <c r="C114" s="29" t="s">
        <v>1163</v>
      </c>
      <c r="D114" s="46" t="s">
        <v>58</v>
      </c>
      <c r="E114" s="382">
        <f>'CARB heat data summary'!C102</f>
        <v>0</v>
      </c>
      <c r="F114" s="177">
        <f>$E114*(1+'Growth rates'!G113)</f>
        <v>0</v>
      </c>
      <c r="G114" s="177">
        <f>$E114*(1+'Growth rates'!H113)</f>
        <v>0</v>
      </c>
      <c r="H114" s="177">
        <f>$E114*(1+'Growth rates'!I113)</f>
        <v>0</v>
      </c>
      <c r="I114" s="177">
        <f>$E114*(1+'Growth rates'!J113)</f>
        <v>0</v>
      </c>
      <c r="J114" s="177">
        <f>$E114*(1+'Growth rates'!K113)</f>
        <v>0</v>
      </c>
      <c r="K114" s="177">
        <f>$E114*(1+'Growth rates'!L113)</f>
        <v>0</v>
      </c>
      <c r="L114" s="177">
        <f>$E114*(1+'Growth rates'!M113)</f>
        <v>0</v>
      </c>
      <c r="M114" s="177">
        <f>$E114*(1+'Growth rates'!N113)</f>
        <v>0</v>
      </c>
      <c r="N114" s="177">
        <f>$E114*(1+'Growth rates'!O113)</f>
        <v>0</v>
      </c>
      <c r="O114" s="177">
        <f>$E114*(1+'Growth rates'!P113)</f>
        <v>0</v>
      </c>
      <c r="P114" s="177">
        <f>$E114*(1+'Growth rates'!Q113)</f>
        <v>0</v>
      </c>
      <c r="Q114" s="177">
        <f>$E114*(1+'Growth rates'!R113)</f>
        <v>0</v>
      </c>
      <c r="R114" s="177">
        <f>$E114*(1+'Growth rates'!S113)</f>
        <v>0</v>
      </c>
      <c r="S114" s="177">
        <f>$E114*(1+'Growth rates'!T113)</f>
        <v>0</v>
      </c>
      <c r="T114" s="177">
        <f>$E114*(1+'Growth rates'!U113)</f>
        <v>0</v>
      </c>
      <c r="U114" s="177">
        <f>$E114*(1+'Growth rates'!V113)</f>
        <v>0</v>
      </c>
      <c r="V114" s="177">
        <f>$E114*(1+'Growth rates'!W113)</f>
        <v>0</v>
      </c>
      <c r="W114" s="177">
        <f>$E114*(1+'Growth rates'!X113)</f>
        <v>0</v>
      </c>
      <c r="X114" s="177">
        <f>$E114*(1+'Growth rates'!Y113)</f>
        <v>0</v>
      </c>
      <c r="Y114" s="177">
        <f>$E114*(1+'Growth rates'!Z113)</f>
        <v>0</v>
      </c>
      <c r="Z114" s="177">
        <f>$E114*(1+'Growth rates'!AA113)</f>
        <v>0</v>
      </c>
      <c r="AA114" s="177">
        <f>$E114*(1+'Growth rates'!AB113)</f>
        <v>0</v>
      </c>
      <c r="AB114" s="177">
        <f>$E114*(1+'Growth rates'!AC113)</f>
        <v>0</v>
      </c>
      <c r="AC114" s="177">
        <f>$E114*(1+'Growth rates'!AD113)</f>
        <v>0</v>
      </c>
      <c r="AD114" s="177">
        <f>$E114*(1+'Growth rates'!AE113)</f>
        <v>0</v>
      </c>
      <c r="AE114" s="177">
        <f>$E114*(1+'Growth rates'!AF113)</f>
        <v>0</v>
      </c>
      <c r="AF114" s="177">
        <f>$E114*(1+'Growth rates'!AG113)</f>
        <v>0</v>
      </c>
      <c r="AG114" s="177">
        <f>$E114*(1+'Growth rates'!AH113)</f>
        <v>0</v>
      </c>
      <c r="AH114" s="177">
        <f>$E114*(1+'Growth rates'!AI113)</f>
        <v>0</v>
      </c>
      <c r="AI114" s="177">
        <f>$E114*(1+'Growth rates'!AJ113)</f>
        <v>0</v>
      </c>
      <c r="AJ114" s="177">
        <f>$E114*(1+'Growth rates'!AK113)</f>
        <v>0</v>
      </c>
    </row>
    <row r="115" spans="1:36" x14ac:dyDescent="0.25">
      <c r="A115" s="45" t="s">
        <v>1561</v>
      </c>
      <c r="B115" s="45" t="s">
        <v>599</v>
      </c>
      <c r="C115" s="29" t="s">
        <v>1163</v>
      </c>
      <c r="D115" s="46" t="s">
        <v>59</v>
      </c>
      <c r="E115" s="382">
        <f>'CARB heat data summary'!C103</f>
        <v>0</v>
      </c>
      <c r="F115" s="177">
        <f>$E115*(1+'Growth rates'!G114)</f>
        <v>0</v>
      </c>
      <c r="G115" s="177">
        <f>$E115*(1+'Growth rates'!H114)</f>
        <v>0</v>
      </c>
      <c r="H115" s="177">
        <f>$E115*(1+'Growth rates'!I114)</f>
        <v>0</v>
      </c>
      <c r="I115" s="177">
        <f>$E115*(1+'Growth rates'!J114)</f>
        <v>0</v>
      </c>
      <c r="J115" s="177">
        <f>$E115*(1+'Growth rates'!K114)</f>
        <v>0</v>
      </c>
      <c r="K115" s="177">
        <f>$E115*(1+'Growth rates'!L114)</f>
        <v>0</v>
      </c>
      <c r="L115" s="177">
        <f>$E115*(1+'Growth rates'!M114)</f>
        <v>0</v>
      </c>
      <c r="M115" s="177">
        <f>$E115*(1+'Growth rates'!N114)</f>
        <v>0</v>
      </c>
      <c r="N115" s="177">
        <f>$E115*(1+'Growth rates'!O114)</f>
        <v>0</v>
      </c>
      <c r="O115" s="177">
        <f>$E115*(1+'Growth rates'!P114)</f>
        <v>0</v>
      </c>
      <c r="P115" s="177">
        <f>$E115*(1+'Growth rates'!Q114)</f>
        <v>0</v>
      </c>
      <c r="Q115" s="177">
        <f>$E115*(1+'Growth rates'!R114)</f>
        <v>0</v>
      </c>
      <c r="R115" s="177">
        <f>$E115*(1+'Growth rates'!S114)</f>
        <v>0</v>
      </c>
      <c r="S115" s="177">
        <f>$E115*(1+'Growth rates'!T114)</f>
        <v>0</v>
      </c>
      <c r="T115" s="177">
        <f>$E115*(1+'Growth rates'!U114)</f>
        <v>0</v>
      </c>
      <c r="U115" s="177">
        <f>$E115*(1+'Growth rates'!V114)</f>
        <v>0</v>
      </c>
      <c r="V115" s="177">
        <f>$E115*(1+'Growth rates'!W114)</f>
        <v>0</v>
      </c>
      <c r="W115" s="177">
        <f>$E115*(1+'Growth rates'!X114)</f>
        <v>0</v>
      </c>
      <c r="X115" s="177">
        <f>$E115*(1+'Growth rates'!Y114)</f>
        <v>0</v>
      </c>
      <c r="Y115" s="177">
        <f>$E115*(1+'Growth rates'!Z114)</f>
        <v>0</v>
      </c>
      <c r="Z115" s="177">
        <f>$E115*(1+'Growth rates'!AA114)</f>
        <v>0</v>
      </c>
      <c r="AA115" s="177">
        <f>$E115*(1+'Growth rates'!AB114)</f>
        <v>0</v>
      </c>
      <c r="AB115" s="177">
        <f>$E115*(1+'Growth rates'!AC114)</f>
        <v>0</v>
      </c>
      <c r="AC115" s="177">
        <f>$E115*(1+'Growth rates'!AD114)</f>
        <v>0</v>
      </c>
      <c r="AD115" s="177">
        <f>$E115*(1+'Growth rates'!AE114)</f>
        <v>0</v>
      </c>
      <c r="AE115" s="177">
        <f>$E115*(1+'Growth rates'!AF114)</f>
        <v>0</v>
      </c>
      <c r="AF115" s="177">
        <f>$E115*(1+'Growth rates'!AG114)</f>
        <v>0</v>
      </c>
      <c r="AG115" s="177">
        <f>$E115*(1+'Growth rates'!AH114)</f>
        <v>0</v>
      </c>
      <c r="AH115" s="177">
        <f>$E115*(1+'Growth rates'!AI114)</f>
        <v>0</v>
      </c>
      <c r="AI115" s="177">
        <f>$E115*(1+'Growth rates'!AJ114)</f>
        <v>0</v>
      </c>
      <c r="AJ115" s="177">
        <f>$E115*(1+'Growth rates'!AK114)</f>
        <v>0</v>
      </c>
    </row>
    <row r="116" spans="1:36" x14ac:dyDescent="0.25">
      <c r="A116" s="45" t="s">
        <v>1561</v>
      </c>
      <c r="B116" s="45" t="s">
        <v>599</v>
      </c>
      <c r="C116" s="29" t="s">
        <v>1163</v>
      </c>
      <c r="D116" s="46" t="s">
        <v>60</v>
      </c>
      <c r="E116" s="382">
        <f>'CARB heat data summary'!C104</f>
        <v>87833858692.946564</v>
      </c>
      <c r="F116" s="177">
        <f>$E116*(1+'Growth rates'!G115)</f>
        <v>82148423987.18454</v>
      </c>
      <c r="G116" s="177">
        <f>$E116*(1+'Growth rates'!H115)</f>
        <v>88070847990.304871</v>
      </c>
      <c r="H116" s="177">
        <f>$E116*(1+'Growth rates'!I115)</f>
        <v>82621180468.341278</v>
      </c>
      <c r="I116" s="177">
        <f>$E116*(1+'Growth rates'!J115)</f>
        <v>84412415442.332291</v>
      </c>
      <c r="J116" s="177">
        <f>$E116*(1+'Growth rates'!K115)</f>
        <v>83877803312.698517</v>
      </c>
      <c r="K116" s="177">
        <f>$E116*(1+'Growth rates'!L115)</f>
        <v>83226530768.135941</v>
      </c>
      <c r="L116" s="177">
        <f>$E116*(1+'Growth rates'!M115)</f>
        <v>81582734085.241119</v>
      </c>
      <c r="M116" s="177">
        <f>$E116*(1+'Growth rates'!N115)</f>
        <v>81265679149.164154</v>
      </c>
      <c r="N116" s="177">
        <f>$E116*(1+'Growth rates'!O115)</f>
        <v>78188676207.90184</v>
      </c>
      <c r="O116" s="177">
        <f>$E116*(1+'Growth rates'!P115)</f>
        <v>76626138806.358978</v>
      </c>
      <c r="P116" s="177">
        <f>$E116*(1+'Growth rates'!Q115)</f>
        <v>75088255989.888672</v>
      </c>
      <c r="Q116" s="177">
        <f>$E116*(1+'Growth rates'!R115)</f>
        <v>73987347096.147217</v>
      </c>
      <c r="R116" s="177">
        <f>$E116*(1+'Growth rates'!S115)</f>
        <v>72198194651.335739</v>
      </c>
      <c r="S116" s="177">
        <f>$E116*(1+'Growth rates'!T115)</f>
        <v>71936022303.910721</v>
      </c>
      <c r="T116" s="177">
        <f>$E116*(1+'Growth rates'!U115)</f>
        <v>69799988879.550369</v>
      </c>
      <c r="U116" s="177">
        <f>$E116*(1+'Growth rates'!V115)</f>
        <v>68598824707.270531</v>
      </c>
      <c r="V116" s="177">
        <f>$E116*(1+'Growth rates'!W115)</f>
        <v>69003701322.750244</v>
      </c>
      <c r="W116" s="177">
        <f>$E116*(1+'Growth rates'!X115)</f>
        <v>67289911448.461426</v>
      </c>
      <c r="X116" s="177">
        <f>$E116*(1+'Growth rates'!Y115)</f>
        <v>66564092670.230743</v>
      </c>
      <c r="Y116" s="177">
        <f>$E116*(1+'Growth rates'!Z115)</f>
        <v>66536595655.819542</v>
      </c>
      <c r="Z116" s="177">
        <f>$E116*(1+'Growth rates'!AA115)</f>
        <v>66471950341.65284</v>
      </c>
      <c r="AA116" s="177">
        <f>$E116*(1+'Growth rates'!AB115)</f>
        <v>65682181354.903252</v>
      </c>
      <c r="AB116" s="177">
        <f>$E116*(1+'Growth rates'!AC115)</f>
        <v>65394067442.437294</v>
      </c>
      <c r="AC116" s="177">
        <f>$E116*(1+'Growth rates'!AD115)</f>
        <v>65244449028.453232</v>
      </c>
      <c r="AD116" s="177">
        <f>$E116*(1+'Growth rates'!AE115)</f>
        <v>65185833972.123337</v>
      </c>
      <c r="AE116" s="177">
        <f>$E116*(1+'Growth rates'!AF115)</f>
        <v>64855994280.718193</v>
      </c>
      <c r="AF116" s="177">
        <f>$E116*(1+'Growth rates'!AG115)</f>
        <v>64714322930.121849</v>
      </c>
      <c r="AG116" s="177">
        <f>$E116*(1+'Growth rates'!AH115)</f>
        <v>64528262168.253426</v>
      </c>
      <c r="AH116" s="177">
        <f>$E116*(1+'Growth rates'!AI115)</f>
        <v>64342201406.385002</v>
      </c>
      <c r="AI116" s="177">
        <f>$E116*(1+'Growth rates'!AJ115)</f>
        <v>64156140644.516579</v>
      </c>
      <c r="AJ116" s="177">
        <f>$E116*(1+'Growth rates'!AK115)</f>
        <v>63970079882.648155</v>
      </c>
    </row>
    <row r="117" spans="1:36" x14ac:dyDescent="0.25">
      <c r="A117" s="45" t="s">
        <v>1561</v>
      </c>
      <c r="B117" s="45" t="s">
        <v>599</v>
      </c>
      <c r="C117" s="29" t="s">
        <v>1163</v>
      </c>
      <c r="D117" s="46" t="s">
        <v>61</v>
      </c>
      <c r="E117" s="382">
        <f>'CARB heat data summary'!C105</f>
        <v>0</v>
      </c>
      <c r="F117" s="177">
        <f>$E117*(1+'Growth rates'!G116)</f>
        <v>0</v>
      </c>
      <c r="G117" s="177">
        <f>$E117*(1+'Growth rates'!H116)</f>
        <v>0</v>
      </c>
      <c r="H117" s="177">
        <f>$E117*(1+'Growth rates'!I116)</f>
        <v>0</v>
      </c>
      <c r="I117" s="177">
        <f>$E117*(1+'Growth rates'!J116)</f>
        <v>0</v>
      </c>
      <c r="J117" s="177">
        <f>$E117*(1+'Growth rates'!K116)</f>
        <v>0</v>
      </c>
      <c r="K117" s="177">
        <f>$E117*(1+'Growth rates'!L116)</f>
        <v>0</v>
      </c>
      <c r="L117" s="177">
        <f>$E117*(1+'Growth rates'!M116)</f>
        <v>0</v>
      </c>
      <c r="M117" s="177">
        <f>$E117*(1+'Growth rates'!N116)</f>
        <v>0</v>
      </c>
      <c r="N117" s="177">
        <f>$E117*(1+'Growth rates'!O116)</f>
        <v>0</v>
      </c>
      <c r="O117" s="177">
        <f>$E117*(1+'Growth rates'!P116)</f>
        <v>0</v>
      </c>
      <c r="P117" s="177">
        <f>$E117*(1+'Growth rates'!Q116)</f>
        <v>0</v>
      </c>
      <c r="Q117" s="177">
        <f>$E117*(1+'Growth rates'!R116)</f>
        <v>0</v>
      </c>
      <c r="R117" s="177">
        <f>$E117*(1+'Growth rates'!S116)</f>
        <v>0</v>
      </c>
      <c r="S117" s="177">
        <f>$E117*(1+'Growth rates'!T116)</f>
        <v>0</v>
      </c>
      <c r="T117" s="177">
        <f>$E117*(1+'Growth rates'!U116)</f>
        <v>0</v>
      </c>
      <c r="U117" s="177">
        <f>$E117*(1+'Growth rates'!V116)</f>
        <v>0</v>
      </c>
      <c r="V117" s="177">
        <f>$E117*(1+'Growth rates'!W116)</f>
        <v>0</v>
      </c>
      <c r="W117" s="177">
        <f>$E117*(1+'Growth rates'!X116)</f>
        <v>0</v>
      </c>
      <c r="X117" s="177">
        <f>$E117*(1+'Growth rates'!Y116)</f>
        <v>0</v>
      </c>
      <c r="Y117" s="177">
        <f>$E117*(1+'Growth rates'!Z116)</f>
        <v>0</v>
      </c>
      <c r="Z117" s="177">
        <f>$E117*(1+'Growth rates'!AA116)</f>
        <v>0</v>
      </c>
      <c r="AA117" s="177">
        <f>$E117*(1+'Growth rates'!AB116)</f>
        <v>0</v>
      </c>
      <c r="AB117" s="177">
        <f>$E117*(1+'Growth rates'!AC116)</f>
        <v>0</v>
      </c>
      <c r="AC117" s="177">
        <f>$E117*(1+'Growth rates'!AD116)</f>
        <v>0</v>
      </c>
      <c r="AD117" s="177">
        <f>$E117*(1+'Growth rates'!AE116)</f>
        <v>0</v>
      </c>
      <c r="AE117" s="177">
        <f>$E117*(1+'Growth rates'!AF116)</f>
        <v>0</v>
      </c>
      <c r="AF117" s="177">
        <f>$E117*(1+'Growth rates'!AG116)</f>
        <v>0</v>
      </c>
      <c r="AG117" s="177">
        <f>$E117*(1+'Growth rates'!AH116)</f>
        <v>0</v>
      </c>
      <c r="AH117" s="177">
        <f>$E117*(1+'Growth rates'!AI116)</f>
        <v>0</v>
      </c>
      <c r="AI117" s="177">
        <f>$E117*(1+'Growth rates'!AJ116)</f>
        <v>0</v>
      </c>
      <c r="AJ117" s="177">
        <f>$E117*(1+'Growth rates'!AK116)</f>
        <v>0</v>
      </c>
    </row>
    <row r="118" spans="1:36" x14ac:dyDescent="0.25">
      <c r="A118" s="45" t="s">
        <v>1561</v>
      </c>
      <c r="B118" s="45" t="s">
        <v>599</v>
      </c>
      <c r="C118" s="29" t="s">
        <v>1163</v>
      </c>
      <c r="D118" s="46" t="s">
        <v>62</v>
      </c>
      <c r="E118" s="382">
        <f>'CARB heat data summary'!C106</f>
        <v>0</v>
      </c>
      <c r="F118" s="177">
        <f>$E118*(1+'Growth rates'!G117)</f>
        <v>0</v>
      </c>
      <c r="G118" s="177">
        <f>$E118*(1+'Growth rates'!H117)</f>
        <v>0</v>
      </c>
      <c r="H118" s="177">
        <f>$E118*(1+'Growth rates'!I117)</f>
        <v>0</v>
      </c>
      <c r="I118" s="177">
        <f>$E118*(1+'Growth rates'!J117)</f>
        <v>0</v>
      </c>
      <c r="J118" s="177">
        <f>$E118*(1+'Growth rates'!K117)</f>
        <v>0</v>
      </c>
      <c r="K118" s="177">
        <f>$E118*(1+'Growth rates'!L117)</f>
        <v>0</v>
      </c>
      <c r="L118" s="177">
        <f>$E118*(1+'Growth rates'!M117)</f>
        <v>0</v>
      </c>
      <c r="M118" s="177">
        <f>$E118*(1+'Growth rates'!N117)</f>
        <v>0</v>
      </c>
      <c r="N118" s="177">
        <f>$E118*(1+'Growth rates'!O117)</f>
        <v>0</v>
      </c>
      <c r="O118" s="177">
        <f>$E118*(1+'Growth rates'!P117)</f>
        <v>0</v>
      </c>
      <c r="P118" s="177">
        <f>$E118*(1+'Growth rates'!Q117)</f>
        <v>0</v>
      </c>
      <c r="Q118" s="177">
        <f>$E118*(1+'Growth rates'!R117)</f>
        <v>0</v>
      </c>
      <c r="R118" s="177">
        <f>$E118*(1+'Growth rates'!S117)</f>
        <v>0</v>
      </c>
      <c r="S118" s="177">
        <f>$E118*(1+'Growth rates'!T117)</f>
        <v>0</v>
      </c>
      <c r="T118" s="177">
        <f>$E118*(1+'Growth rates'!U117)</f>
        <v>0</v>
      </c>
      <c r="U118" s="177">
        <f>$E118*(1+'Growth rates'!V117)</f>
        <v>0</v>
      </c>
      <c r="V118" s="177">
        <f>$E118*(1+'Growth rates'!W117)</f>
        <v>0</v>
      </c>
      <c r="W118" s="177">
        <f>$E118*(1+'Growth rates'!X117)</f>
        <v>0</v>
      </c>
      <c r="X118" s="177">
        <f>$E118*(1+'Growth rates'!Y117)</f>
        <v>0</v>
      </c>
      <c r="Y118" s="177">
        <f>$E118*(1+'Growth rates'!Z117)</f>
        <v>0</v>
      </c>
      <c r="Z118" s="177">
        <f>$E118*(1+'Growth rates'!AA117)</f>
        <v>0</v>
      </c>
      <c r="AA118" s="177">
        <f>$E118*(1+'Growth rates'!AB117)</f>
        <v>0</v>
      </c>
      <c r="AB118" s="177">
        <f>$E118*(1+'Growth rates'!AC117)</f>
        <v>0</v>
      </c>
      <c r="AC118" s="177">
        <f>$E118*(1+'Growth rates'!AD117)</f>
        <v>0</v>
      </c>
      <c r="AD118" s="177">
        <f>$E118*(1+'Growth rates'!AE117)</f>
        <v>0</v>
      </c>
      <c r="AE118" s="177">
        <f>$E118*(1+'Growth rates'!AF117)</f>
        <v>0</v>
      </c>
      <c r="AF118" s="177">
        <f>$E118*(1+'Growth rates'!AG117)</f>
        <v>0</v>
      </c>
      <c r="AG118" s="177">
        <f>$E118*(1+'Growth rates'!AH117)</f>
        <v>0</v>
      </c>
      <c r="AH118" s="177">
        <f>$E118*(1+'Growth rates'!AI117)</f>
        <v>0</v>
      </c>
      <c r="AI118" s="177">
        <f>$E118*(1+'Growth rates'!AJ117)</f>
        <v>0</v>
      </c>
      <c r="AJ118" s="177">
        <f>$E118*(1+'Growth rates'!AK117)</f>
        <v>0</v>
      </c>
    </row>
    <row r="119" spans="1:36" x14ac:dyDescent="0.25">
      <c r="A119" s="45" t="s">
        <v>1561</v>
      </c>
      <c r="B119" s="45" t="s">
        <v>599</v>
      </c>
      <c r="C119" s="29" t="s">
        <v>1163</v>
      </c>
      <c r="D119" s="46" t="s">
        <v>63</v>
      </c>
      <c r="E119" s="382">
        <f>'CARB heat data summary'!C107</f>
        <v>0</v>
      </c>
      <c r="F119" s="177">
        <f>$E119*(1+'Growth rates'!G118)</f>
        <v>0</v>
      </c>
      <c r="G119" s="177">
        <f>$E119*(1+'Growth rates'!H118)</f>
        <v>0</v>
      </c>
      <c r="H119" s="177">
        <f>$E119*(1+'Growth rates'!I118)</f>
        <v>0</v>
      </c>
      <c r="I119" s="177">
        <f>$E119*(1+'Growth rates'!J118)</f>
        <v>0</v>
      </c>
      <c r="J119" s="177">
        <f>$E119*(1+'Growth rates'!K118)</f>
        <v>0</v>
      </c>
      <c r="K119" s="177">
        <f>$E119*(1+'Growth rates'!L118)</f>
        <v>0</v>
      </c>
      <c r="L119" s="177">
        <f>$E119*(1+'Growth rates'!M118)</f>
        <v>0</v>
      </c>
      <c r="M119" s="177">
        <f>$E119*(1+'Growth rates'!N118)</f>
        <v>0</v>
      </c>
      <c r="N119" s="177">
        <f>$E119*(1+'Growth rates'!O118)</f>
        <v>0</v>
      </c>
      <c r="O119" s="177">
        <f>$E119*(1+'Growth rates'!P118)</f>
        <v>0</v>
      </c>
      <c r="P119" s="177">
        <f>$E119*(1+'Growth rates'!Q118)</f>
        <v>0</v>
      </c>
      <c r="Q119" s="177">
        <f>$E119*(1+'Growth rates'!R118)</f>
        <v>0</v>
      </c>
      <c r="R119" s="177">
        <f>$E119*(1+'Growth rates'!S118)</f>
        <v>0</v>
      </c>
      <c r="S119" s="177">
        <f>$E119*(1+'Growth rates'!T118)</f>
        <v>0</v>
      </c>
      <c r="T119" s="177">
        <f>$E119*(1+'Growth rates'!U118)</f>
        <v>0</v>
      </c>
      <c r="U119" s="177">
        <f>$E119*(1+'Growth rates'!V118)</f>
        <v>0</v>
      </c>
      <c r="V119" s="177">
        <f>$E119*(1+'Growth rates'!W118)</f>
        <v>0</v>
      </c>
      <c r="W119" s="177">
        <f>$E119*(1+'Growth rates'!X118)</f>
        <v>0</v>
      </c>
      <c r="X119" s="177">
        <f>$E119*(1+'Growth rates'!Y118)</f>
        <v>0</v>
      </c>
      <c r="Y119" s="177">
        <f>$E119*(1+'Growth rates'!Z118)</f>
        <v>0</v>
      </c>
      <c r="Z119" s="177">
        <f>$E119*(1+'Growth rates'!AA118)</f>
        <v>0</v>
      </c>
      <c r="AA119" s="177">
        <f>$E119*(1+'Growth rates'!AB118)</f>
        <v>0</v>
      </c>
      <c r="AB119" s="177">
        <f>$E119*(1+'Growth rates'!AC118)</f>
        <v>0</v>
      </c>
      <c r="AC119" s="177">
        <f>$E119*(1+'Growth rates'!AD118)</f>
        <v>0</v>
      </c>
      <c r="AD119" s="177">
        <f>$E119*(1+'Growth rates'!AE118)</f>
        <v>0</v>
      </c>
      <c r="AE119" s="177">
        <f>$E119*(1+'Growth rates'!AF118)</f>
        <v>0</v>
      </c>
      <c r="AF119" s="177">
        <f>$E119*(1+'Growth rates'!AG118)</f>
        <v>0</v>
      </c>
      <c r="AG119" s="177">
        <f>$E119*(1+'Growth rates'!AH118)</f>
        <v>0</v>
      </c>
      <c r="AH119" s="177">
        <f>$E119*(1+'Growth rates'!AI118)</f>
        <v>0</v>
      </c>
      <c r="AI119" s="177">
        <f>$E119*(1+'Growth rates'!AJ118)</f>
        <v>0</v>
      </c>
      <c r="AJ119" s="177">
        <f>$E119*(1+'Growth rates'!AK118)</f>
        <v>0</v>
      </c>
    </row>
    <row r="120" spans="1:36" x14ac:dyDescent="0.25">
      <c r="A120" s="45" t="s">
        <v>1561</v>
      </c>
      <c r="B120" s="45" t="s">
        <v>599</v>
      </c>
      <c r="C120" s="29" t="s">
        <v>1163</v>
      </c>
      <c r="D120" s="46" t="s">
        <v>64</v>
      </c>
      <c r="E120" s="382">
        <f>'CARB heat data summary'!C108</f>
        <v>2040374235858.9934</v>
      </c>
      <c r="F120" s="177">
        <f>$E120*(1+'Growth rates'!G119)</f>
        <v>1732269111586.3945</v>
      </c>
      <c r="G120" s="177">
        <f>$E120*(1+'Growth rates'!H119)</f>
        <v>1698399473581.6614</v>
      </c>
      <c r="H120" s="177">
        <f>$E120*(1+'Growth rates'!I119)</f>
        <v>1664529835576.9282</v>
      </c>
      <c r="I120" s="177">
        <f>$E120*(1+'Growth rates'!J119)</f>
        <v>1630660197572.1948</v>
      </c>
      <c r="J120" s="177">
        <f>$E120*(1+'Growth rates'!K119)</f>
        <v>1596790559567.4617</v>
      </c>
      <c r="K120" s="177">
        <f>$E120*(1+'Growth rates'!L119)</f>
        <v>1562920921562.7285</v>
      </c>
      <c r="L120" s="177">
        <f>$E120*(1+'Growth rates'!M119)</f>
        <v>1529051283557.9949</v>
      </c>
      <c r="M120" s="177">
        <f>$E120*(1+'Growth rates'!N119)</f>
        <v>1495181645553.2617</v>
      </c>
      <c r="N120" s="177">
        <f>$E120*(1+'Growth rates'!O119)</f>
        <v>1461312007548.5286</v>
      </c>
      <c r="O120" s="177">
        <f>$E120*(1+'Growth rates'!P119)</f>
        <v>1427442369543.7954</v>
      </c>
      <c r="P120" s="177">
        <f>$E120*(1+'Growth rates'!Q119)</f>
        <v>1393572731539.0623</v>
      </c>
      <c r="Q120" s="177">
        <f>$E120*(1+'Growth rates'!R119)</f>
        <v>1359703093534.3291</v>
      </c>
      <c r="R120" s="177">
        <f>$E120*(1+'Growth rates'!S119)</f>
        <v>1325833455529.5957</v>
      </c>
      <c r="S120" s="177">
        <f>$E120*(1+'Growth rates'!T119)</f>
        <v>1291963817524.8625</v>
      </c>
      <c r="T120" s="177">
        <f>$E120*(1+'Growth rates'!U119)</f>
        <v>1258094179520.1294</v>
      </c>
      <c r="U120" s="177">
        <f>$E120*(1+'Growth rates'!V119)</f>
        <v>1224224541515.3962</v>
      </c>
      <c r="V120" s="177">
        <f>$E120*(1+'Growth rates'!W119)</f>
        <v>1224224541515.3962</v>
      </c>
      <c r="W120" s="177">
        <f>$E120*(1+'Growth rates'!X119)</f>
        <v>1224224541515.3962</v>
      </c>
      <c r="X120" s="177">
        <f>$E120*(1+'Growth rates'!Y119)</f>
        <v>1224224541515.3962</v>
      </c>
      <c r="Y120" s="177">
        <f>$E120*(1+'Growth rates'!Z119)</f>
        <v>1224224541515.3962</v>
      </c>
      <c r="Z120" s="177">
        <f>$E120*(1+'Growth rates'!AA119)</f>
        <v>1224224541515.3962</v>
      </c>
      <c r="AA120" s="177">
        <f>$E120*(1+'Growth rates'!AB119)</f>
        <v>1224224541515.3962</v>
      </c>
      <c r="AB120" s="177">
        <f>$E120*(1+'Growth rates'!AC119)</f>
        <v>1224224541515.3962</v>
      </c>
      <c r="AC120" s="177">
        <f>$E120*(1+'Growth rates'!AD119)</f>
        <v>1224224541515.3962</v>
      </c>
      <c r="AD120" s="177">
        <f>$E120*(1+'Growth rates'!AE119)</f>
        <v>1224224541515.3962</v>
      </c>
      <c r="AE120" s="177">
        <f>$E120*(1+'Growth rates'!AF119)</f>
        <v>1224224541515.3962</v>
      </c>
      <c r="AF120" s="177">
        <f>$E120*(1+'Growth rates'!AG119)</f>
        <v>1224224541515.3962</v>
      </c>
      <c r="AG120" s="177">
        <f>$E120*(1+'Growth rates'!AH119)</f>
        <v>1224224541515.3962</v>
      </c>
      <c r="AH120" s="177">
        <f>$E120*(1+'Growth rates'!AI119)</f>
        <v>1224224541515.3962</v>
      </c>
      <c r="AI120" s="177">
        <f>$E120*(1+'Growth rates'!AJ119)</f>
        <v>1224224541515.3962</v>
      </c>
      <c r="AJ120" s="177">
        <f>$E120*(1+'Growth rates'!AK119)</f>
        <v>1224224541515.3962</v>
      </c>
    </row>
    <row r="121" spans="1:36" x14ac:dyDescent="0.25">
      <c r="A121" s="45" t="s">
        <v>1561</v>
      </c>
      <c r="B121" s="45" t="s">
        <v>599</v>
      </c>
      <c r="C121" s="29" t="s">
        <v>1163</v>
      </c>
      <c r="D121" s="361" t="s">
        <v>65</v>
      </c>
      <c r="E121" s="382">
        <f>'CARB heat data summary'!C109</f>
        <v>0</v>
      </c>
      <c r="F121" s="177">
        <f>$E121*(1+'Growth rates'!G120)</f>
        <v>0</v>
      </c>
      <c r="G121" s="177">
        <f>$E121*(1+'Growth rates'!H120)</f>
        <v>0</v>
      </c>
      <c r="H121" s="177">
        <f>$E121*(1+'Growth rates'!I120)</f>
        <v>0</v>
      </c>
      <c r="I121" s="177">
        <f>$E121*(1+'Growth rates'!J120)</f>
        <v>0</v>
      </c>
      <c r="J121" s="177">
        <f>$E121*(1+'Growth rates'!K120)</f>
        <v>0</v>
      </c>
      <c r="K121" s="177">
        <f>$E121*(1+'Growth rates'!L120)</f>
        <v>0</v>
      </c>
      <c r="L121" s="177">
        <f>$E121*(1+'Growth rates'!M120)</f>
        <v>0</v>
      </c>
      <c r="M121" s="177">
        <f>$E121*(1+'Growth rates'!N120)</f>
        <v>0</v>
      </c>
      <c r="N121" s="177">
        <f>$E121*(1+'Growth rates'!O120)</f>
        <v>0</v>
      </c>
      <c r="O121" s="177">
        <f>$E121*(1+'Growth rates'!P120)</f>
        <v>0</v>
      </c>
      <c r="P121" s="177">
        <f>$E121*(1+'Growth rates'!Q120)</f>
        <v>0</v>
      </c>
      <c r="Q121" s="177">
        <f>$E121*(1+'Growth rates'!R120)</f>
        <v>0</v>
      </c>
      <c r="R121" s="177">
        <f>$E121*(1+'Growth rates'!S120)</f>
        <v>0</v>
      </c>
      <c r="S121" s="177">
        <f>$E121*(1+'Growth rates'!T120)</f>
        <v>0</v>
      </c>
      <c r="T121" s="177">
        <f>$E121*(1+'Growth rates'!U120)</f>
        <v>0</v>
      </c>
      <c r="U121" s="177">
        <f>$E121*(1+'Growth rates'!V120)</f>
        <v>0</v>
      </c>
      <c r="V121" s="177">
        <f>$E121*(1+'Growth rates'!W120)</f>
        <v>0</v>
      </c>
      <c r="W121" s="177">
        <f>$E121*(1+'Growth rates'!X120)</f>
        <v>0</v>
      </c>
      <c r="X121" s="177">
        <f>$E121*(1+'Growth rates'!Y120)</f>
        <v>0</v>
      </c>
      <c r="Y121" s="177">
        <f>$E121*(1+'Growth rates'!Z120)</f>
        <v>0</v>
      </c>
      <c r="Z121" s="177">
        <f>$E121*(1+'Growth rates'!AA120)</f>
        <v>0</v>
      </c>
      <c r="AA121" s="177">
        <f>$E121*(1+'Growth rates'!AB120)</f>
        <v>0</v>
      </c>
      <c r="AB121" s="177">
        <f>$E121*(1+'Growth rates'!AC120)</f>
        <v>0</v>
      </c>
      <c r="AC121" s="177">
        <f>$E121*(1+'Growth rates'!AD120)</f>
        <v>0</v>
      </c>
      <c r="AD121" s="177">
        <f>$E121*(1+'Growth rates'!AE120)</f>
        <v>0</v>
      </c>
      <c r="AE121" s="177">
        <f>$E121*(1+'Growth rates'!AF120)</f>
        <v>0</v>
      </c>
      <c r="AF121" s="177">
        <f>$E121*(1+'Growth rates'!AG120)</f>
        <v>0</v>
      </c>
      <c r="AG121" s="177">
        <f>$E121*(1+'Growth rates'!AH120)</f>
        <v>0</v>
      </c>
      <c r="AH121" s="177">
        <f>$E121*(1+'Growth rates'!AI120)</f>
        <v>0</v>
      </c>
      <c r="AI121" s="177">
        <f>$E121*(1+'Growth rates'!AJ120)</f>
        <v>0</v>
      </c>
      <c r="AJ121" s="177">
        <f>$E121*(1+'Growth rates'!AK120)</f>
        <v>0</v>
      </c>
    </row>
    <row r="122" spans="1:36" x14ac:dyDescent="0.25">
      <c r="A122" s="45" t="s">
        <v>1561</v>
      </c>
      <c r="B122" s="45" t="s">
        <v>599</v>
      </c>
      <c r="C122" s="29" t="s">
        <v>1163</v>
      </c>
      <c r="D122" s="46" t="s">
        <v>66</v>
      </c>
      <c r="E122" s="382">
        <f>'CARB heat data summary'!C110</f>
        <v>0</v>
      </c>
      <c r="F122" s="177">
        <f>$E122*(1+'Growth rates'!G121)</f>
        <v>0</v>
      </c>
      <c r="G122" s="177">
        <f>$E122*(1+'Growth rates'!H121)</f>
        <v>0</v>
      </c>
      <c r="H122" s="177">
        <f>$E122*(1+'Growth rates'!I121)</f>
        <v>0</v>
      </c>
      <c r="I122" s="177">
        <f>$E122*(1+'Growth rates'!J121)</f>
        <v>0</v>
      </c>
      <c r="J122" s="177">
        <f>$E122*(1+'Growth rates'!K121)</f>
        <v>0</v>
      </c>
      <c r="K122" s="177">
        <f>$E122*(1+'Growth rates'!L121)</f>
        <v>0</v>
      </c>
      <c r="L122" s="177">
        <f>$E122*(1+'Growth rates'!M121)</f>
        <v>0</v>
      </c>
      <c r="M122" s="177">
        <f>$E122*(1+'Growth rates'!N121)</f>
        <v>0</v>
      </c>
      <c r="N122" s="177">
        <f>$E122*(1+'Growth rates'!O121)</f>
        <v>0</v>
      </c>
      <c r="O122" s="177">
        <f>$E122*(1+'Growth rates'!P121)</f>
        <v>0</v>
      </c>
      <c r="P122" s="177">
        <f>$E122*(1+'Growth rates'!Q121)</f>
        <v>0</v>
      </c>
      <c r="Q122" s="177">
        <f>$E122*(1+'Growth rates'!R121)</f>
        <v>0</v>
      </c>
      <c r="R122" s="177">
        <f>$E122*(1+'Growth rates'!S121)</f>
        <v>0</v>
      </c>
      <c r="S122" s="177">
        <f>$E122*(1+'Growth rates'!T121)</f>
        <v>0</v>
      </c>
      <c r="T122" s="177">
        <f>$E122*(1+'Growth rates'!U121)</f>
        <v>0</v>
      </c>
      <c r="U122" s="177">
        <f>$E122*(1+'Growth rates'!V121)</f>
        <v>0</v>
      </c>
      <c r="V122" s="177">
        <f>$E122*(1+'Growth rates'!W121)</f>
        <v>0</v>
      </c>
      <c r="W122" s="177">
        <f>$E122*(1+'Growth rates'!X121)</f>
        <v>0</v>
      </c>
      <c r="X122" s="177">
        <f>$E122*(1+'Growth rates'!Y121)</f>
        <v>0</v>
      </c>
      <c r="Y122" s="177">
        <f>$E122*(1+'Growth rates'!Z121)</f>
        <v>0</v>
      </c>
      <c r="Z122" s="177">
        <f>$E122*(1+'Growth rates'!AA121)</f>
        <v>0</v>
      </c>
      <c r="AA122" s="177">
        <f>$E122*(1+'Growth rates'!AB121)</f>
        <v>0</v>
      </c>
      <c r="AB122" s="177">
        <f>$E122*(1+'Growth rates'!AC121)</f>
        <v>0</v>
      </c>
      <c r="AC122" s="177">
        <f>$E122*(1+'Growth rates'!AD121)</f>
        <v>0</v>
      </c>
      <c r="AD122" s="177">
        <f>$E122*(1+'Growth rates'!AE121)</f>
        <v>0</v>
      </c>
      <c r="AE122" s="177">
        <f>$E122*(1+'Growth rates'!AF121)</f>
        <v>0</v>
      </c>
      <c r="AF122" s="177">
        <f>$E122*(1+'Growth rates'!AG121)</f>
        <v>0</v>
      </c>
      <c r="AG122" s="177">
        <f>$E122*(1+'Growth rates'!AH121)</f>
        <v>0</v>
      </c>
      <c r="AH122" s="177">
        <f>$E122*(1+'Growth rates'!AI121)</f>
        <v>0</v>
      </c>
      <c r="AI122" s="177">
        <f>$E122*(1+'Growth rates'!AJ121)</f>
        <v>0</v>
      </c>
      <c r="AJ122" s="177">
        <f>$E122*(1+'Growth rates'!AK121)</f>
        <v>0</v>
      </c>
    </row>
    <row r="123" spans="1:36" x14ac:dyDescent="0.25">
      <c r="A123" s="45" t="s">
        <v>1561</v>
      </c>
      <c r="B123" s="45" t="s">
        <v>599</v>
      </c>
      <c r="C123" s="29" t="s">
        <v>1163</v>
      </c>
      <c r="D123" s="46" t="s">
        <v>67</v>
      </c>
      <c r="E123" s="382">
        <f>'CARB heat data summary'!C111</f>
        <v>0</v>
      </c>
      <c r="F123" s="177">
        <f>$E123*(1+'Growth rates'!G122)</f>
        <v>0</v>
      </c>
      <c r="G123" s="177">
        <f>$E123*(1+'Growth rates'!H122)</f>
        <v>0</v>
      </c>
      <c r="H123" s="177">
        <f>$E123*(1+'Growth rates'!I122)</f>
        <v>0</v>
      </c>
      <c r="I123" s="177">
        <f>$E123*(1+'Growth rates'!J122)</f>
        <v>0</v>
      </c>
      <c r="J123" s="177">
        <f>$E123*(1+'Growth rates'!K122)</f>
        <v>0</v>
      </c>
      <c r="K123" s="177">
        <f>$E123*(1+'Growth rates'!L122)</f>
        <v>0</v>
      </c>
      <c r="L123" s="177">
        <f>$E123*(1+'Growth rates'!M122)</f>
        <v>0</v>
      </c>
      <c r="M123" s="177">
        <f>$E123*(1+'Growth rates'!N122)</f>
        <v>0</v>
      </c>
      <c r="N123" s="177">
        <f>$E123*(1+'Growth rates'!O122)</f>
        <v>0</v>
      </c>
      <c r="O123" s="177">
        <f>$E123*(1+'Growth rates'!P122)</f>
        <v>0</v>
      </c>
      <c r="P123" s="177">
        <f>$E123*(1+'Growth rates'!Q122)</f>
        <v>0</v>
      </c>
      <c r="Q123" s="177">
        <f>$E123*(1+'Growth rates'!R122)</f>
        <v>0</v>
      </c>
      <c r="R123" s="177">
        <f>$E123*(1+'Growth rates'!S122)</f>
        <v>0</v>
      </c>
      <c r="S123" s="177">
        <f>$E123*(1+'Growth rates'!T122)</f>
        <v>0</v>
      </c>
      <c r="T123" s="177">
        <f>$E123*(1+'Growth rates'!U122)</f>
        <v>0</v>
      </c>
      <c r="U123" s="177">
        <f>$E123*(1+'Growth rates'!V122)</f>
        <v>0</v>
      </c>
      <c r="V123" s="177">
        <f>$E123*(1+'Growth rates'!W122)</f>
        <v>0</v>
      </c>
      <c r="W123" s="177">
        <f>$E123*(1+'Growth rates'!X122)</f>
        <v>0</v>
      </c>
      <c r="X123" s="177">
        <f>$E123*(1+'Growth rates'!Y122)</f>
        <v>0</v>
      </c>
      <c r="Y123" s="177">
        <f>$E123*(1+'Growth rates'!Z122)</f>
        <v>0</v>
      </c>
      <c r="Z123" s="177">
        <f>$E123*(1+'Growth rates'!AA122)</f>
        <v>0</v>
      </c>
      <c r="AA123" s="177">
        <f>$E123*(1+'Growth rates'!AB122)</f>
        <v>0</v>
      </c>
      <c r="AB123" s="177">
        <f>$E123*(1+'Growth rates'!AC122)</f>
        <v>0</v>
      </c>
      <c r="AC123" s="177">
        <f>$E123*(1+'Growth rates'!AD122)</f>
        <v>0</v>
      </c>
      <c r="AD123" s="177">
        <f>$E123*(1+'Growth rates'!AE122)</f>
        <v>0</v>
      </c>
      <c r="AE123" s="177">
        <f>$E123*(1+'Growth rates'!AF122)</f>
        <v>0</v>
      </c>
      <c r="AF123" s="177">
        <f>$E123*(1+'Growth rates'!AG122)</f>
        <v>0</v>
      </c>
      <c r="AG123" s="177">
        <f>$E123*(1+'Growth rates'!AH122)</f>
        <v>0</v>
      </c>
      <c r="AH123" s="177">
        <f>$E123*(1+'Growth rates'!AI122)</f>
        <v>0</v>
      </c>
      <c r="AI123" s="177">
        <f>$E123*(1+'Growth rates'!AJ122)</f>
        <v>0</v>
      </c>
      <c r="AJ123" s="177">
        <f>$E123*(1+'Growth rates'!AK122)</f>
        <v>0</v>
      </c>
    </row>
    <row r="124" spans="1:36" x14ac:dyDescent="0.25">
      <c r="A124" s="45" t="s">
        <v>1561</v>
      </c>
      <c r="B124" s="45" t="s">
        <v>599</v>
      </c>
      <c r="C124" s="29" t="s">
        <v>1163</v>
      </c>
      <c r="D124" s="214" t="s">
        <v>68</v>
      </c>
      <c r="E124" s="382">
        <f>'CARB heat data summary'!C112</f>
        <v>0</v>
      </c>
      <c r="F124" s="177">
        <f>$E124*(1+'Growth rates'!G123)</f>
        <v>0</v>
      </c>
      <c r="G124" s="177">
        <f>$E124*(1+'Growth rates'!H123)</f>
        <v>0</v>
      </c>
      <c r="H124" s="177">
        <f>$E124*(1+'Growth rates'!I123)</f>
        <v>0</v>
      </c>
      <c r="I124" s="177">
        <f>$E124*(1+'Growth rates'!J123)</f>
        <v>0</v>
      </c>
      <c r="J124" s="177">
        <f>$E124*(1+'Growth rates'!K123)</f>
        <v>0</v>
      </c>
      <c r="K124" s="177">
        <f>$E124*(1+'Growth rates'!L123)</f>
        <v>0</v>
      </c>
      <c r="L124" s="177">
        <f>$E124*(1+'Growth rates'!M123)</f>
        <v>0</v>
      </c>
      <c r="M124" s="177">
        <f>$E124*(1+'Growth rates'!N123)</f>
        <v>0</v>
      </c>
      <c r="N124" s="177">
        <f>$E124*(1+'Growth rates'!O123)</f>
        <v>0</v>
      </c>
      <c r="O124" s="177">
        <f>$E124*(1+'Growth rates'!P123)</f>
        <v>0</v>
      </c>
      <c r="P124" s="177">
        <f>$E124*(1+'Growth rates'!Q123)</f>
        <v>0</v>
      </c>
      <c r="Q124" s="177">
        <f>$E124*(1+'Growth rates'!R123)</f>
        <v>0</v>
      </c>
      <c r="R124" s="177">
        <f>$E124*(1+'Growth rates'!S123)</f>
        <v>0</v>
      </c>
      <c r="S124" s="177">
        <f>$E124*(1+'Growth rates'!T123)</f>
        <v>0</v>
      </c>
      <c r="T124" s="177">
        <f>$E124*(1+'Growth rates'!U123)</f>
        <v>0</v>
      </c>
      <c r="U124" s="177">
        <f>$E124*(1+'Growth rates'!V123)</f>
        <v>0</v>
      </c>
      <c r="V124" s="177">
        <f>$E124*(1+'Growth rates'!W123)</f>
        <v>0</v>
      </c>
      <c r="W124" s="177">
        <f>$E124*(1+'Growth rates'!X123)</f>
        <v>0</v>
      </c>
      <c r="X124" s="177">
        <f>$E124*(1+'Growth rates'!Y123)</f>
        <v>0</v>
      </c>
      <c r="Y124" s="177">
        <f>$E124*(1+'Growth rates'!Z123)</f>
        <v>0</v>
      </c>
      <c r="Z124" s="177">
        <f>$E124*(1+'Growth rates'!AA123)</f>
        <v>0</v>
      </c>
      <c r="AA124" s="177">
        <f>$E124*(1+'Growth rates'!AB123)</f>
        <v>0</v>
      </c>
      <c r="AB124" s="177">
        <f>$E124*(1+'Growth rates'!AC123)</f>
        <v>0</v>
      </c>
      <c r="AC124" s="177">
        <f>$E124*(1+'Growth rates'!AD123)</f>
        <v>0</v>
      </c>
      <c r="AD124" s="177">
        <f>$E124*(1+'Growth rates'!AE123)</f>
        <v>0</v>
      </c>
      <c r="AE124" s="177">
        <f>$E124*(1+'Growth rates'!AF123)</f>
        <v>0</v>
      </c>
      <c r="AF124" s="177">
        <f>$E124*(1+'Growth rates'!AG123)</f>
        <v>0</v>
      </c>
      <c r="AG124" s="177">
        <f>$E124*(1+'Growth rates'!AH123)</f>
        <v>0</v>
      </c>
      <c r="AH124" s="177">
        <f>$E124*(1+'Growth rates'!AI123)</f>
        <v>0</v>
      </c>
      <c r="AI124" s="177">
        <f>$E124*(1+'Growth rates'!AJ123)</f>
        <v>0</v>
      </c>
      <c r="AJ124" s="177">
        <f>$E124*(1+'Growth rates'!AK123)</f>
        <v>0</v>
      </c>
    </row>
    <row r="125" spans="1:36" x14ac:dyDescent="0.25">
      <c r="A125" s="45" t="s">
        <v>1561</v>
      </c>
      <c r="B125" s="45" t="s">
        <v>599</v>
      </c>
      <c r="C125" s="29" t="s">
        <v>1163</v>
      </c>
      <c r="D125" s="46" t="s">
        <v>69</v>
      </c>
      <c r="E125" s="382">
        <f>'CARB heat data summary'!C113</f>
        <v>0</v>
      </c>
      <c r="F125" s="177">
        <f>$E125*(1+'Growth rates'!G124)</f>
        <v>0</v>
      </c>
      <c r="G125" s="177">
        <f>$E125*(1+'Growth rates'!H124)</f>
        <v>0</v>
      </c>
      <c r="H125" s="177">
        <f>$E125*(1+'Growth rates'!I124)</f>
        <v>0</v>
      </c>
      <c r="I125" s="177">
        <f>$E125*(1+'Growth rates'!J124)</f>
        <v>0</v>
      </c>
      <c r="J125" s="177">
        <f>$E125*(1+'Growth rates'!K124)</f>
        <v>0</v>
      </c>
      <c r="K125" s="177">
        <f>$E125*(1+'Growth rates'!L124)</f>
        <v>0</v>
      </c>
      <c r="L125" s="177">
        <f>$E125*(1+'Growth rates'!M124)</f>
        <v>0</v>
      </c>
      <c r="M125" s="177">
        <f>$E125*(1+'Growth rates'!N124)</f>
        <v>0</v>
      </c>
      <c r="N125" s="177">
        <f>$E125*(1+'Growth rates'!O124)</f>
        <v>0</v>
      </c>
      <c r="O125" s="177">
        <f>$E125*(1+'Growth rates'!P124)</f>
        <v>0</v>
      </c>
      <c r="P125" s="177">
        <f>$E125*(1+'Growth rates'!Q124)</f>
        <v>0</v>
      </c>
      <c r="Q125" s="177">
        <f>$E125*(1+'Growth rates'!R124)</f>
        <v>0</v>
      </c>
      <c r="R125" s="177">
        <f>$E125*(1+'Growth rates'!S124)</f>
        <v>0</v>
      </c>
      <c r="S125" s="177">
        <f>$E125*(1+'Growth rates'!T124)</f>
        <v>0</v>
      </c>
      <c r="T125" s="177">
        <f>$E125*(1+'Growth rates'!U124)</f>
        <v>0</v>
      </c>
      <c r="U125" s="177">
        <f>$E125*(1+'Growth rates'!V124)</f>
        <v>0</v>
      </c>
      <c r="V125" s="177">
        <f>$E125*(1+'Growth rates'!W124)</f>
        <v>0</v>
      </c>
      <c r="W125" s="177">
        <f>$E125*(1+'Growth rates'!X124)</f>
        <v>0</v>
      </c>
      <c r="X125" s="177">
        <f>$E125*(1+'Growth rates'!Y124)</f>
        <v>0</v>
      </c>
      <c r="Y125" s="177">
        <f>$E125*(1+'Growth rates'!Z124)</f>
        <v>0</v>
      </c>
      <c r="Z125" s="177">
        <f>$E125*(1+'Growth rates'!AA124)</f>
        <v>0</v>
      </c>
      <c r="AA125" s="177">
        <f>$E125*(1+'Growth rates'!AB124)</f>
        <v>0</v>
      </c>
      <c r="AB125" s="177">
        <f>$E125*(1+'Growth rates'!AC124)</f>
        <v>0</v>
      </c>
      <c r="AC125" s="177">
        <f>$E125*(1+'Growth rates'!AD124)</f>
        <v>0</v>
      </c>
      <c r="AD125" s="177">
        <f>$E125*(1+'Growth rates'!AE124)</f>
        <v>0</v>
      </c>
      <c r="AE125" s="177">
        <f>$E125*(1+'Growth rates'!AF124)</f>
        <v>0</v>
      </c>
      <c r="AF125" s="177">
        <f>$E125*(1+'Growth rates'!AG124)</f>
        <v>0</v>
      </c>
      <c r="AG125" s="177">
        <f>$E125*(1+'Growth rates'!AH124)</f>
        <v>0</v>
      </c>
      <c r="AH125" s="177">
        <f>$E125*(1+'Growth rates'!AI124)</f>
        <v>0</v>
      </c>
      <c r="AI125" s="177">
        <f>$E125*(1+'Growth rates'!AJ124)</f>
        <v>0</v>
      </c>
      <c r="AJ125" s="177">
        <f>$E125*(1+'Growth rates'!AK124)</f>
        <v>0</v>
      </c>
    </row>
    <row r="126" spans="1:36" x14ac:dyDescent="0.25">
      <c r="A126" s="45" t="s">
        <v>1561</v>
      </c>
      <c r="B126" s="45" t="s">
        <v>599</v>
      </c>
      <c r="C126" s="29" t="s">
        <v>1163</v>
      </c>
      <c r="D126" s="46" t="s">
        <v>70</v>
      </c>
      <c r="E126" s="382">
        <f>'CARB heat data summary'!C114</f>
        <v>0</v>
      </c>
      <c r="F126" s="177">
        <f>$E126*(1+'Growth rates'!G125)</f>
        <v>0</v>
      </c>
      <c r="G126" s="177">
        <f>$E126*(1+'Growth rates'!H125)</f>
        <v>0</v>
      </c>
      <c r="H126" s="177">
        <f>$E126*(1+'Growth rates'!I125)</f>
        <v>0</v>
      </c>
      <c r="I126" s="177">
        <f>$E126*(1+'Growth rates'!J125)</f>
        <v>0</v>
      </c>
      <c r="J126" s="177">
        <f>$E126*(1+'Growth rates'!K125)</f>
        <v>0</v>
      </c>
      <c r="K126" s="177">
        <f>$E126*(1+'Growth rates'!L125)</f>
        <v>0</v>
      </c>
      <c r="L126" s="177">
        <f>$E126*(1+'Growth rates'!M125)</f>
        <v>0</v>
      </c>
      <c r="M126" s="177">
        <f>$E126*(1+'Growth rates'!N125)</f>
        <v>0</v>
      </c>
      <c r="N126" s="177">
        <f>$E126*(1+'Growth rates'!O125)</f>
        <v>0</v>
      </c>
      <c r="O126" s="177">
        <f>$E126*(1+'Growth rates'!P125)</f>
        <v>0</v>
      </c>
      <c r="P126" s="177">
        <f>$E126*(1+'Growth rates'!Q125)</f>
        <v>0</v>
      </c>
      <c r="Q126" s="177">
        <f>$E126*(1+'Growth rates'!R125)</f>
        <v>0</v>
      </c>
      <c r="R126" s="177">
        <f>$E126*(1+'Growth rates'!S125)</f>
        <v>0</v>
      </c>
      <c r="S126" s="177">
        <f>$E126*(1+'Growth rates'!T125)</f>
        <v>0</v>
      </c>
      <c r="T126" s="177">
        <f>$E126*(1+'Growth rates'!U125)</f>
        <v>0</v>
      </c>
      <c r="U126" s="177">
        <f>$E126*(1+'Growth rates'!V125)</f>
        <v>0</v>
      </c>
      <c r="V126" s="177">
        <f>$E126*(1+'Growth rates'!W125)</f>
        <v>0</v>
      </c>
      <c r="W126" s="177">
        <f>$E126*(1+'Growth rates'!X125)</f>
        <v>0</v>
      </c>
      <c r="X126" s="177">
        <f>$E126*(1+'Growth rates'!Y125)</f>
        <v>0</v>
      </c>
      <c r="Y126" s="177">
        <f>$E126*(1+'Growth rates'!Z125)</f>
        <v>0</v>
      </c>
      <c r="Z126" s="177">
        <f>$E126*(1+'Growth rates'!AA125)</f>
        <v>0</v>
      </c>
      <c r="AA126" s="177">
        <f>$E126*(1+'Growth rates'!AB125)</f>
        <v>0</v>
      </c>
      <c r="AB126" s="177">
        <f>$E126*(1+'Growth rates'!AC125)</f>
        <v>0</v>
      </c>
      <c r="AC126" s="177">
        <f>$E126*(1+'Growth rates'!AD125)</f>
        <v>0</v>
      </c>
      <c r="AD126" s="177">
        <f>$E126*(1+'Growth rates'!AE125)</f>
        <v>0</v>
      </c>
      <c r="AE126" s="177">
        <f>$E126*(1+'Growth rates'!AF125)</f>
        <v>0</v>
      </c>
      <c r="AF126" s="177">
        <f>$E126*(1+'Growth rates'!AG125)</f>
        <v>0</v>
      </c>
      <c r="AG126" s="177">
        <f>$E126*(1+'Growth rates'!AH125)</f>
        <v>0</v>
      </c>
      <c r="AH126" s="177">
        <f>$E126*(1+'Growth rates'!AI125)</f>
        <v>0</v>
      </c>
      <c r="AI126" s="177">
        <f>$E126*(1+'Growth rates'!AJ125)</f>
        <v>0</v>
      </c>
      <c r="AJ126" s="177">
        <f>$E126*(1+'Growth rates'!AK125)</f>
        <v>0</v>
      </c>
    </row>
    <row r="127" spans="1:36" x14ac:dyDescent="0.25">
      <c r="A127" s="45" t="s">
        <v>1561</v>
      </c>
      <c r="B127" s="45" t="s">
        <v>599</v>
      </c>
      <c r="C127" s="29" t="s">
        <v>1163</v>
      </c>
      <c r="D127" s="46" t="s">
        <v>71</v>
      </c>
      <c r="E127" s="382">
        <f>'CARB heat data summary'!C115</f>
        <v>0</v>
      </c>
      <c r="F127" s="177">
        <f>$E127*(1+'Growth rates'!G126)</f>
        <v>0</v>
      </c>
      <c r="G127" s="177">
        <f>$E127*(1+'Growth rates'!H126)</f>
        <v>0</v>
      </c>
      <c r="H127" s="177">
        <f>$E127*(1+'Growth rates'!I126)</f>
        <v>0</v>
      </c>
      <c r="I127" s="177">
        <f>$E127*(1+'Growth rates'!J126)</f>
        <v>0</v>
      </c>
      <c r="J127" s="177">
        <f>$E127*(1+'Growth rates'!K126)</f>
        <v>0</v>
      </c>
      <c r="K127" s="177">
        <f>$E127*(1+'Growth rates'!L126)</f>
        <v>0</v>
      </c>
      <c r="L127" s="177">
        <f>$E127*(1+'Growth rates'!M126)</f>
        <v>0</v>
      </c>
      <c r="M127" s="177">
        <f>$E127*(1+'Growth rates'!N126)</f>
        <v>0</v>
      </c>
      <c r="N127" s="177">
        <f>$E127*(1+'Growth rates'!O126)</f>
        <v>0</v>
      </c>
      <c r="O127" s="177">
        <f>$E127*(1+'Growth rates'!P126)</f>
        <v>0</v>
      </c>
      <c r="P127" s="177">
        <f>$E127*(1+'Growth rates'!Q126)</f>
        <v>0</v>
      </c>
      <c r="Q127" s="177">
        <f>$E127*(1+'Growth rates'!R126)</f>
        <v>0</v>
      </c>
      <c r="R127" s="177">
        <f>$E127*(1+'Growth rates'!S126)</f>
        <v>0</v>
      </c>
      <c r="S127" s="177">
        <f>$E127*(1+'Growth rates'!T126)</f>
        <v>0</v>
      </c>
      <c r="T127" s="177">
        <f>$E127*(1+'Growth rates'!U126)</f>
        <v>0</v>
      </c>
      <c r="U127" s="177">
        <f>$E127*(1+'Growth rates'!V126)</f>
        <v>0</v>
      </c>
      <c r="V127" s="177">
        <f>$E127*(1+'Growth rates'!W126)</f>
        <v>0</v>
      </c>
      <c r="W127" s="177">
        <f>$E127*(1+'Growth rates'!X126)</f>
        <v>0</v>
      </c>
      <c r="X127" s="177">
        <f>$E127*(1+'Growth rates'!Y126)</f>
        <v>0</v>
      </c>
      <c r="Y127" s="177">
        <f>$E127*(1+'Growth rates'!Z126)</f>
        <v>0</v>
      </c>
      <c r="Z127" s="177">
        <f>$E127*(1+'Growth rates'!AA126)</f>
        <v>0</v>
      </c>
      <c r="AA127" s="177">
        <f>$E127*(1+'Growth rates'!AB126)</f>
        <v>0</v>
      </c>
      <c r="AB127" s="177">
        <f>$E127*(1+'Growth rates'!AC126)</f>
        <v>0</v>
      </c>
      <c r="AC127" s="177">
        <f>$E127*(1+'Growth rates'!AD126)</f>
        <v>0</v>
      </c>
      <c r="AD127" s="177">
        <f>$E127*(1+'Growth rates'!AE126)</f>
        <v>0</v>
      </c>
      <c r="AE127" s="177">
        <f>$E127*(1+'Growth rates'!AF126)</f>
        <v>0</v>
      </c>
      <c r="AF127" s="177">
        <f>$E127*(1+'Growth rates'!AG126)</f>
        <v>0</v>
      </c>
      <c r="AG127" s="177">
        <f>$E127*(1+'Growth rates'!AH126)</f>
        <v>0</v>
      </c>
      <c r="AH127" s="177">
        <f>$E127*(1+'Growth rates'!AI126)</f>
        <v>0</v>
      </c>
      <c r="AI127" s="177">
        <f>$E127*(1+'Growth rates'!AJ126)</f>
        <v>0</v>
      </c>
      <c r="AJ127" s="177">
        <f>$E127*(1+'Growth rates'!AK126)</f>
        <v>0</v>
      </c>
    </row>
    <row r="128" spans="1:36" x14ac:dyDescent="0.25">
      <c r="A128" s="45" t="s">
        <v>1561</v>
      </c>
      <c r="B128" s="45" t="s">
        <v>599</v>
      </c>
      <c r="C128" s="29" t="s">
        <v>1163</v>
      </c>
      <c r="D128" s="214" t="s">
        <v>72</v>
      </c>
      <c r="E128" s="382">
        <f>'CARB heat data summary'!C116</f>
        <v>0</v>
      </c>
      <c r="F128" s="177">
        <f>$E128*(1+'Growth rates'!G127)</f>
        <v>0</v>
      </c>
      <c r="G128" s="177">
        <f>$E128*(1+'Growth rates'!H127)</f>
        <v>0</v>
      </c>
      <c r="H128" s="177">
        <f>$E128*(1+'Growth rates'!I127)</f>
        <v>0</v>
      </c>
      <c r="I128" s="177">
        <f>$E128*(1+'Growth rates'!J127)</f>
        <v>0</v>
      </c>
      <c r="J128" s="177">
        <f>$E128*(1+'Growth rates'!K127)</f>
        <v>0</v>
      </c>
      <c r="K128" s="177">
        <f>$E128*(1+'Growth rates'!L127)</f>
        <v>0</v>
      </c>
      <c r="L128" s="177">
        <f>$E128*(1+'Growth rates'!M127)</f>
        <v>0</v>
      </c>
      <c r="M128" s="177">
        <f>$E128*(1+'Growth rates'!N127)</f>
        <v>0</v>
      </c>
      <c r="N128" s="177">
        <f>$E128*(1+'Growth rates'!O127)</f>
        <v>0</v>
      </c>
      <c r="O128" s="177">
        <f>$E128*(1+'Growth rates'!P127)</f>
        <v>0</v>
      </c>
      <c r="P128" s="177">
        <f>$E128*(1+'Growth rates'!Q127)</f>
        <v>0</v>
      </c>
      <c r="Q128" s="177">
        <f>$E128*(1+'Growth rates'!R127)</f>
        <v>0</v>
      </c>
      <c r="R128" s="177">
        <f>$E128*(1+'Growth rates'!S127)</f>
        <v>0</v>
      </c>
      <c r="S128" s="177">
        <f>$E128*(1+'Growth rates'!T127)</f>
        <v>0</v>
      </c>
      <c r="T128" s="177">
        <f>$E128*(1+'Growth rates'!U127)</f>
        <v>0</v>
      </c>
      <c r="U128" s="177">
        <f>$E128*(1+'Growth rates'!V127)</f>
        <v>0</v>
      </c>
      <c r="V128" s="177">
        <f>$E128*(1+'Growth rates'!W127)</f>
        <v>0</v>
      </c>
      <c r="W128" s="177">
        <f>$E128*(1+'Growth rates'!X127)</f>
        <v>0</v>
      </c>
      <c r="X128" s="177">
        <f>$E128*(1+'Growth rates'!Y127)</f>
        <v>0</v>
      </c>
      <c r="Y128" s="177">
        <f>$E128*(1+'Growth rates'!Z127)</f>
        <v>0</v>
      </c>
      <c r="Z128" s="177">
        <f>$E128*(1+'Growth rates'!AA127)</f>
        <v>0</v>
      </c>
      <c r="AA128" s="177">
        <f>$E128*(1+'Growth rates'!AB127)</f>
        <v>0</v>
      </c>
      <c r="AB128" s="177">
        <f>$E128*(1+'Growth rates'!AC127)</f>
        <v>0</v>
      </c>
      <c r="AC128" s="177">
        <f>$E128*(1+'Growth rates'!AD127)</f>
        <v>0</v>
      </c>
      <c r="AD128" s="177">
        <f>$E128*(1+'Growth rates'!AE127)</f>
        <v>0</v>
      </c>
      <c r="AE128" s="177">
        <f>$E128*(1+'Growth rates'!AF127)</f>
        <v>0</v>
      </c>
      <c r="AF128" s="177">
        <f>$E128*(1+'Growth rates'!AG127)</f>
        <v>0</v>
      </c>
      <c r="AG128" s="177">
        <f>$E128*(1+'Growth rates'!AH127)</f>
        <v>0</v>
      </c>
      <c r="AH128" s="177">
        <f>$E128*(1+'Growth rates'!AI127)</f>
        <v>0</v>
      </c>
      <c r="AI128" s="177">
        <f>$E128*(1+'Growth rates'!AJ127)</f>
        <v>0</v>
      </c>
      <c r="AJ128" s="177">
        <f>$E128*(1+'Growth rates'!AK127)</f>
        <v>0</v>
      </c>
    </row>
    <row r="129" spans="1:36" x14ac:dyDescent="0.25">
      <c r="A129" s="45" t="s">
        <v>1561</v>
      </c>
      <c r="B129" s="45" t="s">
        <v>599</v>
      </c>
      <c r="C129" s="29" t="s">
        <v>1163</v>
      </c>
      <c r="D129" s="46" t="s">
        <v>73</v>
      </c>
      <c r="E129" s="382">
        <f>'CARB heat data summary'!C117</f>
        <v>11487623606982.117</v>
      </c>
      <c r="F129" s="177">
        <f>$E129*(1+'Growth rates'!G128)</f>
        <v>9752943940466.9277</v>
      </c>
      <c r="G129" s="177">
        <f>$E129*(1+'Growth rates'!H128)</f>
        <v>9158261617377.0957</v>
      </c>
      <c r="H129" s="177">
        <f>$E129*(1+'Growth rates'!I128)</f>
        <v>9473659894218.0449</v>
      </c>
      <c r="I129" s="177">
        <f>$E129*(1+'Growth rates'!J128)</f>
        <v>9841418110596.75</v>
      </c>
      <c r="J129" s="177">
        <f>$E129*(1+'Growth rates'!K128)</f>
        <v>10018480053128.23</v>
      </c>
      <c r="K129" s="177">
        <f>$E129*(1+'Growth rates'!L128)</f>
        <v>10270354726901.105</v>
      </c>
      <c r="L129" s="177">
        <f>$E129*(1+'Growth rates'!M128)</f>
        <v>10423595839803.033</v>
      </c>
      <c r="M129" s="177">
        <f>$E129*(1+'Growth rates'!N128)</f>
        <v>10518569549145.674</v>
      </c>
      <c r="N129" s="177">
        <f>$E129*(1+'Growth rates'!O128)</f>
        <v>10598279030484.105</v>
      </c>
      <c r="O129" s="177">
        <f>$E129*(1+'Growth rates'!P128)</f>
        <v>10692274279356.006</v>
      </c>
      <c r="P129" s="177">
        <f>$E129*(1+'Growth rates'!Q128)</f>
        <v>10834694039054.584</v>
      </c>
      <c r="Q129" s="177">
        <f>$E129*(1+'Growth rates'!R128)</f>
        <v>10962171513145.719</v>
      </c>
      <c r="R129" s="177">
        <f>$E129*(1+'Growth rates'!S128)</f>
        <v>11071477200433.309</v>
      </c>
      <c r="S129" s="177">
        <f>$E129*(1+'Growth rates'!T128)</f>
        <v>11234880401251.705</v>
      </c>
      <c r="T129" s="177">
        <f>$E129*(1+'Growth rates'!U128)</f>
        <v>11360467881039.154</v>
      </c>
      <c r="U129" s="177">
        <f>$E129*(1+'Growth rates'!V128)</f>
        <v>11427711211163.332</v>
      </c>
      <c r="V129" s="177">
        <f>$E129*(1+'Growth rates'!W128)</f>
        <v>11469704384392.432</v>
      </c>
      <c r="W129" s="177">
        <f>$E129*(1+'Growth rates'!X128)</f>
        <v>11560656978193.586</v>
      </c>
      <c r="X129" s="177">
        <f>$E129*(1+'Growth rates'!Y128)</f>
        <v>11661418597922.447</v>
      </c>
      <c r="Y129" s="177">
        <f>$E129*(1+'Growth rates'!Z128)</f>
        <v>11775036414678.777</v>
      </c>
      <c r="Z129" s="177">
        <f>$E129*(1+'Growth rates'!AA128)</f>
        <v>11853620315455.137</v>
      </c>
      <c r="AA129" s="177">
        <f>$E129*(1+'Growth rates'!AB128)</f>
        <v>11982043755752.918</v>
      </c>
      <c r="AB129" s="177">
        <f>$E129*(1+'Growth rates'!AC128)</f>
        <v>12172577584154.805</v>
      </c>
      <c r="AC129" s="177">
        <f>$E129*(1+'Growth rates'!AD128)</f>
        <v>12427914597367.506</v>
      </c>
      <c r="AD129" s="177">
        <f>$E129*(1+'Growth rates'!AE128)</f>
        <v>12636741851824.785</v>
      </c>
      <c r="AE129" s="177">
        <f>$E129*(1+'Growth rates'!AF128)</f>
        <v>12773095685537.633</v>
      </c>
      <c r="AF129" s="177">
        <f>$E129*(1+'Growth rates'!AG128)</f>
        <v>13012355133099.381</v>
      </c>
      <c r="AG129" s="177">
        <f>$E129*(1+'Growth rates'!AH128)</f>
        <v>13216981945823.313</v>
      </c>
      <c r="AH129" s="177">
        <f>$E129*(1+'Growth rates'!AI128)</f>
        <v>13421608758547.246</v>
      </c>
      <c r="AI129" s="177">
        <f>$E129*(1+'Growth rates'!AJ128)</f>
        <v>13626235571271.178</v>
      </c>
      <c r="AJ129" s="177">
        <f>$E129*(1+'Growth rates'!AK128)</f>
        <v>13830862383995.111</v>
      </c>
    </row>
    <row r="130" spans="1:36" x14ac:dyDescent="0.25">
      <c r="A130" s="45" t="s">
        <v>1561</v>
      </c>
      <c r="B130" s="45" t="s">
        <v>599</v>
      </c>
      <c r="C130" s="29" t="s">
        <v>1163</v>
      </c>
      <c r="D130" s="46" t="s">
        <v>74</v>
      </c>
      <c r="E130" s="382">
        <f>'CARB heat data summary'!C118</f>
        <v>0</v>
      </c>
      <c r="F130" s="177">
        <f>$E130*(1+'Growth rates'!G129)</f>
        <v>0</v>
      </c>
      <c r="G130" s="177">
        <f>$E130*(1+'Growth rates'!H129)</f>
        <v>0</v>
      </c>
      <c r="H130" s="177">
        <f>$E130*(1+'Growth rates'!I129)</f>
        <v>0</v>
      </c>
      <c r="I130" s="177">
        <f>$E130*(1+'Growth rates'!J129)</f>
        <v>0</v>
      </c>
      <c r="J130" s="177">
        <f>$E130*(1+'Growth rates'!K129)</f>
        <v>0</v>
      </c>
      <c r="K130" s="177">
        <f>$E130*(1+'Growth rates'!L129)</f>
        <v>0</v>
      </c>
      <c r="L130" s="177">
        <f>$E130*(1+'Growth rates'!M129)</f>
        <v>0</v>
      </c>
      <c r="M130" s="177">
        <f>$E130*(1+'Growth rates'!N129)</f>
        <v>0</v>
      </c>
      <c r="N130" s="177">
        <f>$E130*(1+'Growth rates'!O129)</f>
        <v>0</v>
      </c>
      <c r="O130" s="177">
        <f>$E130*(1+'Growth rates'!P129)</f>
        <v>0</v>
      </c>
      <c r="P130" s="177">
        <f>$E130*(1+'Growth rates'!Q129)</f>
        <v>0</v>
      </c>
      <c r="Q130" s="177">
        <f>$E130*(1+'Growth rates'!R129)</f>
        <v>0</v>
      </c>
      <c r="R130" s="177">
        <f>$E130*(1+'Growth rates'!S129)</f>
        <v>0</v>
      </c>
      <c r="S130" s="177">
        <f>$E130*(1+'Growth rates'!T129)</f>
        <v>0</v>
      </c>
      <c r="T130" s="177">
        <f>$E130*(1+'Growth rates'!U129)</f>
        <v>0</v>
      </c>
      <c r="U130" s="177">
        <f>$E130*(1+'Growth rates'!V129)</f>
        <v>0</v>
      </c>
      <c r="V130" s="177">
        <f>$E130*(1+'Growth rates'!W129)</f>
        <v>0</v>
      </c>
      <c r="W130" s="177">
        <f>$E130*(1+'Growth rates'!X129)</f>
        <v>0</v>
      </c>
      <c r="X130" s="177">
        <f>$E130*(1+'Growth rates'!Y129)</f>
        <v>0</v>
      </c>
      <c r="Y130" s="177">
        <f>$E130*(1+'Growth rates'!Z129)</f>
        <v>0</v>
      </c>
      <c r="Z130" s="177">
        <f>$E130*(1+'Growth rates'!AA129)</f>
        <v>0</v>
      </c>
      <c r="AA130" s="177">
        <f>$E130*(1+'Growth rates'!AB129)</f>
        <v>0</v>
      </c>
      <c r="AB130" s="177">
        <f>$E130*(1+'Growth rates'!AC129)</f>
        <v>0</v>
      </c>
      <c r="AC130" s="177">
        <f>$E130*(1+'Growth rates'!AD129)</f>
        <v>0</v>
      </c>
      <c r="AD130" s="177">
        <f>$E130*(1+'Growth rates'!AE129)</f>
        <v>0</v>
      </c>
      <c r="AE130" s="177">
        <f>$E130*(1+'Growth rates'!AF129)</f>
        <v>0</v>
      </c>
      <c r="AF130" s="177">
        <f>$E130*(1+'Growth rates'!AG129)</f>
        <v>0</v>
      </c>
      <c r="AG130" s="177">
        <f>$E130*(1+'Growth rates'!AH129)</f>
        <v>0</v>
      </c>
      <c r="AH130" s="177">
        <f>$E130*(1+'Growth rates'!AI129)</f>
        <v>0</v>
      </c>
      <c r="AI130" s="177">
        <f>$E130*(1+'Growth rates'!AJ129)</f>
        <v>0</v>
      </c>
      <c r="AJ130" s="177">
        <f>$E130*(1+'Growth rates'!AK129)</f>
        <v>0</v>
      </c>
    </row>
    <row r="131" spans="1:36" x14ac:dyDescent="0.25">
      <c r="A131" s="45" t="s">
        <v>1561</v>
      </c>
      <c r="B131" s="45" t="s">
        <v>599</v>
      </c>
      <c r="C131" s="29" t="s">
        <v>1163</v>
      </c>
      <c r="D131" s="46" t="s">
        <v>75</v>
      </c>
      <c r="E131" s="382">
        <f>'CARB heat data summary'!C119</f>
        <v>0</v>
      </c>
      <c r="F131" s="177">
        <f>$E131*(1+'Growth rates'!G130)</f>
        <v>0</v>
      </c>
      <c r="G131" s="177">
        <f>$E131*(1+'Growth rates'!H130)</f>
        <v>0</v>
      </c>
      <c r="H131" s="177">
        <f>$E131*(1+'Growth rates'!I130)</f>
        <v>0</v>
      </c>
      <c r="I131" s="177">
        <f>$E131*(1+'Growth rates'!J130)</f>
        <v>0</v>
      </c>
      <c r="J131" s="177">
        <f>$E131*(1+'Growth rates'!K130)</f>
        <v>0</v>
      </c>
      <c r="K131" s="177">
        <f>$E131*(1+'Growth rates'!L130)</f>
        <v>0</v>
      </c>
      <c r="L131" s="177">
        <f>$E131*(1+'Growth rates'!M130)</f>
        <v>0</v>
      </c>
      <c r="M131" s="177">
        <f>$E131*(1+'Growth rates'!N130)</f>
        <v>0</v>
      </c>
      <c r="N131" s="177">
        <f>$E131*(1+'Growth rates'!O130)</f>
        <v>0</v>
      </c>
      <c r="O131" s="177">
        <f>$E131*(1+'Growth rates'!P130)</f>
        <v>0</v>
      </c>
      <c r="P131" s="177">
        <f>$E131*(1+'Growth rates'!Q130)</f>
        <v>0</v>
      </c>
      <c r="Q131" s="177">
        <f>$E131*(1+'Growth rates'!R130)</f>
        <v>0</v>
      </c>
      <c r="R131" s="177">
        <f>$E131*(1+'Growth rates'!S130)</f>
        <v>0</v>
      </c>
      <c r="S131" s="177">
        <f>$E131*(1+'Growth rates'!T130)</f>
        <v>0</v>
      </c>
      <c r="T131" s="177">
        <f>$E131*(1+'Growth rates'!U130)</f>
        <v>0</v>
      </c>
      <c r="U131" s="177">
        <f>$E131*(1+'Growth rates'!V130)</f>
        <v>0</v>
      </c>
      <c r="V131" s="177">
        <f>$E131*(1+'Growth rates'!W130)</f>
        <v>0</v>
      </c>
      <c r="W131" s="177">
        <f>$E131*(1+'Growth rates'!X130)</f>
        <v>0</v>
      </c>
      <c r="X131" s="177">
        <f>$E131*(1+'Growth rates'!Y130)</f>
        <v>0</v>
      </c>
      <c r="Y131" s="177">
        <f>$E131*(1+'Growth rates'!Z130)</f>
        <v>0</v>
      </c>
      <c r="Z131" s="177">
        <f>$E131*(1+'Growth rates'!AA130)</f>
        <v>0</v>
      </c>
      <c r="AA131" s="177">
        <f>$E131*(1+'Growth rates'!AB130)</f>
        <v>0</v>
      </c>
      <c r="AB131" s="177">
        <f>$E131*(1+'Growth rates'!AC130)</f>
        <v>0</v>
      </c>
      <c r="AC131" s="177">
        <f>$E131*(1+'Growth rates'!AD130)</f>
        <v>0</v>
      </c>
      <c r="AD131" s="177">
        <f>$E131*(1+'Growth rates'!AE130)</f>
        <v>0</v>
      </c>
      <c r="AE131" s="177">
        <f>$E131*(1+'Growth rates'!AF130)</f>
        <v>0</v>
      </c>
      <c r="AF131" s="177">
        <f>$E131*(1+'Growth rates'!AG130)</f>
        <v>0</v>
      </c>
      <c r="AG131" s="177">
        <f>$E131*(1+'Growth rates'!AH130)</f>
        <v>0</v>
      </c>
      <c r="AH131" s="177">
        <f>$E131*(1+'Growth rates'!AI130)</f>
        <v>0</v>
      </c>
      <c r="AI131" s="177">
        <f>$E131*(1+'Growth rates'!AJ130)</f>
        <v>0</v>
      </c>
      <c r="AJ131" s="177">
        <f>$E131*(1+'Growth rates'!AK130)</f>
        <v>0</v>
      </c>
    </row>
    <row r="132" spans="1:36" x14ac:dyDescent="0.25">
      <c r="A132" s="45" t="s">
        <v>1561</v>
      </c>
      <c r="B132" s="45" t="s">
        <v>599</v>
      </c>
      <c r="C132" s="29" t="s">
        <v>1163</v>
      </c>
      <c r="D132" s="46" t="s">
        <v>76</v>
      </c>
      <c r="E132" s="382">
        <f>'CARB heat data summary'!C120</f>
        <v>34991558639810.82</v>
      </c>
      <c r="F132" s="177">
        <f>$E132*(1+'Growth rates'!G131)</f>
        <v>29707685547445.473</v>
      </c>
      <c r="G132" s="177">
        <f>$E132*(1+'Growth rates'!H131)</f>
        <v>27896269880256.551</v>
      </c>
      <c r="H132" s="177">
        <f>$E132*(1+'Growth rates'!I131)</f>
        <v>28856980091223.727</v>
      </c>
      <c r="I132" s="177">
        <f>$E132*(1+'Growth rates'!J131)</f>
        <v>29977179850020.344</v>
      </c>
      <c r="J132" s="177">
        <f>$E132*(1+'Growth rates'!K131)</f>
        <v>30516514490232.914</v>
      </c>
      <c r="K132" s="177">
        <f>$E132*(1+'Growth rates'!L131)</f>
        <v>31283730384375.719</v>
      </c>
      <c r="L132" s="177">
        <f>$E132*(1+'Growth rates'!M131)</f>
        <v>31750506244343.711</v>
      </c>
      <c r="M132" s="177">
        <f>$E132*(1+'Growth rates'!N131)</f>
        <v>32039798288843.105</v>
      </c>
      <c r="N132" s="177">
        <f>$E132*(1+'Growth rates'!O131)</f>
        <v>32282595153175.207</v>
      </c>
      <c r="O132" s="177">
        <f>$E132*(1+'Growth rates'!P131)</f>
        <v>32568906785179.379</v>
      </c>
      <c r="P132" s="177">
        <f>$E132*(1+'Growth rates'!Q131)</f>
        <v>33002720561070.473</v>
      </c>
      <c r="Q132" s="177">
        <f>$E132*(1+'Growth rates'!R131)</f>
        <v>33391019800541.004</v>
      </c>
      <c r="R132" s="177">
        <f>$E132*(1+'Growth rates'!S131)</f>
        <v>33723967370660.195</v>
      </c>
      <c r="S132" s="177">
        <f>$E132*(1+'Growth rates'!T131)</f>
        <v>34221697177884.594</v>
      </c>
      <c r="T132" s="177">
        <f>$E132*(1+'Growth rates'!U131)</f>
        <v>34604239452401.461</v>
      </c>
      <c r="U132" s="177">
        <f>$E132*(1+'Growth rates'!V131)</f>
        <v>34809064141099.145</v>
      </c>
      <c r="V132" s="177">
        <f>$E132*(1+'Growth rates'!W131)</f>
        <v>34936976286708.156</v>
      </c>
      <c r="W132" s="177">
        <f>$E132*(1+'Growth rates'!X131)</f>
        <v>35214019923261.641</v>
      </c>
      <c r="X132" s="177">
        <f>$E132*(1+'Growth rates'!Y131)</f>
        <v>35520942072351.016</v>
      </c>
      <c r="Y132" s="177">
        <f>$E132*(1+'Growth rates'!Z131)</f>
        <v>35867024485352.43</v>
      </c>
      <c r="Z132" s="177">
        <f>$E132*(1+'Growth rates'!AA131)</f>
        <v>36106392806098.047</v>
      </c>
      <c r="AA132" s="177">
        <f>$E132*(1+'Growth rates'!AB131)</f>
        <v>36497573479808.039</v>
      </c>
      <c r="AB132" s="177">
        <f>$E132*(1+'Growth rates'!AC131)</f>
        <v>37077943785929.492</v>
      </c>
      <c r="AC132" s="177">
        <f>$E132*(1+'Growth rates'!AD131)</f>
        <v>37855706043505.203</v>
      </c>
      <c r="AD132" s="177">
        <f>$E132*(1+'Growth rates'!AE131)</f>
        <v>38491798534861.844</v>
      </c>
      <c r="AE132" s="177">
        <f>$E132*(1+'Growth rates'!AF131)</f>
        <v>38907135364423.891</v>
      </c>
      <c r="AF132" s="177">
        <f>$E132*(1+'Growth rates'!AG131)</f>
        <v>39635924997154.992</v>
      </c>
      <c r="AG132" s="177">
        <f>$E132*(1+'Growth rates'!AH131)</f>
        <v>40259222848971.375</v>
      </c>
      <c r="AH132" s="177">
        <f>$E132*(1+'Growth rates'!AI131)</f>
        <v>40882520700787.75</v>
      </c>
      <c r="AI132" s="177">
        <f>$E132*(1+'Growth rates'!AJ131)</f>
        <v>41505818552604.133</v>
      </c>
      <c r="AJ132" s="177">
        <f>$E132*(1+'Growth rates'!AK131)</f>
        <v>42129116404420.508</v>
      </c>
    </row>
    <row r="134" spans="1:36" x14ac:dyDescent="0.25">
      <c r="A134" s="45" t="s">
        <v>1174</v>
      </c>
      <c r="B134" s="45" t="s">
        <v>1165</v>
      </c>
      <c r="C134" s="45" t="s">
        <v>1164</v>
      </c>
      <c r="D134" s="46" t="s">
        <v>52</v>
      </c>
      <c r="E134" s="182"/>
      <c r="F134" s="243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</row>
    <row r="135" spans="1:36" x14ac:dyDescent="0.25">
      <c r="A135" s="45" t="s">
        <v>1174</v>
      </c>
      <c r="B135" s="45" t="s">
        <v>1165</v>
      </c>
      <c r="C135" s="45" t="s">
        <v>1164</v>
      </c>
      <c r="D135" s="46" t="s">
        <v>53</v>
      </c>
      <c r="E135" s="182"/>
      <c r="F135" s="243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</row>
    <row r="136" spans="1:36" x14ac:dyDescent="0.25">
      <c r="A136" s="45" t="s">
        <v>1174</v>
      </c>
      <c r="B136" s="45" t="s">
        <v>1165</v>
      </c>
      <c r="C136" s="45" t="s">
        <v>1164</v>
      </c>
      <c r="D136" s="46" t="s">
        <v>54</v>
      </c>
      <c r="E136" s="182"/>
      <c r="F136" s="243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</row>
    <row r="137" spans="1:36" x14ac:dyDescent="0.25">
      <c r="A137" s="45" t="s">
        <v>1174</v>
      </c>
      <c r="B137" s="45" t="s">
        <v>1165</v>
      </c>
      <c r="C137" s="45" t="s">
        <v>1164</v>
      </c>
      <c r="D137" s="46" t="s">
        <v>55</v>
      </c>
      <c r="E137" s="182"/>
      <c r="F137" s="243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</row>
    <row r="138" spans="1:36" x14ac:dyDescent="0.25">
      <c r="A138" s="45" t="s">
        <v>1174</v>
      </c>
      <c r="B138" s="45" t="s">
        <v>1165</v>
      </c>
      <c r="C138" s="45" t="s">
        <v>1164</v>
      </c>
      <c r="D138" s="46" t="s">
        <v>56</v>
      </c>
      <c r="E138" s="182"/>
      <c r="F138" s="243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</row>
    <row r="139" spans="1:36" x14ac:dyDescent="0.25">
      <c r="A139" s="45" t="s">
        <v>1174</v>
      </c>
      <c r="B139" s="45" t="s">
        <v>1165</v>
      </c>
      <c r="C139" s="45" t="s">
        <v>1164</v>
      </c>
      <c r="D139" s="46" t="s">
        <v>57</v>
      </c>
      <c r="E139" s="182"/>
      <c r="F139" s="243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</row>
    <row r="140" spans="1:36" x14ac:dyDescent="0.25">
      <c r="A140" s="45" t="s">
        <v>1174</v>
      </c>
      <c r="B140" s="45" t="s">
        <v>1165</v>
      </c>
      <c r="C140" s="45" t="s">
        <v>1164</v>
      </c>
      <c r="D140" s="46" t="s">
        <v>58</v>
      </c>
      <c r="E140" s="182"/>
      <c r="F140" s="243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</row>
    <row r="141" spans="1:36" x14ac:dyDescent="0.25">
      <c r="A141" s="45" t="s">
        <v>1174</v>
      </c>
      <c r="B141" s="45" t="s">
        <v>1165</v>
      </c>
      <c r="C141" s="45" t="s">
        <v>1164</v>
      </c>
      <c r="D141" s="46" t="s">
        <v>59</v>
      </c>
      <c r="E141" s="182"/>
      <c r="F141" s="243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</row>
    <row r="142" spans="1:36" x14ac:dyDescent="0.25">
      <c r="A142" s="45" t="s">
        <v>1174</v>
      </c>
      <c r="B142" s="45" t="s">
        <v>1165</v>
      </c>
      <c r="C142" s="45" t="s">
        <v>1164</v>
      </c>
      <c r="D142" s="46" t="s">
        <v>60</v>
      </c>
      <c r="E142" s="182"/>
      <c r="F142" s="243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</row>
    <row r="143" spans="1:36" x14ac:dyDescent="0.25">
      <c r="A143" s="45" t="s">
        <v>1174</v>
      </c>
      <c r="B143" s="45" t="s">
        <v>1165</v>
      </c>
      <c r="C143" s="45" t="s">
        <v>1164</v>
      </c>
      <c r="D143" s="46" t="s">
        <v>61</v>
      </c>
      <c r="E143" s="182"/>
      <c r="F143" s="243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</row>
    <row r="144" spans="1:36" x14ac:dyDescent="0.25">
      <c r="A144" s="45" t="s">
        <v>1174</v>
      </c>
      <c r="B144" s="45" t="s">
        <v>1165</v>
      </c>
      <c r="C144" s="45" t="s">
        <v>1164</v>
      </c>
      <c r="D144" s="46" t="s">
        <v>62</v>
      </c>
      <c r="E144" s="182"/>
      <c r="F144" s="243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</row>
    <row r="145" spans="1:36" x14ac:dyDescent="0.25">
      <c r="A145" s="45" t="s">
        <v>1174</v>
      </c>
      <c r="B145" s="45" t="s">
        <v>1165</v>
      </c>
      <c r="C145" s="45" t="s">
        <v>1164</v>
      </c>
      <c r="D145" s="46" t="s">
        <v>63</v>
      </c>
      <c r="E145" s="182"/>
      <c r="F145" s="243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</row>
    <row r="146" spans="1:36" x14ac:dyDescent="0.25">
      <c r="A146" s="45" t="s">
        <v>1174</v>
      </c>
      <c r="B146" s="45" t="s">
        <v>1165</v>
      </c>
      <c r="C146" s="45" t="s">
        <v>1164</v>
      </c>
      <c r="D146" s="46" t="s">
        <v>64</v>
      </c>
      <c r="E146" s="182"/>
      <c r="F146" s="243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</row>
    <row r="147" spans="1:36" x14ac:dyDescent="0.25">
      <c r="A147" s="45" t="s">
        <v>1174</v>
      </c>
      <c r="B147" s="45" t="s">
        <v>1165</v>
      </c>
      <c r="C147" s="45" t="s">
        <v>1164</v>
      </c>
      <c r="D147" s="46" t="s">
        <v>65</v>
      </c>
      <c r="E147" s="182"/>
      <c r="F147" s="243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</row>
    <row r="148" spans="1:36" x14ac:dyDescent="0.25">
      <c r="A148" s="45" t="s">
        <v>1174</v>
      </c>
      <c r="B148" s="45" t="s">
        <v>1165</v>
      </c>
      <c r="C148" s="45" t="s">
        <v>1164</v>
      </c>
      <c r="D148" s="46" t="s">
        <v>66</v>
      </c>
      <c r="E148" s="182"/>
      <c r="F148" s="243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</row>
    <row r="149" spans="1:36" x14ac:dyDescent="0.25">
      <c r="A149" s="45" t="s">
        <v>1174</v>
      </c>
      <c r="B149" s="45" t="s">
        <v>1165</v>
      </c>
      <c r="C149" s="45" t="s">
        <v>1164</v>
      </c>
      <c r="D149" s="46" t="s">
        <v>67</v>
      </c>
      <c r="E149" s="182"/>
      <c r="F149" s="243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</row>
    <row r="150" spans="1:36" x14ac:dyDescent="0.25">
      <c r="A150" s="45" t="s">
        <v>1174</v>
      </c>
      <c r="B150" s="45" t="s">
        <v>1165</v>
      </c>
      <c r="C150" s="45" t="s">
        <v>1164</v>
      </c>
      <c r="D150" s="46" t="s">
        <v>68</v>
      </c>
      <c r="E150" s="182"/>
      <c r="F150" s="243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</row>
    <row r="151" spans="1:36" x14ac:dyDescent="0.25">
      <c r="A151" s="45" t="s">
        <v>1174</v>
      </c>
      <c r="B151" s="45" t="s">
        <v>1165</v>
      </c>
      <c r="C151" s="45" t="s">
        <v>1164</v>
      </c>
      <c r="D151" s="46" t="s">
        <v>69</v>
      </c>
      <c r="E151" s="182"/>
      <c r="F151" s="243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</row>
    <row r="152" spans="1:36" x14ac:dyDescent="0.25">
      <c r="A152" s="45" t="s">
        <v>1174</v>
      </c>
      <c r="B152" s="45" t="s">
        <v>1165</v>
      </c>
      <c r="C152" s="45" t="s">
        <v>1164</v>
      </c>
      <c r="D152" s="46" t="s">
        <v>70</v>
      </c>
      <c r="E152" s="182"/>
      <c r="F152" s="243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</row>
    <row r="153" spans="1:36" x14ac:dyDescent="0.25">
      <c r="A153" s="45" t="s">
        <v>1174</v>
      </c>
      <c r="B153" s="45" t="s">
        <v>1165</v>
      </c>
      <c r="C153" s="45" t="s">
        <v>1164</v>
      </c>
      <c r="D153" s="46" t="s">
        <v>71</v>
      </c>
      <c r="E153" s="182"/>
      <c r="F153" s="243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</row>
    <row r="154" spans="1:36" x14ac:dyDescent="0.25">
      <c r="A154" s="45" t="s">
        <v>1174</v>
      </c>
      <c r="B154" s="45" t="s">
        <v>1165</v>
      </c>
      <c r="C154" s="45" t="s">
        <v>1164</v>
      </c>
      <c r="D154" s="46" t="s">
        <v>72</v>
      </c>
      <c r="E154" s="182"/>
      <c r="F154" s="243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</row>
    <row r="155" spans="1:36" x14ac:dyDescent="0.25">
      <c r="A155" s="45" t="s">
        <v>1174</v>
      </c>
      <c r="B155" s="45" t="s">
        <v>1165</v>
      </c>
      <c r="C155" s="45" t="s">
        <v>1164</v>
      </c>
      <c r="D155" s="46" t="s">
        <v>73</v>
      </c>
      <c r="E155" s="182"/>
      <c r="F155" s="243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</row>
    <row r="156" spans="1:36" x14ac:dyDescent="0.25">
      <c r="A156" s="45" t="s">
        <v>1174</v>
      </c>
      <c r="B156" s="45" t="s">
        <v>1165</v>
      </c>
      <c r="C156" s="45" t="s">
        <v>1164</v>
      </c>
      <c r="D156" s="46" t="s">
        <v>74</v>
      </c>
      <c r="E156" s="182"/>
      <c r="F156" s="243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</row>
    <row r="157" spans="1:36" x14ac:dyDescent="0.25">
      <c r="A157" s="45" t="s">
        <v>1174</v>
      </c>
      <c r="B157" s="45" t="s">
        <v>1165</v>
      </c>
      <c r="C157" s="45" t="s">
        <v>1164</v>
      </c>
      <c r="D157" s="46" t="s">
        <v>75</v>
      </c>
      <c r="E157" s="182"/>
      <c r="F157" s="243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</row>
    <row r="158" spans="1:36" x14ac:dyDescent="0.25">
      <c r="A158" s="45" t="s">
        <v>1174</v>
      </c>
      <c r="B158" s="45" t="s">
        <v>1165</v>
      </c>
      <c r="C158" s="45" t="s">
        <v>1164</v>
      </c>
      <c r="D158" s="46" t="s">
        <v>76</v>
      </c>
      <c r="E158" s="182"/>
      <c r="F158" s="243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</row>
    <row r="159" spans="1:36" x14ac:dyDescent="0.25">
      <c r="E159" s="339"/>
    </row>
    <row r="160" spans="1:36" s="429" customFormat="1" x14ac:dyDescent="0.25">
      <c r="A160" s="429" t="s">
        <v>1173</v>
      </c>
      <c r="B160" s="429" t="s">
        <v>599</v>
      </c>
      <c r="C160" s="429" t="s">
        <v>1166</v>
      </c>
      <c r="D160" s="430" t="s">
        <v>52</v>
      </c>
      <c r="E160" s="431">
        <f>'CARB heat data summary'!F96</f>
        <v>0</v>
      </c>
      <c r="F160" s="432">
        <f>$E160*(1+'Growth rates'!G159)</f>
        <v>0</v>
      </c>
      <c r="G160" s="432">
        <f>$E160*(1+'Growth rates'!H159)</f>
        <v>0</v>
      </c>
      <c r="H160" s="432">
        <f>$E160*(1+'Growth rates'!I159)</f>
        <v>0</v>
      </c>
      <c r="I160" s="432">
        <f>$E160*(1+'Growth rates'!J159)</f>
        <v>0</v>
      </c>
      <c r="J160" s="432">
        <f>$E160*(1+'Growth rates'!K159)</f>
        <v>0</v>
      </c>
      <c r="K160" s="432">
        <f>$E160*(1+'Growth rates'!L159)</f>
        <v>0</v>
      </c>
      <c r="L160" s="432">
        <f>$E160*(1+'Growth rates'!M159)</f>
        <v>0</v>
      </c>
      <c r="M160" s="432">
        <f>$E160*(1+'Growth rates'!N159)</f>
        <v>0</v>
      </c>
      <c r="N160" s="432">
        <f>$E160*(1+'Growth rates'!O159)</f>
        <v>0</v>
      </c>
      <c r="O160" s="432">
        <f>$E160*(1+'Growth rates'!P159)</f>
        <v>0</v>
      </c>
      <c r="P160" s="432">
        <f>$E160*(1+'Growth rates'!Q159)</f>
        <v>0</v>
      </c>
      <c r="Q160" s="432">
        <f>$E160*(1+'Growth rates'!R159)</f>
        <v>0</v>
      </c>
      <c r="R160" s="432">
        <f>$E160*(1+'Growth rates'!S159)</f>
        <v>0</v>
      </c>
      <c r="S160" s="432">
        <f>$E160*(1+'Growth rates'!T159)</f>
        <v>0</v>
      </c>
      <c r="T160" s="432">
        <f>$E160*(1+'Growth rates'!U159)</f>
        <v>0</v>
      </c>
      <c r="U160" s="432">
        <f>$E160*(1+'Growth rates'!V159)</f>
        <v>0</v>
      </c>
      <c r="V160" s="432">
        <f>$E160*(1+'Growth rates'!W159)</f>
        <v>0</v>
      </c>
      <c r="W160" s="432">
        <f>$E160*(1+'Growth rates'!X159)</f>
        <v>0</v>
      </c>
      <c r="X160" s="432">
        <f>$E160*(1+'Growth rates'!Y159)</f>
        <v>0</v>
      </c>
      <c r="Y160" s="432">
        <f>$E160*(1+'Growth rates'!Z159)</f>
        <v>0</v>
      </c>
      <c r="Z160" s="432">
        <f>$E160*(1+'Growth rates'!AA159)</f>
        <v>0</v>
      </c>
      <c r="AA160" s="432">
        <f>$E160*(1+'Growth rates'!AB159)</f>
        <v>0</v>
      </c>
      <c r="AB160" s="432">
        <f>$E160*(1+'Growth rates'!AC159)</f>
        <v>0</v>
      </c>
      <c r="AC160" s="432">
        <f>$E160*(1+'Growth rates'!AD159)</f>
        <v>0</v>
      </c>
      <c r="AD160" s="432">
        <f>$E160*(1+'Growth rates'!AE159)</f>
        <v>0</v>
      </c>
      <c r="AE160" s="432">
        <f>$E160*(1+'Growth rates'!AF159)</f>
        <v>0</v>
      </c>
      <c r="AF160" s="432">
        <f>$E160*(1+'Growth rates'!AG159)</f>
        <v>0</v>
      </c>
      <c r="AG160" s="432">
        <f>$E160*(1+'Growth rates'!AH159)</f>
        <v>0</v>
      </c>
      <c r="AH160" s="432">
        <f>$E160*(1+'Growth rates'!AI159)</f>
        <v>0</v>
      </c>
      <c r="AI160" s="432">
        <f>$E160*(1+'Growth rates'!AJ159)</f>
        <v>0</v>
      </c>
      <c r="AJ160" s="432">
        <f>$E160*(1+'Growth rates'!AK159)</f>
        <v>0</v>
      </c>
    </row>
    <row r="161" spans="1:36" s="429" customFormat="1" x14ac:dyDescent="0.25">
      <c r="A161" s="429" t="s">
        <v>1173</v>
      </c>
      <c r="B161" s="429" t="s">
        <v>599</v>
      </c>
      <c r="C161" s="429" t="s">
        <v>1166</v>
      </c>
      <c r="D161" s="430" t="s">
        <v>53</v>
      </c>
      <c r="E161" s="431">
        <f>'CARB heat data summary'!F97</f>
        <v>0</v>
      </c>
      <c r="F161" s="432">
        <f>$E161*(1+'Growth rates'!G160)</f>
        <v>0</v>
      </c>
      <c r="G161" s="432">
        <f>$E161*(1+'Growth rates'!H160)</f>
        <v>0</v>
      </c>
      <c r="H161" s="432">
        <f>$E161*(1+'Growth rates'!I160)</f>
        <v>0</v>
      </c>
      <c r="I161" s="432">
        <f>$E161*(1+'Growth rates'!J160)</f>
        <v>0</v>
      </c>
      <c r="J161" s="432">
        <f>$E161*(1+'Growth rates'!K160)</f>
        <v>0</v>
      </c>
      <c r="K161" s="432">
        <f>$E161*(1+'Growth rates'!L160)</f>
        <v>0</v>
      </c>
      <c r="L161" s="432">
        <f>$E161*(1+'Growth rates'!M160)</f>
        <v>0</v>
      </c>
      <c r="M161" s="432">
        <f>$E161*(1+'Growth rates'!N160)</f>
        <v>0</v>
      </c>
      <c r="N161" s="432">
        <f>$E161*(1+'Growth rates'!O160)</f>
        <v>0</v>
      </c>
      <c r="O161" s="432">
        <f>$E161*(1+'Growth rates'!P160)</f>
        <v>0</v>
      </c>
      <c r="P161" s="432">
        <f>$E161*(1+'Growth rates'!Q160)</f>
        <v>0</v>
      </c>
      <c r="Q161" s="432">
        <f>$E161*(1+'Growth rates'!R160)</f>
        <v>0</v>
      </c>
      <c r="R161" s="432">
        <f>$E161*(1+'Growth rates'!S160)</f>
        <v>0</v>
      </c>
      <c r="S161" s="432">
        <f>$E161*(1+'Growth rates'!T160)</f>
        <v>0</v>
      </c>
      <c r="T161" s="432">
        <f>$E161*(1+'Growth rates'!U160)</f>
        <v>0</v>
      </c>
      <c r="U161" s="432">
        <f>$E161*(1+'Growth rates'!V160)</f>
        <v>0</v>
      </c>
      <c r="V161" s="432">
        <f>$E161*(1+'Growth rates'!W160)</f>
        <v>0</v>
      </c>
      <c r="W161" s="432">
        <f>$E161*(1+'Growth rates'!X160)</f>
        <v>0</v>
      </c>
      <c r="X161" s="432">
        <f>$E161*(1+'Growth rates'!Y160)</f>
        <v>0</v>
      </c>
      <c r="Y161" s="432">
        <f>$E161*(1+'Growth rates'!Z160)</f>
        <v>0</v>
      </c>
      <c r="Z161" s="432">
        <f>$E161*(1+'Growth rates'!AA160)</f>
        <v>0</v>
      </c>
      <c r="AA161" s="432">
        <f>$E161*(1+'Growth rates'!AB160)</f>
        <v>0</v>
      </c>
      <c r="AB161" s="432">
        <f>$E161*(1+'Growth rates'!AC160)</f>
        <v>0</v>
      </c>
      <c r="AC161" s="432">
        <f>$E161*(1+'Growth rates'!AD160)</f>
        <v>0</v>
      </c>
      <c r="AD161" s="432">
        <f>$E161*(1+'Growth rates'!AE160)</f>
        <v>0</v>
      </c>
      <c r="AE161" s="432">
        <f>$E161*(1+'Growth rates'!AF160)</f>
        <v>0</v>
      </c>
      <c r="AF161" s="432">
        <f>$E161*(1+'Growth rates'!AG160)</f>
        <v>0</v>
      </c>
      <c r="AG161" s="432">
        <f>$E161*(1+'Growth rates'!AH160)</f>
        <v>0</v>
      </c>
      <c r="AH161" s="432">
        <f>$E161*(1+'Growth rates'!AI160)</f>
        <v>0</v>
      </c>
      <c r="AI161" s="432">
        <f>$E161*(1+'Growth rates'!AJ160)</f>
        <v>0</v>
      </c>
      <c r="AJ161" s="432">
        <f>$E161*(1+'Growth rates'!AK160)</f>
        <v>0</v>
      </c>
    </row>
    <row r="162" spans="1:36" s="429" customFormat="1" x14ac:dyDescent="0.25">
      <c r="A162" s="429" t="s">
        <v>1173</v>
      </c>
      <c r="B162" s="429" t="s">
        <v>599</v>
      </c>
      <c r="C162" s="429" t="s">
        <v>1166</v>
      </c>
      <c r="D162" s="430" t="s">
        <v>54</v>
      </c>
      <c r="E162" s="431">
        <f>'CARB heat data summary'!F98</f>
        <v>22047661796808.285</v>
      </c>
      <c r="F162" s="432">
        <f>$E162*(1+'Growth rates'!G161)</f>
        <v>19143301711919.414</v>
      </c>
      <c r="G162" s="432">
        <f>$E162*(1+'Growth rates'!H161)</f>
        <v>17544223111360.523</v>
      </c>
      <c r="H162" s="432">
        <f>$E162*(1+'Growth rates'!I161)</f>
        <v>17469741622593.869</v>
      </c>
      <c r="I162" s="432">
        <f>$E162*(1+'Growth rates'!J161)</f>
        <v>18017924737477.418</v>
      </c>
      <c r="J162" s="432">
        <f>$E162*(1+'Growth rates'!K161)</f>
        <v>18155314708232.656</v>
      </c>
      <c r="K162" s="432">
        <f>$E162*(1+'Growth rates'!L161)</f>
        <v>18512852811152.102</v>
      </c>
      <c r="L162" s="432">
        <f>$E162*(1+'Growth rates'!M161)</f>
        <v>18427655848962.488</v>
      </c>
      <c r="M162" s="432">
        <f>$E162*(1+'Growth rates'!N161)</f>
        <v>18188644244799.68</v>
      </c>
      <c r="N162" s="432">
        <f>$E162*(1+'Growth rates'!O161)</f>
        <v>18130218382409.395</v>
      </c>
      <c r="O162" s="432">
        <f>$E162*(1+'Growth rates'!P161)</f>
        <v>17742567523213.801</v>
      </c>
      <c r="P162" s="432">
        <f>$E162*(1+'Growth rates'!Q161)</f>
        <v>17291587726328.838</v>
      </c>
      <c r="Q162" s="432">
        <f>$E162*(1+'Growth rates'!R161)</f>
        <v>17047812114512.205</v>
      </c>
      <c r="R162" s="432">
        <f>$E162*(1+'Growth rates'!S161)</f>
        <v>16703757850593.279</v>
      </c>
      <c r="S162" s="432">
        <f>$E162*(1+'Growth rates'!T161)</f>
        <v>16639675903746.256</v>
      </c>
      <c r="T162" s="432">
        <f>$E162*(1+'Growth rates'!U161)</f>
        <v>16590968982701.119</v>
      </c>
      <c r="U162" s="432">
        <f>$E162*(1+'Growth rates'!V161)</f>
        <v>16346727322742.723</v>
      </c>
      <c r="V162" s="432">
        <f>$E162*(1+'Growth rates'!W161)</f>
        <v>16053362351686.277</v>
      </c>
      <c r="W162" s="432">
        <f>$E162*(1+'Growth rates'!X161)</f>
        <v>15935013056692.951</v>
      </c>
      <c r="X162" s="432">
        <f>$E162*(1+'Growth rates'!Y161)</f>
        <v>15860306539065.107</v>
      </c>
      <c r="Y162" s="432">
        <f>$E162*(1+'Growth rates'!Z161)</f>
        <v>15739644572231.021</v>
      </c>
      <c r="Z162" s="432">
        <f>$E162*(1+'Growth rates'!AA161)</f>
        <v>15435817524131.393</v>
      </c>
      <c r="AA162" s="432">
        <f>$E162*(1+'Growth rates'!AB161)</f>
        <v>15101525710918.602</v>
      </c>
      <c r="AB162" s="432">
        <f>$E162*(1+'Growth rates'!AC161)</f>
        <v>14860586477441.385</v>
      </c>
      <c r="AC162" s="432">
        <f>$E162*(1+'Growth rates'!AD161)</f>
        <v>14711831946735.9</v>
      </c>
      <c r="AD162" s="432">
        <f>$E162*(1+'Growth rates'!AE161)</f>
        <v>14641055453688.721</v>
      </c>
      <c r="AE162" s="432">
        <f>$E162*(1+'Growth rates'!AF161)</f>
        <v>14549520099083.652</v>
      </c>
      <c r="AF162" s="432">
        <f>$E162*(1+'Growth rates'!AG161)</f>
        <v>14375841263346.879</v>
      </c>
      <c r="AG162" s="432">
        <f>$E162*(1+'Growth rates'!AH161)</f>
        <v>14243487038604.6</v>
      </c>
      <c r="AH162" s="432">
        <f>$E162*(1+'Growth rates'!AI161)</f>
        <v>14111132813862.361</v>
      </c>
      <c r="AI162" s="432">
        <f>$E162*(1+'Growth rates'!AJ161)</f>
        <v>13978778589120.121</v>
      </c>
      <c r="AJ162" s="432">
        <f>$E162*(1+'Growth rates'!AK161)</f>
        <v>13846424364377.844</v>
      </c>
    </row>
    <row r="163" spans="1:36" s="429" customFormat="1" x14ac:dyDescent="0.25">
      <c r="A163" s="429" t="s">
        <v>1173</v>
      </c>
      <c r="B163" s="429" t="s">
        <v>599</v>
      </c>
      <c r="C163" s="429" t="s">
        <v>1166</v>
      </c>
      <c r="D163" s="430" t="s">
        <v>55</v>
      </c>
      <c r="E163" s="431">
        <f>'CARB heat data summary'!F99</f>
        <v>0</v>
      </c>
      <c r="F163" s="432">
        <f>$E163*(1+'Growth rates'!G162)</f>
        <v>0</v>
      </c>
      <c r="G163" s="432">
        <f>$E163*(1+'Growth rates'!H162)</f>
        <v>0</v>
      </c>
      <c r="H163" s="432">
        <f>$E163*(1+'Growth rates'!I162)</f>
        <v>0</v>
      </c>
      <c r="I163" s="432">
        <f>$E163*(1+'Growth rates'!J162)</f>
        <v>0</v>
      </c>
      <c r="J163" s="432">
        <f>$E163*(1+'Growth rates'!K162)</f>
        <v>0</v>
      </c>
      <c r="K163" s="432">
        <f>$E163*(1+'Growth rates'!L162)</f>
        <v>0</v>
      </c>
      <c r="L163" s="432">
        <f>$E163*(1+'Growth rates'!M162)</f>
        <v>0</v>
      </c>
      <c r="M163" s="432">
        <f>$E163*(1+'Growth rates'!N162)</f>
        <v>0</v>
      </c>
      <c r="N163" s="432">
        <f>$E163*(1+'Growth rates'!O162)</f>
        <v>0</v>
      </c>
      <c r="O163" s="432">
        <f>$E163*(1+'Growth rates'!P162)</f>
        <v>0</v>
      </c>
      <c r="P163" s="432">
        <f>$E163*(1+'Growth rates'!Q162)</f>
        <v>0</v>
      </c>
      <c r="Q163" s="432">
        <f>$E163*(1+'Growth rates'!R162)</f>
        <v>0</v>
      </c>
      <c r="R163" s="432">
        <f>$E163*(1+'Growth rates'!S162)</f>
        <v>0</v>
      </c>
      <c r="S163" s="432">
        <f>$E163*(1+'Growth rates'!T162)</f>
        <v>0</v>
      </c>
      <c r="T163" s="432">
        <f>$E163*(1+'Growth rates'!U162)</f>
        <v>0</v>
      </c>
      <c r="U163" s="432">
        <f>$E163*(1+'Growth rates'!V162)</f>
        <v>0</v>
      </c>
      <c r="V163" s="432">
        <f>$E163*(1+'Growth rates'!W162)</f>
        <v>0</v>
      </c>
      <c r="W163" s="432">
        <f>$E163*(1+'Growth rates'!X162)</f>
        <v>0</v>
      </c>
      <c r="X163" s="432">
        <f>$E163*(1+'Growth rates'!Y162)</f>
        <v>0</v>
      </c>
      <c r="Y163" s="432">
        <f>$E163*(1+'Growth rates'!Z162)</f>
        <v>0</v>
      </c>
      <c r="Z163" s="432">
        <f>$E163*(1+'Growth rates'!AA162)</f>
        <v>0</v>
      </c>
      <c r="AA163" s="432">
        <f>$E163*(1+'Growth rates'!AB162)</f>
        <v>0</v>
      </c>
      <c r="AB163" s="432">
        <f>$E163*(1+'Growth rates'!AC162)</f>
        <v>0</v>
      </c>
      <c r="AC163" s="432">
        <f>$E163*(1+'Growth rates'!AD162)</f>
        <v>0</v>
      </c>
      <c r="AD163" s="432">
        <f>$E163*(1+'Growth rates'!AE162)</f>
        <v>0</v>
      </c>
      <c r="AE163" s="432">
        <f>$E163*(1+'Growth rates'!AF162)</f>
        <v>0</v>
      </c>
      <c r="AF163" s="432">
        <f>$E163*(1+'Growth rates'!AG162)</f>
        <v>0</v>
      </c>
      <c r="AG163" s="432">
        <f>$E163*(1+'Growth rates'!AH162)</f>
        <v>0</v>
      </c>
      <c r="AH163" s="432">
        <f>$E163*(1+'Growth rates'!AI162)</f>
        <v>0</v>
      </c>
      <c r="AI163" s="432">
        <f>$E163*(1+'Growth rates'!AJ162)</f>
        <v>0</v>
      </c>
      <c r="AJ163" s="432">
        <f>$E163*(1+'Growth rates'!AK162)</f>
        <v>0</v>
      </c>
    </row>
    <row r="164" spans="1:36" s="429" customFormat="1" x14ac:dyDescent="0.25">
      <c r="A164" s="429" t="s">
        <v>1173</v>
      </c>
      <c r="B164" s="429" t="s">
        <v>599</v>
      </c>
      <c r="C164" s="429" t="s">
        <v>1166</v>
      </c>
      <c r="D164" s="430" t="s">
        <v>56</v>
      </c>
      <c r="E164" s="431">
        <f>'CARB heat data summary'!F100</f>
        <v>0</v>
      </c>
      <c r="F164" s="432">
        <f>$E164*(1+'Growth rates'!G163)</f>
        <v>0</v>
      </c>
      <c r="G164" s="432">
        <f>$E164*(1+'Growth rates'!H163)</f>
        <v>0</v>
      </c>
      <c r="H164" s="432">
        <f>$E164*(1+'Growth rates'!I163)</f>
        <v>0</v>
      </c>
      <c r="I164" s="432">
        <f>$E164*(1+'Growth rates'!J163)</f>
        <v>0</v>
      </c>
      <c r="J164" s="432">
        <f>$E164*(1+'Growth rates'!K163)</f>
        <v>0</v>
      </c>
      <c r="K164" s="432">
        <f>$E164*(1+'Growth rates'!L163)</f>
        <v>0</v>
      </c>
      <c r="L164" s="432">
        <f>$E164*(1+'Growth rates'!M163)</f>
        <v>0</v>
      </c>
      <c r="M164" s="432">
        <f>$E164*(1+'Growth rates'!N163)</f>
        <v>0</v>
      </c>
      <c r="N164" s="432">
        <f>$E164*(1+'Growth rates'!O163)</f>
        <v>0</v>
      </c>
      <c r="O164" s="432">
        <f>$E164*(1+'Growth rates'!P163)</f>
        <v>0</v>
      </c>
      <c r="P164" s="432">
        <f>$E164*(1+'Growth rates'!Q163)</f>
        <v>0</v>
      </c>
      <c r="Q164" s="432">
        <f>$E164*(1+'Growth rates'!R163)</f>
        <v>0</v>
      </c>
      <c r="R164" s="432">
        <f>$E164*(1+'Growth rates'!S163)</f>
        <v>0</v>
      </c>
      <c r="S164" s="432">
        <f>$E164*(1+'Growth rates'!T163)</f>
        <v>0</v>
      </c>
      <c r="T164" s="432">
        <f>$E164*(1+'Growth rates'!U163)</f>
        <v>0</v>
      </c>
      <c r="U164" s="432">
        <f>$E164*(1+'Growth rates'!V163)</f>
        <v>0</v>
      </c>
      <c r="V164" s="432">
        <f>$E164*(1+'Growth rates'!W163)</f>
        <v>0</v>
      </c>
      <c r="W164" s="432">
        <f>$E164*(1+'Growth rates'!X163)</f>
        <v>0</v>
      </c>
      <c r="X164" s="432">
        <f>$E164*(1+'Growth rates'!Y163)</f>
        <v>0</v>
      </c>
      <c r="Y164" s="432">
        <f>$E164*(1+'Growth rates'!Z163)</f>
        <v>0</v>
      </c>
      <c r="Z164" s="432">
        <f>$E164*(1+'Growth rates'!AA163)</f>
        <v>0</v>
      </c>
      <c r="AA164" s="432">
        <f>$E164*(1+'Growth rates'!AB163)</f>
        <v>0</v>
      </c>
      <c r="AB164" s="432">
        <f>$E164*(1+'Growth rates'!AC163)</f>
        <v>0</v>
      </c>
      <c r="AC164" s="432">
        <f>$E164*(1+'Growth rates'!AD163)</f>
        <v>0</v>
      </c>
      <c r="AD164" s="432">
        <f>$E164*(1+'Growth rates'!AE163)</f>
        <v>0</v>
      </c>
      <c r="AE164" s="432">
        <f>$E164*(1+'Growth rates'!AF163)</f>
        <v>0</v>
      </c>
      <c r="AF164" s="432">
        <f>$E164*(1+'Growth rates'!AG163)</f>
        <v>0</v>
      </c>
      <c r="AG164" s="432">
        <f>$E164*(1+'Growth rates'!AH163)</f>
        <v>0</v>
      </c>
      <c r="AH164" s="432">
        <f>$E164*(1+'Growth rates'!AI163)</f>
        <v>0</v>
      </c>
      <c r="AI164" s="432">
        <f>$E164*(1+'Growth rates'!AJ163)</f>
        <v>0</v>
      </c>
      <c r="AJ164" s="432">
        <f>$E164*(1+'Growth rates'!AK163)</f>
        <v>0</v>
      </c>
    </row>
    <row r="165" spans="1:36" s="429" customFormat="1" x14ac:dyDescent="0.25">
      <c r="A165" s="429" t="s">
        <v>1173</v>
      </c>
      <c r="B165" s="429" t="s">
        <v>599</v>
      </c>
      <c r="C165" s="429" t="s">
        <v>1166</v>
      </c>
      <c r="D165" s="430" t="s">
        <v>57</v>
      </c>
      <c r="E165" s="431">
        <f>'CARB heat data summary'!F101</f>
        <v>0</v>
      </c>
      <c r="F165" s="432">
        <f>$E165*(1+'Growth rates'!G164)</f>
        <v>0</v>
      </c>
      <c r="G165" s="432">
        <f>$E165*(1+'Growth rates'!H164)</f>
        <v>0</v>
      </c>
      <c r="H165" s="432">
        <f>$E165*(1+'Growth rates'!I164)</f>
        <v>0</v>
      </c>
      <c r="I165" s="432">
        <f>$E165*(1+'Growth rates'!J164)</f>
        <v>0</v>
      </c>
      <c r="J165" s="432">
        <f>$E165*(1+'Growth rates'!K164)</f>
        <v>0</v>
      </c>
      <c r="K165" s="432">
        <f>$E165*(1+'Growth rates'!L164)</f>
        <v>0</v>
      </c>
      <c r="L165" s="432">
        <f>$E165*(1+'Growth rates'!M164)</f>
        <v>0</v>
      </c>
      <c r="M165" s="432">
        <f>$E165*(1+'Growth rates'!N164)</f>
        <v>0</v>
      </c>
      <c r="N165" s="432">
        <f>$E165*(1+'Growth rates'!O164)</f>
        <v>0</v>
      </c>
      <c r="O165" s="432">
        <f>$E165*(1+'Growth rates'!P164)</f>
        <v>0</v>
      </c>
      <c r="P165" s="432">
        <f>$E165*(1+'Growth rates'!Q164)</f>
        <v>0</v>
      </c>
      <c r="Q165" s="432">
        <f>$E165*(1+'Growth rates'!R164)</f>
        <v>0</v>
      </c>
      <c r="R165" s="432">
        <f>$E165*(1+'Growth rates'!S164)</f>
        <v>0</v>
      </c>
      <c r="S165" s="432">
        <f>$E165*(1+'Growth rates'!T164)</f>
        <v>0</v>
      </c>
      <c r="T165" s="432">
        <f>$E165*(1+'Growth rates'!U164)</f>
        <v>0</v>
      </c>
      <c r="U165" s="432">
        <f>$E165*(1+'Growth rates'!V164)</f>
        <v>0</v>
      </c>
      <c r="V165" s="432">
        <f>$E165*(1+'Growth rates'!W164)</f>
        <v>0</v>
      </c>
      <c r="W165" s="432">
        <f>$E165*(1+'Growth rates'!X164)</f>
        <v>0</v>
      </c>
      <c r="X165" s="432">
        <f>$E165*(1+'Growth rates'!Y164)</f>
        <v>0</v>
      </c>
      <c r="Y165" s="432">
        <f>$E165*(1+'Growth rates'!Z164)</f>
        <v>0</v>
      </c>
      <c r="Z165" s="432">
        <f>$E165*(1+'Growth rates'!AA164)</f>
        <v>0</v>
      </c>
      <c r="AA165" s="432">
        <f>$E165*(1+'Growth rates'!AB164)</f>
        <v>0</v>
      </c>
      <c r="AB165" s="432">
        <f>$E165*(1+'Growth rates'!AC164)</f>
        <v>0</v>
      </c>
      <c r="AC165" s="432">
        <f>$E165*(1+'Growth rates'!AD164)</f>
        <v>0</v>
      </c>
      <c r="AD165" s="432">
        <f>$E165*(1+'Growth rates'!AE164)</f>
        <v>0</v>
      </c>
      <c r="AE165" s="432">
        <f>$E165*(1+'Growth rates'!AF164)</f>
        <v>0</v>
      </c>
      <c r="AF165" s="432">
        <f>$E165*(1+'Growth rates'!AG164)</f>
        <v>0</v>
      </c>
      <c r="AG165" s="432">
        <f>$E165*(1+'Growth rates'!AH164)</f>
        <v>0</v>
      </c>
      <c r="AH165" s="432">
        <f>$E165*(1+'Growth rates'!AI164)</f>
        <v>0</v>
      </c>
      <c r="AI165" s="432">
        <f>$E165*(1+'Growth rates'!AJ164)</f>
        <v>0</v>
      </c>
      <c r="AJ165" s="432">
        <f>$E165*(1+'Growth rates'!AK164)</f>
        <v>0</v>
      </c>
    </row>
    <row r="166" spans="1:36" s="429" customFormat="1" x14ac:dyDescent="0.25">
      <c r="A166" s="429" t="s">
        <v>1173</v>
      </c>
      <c r="B166" s="429" t="s">
        <v>599</v>
      </c>
      <c r="C166" s="429" t="s">
        <v>1166</v>
      </c>
      <c r="D166" s="430" t="s">
        <v>58</v>
      </c>
      <c r="E166" s="431">
        <f>'CARB heat data summary'!F102</f>
        <v>0</v>
      </c>
      <c r="F166" s="432">
        <f>$E166*(1+'Growth rates'!G165)</f>
        <v>0</v>
      </c>
      <c r="G166" s="432">
        <f>$E166*(1+'Growth rates'!H165)</f>
        <v>0</v>
      </c>
      <c r="H166" s="432">
        <f>$E166*(1+'Growth rates'!I165)</f>
        <v>0</v>
      </c>
      <c r="I166" s="432">
        <f>$E166*(1+'Growth rates'!J165)</f>
        <v>0</v>
      </c>
      <c r="J166" s="432">
        <f>$E166*(1+'Growth rates'!K165)</f>
        <v>0</v>
      </c>
      <c r="K166" s="432">
        <f>$E166*(1+'Growth rates'!L165)</f>
        <v>0</v>
      </c>
      <c r="L166" s="432">
        <f>$E166*(1+'Growth rates'!M165)</f>
        <v>0</v>
      </c>
      <c r="M166" s="432">
        <f>$E166*(1+'Growth rates'!N165)</f>
        <v>0</v>
      </c>
      <c r="N166" s="432">
        <f>$E166*(1+'Growth rates'!O165)</f>
        <v>0</v>
      </c>
      <c r="O166" s="432">
        <f>$E166*(1+'Growth rates'!P165)</f>
        <v>0</v>
      </c>
      <c r="P166" s="432">
        <f>$E166*(1+'Growth rates'!Q165)</f>
        <v>0</v>
      </c>
      <c r="Q166" s="432">
        <f>$E166*(1+'Growth rates'!R165)</f>
        <v>0</v>
      </c>
      <c r="R166" s="432">
        <f>$E166*(1+'Growth rates'!S165)</f>
        <v>0</v>
      </c>
      <c r="S166" s="432">
        <f>$E166*(1+'Growth rates'!T165)</f>
        <v>0</v>
      </c>
      <c r="T166" s="432">
        <f>$E166*(1+'Growth rates'!U165)</f>
        <v>0</v>
      </c>
      <c r="U166" s="432">
        <f>$E166*(1+'Growth rates'!V165)</f>
        <v>0</v>
      </c>
      <c r="V166" s="432">
        <f>$E166*(1+'Growth rates'!W165)</f>
        <v>0</v>
      </c>
      <c r="W166" s="432">
        <f>$E166*(1+'Growth rates'!X165)</f>
        <v>0</v>
      </c>
      <c r="X166" s="432">
        <f>$E166*(1+'Growth rates'!Y165)</f>
        <v>0</v>
      </c>
      <c r="Y166" s="432">
        <f>$E166*(1+'Growth rates'!Z165)</f>
        <v>0</v>
      </c>
      <c r="Z166" s="432">
        <f>$E166*(1+'Growth rates'!AA165)</f>
        <v>0</v>
      </c>
      <c r="AA166" s="432">
        <f>$E166*(1+'Growth rates'!AB165)</f>
        <v>0</v>
      </c>
      <c r="AB166" s="432">
        <f>$E166*(1+'Growth rates'!AC165)</f>
        <v>0</v>
      </c>
      <c r="AC166" s="432">
        <f>$E166*(1+'Growth rates'!AD165)</f>
        <v>0</v>
      </c>
      <c r="AD166" s="432">
        <f>$E166*(1+'Growth rates'!AE165)</f>
        <v>0</v>
      </c>
      <c r="AE166" s="432">
        <f>$E166*(1+'Growth rates'!AF165)</f>
        <v>0</v>
      </c>
      <c r="AF166" s="432">
        <f>$E166*(1+'Growth rates'!AG165)</f>
        <v>0</v>
      </c>
      <c r="AG166" s="432">
        <f>$E166*(1+'Growth rates'!AH165)</f>
        <v>0</v>
      </c>
      <c r="AH166" s="432">
        <f>$E166*(1+'Growth rates'!AI165)</f>
        <v>0</v>
      </c>
      <c r="AI166" s="432">
        <f>$E166*(1+'Growth rates'!AJ165)</f>
        <v>0</v>
      </c>
      <c r="AJ166" s="432">
        <f>$E166*(1+'Growth rates'!AK165)</f>
        <v>0</v>
      </c>
    </row>
    <row r="167" spans="1:36" s="429" customFormat="1" x14ac:dyDescent="0.25">
      <c r="A167" s="429" t="s">
        <v>1173</v>
      </c>
      <c r="B167" s="429" t="s">
        <v>599</v>
      </c>
      <c r="C167" s="429" t="s">
        <v>1166</v>
      </c>
      <c r="D167" s="430" t="s">
        <v>59</v>
      </c>
      <c r="E167" s="431">
        <f>'CARB heat data summary'!F103</f>
        <v>0</v>
      </c>
      <c r="F167" s="432">
        <f>$E167*(1+'Growth rates'!G166)</f>
        <v>0</v>
      </c>
      <c r="G167" s="432">
        <f>$E167*(1+'Growth rates'!H166)</f>
        <v>0</v>
      </c>
      <c r="H167" s="432">
        <f>$E167*(1+'Growth rates'!I166)</f>
        <v>0</v>
      </c>
      <c r="I167" s="432">
        <f>$E167*(1+'Growth rates'!J166)</f>
        <v>0</v>
      </c>
      <c r="J167" s="432">
        <f>$E167*(1+'Growth rates'!K166)</f>
        <v>0</v>
      </c>
      <c r="K167" s="432">
        <f>$E167*(1+'Growth rates'!L166)</f>
        <v>0</v>
      </c>
      <c r="L167" s="432">
        <f>$E167*(1+'Growth rates'!M166)</f>
        <v>0</v>
      </c>
      <c r="M167" s="432">
        <f>$E167*(1+'Growth rates'!N166)</f>
        <v>0</v>
      </c>
      <c r="N167" s="432">
        <f>$E167*(1+'Growth rates'!O166)</f>
        <v>0</v>
      </c>
      <c r="O167" s="432">
        <f>$E167*(1+'Growth rates'!P166)</f>
        <v>0</v>
      </c>
      <c r="P167" s="432">
        <f>$E167*(1+'Growth rates'!Q166)</f>
        <v>0</v>
      </c>
      <c r="Q167" s="432">
        <f>$E167*(1+'Growth rates'!R166)</f>
        <v>0</v>
      </c>
      <c r="R167" s="432">
        <f>$E167*(1+'Growth rates'!S166)</f>
        <v>0</v>
      </c>
      <c r="S167" s="432">
        <f>$E167*(1+'Growth rates'!T166)</f>
        <v>0</v>
      </c>
      <c r="T167" s="432">
        <f>$E167*(1+'Growth rates'!U166)</f>
        <v>0</v>
      </c>
      <c r="U167" s="432">
        <f>$E167*(1+'Growth rates'!V166)</f>
        <v>0</v>
      </c>
      <c r="V167" s="432">
        <f>$E167*(1+'Growth rates'!W166)</f>
        <v>0</v>
      </c>
      <c r="W167" s="432">
        <f>$E167*(1+'Growth rates'!X166)</f>
        <v>0</v>
      </c>
      <c r="X167" s="432">
        <f>$E167*(1+'Growth rates'!Y166)</f>
        <v>0</v>
      </c>
      <c r="Y167" s="432">
        <f>$E167*(1+'Growth rates'!Z166)</f>
        <v>0</v>
      </c>
      <c r="Z167" s="432">
        <f>$E167*(1+'Growth rates'!AA166)</f>
        <v>0</v>
      </c>
      <c r="AA167" s="432">
        <f>$E167*(1+'Growth rates'!AB166)</f>
        <v>0</v>
      </c>
      <c r="AB167" s="432">
        <f>$E167*(1+'Growth rates'!AC166)</f>
        <v>0</v>
      </c>
      <c r="AC167" s="432">
        <f>$E167*(1+'Growth rates'!AD166)</f>
        <v>0</v>
      </c>
      <c r="AD167" s="432">
        <f>$E167*(1+'Growth rates'!AE166)</f>
        <v>0</v>
      </c>
      <c r="AE167" s="432">
        <f>$E167*(1+'Growth rates'!AF166)</f>
        <v>0</v>
      </c>
      <c r="AF167" s="432">
        <f>$E167*(1+'Growth rates'!AG166)</f>
        <v>0</v>
      </c>
      <c r="AG167" s="432">
        <f>$E167*(1+'Growth rates'!AH166)</f>
        <v>0</v>
      </c>
      <c r="AH167" s="432">
        <f>$E167*(1+'Growth rates'!AI166)</f>
        <v>0</v>
      </c>
      <c r="AI167" s="432">
        <f>$E167*(1+'Growth rates'!AJ166)</f>
        <v>0</v>
      </c>
      <c r="AJ167" s="432">
        <f>$E167*(1+'Growth rates'!AK166)</f>
        <v>0</v>
      </c>
    </row>
    <row r="168" spans="1:36" s="429" customFormat="1" x14ac:dyDescent="0.25">
      <c r="A168" s="429" t="s">
        <v>1173</v>
      </c>
      <c r="B168" s="429" t="s">
        <v>599</v>
      </c>
      <c r="C168" s="429" t="s">
        <v>1166</v>
      </c>
      <c r="D168" s="430" t="s">
        <v>60</v>
      </c>
      <c r="E168" s="431">
        <f>'CARB heat data summary'!F104</f>
        <v>398704858073493.63</v>
      </c>
      <c r="F168" s="432">
        <f>$E168*(1+'Growth rates'!G167)</f>
        <v>371823446059583.44</v>
      </c>
      <c r="G168" s="432">
        <f>$E168*(1+'Growth rates'!H167)</f>
        <v>397485493535174.38</v>
      </c>
      <c r="H168" s="432">
        <f>$E168*(1+'Growth rates'!I167)</f>
        <v>371822485414440</v>
      </c>
      <c r="I168" s="432">
        <f>$E168*(1+'Growth rates'!J167)</f>
        <v>378799404672750.88</v>
      </c>
      <c r="J168" s="432">
        <f>$E168*(1+'Growth rates'!K167)</f>
        <v>375329112860084.31</v>
      </c>
      <c r="K168" s="432">
        <f>$E168*(1+'Growth rates'!L167)</f>
        <v>371357977309967.88</v>
      </c>
      <c r="L168" s="432">
        <f>$E168*(1+'Growth rates'!M167)</f>
        <v>362993192939156.94</v>
      </c>
      <c r="M168" s="432">
        <f>$E168*(1+'Growth rates'!N167)</f>
        <v>360562147473360.88</v>
      </c>
      <c r="N168" s="432">
        <f>$E168*(1+'Growth rates'!O167)</f>
        <v>345933816645849</v>
      </c>
      <c r="O168" s="432">
        <f>$E168*(1+'Growth rates'!P167)</f>
        <v>338069300212688.31</v>
      </c>
      <c r="P168" s="432">
        <f>$E168*(1+'Growth rates'!Q167)</f>
        <v>330357266722173.5</v>
      </c>
      <c r="Q168" s="432">
        <f>$E168*(1+'Growth rates'!R167)</f>
        <v>324605412380599.38</v>
      </c>
      <c r="R168" s="432">
        <f>$E168*(1+'Growth rates'!S167)</f>
        <v>315874433138038</v>
      </c>
      <c r="S168" s="432">
        <f>$E168*(1+'Growth rates'!T167)</f>
        <v>313854063869346</v>
      </c>
      <c r="T168" s="432">
        <f>$E168*(1+'Growth rates'!U167)</f>
        <v>303691917020975.25</v>
      </c>
      <c r="U168" s="432">
        <f>$E168*(1+'Growth rates'!V167)</f>
        <v>297642143405775.5</v>
      </c>
      <c r="V168" s="432">
        <f>$E168*(1+'Growth rates'!W167)</f>
        <v>298574910634756.06</v>
      </c>
      <c r="W168" s="432">
        <f>$E168*(1+'Growth rates'!X167)</f>
        <v>290360373398048.06</v>
      </c>
      <c r="X168" s="432">
        <f>$E168*(1+'Growth rates'!Y167)</f>
        <v>286442293396217.38</v>
      </c>
      <c r="Y168" s="432">
        <f>$E168*(1+'Growth rates'!Z167)</f>
        <v>285542456625548.5</v>
      </c>
      <c r="Z168" s="432">
        <f>$E168*(1+'Growth rates'!AA167)</f>
        <v>284488530280202.88</v>
      </c>
      <c r="AA168" s="432">
        <f>$E168*(1+'Growth rates'!AB167)</f>
        <v>280345345861171.75</v>
      </c>
      <c r="AB168" s="432">
        <f>$E168*(1+'Growth rates'!AC167)</f>
        <v>278359967520072.03</v>
      </c>
      <c r="AC168" s="432">
        <f>$E168*(1+'Growth rates'!AD167)</f>
        <v>276973245961047.16</v>
      </c>
      <c r="AD168" s="432">
        <f>$E168*(1+'Growth rates'!AE167)</f>
        <v>275979276210215.03</v>
      </c>
      <c r="AE168" s="432">
        <f>$E168*(1+'Growth rates'!AF167)</f>
        <v>273845436646720.28</v>
      </c>
      <c r="AF168" s="432">
        <f>$E168*(1+'Growth rates'!AG167)</f>
        <v>272486501518217.25</v>
      </c>
      <c r="AG168" s="432">
        <f>$E168*(1+'Growth rates'!AH167)</f>
        <v>270948450544341.06</v>
      </c>
      <c r="AH168" s="432">
        <f>$E168*(1+'Growth rates'!AI167)</f>
        <v>269410399570465.25</v>
      </c>
      <c r="AI168" s="432">
        <f>$E168*(1+'Growth rates'!AJ167)</f>
        <v>267872348596589.44</v>
      </c>
      <c r="AJ168" s="432">
        <f>$E168*(1+'Growth rates'!AK167)</f>
        <v>266334297622713.25</v>
      </c>
    </row>
    <row r="169" spans="1:36" s="429" customFormat="1" x14ac:dyDescent="0.25">
      <c r="A169" s="429" t="s">
        <v>1173</v>
      </c>
      <c r="B169" s="429" t="s">
        <v>599</v>
      </c>
      <c r="C169" s="429" t="s">
        <v>1166</v>
      </c>
      <c r="D169" s="430" t="s">
        <v>61</v>
      </c>
      <c r="E169" s="431">
        <f>'CARB heat data summary'!F105</f>
        <v>0</v>
      </c>
      <c r="F169" s="432">
        <f>$E169*(1+'Growth rates'!G168)</f>
        <v>0</v>
      </c>
      <c r="G169" s="432">
        <f>$E169*(1+'Growth rates'!H168)</f>
        <v>0</v>
      </c>
      <c r="H169" s="432">
        <f>$E169*(1+'Growth rates'!I168)</f>
        <v>0</v>
      </c>
      <c r="I169" s="432">
        <f>$E169*(1+'Growth rates'!J168)</f>
        <v>0</v>
      </c>
      <c r="J169" s="432">
        <f>$E169*(1+'Growth rates'!K168)</f>
        <v>0</v>
      </c>
      <c r="K169" s="432">
        <f>$E169*(1+'Growth rates'!L168)</f>
        <v>0</v>
      </c>
      <c r="L169" s="432">
        <f>$E169*(1+'Growth rates'!M168)</f>
        <v>0</v>
      </c>
      <c r="M169" s="432">
        <f>$E169*(1+'Growth rates'!N168)</f>
        <v>0</v>
      </c>
      <c r="N169" s="432">
        <f>$E169*(1+'Growth rates'!O168)</f>
        <v>0</v>
      </c>
      <c r="O169" s="432">
        <f>$E169*(1+'Growth rates'!P168)</f>
        <v>0</v>
      </c>
      <c r="P169" s="432">
        <f>$E169*(1+'Growth rates'!Q168)</f>
        <v>0</v>
      </c>
      <c r="Q169" s="432">
        <f>$E169*(1+'Growth rates'!R168)</f>
        <v>0</v>
      </c>
      <c r="R169" s="432">
        <f>$E169*(1+'Growth rates'!S168)</f>
        <v>0</v>
      </c>
      <c r="S169" s="432">
        <f>$E169*(1+'Growth rates'!T168)</f>
        <v>0</v>
      </c>
      <c r="T169" s="432">
        <f>$E169*(1+'Growth rates'!U168)</f>
        <v>0</v>
      </c>
      <c r="U169" s="432">
        <f>$E169*(1+'Growth rates'!V168)</f>
        <v>0</v>
      </c>
      <c r="V169" s="432">
        <f>$E169*(1+'Growth rates'!W168)</f>
        <v>0</v>
      </c>
      <c r="W169" s="432">
        <f>$E169*(1+'Growth rates'!X168)</f>
        <v>0</v>
      </c>
      <c r="X169" s="432">
        <f>$E169*(1+'Growth rates'!Y168)</f>
        <v>0</v>
      </c>
      <c r="Y169" s="432">
        <f>$E169*(1+'Growth rates'!Z168)</f>
        <v>0</v>
      </c>
      <c r="Z169" s="432">
        <f>$E169*(1+'Growth rates'!AA168)</f>
        <v>0</v>
      </c>
      <c r="AA169" s="432">
        <f>$E169*(1+'Growth rates'!AB168)</f>
        <v>0</v>
      </c>
      <c r="AB169" s="432">
        <f>$E169*(1+'Growth rates'!AC168)</f>
        <v>0</v>
      </c>
      <c r="AC169" s="432">
        <f>$E169*(1+'Growth rates'!AD168)</f>
        <v>0</v>
      </c>
      <c r="AD169" s="432">
        <f>$E169*(1+'Growth rates'!AE168)</f>
        <v>0</v>
      </c>
      <c r="AE169" s="432">
        <f>$E169*(1+'Growth rates'!AF168)</f>
        <v>0</v>
      </c>
      <c r="AF169" s="432">
        <f>$E169*(1+'Growth rates'!AG168)</f>
        <v>0</v>
      </c>
      <c r="AG169" s="432">
        <f>$E169*(1+'Growth rates'!AH168)</f>
        <v>0</v>
      </c>
      <c r="AH169" s="432">
        <f>$E169*(1+'Growth rates'!AI168)</f>
        <v>0</v>
      </c>
      <c r="AI169" s="432">
        <f>$E169*(1+'Growth rates'!AJ168)</f>
        <v>0</v>
      </c>
      <c r="AJ169" s="432">
        <f>$E169*(1+'Growth rates'!AK168)</f>
        <v>0</v>
      </c>
    </row>
    <row r="170" spans="1:36" s="429" customFormat="1" x14ac:dyDescent="0.25">
      <c r="A170" s="429" t="s">
        <v>1173</v>
      </c>
      <c r="B170" s="429" t="s">
        <v>599</v>
      </c>
      <c r="C170" s="429" t="s">
        <v>1166</v>
      </c>
      <c r="D170" s="430" t="s">
        <v>62</v>
      </c>
      <c r="E170" s="431">
        <f>'CARB heat data summary'!F106</f>
        <v>0</v>
      </c>
      <c r="F170" s="432">
        <f>$E170*(1+'Growth rates'!G169)</f>
        <v>0</v>
      </c>
      <c r="G170" s="432">
        <f>$E170*(1+'Growth rates'!H169)</f>
        <v>0</v>
      </c>
      <c r="H170" s="432">
        <f>$E170*(1+'Growth rates'!I169)</f>
        <v>0</v>
      </c>
      <c r="I170" s="432">
        <f>$E170*(1+'Growth rates'!J169)</f>
        <v>0</v>
      </c>
      <c r="J170" s="432">
        <f>$E170*(1+'Growth rates'!K169)</f>
        <v>0</v>
      </c>
      <c r="K170" s="432">
        <f>$E170*(1+'Growth rates'!L169)</f>
        <v>0</v>
      </c>
      <c r="L170" s="432">
        <f>$E170*(1+'Growth rates'!M169)</f>
        <v>0</v>
      </c>
      <c r="M170" s="432">
        <f>$E170*(1+'Growth rates'!N169)</f>
        <v>0</v>
      </c>
      <c r="N170" s="432">
        <f>$E170*(1+'Growth rates'!O169)</f>
        <v>0</v>
      </c>
      <c r="O170" s="432">
        <f>$E170*(1+'Growth rates'!P169)</f>
        <v>0</v>
      </c>
      <c r="P170" s="432">
        <f>$E170*(1+'Growth rates'!Q169)</f>
        <v>0</v>
      </c>
      <c r="Q170" s="432">
        <f>$E170*(1+'Growth rates'!R169)</f>
        <v>0</v>
      </c>
      <c r="R170" s="432">
        <f>$E170*(1+'Growth rates'!S169)</f>
        <v>0</v>
      </c>
      <c r="S170" s="432">
        <f>$E170*(1+'Growth rates'!T169)</f>
        <v>0</v>
      </c>
      <c r="T170" s="432">
        <f>$E170*(1+'Growth rates'!U169)</f>
        <v>0</v>
      </c>
      <c r="U170" s="432">
        <f>$E170*(1+'Growth rates'!V169)</f>
        <v>0</v>
      </c>
      <c r="V170" s="432">
        <f>$E170*(1+'Growth rates'!W169)</f>
        <v>0</v>
      </c>
      <c r="W170" s="432">
        <f>$E170*(1+'Growth rates'!X169)</f>
        <v>0</v>
      </c>
      <c r="X170" s="432">
        <f>$E170*(1+'Growth rates'!Y169)</f>
        <v>0</v>
      </c>
      <c r="Y170" s="432">
        <f>$E170*(1+'Growth rates'!Z169)</f>
        <v>0</v>
      </c>
      <c r="Z170" s="432">
        <f>$E170*(1+'Growth rates'!AA169)</f>
        <v>0</v>
      </c>
      <c r="AA170" s="432">
        <f>$E170*(1+'Growth rates'!AB169)</f>
        <v>0</v>
      </c>
      <c r="AB170" s="432">
        <f>$E170*(1+'Growth rates'!AC169)</f>
        <v>0</v>
      </c>
      <c r="AC170" s="432">
        <f>$E170*(1+'Growth rates'!AD169)</f>
        <v>0</v>
      </c>
      <c r="AD170" s="432">
        <f>$E170*(1+'Growth rates'!AE169)</f>
        <v>0</v>
      </c>
      <c r="AE170" s="432">
        <f>$E170*(1+'Growth rates'!AF169)</f>
        <v>0</v>
      </c>
      <c r="AF170" s="432">
        <f>$E170*(1+'Growth rates'!AG169)</f>
        <v>0</v>
      </c>
      <c r="AG170" s="432">
        <f>$E170*(1+'Growth rates'!AH169)</f>
        <v>0</v>
      </c>
      <c r="AH170" s="432">
        <f>$E170*(1+'Growth rates'!AI169)</f>
        <v>0</v>
      </c>
      <c r="AI170" s="432">
        <f>$E170*(1+'Growth rates'!AJ169)</f>
        <v>0</v>
      </c>
      <c r="AJ170" s="432">
        <f>$E170*(1+'Growth rates'!AK169)</f>
        <v>0</v>
      </c>
    </row>
    <row r="171" spans="1:36" s="429" customFormat="1" x14ac:dyDescent="0.25">
      <c r="A171" s="429" t="s">
        <v>1173</v>
      </c>
      <c r="B171" s="429" t="s">
        <v>599</v>
      </c>
      <c r="C171" s="429" t="s">
        <v>1166</v>
      </c>
      <c r="D171" s="430" t="s">
        <v>63</v>
      </c>
      <c r="E171" s="431">
        <f>'CARB heat data summary'!F107</f>
        <v>0</v>
      </c>
      <c r="F171" s="432">
        <f>$E171*(1+'Growth rates'!G170)</f>
        <v>0</v>
      </c>
      <c r="G171" s="432">
        <f>$E171*(1+'Growth rates'!H170)</f>
        <v>0</v>
      </c>
      <c r="H171" s="432">
        <f>$E171*(1+'Growth rates'!I170)</f>
        <v>0</v>
      </c>
      <c r="I171" s="432">
        <f>$E171*(1+'Growth rates'!J170)</f>
        <v>0</v>
      </c>
      <c r="J171" s="432">
        <f>$E171*(1+'Growth rates'!K170)</f>
        <v>0</v>
      </c>
      <c r="K171" s="432">
        <f>$E171*(1+'Growth rates'!L170)</f>
        <v>0</v>
      </c>
      <c r="L171" s="432">
        <f>$E171*(1+'Growth rates'!M170)</f>
        <v>0</v>
      </c>
      <c r="M171" s="432">
        <f>$E171*(1+'Growth rates'!N170)</f>
        <v>0</v>
      </c>
      <c r="N171" s="432">
        <f>$E171*(1+'Growth rates'!O170)</f>
        <v>0</v>
      </c>
      <c r="O171" s="432">
        <f>$E171*(1+'Growth rates'!P170)</f>
        <v>0</v>
      </c>
      <c r="P171" s="432">
        <f>$E171*(1+'Growth rates'!Q170)</f>
        <v>0</v>
      </c>
      <c r="Q171" s="432">
        <f>$E171*(1+'Growth rates'!R170)</f>
        <v>0</v>
      </c>
      <c r="R171" s="432">
        <f>$E171*(1+'Growth rates'!S170)</f>
        <v>0</v>
      </c>
      <c r="S171" s="432">
        <f>$E171*(1+'Growth rates'!T170)</f>
        <v>0</v>
      </c>
      <c r="T171" s="432">
        <f>$E171*(1+'Growth rates'!U170)</f>
        <v>0</v>
      </c>
      <c r="U171" s="432">
        <f>$E171*(1+'Growth rates'!V170)</f>
        <v>0</v>
      </c>
      <c r="V171" s="432">
        <f>$E171*(1+'Growth rates'!W170)</f>
        <v>0</v>
      </c>
      <c r="W171" s="432">
        <f>$E171*(1+'Growth rates'!X170)</f>
        <v>0</v>
      </c>
      <c r="X171" s="432">
        <f>$E171*(1+'Growth rates'!Y170)</f>
        <v>0</v>
      </c>
      <c r="Y171" s="432">
        <f>$E171*(1+'Growth rates'!Z170)</f>
        <v>0</v>
      </c>
      <c r="Z171" s="432">
        <f>$E171*(1+'Growth rates'!AA170)</f>
        <v>0</v>
      </c>
      <c r="AA171" s="432">
        <f>$E171*(1+'Growth rates'!AB170)</f>
        <v>0</v>
      </c>
      <c r="AB171" s="432">
        <f>$E171*(1+'Growth rates'!AC170)</f>
        <v>0</v>
      </c>
      <c r="AC171" s="432">
        <f>$E171*(1+'Growth rates'!AD170)</f>
        <v>0</v>
      </c>
      <c r="AD171" s="432">
        <f>$E171*(1+'Growth rates'!AE170)</f>
        <v>0</v>
      </c>
      <c r="AE171" s="432">
        <f>$E171*(1+'Growth rates'!AF170)</f>
        <v>0</v>
      </c>
      <c r="AF171" s="432">
        <f>$E171*(1+'Growth rates'!AG170)</f>
        <v>0</v>
      </c>
      <c r="AG171" s="432">
        <f>$E171*(1+'Growth rates'!AH170)</f>
        <v>0</v>
      </c>
      <c r="AH171" s="432">
        <f>$E171*(1+'Growth rates'!AI170)</f>
        <v>0</v>
      </c>
      <c r="AI171" s="432">
        <f>$E171*(1+'Growth rates'!AJ170)</f>
        <v>0</v>
      </c>
      <c r="AJ171" s="432">
        <f>$E171*(1+'Growth rates'!AK170)</f>
        <v>0</v>
      </c>
    </row>
    <row r="172" spans="1:36" s="429" customFormat="1" x14ac:dyDescent="0.25">
      <c r="A172" s="429" t="s">
        <v>1173</v>
      </c>
      <c r="B172" s="429" t="s">
        <v>599</v>
      </c>
      <c r="C172" s="429" t="s">
        <v>1166</v>
      </c>
      <c r="D172" s="430" t="s">
        <v>64</v>
      </c>
      <c r="E172" s="431">
        <f>'CARB heat data summary'!F108</f>
        <v>0</v>
      </c>
      <c r="F172" s="432">
        <f>$E172*(1+'Growth rates'!G171)</f>
        <v>0</v>
      </c>
      <c r="G172" s="432">
        <f>$E172*(1+'Growth rates'!H171)</f>
        <v>0</v>
      </c>
      <c r="H172" s="432">
        <f>$E172*(1+'Growth rates'!I171)</f>
        <v>0</v>
      </c>
      <c r="I172" s="432">
        <f>$E172*(1+'Growth rates'!J171)</f>
        <v>0</v>
      </c>
      <c r="J172" s="432">
        <f>$E172*(1+'Growth rates'!K171)</f>
        <v>0</v>
      </c>
      <c r="K172" s="432">
        <f>$E172*(1+'Growth rates'!L171)</f>
        <v>0</v>
      </c>
      <c r="L172" s="432">
        <f>$E172*(1+'Growth rates'!M171)</f>
        <v>0</v>
      </c>
      <c r="M172" s="432">
        <f>$E172*(1+'Growth rates'!N171)</f>
        <v>0</v>
      </c>
      <c r="N172" s="432">
        <f>$E172*(1+'Growth rates'!O171)</f>
        <v>0</v>
      </c>
      <c r="O172" s="432">
        <f>$E172*(1+'Growth rates'!P171)</f>
        <v>0</v>
      </c>
      <c r="P172" s="432">
        <f>$E172*(1+'Growth rates'!Q171)</f>
        <v>0</v>
      </c>
      <c r="Q172" s="432">
        <f>$E172*(1+'Growth rates'!R171)</f>
        <v>0</v>
      </c>
      <c r="R172" s="432">
        <f>$E172*(1+'Growth rates'!S171)</f>
        <v>0</v>
      </c>
      <c r="S172" s="432">
        <f>$E172*(1+'Growth rates'!T171)</f>
        <v>0</v>
      </c>
      <c r="T172" s="432">
        <f>$E172*(1+'Growth rates'!U171)</f>
        <v>0</v>
      </c>
      <c r="U172" s="432">
        <f>$E172*(1+'Growth rates'!V171)</f>
        <v>0</v>
      </c>
      <c r="V172" s="432">
        <f>$E172*(1+'Growth rates'!W171)</f>
        <v>0</v>
      </c>
      <c r="W172" s="432">
        <f>$E172*(1+'Growth rates'!X171)</f>
        <v>0</v>
      </c>
      <c r="X172" s="432">
        <f>$E172*(1+'Growth rates'!Y171)</f>
        <v>0</v>
      </c>
      <c r="Y172" s="432">
        <f>$E172*(1+'Growth rates'!Z171)</f>
        <v>0</v>
      </c>
      <c r="Z172" s="432">
        <f>$E172*(1+'Growth rates'!AA171)</f>
        <v>0</v>
      </c>
      <c r="AA172" s="432">
        <f>$E172*(1+'Growth rates'!AB171)</f>
        <v>0</v>
      </c>
      <c r="AB172" s="432">
        <f>$E172*(1+'Growth rates'!AC171)</f>
        <v>0</v>
      </c>
      <c r="AC172" s="432">
        <f>$E172*(1+'Growth rates'!AD171)</f>
        <v>0</v>
      </c>
      <c r="AD172" s="432">
        <f>$E172*(1+'Growth rates'!AE171)</f>
        <v>0</v>
      </c>
      <c r="AE172" s="432">
        <f>$E172*(1+'Growth rates'!AF171)</f>
        <v>0</v>
      </c>
      <c r="AF172" s="432">
        <f>$E172*(1+'Growth rates'!AG171)</f>
        <v>0</v>
      </c>
      <c r="AG172" s="432">
        <f>$E172*(1+'Growth rates'!AH171)</f>
        <v>0</v>
      </c>
      <c r="AH172" s="432">
        <f>$E172*(1+'Growth rates'!AI171)</f>
        <v>0</v>
      </c>
      <c r="AI172" s="432">
        <f>$E172*(1+'Growth rates'!AJ171)</f>
        <v>0</v>
      </c>
      <c r="AJ172" s="432">
        <f>$E172*(1+'Growth rates'!AK171)</f>
        <v>0</v>
      </c>
    </row>
    <row r="173" spans="1:36" s="429" customFormat="1" x14ac:dyDescent="0.25">
      <c r="A173" s="429" t="s">
        <v>1173</v>
      </c>
      <c r="B173" s="429" t="s">
        <v>599</v>
      </c>
      <c r="C173" s="429" t="s">
        <v>1166</v>
      </c>
      <c r="D173" s="430" t="s">
        <v>65</v>
      </c>
      <c r="E173" s="431">
        <f>'CARB heat data summary'!F109</f>
        <v>0</v>
      </c>
      <c r="F173" s="432">
        <f>$E173*(1+'Growth rates'!G172)</f>
        <v>0</v>
      </c>
      <c r="G173" s="432">
        <f>$E173*(1+'Growth rates'!H172)</f>
        <v>0</v>
      </c>
      <c r="H173" s="432">
        <f>$E173*(1+'Growth rates'!I172)</f>
        <v>0</v>
      </c>
      <c r="I173" s="432">
        <f>$E173*(1+'Growth rates'!J172)</f>
        <v>0</v>
      </c>
      <c r="J173" s="432">
        <f>$E173*(1+'Growth rates'!K172)</f>
        <v>0</v>
      </c>
      <c r="K173" s="432">
        <f>$E173*(1+'Growth rates'!L172)</f>
        <v>0</v>
      </c>
      <c r="L173" s="432">
        <f>$E173*(1+'Growth rates'!M172)</f>
        <v>0</v>
      </c>
      <c r="M173" s="432">
        <f>$E173*(1+'Growth rates'!N172)</f>
        <v>0</v>
      </c>
      <c r="N173" s="432">
        <f>$E173*(1+'Growth rates'!O172)</f>
        <v>0</v>
      </c>
      <c r="O173" s="432">
        <f>$E173*(1+'Growth rates'!P172)</f>
        <v>0</v>
      </c>
      <c r="P173" s="432">
        <f>$E173*(1+'Growth rates'!Q172)</f>
        <v>0</v>
      </c>
      <c r="Q173" s="432">
        <f>$E173*(1+'Growth rates'!R172)</f>
        <v>0</v>
      </c>
      <c r="R173" s="432">
        <f>$E173*(1+'Growth rates'!S172)</f>
        <v>0</v>
      </c>
      <c r="S173" s="432">
        <f>$E173*(1+'Growth rates'!T172)</f>
        <v>0</v>
      </c>
      <c r="T173" s="432">
        <f>$E173*(1+'Growth rates'!U172)</f>
        <v>0</v>
      </c>
      <c r="U173" s="432">
        <f>$E173*(1+'Growth rates'!V172)</f>
        <v>0</v>
      </c>
      <c r="V173" s="432">
        <f>$E173*(1+'Growth rates'!W172)</f>
        <v>0</v>
      </c>
      <c r="W173" s="432">
        <f>$E173*(1+'Growth rates'!X172)</f>
        <v>0</v>
      </c>
      <c r="X173" s="432">
        <f>$E173*(1+'Growth rates'!Y172)</f>
        <v>0</v>
      </c>
      <c r="Y173" s="432">
        <f>$E173*(1+'Growth rates'!Z172)</f>
        <v>0</v>
      </c>
      <c r="Z173" s="432">
        <f>$E173*(1+'Growth rates'!AA172)</f>
        <v>0</v>
      </c>
      <c r="AA173" s="432">
        <f>$E173*(1+'Growth rates'!AB172)</f>
        <v>0</v>
      </c>
      <c r="AB173" s="432">
        <f>$E173*(1+'Growth rates'!AC172)</f>
        <v>0</v>
      </c>
      <c r="AC173" s="432">
        <f>$E173*(1+'Growth rates'!AD172)</f>
        <v>0</v>
      </c>
      <c r="AD173" s="432">
        <f>$E173*(1+'Growth rates'!AE172)</f>
        <v>0</v>
      </c>
      <c r="AE173" s="432">
        <f>$E173*(1+'Growth rates'!AF172)</f>
        <v>0</v>
      </c>
      <c r="AF173" s="432">
        <f>$E173*(1+'Growth rates'!AG172)</f>
        <v>0</v>
      </c>
      <c r="AG173" s="432">
        <f>$E173*(1+'Growth rates'!AH172)</f>
        <v>0</v>
      </c>
      <c r="AH173" s="432">
        <f>$E173*(1+'Growth rates'!AI172)</f>
        <v>0</v>
      </c>
      <c r="AI173" s="432">
        <f>$E173*(1+'Growth rates'!AJ172)</f>
        <v>0</v>
      </c>
      <c r="AJ173" s="432">
        <f>$E173*(1+'Growth rates'!AK172)</f>
        <v>0</v>
      </c>
    </row>
    <row r="174" spans="1:36" s="429" customFormat="1" x14ac:dyDescent="0.25">
      <c r="A174" s="429" t="s">
        <v>1173</v>
      </c>
      <c r="B174" s="429" t="s">
        <v>599</v>
      </c>
      <c r="C174" s="429" t="s">
        <v>1166</v>
      </c>
      <c r="D174" s="430" t="s">
        <v>66</v>
      </c>
      <c r="E174" s="431">
        <f>'CARB heat data summary'!F110</f>
        <v>0</v>
      </c>
      <c r="F174" s="432">
        <f>$E174*(1+'Growth rates'!G173)</f>
        <v>0</v>
      </c>
      <c r="G174" s="432">
        <f>$E174*(1+'Growth rates'!H173)</f>
        <v>0</v>
      </c>
      <c r="H174" s="432">
        <f>$E174*(1+'Growth rates'!I173)</f>
        <v>0</v>
      </c>
      <c r="I174" s="432">
        <f>$E174*(1+'Growth rates'!J173)</f>
        <v>0</v>
      </c>
      <c r="J174" s="432">
        <f>$E174*(1+'Growth rates'!K173)</f>
        <v>0</v>
      </c>
      <c r="K174" s="432">
        <f>$E174*(1+'Growth rates'!L173)</f>
        <v>0</v>
      </c>
      <c r="L174" s="432">
        <f>$E174*(1+'Growth rates'!M173)</f>
        <v>0</v>
      </c>
      <c r="M174" s="432">
        <f>$E174*(1+'Growth rates'!N173)</f>
        <v>0</v>
      </c>
      <c r="N174" s="432">
        <f>$E174*(1+'Growth rates'!O173)</f>
        <v>0</v>
      </c>
      <c r="O174" s="432">
        <f>$E174*(1+'Growth rates'!P173)</f>
        <v>0</v>
      </c>
      <c r="P174" s="432">
        <f>$E174*(1+'Growth rates'!Q173)</f>
        <v>0</v>
      </c>
      <c r="Q174" s="432">
        <f>$E174*(1+'Growth rates'!R173)</f>
        <v>0</v>
      </c>
      <c r="R174" s="432">
        <f>$E174*(1+'Growth rates'!S173)</f>
        <v>0</v>
      </c>
      <c r="S174" s="432">
        <f>$E174*(1+'Growth rates'!T173)</f>
        <v>0</v>
      </c>
      <c r="T174" s="432">
        <f>$E174*(1+'Growth rates'!U173)</f>
        <v>0</v>
      </c>
      <c r="U174" s="432">
        <f>$E174*(1+'Growth rates'!V173)</f>
        <v>0</v>
      </c>
      <c r="V174" s="432">
        <f>$E174*(1+'Growth rates'!W173)</f>
        <v>0</v>
      </c>
      <c r="W174" s="432">
        <f>$E174*(1+'Growth rates'!X173)</f>
        <v>0</v>
      </c>
      <c r="X174" s="432">
        <f>$E174*(1+'Growth rates'!Y173)</f>
        <v>0</v>
      </c>
      <c r="Y174" s="432">
        <f>$E174*(1+'Growth rates'!Z173)</f>
        <v>0</v>
      </c>
      <c r="Z174" s="432">
        <f>$E174*(1+'Growth rates'!AA173)</f>
        <v>0</v>
      </c>
      <c r="AA174" s="432">
        <f>$E174*(1+'Growth rates'!AB173)</f>
        <v>0</v>
      </c>
      <c r="AB174" s="432">
        <f>$E174*(1+'Growth rates'!AC173)</f>
        <v>0</v>
      </c>
      <c r="AC174" s="432">
        <f>$E174*(1+'Growth rates'!AD173)</f>
        <v>0</v>
      </c>
      <c r="AD174" s="432">
        <f>$E174*(1+'Growth rates'!AE173)</f>
        <v>0</v>
      </c>
      <c r="AE174" s="432">
        <f>$E174*(1+'Growth rates'!AF173)</f>
        <v>0</v>
      </c>
      <c r="AF174" s="432">
        <f>$E174*(1+'Growth rates'!AG173)</f>
        <v>0</v>
      </c>
      <c r="AG174" s="432">
        <f>$E174*(1+'Growth rates'!AH173)</f>
        <v>0</v>
      </c>
      <c r="AH174" s="432">
        <f>$E174*(1+'Growth rates'!AI173)</f>
        <v>0</v>
      </c>
      <c r="AI174" s="432">
        <f>$E174*(1+'Growth rates'!AJ173)</f>
        <v>0</v>
      </c>
      <c r="AJ174" s="432">
        <f>$E174*(1+'Growth rates'!AK173)</f>
        <v>0</v>
      </c>
    </row>
    <row r="175" spans="1:36" s="429" customFormat="1" x14ac:dyDescent="0.25">
      <c r="A175" s="429" t="s">
        <v>1173</v>
      </c>
      <c r="B175" s="429" t="s">
        <v>599</v>
      </c>
      <c r="C175" s="429" t="s">
        <v>1166</v>
      </c>
      <c r="D175" s="430" t="s">
        <v>67</v>
      </c>
      <c r="E175" s="431">
        <f>'CARB heat data summary'!F111</f>
        <v>0</v>
      </c>
      <c r="F175" s="432">
        <f>$E175*(1+'Growth rates'!G174)</f>
        <v>0</v>
      </c>
      <c r="G175" s="432">
        <f>$E175*(1+'Growth rates'!H174)</f>
        <v>0</v>
      </c>
      <c r="H175" s="432">
        <f>$E175*(1+'Growth rates'!I174)</f>
        <v>0</v>
      </c>
      <c r="I175" s="432">
        <f>$E175*(1+'Growth rates'!J174)</f>
        <v>0</v>
      </c>
      <c r="J175" s="432">
        <f>$E175*(1+'Growth rates'!K174)</f>
        <v>0</v>
      </c>
      <c r="K175" s="432">
        <f>$E175*(1+'Growth rates'!L174)</f>
        <v>0</v>
      </c>
      <c r="L175" s="432">
        <f>$E175*(1+'Growth rates'!M174)</f>
        <v>0</v>
      </c>
      <c r="M175" s="432">
        <f>$E175*(1+'Growth rates'!N174)</f>
        <v>0</v>
      </c>
      <c r="N175" s="432">
        <f>$E175*(1+'Growth rates'!O174)</f>
        <v>0</v>
      </c>
      <c r="O175" s="432">
        <f>$E175*(1+'Growth rates'!P174)</f>
        <v>0</v>
      </c>
      <c r="P175" s="432">
        <f>$E175*(1+'Growth rates'!Q174)</f>
        <v>0</v>
      </c>
      <c r="Q175" s="432">
        <f>$E175*(1+'Growth rates'!R174)</f>
        <v>0</v>
      </c>
      <c r="R175" s="432">
        <f>$E175*(1+'Growth rates'!S174)</f>
        <v>0</v>
      </c>
      <c r="S175" s="432">
        <f>$E175*(1+'Growth rates'!T174)</f>
        <v>0</v>
      </c>
      <c r="T175" s="432">
        <f>$E175*(1+'Growth rates'!U174)</f>
        <v>0</v>
      </c>
      <c r="U175" s="432">
        <f>$E175*(1+'Growth rates'!V174)</f>
        <v>0</v>
      </c>
      <c r="V175" s="432">
        <f>$E175*(1+'Growth rates'!W174)</f>
        <v>0</v>
      </c>
      <c r="W175" s="432">
        <f>$E175*(1+'Growth rates'!X174)</f>
        <v>0</v>
      </c>
      <c r="X175" s="432">
        <f>$E175*(1+'Growth rates'!Y174)</f>
        <v>0</v>
      </c>
      <c r="Y175" s="432">
        <f>$E175*(1+'Growth rates'!Z174)</f>
        <v>0</v>
      </c>
      <c r="Z175" s="432">
        <f>$E175*(1+'Growth rates'!AA174)</f>
        <v>0</v>
      </c>
      <c r="AA175" s="432">
        <f>$E175*(1+'Growth rates'!AB174)</f>
        <v>0</v>
      </c>
      <c r="AB175" s="432">
        <f>$E175*(1+'Growth rates'!AC174)</f>
        <v>0</v>
      </c>
      <c r="AC175" s="432">
        <f>$E175*(1+'Growth rates'!AD174)</f>
        <v>0</v>
      </c>
      <c r="AD175" s="432">
        <f>$E175*(1+'Growth rates'!AE174)</f>
        <v>0</v>
      </c>
      <c r="AE175" s="432">
        <f>$E175*(1+'Growth rates'!AF174)</f>
        <v>0</v>
      </c>
      <c r="AF175" s="432">
        <f>$E175*(1+'Growth rates'!AG174)</f>
        <v>0</v>
      </c>
      <c r="AG175" s="432">
        <f>$E175*(1+'Growth rates'!AH174)</f>
        <v>0</v>
      </c>
      <c r="AH175" s="432">
        <f>$E175*(1+'Growth rates'!AI174)</f>
        <v>0</v>
      </c>
      <c r="AI175" s="432">
        <f>$E175*(1+'Growth rates'!AJ174)</f>
        <v>0</v>
      </c>
      <c r="AJ175" s="432">
        <f>$E175*(1+'Growth rates'!AK174)</f>
        <v>0</v>
      </c>
    </row>
    <row r="176" spans="1:36" s="429" customFormat="1" x14ac:dyDescent="0.25">
      <c r="A176" s="429" t="s">
        <v>1173</v>
      </c>
      <c r="B176" s="429" t="s">
        <v>599</v>
      </c>
      <c r="C176" s="429" t="s">
        <v>1166</v>
      </c>
      <c r="D176" s="430" t="s">
        <v>68</v>
      </c>
      <c r="E176" s="431">
        <f>'CARB heat data summary'!F112</f>
        <v>0</v>
      </c>
      <c r="F176" s="432">
        <f>$E176*(1+'Growth rates'!G175)</f>
        <v>0</v>
      </c>
      <c r="G176" s="432">
        <f>$E176*(1+'Growth rates'!H175)</f>
        <v>0</v>
      </c>
      <c r="H176" s="432">
        <f>$E176*(1+'Growth rates'!I175)</f>
        <v>0</v>
      </c>
      <c r="I176" s="432">
        <f>$E176*(1+'Growth rates'!J175)</f>
        <v>0</v>
      </c>
      <c r="J176" s="432">
        <f>$E176*(1+'Growth rates'!K175)</f>
        <v>0</v>
      </c>
      <c r="K176" s="432">
        <f>$E176*(1+'Growth rates'!L175)</f>
        <v>0</v>
      </c>
      <c r="L176" s="432">
        <f>$E176*(1+'Growth rates'!M175)</f>
        <v>0</v>
      </c>
      <c r="M176" s="432">
        <f>$E176*(1+'Growth rates'!N175)</f>
        <v>0</v>
      </c>
      <c r="N176" s="432">
        <f>$E176*(1+'Growth rates'!O175)</f>
        <v>0</v>
      </c>
      <c r="O176" s="432">
        <f>$E176*(1+'Growth rates'!P175)</f>
        <v>0</v>
      </c>
      <c r="P176" s="432">
        <f>$E176*(1+'Growth rates'!Q175)</f>
        <v>0</v>
      </c>
      <c r="Q176" s="432">
        <f>$E176*(1+'Growth rates'!R175)</f>
        <v>0</v>
      </c>
      <c r="R176" s="432">
        <f>$E176*(1+'Growth rates'!S175)</f>
        <v>0</v>
      </c>
      <c r="S176" s="432">
        <f>$E176*(1+'Growth rates'!T175)</f>
        <v>0</v>
      </c>
      <c r="T176" s="432">
        <f>$E176*(1+'Growth rates'!U175)</f>
        <v>0</v>
      </c>
      <c r="U176" s="432">
        <f>$E176*(1+'Growth rates'!V175)</f>
        <v>0</v>
      </c>
      <c r="V176" s="432">
        <f>$E176*(1+'Growth rates'!W175)</f>
        <v>0</v>
      </c>
      <c r="W176" s="432">
        <f>$E176*(1+'Growth rates'!X175)</f>
        <v>0</v>
      </c>
      <c r="X176" s="432">
        <f>$E176*(1+'Growth rates'!Y175)</f>
        <v>0</v>
      </c>
      <c r="Y176" s="432">
        <f>$E176*(1+'Growth rates'!Z175)</f>
        <v>0</v>
      </c>
      <c r="Z176" s="432">
        <f>$E176*(1+'Growth rates'!AA175)</f>
        <v>0</v>
      </c>
      <c r="AA176" s="432">
        <f>$E176*(1+'Growth rates'!AB175)</f>
        <v>0</v>
      </c>
      <c r="AB176" s="432">
        <f>$E176*(1+'Growth rates'!AC175)</f>
        <v>0</v>
      </c>
      <c r="AC176" s="432">
        <f>$E176*(1+'Growth rates'!AD175)</f>
        <v>0</v>
      </c>
      <c r="AD176" s="432">
        <f>$E176*(1+'Growth rates'!AE175)</f>
        <v>0</v>
      </c>
      <c r="AE176" s="432">
        <f>$E176*(1+'Growth rates'!AF175)</f>
        <v>0</v>
      </c>
      <c r="AF176" s="432">
        <f>$E176*(1+'Growth rates'!AG175)</f>
        <v>0</v>
      </c>
      <c r="AG176" s="432">
        <f>$E176*(1+'Growth rates'!AH175)</f>
        <v>0</v>
      </c>
      <c r="AH176" s="432">
        <f>$E176*(1+'Growth rates'!AI175)</f>
        <v>0</v>
      </c>
      <c r="AI176" s="432">
        <f>$E176*(1+'Growth rates'!AJ175)</f>
        <v>0</v>
      </c>
      <c r="AJ176" s="432">
        <f>$E176*(1+'Growth rates'!AK175)</f>
        <v>0</v>
      </c>
    </row>
    <row r="177" spans="1:36" s="429" customFormat="1" x14ac:dyDescent="0.25">
      <c r="A177" s="429" t="s">
        <v>1173</v>
      </c>
      <c r="B177" s="429" t="s">
        <v>599</v>
      </c>
      <c r="C177" s="429" t="s">
        <v>1166</v>
      </c>
      <c r="D177" s="430" t="s">
        <v>69</v>
      </c>
      <c r="E177" s="431">
        <f>'CARB heat data summary'!F113</f>
        <v>0</v>
      </c>
      <c r="F177" s="432">
        <f>$E177*(1+'Growth rates'!G176)</f>
        <v>0</v>
      </c>
      <c r="G177" s="432">
        <f>$E177*(1+'Growth rates'!H176)</f>
        <v>0</v>
      </c>
      <c r="H177" s="432">
        <f>$E177*(1+'Growth rates'!I176)</f>
        <v>0</v>
      </c>
      <c r="I177" s="432">
        <f>$E177*(1+'Growth rates'!J176)</f>
        <v>0</v>
      </c>
      <c r="J177" s="432">
        <f>$E177*(1+'Growth rates'!K176)</f>
        <v>0</v>
      </c>
      <c r="K177" s="432">
        <f>$E177*(1+'Growth rates'!L176)</f>
        <v>0</v>
      </c>
      <c r="L177" s="432">
        <f>$E177*(1+'Growth rates'!M176)</f>
        <v>0</v>
      </c>
      <c r="M177" s="432">
        <f>$E177*(1+'Growth rates'!N176)</f>
        <v>0</v>
      </c>
      <c r="N177" s="432">
        <f>$E177*(1+'Growth rates'!O176)</f>
        <v>0</v>
      </c>
      <c r="O177" s="432">
        <f>$E177*(1+'Growth rates'!P176)</f>
        <v>0</v>
      </c>
      <c r="P177" s="432">
        <f>$E177*(1+'Growth rates'!Q176)</f>
        <v>0</v>
      </c>
      <c r="Q177" s="432">
        <f>$E177*(1+'Growth rates'!R176)</f>
        <v>0</v>
      </c>
      <c r="R177" s="432">
        <f>$E177*(1+'Growth rates'!S176)</f>
        <v>0</v>
      </c>
      <c r="S177" s="432">
        <f>$E177*(1+'Growth rates'!T176)</f>
        <v>0</v>
      </c>
      <c r="T177" s="432">
        <f>$E177*(1+'Growth rates'!U176)</f>
        <v>0</v>
      </c>
      <c r="U177" s="432">
        <f>$E177*(1+'Growth rates'!V176)</f>
        <v>0</v>
      </c>
      <c r="V177" s="432">
        <f>$E177*(1+'Growth rates'!W176)</f>
        <v>0</v>
      </c>
      <c r="W177" s="432">
        <f>$E177*(1+'Growth rates'!X176)</f>
        <v>0</v>
      </c>
      <c r="X177" s="432">
        <f>$E177*(1+'Growth rates'!Y176)</f>
        <v>0</v>
      </c>
      <c r="Y177" s="432">
        <f>$E177*(1+'Growth rates'!Z176)</f>
        <v>0</v>
      </c>
      <c r="Z177" s="432">
        <f>$E177*(1+'Growth rates'!AA176)</f>
        <v>0</v>
      </c>
      <c r="AA177" s="432">
        <f>$E177*(1+'Growth rates'!AB176)</f>
        <v>0</v>
      </c>
      <c r="AB177" s="432">
        <f>$E177*(1+'Growth rates'!AC176)</f>
        <v>0</v>
      </c>
      <c r="AC177" s="432">
        <f>$E177*(1+'Growth rates'!AD176)</f>
        <v>0</v>
      </c>
      <c r="AD177" s="432">
        <f>$E177*(1+'Growth rates'!AE176)</f>
        <v>0</v>
      </c>
      <c r="AE177" s="432">
        <f>$E177*(1+'Growth rates'!AF176)</f>
        <v>0</v>
      </c>
      <c r="AF177" s="432">
        <f>$E177*(1+'Growth rates'!AG176)</f>
        <v>0</v>
      </c>
      <c r="AG177" s="432">
        <f>$E177*(1+'Growth rates'!AH176)</f>
        <v>0</v>
      </c>
      <c r="AH177" s="432">
        <f>$E177*(1+'Growth rates'!AI176)</f>
        <v>0</v>
      </c>
      <c r="AI177" s="432">
        <f>$E177*(1+'Growth rates'!AJ176)</f>
        <v>0</v>
      </c>
      <c r="AJ177" s="432">
        <f>$E177*(1+'Growth rates'!AK176)</f>
        <v>0</v>
      </c>
    </row>
    <row r="178" spans="1:36" s="429" customFormat="1" x14ac:dyDescent="0.25">
      <c r="A178" s="429" t="s">
        <v>1173</v>
      </c>
      <c r="B178" s="429" t="s">
        <v>599</v>
      </c>
      <c r="C178" s="429" t="s">
        <v>1166</v>
      </c>
      <c r="D178" s="430" t="s">
        <v>70</v>
      </c>
      <c r="E178" s="431">
        <f>'CARB heat data summary'!F114</f>
        <v>0</v>
      </c>
      <c r="F178" s="432">
        <f>$E178*(1+'Growth rates'!G177)</f>
        <v>0</v>
      </c>
      <c r="G178" s="432">
        <f>$E178*(1+'Growth rates'!H177)</f>
        <v>0</v>
      </c>
      <c r="H178" s="432">
        <f>$E178*(1+'Growth rates'!I177)</f>
        <v>0</v>
      </c>
      <c r="I178" s="432">
        <f>$E178*(1+'Growth rates'!J177)</f>
        <v>0</v>
      </c>
      <c r="J178" s="432">
        <f>$E178*(1+'Growth rates'!K177)</f>
        <v>0</v>
      </c>
      <c r="K178" s="432">
        <f>$E178*(1+'Growth rates'!L177)</f>
        <v>0</v>
      </c>
      <c r="L178" s="432">
        <f>$E178*(1+'Growth rates'!M177)</f>
        <v>0</v>
      </c>
      <c r="M178" s="432">
        <f>$E178*(1+'Growth rates'!N177)</f>
        <v>0</v>
      </c>
      <c r="N178" s="432">
        <f>$E178*(1+'Growth rates'!O177)</f>
        <v>0</v>
      </c>
      <c r="O178" s="432">
        <f>$E178*(1+'Growth rates'!P177)</f>
        <v>0</v>
      </c>
      <c r="P178" s="432">
        <f>$E178*(1+'Growth rates'!Q177)</f>
        <v>0</v>
      </c>
      <c r="Q178" s="432">
        <f>$E178*(1+'Growth rates'!R177)</f>
        <v>0</v>
      </c>
      <c r="R178" s="432">
        <f>$E178*(1+'Growth rates'!S177)</f>
        <v>0</v>
      </c>
      <c r="S178" s="432">
        <f>$E178*(1+'Growth rates'!T177)</f>
        <v>0</v>
      </c>
      <c r="T178" s="432">
        <f>$E178*(1+'Growth rates'!U177)</f>
        <v>0</v>
      </c>
      <c r="U178" s="432">
        <f>$E178*(1+'Growth rates'!V177)</f>
        <v>0</v>
      </c>
      <c r="V178" s="432">
        <f>$E178*(1+'Growth rates'!W177)</f>
        <v>0</v>
      </c>
      <c r="W178" s="432">
        <f>$E178*(1+'Growth rates'!X177)</f>
        <v>0</v>
      </c>
      <c r="X178" s="432">
        <f>$E178*(1+'Growth rates'!Y177)</f>
        <v>0</v>
      </c>
      <c r="Y178" s="432">
        <f>$E178*(1+'Growth rates'!Z177)</f>
        <v>0</v>
      </c>
      <c r="Z178" s="432">
        <f>$E178*(1+'Growth rates'!AA177)</f>
        <v>0</v>
      </c>
      <c r="AA178" s="432">
        <f>$E178*(1+'Growth rates'!AB177)</f>
        <v>0</v>
      </c>
      <c r="AB178" s="432">
        <f>$E178*(1+'Growth rates'!AC177)</f>
        <v>0</v>
      </c>
      <c r="AC178" s="432">
        <f>$E178*(1+'Growth rates'!AD177)</f>
        <v>0</v>
      </c>
      <c r="AD178" s="432">
        <f>$E178*(1+'Growth rates'!AE177)</f>
        <v>0</v>
      </c>
      <c r="AE178" s="432">
        <f>$E178*(1+'Growth rates'!AF177)</f>
        <v>0</v>
      </c>
      <c r="AF178" s="432">
        <f>$E178*(1+'Growth rates'!AG177)</f>
        <v>0</v>
      </c>
      <c r="AG178" s="432">
        <f>$E178*(1+'Growth rates'!AH177)</f>
        <v>0</v>
      </c>
      <c r="AH178" s="432">
        <f>$E178*(1+'Growth rates'!AI177)</f>
        <v>0</v>
      </c>
      <c r="AI178" s="432">
        <f>$E178*(1+'Growth rates'!AJ177)</f>
        <v>0</v>
      </c>
      <c r="AJ178" s="432">
        <f>$E178*(1+'Growth rates'!AK177)</f>
        <v>0</v>
      </c>
    </row>
    <row r="179" spans="1:36" s="429" customFormat="1" x14ac:dyDescent="0.25">
      <c r="A179" s="429" t="s">
        <v>1173</v>
      </c>
      <c r="B179" s="429" t="s">
        <v>599</v>
      </c>
      <c r="C179" s="429" t="s">
        <v>1166</v>
      </c>
      <c r="D179" s="430" t="s">
        <v>71</v>
      </c>
      <c r="E179" s="431">
        <f>'CARB heat data summary'!F115</f>
        <v>0</v>
      </c>
      <c r="F179" s="432">
        <f>$E179*(1+'Growth rates'!G178)</f>
        <v>0</v>
      </c>
      <c r="G179" s="432">
        <f>$E179*(1+'Growth rates'!H178)</f>
        <v>0</v>
      </c>
      <c r="H179" s="432">
        <f>$E179*(1+'Growth rates'!I178)</f>
        <v>0</v>
      </c>
      <c r="I179" s="432">
        <f>$E179*(1+'Growth rates'!J178)</f>
        <v>0</v>
      </c>
      <c r="J179" s="432">
        <f>$E179*(1+'Growth rates'!K178)</f>
        <v>0</v>
      </c>
      <c r="K179" s="432">
        <f>$E179*(1+'Growth rates'!L178)</f>
        <v>0</v>
      </c>
      <c r="L179" s="432">
        <f>$E179*(1+'Growth rates'!M178)</f>
        <v>0</v>
      </c>
      <c r="M179" s="432">
        <f>$E179*(1+'Growth rates'!N178)</f>
        <v>0</v>
      </c>
      <c r="N179" s="432">
        <f>$E179*(1+'Growth rates'!O178)</f>
        <v>0</v>
      </c>
      <c r="O179" s="432">
        <f>$E179*(1+'Growth rates'!P178)</f>
        <v>0</v>
      </c>
      <c r="P179" s="432">
        <f>$E179*(1+'Growth rates'!Q178)</f>
        <v>0</v>
      </c>
      <c r="Q179" s="432">
        <f>$E179*(1+'Growth rates'!R178)</f>
        <v>0</v>
      </c>
      <c r="R179" s="432">
        <f>$E179*(1+'Growth rates'!S178)</f>
        <v>0</v>
      </c>
      <c r="S179" s="432">
        <f>$E179*(1+'Growth rates'!T178)</f>
        <v>0</v>
      </c>
      <c r="T179" s="432">
        <f>$E179*(1+'Growth rates'!U178)</f>
        <v>0</v>
      </c>
      <c r="U179" s="432">
        <f>$E179*(1+'Growth rates'!V178)</f>
        <v>0</v>
      </c>
      <c r="V179" s="432">
        <f>$E179*(1+'Growth rates'!W178)</f>
        <v>0</v>
      </c>
      <c r="W179" s="432">
        <f>$E179*(1+'Growth rates'!X178)</f>
        <v>0</v>
      </c>
      <c r="X179" s="432">
        <f>$E179*(1+'Growth rates'!Y178)</f>
        <v>0</v>
      </c>
      <c r="Y179" s="432">
        <f>$E179*(1+'Growth rates'!Z178)</f>
        <v>0</v>
      </c>
      <c r="Z179" s="432">
        <f>$E179*(1+'Growth rates'!AA178)</f>
        <v>0</v>
      </c>
      <c r="AA179" s="432">
        <f>$E179*(1+'Growth rates'!AB178)</f>
        <v>0</v>
      </c>
      <c r="AB179" s="432">
        <f>$E179*(1+'Growth rates'!AC178)</f>
        <v>0</v>
      </c>
      <c r="AC179" s="432">
        <f>$E179*(1+'Growth rates'!AD178)</f>
        <v>0</v>
      </c>
      <c r="AD179" s="432">
        <f>$E179*(1+'Growth rates'!AE178)</f>
        <v>0</v>
      </c>
      <c r="AE179" s="432">
        <f>$E179*(1+'Growth rates'!AF178)</f>
        <v>0</v>
      </c>
      <c r="AF179" s="432">
        <f>$E179*(1+'Growth rates'!AG178)</f>
        <v>0</v>
      </c>
      <c r="AG179" s="432">
        <f>$E179*(1+'Growth rates'!AH178)</f>
        <v>0</v>
      </c>
      <c r="AH179" s="432">
        <f>$E179*(1+'Growth rates'!AI178)</f>
        <v>0</v>
      </c>
      <c r="AI179" s="432">
        <f>$E179*(1+'Growth rates'!AJ178)</f>
        <v>0</v>
      </c>
      <c r="AJ179" s="432">
        <f>$E179*(1+'Growth rates'!AK178)</f>
        <v>0</v>
      </c>
    </row>
    <row r="180" spans="1:36" s="429" customFormat="1" x14ac:dyDescent="0.25">
      <c r="A180" s="429" t="s">
        <v>1173</v>
      </c>
      <c r="B180" s="429" t="s">
        <v>599</v>
      </c>
      <c r="C180" s="429" t="s">
        <v>1166</v>
      </c>
      <c r="D180" s="430" t="s">
        <v>72</v>
      </c>
      <c r="E180" s="431">
        <f>'CARB heat data summary'!F116</f>
        <v>0</v>
      </c>
      <c r="F180" s="432">
        <f>$E180*(1+'Growth rates'!G179)</f>
        <v>0</v>
      </c>
      <c r="G180" s="432">
        <f>$E180*(1+'Growth rates'!H179)</f>
        <v>0</v>
      </c>
      <c r="H180" s="432">
        <f>$E180*(1+'Growth rates'!I179)</f>
        <v>0</v>
      </c>
      <c r="I180" s="432">
        <f>$E180*(1+'Growth rates'!J179)</f>
        <v>0</v>
      </c>
      <c r="J180" s="432">
        <f>$E180*(1+'Growth rates'!K179)</f>
        <v>0</v>
      </c>
      <c r="K180" s="432">
        <f>$E180*(1+'Growth rates'!L179)</f>
        <v>0</v>
      </c>
      <c r="L180" s="432">
        <f>$E180*(1+'Growth rates'!M179)</f>
        <v>0</v>
      </c>
      <c r="M180" s="432">
        <f>$E180*(1+'Growth rates'!N179)</f>
        <v>0</v>
      </c>
      <c r="N180" s="432">
        <f>$E180*(1+'Growth rates'!O179)</f>
        <v>0</v>
      </c>
      <c r="O180" s="432">
        <f>$E180*(1+'Growth rates'!P179)</f>
        <v>0</v>
      </c>
      <c r="P180" s="432">
        <f>$E180*(1+'Growth rates'!Q179)</f>
        <v>0</v>
      </c>
      <c r="Q180" s="432">
        <f>$E180*(1+'Growth rates'!R179)</f>
        <v>0</v>
      </c>
      <c r="R180" s="432">
        <f>$E180*(1+'Growth rates'!S179)</f>
        <v>0</v>
      </c>
      <c r="S180" s="432">
        <f>$E180*(1+'Growth rates'!T179)</f>
        <v>0</v>
      </c>
      <c r="T180" s="432">
        <f>$E180*(1+'Growth rates'!U179)</f>
        <v>0</v>
      </c>
      <c r="U180" s="432">
        <f>$E180*(1+'Growth rates'!V179)</f>
        <v>0</v>
      </c>
      <c r="V180" s="432">
        <f>$E180*(1+'Growth rates'!W179)</f>
        <v>0</v>
      </c>
      <c r="W180" s="432">
        <f>$E180*(1+'Growth rates'!X179)</f>
        <v>0</v>
      </c>
      <c r="X180" s="432">
        <f>$E180*(1+'Growth rates'!Y179)</f>
        <v>0</v>
      </c>
      <c r="Y180" s="432">
        <f>$E180*(1+'Growth rates'!Z179)</f>
        <v>0</v>
      </c>
      <c r="Z180" s="432">
        <f>$E180*(1+'Growth rates'!AA179)</f>
        <v>0</v>
      </c>
      <c r="AA180" s="432">
        <f>$E180*(1+'Growth rates'!AB179)</f>
        <v>0</v>
      </c>
      <c r="AB180" s="432">
        <f>$E180*(1+'Growth rates'!AC179)</f>
        <v>0</v>
      </c>
      <c r="AC180" s="432">
        <f>$E180*(1+'Growth rates'!AD179)</f>
        <v>0</v>
      </c>
      <c r="AD180" s="432">
        <f>$E180*(1+'Growth rates'!AE179)</f>
        <v>0</v>
      </c>
      <c r="AE180" s="432">
        <f>$E180*(1+'Growth rates'!AF179)</f>
        <v>0</v>
      </c>
      <c r="AF180" s="432">
        <f>$E180*(1+'Growth rates'!AG179)</f>
        <v>0</v>
      </c>
      <c r="AG180" s="432">
        <f>$E180*(1+'Growth rates'!AH179)</f>
        <v>0</v>
      </c>
      <c r="AH180" s="432">
        <f>$E180*(1+'Growth rates'!AI179)</f>
        <v>0</v>
      </c>
      <c r="AI180" s="432">
        <f>$E180*(1+'Growth rates'!AJ179)</f>
        <v>0</v>
      </c>
      <c r="AJ180" s="432">
        <f>$E180*(1+'Growth rates'!AK179)</f>
        <v>0</v>
      </c>
    </row>
    <row r="181" spans="1:36" s="429" customFormat="1" x14ac:dyDescent="0.25">
      <c r="A181" s="429" t="s">
        <v>1173</v>
      </c>
      <c r="B181" s="429" t="s">
        <v>599</v>
      </c>
      <c r="C181" s="429" t="s">
        <v>1166</v>
      </c>
      <c r="D181" s="430" t="s">
        <v>73</v>
      </c>
      <c r="E181" s="431">
        <f>'CARB heat data summary'!F117</f>
        <v>0</v>
      </c>
      <c r="F181" s="432">
        <f>$E181*(1+'Growth rates'!G180)</f>
        <v>0</v>
      </c>
      <c r="G181" s="432">
        <f>$E181*(1+'Growth rates'!H180)</f>
        <v>0</v>
      </c>
      <c r="H181" s="432">
        <f>$E181*(1+'Growth rates'!I180)</f>
        <v>0</v>
      </c>
      <c r="I181" s="432">
        <f>$E181*(1+'Growth rates'!J180)</f>
        <v>0</v>
      </c>
      <c r="J181" s="432">
        <f>$E181*(1+'Growth rates'!K180)</f>
        <v>0</v>
      </c>
      <c r="K181" s="432">
        <f>$E181*(1+'Growth rates'!L180)</f>
        <v>0</v>
      </c>
      <c r="L181" s="432">
        <f>$E181*(1+'Growth rates'!M180)</f>
        <v>0</v>
      </c>
      <c r="M181" s="432">
        <f>$E181*(1+'Growth rates'!N180)</f>
        <v>0</v>
      </c>
      <c r="N181" s="432">
        <f>$E181*(1+'Growth rates'!O180)</f>
        <v>0</v>
      </c>
      <c r="O181" s="432">
        <f>$E181*(1+'Growth rates'!P180)</f>
        <v>0</v>
      </c>
      <c r="P181" s="432">
        <f>$E181*(1+'Growth rates'!Q180)</f>
        <v>0</v>
      </c>
      <c r="Q181" s="432">
        <f>$E181*(1+'Growth rates'!R180)</f>
        <v>0</v>
      </c>
      <c r="R181" s="432">
        <f>$E181*(1+'Growth rates'!S180)</f>
        <v>0</v>
      </c>
      <c r="S181" s="432">
        <f>$E181*(1+'Growth rates'!T180)</f>
        <v>0</v>
      </c>
      <c r="T181" s="432">
        <f>$E181*(1+'Growth rates'!U180)</f>
        <v>0</v>
      </c>
      <c r="U181" s="432">
        <f>$E181*(1+'Growth rates'!V180)</f>
        <v>0</v>
      </c>
      <c r="V181" s="432">
        <f>$E181*(1+'Growth rates'!W180)</f>
        <v>0</v>
      </c>
      <c r="W181" s="432">
        <f>$E181*(1+'Growth rates'!X180)</f>
        <v>0</v>
      </c>
      <c r="X181" s="432">
        <f>$E181*(1+'Growth rates'!Y180)</f>
        <v>0</v>
      </c>
      <c r="Y181" s="432">
        <f>$E181*(1+'Growth rates'!Z180)</f>
        <v>0</v>
      </c>
      <c r="Z181" s="432">
        <f>$E181*(1+'Growth rates'!AA180)</f>
        <v>0</v>
      </c>
      <c r="AA181" s="432">
        <f>$E181*(1+'Growth rates'!AB180)</f>
        <v>0</v>
      </c>
      <c r="AB181" s="432">
        <f>$E181*(1+'Growth rates'!AC180)</f>
        <v>0</v>
      </c>
      <c r="AC181" s="432">
        <f>$E181*(1+'Growth rates'!AD180)</f>
        <v>0</v>
      </c>
      <c r="AD181" s="432">
        <f>$E181*(1+'Growth rates'!AE180)</f>
        <v>0</v>
      </c>
      <c r="AE181" s="432">
        <f>$E181*(1+'Growth rates'!AF180)</f>
        <v>0</v>
      </c>
      <c r="AF181" s="432">
        <f>$E181*(1+'Growth rates'!AG180)</f>
        <v>0</v>
      </c>
      <c r="AG181" s="432">
        <f>$E181*(1+'Growth rates'!AH180)</f>
        <v>0</v>
      </c>
      <c r="AH181" s="432">
        <f>$E181*(1+'Growth rates'!AI180)</f>
        <v>0</v>
      </c>
      <c r="AI181" s="432">
        <f>$E181*(1+'Growth rates'!AJ180)</f>
        <v>0</v>
      </c>
      <c r="AJ181" s="432">
        <f>$E181*(1+'Growth rates'!AK180)</f>
        <v>0</v>
      </c>
    </row>
    <row r="182" spans="1:36" s="429" customFormat="1" x14ac:dyDescent="0.25">
      <c r="A182" s="429" t="s">
        <v>1173</v>
      </c>
      <c r="B182" s="429" t="s">
        <v>599</v>
      </c>
      <c r="C182" s="429" t="s">
        <v>1166</v>
      </c>
      <c r="D182" s="430" t="s">
        <v>74</v>
      </c>
      <c r="E182" s="431">
        <f>'CARB heat data summary'!F118</f>
        <v>0</v>
      </c>
      <c r="F182" s="432">
        <f>$E182*(1+'Growth rates'!G181)</f>
        <v>0</v>
      </c>
      <c r="G182" s="432">
        <f>$E182*(1+'Growth rates'!H181)</f>
        <v>0</v>
      </c>
      <c r="H182" s="432">
        <f>$E182*(1+'Growth rates'!I181)</f>
        <v>0</v>
      </c>
      <c r="I182" s="432">
        <f>$E182*(1+'Growth rates'!J181)</f>
        <v>0</v>
      </c>
      <c r="J182" s="432">
        <f>$E182*(1+'Growth rates'!K181)</f>
        <v>0</v>
      </c>
      <c r="K182" s="432">
        <f>$E182*(1+'Growth rates'!L181)</f>
        <v>0</v>
      </c>
      <c r="L182" s="432">
        <f>$E182*(1+'Growth rates'!M181)</f>
        <v>0</v>
      </c>
      <c r="M182" s="432">
        <f>$E182*(1+'Growth rates'!N181)</f>
        <v>0</v>
      </c>
      <c r="N182" s="432">
        <f>$E182*(1+'Growth rates'!O181)</f>
        <v>0</v>
      </c>
      <c r="O182" s="432">
        <f>$E182*(1+'Growth rates'!P181)</f>
        <v>0</v>
      </c>
      <c r="P182" s="432">
        <f>$E182*(1+'Growth rates'!Q181)</f>
        <v>0</v>
      </c>
      <c r="Q182" s="432">
        <f>$E182*(1+'Growth rates'!R181)</f>
        <v>0</v>
      </c>
      <c r="R182" s="432">
        <f>$E182*(1+'Growth rates'!S181)</f>
        <v>0</v>
      </c>
      <c r="S182" s="432">
        <f>$E182*(1+'Growth rates'!T181)</f>
        <v>0</v>
      </c>
      <c r="T182" s="432">
        <f>$E182*(1+'Growth rates'!U181)</f>
        <v>0</v>
      </c>
      <c r="U182" s="432">
        <f>$E182*(1+'Growth rates'!V181)</f>
        <v>0</v>
      </c>
      <c r="V182" s="432">
        <f>$E182*(1+'Growth rates'!W181)</f>
        <v>0</v>
      </c>
      <c r="W182" s="432">
        <f>$E182*(1+'Growth rates'!X181)</f>
        <v>0</v>
      </c>
      <c r="X182" s="432">
        <f>$E182*(1+'Growth rates'!Y181)</f>
        <v>0</v>
      </c>
      <c r="Y182" s="432">
        <f>$E182*(1+'Growth rates'!Z181)</f>
        <v>0</v>
      </c>
      <c r="Z182" s="432">
        <f>$E182*(1+'Growth rates'!AA181)</f>
        <v>0</v>
      </c>
      <c r="AA182" s="432">
        <f>$E182*(1+'Growth rates'!AB181)</f>
        <v>0</v>
      </c>
      <c r="AB182" s="432">
        <f>$E182*(1+'Growth rates'!AC181)</f>
        <v>0</v>
      </c>
      <c r="AC182" s="432">
        <f>$E182*(1+'Growth rates'!AD181)</f>
        <v>0</v>
      </c>
      <c r="AD182" s="432">
        <f>$E182*(1+'Growth rates'!AE181)</f>
        <v>0</v>
      </c>
      <c r="AE182" s="432">
        <f>$E182*(1+'Growth rates'!AF181)</f>
        <v>0</v>
      </c>
      <c r="AF182" s="432">
        <f>$E182*(1+'Growth rates'!AG181)</f>
        <v>0</v>
      </c>
      <c r="AG182" s="432">
        <f>$E182*(1+'Growth rates'!AH181)</f>
        <v>0</v>
      </c>
      <c r="AH182" s="432">
        <f>$E182*(1+'Growth rates'!AI181)</f>
        <v>0</v>
      </c>
      <c r="AI182" s="432">
        <f>$E182*(1+'Growth rates'!AJ181)</f>
        <v>0</v>
      </c>
      <c r="AJ182" s="432">
        <f>$E182*(1+'Growth rates'!AK181)</f>
        <v>0</v>
      </c>
    </row>
    <row r="183" spans="1:36" s="429" customFormat="1" x14ac:dyDescent="0.25">
      <c r="A183" s="429" t="s">
        <v>1173</v>
      </c>
      <c r="B183" s="429" t="s">
        <v>599</v>
      </c>
      <c r="C183" s="429" t="s">
        <v>1166</v>
      </c>
      <c r="D183" s="430" t="s">
        <v>75</v>
      </c>
      <c r="E183" s="431">
        <f>'CARB heat data summary'!F119</f>
        <v>196405588558.89142</v>
      </c>
      <c r="F183" s="432">
        <f>$E183*(1+'Growth rates'!G182)</f>
        <v>196405588558.89142</v>
      </c>
      <c r="G183" s="432">
        <f>$E183*(1+'Growth rates'!H182)</f>
        <v>196405588558.89142</v>
      </c>
      <c r="H183" s="432">
        <f>$E183*(1+'Growth rates'!I182)</f>
        <v>196405588558.89142</v>
      </c>
      <c r="I183" s="432">
        <f>$E183*(1+'Growth rates'!J182)</f>
        <v>196405588558.89142</v>
      </c>
      <c r="J183" s="432">
        <f>$E183*(1+'Growth rates'!K182)</f>
        <v>196405588558.89142</v>
      </c>
      <c r="K183" s="432">
        <f>$E183*(1+'Growth rates'!L182)</f>
        <v>196405588558.89142</v>
      </c>
      <c r="L183" s="432">
        <f>$E183*(1+'Growth rates'!M182)</f>
        <v>196405588558.89142</v>
      </c>
      <c r="M183" s="432">
        <f>$E183*(1+'Growth rates'!N182)</f>
        <v>196405588558.89142</v>
      </c>
      <c r="N183" s="432">
        <f>$E183*(1+'Growth rates'!O182)</f>
        <v>196405588558.89142</v>
      </c>
      <c r="O183" s="432">
        <f>$E183*(1+'Growth rates'!P182)</f>
        <v>196405588558.89142</v>
      </c>
      <c r="P183" s="432">
        <f>$E183*(1+'Growth rates'!Q182)</f>
        <v>196405588558.89142</v>
      </c>
      <c r="Q183" s="432">
        <f>$E183*(1+'Growth rates'!R182)</f>
        <v>196405588558.89142</v>
      </c>
      <c r="R183" s="432">
        <f>$E183*(1+'Growth rates'!S182)</f>
        <v>196405588558.89142</v>
      </c>
      <c r="S183" s="432">
        <f>$E183*(1+'Growth rates'!T182)</f>
        <v>196405588558.89142</v>
      </c>
      <c r="T183" s="432">
        <f>$E183*(1+'Growth rates'!U182)</f>
        <v>196405588558.89142</v>
      </c>
      <c r="U183" s="432">
        <f>$E183*(1+'Growth rates'!V182)</f>
        <v>196405588558.89142</v>
      </c>
      <c r="V183" s="432">
        <f>$E183*(1+'Growth rates'!W182)</f>
        <v>196405588558.89142</v>
      </c>
      <c r="W183" s="432">
        <f>$E183*(1+'Growth rates'!X182)</f>
        <v>196405588558.89142</v>
      </c>
      <c r="X183" s="432">
        <f>$E183*(1+'Growth rates'!Y182)</f>
        <v>196405588558.89142</v>
      </c>
      <c r="Y183" s="432">
        <f>$E183*(1+'Growth rates'!Z182)</f>
        <v>196405588558.89142</v>
      </c>
      <c r="Z183" s="432">
        <f>$E183*(1+'Growth rates'!AA182)</f>
        <v>196405588558.89142</v>
      </c>
      <c r="AA183" s="432">
        <f>$E183*(1+'Growth rates'!AB182)</f>
        <v>196405588558.89142</v>
      </c>
      <c r="AB183" s="432">
        <f>$E183*(1+'Growth rates'!AC182)</f>
        <v>196405588558.89142</v>
      </c>
      <c r="AC183" s="432">
        <f>$E183*(1+'Growth rates'!AD182)</f>
        <v>196405588558.89142</v>
      </c>
      <c r="AD183" s="432">
        <f>$E183*(1+'Growth rates'!AE182)</f>
        <v>196405588558.89142</v>
      </c>
      <c r="AE183" s="432">
        <f>$E183*(1+'Growth rates'!AF182)</f>
        <v>196405588558.89142</v>
      </c>
      <c r="AF183" s="432">
        <f>$E183*(1+'Growth rates'!AG182)</f>
        <v>196405588558.89142</v>
      </c>
      <c r="AG183" s="432">
        <f>$E183*(1+'Growth rates'!AH182)</f>
        <v>196405588558.89142</v>
      </c>
      <c r="AH183" s="432">
        <f>$E183*(1+'Growth rates'!AI182)</f>
        <v>196405588558.89142</v>
      </c>
      <c r="AI183" s="432">
        <f>$E183*(1+'Growth rates'!AJ182)</f>
        <v>196405588558.89142</v>
      </c>
      <c r="AJ183" s="432">
        <f>$E183*(1+'Growth rates'!AK182)</f>
        <v>196405588558.89142</v>
      </c>
    </row>
    <row r="184" spans="1:36" s="429" customFormat="1" x14ac:dyDescent="0.25">
      <c r="A184" s="429" t="s">
        <v>1173</v>
      </c>
      <c r="B184" s="429" t="s">
        <v>599</v>
      </c>
      <c r="C184" s="429" t="s">
        <v>1166</v>
      </c>
      <c r="D184" s="430" t="s">
        <v>76</v>
      </c>
      <c r="E184" s="431">
        <f>'CARB heat data summary'!F120</f>
        <v>0</v>
      </c>
      <c r="F184" s="432">
        <f>$E184*(1+'Growth rates'!G183)</f>
        <v>0</v>
      </c>
      <c r="G184" s="432">
        <f>$E184*(1+'Growth rates'!H183)</f>
        <v>0</v>
      </c>
      <c r="H184" s="432">
        <f>$E184*(1+'Growth rates'!I183)</f>
        <v>0</v>
      </c>
      <c r="I184" s="432">
        <f>$E184*(1+'Growth rates'!J183)</f>
        <v>0</v>
      </c>
      <c r="J184" s="432">
        <f>$E184*(1+'Growth rates'!K183)</f>
        <v>0</v>
      </c>
      <c r="K184" s="432">
        <f>$E184*(1+'Growth rates'!L183)</f>
        <v>0</v>
      </c>
      <c r="L184" s="432">
        <f>$E184*(1+'Growth rates'!M183)</f>
        <v>0</v>
      </c>
      <c r="M184" s="432">
        <f>$E184*(1+'Growth rates'!N183)</f>
        <v>0</v>
      </c>
      <c r="N184" s="432">
        <f>$E184*(1+'Growth rates'!O183)</f>
        <v>0</v>
      </c>
      <c r="O184" s="432">
        <f>$E184*(1+'Growth rates'!P183)</f>
        <v>0</v>
      </c>
      <c r="P184" s="432">
        <f>$E184*(1+'Growth rates'!Q183)</f>
        <v>0</v>
      </c>
      <c r="Q184" s="432">
        <f>$E184*(1+'Growth rates'!R183)</f>
        <v>0</v>
      </c>
      <c r="R184" s="432">
        <f>$E184*(1+'Growth rates'!S183)</f>
        <v>0</v>
      </c>
      <c r="S184" s="432">
        <f>$E184*(1+'Growth rates'!T183)</f>
        <v>0</v>
      </c>
      <c r="T184" s="432">
        <f>$E184*(1+'Growth rates'!U183)</f>
        <v>0</v>
      </c>
      <c r="U184" s="432">
        <f>$E184*(1+'Growth rates'!V183)</f>
        <v>0</v>
      </c>
      <c r="V184" s="432">
        <f>$E184*(1+'Growth rates'!W183)</f>
        <v>0</v>
      </c>
      <c r="W184" s="432">
        <f>$E184*(1+'Growth rates'!X183)</f>
        <v>0</v>
      </c>
      <c r="X184" s="432">
        <f>$E184*(1+'Growth rates'!Y183)</f>
        <v>0</v>
      </c>
      <c r="Y184" s="432">
        <f>$E184*(1+'Growth rates'!Z183)</f>
        <v>0</v>
      </c>
      <c r="Z184" s="432">
        <f>$E184*(1+'Growth rates'!AA183)</f>
        <v>0</v>
      </c>
      <c r="AA184" s="432">
        <f>$E184*(1+'Growth rates'!AB183)</f>
        <v>0</v>
      </c>
      <c r="AB184" s="432">
        <f>$E184*(1+'Growth rates'!AC183)</f>
        <v>0</v>
      </c>
      <c r="AC184" s="432">
        <f>$E184*(1+'Growth rates'!AD183)</f>
        <v>0</v>
      </c>
      <c r="AD184" s="432">
        <f>$E184*(1+'Growth rates'!AE183)</f>
        <v>0</v>
      </c>
      <c r="AE184" s="432">
        <f>$E184*(1+'Growth rates'!AF183)</f>
        <v>0</v>
      </c>
      <c r="AF184" s="432">
        <f>$E184*(1+'Growth rates'!AG183)</f>
        <v>0</v>
      </c>
      <c r="AG184" s="432">
        <f>$E184*(1+'Growth rates'!AH183)</f>
        <v>0</v>
      </c>
      <c r="AH184" s="432">
        <f>$E184*(1+'Growth rates'!AI183)</f>
        <v>0</v>
      </c>
      <c r="AI184" s="432">
        <f>$E184*(1+'Growth rates'!AJ183)</f>
        <v>0</v>
      </c>
      <c r="AJ184" s="432">
        <f>$E184*(1+'Growth rates'!AK183)</f>
        <v>0</v>
      </c>
    </row>
    <row r="186" spans="1:36" x14ac:dyDescent="0.25">
      <c r="A186" s="45" t="s">
        <v>1561</v>
      </c>
      <c r="B186" s="45" t="s">
        <v>599</v>
      </c>
      <c r="C186" s="45" t="s">
        <v>1167</v>
      </c>
      <c r="D186" s="46" t="s">
        <v>52</v>
      </c>
      <c r="E186" s="382">
        <f>'CARB heat data summary'!H96</f>
        <v>0</v>
      </c>
      <c r="F186" s="177">
        <f>$E186*(1+'Growth rates'!G185)</f>
        <v>0</v>
      </c>
      <c r="G186" s="177">
        <f>$E186*(1+'Growth rates'!H185)</f>
        <v>0</v>
      </c>
      <c r="H186" s="177">
        <f>$E186*(1+'Growth rates'!I185)</f>
        <v>0</v>
      </c>
      <c r="I186" s="177">
        <f>$E186*(1+'Growth rates'!J185)</f>
        <v>0</v>
      </c>
      <c r="J186" s="177">
        <f>$E186*(1+'Growth rates'!K185)</f>
        <v>0</v>
      </c>
      <c r="K186" s="177">
        <f>$E186*(1+'Growth rates'!L185)</f>
        <v>0</v>
      </c>
      <c r="L186" s="177">
        <f>$E186*(1+'Growth rates'!M185)</f>
        <v>0</v>
      </c>
      <c r="M186" s="177">
        <f>$E186*(1+'Growth rates'!N185)</f>
        <v>0</v>
      </c>
      <c r="N186" s="177">
        <f>$E186*(1+'Growth rates'!O185)</f>
        <v>0</v>
      </c>
      <c r="O186" s="177">
        <f>$E186*(1+'Growth rates'!P185)</f>
        <v>0</v>
      </c>
      <c r="P186" s="177">
        <f>$E186*(1+'Growth rates'!Q185)</f>
        <v>0</v>
      </c>
      <c r="Q186" s="177">
        <f>$E186*(1+'Growth rates'!R185)</f>
        <v>0</v>
      </c>
      <c r="R186" s="177">
        <f>$E186*(1+'Growth rates'!S185)</f>
        <v>0</v>
      </c>
      <c r="S186" s="177">
        <f>$E186*(1+'Growth rates'!T185)</f>
        <v>0</v>
      </c>
      <c r="T186" s="177">
        <f>$E186*(1+'Growth rates'!U185)</f>
        <v>0</v>
      </c>
      <c r="U186" s="177">
        <f>$E186*(1+'Growth rates'!V185)</f>
        <v>0</v>
      </c>
      <c r="V186" s="177">
        <f>$E186*(1+'Growth rates'!W185)</f>
        <v>0</v>
      </c>
      <c r="W186" s="177">
        <f>$E186*(1+'Growth rates'!X185)</f>
        <v>0</v>
      </c>
      <c r="X186" s="177">
        <f>$E186*(1+'Growth rates'!Y185)</f>
        <v>0</v>
      </c>
      <c r="Y186" s="177">
        <f>$E186*(1+'Growth rates'!Z185)</f>
        <v>0</v>
      </c>
      <c r="Z186" s="177">
        <f>$E186*(1+'Growth rates'!AA185)</f>
        <v>0</v>
      </c>
      <c r="AA186" s="177">
        <f>$E186*(1+'Growth rates'!AB185)</f>
        <v>0</v>
      </c>
      <c r="AB186" s="177">
        <f>$E186*(1+'Growth rates'!AC185)</f>
        <v>0</v>
      </c>
      <c r="AC186" s="177">
        <f>$E186*(1+'Growth rates'!AD185)</f>
        <v>0</v>
      </c>
      <c r="AD186" s="177">
        <f>$E186*(1+'Growth rates'!AE185)</f>
        <v>0</v>
      </c>
      <c r="AE186" s="177">
        <f>$E186*(1+'Growth rates'!AF185)</f>
        <v>0</v>
      </c>
      <c r="AF186" s="177">
        <f>$E186*(1+'Growth rates'!AG185)</f>
        <v>0</v>
      </c>
      <c r="AG186" s="177">
        <f>$E186*(1+'Growth rates'!AH185)</f>
        <v>0</v>
      </c>
      <c r="AH186" s="177">
        <f>$E186*(1+'Growth rates'!AI185)</f>
        <v>0</v>
      </c>
      <c r="AI186" s="177">
        <f>$E186*(1+'Growth rates'!AJ185)</f>
        <v>0</v>
      </c>
      <c r="AJ186" s="177">
        <f>$E186*(1+'Growth rates'!AK185)</f>
        <v>0</v>
      </c>
    </row>
    <row r="187" spans="1:36" x14ac:dyDescent="0.25">
      <c r="A187" s="45" t="s">
        <v>1561</v>
      </c>
      <c r="B187" s="45" t="s">
        <v>599</v>
      </c>
      <c r="C187" s="45" t="s">
        <v>1167</v>
      </c>
      <c r="D187" s="46" t="s">
        <v>53</v>
      </c>
      <c r="E187" s="382">
        <f>'CARB heat data summary'!H97</f>
        <v>0</v>
      </c>
      <c r="F187" s="177">
        <f>$E187*(1+'Growth rates'!G186)</f>
        <v>0</v>
      </c>
      <c r="G187" s="177">
        <f>$E187*(1+'Growth rates'!H186)</f>
        <v>0</v>
      </c>
      <c r="H187" s="177">
        <f>$E187*(1+'Growth rates'!I186)</f>
        <v>0</v>
      </c>
      <c r="I187" s="177">
        <f>$E187*(1+'Growth rates'!J186)</f>
        <v>0</v>
      </c>
      <c r="J187" s="177">
        <f>$E187*(1+'Growth rates'!K186)</f>
        <v>0</v>
      </c>
      <c r="K187" s="177">
        <f>$E187*(1+'Growth rates'!L186)</f>
        <v>0</v>
      </c>
      <c r="L187" s="177">
        <f>$E187*(1+'Growth rates'!M186)</f>
        <v>0</v>
      </c>
      <c r="M187" s="177">
        <f>$E187*(1+'Growth rates'!N186)</f>
        <v>0</v>
      </c>
      <c r="N187" s="177">
        <f>$E187*(1+'Growth rates'!O186)</f>
        <v>0</v>
      </c>
      <c r="O187" s="177">
        <f>$E187*(1+'Growth rates'!P186)</f>
        <v>0</v>
      </c>
      <c r="P187" s="177">
        <f>$E187*(1+'Growth rates'!Q186)</f>
        <v>0</v>
      </c>
      <c r="Q187" s="177">
        <f>$E187*(1+'Growth rates'!R186)</f>
        <v>0</v>
      </c>
      <c r="R187" s="177">
        <f>$E187*(1+'Growth rates'!S186)</f>
        <v>0</v>
      </c>
      <c r="S187" s="177">
        <f>$E187*(1+'Growth rates'!T186)</f>
        <v>0</v>
      </c>
      <c r="T187" s="177">
        <f>$E187*(1+'Growth rates'!U186)</f>
        <v>0</v>
      </c>
      <c r="U187" s="177">
        <f>$E187*(1+'Growth rates'!V186)</f>
        <v>0</v>
      </c>
      <c r="V187" s="177">
        <f>$E187*(1+'Growth rates'!W186)</f>
        <v>0</v>
      </c>
      <c r="W187" s="177">
        <f>$E187*(1+'Growth rates'!X186)</f>
        <v>0</v>
      </c>
      <c r="X187" s="177">
        <f>$E187*(1+'Growth rates'!Y186)</f>
        <v>0</v>
      </c>
      <c r="Y187" s="177">
        <f>$E187*(1+'Growth rates'!Z186)</f>
        <v>0</v>
      </c>
      <c r="Z187" s="177">
        <f>$E187*(1+'Growth rates'!AA186)</f>
        <v>0</v>
      </c>
      <c r="AA187" s="177">
        <f>$E187*(1+'Growth rates'!AB186)</f>
        <v>0</v>
      </c>
      <c r="AB187" s="177">
        <f>$E187*(1+'Growth rates'!AC186)</f>
        <v>0</v>
      </c>
      <c r="AC187" s="177">
        <f>$E187*(1+'Growth rates'!AD186)</f>
        <v>0</v>
      </c>
      <c r="AD187" s="177">
        <f>$E187*(1+'Growth rates'!AE186)</f>
        <v>0</v>
      </c>
      <c r="AE187" s="177">
        <f>$E187*(1+'Growth rates'!AF186)</f>
        <v>0</v>
      </c>
      <c r="AF187" s="177">
        <f>$E187*(1+'Growth rates'!AG186)</f>
        <v>0</v>
      </c>
      <c r="AG187" s="177">
        <f>$E187*(1+'Growth rates'!AH186)</f>
        <v>0</v>
      </c>
      <c r="AH187" s="177">
        <f>$E187*(1+'Growth rates'!AI186)</f>
        <v>0</v>
      </c>
      <c r="AI187" s="177">
        <f>$E187*(1+'Growth rates'!AJ186)</f>
        <v>0</v>
      </c>
      <c r="AJ187" s="177">
        <f>$E187*(1+'Growth rates'!AK186)</f>
        <v>0</v>
      </c>
    </row>
    <row r="188" spans="1:36" x14ac:dyDescent="0.25">
      <c r="A188" s="45" t="s">
        <v>1561</v>
      </c>
      <c r="B188" s="45" t="s">
        <v>599</v>
      </c>
      <c r="C188" s="45" t="s">
        <v>1167</v>
      </c>
      <c r="D188" s="46" t="s">
        <v>54</v>
      </c>
      <c r="E188" s="382">
        <f>'CARB heat data summary'!H98</f>
        <v>0</v>
      </c>
      <c r="F188" s="177">
        <f>$E188*(1+'Growth rates'!G187)</f>
        <v>0</v>
      </c>
      <c r="G188" s="177">
        <f>$E188*(1+'Growth rates'!H187)</f>
        <v>0</v>
      </c>
      <c r="H188" s="177">
        <f>$E188*(1+'Growth rates'!I187)</f>
        <v>0</v>
      </c>
      <c r="I188" s="177">
        <f>$E188*(1+'Growth rates'!J187)</f>
        <v>0</v>
      </c>
      <c r="J188" s="177">
        <f>$E188*(1+'Growth rates'!K187)</f>
        <v>0</v>
      </c>
      <c r="K188" s="177">
        <f>$E188*(1+'Growth rates'!L187)</f>
        <v>0</v>
      </c>
      <c r="L188" s="177">
        <f>$E188*(1+'Growth rates'!M187)</f>
        <v>0</v>
      </c>
      <c r="M188" s="177">
        <f>$E188*(1+'Growth rates'!N187)</f>
        <v>0</v>
      </c>
      <c r="N188" s="177">
        <f>$E188*(1+'Growth rates'!O187)</f>
        <v>0</v>
      </c>
      <c r="O188" s="177">
        <f>$E188*(1+'Growth rates'!P187)</f>
        <v>0</v>
      </c>
      <c r="P188" s="177">
        <f>$E188*(1+'Growth rates'!Q187)</f>
        <v>0</v>
      </c>
      <c r="Q188" s="177">
        <f>$E188*(1+'Growth rates'!R187)</f>
        <v>0</v>
      </c>
      <c r="R188" s="177">
        <f>$E188*(1+'Growth rates'!S187)</f>
        <v>0</v>
      </c>
      <c r="S188" s="177">
        <f>$E188*(1+'Growth rates'!T187)</f>
        <v>0</v>
      </c>
      <c r="T188" s="177">
        <f>$E188*(1+'Growth rates'!U187)</f>
        <v>0</v>
      </c>
      <c r="U188" s="177">
        <f>$E188*(1+'Growth rates'!V187)</f>
        <v>0</v>
      </c>
      <c r="V188" s="177">
        <f>$E188*(1+'Growth rates'!W187)</f>
        <v>0</v>
      </c>
      <c r="W188" s="177">
        <f>$E188*(1+'Growth rates'!X187)</f>
        <v>0</v>
      </c>
      <c r="X188" s="177">
        <f>$E188*(1+'Growth rates'!Y187)</f>
        <v>0</v>
      </c>
      <c r="Y188" s="177">
        <f>$E188*(1+'Growth rates'!Z187)</f>
        <v>0</v>
      </c>
      <c r="Z188" s="177">
        <f>$E188*(1+'Growth rates'!AA187)</f>
        <v>0</v>
      </c>
      <c r="AA188" s="177">
        <f>$E188*(1+'Growth rates'!AB187)</f>
        <v>0</v>
      </c>
      <c r="AB188" s="177">
        <f>$E188*(1+'Growth rates'!AC187)</f>
        <v>0</v>
      </c>
      <c r="AC188" s="177">
        <f>$E188*(1+'Growth rates'!AD187)</f>
        <v>0</v>
      </c>
      <c r="AD188" s="177">
        <f>$E188*(1+'Growth rates'!AE187)</f>
        <v>0</v>
      </c>
      <c r="AE188" s="177">
        <f>$E188*(1+'Growth rates'!AF187)</f>
        <v>0</v>
      </c>
      <c r="AF188" s="177">
        <f>$E188*(1+'Growth rates'!AG187)</f>
        <v>0</v>
      </c>
      <c r="AG188" s="177">
        <f>$E188*(1+'Growth rates'!AH187)</f>
        <v>0</v>
      </c>
      <c r="AH188" s="177">
        <f>$E188*(1+'Growth rates'!AI187)</f>
        <v>0</v>
      </c>
      <c r="AI188" s="177">
        <f>$E188*(1+'Growth rates'!AJ187)</f>
        <v>0</v>
      </c>
      <c r="AJ188" s="177">
        <f>$E188*(1+'Growth rates'!AK187)</f>
        <v>0</v>
      </c>
    </row>
    <row r="189" spans="1:36" x14ac:dyDescent="0.25">
      <c r="A189" s="45" t="s">
        <v>1561</v>
      </c>
      <c r="B189" s="45" t="s">
        <v>599</v>
      </c>
      <c r="C189" s="45" t="s">
        <v>1167</v>
      </c>
      <c r="D189" s="46" t="s">
        <v>55</v>
      </c>
      <c r="E189" s="382">
        <f>'CARB heat data summary'!H99</f>
        <v>0</v>
      </c>
      <c r="F189" s="177">
        <f>$E189*(1+'Growth rates'!G188)</f>
        <v>0</v>
      </c>
      <c r="G189" s="177">
        <f>$E189*(1+'Growth rates'!H188)</f>
        <v>0</v>
      </c>
      <c r="H189" s="177">
        <f>$E189*(1+'Growth rates'!I188)</f>
        <v>0</v>
      </c>
      <c r="I189" s="177">
        <f>$E189*(1+'Growth rates'!J188)</f>
        <v>0</v>
      </c>
      <c r="J189" s="177">
        <f>$E189*(1+'Growth rates'!K188)</f>
        <v>0</v>
      </c>
      <c r="K189" s="177">
        <f>$E189*(1+'Growth rates'!L188)</f>
        <v>0</v>
      </c>
      <c r="L189" s="177">
        <f>$E189*(1+'Growth rates'!M188)</f>
        <v>0</v>
      </c>
      <c r="M189" s="177">
        <f>$E189*(1+'Growth rates'!N188)</f>
        <v>0</v>
      </c>
      <c r="N189" s="177">
        <f>$E189*(1+'Growth rates'!O188)</f>
        <v>0</v>
      </c>
      <c r="O189" s="177">
        <f>$E189*(1+'Growth rates'!P188)</f>
        <v>0</v>
      </c>
      <c r="P189" s="177">
        <f>$E189*(1+'Growth rates'!Q188)</f>
        <v>0</v>
      </c>
      <c r="Q189" s="177">
        <f>$E189*(1+'Growth rates'!R188)</f>
        <v>0</v>
      </c>
      <c r="R189" s="177">
        <f>$E189*(1+'Growth rates'!S188)</f>
        <v>0</v>
      </c>
      <c r="S189" s="177">
        <f>$E189*(1+'Growth rates'!T188)</f>
        <v>0</v>
      </c>
      <c r="T189" s="177">
        <f>$E189*(1+'Growth rates'!U188)</f>
        <v>0</v>
      </c>
      <c r="U189" s="177">
        <f>$E189*(1+'Growth rates'!V188)</f>
        <v>0</v>
      </c>
      <c r="V189" s="177">
        <f>$E189*(1+'Growth rates'!W188)</f>
        <v>0</v>
      </c>
      <c r="W189" s="177">
        <f>$E189*(1+'Growth rates'!X188)</f>
        <v>0</v>
      </c>
      <c r="X189" s="177">
        <f>$E189*(1+'Growth rates'!Y188)</f>
        <v>0</v>
      </c>
      <c r="Y189" s="177">
        <f>$E189*(1+'Growth rates'!Z188)</f>
        <v>0</v>
      </c>
      <c r="Z189" s="177">
        <f>$E189*(1+'Growth rates'!AA188)</f>
        <v>0</v>
      </c>
      <c r="AA189" s="177">
        <f>$E189*(1+'Growth rates'!AB188)</f>
        <v>0</v>
      </c>
      <c r="AB189" s="177">
        <f>$E189*(1+'Growth rates'!AC188)</f>
        <v>0</v>
      </c>
      <c r="AC189" s="177">
        <f>$E189*(1+'Growth rates'!AD188)</f>
        <v>0</v>
      </c>
      <c r="AD189" s="177">
        <f>$E189*(1+'Growth rates'!AE188)</f>
        <v>0</v>
      </c>
      <c r="AE189" s="177">
        <f>$E189*(1+'Growth rates'!AF188)</f>
        <v>0</v>
      </c>
      <c r="AF189" s="177">
        <f>$E189*(1+'Growth rates'!AG188)</f>
        <v>0</v>
      </c>
      <c r="AG189" s="177">
        <f>$E189*(1+'Growth rates'!AH188)</f>
        <v>0</v>
      </c>
      <c r="AH189" s="177">
        <f>$E189*(1+'Growth rates'!AI188)</f>
        <v>0</v>
      </c>
      <c r="AI189" s="177">
        <f>$E189*(1+'Growth rates'!AJ188)</f>
        <v>0</v>
      </c>
      <c r="AJ189" s="177">
        <f>$E189*(1+'Growth rates'!AK188)</f>
        <v>0</v>
      </c>
    </row>
    <row r="190" spans="1:36" x14ac:dyDescent="0.25">
      <c r="A190" s="45" t="s">
        <v>1561</v>
      </c>
      <c r="B190" s="45" t="s">
        <v>599</v>
      </c>
      <c r="C190" s="45" t="s">
        <v>1167</v>
      </c>
      <c r="D190" s="46" t="s">
        <v>56</v>
      </c>
      <c r="E190" s="382">
        <f>'CARB heat data summary'!H100</f>
        <v>0</v>
      </c>
      <c r="F190" s="177">
        <f>$E190*(1+'Growth rates'!G189)</f>
        <v>0</v>
      </c>
      <c r="G190" s="177">
        <f>$E190*(1+'Growth rates'!H189)</f>
        <v>0</v>
      </c>
      <c r="H190" s="177">
        <f>$E190*(1+'Growth rates'!I189)</f>
        <v>0</v>
      </c>
      <c r="I190" s="177">
        <f>$E190*(1+'Growth rates'!J189)</f>
        <v>0</v>
      </c>
      <c r="J190" s="177">
        <f>$E190*(1+'Growth rates'!K189)</f>
        <v>0</v>
      </c>
      <c r="K190" s="177">
        <f>$E190*(1+'Growth rates'!L189)</f>
        <v>0</v>
      </c>
      <c r="L190" s="177">
        <f>$E190*(1+'Growth rates'!M189)</f>
        <v>0</v>
      </c>
      <c r="M190" s="177">
        <f>$E190*(1+'Growth rates'!N189)</f>
        <v>0</v>
      </c>
      <c r="N190" s="177">
        <f>$E190*(1+'Growth rates'!O189)</f>
        <v>0</v>
      </c>
      <c r="O190" s="177">
        <f>$E190*(1+'Growth rates'!P189)</f>
        <v>0</v>
      </c>
      <c r="P190" s="177">
        <f>$E190*(1+'Growth rates'!Q189)</f>
        <v>0</v>
      </c>
      <c r="Q190" s="177">
        <f>$E190*(1+'Growth rates'!R189)</f>
        <v>0</v>
      </c>
      <c r="R190" s="177">
        <f>$E190*(1+'Growth rates'!S189)</f>
        <v>0</v>
      </c>
      <c r="S190" s="177">
        <f>$E190*(1+'Growth rates'!T189)</f>
        <v>0</v>
      </c>
      <c r="T190" s="177">
        <f>$E190*(1+'Growth rates'!U189)</f>
        <v>0</v>
      </c>
      <c r="U190" s="177">
        <f>$E190*(1+'Growth rates'!V189)</f>
        <v>0</v>
      </c>
      <c r="V190" s="177">
        <f>$E190*(1+'Growth rates'!W189)</f>
        <v>0</v>
      </c>
      <c r="W190" s="177">
        <f>$E190*(1+'Growth rates'!X189)</f>
        <v>0</v>
      </c>
      <c r="X190" s="177">
        <f>$E190*(1+'Growth rates'!Y189)</f>
        <v>0</v>
      </c>
      <c r="Y190" s="177">
        <f>$E190*(1+'Growth rates'!Z189)</f>
        <v>0</v>
      </c>
      <c r="Z190" s="177">
        <f>$E190*(1+'Growth rates'!AA189)</f>
        <v>0</v>
      </c>
      <c r="AA190" s="177">
        <f>$E190*(1+'Growth rates'!AB189)</f>
        <v>0</v>
      </c>
      <c r="AB190" s="177">
        <f>$E190*(1+'Growth rates'!AC189)</f>
        <v>0</v>
      </c>
      <c r="AC190" s="177">
        <f>$E190*(1+'Growth rates'!AD189)</f>
        <v>0</v>
      </c>
      <c r="AD190" s="177">
        <f>$E190*(1+'Growth rates'!AE189)</f>
        <v>0</v>
      </c>
      <c r="AE190" s="177">
        <f>$E190*(1+'Growth rates'!AF189)</f>
        <v>0</v>
      </c>
      <c r="AF190" s="177">
        <f>$E190*(1+'Growth rates'!AG189)</f>
        <v>0</v>
      </c>
      <c r="AG190" s="177">
        <f>$E190*(1+'Growth rates'!AH189)</f>
        <v>0</v>
      </c>
      <c r="AH190" s="177">
        <f>$E190*(1+'Growth rates'!AI189)</f>
        <v>0</v>
      </c>
      <c r="AI190" s="177">
        <f>$E190*(1+'Growth rates'!AJ189)</f>
        <v>0</v>
      </c>
      <c r="AJ190" s="177">
        <f>$E190*(1+'Growth rates'!AK189)</f>
        <v>0</v>
      </c>
    </row>
    <row r="191" spans="1:36" x14ac:dyDescent="0.25">
      <c r="A191" s="45" t="s">
        <v>1561</v>
      </c>
      <c r="B191" s="45" t="s">
        <v>599</v>
      </c>
      <c r="C191" s="45" t="s">
        <v>1167</v>
      </c>
      <c r="D191" s="46" t="s">
        <v>57</v>
      </c>
      <c r="E191" s="382">
        <f>'CARB heat data summary'!H101</f>
        <v>0</v>
      </c>
      <c r="F191" s="177">
        <f>$E191*(1+'Growth rates'!G190)</f>
        <v>0</v>
      </c>
      <c r="G191" s="177">
        <f>$E191*(1+'Growth rates'!H190)</f>
        <v>0</v>
      </c>
      <c r="H191" s="177">
        <f>$E191*(1+'Growth rates'!I190)</f>
        <v>0</v>
      </c>
      <c r="I191" s="177">
        <f>$E191*(1+'Growth rates'!J190)</f>
        <v>0</v>
      </c>
      <c r="J191" s="177">
        <f>$E191*(1+'Growth rates'!K190)</f>
        <v>0</v>
      </c>
      <c r="K191" s="177">
        <f>$E191*(1+'Growth rates'!L190)</f>
        <v>0</v>
      </c>
      <c r="L191" s="177">
        <f>$E191*(1+'Growth rates'!M190)</f>
        <v>0</v>
      </c>
      <c r="M191" s="177">
        <f>$E191*(1+'Growth rates'!N190)</f>
        <v>0</v>
      </c>
      <c r="N191" s="177">
        <f>$E191*(1+'Growth rates'!O190)</f>
        <v>0</v>
      </c>
      <c r="O191" s="177">
        <f>$E191*(1+'Growth rates'!P190)</f>
        <v>0</v>
      </c>
      <c r="P191" s="177">
        <f>$E191*(1+'Growth rates'!Q190)</f>
        <v>0</v>
      </c>
      <c r="Q191" s="177">
        <f>$E191*(1+'Growth rates'!R190)</f>
        <v>0</v>
      </c>
      <c r="R191" s="177">
        <f>$E191*(1+'Growth rates'!S190)</f>
        <v>0</v>
      </c>
      <c r="S191" s="177">
        <f>$E191*(1+'Growth rates'!T190)</f>
        <v>0</v>
      </c>
      <c r="T191" s="177">
        <f>$E191*(1+'Growth rates'!U190)</f>
        <v>0</v>
      </c>
      <c r="U191" s="177">
        <f>$E191*(1+'Growth rates'!V190)</f>
        <v>0</v>
      </c>
      <c r="V191" s="177">
        <f>$E191*(1+'Growth rates'!W190)</f>
        <v>0</v>
      </c>
      <c r="W191" s="177">
        <f>$E191*(1+'Growth rates'!X190)</f>
        <v>0</v>
      </c>
      <c r="X191" s="177">
        <f>$E191*(1+'Growth rates'!Y190)</f>
        <v>0</v>
      </c>
      <c r="Y191" s="177">
        <f>$E191*(1+'Growth rates'!Z190)</f>
        <v>0</v>
      </c>
      <c r="Z191" s="177">
        <f>$E191*(1+'Growth rates'!AA190)</f>
        <v>0</v>
      </c>
      <c r="AA191" s="177">
        <f>$E191*(1+'Growth rates'!AB190)</f>
        <v>0</v>
      </c>
      <c r="AB191" s="177">
        <f>$E191*(1+'Growth rates'!AC190)</f>
        <v>0</v>
      </c>
      <c r="AC191" s="177">
        <f>$E191*(1+'Growth rates'!AD190)</f>
        <v>0</v>
      </c>
      <c r="AD191" s="177">
        <f>$E191*(1+'Growth rates'!AE190)</f>
        <v>0</v>
      </c>
      <c r="AE191" s="177">
        <f>$E191*(1+'Growth rates'!AF190)</f>
        <v>0</v>
      </c>
      <c r="AF191" s="177">
        <f>$E191*(1+'Growth rates'!AG190)</f>
        <v>0</v>
      </c>
      <c r="AG191" s="177">
        <f>$E191*(1+'Growth rates'!AH190)</f>
        <v>0</v>
      </c>
      <c r="AH191" s="177">
        <f>$E191*(1+'Growth rates'!AI190)</f>
        <v>0</v>
      </c>
      <c r="AI191" s="177">
        <f>$E191*(1+'Growth rates'!AJ190)</f>
        <v>0</v>
      </c>
      <c r="AJ191" s="177">
        <f>$E191*(1+'Growth rates'!AK190)</f>
        <v>0</v>
      </c>
    </row>
    <row r="192" spans="1:36" x14ac:dyDescent="0.25">
      <c r="A192" s="45" t="s">
        <v>1561</v>
      </c>
      <c r="B192" s="45" t="s">
        <v>599</v>
      </c>
      <c r="C192" s="45" t="s">
        <v>1167</v>
      </c>
      <c r="D192" s="46" t="s">
        <v>58</v>
      </c>
      <c r="E192" s="382">
        <f>'CARB heat data summary'!H102</f>
        <v>0</v>
      </c>
      <c r="F192" s="177">
        <f>$E192*(1+'Growth rates'!G191)</f>
        <v>0</v>
      </c>
      <c r="G192" s="177">
        <f>$E192*(1+'Growth rates'!H191)</f>
        <v>0</v>
      </c>
      <c r="H192" s="177">
        <f>$E192*(1+'Growth rates'!I191)</f>
        <v>0</v>
      </c>
      <c r="I192" s="177">
        <f>$E192*(1+'Growth rates'!J191)</f>
        <v>0</v>
      </c>
      <c r="J192" s="177">
        <f>$E192*(1+'Growth rates'!K191)</f>
        <v>0</v>
      </c>
      <c r="K192" s="177">
        <f>$E192*(1+'Growth rates'!L191)</f>
        <v>0</v>
      </c>
      <c r="L192" s="177">
        <f>$E192*(1+'Growth rates'!M191)</f>
        <v>0</v>
      </c>
      <c r="M192" s="177">
        <f>$E192*(1+'Growth rates'!N191)</f>
        <v>0</v>
      </c>
      <c r="N192" s="177">
        <f>$E192*(1+'Growth rates'!O191)</f>
        <v>0</v>
      </c>
      <c r="O192" s="177">
        <f>$E192*(1+'Growth rates'!P191)</f>
        <v>0</v>
      </c>
      <c r="P192" s="177">
        <f>$E192*(1+'Growth rates'!Q191)</f>
        <v>0</v>
      </c>
      <c r="Q192" s="177">
        <f>$E192*(1+'Growth rates'!R191)</f>
        <v>0</v>
      </c>
      <c r="R192" s="177">
        <f>$E192*(1+'Growth rates'!S191)</f>
        <v>0</v>
      </c>
      <c r="S192" s="177">
        <f>$E192*(1+'Growth rates'!T191)</f>
        <v>0</v>
      </c>
      <c r="T192" s="177">
        <f>$E192*(1+'Growth rates'!U191)</f>
        <v>0</v>
      </c>
      <c r="U192" s="177">
        <f>$E192*(1+'Growth rates'!V191)</f>
        <v>0</v>
      </c>
      <c r="V192" s="177">
        <f>$E192*(1+'Growth rates'!W191)</f>
        <v>0</v>
      </c>
      <c r="W192" s="177">
        <f>$E192*(1+'Growth rates'!X191)</f>
        <v>0</v>
      </c>
      <c r="X192" s="177">
        <f>$E192*(1+'Growth rates'!Y191)</f>
        <v>0</v>
      </c>
      <c r="Y192" s="177">
        <f>$E192*(1+'Growth rates'!Z191)</f>
        <v>0</v>
      </c>
      <c r="Z192" s="177">
        <f>$E192*(1+'Growth rates'!AA191)</f>
        <v>0</v>
      </c>
      <c r="AA192" s="177">
        <f>$E192*(1+'Growth rates'!AB191)</f>
        <v>0</v>
      </c>
      <c r="AB192" s="177">
        <f>$E192*(1+'Growth rates'!AC191)</f>
        <v>0</v>
      </c>
      <c r="AC192" s="177">
        <f>$E192*(1+'Growth rates'!AD191)</f>
        <v>0</v>
      </c>
      <c r="AD192" s="177">
        <f>$E192*(1+'Growth rates'!AE191)</f>
        <v>0</v>
      </c>
      <c r="AE192" s="177">
        <f>$E192*(1+'Growth rates'!AF191)</f>
        <v>0</v>
      </c>
      <c r="AF192" s="177">
        <f>$E192*(1+'Growth rates'!AG191)</f>
        <v>0</v>
      </c>
      <c r="AG192" s="177">
        <f>$E192*(1+'Growth rates'!AH191)</f>
        <v>0</v>
      </c>
      <c r="AH192" s="177">
        <f>$E192*(1+'Growth rates'!AI191)</f>
        <v>0</v>
      </c>
      <c r="AI192" s="177">
        <f>$E192*(1+'Growth rates'!AJ191)</f>
        <v>0</v>
      </c>
      <c r="AJ192" s="177">
        <f>$E192*(1+'Growth rates'!AK191)</f>
        <v>0</v>
      </c>
    </row>
    <row r="193" spans="1:36" x14ac:dyDescent="0.25">
      <c r="A193" s="45" t="s">
        <v>1561</v>
      </c>
      <c r="B193" s="45" t="s">
        <v>599</v>
      </c>
      <c r="C193" s="45" t="s">
        <v>1167</v>
      </c>
      <c r="D193" s="46" t="s">
        <v>59</v>
      </c>
      <c r="E193" s="382">
        <f>'CARB heat data summary'!H103</f>
        <v>0</v>
      </c>
      <c r="F193" s="177">
        <f>$E193*(1+'Growth rates'!G192)</f>
        <v>0</v>
      </c>
      <c r="G193" s="177">
        <f>$E193*(1+'Growth rates'!H192)</f>
        <v>0</v>
      </c>
      <c r="H193" s="177">
        <f>$E193*(1+'Growth rates'!I192)</f>
        <v>0</v>
      </c>
      <c r="I193" s="177">
        <f>$E193*(1+'Growth rates'!J192)</f>
        <v>0</v>
      </c>
      <c r="J193" s="177">
        <f>$E193*(1+'Growth rates'!K192)</f>
        <v>0</v>
      </c>
      <c r="K193" s="177">
        <f>$E193*(1+'Growth rates'!L192)</f>
        <v>0</v>
      </c>
      <c r="L193" s="177">
        <f>$E193*(1+'Growth rates'!M192)</f>
        <v>0</v>
      </c>
      <c r="M193" s="177">
        <f>$E193*(1+'Growth rates'!N192)</f>
        <v>0</v>
      </c>
      <c r="N193" s="177">
        <f>$E193*(1+'Growth rates'!O192)</f>
        <v>0</v>
      </c>
      <c r="O193" s="177">
        <f>$E193*(1+'Growth rates'!P192)</f>
        <v>0</v>
      </c>
      <c r="P193" s="177">
        <f>$E193*(1+'Growth rates'!Q192)</f>
        <v>0</v>
      </c>
      <c r="Q193" s="177">
        <f>$E193*(1+'Growth rates'!R192)</f>
        <v>0</v>
      </c>
      <c r="R193" s="177">
        <f>$E193*(1+'Growth rates'!S192)</f>
        <v>0</v>
      </c>
      <c r="S193" s="177">
        <f>$E193*(1+'Growth rates'!T192)</f>
        <v>0</v>
      </c>
      <c r="T193" s="177">
        <f>$E193*(1+'Growth rates'!U192)</f>
        <v>0</v>
      </c>
      <c r="U193" s="177">
        <f>$E193*(1+'Growth rates'!V192)</f>
        <v>0</v>
      </c>
      <c r="V193" s="177">
        <f>$E193*(1+'Growth rates'!W192)</f>
        <v>0</v>
      </c>
      <c r="W193" s="177">
        <f>$E193*(1+'Growth rates'!X192)</f>
        <v>0</v>
      </c>
      <c r="X193" s="177">
        <f>$E193*(1+'Growth rates'!Y192)</f>
        <v>0</v>
      </c>
      <c r="Y193" s="177">
        <f>$E193*(1+'Growth rates'!Z192)</f>
        <v>0</v>
      </c>
      <c r="Z193" s="177">
        <f>$E193*(1+'Growth rates'!AA192)</f>
        <v>0</v>
      </c>
      <c r="AA193" s="177">
        <f>$E193*(1+'Growth rates'!AB192)</f>
        <v>0</v>
      </c>
      <c r="AB193" s="177">
        <f>$E193*(1+'Growth rates'!AC192)</f>
        <v>0</v>
      </c>
      <c r="AC193" s="177">
        <f>$E193*(1+'Growth rates'!AD192)</f>
        <v>0</v>
      </c>
      <c r="AD193" s="177">
        <f>$E193*(1+'Growth rates'!AE192)</f>
        <v>0</v>
      </c>
      <c r="AE193" s="177">
        <f>$E193*(1+'Growth rates'!AF192)</f>
        <v>0</v>
      </c>
      <c r="AF193" s="177">
        <f>$E193*(1+'Growth rates'!AG192)</f>
        <v>0</v>
      </c>
      <c r="AG193" s="177">
        <f>$E193*(1+'Growth rates'!AH192)</f>
        <v>0</v>
      </c>
      <c r="AH193" s="177">
        <f>$E193*(1+'Growth rates'!AI192)</f>
        <v>0</v>
      </c>
      <c r="AI193" s="177">
        <f>$E193*(1+'Growth rates'!AJ192)</f>
        <v>0</v>
      </c>
      <c r="AJ193" s="177">
        <f>$E193*(1+'Growth rates'!AK192)</f>
        <v>0</v>
      </c>
    </row>
    <row r="194" spans="1:36" x14ac:dyDescent="0.25">
      <c r="A194" s="45" t="s">
        <v>1561</v>
      </c>
      <c r="B194" s="45" t="s">
        <v>599</v>
      </c>
      <c r="C194" s="45" t="s">
        <v>1167</v>
      </c>
      <c r="D194" s="46" t="s">
        <v>60</v>
      </c>
      <c r="E194" s="382">
        <f>'CARB heat data summary'!H104</f>
        <v>3055907978802.7861</v>
      </c>
      <c r="F194" s="177">
        <f>$E194*(1+'Growth rates'!G193)</f>
        <v>2858100828589.3613</v>
      </c>
      <c r="G194" s="177">
        <f>$E194*(1+'Growth rates'!H193)</f>
        <v>3064153289841.8906</v>
      </c>
      <c r="H194" s="177">
        <f>$E194*(1+'Growth rates'!I193)</f>
        <v>2874548930998.7979</v>
      </c>
      <c r="I194" s="177">
        <f>$E194*(1+'Growth rates'!J193)</f>
        <v>2936869422553.9448</v>
      </c>
      <c r="J194" s="177">
        <f>$E194*(1+'Growth rates'!K193)</f>
        <v>2918269243798.0073</v>
      </c>
      <c r="K194" s="177">
        <f>$E194*(1+'Growth rates'!L193)</f>
        <v>2895610226023.7622</v>
      </c>
      <c r="L194" s="177">
        <f>$E194*(1+'Growth rates'!M193)</f>
        <v>2838419394679.9126</v>
      </c>
      <c r="M194" s="177">
        <f>$E194*(1+'Growth rates'!N193)</f>
        <v>2827388446896.2852</v>
      </c>
      <c r="N194" s="177">
        <f>$E194*(1+'Growth rates'!O193)</f>
        <v>2720333627958.2412</v>
      </c>
      <c r="O194" s="177">
        <f>$E194*(1+'Growth rates'!P193)</f>
        <v>2665969962469.6831</v>
      </c>
      <c r="P194" s="177">
        <f>$E194*(1+'Growth rates'!Q193)</f>
        <v>2612464077162.4639</v>
      </c>
      <c r="Q194" s="177">
        <f>$E194*(1+'Growth rates'!R193)</f>
        <v>2574161350601.395</v>
      </c>
      <c r="R194" s="177">
        <f>$E194*(1+'Growth rates'!S193)</f>
        <v>2511913314220.4893</v>
      </c>
      <c r="S194" s="177">
        <f>$E194*(1+'Growth rates'!T193)</f>
        <v>2502791836691.8936</v>
      </c>
      <c r="T194" s="177">
        <f>$E194*(1+'Growth rates'!U193)</f>
        <v>2428475147414.7959</v>
      </c>
      <c r="U194" s="177">
        <f>$E194*(1+'Growth rates'!V193)</f>
        <v>2386684347915.0942</v>
      </c>
      <c r="V194" s="177">
        <f>$E194*(1+'Growth rates'!W193)</f>
        <v>2400770779936.7183</v>
      </c>
      <c r="W194" s="177">
        <f>$E194*(1+'Growth rates'!X193)</f>
        <v>2341144751560.3608</v>
      </c>
      <c r="X194" s="177">
        <f>$E194*(1+'Growth rates'!Y193)</f>
        <v>2315892127702.4707</v>
      </c>
      <c r="Y194" s="177">
        <f>$E194*(1+'Growth rates'!Z193)</f>
        <v>2314935453966.5918</v>
      </c>
      <c r="Z194" s="177">
        <f>$E194*(1+'Growth rates'!AA193)</f>
        <v>2312686319813.8403</v>
      </c>
      <c r="AA194" s="177">
        <f>$E194*(1+'Growth rates'!AB193)</f>
        <v>2285208745858.4922</v>
      </c>
      <c r="AB194" s="177">
        <f>$E194*(1+'Growth rates'!AC193)</f>
        <v>2275184711653.3374</v>
      </c>
      <c r="AC194" s="177">
        <f>$E194*(1+'Growth rates'!AD193)</f>
        <v>2269979200795.9805</v>
      </c>
      <c r="AD194" s="177">
        <f>$E194*(1+'Growth rates'!AE193)</f>
        <v>2267939870849.8525</v>
      </c>
      <c r="AE194" s="177">
        <f>$E194*(1+'Growth rates'!AF193)</f>
        <v>2256464116969.854</v>
      </c>
      <c r="AF194" s="177">
        <f>$E194*(1+'Growth rates'!AG193)</f>
        <v>2251535099651.2749</v>
      </c>
      <c r="AG194" s="177">
        <f>$E194*(1+'Growth rates'!AH193)</f>
        <v>2245061689793.1982</v>
      </c>
      <c r="AH194" s="177">
        <f>$E194*(1+'Growth rates'!AI193)</f>
        <v>2238588279935.1216</v>
      </c>
      <c r="AI194" s="177">
        <f>$E194*(1+'Growth rates'!AJ193)</f>
        <v>2232114870077.0449</v>
      </c>
      <c r="AJ194" s="177">
        <f>$E194*(1+'Growth rates'!AK193)</f>
        <v>2225641460218.9683</v>
      </c>
    </row>
    <row r="195" spans="1:36" x14ac:dyDescent="0.25">
      <c r="A195" s="45" t="s">
        <v>1561</v>
      </c>
      <c r="B195" s="45" t="s">
        <v>599</v>
      </c>
      <c r="C195" s="45" t="s">
        <v>1167</v>
      </c>
      <c r="D195" s="46" t="s">
        <v>61</v>
      </c>
      <c r="E195" s="382">
        <f>'CARB heat data summary'!H105</f>
        <v>0</v>
      </c>
      <c r="F195" s="177">
        <f>$E195*(1+'Growth rates'!G194)</f>
        <v>0</v>
      </c>
      <c r="G195" s="177">
        <f>$E195*(1+'Growth rates'!H194)</f>
        <v>0</v>
      </c>
      <c r="H195" s="177">
        <f>$E195*(1+'Growth rates'!I194)</f>
        <v>0</v>
      </c>
      <c r="I195" s="177">
        <f>$E195*(1+'Growth rates'!J194)</f>
        <v>0</v>
      </c>
      <c r="J195" s="177">
        <f>$E195*(1+'Growth rates'!K194)</f>
        <v>0</v>
      </c>
      <c r="K195" s="177">
        <f>$E195*(1+'Growth rates'!L194)</f>
        <v>0</v>
      </c>
      <c r="L195" s="177">
        <f>$E195*(1+'Growth rates'!M194)</f>
        <v>0</v>
      </c>
      <c r="M195" s="177">
        <f>$E195*(1+'Growth rates'!N194)</f>
        <v>0</v>
      </c>
      <c r="N195" s="177">
        <f>$E195*(1+'Growth rates'!O194)</f>
        <v>0</v>
      </c>
      <c r="O195" s="177">
        <f>$E195*(1+'Growth rates'!P194)</f>
        <v>0</v>
      </c>
      <c r="P195" s="177">
        <f>$E195*(1+'Growth rates'!Q194)</f>
        <v>0</v>
      </c>
      <c r="Q195" s="177">
        <f>$E195*(1+'Growth rates'!R194)</f>
        <v>0</v>
      </c>
      <c r="R195" s="177">
        <f>$E195*(1+'Growth rates'!S194)</f>
        <v>0</v>
      </c>
      <c r="S195" s="177">
        <f>$E195*(1+'Growth rates'!T194)</f>
        <v>0</v>
      </c>
      <c r="T195" s="177">
        <f>$E195*(1+'Growth rates'!U194)</f>
        <v>0</v>
      </c>
      <c r="U195" s="177">
        <f>$E195*(1+'Growth rates'!V194)</f>
        <v>0</v>
      </c>
      <c r="V195" s="177">
        <f>$E195*(1+'Growth rates'!W194)</f>
        <v>0</v>
      </c>
      <c r="W195" s="177">
        <f>$E195*(1+'Growth rates'!X194)</f>
        <v>0</v>
      </c>
      <c r="X195" s="177">
        <f>$E195*(1+'Growth rates'!Y194)</f>
        <v>0</v>
      </c>
      <c r="Y195" s="177">
        <f>$E195*(1+'Growth rates'!Z194)</f>
        <v>0</v>
      </c>
      <c r="Z195" s="177">
        <f>$E195*(1+'Growth rates'!AA194)</f>
        <v>0</v>
      </c>
      <c r="AA195" s="177">
        <f>$E195*(1+'Growth rates'!AB194)</f>
        <v>0</v>
      </c>
      <c r="AB195" s="177">
        <f>$E195*(1+'Growth rates'!AC194)</f>
        <v>0</v>
      </c>
      <c r="AC195" s="177">
        <f>$E195*(1+'Growth rates'!AD194)</f>
        <v>0</v>
      </c>
      <c r="AD195" s="177">
        <f>$E195*(1+'Growth rates'!AE194)</f>
        <v>0</v>
      </c>
      <c r="AE195" s="177">
        <f>$E195*(1+'Growth rates'!AF194)</f>
        <v>0</v>
      </c>
      <c r="AF195" s="177">
        <f>$E195*(1+'Growth rates'!AG194)</f>
        <v>0</v>
      </c>
      <c r="AG195" s="177">
        <f>$E195*(1+'Growth rates'!AH194)</f>
        <v>0</v>
      </c>
      <c r="AH195" s="177">
        <f>$E195*(1+'Growth rates'!AI194)</f>
        <v>0</v>
      </c>
      <c r="AI195" s="177">
        <f>$E195*(1+'Growth rates'!AJ194)</f>
        <v>0</v>
      </c>
      <c r="AJ195" s="177">
        <f>$E195*(1+'Growth rates'!AK194)</f>
        <v>0</v>
      </c>
    </row>
    <row r="196" spans="1:36" x14ac:dyDescent="0.25">
      <c r="A196" s="45" t="s">
        <v>1561</v>
      </c>
      <c r="B196" s="45" t="s">
        <v>599</v>
      </c>
      <c r="C196" s="45" t="s">
        <v>1167</v>
      </c>
      <c r="D196" s="46" t="s">
        <v>62</v>
      </c>
      <c r="E196" s="382">
        <f>'CARB heat data summary'!H106</f>
        <v>0</v>
      </c>
      <c r="F196" s="177">
        <f>$E196*(1+'Growth rates'!G195)</f>
        <v>0</v>
      </c>
      <c r="G196" s="177">
        <f>$E196*(1+'Growth rates'!H195)</f>
        <v>0</v>
      </c>
      <c r="H196" s="177">
        <f>$E196*(1+'Growth rates'!I195)</f>
        <v>0</v>
      </c>
      <c r="I196" s="177">
        <f>$E196*(1+'Growth rates'!J195)</f>
        <v>0</v>
      </c>
      <c r="J196" s="177">
        <f>$E196*(1+'Growth rates'!K195)</f>
        <v>0</v>
      </c>
      <c r="K196" s="177">
        <f>$E196*(1+'Growth rates'!L195)</f>
        <v>0</v>
      </c>
      <c r="L196" s="177">
        <f>$E196*(1+'Growth rates'!M195)</f>
        <v>0</v>
      </c>
      <c r="M196" s="177">
        <f>$E196*(1+'Growth rates'!N195)</f>
        <v>0</v>
      </c>
      <c r="N196" s="177">
        <f>$E196*(1+'Growth rates'!O195)</f>
        <v>0</v>
      </c>
      <c r="O196" s="177">
        <f>$E196*(1+'Growth rates'!P195)</f>
        <v>0</v>
      </c>
      <c r="P196" s="177">
        <f>$E196*(1+'Growth rates'!Q195)</f>
        <v>0</v>
      </c>
      <c r="Q196" s="177">
        <f>$E196*(1+'Growth rates'!R195)</f>
        <v>0</v>
      </c>
      <c r="R196" s="177">
        <f>$E196*(1+'Growth rates'!S195)</f>
        <v>0</v>
      </c>
      <c r="S196" s="177">
        <f>$E196*(1+'Growth rates'!T195)</f>
        <v>0</v>
      </c>
      <c r="T196" s="177">
        <f>$E196*(1+'Growth rates'!U195)</f>
        <v>0</v>
      </c>
      <c r="U196" s="177">
        <f>$E196*(1+'Growth rates'!V195)</f>
        <v>0</v>
      </c>
      <c r="V196" s="177">
        <f>$E196*(1+'Growth rates'!W195)</f>
        <v>0</v>
      </c>
      <c r="W196" s="177">
        <f>$E196*(1+'Growth rates'!X195)</f>
        <v>0</v>
      </c>
      <c r="X196" s="177">
        <f>$E196*(1+'Growth rates'!Y195)</f>
        <v>0</v>
      </c>
      <c r="Y196" s="177">
        <f>$E196*(1+'Growth rates'!Z195)</f>
        <v>0</v>
      </c>
      <c r="Z196" s="177">
        <f>$E196*(1+'Growth rates'!AA195)</f>
        <v>0</v>
      </c>
      <c r="AA196" s="177">
        <f>$E196*(1+'Growth rates'!AB195)</f>
        <v>0</v>
      </c>
      <c r="AB196" s="177">
        <f>$E196*(1+'Growth rates'!AC195)</f>
        <v>0</v>
      </c>
      <c r="AC196" s="177">
        <f>$E196*(1+'Growth rates'!AD195)</f>
        <v>0</v>
      </c>
      <c r="AD196" s="177">
        <f>$E196*(1+'Growth rates'!AE195)</f>
        <v>0</v>
      </c>
      <c r="AE196" s="177">
        <f>$E196*(1+'Growth rates'!AF195)</f>
        <v>0</v>
      </c>
      <c r="AF196" s="177">
        <f>$E196*(1+'Growth rates'!AG195)</f>
        <v>0</v>
      </c>
      <c r="AG196" s="177">
        <f>$E196*(1+'Growth rates'!AH195)</f>
        <v>0</v>
      </c>
      <c r="AH196" s="177">
        <f>$E196*(1+'Growth rates'!AI195)</f>
        <v>0</v>
      </c>
      <c r="AI196" s="177">
        <f>$E196*(1+'Growth rates'!AJ195)</f>
        <v>0</v>
      </c>
      <c r="AJ196" s="177">
        <f>$E196*(1+'Growth rates'!AK195)</f>
        <v>0</v>
      </c>
    </row>
    <row r="197" spans="1:36" x14ac:dyDescent="0.25">
      <c r="A197" s="45" t="s">
        <v>1561</v>
      </c>
      <c r="B197" s="45" t="s">
        <v>599</v>
      </c>
      <c r="C197" s="45" t="s">
        <v>1167</v>
      </c>
      <c r="D197" s="46" t="s">
        <v>63</v>
      </c>
      <c r="E197" s="382">
        <f>'CARB heat data summary'!H107</f>
        <v>0</v>
      </c>
      <c r="F197" s="177">
        <f>$E197*(1+'Growth rates'!G196)</f>
        <v>0</v>
      </c>
      <c r="G197" s="177">
        <f>$E197*(1+'Growth rates'!H196)</f>
        <v>0</v>
      </c>
      <c r="H197" s="177">
        <f>$E197*(1+'Growth rates'!I196)</f>
        <v>0</v>
      </c>
      <c r="I197" s="177">
        <f>$E197*(1+'Growth rates'!J196)</f>
        <v>0</v>
      </c>
      <c r="J197" s="177">
        <f>$E197*(1+'Growth rates'!K196)</f>
        <v>0</v>
      </c>
      <c r="K197" s="177">
        <f>$E197*(1+'Growth rates'!L196)</f>
        <v>0</v>
      </c>
      <c r="L197" s="177">
        <f>$E197*(1+'Growth rates'!M196)</f>
        <v>0</v>
      </c>
      <c r="M197" s="177">
        <f>$E197*(1+'Growth rates'!N196)</f>
        <v>0</v>
      </c>
      <c r="N197" s="177">
        <f>$E197*(1+'Growth rates'!O196)</f>
        <v>0</v>
      </c>
      <c r="O197" s="177">
        <f>$E197*(1+'Growth rates'!P196)</f>
        <v>0</v>
      </c>
      <c r="P197" s="177">
        <f>$E197*(1+'Growth rates'!Q196)</f>
        <v>0</v>
      </c>
      <c r="Q197" s="177">
        <f>$E197*(1+'Growth rates'!R196)</f>
        <v>0</v>
      </c>
      <c r="R197" s="177">
        <f>$E197*(1+'Growth rates'!S196)</f>
        <v>0</v>
      </c>
      <c r="S197" s="177">
        <f>$E197*(1+'Growth rates'!T196)</f>
        <v>0</v>
      </c>
      <c r="T197" s="177">
        <f>$E197*(1+'Growth rates'!U196)</f>
        <v>0</v>
      </c>
      <c r="U197" s="177">
        <f>$E197*(1+'Growth rates'!V196)</f>
        <v>0</v>
      </c>
      <c r="V197" s="177">
        <f>$E197*(1+'Growth rates'!W196)</f>
        <v>0</v>
      </c>
      <c r="W197" s="177">
        <f>$E197*(1+'Growth rates'!X196)</f>
        <v>0</v>
      </c>
      <c r="X197" s="177">
        <f>$E197*(1+'Growth rates'!Y196)</f>
        <v>0</v>
      </c>
      <c r="Y197" s="177">
        <f>$E197*(1+'Growth rates'!Z196)</f>
        <v>0</v>
      </c>
      <c r="Z197" s="177">
        <f>$E197*(1+'Growth rates'!AA196)</f>
        <v>0</v>
      </c>
      <c r="AA197" s="177">
        <f>$E197*(1+'Growth rates'!AB196)</f>
        <v>0</v>
      </c>
      <c r="AB197" s="177">
        <f>$E197*(1+'Growth rates'!AC196)</f>
        <v>0</v>
      </c>
      <c r="AC197" s="177">
        <f>$E197*(1+'Growth rates'!AD196)</f>
        <v>0</v>
      </c>
      <c r="AD197" s="177">
        <f>$E197*(1+'Growth rates'!AE196)</f>
        <v>0</v>
      </c>
      <c r="AE197" s="177">
        <f>$E197*(1+'Growth rates'!AF196)</f>
        <v>0</v>
      </c>
      <c r="AF197" s="177">
        <f>$E197*(1+'Growth rates'!AG196)</f>
        <v>0</v>
      </c>
      <c r="AG197" s="177">
        <f>$E197*(1+'Growth rates'!AH196)</f>
        <v>0</v>
      </c>
      <c r="AH197" s="177">
        <f>$E197*(1+'Growth rates'!AI196)</f>
        <v>0</v>
      </c>
      <c r="AI197" s="177">
        <f>$E197*(1+'Growth rates'!AJ196)</f>
        <v>0</v>
      </c>
      <c r="AJ197" s="177">
        <f>$E197*(1+'Growth rates'!AK196)</f>
        <v>0</v>
      </c>
    </row>
    <row r="198" spans="1:36" x14ac:dyDescent="0.25">
      <c r="A198" s="45" t="s">
        <v>1561</v>
      </c>
      <c r="B198" s="45" t="s">
        <v>599</v>
      </c>
      <c r="C198" s="45" t="s">
        <v>1167</v>
      </c>
      <c r="D198" s="46" t="s">
        <v>64</v>
      </c>
      <c r="E198" s="382">
        <f>'CARB heat data summary'!H108</f>
        <v>0</v>
      </c>
      <c r="F198" s="177">
        <f>$E198*(1+'Growth rates'!G197)</f>
        <v>0</v>
      </c>
      <c r="G198" s="177">
        <f>$E198*(1+'Growth rates'!H197)</f>
        <v>0</v>
      </c>
      <c r="H198" s="177">
        <f>$E198*(1+'Growth rates'!I197)</f>
        <v>0</v>
      </c>
      <c r="I198" s="177">
        <f>$E198*(1+'Growth rates'!J197)</f>
        <v>0</v>
      </c>
      <c r="J198" s="177">
        <f>$E198*(1+'Growth rates'!K197)</f>
        <v>0</v>
      </c>
      <c r="K198" s="177">
        <f>$E198*(1+'Growth rates'!L197)</f>
        <v>0</v>
      </c>
      <c r="L198" s="177">
        <f>$E198*(1+'Growth rates'!M197)</f>
        <v>0</v>
      </c>
      <c r="M198" s="177">
        <f>$E198*(1+'Growth rates'!N197)</f>
        <v>0</v>
      </c>
      <c r="N198" s="177">
        <f>$E198*(1+'Growth rates'!O197)</f>
        <v>0</v>
      </c>
      <c r="O198" s="177">
        <f>$E198*(1+'Growth rates'!P197)</f>
        <v>0</v>
      </c>
      <c r="P198" s="177">
        <f>$E198*(1+'Growth rates'!Q197)</f>
        <v>0</v>
      </c>
      <c r="Q198" s="177">
        <f>$E198*(1+'Growth rates'!R197)</f>
        <v>0</v>
      </c>
      <c r="R198" s="177">
        <f>$E198*(1+'Growth rates'!S197)</f>
        <v>0</v>
      </c>
      <c r="S198" s="177">
        <f>$E198*(1+'Growth rates'!T197)</f>
        <v>0</v>
      </c>
      <c r="T198" s="177">
        <f>$E198*(1+'Growth rates'!U197)</f>
        <v>0</v>
      </c>
      <c r="U198" s="177">
        <f>$E198*(1+'Growth rates'!V197)</f>
        <v>0</v>
      </c>
      <c r="V198" s="177">
        <f>$E198*(1+'Growth rates'!W197)</f>
        <v>0</v>
      </c>
      <c r="W198" s="177">
        <f>$E198*(1+'Growth rates'!X197)</f>
        <v>0</v>
      </c>
      <c r="X198" s="177">
        <f>$E198*(1+'Growth rates'!Y197)</f>
        <v>0</v>
      </c>
      <c r="Y198" s="177">
        <f>$E198*(1+'Growth rates'!Z197)</f>
        <v>0</v>
      </c>
      <c r="Z198" s="177">
        <f>$E198*(1+'Growth rates'!AA197)</f>
        <v>0</v>
      </c>
      <c r="AA198" s="177">
        <f>$E198*(1+'Growth rates'!AB197)</f>
        <v>0</v>
      </c>
      <c r="AB198" s="177">
        <f>$E198*(1+'Growth rates'!AC197)</f>
        <v>0</v>
      </c>
      <c r="AC198" s="177">
        <f>$E198*(1+'Growth rates'!AD197)</f>
        <v>0</v>
      </c>
      <c r="AD198" s="177">
        <f>$E198*(1+'Growth rates'!AE197)</f>
        <v>0</v>
      </c>
      <c r="AE198" s="177">
        <f>$E198*(1+'Growth rates'!AF197)</f>
        <v>0</v>
      </c>
      <c r="AF198" s="177">
        <f>$E198*(1+'Growth rates'!AG197)</f>
        <v>0</v>
      </c>
      <c r="AG198" s="177">
        <f>$E198*(1+'Growth rates'!AH197)</f>
        <v>0</v>
      </c>
      <c r="AH198" s="177">
        <f>$E198*(1+'Growth rates'!AI197)</f>
        <v>0</v>
      </c>
      <c r="AI198" s="177">
        <f>$E198*(1+'Growth rates'!AJ197)</f>
        <v>0</v>
      </c>
      <c r="AJ198" s="177">
        <f>$E198*(1+'Growth rates'!AK197)</f>
        <v>0</v>
      </c>
    </row>
    <row r="199" spans="1:36" x14ac:dyDescent="0.25">
      <c r="A199" s="45" t="s">
        <v>1561</v>
      </c>
      <c r="B199" s="45" t="s">
        <v>599</v>
      </c>
      <c r="C199" s="45" t="s">
        <v>1167</v>
      </c>
      <c r="D199" s="361" t="s">
        <v>65</v>
      </c>
      <c r="E199" s="382">
        <f>'CARB heat data summary'!H109</f>
        <v>0</v>
      </c>
      <c r="F199" s="177">
        <f>$E199*(1+'Growth rates'!G198)</f>
        <v>0</v>
      </c>
      <c r="G199" s="177">
        <f>$E199*(1+'Growth rates'!H198)</f>
        <v>0</v>
      </c>
      <c r="H199" s="177">
        <f>$E199*(1+'Growth rates'!I198)</f>
        <v>0</v>
      </c>
      <c r="I199" s="177">
        <f>$E199*(1+'Growth rates'!J198)</f>
        <v>0</v>
      </c>
      <c r="J199" s="177">
        <f>$E199*(1+'Growth rates'!K198)</f>
        <v>0</v>
      </c>
      <c r="K199" s="177">
        <f>$E199*(1+'Growth rates'!L198)</f>
        <v>0</v>
      </c>
      <c r="L199" s="177">
        <f>$E199*(1+'Growth rates'!M198)</f>
        <v>0</v>
      </c>
      <c r="M199" s="177">
        <f>$E199*(1+'Growth rates'!N198)</f>
        <v>0</v>
      </c>
      <c r="N199" s="177">
        <f>$E199*(1+'Growth rates'!O198)</f>
        <v>0</v>
      </c>
      <c r="O199" s="177">
        <f>$E199*(1+'Growth rates'!P198)</f>
        <v>0</v>
      </c>
      <c r="P199" s="177">
        <f>$E199*(1+'Growth rates'!Q198)</f>
        <v>0</v>
      </c>
      <c r="Q199" s="177">
        <f>$E199*(1+'Growth rates'!R198)</f>
        <v>0</v>
      </c>
      <c r="R199" s="177">
        <f>$E199*(1+'Growth rates'!S198)</f>
        <v>0</v>
      </c>
      <c r="S199" s="177">
        <f>$E199*(1+'Growth rates'!T198)</f>
        <v>0</v>
      </c>
      <c r="T199" s="177">
        <f>$E199*(1+'Growth rates'!U198)</f>
        <v>0</v>
      </c>
      <c r="U199" s="177">
        <f>$E199*(1+'Growth rates'!V198)</f>
        <v>0</v>
      </c>
      <c r="V199" s="177">
        <f>$E199*(1+'Growth rates'!W198)</f>
        <v>0</v>
      </c>
      <c r="W199" s="177">
        <f>$E199*(1+'Growth rates'!X198)</f>
        <v>0</v>
      </c>
      <c r="X199" s="177">
        <f>$E199*(1+'Growth rates'!Y198)</f>
        <v>0</v>
      </c>
      <c r="Y199" s="177">
        <f>$E199*(1+'Growth rates'!Z198)</f>
        <v>0</v>
      </c>
      <c r="Z199" s="177">
        <f>$E199*(1+'Growth rates'!AA198)</f>
        <v>0</v>
      </c>
      <c r="AA199" s="177">
        <f>$E199*(1+'Growth rates'!AB198)</f>
        <v>0</v>
      </c>
      <c r="AB199" s="177">
        <f>$E199*(1+'Growth rates'!AC198)</f>
        <v>0</v>
      </c>
      <c r="AC199" s="177">
        <f>$E199*(1+'Growth rates'!AD198)</f>
        <v>0</v>
      </c>
      <c r="AD199" s="177">
        <f>$E199*(1+'Growth rates'!AE198)</f>
        <v>0</v>
      </c>
      <c r="AE199" s="177">
        <f>$E199*(1+'Growth rates'!AF198)</f>
        <v>0</v>
      </c>
      <c r="AF199" s="177">
        <f>$E199*(1+'Growth rates'!AG198)</f>
        <v>0</v>
      </c>
      <c r="AG199" s="177">
        <f>$E199*(1+'Growth rates'!AH198)</f>
        <v>0</v>
      </c>
      <c r="AH199" s="177">
        <f>$E199*(1+'Growth rates'!AI198)</f>
        <v>0</v>
      </c>
      <c r="AI199" s="177">
        <f>$E199*(1+'Growth rates'!AJ198)</f>
        <v>0</v>
      </c>
      <c r="AJ199" s="177">
        <f>$E199*(1+'Growth rates'!AK198)</f>
        <v>0</v>
      </c>
    </row>
    <row r="200" spans="1:36" x14ac:dyDescent="0.25">
      <c r="A200" s="45" t="s">
        <v>1561</v>
      </c>
      <c r="B200" s="45" t="s">
        <v>599</v>
      </c>
      <c r="C200" s="45" t="s">
        <v>1167</v>
      </c>
      <c r="D200" s="46" t="s">
        <v>66</v>
      </c>
      <c r="E200" s="382">
        <f>'CARB heat data summary'!H110</f>
        <v>0</v>
      </c>
      <c r="F200" s="177">
        <f>$E200*(1+'Growth rates'!G199)</f>
        <v>0</v>
      </c>
      <c r="G200" s="177">
        <f>$E200*(1+'Growth rates'!H199)</f>
        <v>0</v>
      </c>
      <c r="H200" s="177">
        <f>$E200*(1+'Growth rates'!I199)</f>
        <v>0</v>
      </c>
      <c r="I200" s="177">
        <f>$E200*(1+'Growth rates'!J199)</f>
        <v>0</v>
      </c>
      <c r="J200" s="177">
        <f>$E200*(1+'Growth rates'!K199)</f>
        <v>0</v>
      </c>
      <c r="K200" s="177">
        <f>$E200*(1+'Growth rates'!L199)</f>
        <v>0</v>
      </c>
      <c r="L200" s="177">
        <f>$E200*(1+'Growth rates'!M199)</f>
        <v>0</v>
      </c>
      <c r="M200" s="177">
        <f>$E200*(1+'Growth rates'!N199)</f>
        <v>0</v>
      </c>
      <c r="N200" s="177">
        <f>$E200*(1+'Growth rates'!O199)</f>
        <v>0</v>
      </c>
      <c r="O200" s="177">
        <f>$E200*(1+'Growth rates'!P199)</f>
        <v>0</v>
      </c>
      <c r="P200" s="177">
        <f>$E200*(1+'Growth rates'!Q199)</f>
        <v>0</v>
      </c>
      <c r="Q200" s="177">
        <f>$E200*(1+'Growth rates'!R199)</f>
        <v>0</v>
      </c>
      <c r="R200" s="177">
        <f>$E200*(1+'Growth rates'!S199)</f>
        <v>0</v>
      </c>
      <c r="S200" s="177">
        <f>$E200*(1+'Growth rates'!T199)</f>
        <v>0</v>
      </c>
      <c r="T200" s="177">
        <f>$E200*(1+'Growth rates'!U199)</f>
        <v>0</v>
      </c>
      <c r="U200" s="177">
        <f>$E200*(1+'Growth rates'!V199)</f>
        <v>0</v>
      </c>
      <c r="V200" s="177">
        <f>$E200*(1+'Growth rates'!W199)</f>
        <v>0</v>
      </c>
      <c r="W200" s="177">
        <f>$E200*(1+'Growth rates'!X199)</f>
        <v>0</v>
      </c>
      <c r="X200" s="177">
        <f>$E200*(1+'Growth rates'!Y199)</f>
        <v>0</v>
      </c>
      <c r="Y200" s="177">
        <f>$E200*(1+'Growth rates'!Z199)</f>
        <v>0</v>
      </c>
      <c r="Z200" s="177">
        <f>$E200*(1+'Growth rates'!AA199)</f>
        <v>0</v>
      </c>
      <c r="AA200" s="177">
        <f>$E200*(1+'Growth rates'!AB199)</f>
        <v>0</v>
      </c>
      <c r="AB200" s="177">
        <f>$E200*(1+'Growth rates'!AC199)</f>
        <v>0</v>
      </c>
      <c r="AC200" s="177">
        <f>$E200*(1+'Growth rates'!AD199)</f>
        <v>0</v>
      </c>
      <c r="AD200" s="177">
        <f>$E200*(1+'Growth rates'!AE199)</f>
        <v>0</v>
      </c>
      <c r="AE200" s="177">
        <f>$E200*(1+'Growth rates'!AF199)</f>
        <v>0</v>
      </c>
      <c r="AF200" s="177">
        <f>$E200*(1+'Growth rates'!AG199)</f>
        <v>0</v>
      </c>
      <c r="AG200" s="177">
        <f>$E200*(1+'Growth rates'!AH199)</f>
        <v>0</v>
      </c>
      <c r="AH200" s="177">
        <f>$E200*(1+'Growth rates'!AI199)</f>
        <v>0</v>
      </c>
      <c r="AI200" s="177">
        <f>$E200*(1+'Growth rates'!AJ199)</f>
        <v>0</v>
      </c>
      <c r="AJ200" s="177">
        <f>$E200*(1+'Growth rates'!AK199)</f>
        <v>0</v>
      </c>
    </row>
    <row r="201" spans="1:36" x14ac:dyDescent="0.25">
      <c r="A201" s="45" t="s">
        <v>1561</v>
      </c>
      <c r="B201" s="45" t="s">
        <v>599</v>
      </c>
      <c r="C201" s="45" t="s">
        <v>1167</v>
      </c>
      <c r="D201" s="46" t="s">
        <v>67</v>
      </c>
      <c r="E201" s="382">
        <f>'CARB heat data summary'!H111</f>
        <v>0</v>
      </c>
      <c r="F201" s="177">
        <f>$E201*(1+'Growth rates'!G200)</f>
        <v>0</v>
      </c>
      <c r="G201" s="177">
        <f>$E201*(1+'Growth rates'!H200)</f>
        <v>0</v>
      </c>
      <c r="H201" s="177">
        <f>$E201*(1+'Growth rates'!I200)</f>
        <v>0</v>
      </c>
      <c r="I201" s="177">
        <f>$E201*(1+'Growth rates'!J200)</f>
        <v>0</v>
      </c>
      <c r="J201" s="177">
        <f>$E201*(1+'Growth rates'!K200)</f>
        <v>0</v>
      </c>
      <c r="K201" s="177">
        <f>$E201*(1+'Growth rates'!L200)</f>
        <v>0</v>
      </c>
      <c r="L201" s="177">
        <f>$E201*(1+'Growth rates'!M200)</f>
        <v>0</v>
      </c>
      <c r="M201" s="177">
        <f>$E201*(1+'Growth rates'!N200)</f>
        <v>0</v>
      </c>
      <c r="N201" s="177">
        <f>$E201*(1+'Growth rates'!O200)</f>
        <v>0</v>
      </c>
      <c r="O201" s="177">
        <f>$E201*(1+'Growth rates'!P200)</f>
        <v>0</v>
      </c>
      <c r="P201" s="177">
        <f>$E201*(1+'Growth rates'!Q200)</f>
        <v>0</v>
      </c>
      <c r="Q201" s="177">
        <f>$E201*(1+'Growth rates'!R200)</f>
        <v>0</v>
      </c>
      <c r="R201" s="177">
        <f>$E201*(1+'Growth rates'!S200)</f>
        <v>0</v>
      </c>
      <c r="S201" s="177">
        <f>$E201*(1+'Growth rates'!T200)</f>
        <v>0</v>
      </c>
      <c r="T201" s="177">
        <f>$E201*(1+'Growth rates'!U200)</f>
        <v>0</v>
      </c>
      <c r="U201" s="177">
        <f>$E201*(1+'Growth rates'!V200)</f>
        <v>0</v>
      </c>
      <c r="V201" s="177">
        <f>$E201*(1+'Growth rates'!W200)</f>
        <v>0</v>
      </c>
      <c r="W201" s="177">
        <f>$E201*(1+'Growth rates'!X200)</f>
        <v>0</v>
      </c>
      <c r="X201" s="177">
        <f>$E201*(1+'Growth rates'!Y200)</f>
        <v>0</v>
      </c>
      <c r="Y201" s="177">
        <f>$E201*(1+'Growth rates'!Z200)</f>
        <v>0</v>
      </c>
      <c r="Z201" s="177">
        <f>$E201*(1+'Growth rates'!AA200)</f>
        <v>0</v>
      </c>
      <c r="AA201" s="177">
        <f>$E201*(1+'Growth rates'!AB200)</f>
        <v>0</v>
      </c>
      <c r="AB201" s="177">
        <f>$E201*(1+'Growth rates'!AC200)</f>
        <v>0</v>
      </c>
      <c r="AC201" s="177">
        <f>$E201*(1+'Growth rates'!AD200)</f>
        <v>0</v>
      </c>
      <c r="AD201" s="177">
        <f>$E201*(1+'Growth rates'!AE200)</f>
        <v>0</v>
      </c>
      <c r="AE201" s="177">
        <f>$E201*(1+'Growth rates'!AF200)</f>
        <v>0</v>
      </c>
      <c r="AF201" s="177">
        <f>$E201*(1+'Growth rates'!AG200)</f>
        <v>0</v>
      </c>
      <c r="AG201" s="177">
        <f>$E201*(1+'Growth rates'!AH200)</f>
        <v>0</v>
      </c>
      <c r="AH201" s="177">
        <f>$E201*(1+'Growth rates'!AI200)</f>
        <v>0</v>
      </c>
      <c r="AI201" s="177">
        <f>$E201*(1+'Growth rates'!AJ200)</f>
        <v>0</v>
      </c>
      <c r="AJ201" s="177">
        <f>$E201*(1+'Growth rates'!AK200)</f>
        <v>0</v>
      </c>
    </row>
    <row r="202" spans="1:36" x14ac:dyDescent="0.25">
      <c r="A202" s="45" t="s">
        <v>1561</v>
      </c>
      <c r="B202" s="45" t="s">
        <v>599</v>
      </c>
      <c r="C202" s="45" t="s">
        <v>1167</v>
      </c>
      <c r="D202" s="214" t="s">
        <v>68</v>
      </c>
      <c r="E202" s="382">
        <f>'CARB heat data summary'!H112</f>
        <v>0</v>
      </c>
      <c r="F202" s="177">
        <f>$E202*(1+'Growth rates'!G201)</f>
        <v>0</v>
      </c>
      <c r="G202" s="177">
        <f>$E202*(1+'Growth rates'!H201)</f>
        <v>0</v>
      </c>
      <c r="H202" s="177">
        <f>$E202*(1+'Growth rates'!I201)</f>
        <v>0</v>
      </c>
      <c r="I202" s="177">
        <f>$E202*(1+'Growth rates'!J201)</f>
        <v>0</v>
      </c>
      <c r="J202" s="177">
        <f>$E202*(1+'Growth rates'!K201)</f>
        <v>0</v>
      </c>
      <c r="K202" s="177">
        <f>$E202*(1+'Growth rates'!L201)</f>
        <v>0</v>
      </c>
      <c r="L202" s="177">
        <f>$E202*(1+'Growth rates'!M201)</f>
        <v>0</v>
      </c>
      <c r="M202" s="177">
        <f>$E202*(1+'Growth rates'!N201)</f>
        <v>0</v>
      </c>
      <c r="N202" s="177">
        <f>$E202*(1+'Growth rates'!O201)</f>
        <v>0</v>
      </c>
      <c r="O202" s="177">
        <f>$E202*(1+'Growth rates'!P201)</f>
        <v>0</v>
      </c>
      <c r="P202" s="177">
        <f>$E202*(1+'Growth rates'!Q201)</f>
        <v>0</v>
      </c>
      <c r="Q202" s="177">
        <f>$E202*(1+'Growth rates'!R201)</f>
        <v>0</v>
      </c>
      <c r="R202" s="177">
        <f>$E202*(1+'Growth rates'!S201)</f>
        <v>0</v>
      </c>
      <c r="S202" s="177">
        <f>$E202*(1+'Growth rates'!T201)</f>
        <v>0</v>
      </c>
      <c r="T202" s="177">
        <f>$E202*(1+'Growth rates'!U201)</f>
        <v>0</v>
      </c>
      <c r="U202" s="177">
        <f>$E202*(1+'Growth rates'!V201)</f>
        <v>0</v>
      </c>
      <c r="V202" s="177">
        <f>$E202*(1+'Growth rates'!W201)</f>
        <v>0</v>
      </c>
      <c r="W202" s="177">
        <f>$E202*(1+'Growth rates'!X201)</f>
        <v>0</v>
      </c>
      <c r="X202" s="177">
        <f>$E202*(1+'Growth rates'!Y201)</f>
        <v>0</v>
      </c>
      <c r="Y202" s="177">
        <f>$E202*(1+'Growth rates'!Z201)</f>
        <v>0</v>
      </c>
      <c r="Z202" s="177">
        <f>$E202*(1+'Growth rates'!AA201)</f>
        <v>0</v>
      </c>
      <c r="AA202" s="177">
        <f>$E202*(1+'Growth rates'!AB201)</f>
        <v>0</v>
      </c>
      <c r="AB202" s="177">
        <f>$E202*(1+'Growth rates'!AC201)</f>
        <v>0</v>
      </c>
      <c r="AC202" s="177">
        <f>$E202*(1+'Growth rates'!AD201)</f>
        <v>0</v>
      </c>
      <c r="AD202" s="177">
        <f>$E202*(1+'Growth rates'!AE201)</f>
        <v>0</v>
      </c>
      <c r="AE202" s="177">
        <f>$E202*(1+'Growth rates'!AF201)</f>
        <v>0</v>
      </c>
      <c r="AF202" s="177">
        <f>$E202*(1+'Growth rates'!AG201)</f>
        <v>0</v>
      </c>
      <c r="AG202" s="177">
        <f>$E202*(1+'Growth rates'!AH201)</f>
        <v>0</v>
      </c>
      <c r="AH202" s="177">
        <f>$E202*(1+'Growth rates'!AI201)</f>
        <v>0</v>
      </c>
      <c r="AI202" s="177">
        <f>$E202*(1+'Growth rates'!AJ201)</f>
        <v>0</v>
      </c>
      <c r="AJ202" s="177">
        <f>$E202*(1+'Growth rates'!AK201)</f>
        <v>0</v>
      </c>
    </row>
    <row r="203" spans="1:36" x14ac:dyDescent="0.25">
      <c r="A203" s="45" t="s">
        <v>1561</v>
      </c>
      <c r="B203" s="45" t="s">
        <v>599</v>
      </c>
      <c r="C203" s="45" t="s">
        <v>1167</v>
      </c>
      <c r="D203" s="46" t="s">
        <v>69</v>
      </c>
      <c r="E203" s="382">
        <f>'CARB heat data summary'!H113</f>
        <v>0</v>
      </c>
      <c r="F203" s="177">
        <f>$E203*(1+'Growth rates'!G202)</f>
        <v>0</v>
      </c>
      <c r="G203" s="177">
        <f>$E203*(1+'Growth rates'!H202)</f>
        <v>0</v>
      </c>
      <c r="H203" s="177">
        <f>$E203*(1+'Growth rates'!I202)</f>
        <v>0</v>
      </c>
      <c r="I203" s="177">
        <f>$E203*(1+'Growth rates'!J202)</f>
        <v>0</v>
      </c>
      <c r="J203" s="177">
        <f>$E203*(1+'Growth rates'!K202)</f>
        <v>0</v>
      </c>
      <c r="K203" s="177">
        <f>$E203*(1+'Growth rates'!L202)</f>
        <v>0</v>
      </c>
      <c r="L203" s="177">
        <f>$E203*(1+'Growth rates'!M202)</f>
        <v>0</v>
      </c>
      <c r="M203" s="177">
        <f>$E203*(1+'Growth rates'!N202)</f>
        <v>0</v>
      </c>
      <c r="N203" s="177">
        <f>$E203*(1+'Growth rates'!O202)</f>
        <v>0</v>
      </c>
      <c r="O203" s="177">
        <f>$E203*(1+'Growth rates'!P202)</f>
        <v>0</v>
      </c>
      <c r="P203" s="177">
        <f>$E203*(1+'Growth rates'!Q202)</f>
        <v>0</v>
      </c>
      <c r="Q203" s="177">
        <f>$E203*(1+'Growth rates'!R202)</f>
        <v>0</v>
      </c>
      <c r="R203" s="177">
        <f>$E203*(1+'Growth rates'!S202)</f>
        <v>0</v>
      </c>
      <c r="S203" s="177">
        <f>$E203*(1+'Growth rates'!T202)</f>
        <v>0</v>
      </c>
      <c r="T203" s="177">
        <f>$E203*(1+'Growth rates'!U202)</f>
        <v>0</v>
      </c>
      <c r="U203" s="177">
        <f>$E203*(1+'Growth rates'!V202)</f>
        <v>0</v>
      </c>
      <c r="V203" s="177">
        <f>$E203*(1+'Growth rates'!W202)</f>
        <v>0</v>
      </c>
      <c r="W203" s="177">
        <f>$E203*(1+'Growth rates'!X202)</f>
        <v>0</v>
      </c>
      <c r="X203" s="177">
        <f>$E203*(1+'Growth rates'!Y202)</f>
        <v>0</v>
      </c>
      <c r="Y203" s="177">
        <f>$E203*(1+'Growth rates'!Z202)</f>
        <v>0</v>
      </c>
      <c r="Z203" s="177">
        <f>$E203*(1+'Growth rates'!AA202)</f>
        <v>0</v>
      </c>
      <c r="AA203" s="177">
        <f>$E203*(1+'Growth rates'!AB202)</f>
        <v>0</v>
      </c>
      <c r="AB203" s="177">
        <f>$E203*(1+'Growth rates'!AC202)</f>
        <v>0</v>
      </c>
      <c r="AC203" s="177">
        <f>$E203*(1+'Growth rates'!AD202)</f>
        <v>0</v>
      </c>
      <c r="AD203" s="177">
        <f>$E203*(1+'Growth rates'!AE202)</f>
        <v>0</v>
      </c>
      <c r="AE203" s="177">
        <f>$E203*(1+'Growth rates'!AF202)</f>
        <v>0</v>
      </c>
      <c r="AF203" s="177">
        <f>$E203*(1+'Growth rates'!AG202)</f>
        <v>0</v>
      </c>
      <c r="AG203" s="177">
        <f>$E203*(1+'Growth rates'!AH202)</f>
        <v>0</v>
      </c>
      <c r="AH203" s="177">
        <f>$E203*(1+'Growth rates'!AI202)</f>
        <v>0</v>
      </c>
      <c r="AI203" s="177">
        <f>$E203*(1+'Growth rates'!AJ202)</f>
        <v>0</v>
      </c>
      <c r="AJ203" s="177">
        <f>$E203*(1+'Growth rates'!AK202)</f>
        <v>0</v>
      </c>
    </row>
    <row r="204" spans="1:36" x14ac:dyDescent="0.25">
      <c r="A204" s="45" t="s">
        <v>1561</v>
      </c>
      <c r="B204" s="45" t="s">
        <v>599</v>
      </c>
      <c r="C204" s="45" t="s">
        <v>1167</v>
      </c>
      <c r="D204" s="46" t="s">
        <v>70</v>
      </c>
      <c r="E204" s="382">
        <f>'CARB heat data summary'!H114</f>
        <v>0</v>
      </c>
      <c r="F204" s="177">
        <f>$E204*(1+'Growth rates'!G203)</f>
        <v>0</v>
      </c>
      <c r="G204" s="177">
        <f>$E204*(1+'Growth rates'!H203)</f>
        <v>0</v>
      </c>
      <c r="H204" s="177">
        <f>$E204*(1+'Growth rates'!I203)</f>
        <v>0</v>
      </c>
      <c r="I204" s="177">
        <f>$E204*(1+'Growth rates'!J203)</f>
        <v>0</v>
      </c>
      <c r="J204" s="177">
        <f>$E204*(1+'Growth rates'!K203)</f>
        <v>0</v>
      </c>
      <c r="K204" s="177">
        <f>$E204*(1+'Growth rates'!L203)</f>
        <v>0</v>
      </c>
      <c r="L204" s="177">
        <f>$E204*(1+'Growth rates'!M203)</f>
        <v>0</v>
      </c>
      <c r="M204" s="177">
        <f>$E204*(1+'Growth rates'!N203)</f>
        <v>0</v>
      </c>
      <c r="N204" s="177">
        <f>$E204*(1+'Growth rates'!O203)</f>
        <v>0</v>
      </c>
      <c r="O204" s="177">
        <f>$E204*(1+'Growth rates'!P203)</f>
        <v>0</v>
      </c>
      <c r="P204" s="177">
        <f>$E204*(1+'Growth rates'!Q203)</f>
        <v>0</v>
      </c>
      <c r="Q204" s="177">
        <f>$E204*(1+'Growth rates'!R203)</f>
        <v>0</v>
      </c>
      <c r="R204" s="177">
        <f>$E204*(1+'Growth rates'!S203)</f>
        <v>0</v>
      </c>
      <c r="S204" s="177">
        <f>$E204*(1+'Growth rates'!T203)</f>
        <v>0</v>
      </c>
      <c r="T204" s="177">
        <f>$E204*(1+'Growth rates'!U203)</f>
        <v>0</v>
      </c>
      <c r="U204" s="177">
        <f>$E204*(1+'Growth rates'!V203)</f>
        <v>0</v>
      </c>
      <c r="V204" s="177">
        <f>$E204*(1+'Growth rates'!W203)</f>
        <v>0</v>
      </c>
      <c r="W204" s="177">
        <f>$E204*(1+'Growth rates'!X203)</f>
        <v>0</v>
      </c>
      <c r="X204" s="177">
        <f>$E204*(1+'Growth rates'!Y203)</f>
        <v>0</v>
      </c>
      <c r="Y204" s="177">
        <f>$E204*(1+'Growth rates'!Z203)</f>
        <v>0</v>
      </c>
      <c r="Z204" s="177">
        <f>$E204*(1+'Growth rates'!AA203)</f>
        <v>0</v>
      </c>
      <c r="AA204" s="177">
        <f>$E204*(1+'Growth rates'!AB203)</f>
        <v>0</v>
      </c>
      <c r="AB204" s="177">
        <f>$E204*(1+'Growth rates'!AC203)</f>
        <v>0</v>
      </c>
      <c r="AC204" s="177">
        <f>$E204*(1+'Growth rates'!AD203)</f>
        <v>0</v>
      </c>
      <c r="AD204" s="177">
        <f>$E204*(1+'Growth rates'!AE203)</f>
        <v>0</v>
      </c>
      <c r="AE204" s="177">
        <f>$E204*(1+'Growth rates'!AF203)</f>
        <v>0</v>
      </c>
      <c r="AF204" s="177">
        <f>$E204*(1+'Growth rates'!AG203)</f>
        <v>0</v>
      </c>
      <c r="AG204" s="177">
        <f>$E204*(1+'Growth rates'!AH203)</f>
        <v>0</v>
      </c>
      <c r="AH204" s="177">
        <f>$E204*(1+'Growth rates'!AI203)</f>
        <v>0</v>
      </c>
      <c r="AI204" s="177">
        <f>$E204*(1+'Growth rates'!AJ203)</f>
        <v>0</v>
      </c>
      <c r="AJ204" s="177">
        <f>$E204*(1+'Growth rates'!AK203)</f>
        <v>0</v>
      </c>
    </row>
    <row r="205" spans="1:36" x14ac:dyDescent="0.25">
      <c r="A205" s="45" t="s">
        <v>1561</v>
      </c>
      <c r="B205" s="45" t="s">
        <v>599</v>
      </c>
      <c r="C205" s="45" t="s">
        <v>1167</v>
      </c>
      <c r="D205" s="46" t="s">
        <v>71</v>
      </c>
      <c r="E205" s="382">
        <f>'CARB heat data summary'!H115</f>
        <v>0</v>
      </c>
      <c r="F205" s="177">
        <f>$E205*(1+'Growth rates'!G204)</f>
        <v>0</v>
      </c>
      <c r="G205" s="177">
        <f>$E205*(1+'Growth rates'!H204)</f>
        <v>0</v>
      </c>
      <c r="H205" s="177">
        <f>$E205*(1+'Growth rates'!I204)</f>
        <v>0</v>
      </c>
      <c r="I205" s="177">
        <f>$E205*(1+'Growth rates'!J204)</f>
        <v>0</v>
      </c>
      <c r="J205" s="177">
        <f>$E205*(1+'Growth rates'!K204)</f>
        <v>0</v>
      </c>
      <c r="K205" s="177">
        <f>$E205*(1+'Growth rates'!L204)</f>
        <v>0</v>
      </c>
      <c r="L205" s="177">
        <f>$E205*(1+'Growth rates'!M204)</f>
        <v>0</v>
      </c>
      <c r="M205" s="177">
        <f>$E205*(1+'Growth rates'!N204)</f>
        <v>0</v>
      </c>
      <c r="N205" s="177">
        <f>$E205*(1+'Growth rates'!O204)</f>
        <v>0</v>
      </c>
      <c r="O205" s="177">
        <f>$E205*(1+'Growth rates'!P204)</f>
        <v>0</v>
      </c>
      <c r="P205" s="177">
        <f>$E205*(1+'Growth rates'!Q204)</f>
        <v>0</v>
      </c>
      <c r="Q205" s="177">
        <f>$E205*(1+'Growth rates'!R204)</f>
        <v>0</v>
      </c>
      <c r="R205" s="177">
        <f>$E205*(1+'Growth rates'!S204)</f>
        <v>0</v>
      </c>
      <c r="S205" s="177">
        <f>$E205*(1+'Growth rates'!T204)</f>
        <v>0</v>
      </c>
      <c r="T205" s="177">
        <f>$E205*(1+'Growth rates'!U204)</f>
        <v>0</v>
      </c>
      <c r="U205" s="177">
        <f>$E205*(1+'Growth rates'!V204)</f>
        <v>0</v>
      </c>
      <c r="V205" s="177">
        <f>$E205*(1+'Growth rates'!W204)</f>
        <v>0</v>
      </c>
      <c r="W205" s="177">
        <f>$E205*(1+'Growth rates'!X204)</f>
        <v>0</v>
      </c>
      <c r="X205" s="177">
        <f>$E205*(1+'Growth rates'!Y204)</f>
        <v>0</v>
      </c>
      <c r="Y205" s="177">
        <f>$E205*(1+'Growth rates'!Z204)</f>
        <v>0</v>
      </c>
      <c r="Z205" s="177">
        <f>$E205*(1+'Growth rates'!AA204)</f>
        <v>0</v>
      </c>
      <c r="AA205" s="177">
        <f>$E205*(1+'Growth rates'!AB204)</f>
        <v>0</v>
      </c>
      <c r="AB205" s="177">
        <f>$E205*(1+'Growth rates'!AC204)</f>
        <v>0</v>
      </c>
      <c r="AC205" s="177">
        <f>$E205*(1+'Growth rates'!AD204)</f>
        <v>0</v>
      </c>
      <c r="AD205" s="177">
        <f>$E205*(1+'Growth rates'!AE204)</f>
        <v>0</v>
      </c>
      <c r="AE205" s="177">
        <f>$E205*(1+'Growth rates'!AF204)</f>
        <v>0</v>
      </c>
      <c r="AF205" s="177">
        <f>$E205*(1+'Growth rates'!AG204)</f>
        <v>0</v>
      </c>
      <c r="AG205" s="177">
        <f>$E205*(1+'Growth rates'!AH204)</f>
        <v>0</v>
      </c>
      <c r="AH205" s="177">
        <f>$E205*(1+'Growth rates'!AI204)</f>
        <v>0</v>
      </c>
      <c r="AI205" s="177">
        <f>$E205*(1+'Growth rates'!AJ204)</f>
        <v>0</v>
      </c>
      <c r="AJ205" s="177">
        <f>$E205*(1+'Growth rates'!AK204)</f>
        <v>0</v>
      </c>
    </row>
    <row r="206" spans="1:36" x14ac:dyDescent="0.25">
      <c r="A206" s="45" t="s">
        <v>1561</v>
      </c>
      <c r="B206" s="45" t="s">
        <v>599</v>
      </c>
      <c r="C206" s="45" t="s">
        <v>1167</v>
      </c>
      <c r="D206" s="214" t="s">
        <v>72</v>
      </c>
      <c r="E206" s="382">
        <f>'CARB heat data summary'!H116</f>
        <v>0</v>
      </c>
      <c r="F206" s="177">
        <f>$E206*(1+'Growth rates'!G205)</f>
        <v>0</v>
      </c>
      <c r="G206" s="177">
        <f>$E206*(1+'Growth rates'!H205)</f>
        <v>0</v>
      </c>
      <c r="H206" s="177">
        <f>$E206*(1+'Growth rates'!I205)</f>
        <v>0</v>
      </c>
      <c r="I206" s="177">
        <f>$E206*(1+'Growth rates'!J205)</f>
        <v>0</v>
      </c>
      <c r="J206" s="177">
        <f>$E206*(1+'Growth rates'!K205)</f>
        <v>0</v>
      </c>
      <c r="K206" s="177">
        <f>$E206*(1+'Growth rates'!L205)</f>
        <v>0</v>
      </c>
      <c r="L206" s="177">
        <f>$E206*(1+'Growth rates'!M205)</f>
        <v>0</v>
      </c>
      <c r="M206" s="177">
        <f>$E206*(1+'Growth rates'!N205)</f>
        <v>0</v>
      </c>
      <c r="N206" s="177">
        <f>$E206*(1+'Growth rates'!O205)</f>
        <v>0</v>
      </c>
      <c r="O206" s="177">
        <f>$E206*(1+'Growth rates'!P205)</f>
        <v>0</v>
      </c>
      <c r="P206" s="177">
        <f>$E206*(1+'Growth rates'!Q205)</f>
        <v>0</v>
      </c>
      <c r="Q206" s="177">
        <f>$E206*(1+'Growth rates'!R205)</f>
        <v>0</v>
      </c>
      <c r="R206" s="177">
        <f>$E206*(1+'Growth rates'!S205)</f>
        <v>0</v>
      </c>
      <c r="S206" s="177">
        <f>$E206*(1+'Growth rates'!T205)</f>
        <v>0</v>
      </c>
      <c r="T206" s="177">
        <f>$E206*(1+'Growth rates'!U205)</f>
        <v>0</v>
      </c>
      <c r="U206" s="177">
        <f>$E206*(1+'Growth rates'!V205)</f>
        <v>0</v>
      </c>
      <c r="V206" s="177">
        <f>$E206*(1+'Growth rates'!W205)</f>
        <v>0</v>
      </c>
      <c r="W206" s="177">
        <f>$E206*(1+'Growth rates'!X205)</f>
        <v>0</v>
      </c>
      <c r="X206" s="177">
        <f>$E206*(1+'Growth rates'!Y205)</f>
        <v>0</v>
      </c>
      <c r="Y206" s="177">
        <f>$E206*(1+'Growth rates'!Z205)</f>
        <v>0</v>
      </c>
      <c r="Z206" s="177">
        <f>$E206*(1+'Growth rates'!AA205)</f>
        <v>0</v>
      </c>
      <c r="AA206" s="177">
        <f>$E206*(1+'Growth rates'!AB205)</f>
        <v>0</v>
      </c>
      <c r="AB206" s="177">
        <f>$E206*(1+'Growth rates'!AC205)</f>
        <v>0</v>
      </c>
      <c r="AC206" s="177">
        <f>$E206*(1+'Growth rates'!AD205)</f>
        <v>0</v>
      </c>
      <c r="AD206" s="177">
        <f>$E206*(1+'Growth rates'!AE205)</f>
        <v>0</v>
      </c>
      <c r="AE206" s="177">
        <f>$E206*(1+'Growth rates'!AF205)</f>
        <v>0</v>
      </c>
      <c r="AF206" s="177">
        <f>$E206*(1+'Growth rates'!AG205)</f>
        <v>0</v>
      </c>
      <c r="AG206" s="177">
        <f>$E206*(1+'Growth rates'!AH205)</f>
        <v>0</v>
      </c>
      <c r="AH206" s="177">
        <f>$E206*(1+'Growth rates'!AI205)</f>
        <v>0</v>
      </c>
      <c r="AI206" s="177">
        <f>$E206*(1+'Growth rates'!AJ205)</f>
        <v>0</v>
      </c>
      <c r="AJ206" s="177">
        <f>$E206*(1+'Growth rates'!AK205)</f>
        <v>0</v>
      </c>
    </row>
    <row r="207" spans="1:36" x14ac:dyDescent="0.25">
      <c r="A207" s="45" t="s">
        <v>1561</v>
      </c>
      <c r="B207" s="45" t="s">
        <v>599</v>
      </c>
      <c r="C207" s="45" t="s">
        <v>1167</v>
      </c>
      <c r="D207" s="46" t="s">
        <v>73</v>
      </c>
      <c r="E207" s="382">
        <f>'CARB heat data summary'!H117</f>
        <v>68250000000</v>
      </c>
      <c r="F207" s="177">
        <f>$E207*(1+'Growth rates'!G206)</f>
        <v>57943961841.881401</v>
      </c>
      <c r="G207" s="177">
        <f>$E207*(1+'Growth rates'!H206)</f>
        <v>54410849168.672607</v>
      </c>
      <c r="H207" s="177">
        <f>$E207*(1+'Growth rates'!I206)</f>
        <v>56284686015.251686</v>
      </c>
      <c r="I207" s="177">
        <f>$E207*(1+'Growth rates'!J206)</f>
        <v>58469602506.821907</v>
      </c>
      <c r="J207" s="177">
        <f>$E207*(1+'Growth rates'!K206)</f>
        <v>59521558767.856499</v>
      </c>
      <c r="K207" s="177">
        <f>$E207*(1+'Growth rates'!L206)</f>
        <v>61017990673.45536</v>
      </c>
      <c r="L207" s="177">
        <f>$E207*(1+'Growth rates'!M206)</f>
        <v>61928423180.070549</v>
      </c>
      <c r="M207" s="177">
        <f>$E207*(1+'Growth rates'!N206)</f>
        <v>62492678754.974266</v>
      </c>
      <c r="N207" s="177">
        <f>$E207*(1+'Growth rates'!O206)</f>
        <v>62966246856.390953</v>
      </c>
      <c r="O207" s="177">
        <f>$E207*(1+'Growth rates'!P206)</f>
        <v>63524689224.88987</v>
      </c>
      <c r="P207" s="177">
        <f>$E207*(1+'Growth rates'!Q206)</f>
        <v>64370830161.603722</v>
      </c>
      <c r="Q207" s="177">
        <f>$E207*(1+'Growth rates'!R206)</f>
        <v>65128196341.448952</v>
      </c>
      <c r="R207" s="177">
        <f>$E207*(1+'Growth rates'!S206)</f>
        <v>65777600727.64801</v>
      </c>
      <c r="S207" s="177">
        <f>$E207*(1+'Growth rates'!T206)</f>
        <v>66748407992.701263</v>
      </c>
      <c r="T207" s="177">
        <f>$E207*(1+'Growth rates'!U206)</f>
        <v>67494545382.708</v>
      </c>
      <c r="U207" s="177">
        <f>$E207*(1+'Growth rates'!V206)</f>
        <v>67894049878.849892</v>
      </c>
      <c r="V207" s="177">
        <f>$E207*(1+'Growth rates'!W206)</f>
        <v>68143538734.93882</v>
      </c>
      <c r="W207" s="177">
        <f>$E207*(1+'Growth rates'!X206)</f>
        <v>68683904152.478767</v>
      </c>
      <c r="X207" s="177">
        <f>$E207*(1+'Growth rates'!Y206)</f>
        <v>69282546724.848129</v>
      </c>
      <c r="Y207" s="177">
        <f>$E207*(1+'Growth rates'!Z206)</f>
        <v>69957570233.531555</v>
      </c>
      <c r="Z207" s="177">
        <f>$E207*(1+'Growth rates'!AA206)</f>
        <v>70424451062.106628</v>
      </c>
      <c r="AA207" s="177">
        <f>$E207*(1+'Growth rates'!AB206)</f>
        <v>71187437394.196793</v>
      </c>
      <c r="AB207" s="177">
        <f>$E207*(1+'Growth rates'!AC206)</f>
        <v>72319432507.661774</v>
      </c>
      <c r="AC207" s="177">
        <f>$E207*(1+'Growth rates'!AD206)</f>
        <v>73836434783.151993</v>
      </c>
      <c r="AD207" s="177">
        <f>$E207*(1+'Growth rates'!AE206)</f>
        <v>75077114370.533905</v>
      </c>
      <c r="AE207" s="177">
        <f>$E207*(1+'Growth rates'!AF206)</f>
        <v>75887216570.0215</v>
      </c>
      <c r="AF207" s="177">
        <f>$E207*(1+'Growth rates'!AG206)</f>
        <v>77308699189.469818</v>
      </c>
      <c r="AG207" s="177">
        <f>$E207*(1+'Growth rates'!AH206)</f>
        <v>78524423210.921921</v>
      </c>
      <c r="AH207" s="177">
        <f>$E207*(1+'Growth rates'!AI206)</f>
        <v>79740147232.374023</v>
      </c>
      <c r="AI207" s="177">
        <f>$E207*(1+'Growth rates'!AJ206)</f>
        <v>80955871253.826126</v>
      </c>
      <c r="AJ207" s="177">
        <f>$E207*(1+'Growth rates'!AK206)</f>
        <v>82171595275.278229</v>
      </c>
    </row>
    <row r="208" spans="1:36" x14ac:dyDescent="0.25">
      <c r="A208" s="45" t="s">
        <v>1561</v>
      </c>
      <c r="B208" s="45" t="s">
        <v>599</v>
      </c>
      <c r="C208" s="45" t="s">
        <v>1167</v>
      </c>
      <c r="D208" s="46" t="s">
        <v>74</v>
      </c>
      <c r="E208" s="382">
        <f>'CARB heat data summary'!H118</f>
        <v>0</v>
      </c>
      <c r="F208" s="177">
        <f>$E208*(1+'Growth rates'!G207)</f>
        <v>0</v>
      </c>
      <c r="G208" s="177">
        <f>$E208*(1+'Growth rates'!H207)</f>
        <v>0</v>
      </c>
      <c r="H208" s="177">
        <f>$E208*(1+'Growth rates'!I207)</f>
        <v>0</v>
      </c>
      <c r="I208" s="177">
        <f>$E208*(1+'Growth rates'!J207)</f>
        <v>0</v>
      </c>
      <c r="J208" s="177">
        <f>$E208*(1+'Growth rates'!K207)</f>
        <v>0</v>
      </c>
      <c r="K208" s="177">
        <f>$E208*(1+'Growth rates'!L207)</f>
        <v>0</v>
      </c>
      <c r="L208" s="177">
        <f>$E208*(1+'Growth rates'!M207)</f>
        <v>0</v>
      </c>
      <c r="M208" s="177">
        <f>$E208*(1+'Growth rates'!N207)</f>
        <v>0</v>
      </c>
      <c r="N208" s="177">
        <f>$E208*(1+'Growth rates'!O207)</f>
        <v>0</v>
      </c>
      <c r="O208" s="177">
        <f>$E208*(1+'Growth rates'!P207)</f>
        <v>0</v>
      </c>
      <c r="P208" s="177">
        <f>$E208*(1+'Growth rates'!Q207)</f>
        <v>0</v>
      </c>
      <c r="Q208" s="177">
        <f>$E208*(1+'Growth rates'!R207)</f>
        <v>0</v>
      </c>
      <c r="R208" s="177">
        <f>$E208*(1+'Growth rates'!S207)</f>
        <v>0</v>
      </c>
      <c r="S208" s="177">
        <f>$E208*(1+'Growth rates'!T207)</f>
        <v>0</v>
      </c>
      <c r="T208" s="177">
        <f>$E208*(1+'Growth rates'!U207)</f>
        <v>0</v>
      </c>
      <c r="U208" s="177">
        <f>$E208*(1+'Growth rates'!V207)</f>
        <v>0</v>
      </c>
      <c r="V208" s="177">
        <f>$E208*(1+'Growth rates'!W207)</f>
        <v>0</v>
      </c>
      <c r="W208" s="177">
        <f>$E208*(1+'Growth rates'!X207)</f>
        <v>0</v>
      </c>
      <c r="X208" s="177">
        <f>$E208*(1+'Growth rates'!Y207)</f>
        <v>0</v>
      </c>
      <c r="Y208" s="177">
        <f>$E208*(1+'Growth rates'!Z207)</f>
        <v>0</v>
      </c>
      <c r="Z208" s="177">
        <f>$E208*(1+'Growth rates'!AA207)</f>
        <v>0</v>
      </c>
      <c r="AA208" s="177">
        <f>$E208*(1+'Growth rates'!AB207)</f>
        <v>0</v>
      </c>
      <c r="AB208" s="177">
        <f>$E208*(1+'Growth rates'!AC207)</f>
        <v>0</v>
      </c>
      <c r="AC208" s="177">
        <f>$E208*(1+'Growth rates'!AD207)</f>
        <v>0</v>
      </c>
      <c r="AD208" s="177">
        <f>$E208*(1+'Growth rates'!AE207)</f>
        <v>0</v>
      </c>
      <c r="AE208" s="177">
        <f>$E208*(1+'Growth rates'!AF207)</f>
        <v>0</v>
      </c>
      <c r="AF208" s="177">
        <f>$E208*(1+'Growth rates'!AG207)</f>
        <v>0</v>
      </c>
      <c r="AG208" s="177">
        <f>$E208*(1+'Growth rates'!AH207)</f>
        <v>0</v>
      </c>
      <c r="AH208" s="177">
        <f>$E208*(1+'Growth rates'!AI207)</f>
        <v>0</v>
      </c>
      <c r="AI208" s="177">
        <f>$E208*(1+'Growth rates'!AJ207)</f>
        <v>0</v>
      </c>
      <c r="AJ208" s="177">
        <f>$E208*(1+'Growth rates'!AK207)</f>
        <v>0</v>
      </c>
    </row>
    <row r="209" spans="1:36" x14ac:dyDescent="0.25">
      <c r="A209" s="45" t="s">
        <v>1561</v>
      </c>
      <c r="B209" s="45" t="s">
        <v>599</v>
      </c>
      <c r="C209" s="45" t="s">
        <v>1167</v>
      </c>
      <c r="D209" s="46" t="s">
        <v>75</v>
      </c>
      <c r="E209" s="382">
        <f>'CARB heat data summary'!H119</f>
        <v>0</v>
      </c>
      <c r="F209" s="177">
        <f>$E209*(1+'Growth rates'!G208)</f>
        <v>0</v>
      </c>
      <c r="G209" s="177">
        <f>$E209*(1+'Growth rates'!H208)</f>
        <v>0</v>
      </c>
      <c r="H209" s="177">
        <f>$E209*(1+'Growth rates'!I208)</f>
        <v>0</v>
      </c>
      <c r="I209" s="177">
        <f>$E209*(1+'Growth rates'!J208)</f>
        <v>0</v>
      </c>
      <c r="J209" s="177">
        <f>$E209*(1+'Growth rates'!K208)</f>
        <v>0</v>
      </c>
      <c r="K209" s="177">
        <f>$E209*(1+'Growth rates'!L208)</f>
        <v>0</v>
      </c>
      <c r="L209" s="177">
        <f>$E209*(1+'Growth rates'!M208)</f>
        <v>0</v>
      </c>
      <c r="M209" s="177">
        <f>$E209*(1+'Growth rates'!N208)</f>
        <v>0</v>
      </c>
      <c r="N209" s="177">
        <f>$E209*(1+'Growth rates'!O208)</f>
        <v>0</v>
      </c>
      <c r="O209" s="177">
        <f>$E209*(1+'Growth rates'!P208)</f>
        <v>0</v>
      </c>
      <c r="P209" s="177">
        <f>$E209*(1+'Growth rates'!Q208)</f>
        <v>0</v>
      </c>
      <c r="Q209" s="177">
        <f>$E209*(1+'Growth rates'!R208)</f>
        <v>0</v>
      </c>
      <c r="R209" s="177">
        <f>$E209*(1+'Growth rates'!S208)</f>
        <v>0</v>
      </c>
      <c r="S209" s="177">
        <f>$E209*(1+'Growth rates'!T208)</f>
        <v>0</v>
      </c>
      <c r="T209" s="177">
        <f>$E209*(1+'Growth rates'!U208)</f>
        <v>0</v>
      </c>
      <c r="U209" s="177">
        <f>$E209*(1+'Growth rates'!V208)</f>
        <v>0</v>
      </c>
      <c r="V209" s="177">
        <f>$E209*(1+'Growth rates'!W208)</f>
        <v>0</v>
      </c>
      <c r="W209" s="177">
        <f>$E209*(1+'Growth rates'!X208)</f>
        <v>0</v>
      </c>
      <c r="X209" s="177">
        <f>$E209*(1+'Growth rates'!Y208)</f>
        <v>0</v>
      </c>
      <c r="Y209" s="177">
        <f>$E209*(1+'Growth rates'!Z208)</f>
        <v>0</v>
      </c>
      <c r="Z209" s="177">
        <f>$E209*(1+'Growth rates'!AA208)</f>
        <v>0</v>
      </c>
      <c r="AA209" s="177">
        <f>$E209*(1+'Growth rates'!AB208)</f>
        <v>0</v>
      </c>
      <c r="AB209" s="177">
        <f>$E209*(1+'Growth rates'!AC208)</f>
        <v>0</v>
      </c>
      <c r="AC209" s="177">
        <f>$E209*(1+'Growth rates'!AD208)</f>
        <v>0</v>
      </c>
      <c r="AD209" s="177">
        <f>$E209*(1+'Growth rates'!AE208)</f>
        <v>0</v>
      </c>
      <c r="AE209" s="177">
        <f>$E209*(1+'Growth rates'!AF208)</f>
        <v>0</v>
      </c>
      <c r="AF209" s="177">
        <f>$E209*(1+'Growth rates'!AG208)</f>
        <v>0</v>
      </c>
      <c r="AG209" s="177">
        <f>$E209*(1+'Growth rates'!AH208)</f>
        <v>0</v>
      </c>
      <c r="AH209" s="177">
        <f>$E209*(1+'Growth rates'!AI208)</f>
        <v>0</v>
      </c>
      <c r="AI209" s="177">
        <f>$E209*(1+'Growth rates'!AJ208)</f>
        <v>0</v>
      </c>
      <c r="AJ209" s="177">
        <f>$E209*(1+'Growth rates'!AK208)</f>
        <v>0</v>
      </c>
    </row>
    <row r="210" spans="1:36" x14ac:dyDescent="0.25">
      <c r="A210" s="45" t="s">
        <v>1561</v>
      </c>
      <c r="B210" s="45" t="s">
        <v>599</v>
      </c>
      <c r="C210" s="45" t="s">
        <v>1167</v>
      </c>
      <c r="D210" s="46" t="s">
        <v>76</v>
      </c>
      <c r="E210" s="382">
        <f>'CARB heat data summary'!H120</f>
        <v>0</v>
      </c>
      <c r="F210" s="177">
        <f>$E210*(1+'Growth rates'!G209)</f>
        <v>0</v>
      </c>
      <c r="G210" s="177">
        <f>$E210*(1+'Growth rates'!H209)</f>
        <v>0</v>
      </c>
      <c r="H210" s="177">
        <f>$E210*(1+'Growth rates'!I209)</f>
        <v>0</v>
      </c>
      <c r="I210" s="177">
        <f>$E210*(1+'Growth rates'!J209)</f>
        <v>0</v>
      </c>
      <c r="J210" s="177">
        <f>$E210*(1+'Growth rates'!K209)</f>
        <v>0</v>
      </c>
      <c r="K210" s="177">
        <f>$E210*(1+'Growth rates'!L209)</f>
        <v>0</v>
      </c>
      <c r="L210" s="177">
        <f>$E210*(1+'Growth rates'!M209)</f>
        <v>0</v>
      </c>
      <c r="M210" s="177">
        <f>$E210*(1+'Growth rates'!N209)</f>
        <v>0</v>
      </c>
      <c r="N210" s="177">
        <f>$E210*(1+'Growth rates'!O209)</f>
        <v>0</v>
      </c>
      <c r="O210" s="177">
        <f>$E210*(1+'Growth rates'!P209)</f>
        <v>0</v>
      </c>
      <c r="P210" s="177">
        <f>$E210*(1+'Growth rates'!Q209)</f>
        <v>0</v>
      </c>
      <c r="Q210" s="177">
        <f>$E210*(1+'Growth rates'!R209)</f>
        <v>0</v>
      </c>
      <c r="R210" s="177">
        <f>$E210*(1+'Growth rates'!S209)</f>
        <v>0</v>
      </c>
      <c r="S210" s="177">
        <f>$E210*(1+'Growth rates'!T209)</f>
        <v>0</v>
      </c>
      <c r="T210" s="177">
        <f>$E210*(1+'Growth rates'!U209)</f>
        <v>0</v>
      </c>
      <c r="U210" s="177">
        <f>$E210*(1+'Growth rates'!V209)</f>
        <v>0</v>
      </c>
      <c r="V210" s="177">
        <f>$E210*(1+'Growth rates'!W209)</f>
        <v>0</v>
      </c>
      <c r="W210" s="177">
        <f>$E210*(1+'Growth rates'!X209)</f>
        <v>0</v>
      </c>
      <c r="X210" s="177">
        <f>$E210*(1+'Growth rates'!Y209)</f>
        <v>0</v>
      </c>
      <c r="Y210" s="177">
        <f>$E210*(1+'Growth rates'!Z209)</f>
        <v>0</v>
      </c>
      <c r="Z210" s="177">
        <f>$E210*(1+'Growth rates'!AA209)</f>
        <v>0</v>
      </c>
      <c r="AA210" s="177">
        <f>$E210*(1+'Growth rates'!AB209)</f>
        <v>0</v>
      </c>
      <c r="AB210" s="177">
        <f>$E210*(1+'Growth rates'!AC209)</f>
        <v>0</v>
      </c>
      <c r="AC210" s="177">
        <f>$E210*(1+'Growth rates'!AD209)</f>
        <v>0</v>
      </c>
      <c r="AD210" s="177">
        <f>$E210*(1+'Growth rates'!AE209)</f>
        <v>0</v>
      </c>
      <c r="AE210" s="177">
        <f>$E210*(1+'Growth rates'!AF209)</f>
        <v>0</v>
      </c>
      <c r="AF210" s="177">
        <f>$E210*(1+'Growth rates'!AG209)</f>
        <v>0</v>
      </c>
      <c r="AG210" s="177">
        <f>$E210*(1+'Growth rates'!AH209)</f>
        <v>0</v>
      </c>
      <c r="AH210" s="177">
        <f>$E210*(1+'Growth rates'!AI209)</f>
        <v>0</v>
      </c>
      <c r="AI210" s="177">
        <f>$E210*(1+'Growth rates'!AJ209)</f>
        <v>0</v>
      </c>
      <c r="AJ210" s="177">
        <f>$E210*(1+'Growth rates'!AK209)</f>
        <v>0</v>
      </c>
    </row>
    <row r="212" spans="1:36" x14ac:dyDescent="0.25">
      <c r="A212" s="45" t="s">
        <v>1561</v>
      </c>
      <c r="B212" s="45" t="s">
        <v>599</v>
      </c>
      <c r="C212" s="45" t="s">
        <v>1168</v>
      </c>
      <c r="D212" s="46" t="s">
        <v>52</v>
      </c>
      <c r="E212" s="258">
        <f>'CARB heat data summary'!G96</f>
        <v>0</v>
      </c>
      <c r="F212" s="177">
        <f>$E212*(1+'Growth rates'!G211)</f>
        <v>0</v>
      </c>
      <c r="G212" s="177">
        <f>$E212*(1+'Growth rates'!H211)</f>
        <v>0</v>
      </c>
      <c r="H212" s="177">
        <f>$E212*(1+'Growth rates'!I211)</f>
        <v>0</v>
      </c>
      <c r="I212" s="177">
        <f>$E212*(1+'Growth rates'!J211)</f>
        <v>0</v>
      </c>
      <c r="J212" s="177">
        <f>$E212*(1+'Growth rates'!K211)</f>
        <v>0</v>
      </c>
      <c r="K212" s="177">
        <f>$E212*(1+'Growth rates'!L211)</f>
        <v>0</v>
      </c>
      <c r="L212" s="177">
        <f>$E212*(1+'Growth rates'!M211)</f>
        <v>0</v>
      </c>
      <c r="M212" s="177">
        <f>$E212*(1+'Growth rates'!N211)</f>
        <v>0</v>
      </c>
      <c r="N212" s="177">
        <f>$E212*(1+'Growth rates'!O211)</f>
        <v>0</v>
      </c>
      <c r="O212" s="177">
        <f>$E212*(1+'Growth rates'!P211)</f>
        <v>0</v>
      </c>
      <c r="P212" s="177">
        <f>$E212*(1+'Growth rates'!Q211)</f>
        <v>0</v>
      </c>
      <c r="Q212" s="177">
        <f>$E212*(1+'Growth rates'!R211)</f>
        <v>0</v>
      </c>
      <c r="R212" s="177">
        <f>$E212*(1+'Growth rates'!S211)</f>
        <v>0</v>
      </c>
      <c r="S212" s="177">
        <f>$E212*(1+'Growth rates'!T211)</f>
        <v>0</v>
      </c>
      <c r="T212" s="177">
        <f>$E212*(1+'Growth rates'!U211)</f>
        <v>0</v>
      </c>
      <c r="U212" s="177">
        <f>$E212*(1+'Growth rates'!V211)</f>
        <v>0</v>
      </c>
      <c r="V212" s="177">
        <f>$E212*(1+'Growth rates'!W211)</f>
        <v>0</v>
      </c>
      <c r="W212" s="177">
        <f>$E212*(1+'Growth rates'!X211)</f>
        <v>0</v>
      </c>
      <c r="X212" s="177">
        <f>$E212*(1+'Growth rates'!Y211)</f>
        <v>0</v>
      </c>
      <c r="Y212" s="177">
        <f>$E212*(1+'Growth rates'!Z211)</f>
        <v>0</v>
      </c>
      <c r="Z212" s="177">
        <f>$E212*(1+'Growth rates'!AA211)</f>
        <v>0</v>
      </c>
      <c r="AA212" s="177">
        <f>$E212*(1+'Growth rates'!AB211)</f>
        <v>0</v>
      </c>
      <c r="AB212" s="177">
        <f>$E212*(1+'Growth rates'!AC211)</f>
        <v>0</v>
      </c>
      <c r="AC212" s="177">
        <f>$E212*(1+'Growth rates'!AD211)</f>
        <v>0</v>
      </c>
      <c r="AD212" s="177">
        <f>$E212*(1+'Growth rates'!AE211)</f>
        <v>0</v>
      </c>
      <c r="AE212" s="177">
        <f>$E212*(1+'Growth rates'!AF211)</f>
        <v>0</v>
      </c>
      <c r="AF212" s="177">
        <f>$E212*(1+'Growth rates'!AG211)</f>
        <v>0</v>
      </c>
      <c r="AG212" s="177">
        <f>$E212*(1+'Growth rates'!AH211)</f>
        <v>0</v>
      </c>
      <c r="AH212" s="177">
        <f>$E212*(1+'Growth rates'!AI211)</f>
        <v>0</v>
      </c>
      <c r="AI212" s="177">
        <f>$E212*(1+'Growth rates'!AJ211)</f>
        <v>0</v>
      </c>
      <c r="AJ212" s="177">
        <f>$E212*(1+'Growth rates'!AK211)</f>
        <v>0</v>
      </c>
    </row>
    <row r="213" spans="1:36" x14ac:dyDescent="0.25">
      <c r="A213" s="45" t="s">
        <v>1561</v>
      </c>
      <c r="B213" s="45" t="s">
        <v>599</v>
      </c>
      <c r="C213" s="45" t="s">
        <v>1168</v>
      </c>
      <c r="D213" s="46" t="s">
        <v>53</v>
      </c>
      <c r="E213" s="258">
        <f>'CARB heat data summary'!G97</f>
        <v>0</v>
      </c>
      <c r="F213" s="177">
        <f>$E213*(1+'Growth rates'!G212)</f>
        <v>0</v>
      </c>
      <c r="G213" s="177">
        <f>$E213*(1+'Growth rates'!H212)</f>
        <v>0</v>
      </c>
      <c r="H213" s="177">
        <f>$E213*(1+'Growth rates'!I212)</f>
        <v>0</v>
      </c>
      <c r="I213" s="177">
        <f>$E213*(1+'Growth rates'!J212)</f>
        <v>0</v>
      </c>
      <c r="J213" s="177">
        <f>$E213*(1+'Growth rates'!K212)</f>
        <v>0</v>
      </c>
      <c r="K213" s="177">
        <f>$E213*(1+'Growth rates'!L212)</f>
        <v>0</v>
      </c>
      <c r="L213" s="177">
        <f>$E213*(1+'Growth rates'!M212)</f>
        <v>0</v>
      </c>
      <c r="M213" s="177">
        <f>$E213*(1+'Growth rates'!N212)</f>
        <v>0</v>
      </c>
      <c r="N213" s="177">
        <f>$E213*(1+'Growth rates'!O212)</f>
        <v>0</v>
      </c>
      <c r="O213" s="177">
        <f>$E213*(1+'Growth rates'!P212)</f>
        <v>0</v>
      </c>
      <c r="P213" s="177">
        <f>$E213*(1+'Growth rates'!Q212)</f>
        <v>0</v>
      </c>
      <c r="Q213" s="177">
        <f>$E213*(1+'Growth rates'!R212)</f>
        <v>0</v>
      </c>
      <c r="R213" s="177">
        <f>$E213*(1+'Growth rates'!S212)</f>
        <v>0</v>
      </c>
      <c r="S213" s="177">
        <f>$E213*(1+'Growth rates'!T212)</f>
        <v>0</v>
      </c>
      <c r="T213" s="177">
        <f>$E213*(1+'Growth rates'!U212)</f>
        <v>0</v>
      </c>
      <c r="U213" s="177">
        <f>$E213*(1+'Growth rates'!V212)</f>
        <v>0</v>
      </c>
      <c r="V213" s="177">
        <f>$E213*(1+'Growth rates'!W212)</f>
        <v>0</v>
      </c>
      <c r="W213" s="177">
        <f>$E213*(1+'Growth rates'!X212)</f>
        <v>0</v>
      </c>
      <c r="X213" s="177">
        <f>$E213*(1+'Growth rates'!Y212)</f>
        <v>0</v>
      </c>
      <c r="Y213" s="177">
        <f>$E213*(1+'Growth rates'!Z212)</f>
        <v>0</v>
      </c>
      <c r="Z213" s="177">
        <f>$E213*(1+'Growth rates'!AA212)</f>
        <v>0</v>
      </c>
      <c r="AA213" s="177">
        <f>$E213*(1+'Growth rates'!AB212)</f>
        <v>0</v>
      </c>
      <c r="AB213" s="177">
        <f>$E213*(1+'Growth rates'!AC212)</f>
        <v>0</v>
      </c>
      <c r="AC213" s="177">
        <f>$E213*(1+'Growth rates'!AD212)</f>
        <v>0</v>
      </c>
      <c r="AD213" s="177">
        <f>$E213*(1+'Growth rates'!AE212)</f>
        <v>0</v>
      </c>
      <c r="AE213" s="177">
        <f>$E213*(1+'Growth rates'!AF212)</f>
        <v>0</v>
      </c>
      <c r="AF213" s="177">
        <f>$E213*(1+'Growth rates'!AG212)</f>
        <v>0</v>
      </c>
      <c r="AG213" s="177">
        <f>$E213*(1+'Growth rates'!AH212)</f>
        <v>0</v>
      </c>
      <c r="AH213" s="177">
        <f>$E213*(1+'Growth rates'!AI212)</f>
        <v>0</v>
      </c>
      <c r="AI213" s="177">
        <f>$E213*(1+'Growth rates'!AJ212)</f>
        <v>0</v>
      </c>
      <c r="AJ213" s="177">
        <f>$E213*(1+'Growth rates'!AK212)</f>
        <v>0</v>
      </c>
    </row>
    <row r="214" spans="1:36" x14ac:dyDescent="0.25">
      <c r="A214" s="45" t="s">
        <v>1561</v>
      </c>
      <c r="B214" s="45" t="s">
        <v>599</v>
      </c>
      <c r="C214" s="45" t="s">
        <v>1168</v>
      </c>
      <c r="D214" s="46" t="s">
        <v>54</v>
      </c>
      <c r="E214" s="258">
        <f>'CARB heat data summary'!G98</f>
        <v>0</v>
      </c>
      <c r="F214" s="177">
        <f>$E214*(1+'Growth rates'!G213)</f>
        <v>0</v>
      </c>
      <c r="G214" s="177">
        <f>$E214*(1+'Growth rates'!H213)</f>
        <v>0</v>
      </c>
      <c r="H214" s="177">
        <f>$E214*(1+'Growth rates'!I213)</f>
        <v>0</v>
      </c>
      <c r="I214" s="177">
        <f>$E214*(1+'Growth rates'!J213)</f>
        <v>0</v>
      </c>
      <c r="J214" s="177">
        <f>$E214*(1+'Growth rates'!K213)</f>
        <v>0</v>
      </c>
      <c r="K214" s="177">
        <f>$E214*(1+'Growth rates'!L213)</f>
        <v>0</v>
      </c>
      <c r="L214" s="177">
        <f>$E214*(1+'Growth rates'!M213)</f>
        <v>0</v>
      </c>
      <c r="M214" s="177">
        <f>$E214*(1+'Growth rates'!N213)</f>
        <v>0</v>
      </c>
      <c r="N214" s="177">
        <f>$E214*(1+'Growth rates'!O213)</f>
        <v>0</v>
      </c>
      <c r="O214" s="177">
        <f>$E214*(1+'Growth rates'!P213)</f>
        <v>0</v>
      </c>
      <c r="P214" s="177">
        <f>$E214*(1+'Growth rates'!Q213)</f>
        <v>0</v>
      </c>
      <c r="Q214" s="177">
        <f>$E214*(1+'Growth rates'!R213)</f>
        <v>0</v>
      </c>
      <c r="R214" s="177">
        <f>$E214*(1+'Growth rates'!S213)</f>
        <v>0</v>
      </c>
      <c r="S214" s="177">
        <f>$E214*(1+'Growth rates'!T213)</f>
        <v>0</v>
      </c>
      <c r="T214" s="177">
        <f>$E214*(1+'Growth rates'!U213)</f>
        <v>0</v>
      </c>
      <c r="U214" s="177">
        <f>$E214*(1+'Growth rates'!V213)</f>
        <v>0</v>
      </c>
      <c r="V214" s="177">
        <f>$E214*(1+'Growth rates'!W213)</f>
        <v>0</v>
      </c>
      <c r="W214" s="177">
        <f>$E214*(1+'Growth rates'!X213)</f>
        <v>0</v>
      </c>
      <c r="X214" s="177">
        <f>$E214*(1+'Growth rates'!Y213)</f>
        <v>0</v>
      </c>
      <c r="Y214" s="177">
        <f>$E214*(1+'Growth rates'!Z213)</f>
        <v>0</v>
      </c>
      <c r="Z214" s="177">
        <f>$E214*(1+'Growth rates'!AA213)</f>
        <v>0</v>
      </c>
      <c r="AA214" s="177">
        <f>$E214*(1+'Growth rates'!AB213)</f>
        <v>0</v>
      </c>
      <c r="AB214" s="177">
        <f>$E214*(1+'Growth rates'!AC213)</f>
        <v>0</v>
      </c>
      <c r="AC214" s="177">
        <f>$E214*(1+'Growth rates'!AD213)</f>
        <v>0</v>
      </c>
      <c r="AD214" s="177">
        <f>$E214*(1+'Growth rates'!AE213)</f>
        <v>0</v>
      </c>
      <c r="AE214" s="177">
        <f>$E214*(1+'Growth rates'!AF213)</f>
        <v>0</v>
      </c>
      <c r="AF214" s="177">
        <f>$E214*(1+'Growth rates'!AG213)</f>
        <v>0</v>
      </c>
      <c r="AG214" s="177">
        <f>$E214*(1+'Growth rates'!AH213)</f>
        <v>0</v>
      </c>
      <c r="AH214" s="177">
        <f>$E214*(1+'Growth rates'!AI213)</f>
        <v>0</v>
      </c>
      <c r="AI214" s="177">
        <f>$E214*(1+'Growth rates'!AJ213)</f>
        <v>0</v>
      </c>
      <c r="AJ214" s="177">
        <f>$E214*(1+'Growth rates'!AK213)</f>
        <v>0</v>
      </c>
    </row>
    <row r="215" spans="1:36" x14ac:dyDescent="0.25">
      <c r="A215" s="45" t="s">
        <v>1561</v>
      </c>
      <c r="B215" s="45" t="s">
        <v>599</v>
      </c>
      <c r="C215" s="45" t="s">
        <v>1168</v>
      </c>
      <c r="D215" s="46" t="s">
        <v>55</v>
      </c>
      <c r="E215" s="258">
        <f>'CARB heat data summary'!G99</f>
        <v>0</v>
      </c>
      <c r="F215" s="177">
        <f>$E215*(1+'Growth rates'!G214)</f>
        <v>0</v>
      </c>
      <c r="G215" s="177">
        <f>$E215*(1+'Growth rates'!H214)</f>
        <v>0</v>
      </c>
      <c r="H215" s="177">
        <f>$E215*(1+'Growth rates'!I214)</f>
        <v>0</v>
      </c>
      <c r="I215" s="177">
        <f>$E215*(1+'Growth rates'!J214)</f>
        <v>0</v>
      </c>
      <c r="J215" s="177">
        <f>$E215*(1+'Growth rates'!K214)</f>
        <v>0</v>
      </c>
      <c r="K215" s="177">
        <f>$E215*(1+'Growth rates'!L214)</f>
        <v>0</v>
      </c>
      <c r="L215" s="177">
        <f>$E215*(1+'Growth rates'!M214)</f>
        <v>0</v>
      </c>
      <c r="M215" s="177">
        <f>$E215*(1+'Growth rates'!N214)</f>
        <v>0</v>
      </c>
      <c r="N215" s="177">
        <f>$E215*(1+'Growth rates'!O214)</f>
        <v>0</v>
      </c>
      <c r="O215" s="177">
        <f>$E215*(1+'Growth rates'!P214)</f>
        <v>0</v>
      </c>
      <c r="P215" s="177">
        <f>$E215*(1+'Growth rates'!Q214)</f>
        <v>0</v>
      </c>
      <c r="Q215" s="177">
        <f>$E215*(1+'Growth rates'!R214)</f>
        <v>0</v>
      </c>
      <c r="R215" s="177">
        <f>$E215*(1+'Growth rates'!S214)</f>
        <v>0</v>
      </c>
      <c r="S215" s="177">
        <f>$E215*(1+'Growth rates'!T214)</f>
        <v>0</v>
      </c>
      <c r="T215" s="177">
        <f>$E215*(1+'Growth rates'!U214)</f>
        <v>0</v>
      </c>
      <c r="U215" s="177">
        <f>$E215*(1+'Growth rates'!V214)</f>
        <v>0</v>
      </c>
      <c r="V215" s="177">
        <f>$E215*(1+'Growth rates'!W214)</f>
        <v>0</v>
      </c>
      <c r="W215" s="177">
        <f>$E215*(1+'Growth rates'!X214)</f>
        <v>0</v>
      </c>
      <c r="X215" s="177">
        <f>$E215*(1+'Growth rates'!Y214)</f>
        <v>0</v>
      </c>
      <c r="Y215" s="177">
        <f>$E215*(1+'Growth rates'!Z214)</f>
        <v>0</v>
      </c>
      <c r="Z215" s="177">
        <f>$E215*(1+'Growth rates'!AA214)</f>
        <v>0</v>
      </c>
      <c r="AA215" s="177">
        <f>$E215*(1+'Growth rates'!AB214)</f>
        <v>0</v>
      </c>
      <c r="AB215" s="177">
        <f>$E215*(1+'Growth rates'!AC214)</f>
        <v>0</v>
      </c>
      <c r="AC215" s="177">
        <f>$E215*(1+'Growth rates'!AD214)</f>
        <v>0</v>
      </c>
      <c r="AD215" s="177">
        <f>$E215*(1+'Growth rates'!AE214)</f>
        <v>0</v>
      </c>
      <c r="AE215" s="177">
        <f>$E215*(1+'Growth rates'!AF214)</f>
        <v>0</v>
      </c>
      <c r="AF215" s="177">
        <f>$E215*(1+'Growth rates'!AG214)</f>
        <v>0</v>
      </c>
      <c r="AG215" s="177">
        <f>$E215*(1+'Growth rates'!AH214)</f>
        <v>0</v>
      </c>
      <c r="AH215" s="177">
        <f>$E215*(1+'Growth rates'!AI214)</f>
        <v>0</v>
      </c>
      <c r="AI215" s="177">
        <f>$E215*(1+'Growth rates'!AJ214)</f>
        <v>0</v>
      </c>
      <c r="AJ215" s="177">
        <f>$E215*(1+'Growth rates'!AK214)</f>
        <v>0</v>
      </c>
    </row>
    <row r="216" spans="1:36" x14ac:dyDescent="0.25">
      <c r="A216" s="45" t="s">
        <v>1561</v>
      </c>
      <c r="B216" s="45" t="s">
        <v>599</v>
      </c>
      <c r="C216" s="45" t="s">
        <v>1168</v>
      </c>
      <c r="D216" s="46" t="s">
        <v>56</v>
      </c>
      <c r="E216" s="258">
        <f>'CARB heat data summary'!G100</f>
        <v>0</v>
      </c>
      <c r="F216" s="177">
        <f>$E216*(1+'Growth rates'!G215)</f>
        <v>0</v>
      </c>
      <c r="G216" s="177">
        <f>$E216*(1+'Growth rates'!H215)</f>
        <v>0</v>
      </c>
      <c r="H216" s="177">
        <f>$E216*(1+'Growth rates'!I215)</f>
        <v>0</v>
      </c>
      <c r="I216" s="177">
        <f>$E216*(1+'Growth rates'!J215)</f>
        <v>0</v>
      </c>
      <c r="J216" s="177">
        <f>$E216*(1+'Growth rates'!K215)</f>
        <v>0</v>
      </c>
      <c r="K216" s="177">
        <f>$E216*(1+'Growth rates'!L215)</f>
        <v>0</v>
      </c>
      <c r="L216" s="177">
        <f>$E216*(1+'Growth rates'!M215)</f>
        <v>0</v>
      </c>
      <c r="M216" s="177">
        <f>$E216*(1+'Growth rates'!N215)</f>
        <v>0</v>
      </c>
      <c r="N216" s="177">
        <f>$E216*(1+'Growth rates'!O215)</f>
        <v>0</v>
      </c>
      <c r="O216" s="177">
        <f>$E216*(1+'Growth rates'!P215)</f>
        <v>0</v>
      </c>
      <c r="P216" s="177">
        <f>$E216*(1+'Growth rates'!Q215)</f>
        <v>0</v>
      </c>
      <c r="Q216" s="177">
        <f>$E216*(1+'Growth rates'!R215)</f>
        <v>0</v>
      </c>
      <c r="R216" s="177">
        <f>$E216*(1+'Growth rates'!S215)</f>
        <v>0</v>
      </c>
      <c r="S216" s="177">
        <f>$E216*(1+'Growth rates'!T215)</f>
        <v>0</v>
      </c>
      <c r="T216" s="177">
        <f>$E216*(1+'Growth rates'!U215)</f>
        <v>0</v>
      </c>
      <c r="U216" s="177">
        <f>$E216*(1+'Growth rates'!V215)</f>
        <v>0</v>
      </c>
      <c r="V216" s="177">
        <f>$E216*(1+'Growth rates'!W215)</f>
        <v>0</v>
      </c>
      <c r="W216" s="177">
        <f>$E216*(1+'Growth rates'!X215)</f>
        <v>0</v>
      </c>
      <c r="X216" s="177">
        <f>$E216*(1+'Growth rates'!Y215)</f>
        <v>0</v>
      </c>
      <c r="Y216" s="177">
        <f>$E216*(1+'Growth rates'!Z215)</f>
        <v>0</v>
      </c>
      <c r="Z216" s="177">
        <f>$E216*(1+'Growth rates'!AA215)</f>
        <v>0</v>
      </c>
      <c r="AA216" s="177">
        <f>$E216*(1+'Growth rates'!AB215)</f>
        <v>0</v>
      </c>
      <c r="AB216" s="177">
        <f>$E216*(1+'Growth rates'!AC215)</f>
        <v>0</v>
      </c>
      <c r="AC216" s="177">
        <f>$E216*(1+'Growth rates'!AD215)</f>
        <v>0</v>
      </c>
      <c r="AD216" s="177">
        <f>$E216*(1+'Growth rates'!AE215)</f>
        <v>0</v>
      </c>
      <c r="AE216" s="177">
        <f>$E216*(1+'Growth rates'!AF215)</f>
        <v>0</v>
      </c>
      <c r="AF216" s="177">
        <f>$E216*(1+'Growth rates'!AG215)</f>
        <v>0</v>
      </c>
      <c r="AG216" s="177">
        <f>$E216*(1+'Growth rates'!AH215)</f>
        <v>0</v>
      </c>
      <c r="AH216" s="177">
        <f>$E216*(1+'Growth rates'!AI215)</f>
        <v>0</v>
      </c>
      <c r="AI216" s="177">
        <f>$E216*(1+'Growth rates'!AJ215)</f>
        <v>0</v>
      </c>
      <c r="AJ216" s="177">
        <f>$E216*(1+'Growth rates'!AK215)</f>
        <v>0</v>
      </c>
    </row>
    <row r="217" spans="1:36" x14ac:dyDescent="0.25">
      <c r="A217" s="45" t="s">
        <v>1561</v>
      </c>
      <c r="B217" s="45" t="s">
        <v>599</v>
      </c>
      <c r="C217" s="45" t="s">
        <v>1168</v>
      </c>
      <c r="D217" s="46" t="s">
        <v>57</v>
      </c>
      <c r="E217" s="258">
        <f>'CARB heat data summary'!G101</f>
        <v>0</v>
      </c>
      <c r="F217" s="177">
        <f>$E217*(1+'Growth rates'!G216)</f>
        <v>0</v>
      </c>
      <c r="G217" s="177">
        <f>$E217*(1+'Growth rates'!H216)</f>
        <v>0</v>
      </c>
      <c r="H217" s="177">
        <f>$E217*(1+'Growth rates'!I216)</f>
        <v>0</v>
      </c>
      <c r="I217" s="177">
        <f>$E217*(1+'Growth rates'!J216)</f>
        <v>0</v>
      </c>
      <c r="J217" s="177">
        <f>$E217*(1+'Growth rates'!K216)</f>
        <v>0</v>
      </c>
      <c r="K217" s="177">
        <f>$E217*(1+'Growth rates'!L216)</f>
        <v>0</v>
      </c>
      <c r="L217" s="177">
        <f>$E217*(1+'Growth rates'!M216)</f>
        <v>0</v>
      </c>
      <c r="M217" s="177">
        <f>$E217*(1+'Growth rates'!N216)</f>
        <v>0</v>
      </c>
      <c r="N217" s="177">
        <f>$E217*(1+'Growth rates'!O216)</f>
        <v>0</v>
      </c>
      <c r="O217" s="177">
        <f>$E217*(1+'Growth rates'!P216)</f>
        <v>0</v>
      </c>
      <c r="P217" s="177">
        <f>$E217*(1+'Growth rates'!Q216)</f>
        <v>0</v>
      </c>
      <c r="Q217" s="177">
        <f>$E217*(1+'Growth rates'!R216)</f>
        <v>0</v>
      </c>
      <c r="R217" s="177">
        <f>$E217*(1+'Growth rates'!S216)</f>
        <v>0</v>
      </c>
      <c r="S217" s="177">
        <f>$E217*(1+'Growth rates'!T216)</f>
        <v>0</v>
      </c>
      <c r="T217" s="177">
        <f>$E217*(1+'Growth rates'!U216)</f>
        <v>0</v>
      </c>
      <c r="U217" s="177">
        <f>$E217*(1+'Growth rates'!V216)</f>
        <v>0</v>
      </c>
      <c r="V217" s="177">
        <f>$E217*(1+'Growth rates'!W216)</f>
        <v>0</v>
      </c>
      <c r="W217" s="177">
        <f>$E217*(1+'Growth rates'!X216)</f>
        <v>0</v>
      </c>
      <c r="X217" s="177">
        <f>$E217*(1+'Growth rates'!Y216)</f>
        <v>0</v>
      </c>
      <c r="Y217" s="177">
        <f>$E217*(1+'Growth rates'!Z216)</f>
        <v>0</v>
      </c>
      <c r="Z217" s="177">
        <f>$E217*(1+'Growth rates'!AA216)</f>
        <v>0</v>
      </c>
      <c r="AA217" s="177">
        <f>$E217*(1+'Growth rates'!AB216)</f>
        <v>0</v>
      </c>
      <c r="AB217" s="177">
        <f>$E217*(1+'Growth rates'!AC216)</f>
        <v>0</v>
      </c>
      <c r="AC217" s="177">
        <f>$E217*(1+'Growth rates'!AD216)</f>
        <v>0</v>
      </c>
      <c r="AD217" s="177">
        <f>$E217*(1+'Growth rates'!AE216)</f>
        <v>0</v>
      </c>
      <c r="AE217" s="177">
        <f>$E217*(1+'Growth rates'!AF216)</f>
        <v>0</v>
      </c>
      <c r="AF217" s="177">
        <f>$E217*(1+'Growth rates'!AG216)</f>
        <v>0</v>
      </c>
      <c r="AG217" s="177">
        <f>$E217*(1+'Growth rates'!AH216)</f>
        <v>0</v>
      </c>
      <c r="AH217" s="177">
        <f>$E217*(1+'Growth rates'!AI216)</f>
        <v>0</v>
      </c>
      <c r="AI217" s="177">
        <f>$E217*(1+'Growth rates'!AJ216)</f>
        <v>0</v>
      </c>
      <c r="AJ217" s="177">
        <f>$E217*(1+'Growth rates'!AK216)</f>
        <v>0</v>
      </c>
    </row>
    <row r="218" spans="1:36" x14ac:dyDescent="0.25">
      <c r="A218" s="45" t="s">
        <v>1561</v>
      </c>
      <c r="B218" s="45" t="s">
        <v>599</v>
      </c>
      <c r="C218" s="45" t="s">
        <v>1168</v>
      </c>
      <c r="D218" s="46" t="s">
        <v>58</v>
      </c>
      <c r="E218" s="258">
        <f>'CARB heat data summary'!G102</f>
        <v>0</v>
      </c>
      <c r="F218" s="177">
        <f>$E218*(1+'Growth rates'!G217)</f>
        <v>0</v>
      </c>
      <c r="G218" s="177">
        <f>$E218*(1+'Growth rates'!H217)</f>
        <v>0</v>
      </c>
      <c r="H218" s="177">
        <f>$E218*(1+'Growth rates'!I217)</f>
        <v>0</v>
      </c>
      <c r="I218" s="177">
        <f>$E218*(1+'Growth rates'!J217)</f>
        <v>0</v>
      </c>
      <c r="J218" s="177">
        <f>$E218*(1+'Growth rates'!K217)</f>
        <v>0</v>
      </c>
      <c r="K218" s="177">
        <f>$E218*(1+'Growth rates'!L217)</f>
        <v>0</v>
      </c>
      <c r="L218" s="177">
        <f>$E218*(1+'Growth rates'!M217)</f>
        <v>0</v>
      </c>
      <c r="M218" s="177">
        <f>$E218*(1+'Growth rates'!N217)</f>
        <v>0</v>
      </c>
      <c r="N218" s="177">
        <f>$E218*(1+'Growth rates'!O217)</f>
        <v>0</v>
      </c>
      <c r="O218" s="177">
        <f>$E218*(1+'Growth rates'!P217)</f>
        <v>0</v>
      </c>
      <c r="P218" s="177">
        <f>$E218*(1+'Growth rates'!Q217)</f>
        <v>0</v>
      </c>
      <c r="Q218" s="177">
        <f>$E218*(1+'Growth rates'!R217)</f>
        <v>0</v>
      </c>
      <c r="R218" s="177">
        <f>$E218*(1+'Growth rates'!S217)</f>
        <v>0</v>
      </c>
      <c r="S218" s="177">
        <f>$E218*(1+'Growth rates'!T217)</f>
        <v>0</v>
      </c>
      <c r="T218" s="177">
        <f>$E218*(1+'Growth rates'!U217)</f>
        <v>0</v>
      </c>
      <c r="U218" s="177">
        <f>$E218*(1+'Growth rates'!V217)</f>
        <v>0</v>
      </c>
      <c r="V218" s="177">
        <f>$E218*(1+'Growth rates'!W217)</f>
        <v>0</v>
      </c>
      <c r="W218" s="177">
        <f>$E218*(1+'Growth rates'!X217)</f>
        <v>0</v>
      </c>
      <c r="X218" s="177">
        <f>$E218*(1+'Growth rates'!Y217)</f>
        <v>0</v>
      </c>
      <c r="Y218" s="177">
        <f>$E218*(1+'Growth rates'!Z217)</f>
        <v>0</v>
      </c>
      <c r="Z218" s="177">
        <f>$E218*(1+'Growth rates'!AA217)</f>
        <v>0</v>
      </c>
      <c r="AA218" s="177">
        <f>$E218*(1+'Growth rates'!AB217)</f>
        <v>0</v>
      </c>
      <c r="AB218" s="177">
        <f>$E218*(1+'Growth rates'!AC217)</f>
        <v>0</v>
      </c>
      <c r="AC218" s="177">
        <f>$E218*(1+'Growth rates'!AD217)</f>
        <v>0</v>
      </c>
      <c r="AD218" s="177">
        <f>$E218*(1+'Growth rates'!AE217)</f>
        <v>0</v>
      </c>
      <c r="AE218" s="177">
        <f>$E218*(1+'Growth rates'!AF217)</f>
        <v>0</v>
      </c>
      <c r="AF218" s="177">
        <f>$E218*(1+'Growth rates'!AG217)</f>
        <v>0</v>
      </c>
      <c r="AG218" s="177">
        <f>$E218*(1+'Growth rates'!AH217)</f>
        <v>0</v>
      </c>
      <c r="AH218" s="177">
        <f>$E218*(1+'Growth rates'!AI217)</f>
        <v>0</v>
      </c>
      <c r="AI218" s="177">
        <f>$E218*(1+'Growth rates'!AJ217)</f>
        <v>0</v>
      </c>
      <c r="AJ218" s="177">
        <f>$E218*(1+'Growth rates'!AK217)</f>
        <v>0</v>
      </c>
    </row>
    <row r="219" spans="1:36" x14ac:dyDescent="0.25">
      <c r="A219" s="45" t="s">
        <v>1561</v>
      </c>
      <c r="B219" s="45" t="s">
        <v>599</v>
      </c>
      <c r="C219" s="45" t="s">
        <v>1168</v>
      </c>
      <c r="D219" s="46" t="s">
        <v>59</v>
      </c>
      <c r="E219" s="258">
        <f>'CARB heat data summary'!G103</f>
        <v>0</v>
      </c>
      <c r="F219" s="177">
        <f>$E219*(1+'Growth rates'!G218)</f>
        <v>0</v>
      </c>
      <c r="G219" s="177">
        <f>$E219*(1+'Growth rates'!H218)</f>
        <v>0</v>
      </c>
      <c r="H219" s="177">
        <f>$E219*(1+'Growth rates'!I218)</f>
        <v>0</v>
      </c>
      <c r="I219" s="177">
        <f>$E219*(1+'Growth rates'!J218)</f>
        <v>0</v>
      </c>
      <c r="J219" s="177">
        <f>$E219*(1+'Growth rates'!K218)</f>
        <v>0</v>
      </c>
      <c r="K219" s="177">
        <f>$E219*(1+'Growth rates'!L218)</f>
        <v>0</v>
      </c>
      <c r="L219" s="177">
        <f>$E219*(1+'Growth rates'!M218)</f>
        <v>0</v>
      </c>
      <c r="M219" s="177">
        <f>$E219*(1+'Growth rates'!N218)</f>
        <v>0</v>
      </c>
      <c r="N219" s="177">
        <f>$E219*(1+'Growth rates'!O218)</f>
        <v>0</v>
      </c>
      <c r="O219" s="177">
        <f>$E219*(1+'Growth rates'!P218)</f>
        <v>0</v>
      </c>
      <c r="P219" s="177">
        <f>$E219*(1+'Growth rates'!Q218)</f>
        <v>0</v>
      </c>
      <c r="Q219" s="177">
        <f>$E219*(1+'Growth rates'!R218)</f>
        <v>0</v>
      </c>
      <c r="R219" s="177">
        <f>$E219*(1+'Growth rates'!S218)</f>
        <v>0</v>
      </c>
      <c r="S219" s="177">
        <f>$E219*(1+'Growth rates'!T218)</f>
        <v>0</v>
      </c>
      <c r="T219" s="177">
        <f>$E219*(1+'Growth rates'!U218)</f>
        <v>0</v>
      </c>
      <c r="U219" s="177">
        <f>$E219*(1+'Growth rates'!V218)</f>
        <v>0</v>
      </c>
      <c r="V219" s="177">
        <f>$E219*(1+'Growth rates'!W218)</f>
        <v>0</v>
      </c>
      <c r="W219" s="177">
        <f>$E219*(1+'Growth rates'!X218)</f>
        <v>0</v>
      </c>
      <c r="X219" s="177">
        <f>$E219*(1+'Growth rates'!Y218)</f>
        <v>0</v>
      </c>
      <c r="Y219" s="177">
        <f>$E219*(1+'Growth rates'!Z218)</f>
        <v>0</v>
      </c>
      <c r="Z219" s="177">
        <f>$E219*(1+'Growth rates'!AA218)</f>
        <v>0</v>
      </c>
      <c r="AA219" s="177">
        <f>$E219*(1+'Growth rates'!AB218)</f>
        <v>0</v>
      </c>
      <c r="AB219" s="177">
        <f>$E219*(1+'Growth rates'!AC218)</f>
        <v>0</v>
      </c>
      <c r="AC219" s="177">
        <f>$E219*(1+'Growth rates'!AD218)</f>
        <v>0</v>
      </c>
      <c r="AD219" s="177">
        <f>$E219*(1+'Growth rates'!AE218)</f>
        <v>0</v>
      </c>
      <c r="AE219" s="177">
        <f>$E219*(1+'Growth rates'!AF218)</f>
        <v>0</v>
      </c>
      <c r="AF219" s="177">
        <f>$E219*(1+'Growth rates'!AG218)</f>
        <v>0</v>
      </c>
      <c r="AG219" s="177">
        <f>$E219*(1+'Growth rates'!AH218)</f>
        <v>0</v>
      </c>
      <c r="AH219" s="177">
        <f>$E219*(1+'Growth rates'!AI218)</f>
        <v>0</v>
      </c>
      <c r="AI219" s="177">
        <f>$E219*(1+'Growth rates'!AJ218)</f>
        <v>0</v>
      </c>
      <c r="AJ219" s="177">
        <f>$E219*(1+'Growth rates'!AK218)</f>
        <v>0</v>
      </c>
    </row>
    <row r="220" spans="1:36" x14ac:dyDescent="0.25">
      <c r="A220" s="45" t="s">
        <v>1561</v>
      </c>
      <c r="B220" s="45" t="s">
        <v>599</v>
      </c>
      <c r="C220" s="45" t="s">
        <v>1168</v>
      </c>
      <c r="D220" s="46" t="s">
        <v>60</v>
      </c>
      <c r="E220" s="258">
        <f>'CARB heat data summary'!G104</f>
        <v>38119989804.567482</v>
      </c>
      <c r="F220" s="177">
        <f>$E220*(1+'Growth rates'!G219)</f>
        <v>35652504984.438698</v>
      </c>
      <c r="G220" s="177">
        <f>$E220*(1+'Growth rates'!H219)</f>
        <v>38222843416.301331</v>
      </c>
      <c r="H220" s="177">
        <f>$E220*(1+'Growth rates'!I219)</f>
        <v>35857681809.297752</v>
      </c>
      <c r="I220" s="177">
        <f>$E220*(1+'Growth rates'!J219)</f>
        <v>36635079728.075577</v>
      </c>
      <c r="J220" s="177">
        <f>$E220*(1+'Growth rates'!K219)</f>
        <v>36403057484.782356</v>
      </c>
      <c r="K220" s="177">
        <f>$E220*(1+'Growth rates'!L219)</f>
        <v>36120404495.056488</v>
      </c>
      <c r="L220" s="177">
        <f>$E220*(1+'Growth rates'!M219)</f>
        <v>35406994954.303108</v>
      </c>
      <c r="M220" s="177">
        <f>$E220*(1+'Growth rates'!N219)</f>
        <v>35269392768.647202</v>
      </c>
      <c r="N220" s="177">
        <f>$E220*(1+'Growth rates'!O219)</f>
        <v>33933970159.473335</v>
      </c>
      <c r="O220" s="177">
        <f>$E220*(1+'Growth rates'!P219)</f>
        <v>33255827234.837685</v>
      </c>
      <c r="P220" s="177">
        <f>$E220*(1+'Growth rates'!Q219)</f>
        <v>32588384426.826614</v>
      </c>
      <c r="Q220" s="177">
        <f>$E220*(1+'Growth rates'!R219)</f>
        <v>32110588774.56123</v>
      </c>
      <c r="R220" s="177">
        <f>$E220*(1+'Growth rates'!S219)</f>
        <v>31334094675.702892</v>
      </c>
      <c r="S220" s="177">
        <f>$E220*(1+'Growth rates'!T219)</f>
        <v>31220311592.964619</v>
      </c>
      <c r="T220" s="177">
        <f>$E220*(1+'Growth rates'!U219)</f>
        <v>30293270773.27932</v>
      </c>
      <c r="U220" s="177">
        <f>$E220*(1+'Growth rates'!V219)</f>
        <v>29771964221.542953</v>
      </c>
      <c r="V220" s="177">
        <f>$E220*(1+'Growth rates'!W219)</f>
        <v>29947681111.178291</v>
      </c>
      <c r="W220" s="177">
        <f>$E220*(1+'Growth rates'!X219)</f>
        <v>29203894449.551105</v>
      </c>
      <c r="X220" s="177">
        <f>$E220*(1+'Growth rates'!Y219)</f>
        <v>28888888313.673126</v>
      </c>
      <c r="Y220" s="177">
        <f>$E220*(1+'Growth rates'!Z219)</f>
        <v>28876954579.636974</v>
      </c>
      <c r="Z220" s="177">
        <f>$E220*(1+'Growth rates'!AA219)</f>
        <v>28848898443.272038</v>
      </c>
      <c r="AA220" s="177">
        <f>$E220*(1+'Growth rates'!AB219)</f>
        <v>28506137847.633133</v>
      </c>
      <c r="AB220" s="177">
        <f>$E220*(1+'Growth rates'!AC219)</f>
        <v>28381096097.570084</v>
      </c>
      <c r="AC220" s="177">
        <f>$E220*(1+'Growth rates'!AD219)</f>
        <v>28316161543.85104</v>
      </c>
      <c r="AD220" s="177">
        <f>$E220*(1+'Growth rates'!AE219)</f>
        <v>28290722545.918583</v>
      </c>
      <c r="AE220" s="177">
        <f>$E220*(1+'Growth rates'!AF219)</f>
        <v>28147571762.603226</v>
      </c>
      <c r="AF220" s="177">
        <f>$E220*(1+'Growth rates'!AG219)</f>
        <v>28086086243.001823</v>
      </c>
      <c r="AG220" s="177">
        <f>$E220*(1+'Growth rates'!AH219)</f>
        <v>28005335670.830685</v>
      </c>
      <c r="AH220" s="177">
        <f>$E220*(1+'Growth rates'!AI219)</f>
        <v>27924585098.659546</v>
      </c>
      <c r="AI220" s="177">
        <f>$E220*(1+'Growth rates'!AJ219)</f>
        <v>27843834526.488407</v>
      </c>
      <c r="AJ220" s="177">
        <f>$E220*(1+'Growth rates'!AK219)</f>
        <v>27763083954.317268</v>
      </c>
    </row>
    <row r="221" spans="1:36" x14ac:dyDescent="0.25">
      <c r="A221" s="45" t="s">
        <v>1561</v>
      </c>
      <c r="B221" s="45" t="s">
        <v>599</v>
      </c>
      <c r="C221" s="45" t="s">
        <v>1168</v>
      </c>
      <c r="D221" s="46" t="s">
        <v>61</v>
      </c>
      <c r="E221" s="258">
        <f>'CARB heat data summary'!G105</f>
        <v>0</v>
      </c>
      <c r="F221" s="177">
        <f>$E221*(1+'Growth rates'!G220)</f>
        <v>0</v>
      </c>
      <c r="G221" s="177">
        <f>$E221*(1+'Growth rates'!H220)</f>
        <v>0</v>
      </c>
      <c r="H221" s="177">
        <f>$E221*(1+'Growth rates'!I220)</f>
        <v>0</v>
      </c>
      <c r="I221" s="177">
        <f>$E221*(1+'Growth rates'!J220)</f>
        <v>0</v>
      </c>
      <c r="J221" s="177">
        <f>$E221*(1+'Growth rates'!K220)</f>
        <v>0</v>
      </c>
      <c r="K221" s="177">
        <f>$E221*(1+'Growth rates'!L220)</f>
        <v>0</v>
      </c>
      <c r="L221" s="177">
        <f>$E221*(1+'Growth rates'!M220)</f>
        <v>0</v>
      </c>
      <c r="M221" s="177">
        <f>$E221*(1+'Growth rates'!N220)</f>
        <v>0</v>
      </c>
      <c r="N221" s="177">
        <f>$E221*(1+'Growth rates'!O220)</f>
        <v>0</v>
      </c>
      <c r="O221" s="177">
        <f>$E221*(1+'Growth rates'!P220)</f>
        <v>0</v>
      </c>
      <c r="P221" s="177">
        <f>$E221*(1+'Growth rates'!Q220)</f>
        <v>0</v>
      </c>
      <c r="Q221" s="177">
        <f>$E221*(1+'Growth rates'!R220)</f>
        <v>0</v>
      </c>
      <c r="R221" s="177">
        <f>$E221*(1+'Growth rates'!S220)</f>
        <v>0</v>
      </c>
      <c r="S221" s="177">
        <f>$E221*(1+'Growth rates'!T220)</f>
        <v>0</v>
      </c>
      <c r="T221" s="177">
        <f>$E221*(1+'Growth rates'!U220)</f>
        <v>0</v>
      </c>
      <c r="U221" s="177">
        <f>$E221*(1+'Growth rates'!V220)</f>
        <v>0</v>
      </c>
      <c r="V221" s="177">
        <f>$E221*(1+'Growth rates'!W220)</f>
        <v>0</v>
      </c>
      <c r="W221" s="177">
        <f>$E221*(1+'Growth rates'!X220)</f>
        <v>0</v>
      </c>
      <c r="X221" s="177">
        <f>$E221*(1+'Growth rates'!Y220)</f>
        <v>0</v>
      </c>
      <c r="Y221" s="177">
        <f>$E221*(1+'Growth rates'!Z220)</f>
        <v>0</v>
      </c>
      <c r="Z221" s="177">
        <f>$E221*(1+'Growth rates'!AA220)</f>
        <v>0</v>
      </c>
      <c r="AA221" s="177">
        <f>$E221*(1+'Growth rates'!AB220)</f>
        <v>0</v>
      </c>
      <c r="AB221" s="177">
        <f>$E221*(1+'Growth rates'!AC220)</f>
        <v>0</v>
      </c>
      <c r="AC221" s="177">
        <f>$E221*(1+'Growth rates'!AD220)</f>
        <v>0</v>
      </c>
      <c r="AD221" s="177">
        <f>$E221*(1+'Growth rates'!AE220)</f>
        <v>0</v>
      </c>
      <c r="AE221" s="177">
        <f>$E221*(1+'Growth rates'!AF220)</f>
        <v>0</v>
      </c>
      <c r="AF221" s="177">
        <f>$E221*(1+'Growth rates'!AG220)</f>
        <v>0</v>
      </c>
      <c r="AG221" s="177">
        <f>$E221*(1+'Growth rates'!AH220)</f>
        <v>0</v>
      </c>
      <c r="AH221" s="177">
        <f>$E221*(1+'Growth rates'!AI220)</f>
        <v>0</v>
      </c>
      <c r="AI221" s="177">
        <f>$E221*(1+'Growth rates'!AJ220)</f>
        <v>0</v>
      </c>
      <c r="AJ221" s="177">
        <f>$E221*(1+'Growth rates'!AK220)</f>
        <v>0</v>
      </c>
    </row>
    <row r="222" spans="1:36" x14ac:dyDescent="0.25">
      <c r="A222" s="45" t="s">
        <v>1561</v>
      </c>
      <c r="B222" s="45" t="s">
        <v>599</v>
      </c>
      <c r="C222" s="45" t="s">
        <v>1168</v>
      </c>
      <c r="D222" s="46" t="s">
        <v>62</v>
      </c>
      <c r="E222" s="258">
        <f>'CARB heat data summary'!G106</f>
        <v>0</v>
      </c>
      <c r="F222" s="177">
        <f>$E222*(1+'Growth rates'!G221)</f>
        <v>0</v>
      </c>
      <c r="G222" s="177">
        <f>$E222*(1+'Growth rates'!H221)</f>
        <v>0</v>
      </c>
      <c r="H222" s="177">
        <f>$E222*(1+'Growth rates'!I221)</f>
        <v>0</v>
      </c>
      <c r="I222" s="177">
        <f>$E222*(1+'Growth rates'!J221)</f>
        <v>0</v>
      </c>
      <c r="J222" s="177">
        <f>$E222*(1+'Growth rates'!K221)</f>
        <v>0</v>
      </c>
      <c r="K222" s="177">
        <f>$E222*(1+'Growth rates'!L221)</f>
        <v>0</v>
      </c>
      <c r="L222" s="177">
        <f>$E222*(1+'Growth rates'!M221)</f>
        <v>0</v>
      </c>
      <c r="M222" s="177">
        <f>$E222*(1+'Growth rates'!N221)</f>
        <v>0</v>
      </c>
      <c r="N222" s="177">
        <f>$E222*(1+'Growth rates'!O221)</f>
        <v>0</v>
      </c>
      <c r="O222" s="177">
        <f>$E222*(1+'Growth rates'!P221)</f>
        <v>0</v>
      </c>
      <c r="P222" s="177">
        <f>$E222*(1+'Growth rates'!Q221)</f>
        <v>0</v>
      </c>
      <c r="Q222" s="177">
        <f>$E222*(1+'Growth rates'!R221)</f>
        <v>0</v>
      </c>
      <c r="R222" s="177">
        <f>$E222*(1+'Growth rates'!S221)</f>
        <v>0</v>
      </c>
      <c r="S222" s="177">
        <f>$E222*(1+'Growth rates'!T221)</f>
        <v>0</v>
      </c>
      <c r="T222" s="177">
        <f>$E222*(1+'Growth rates'!U221)</f>
        <v>0</v>
      </c>
      <c r="U222" s="177">
        <f>$E222*(1+'Growth rates'!V221)</f>
        <v>0</v>
      </c>
      <c r="V222" s="177">
        <f>$E222*(1+'Growth rates'!W221)</f>
        <v>0</v>
      </c>
      <c r="W222" s="177">
        <f>$E222*(1+'Growth rates'!X221)</f>
        <v>0</v>
      </c>
      <c r="X222" s="177">
        <f>$E222*(1+'Growth rates'!Y221)</f>
        <v>0</v>
      </c>
      <c r="Y222" s="177">
        <f>$E222*(1+'Growth rates'!Z221)</f>
        <v>0</v>
      </c>
      <c r="Z222" s="177">
        <f>$E222*(1+'Growth rates'!AA221)</f>
        <v>0</v>
      </c>
      <c r="AA222" s="177">
        <f>$E222*(1+'Growth rates'!AB221)</f>
        <v>0</v>
      </c>
      <c r="AB222" s="177">
        <f>$E222*(1+'Growth rates'!AC221)</f>
        <v>0</v>
      </c>
      <c r="AC222" s="177">
        <f>$E222*(1+'Growth rates'!AD221)</f>
        <v>0</v>
      </c>
      <c r="AD222" s="177">
        <f>$E222*(1+'Growth rates'!AE221)</f>
        <v>0</v>
      </c>
      <c r="AE222" s="177">
        <f>$E222*(1+'Growth rates'!AF221)</f>
        <v>0</v>
      </c>
      <c r="AF222" s="177">
        <f>$E222*(1+'Growth rates'!AG221)</f>
        <v>0</v>
      </c>
      <c r="AG222" s="177">
        <f>$E222*(1+'Growth rates'!AH221)</f>
        <v>0</v>
      </c>
      <c r="AH222" s="177">
        <f>$E222*(1+'Growth rates'!AI221)</f>
        <v>0</v>
      </c>
      <c r="AI222" s="177">
        <f>$E222*(1+'Growth rates'!AJ221)</f>
        <v>0</v>
      </c>
      <c r="AJ222" s="177">
        <f>$E222*(1+'Growth rates'!AK221)</f>
        <v>0</v>
      </c>
    </row>
    <row r="223" spans="1:36" x14ac:dyDescent="0.25">
      <c r="A223" s="45" t="s">
        <v>1561</v>
      </c>
      <c r="B223" s="45" t="s">
        <v>599</v>
      </c>
      <c r="C223" s="45" t="s">
        <v>1168</v>
      </c>
      <c r="D223" s="46" t="s">
        <v>63</v>
      </c>
      <c r="E223" s="258">
        <f>'CARB heat data summary'!G107</f>
        <v>0</v>
      </c>
      <c r="F223" s="177">
        <f>$E223*(1+'Growth rates'!G222)</f>
        <v>0</v>
      </c>
      <c r="G223" s="177">
        <f>$E223*(1+'Growth rates'!H222)</f>
        <v>0</v>
      </c>
      <c r="H223" s="177">
        <f>$E223*(1+'Growth rates'!I222)</f>
        <v>0</v>
      </c>
      <c r="I223" s="177">
        <f>$E223*(1+'Growth rates'!J222)</f>
        <v>0</v>
      </c>
      <c r="J223" s="177">
        <f>$E223*(1+'Growth rates'!K222)</f>
        <v>0</v>
      </c>
      <c r="K223" s="177">
        <f>$E223*(1+'Growth rates'!L222)</f>
        <v>0</v>
      </c>
      <c r="L223" s="177">
        <f>$E223*(1+'Growth rates'!M222)</f>
        <v>0</v>
      </c>
      <c r="M223" s="177">
        <f>$E223*(1+'Growth rates'!N222)</f>
        <v>0</v>
      </c>
      <c r="N223" s="177">
        <f>$E223*(1+'Growth rates'!O222)</f>
        <v>0</v>
      </c>
      <c r="O223" s="177">
        <f>$E223*(1+'Growth rates'!P222)</f>
        <v>0</v>
      </c>
      <c r="P223" s="177">
        <f>$E223*(1+'Growth rates'!Q222)</f>
        <v>0</v>
      </c>
      <c r="Q223" s="177">
        <f>$E223*(1+'Growth rates'!R222)</f>
        <v>0</v>
      </c>
      <c r="R223" s="177">
        <f>$E223*(1+'Growth rates'!S222)</f>
        <v>0</v>
      </c>
      <c r="S223" s="177">
        <f>$E223*(1+'Growth rates'!T222)</f>
        <v>0</v>
      </c>
      <c r="T223" s="177">
        <f>$E223*(1+'Growth rates'!U222)</f>
        <v>0</v>
      </c>
      <c r="U223" s="177">
        <f>$E223*(1+'Growth rates'!V222)</f>
        <v>0</v>
      </c>
      <c r="V223" s="177">
        <f>$E223*(1+'Growth rates'!W222)</f>
        <v>0</v>
      </c>
      <c r="W223" s="177">
        <f>$E223*(1+'Growth rates'!X222)</f>
        <v>0</v>
      </c>
      <c r="X223" s="177">
        <f>$E223*(1+'Growth rates'!Y222)</f>
        <v>0</v>
      </c>
      <c r="Y223" s="177">
        <f>$E223*(1+'Growth rates'!Z222)</f>
        <v>0</v>
      </c>
      <c r="Z223" s="177">
        <f>$E223*(1+'Growth rates'!AA222)</f>
        <v>0</v>
      </c>
      <c r="AA223" s="177">
        <f>$E223*(1+'Growth rates'!AB222)</f>
        <v>0</v>
      </c>
      <c r="AB223" s="177">
        <f>$E223*(1+'Growth rates'!AC222)</f>
        <v>0</v>
      </c>
      <c r="AC223" s="177">
        <f>$E223*(1+'Growth rates'!AD222)</f>
        <v>0</v>
      </c>
      <c r="AD223" s="177">
        <f>$E223*(1+'Growth rates'!AE222)</f>
        <v>0</v>
      </c>
      <c r="AE223" s="177">
        <f>$E223*(1+'Growth rates'!AF222)</f>
        <v>0</v>
      </c>
      <c r="AF223" s="177">
        <f>$E223*(1+'Growth rates'!AG222)</f>
        <v>0</v>
      </c>
      <c r="AG223" s="177">
        <f>$E223*(1+'Growth rates'!AH222)</f>
        <v>0</v>
      </c>
      <c r="AH223" s="177">
        <f>$E223*(1+'Growth rates'!AI222)</f>
        <v>0</v>
      </c>
      <c r="AI223" s="177">
        <f>$E223*(1+'Growth rates'!AJ222)</f>
        <v>0</v>
      </c>
      <c r="AJ223" s="177">
        <f>$E223*(1+'Growth rates'!AK222)</f>
        <v>0</v>
      </c>
    </row>
    <row r="224" spans="1:36" x14ac:dyDescent="0.25">
      <c r="A224" s="45" t="s">
        <v>1561</v>
      </c>
      <c r="B224" s="45" t="s">
        <v>599</v>
      </c>
      <c r="C224" s="45" t="s">
        <v>1168</v>
      </c>
      <c r="D224" s="46" t="s">
        <v>64</v>
      </c>
      <c r="E224" s="258">
        <f>'CARB heat data summary'!G108</f>
        <v>562988102.68472004</v>
      </c>
      <c r="F224" s="177">
        <f>$E224*(1+'Growth rates'!G223)</f>
        <v>491458664.76588577</v>
      </c>
      <c r="G224" s="177">
        <f>$E224*(1+'Growth rates'!H223)</f>
        <v>481214277.88888222</v>
      </c>
      <c r="H224" s="177">
        <f>$E224*(1+'Growth rates'!I223)</f>
        <v>470969891.01187861</v>
      </c>
      <c r="I224" s="177">
        <f>$E224*(1+'Growth rates'!J223)</f>
        <v>460725504.134875</v>
      </c>
      <c r="J224" s="177">
        <f>$E224*(1+'Growth rates'!K223)</f>
        <v>450481117.25787145</v>
      </c>
      <c r="K224" s="177">
        <f>$E224*(1+'Growth rates'!L223)</f>
        <v>440236730.3808679</v>
      </c>
      <c r="L224" s="177">
        <f>$E224*(1+'Growth rates'!M223)</f>
        <v>429992343.50386429</v>
      </c>
      <c r="M224" s="177">
        <f>$E224*(1+'Growth rates'!N223)</f>
        <v>419747956.62686062</v>
      </c>
      <c r="N224" s="177">
        <f>$E224*(1+'Growth rates'!O223)</f>
        <v>409503569.74985707</v>
      </c>
      <c r="O224" s="177">
        <f>$E224*(1+'Growth rates'!P223)</f>
        <v>399259182.87285352</v>
      </c>
      <c r="P224" s="177">
        <f>$E224*(1+'Growth rates'!Q223)</f>
        <v>389014795.99584991</v>
      </c>
      <c r="Q224" s="177">
        <f>$E224*(1+'Growth rates'!R223)</f>
        <v>378770409.1188463</v>
      </c>
      <c r="R224" s="177">
        <f>$E224*(1+'Growth rates'!S223)</f>
        <v>368526022.24184275</v>
      </c>
      <c r="S224" s="177">
        <f>$E224*(1+'Growth rates'!T223)</f>
        <v>358281635.3648392</v>
      </c>
      <c r="T224" s="177">
        <f>$E224*(1+'Growth rates'!U223)</f>
        <v>348037248.48783559</v>
      </c>
      <c r="U224" s="177">
        <f>$E224*(1+'Growth rates'!V223)</f>
        <v>337792861.61083198</v>
      </c>
      <c r="V224" s="177">
        <f>$E224*(1+'Growth rates'!W223)</f>
        <v>337792861.61083198</v>
      </c>
      <c r="W224" s="177">
        <f>$E224*(1+'Growth rates'!X223)</f>
        <v>337792861.61083198</v>
      </c>
      <c r="X224" s="177">
        <f>$E224*(1+'Growth rates'!Y223)</f>
        <v>337792861.61083198</v>
      </c>
      <c r="Y224" s="177">
        <f>$E224*(1+'Growth rates'!Z223)</f>
        <v>337792861.61083198</v>
      </c>
      <c r="Z224" s="177">
        <f>$E224*(1+'Growth rates'!AA223)</f>
        <v>337792861.61083198</v>
      </c>
      <c r="AA224" s="177">
        <f>$E224*(1+'Growth rates'!AB223)</f>
        <v>337792861.61083198</v>
      </c>
      <c r="AB224" s="177">
        <f>$E224*(1+'Growth rates'!AC223)</f>
        <v>337792861.61083198</v>
      </c>
      <c r="AC224" s="177">
        <f>$E224*(1+'Growth rates'!AD223)</f>
        <v>337792861.61083198</v>
      </c>
      <c r="AD224" s="177">
        <f>$E224*(1+'Growth rates'!AE223)</f>
        <v>337792861.61083198</v>
      </c>
      <c r="AE224" s="177">
        <f>$E224*(1+'Growth rates'!AF223)</f>
        <v>337792861.61083198</v>
      </c>
      <c r="AF224" s="177">
        <f>$E224*(1+'Growth rates'!AG223)</f>
        <v>337792861.61083198</v>
      </c>
      <c r="AG224" s="177">
        <f>$E224*(1+'Growth rates'!AH223)</f>
        <v>337792861.61083198</v>
      </c>
      <c r="AH224" s="177">
        <f>$E224*(1+'Growth rates'!AI223)</f>
        <v>337792861.61083198</v>
      </c>
      <c r="AI224" s="177">
        <f>$E224*(1+'Growth rates'!AJ223)</f>
        <v>337792861.61083198</v>
      </c>
      <c r="AJ224" s="177">
        <f>$E224*(1+'Growth rates'!AK223)</f>
        <v>337792861.61083198</v>
      </c>
    </row>
    <row r="225" spans="1:36" x14ac:dyDescent="0.25">
      <c r="A225" s="45" t="s">
        <v>1561</v>
      </c>
      <c r="B225" s="45" t="s">
        <v>599</v>
      </c>
      <c r="C225" s="45" t="s">
        <v>1168</v>
      </c>
      <c r="D225" s="361" t="s">
        <v>65</v>
      </c>
      <c r="E225" s="258">
        <f>'CARB heat data summary'!G109</f>
        <v>0</v>
      </c>
      <c r="F225" s="177">
        <f>$E225*(1+'Growth rates'!G224)</f>
        <v>0</v>
      </c>
      <c r="G225" s="177">
        <f>$E225*(1+'Growth rates'!H224)</f>
        <v>0</v>
      </c>
      <c r="H225" s="177">
        <f>$E225*(1+'Growth rates'!I224)</f>
        <v>0</v>
      </c>
      <c r="I225" s="177">
        <f>$E225*(1+'Growth rates'!J224)</f>
        <v>0</v>
      </c>
      <c r="J225" s="177">
        <f>$E225*(1+'Growth rates'!K224)</f>
        <v>0</v>
      </c>
      <c r="K225" s="177">
        <f>$E225*(1+'Growth rates'!L224)</f>
        <v>0</v>
      </c>
      <c r="L225" s="177">
        <f>$E225*(1+'Growth rates'!M224)</f>
        <v>0</v>
      </c>
      <c r="M225" s="177">
        <f>$E225*(1+'Growth rates'!N224)</f>
        <v>0</v>
      </c>
      <c r="N225" s="177">
        <f>$E225*(1+'Growth rates'!O224)</f>
        <v>0</v>
      </c>
      <c r="O225" s="177">
        <f>$E225*(1+'Growth rates'!P224)</f>
        <v>0</v>
      </c>
      <c r="P225" s="177">
        <f>$E225*(1+'Growth rates'!Q224)</f>
        <v>0</v>
      </c>
      <c r="Q225" s="177">
        <f>$E225*(1+'Growth rates'!R224)</f>
        <v>0</v>
      </c>
      <c r="R225" s="177">
        <f>$E225*(1+'Growth rates'!S224)</f>
        <v>0</v>
      </c>
      <c r="S225" s="177">
        <f>$E225*(1+'Growth rates'!T224)</f>
        <v>0</v>
      </c>
      <c r="T225" s="177">
        <f>$E225*(1+'Growth rates'!U224)</f>
        <v>0</v>
      </c>
      <c r="U225" s="177">
        <f>$E225*(1+'Growth rates'!V224)</f>
        <v>0</v>
      </c>
      <c r="V225" s="177">
        <f>$E225*(1+'Growth rates'!W224)</f>
        <v>0</v>
      </c>
      <c r="W225" s="177">
        <f>$E225*(1+'Growth rates'!X224)</f>
        <v>0</v>
      </c>
      <c r="X225" s="177">
        <f>$E225*(1+'Growth rates'!Y224)</f>
        <v>0</v>
      </c>
      <c r="Y225" s="177">
        <f>$E225*(1+'Growth rates'!Z224)</f>
        <v>0</v>
      </c>
      <c r="Z225" s="177">
        <f>$E225*(1+'Growth rates'!AA224)</f>
        <v>0</v>
      </c>
      <c r="AA225" s="177">
        <f>$E225*(1+'Growth rates'!AB224)</f>
        <v>0</v>
      </c>
      <c r="AB225" s="177">
        <f>$E225*(1+'Growth rates'!AC224)</f>
        <v>0</v>
      </c>
      <c r="AC225" s="177">
        <f>$E225*(1+'Growth rates'!AD224)</f>
        <v>0</v>
      </c>
      <c r="AD225" s="177">
        <f>$E225*(1+'Growth rates'!AE224)</f>
        <v>0</v>
      </c>
      <c r="AE225" s="177">
        <f>$E225*(1+'Growth rates'!AF224)</f>
        <v>0</v>
      </c>
      <c r="AF225" s="177">
        <f>$E225*(1+'Growth rates'!AG224)</f>
        <v>0</v>
      </c>
      <c r="AG225" s="177">
        <f>$E225*(1+'Growth rates'!AH224)</f>
        <v>0</v>
      </c>
      <c r="AH225" s="177">
        <f>$E225*(1+'Growth rates'!AI224)</f>
        <v>0</v>
      </c>
      <c r="AI225" s="177">
        <f>$E225*(1+'Growth rates'!AJ224)</f>
        <v>0</v>
      </c>
      <c r="AJ225" s="177">
        <f>$E225*(1+'Growth rates'!AK224)</f>
        <v>0</v>
      </c>
    </row>
    <row r="226" spans="1:36" x14ac:dyDescent="0.25">
      <c r="A226" s="45" t="s">
        <v>1561</v>
      </c>
      <c r="B226" s="45" t="s">
        <v>599</v>
      </c>
      <c r="C226" s="45" t="s">
        <v>1168</v>
      </c>
      <c r="D226" s="46" t="s">
        <v>66</v>
      </c>
      <c r="E226" s="258">
        <f>'CARB heat data summary'!G110</f>
        <v>0</v>
      </c>
      <c r="F226" s="177">
        <f>$E226*(1+'Growth rates'!G225)</f>
        <v>0</v>
      </c>
      <c r="G226" s="177">
        <f>$E226*(1+'Growth rates'!H225)</f>
        <v>0</v>
      </c>
      <c r="H226" s="177">
        <f>$E226*(1+'Growth rates'!I225)</f>
        <v>0</v>
      </c>
      <c r="I226" s="177">
        <f>$E226*(1+'Growth rates'!J225)</f>
        <v>0</v>
      </c>
      <c r="J226" s="177">
        <f>$E226*(1+'Growth rates'!K225)</f>
        <v>0</v>
      </c>
      <c r="K226" s="177">
        <f>$E226*(1+'Growth rates'!L225)</f>
        <v>0</v>
      </c>
      <c r="L226" s="177">
        <f>$E226*(1+'Growth rates'!M225)</f>
        <v>0</v>
      </c>
      <c r="M226" s="177">
        <f>$E226*(1+'Growth rates'!N225)</f>
        <v>0</v>
      </c>
      <c r="N226" s="177">
        <f>$E226*(1+'Growth rates'!O225)</f>
        <v>0</v>
      </c>
      <c r="O226" s="177">
        <f>$E226*(1+'Growth rates'!P225)</f>
        <v>0</v>
      </c>
      <c r="P226" s="177">
        <f>$E226*(1+'Growth rates'!Q225)</f>
        <v>0</v>
      </c>
      <c r="Q226" s="177">
        <f>$E226*(1+'Growth rates'!R225)</f>
        <v>0</v>
      </c>
      <c r="R226" s="177">
        <f>$E226*(1+'Growth rates'!S225)</f>
        <v>0</v>
      </c>
      <c r="S226" s="177">
        <f>$E226*(1+'Growth rates'!T225)</f>
        <v>0</v>
      </c>
      <c r="T226" s="177">
        <f>$E226*(1+'Growth rates'!U225)</f>
        <v>0</v>
      </c>
      <c r="U226" s="177">
        <f>$E226*(1+'Growth rates'!V225)</f>
        <v>0</v>
      </c>
      <c r="V226" s="177">
        <f>$E226*(1+'Growth rates'!W225)</f>
        <v>0</v>
      </c>
      <c r="W226" s="177">
        <f>$E226*(1+'Growth rates'!X225)</f>
        <v>0</v>
      </c>
      <c r="X226" s="177">
        <f>$E226*(1+'Growth rates'!Y225)</f>
        <v>0</v>
      </c>
      <c r="Y226" s="177">
        <f>$E226*(1+'Growth rates'!Z225)</f>
        <v>0</v>
      </c>
      <c r="Z226" s="177">
        <f>$E226*(1+'Growth rates'!AA225)</f>
        <v>0</v>
      </c>
      <c r="AA226" s="177">
        <f>$E226*(1+'Growth rates'!AB225)</f>
        <v>0</v>
      </c>
      <c r="AB226" s="177">
        <f>$E226*(1+'Growth rates'!AC225)</f>
        <v>0</v>
      </c>
      <c r="AC226" s="177">
        <f>$E226*(1+'Growth rates'!AD225)</f>
        <v>0</v>
      </c>
      <c r="AD226" s="177">
        <f>$E226*(1+'Growth rates'!AE225)</f>
        <v>0</v>
      </c>
      <c r="AE226" s="177">
        <f>$E226*(1+'Growth rates'!AF225)</f>
        <v>0</v>
      </c>
      <c r="AF226" s="177">
        <f>$E226*(1+'Growth rates'!AG225)</f>
        <v>0</v>
      </c>
      <c r="AG226" s="177">
        <f>$E226*(1+'Growth rates'!AH225)</f>
        <v>0</v>
      </c>
      <c r="AH226" s="177">
        <f>$E226*(1+'Growth rates'!AI225)</f>
        <v>0</v>
      </c>
      <c r="AI226" s="177">
        <f>$E226*(1+'Growth rates'!AJ225)</f>
        <v>0</v>
      </c>
      <c r="AJ226" s="177">
        <f>$E226*(1+'Growth rates'!AK225)</f>
        <v>0</v>
      </c>
    </row>
    <row r="227" spans="1:36" x14ac:dyDescent="0.25">
      <c r="A227" s="45" t="s">
        <v>1561</v>
      </c>
      <c r="B227" s="45" t="s">
        <v>599</v>
      </c>
      <c r="C227" s="45" t="s">
        <v>1168</v>
      </c>
      <c r="D227" s="46" t="s">
        <v>67</v>
      </c>
      <c r="E227" s="258">
        <f>'CARB heat data summary'!G111</f>
        <v>0</v>
      </c>
      <c r="F227" s="177">
        <f>$E227*(1+'Growth rates'!G226)</f>
        <v>0</v>
      </c>
      <c r="G227" s="177">
        <f>$E227*(1+'Growth rates'!H226)</f>
        <v>0</v>
      </c>
      <c r="H227" s="177">
        <f>$E227*(1+'Growth rates'!I226)</f>
        <v>0</v>
      </c>
      <c r="I227" s="177">
        <f>$E227*(1+'Growth rates'!J226)</f>
        <v>0</v>
      </c>
      <c r="J227" s="177">
        <f>$E227*(1+'Growth rates'!K226)</f>
        <v>0</v>
      </c>
      <c r="K227" s="177">
        <f>$E227*(1+'Growth rates'!L226)</f>
        <v>0</v>
      </c>
      <c r="L227" s="177">
        <f>$E227*(1+'Growth rates'!M226)</f>
        <v>0</v>
      </c>
      <c r="M227" s="177">
        <f>$E227*(1+'Growth rates'!N226)</f>
        <v>0</v>
      </c>
      <c r="N227" s="177">
        <f>$E227*(1+'Growth rates'!O226)</f>
        <v>0</v>
      </c>
      <c r="O227" s="177">
        <f>$E227*(1+'Growth rates'!P226)</f>
        <v>0</v>
      </c>
      <c r="P227" s="177">
        <f>$E227*(1+'Growth rates'!Q226)</f>
        <v>0</v>
      </c>
      <c r="Q227" s="177">
        <f>$E227*(1+'Growth rates'!R226)</f>
        <v>0</v>
      </c>
      <c r="R227" s="177">
        <f>$E227*(1+'Growth rates'!S226)</f>
        <v>0</v>
      </c>
      <c r="S227" s="177">
        <f>$E227*(1+'Growth rates'!T226)</f>
        <v>0</v>
      </c>
      <c r="T227" s="177">
        <f>$E227*(1+'Growth rates'!U226)</f>
        <v>0</v>
      </c>
      <c r="U227" s="177">
        <f>$E227*(1+'Growth rates'!V226)</f>
        <v>0</v>
      </c>
      <c r="V227" s="177">
        <f>$E227*(1+'Growth rates'!W226)</f>
        <v>0</v>
      </c>
      <c r="W227" s="177">
        <f>$E227*(1+'Growth rates'!X226)</f>
        <v>0</v>
      </c>
      <c r="X227" s="177">
        <f>$E227*(1+'Growth rates'!Y226)</f>
        <v>0</v>
      </c>
      <c r="Y227" s="177">
        <f>$E227*(1+'Growth rates'!Z226)</f>
        <v>0</v>
      </c>
      <c r="Z227" s="177">
        <f>$E227*(1+'Growth rates'!AA226)</f>
        <v>0</v>
      </c>
      <c r="AA227" s="177">
        <f>$E227*(1+'Growth rates'!AB226)</f>
        <v>0</v>
      </c>
      <c r="AB227" s="177">
        <f>$E227*(1+'Growth rates'!AC226)</f>
        <v>0</v>
      </c>
      <c r="AC227" s="177">
        <f>$E227*(1+'Growth rates'!AD226)</f>
        <v>0</v>
      </c>
      <c r="AD227" s="177">
        <f>$E227*(1+'Growth rates'!AE226)</f>
        <v>0</v>
      </c>
      <c r="AE227" s="177">
        <f>$E227*(1+'Growth rates'!AF226)</f>
        <v>0</v>
      </c>
      <c r="AF227" s="177">
        <f>$E227*(1+'Growth rates'!AG226)</f>
        <v>0</v>
      </c>
      <c r="AG227" s="177">
        <f>$E227*(1+'Growth rates'!AH226)</f>
        <v>0</v>
      </c>
      <c r="AH227" s="177">
        <f>$E227*(1+'Growth rates'!AI226)</f>
        <v>0</v>
      </c>
      <c r="AI227" s="177">
        <f>$E227*(1+'Growth rates'!AJ226)</f>
        <v>0</v>
      </c>
      <c r="AJ227" s="177">
        <f>$E227*(1+'Growth rates'!AK226)</f>
        <v>0</v>
      </c>
    </row>
    <row r="228" spans="1:36" x14ac:dyDescent="0.25">
      <c r="A228" s="45" t="s">
        <v>1561</v>
      </c>
      <c r="B228" s="45" t="s">
        <v>599</v>
      </c>
      <c r="C228" s="45" t="s">
        <v>1168</v>
      </c>
      <c r="D228" s="214" t="s">
        <v>68</v>
      </c>
      <c r="E228" s="258">
        <f>'CARB heat data summary'!G112</f>
        <v>0</v>
      </c>
      <c r="F228" s="177">
        <f>$E228*(1+'Growth rates'!G227)</f>
        <v>0</v>
      </c>
      <c r="G228" s="177">
        <f>$E228*(1+'Growth rates'!H227)</f>
        <v>0</v>
      </c>
      <c r="H228" s="177">
        <f>$E228*(1+'Growth rates'!I227)</f>
        <v>0</v>
      </c>
      <c r="I228" s="177">
        <f>$E228*(1+'Growth rates'!J227)</f>
        <v>0</v>
      </c>
      <c r="J228" s="177">
        <f>$E228*(1+'Growth rates'!K227)</f>
        <v>0</v>
      </c>
      <c r="K228" s="177">
        <f>$E228*(1+'Growth rates'!L227)</f>
        <v>0</v>
      </c>
      <c r="L228" s="177">
        <f>$E228*(1+'Growth rates'!M227)</f>
        <v>0</v>
      </c>
      <c r="M228" s="177">
        <f>$E228*(1+'Growth rates'!N227)</f>
        <v>0</v>
      </c>
      <c r="N228" s="177">
        <f>$E228*(1+'Growth rates'!O227)</f>
        <v>0</v>
      </c>
      <c r="O228" s="177">
        <f>$E228*(1+'Growth rates'!P227)</f>
        <v>0</v>
      </c>
      <c r="P228" s="177">
        <f>$E228*(1+'Growth rates'!Q227)</f>
        <v>0</v>
      </c>
      <c r="Q228" s="177">
        <f>$E228*(1+'Growth rates'!R227)</f>
        <v>0</v>
      </c>
      <c r="R228" s="177">
        <f>$E228*(1+'Growth rates'!S227)</f>
        <v>0</v>
      </c>
      <c r="S228" s="177">
        <f>$E228*(1+'Growth rates'!T227)</f>
        <v>0</v>
      </c>
      <c r="T228" s="177">
        <f>$E228*(1+'Growth rates'!U227)</f>
        <v>0</v>
      </c>
      <c r="U228" s="177">
        <f>$E228*(1+'Growth rates'!V227)</f>
        <v>0</v>
      </c>
      <c r="V228" s="177">
        <f>$E228*(1+'Growth rates'!W227)</f>
        <v>0</v>
      </c>
      <c r="W228" s="177">
        <f>$E228*(1+'Growth rates'!X227)</f>
        <v>0</v>
      </c>
      <c r="X228" s="177">
        <f>$E228*(1+'Growth rates'!Y227)</f>
        <v>0</v>
      </c>
      <c r="Y228" s="177">
        <f>$E228*(1+'Growth rates'!Z227)</f>
        <v>0</v>
      </c>
      <c r="Z228" s="177">
        <f>$E228*(1+'Growth rates'!AA227)</f>
        <v>0</v>
      </c>
      <c r="AA228" s="177">
        <f>$E228*(1+'Growth rates'!AB227)</f>
        <v>0</v>
      </c>
      <c r="AB228" s="177">
        <f>$E228*(1+'Growth rates'!AC227)</f>
        <v>0</v>
      </c>
      <c r="AC228" s="177">
        <f>$E228*(1+'Growth rates'!AD227)</f>
        <v>0</v>
      </c>
      <c r="AD228" s="177">
        <f>$E228*(1+'Growth rates'!AE227)</f>
        <v>0</v>
      </c>
      <c r="AE228" s="177">
        <f>$E228*(1+'Growth rates'!AF227)</f>
        <v>0</v>
      </c>
      <c r="AF228" s="177">
        <f>$E228*(1+'Growth rates'!AG227)</f>
        <v>0</v>
      </c>
      <c r="AG228" s="177">
        <f>$E228*(1+'Growth rates'!AH227)</f>
        <v>0</v>
      </c>
      <c r="AH228" s="177">
        <f>$E228*(1+'Growth rates'!AI227)</f>
        <v>0</v>
      </c>
      <c r="AI228" s="177">
        <f>$E228*(1+'Growth rates'!AJ227)</f>
        <v>0</v>
      </c>
      <c r="AJ228" s="177">
        <f>$E228*(1+'Growth rates'!AK227)</f>
        <v>0</v>
      </c>
    </row>
    <row r="229" spans="1:36" x14ac:dyDescent="0.25">
      <c r="A229" s="45" t="s">
        <v>1561</v>
      </c>
      <c r="B229" s="45" t="s">
        <v>599</v>
      </c>
      <c r="C229" s="45" t="s">
        <v>1168</v>
      </c>
      <c r="D229" s="46" t="s">
        <v>69</v>
      </c>
      <c r="E229" s="258">
        <f>'CARB heat data summary'!G113</f>
        <v>0</v>
      </c>
      <c r="F229" s="177">
        <f>$E229*(1+'Growth rates'!G228)</f>
        <v>0</v>
      </c>
      <c r="G229" s="177">
        <f>$E229*(1+'Growth rates'!H228)</f>
        <v>0</v>
      </c>
      <c r="H229" s="177">
        <f>$E229*(1+'Growth rates'!I228)</f>
        <v>0</v>
      </c>
      <c r="I229" s="177">
        <f>$E229*(1+'Growth rates'!J228)</f>
        <v>0</v>
      </c>
      <c r="J229" s="177">
        <f>$E229*(1+'Growth rates'!K228)</f>
        <v>0</v>
      </c>
      <c r="K229" s="177">
        <f>$E229*(1+'Growth rates'!L228)</f>
        <v>0</v>
      </c>
      <c r="L229" s="177">
        <f>$E229*(1+'Growth rates'!M228)</f>
        <v>0</v>
      </c>
      <c r="M229" s="177">
        <f>$E229*(1+'Growth rates'!N228)</f>
        <v>0</v>
      </c>
      <c r="N229" s="177">
        <f>$E229*(1+'Growth rates'!O228)</f>
        <v>0</v>
      </c>
      <c r="O229" s="177">
        <f>$E229*(1+'Growth rates'!P228)</f>
        <v>0</v>
      </c>
      <c r="P229" s="177">
        <f>$E229*(1+'Growth rates'!Q228)</f>
        <v>0</v>
      </c>
      <c r="Q229" s="177">
        <f>$E229*(1+'Growth rates'!R228)</f>
        <v>0</v>
      </c>
      <c r="R229" s="177">
        <f>$E229*(1+'Growth rates'!S228)</f>
        <v>0</v>
      </c>
      <c r="S229" s="177">
        <f>$E229*(1+'Growth rates'!T228)</f>
        <v>0</v>
      </c>
      <c r="T229" s="177">
        <f>$E229*(1+'Growth rates'!U228)</f>
        <v>0</v>
      </c>
      <c r="U229" s="177">
        <f>$E229*(1+'Growth rates'!V228)</f>
        <v>0</v>
      </c>
      <c r="V229" s="177">
        <f>$E229*(1+'Growth rates'!W228)</f>
        <v>0</v>
      </c>
      <c r="W229" s="177">
        <f>$E229*(1+'Growth rates'!X228)</f>
        <v>0</v>
      </c>
      <c r="X229" s="177">
        <f>$E229*(1+'Growth rates'!Y228)</f>
        <v>0</v>
      </c>
      <c r="Y229" s="177">
        <f>$E229*(1+'Growth rates'!Z228)</f>
        <v>0</v>
      </c>
      <c r="Z229" s="177">
        <f>$E229*(1+'Growth rates'!AA228)</f>
        <v>0</v>
      </c>
      <c r="AA229" s="177">
        <f>$E229*(1+'Growth rates'!AB228)</f>
        <v>0</v>
      </c>
      <c r="AB229" s="177">
        <f>$E229*(1+'Growth rates'!AC228)</f>
        <v>0</v>
      </c>
      <c r="AC229" s="177">
        <f>$E229*(1+'Growth rates'!AD228)</f>
        <v>0</v>
      </c>
      <c r="AD229" s="177">
        <f>$E229*(1+'Growth rates'!AE228)</f>
        <v>0</v>
      </c>
      <c r="AE229" s="177">
        <f>$E229*(1+'Growth rates'!AF228)</f>
        <v>0</v>
      </c>
      <c r="AF229" s="177">
        <f>$E229*(1+'Growth rates'!AG228)</f>
        <v>0</v>
      </c>
      <c r="AG229" s="177">
        <f>$E229*(1+'Growth rates'!AH228)</f>
        <v>0</v>
      </c>
      <c r="AH229" s="177">
        <f>$E229*(1+'Growth rates'!AI228)</f>
        <v>0</v>
      </c>
      <c r="AI229" s="177">
        <f>$E229*(1+'Growth rates'!AJ228)</f>
        <v>0</v>
      </c>
      <c r="AJ229" s="177">
        <f>$E229*(1+'Growth rates'!AK228)</f>
        <v>0</v>
      </c>
    </row>
    <row r="230" spans="1:36" x14ac:dyDescent="0.25">
      <c r="A230" s="45" t="s">
        <v>1561</v>
      </c>
      <c r="B230" s="45" t="s">
        <v>599</v>
      </c>
      <c r="C230" s="45" t="s">
        <v>1168</v>
      </c>
      <c r="D230" s="46" t="s">
        <v>70</v>
      </c>
      <c r="E230" s="258">
        <f>'CARB heat data summary'!G114</f>
        <v>0</v>
      </c>
      <c r="F230" s="177">
        <f>$E230*(1+'Growth rates'!G229)</f>
        <v>0</v>
      </c>
      <c r="G230" s="177">
        <f>$E230*(1+'Growth rates'!H229)</f>
        <v>0</v>
      </c>
      <c r="H230" s="177">
        <f>$E230*(1+'Growth rates'!I229)</f>
        <v>0</v>
      </c>
      <c r="I230" s="177">
        <f>$E230*(1+'Growth rates'!J229)</f>
        <v>0</v>
      </c>
      <c r="J230" s="177">
        <f>$E230*(1+'Growth rates'!K229)</f>
        <v>0</v>
      </c>
      <c r="K230" s="177">
        <f>$E230*(1+'Growth rates'!L229)</f>
        <v>0</v>
      </c>
      <c r="L230" s="177">
        <f>$E230*(1+'Growth rates'!M229)</f>
        <v>0</v>
      </c>
      <c r="M230" s="177">
        <f>$E230*(1+'Growth rates'!N229)</f>
        <v>0</v>
      </c>
      <c r="N230" s="177">
        <f>$E230*(1+'Growth rates'!O229)</f>
        <v>0</v>
      </c>
      <c r="O230" s="177">
        <f>$E230*(1+'Growth rates'!P229)</f>
        <v>0</v>
      </c>
      <c r="P230" s="177">
        <f>$E230*(1+'Growth rates'!Q229)</f>
        <v>0</v>
      </c>
      <c r="Q230" s="177">
        <f>$E230*(1+'Growth rates'!R229)</f>
        <v>0</v>
      </c>
      <c r="R230" s="177">
        <f>$E230*(1+'Growth rates'!S229)</f>
        <v>0</v>
      </c>
      <c r="S230" s="177">
        <f>$E230*(1+'Growth rates'!T229)</f>
        <v>0</v>
      </c>
      <c r="T230" s="177">
        <f>$E230*(1+'Growth rates'!U229)</f>
        <v>0</v>
      </c>
      <c r="U230" s="177">
        <f>$E230*(1+'Growth rates'!V229)</f>
        <v>0</v>
      </c>
      <c r="V230" s="177">
        <f>$E230*(1+'Growth rates'!W229)</f>
        <v>0</v>
      </c>
      <c r="W230" s="177">
        <f>$E230*(1+'Growth rates'!X229)</f>
        <v>0</v>
      </c>
      <c r="X230" s="177">
        <f>$E230*(1+'Growth rates'!Y229)</f>
        <v>0</v>
      </c>
      <c r="Y230" s="177">
        <f>$E230*(1+'Growth rates'!Z229)</f>
        <v>0</v>
      </c>
      <c r="Z230" s="177">
        <f>$E230*(1+'Growth rates'!AA229)</f>
        <v>0</v>
      </c>
      <c r="AA230" s="177">
        <f>$E230*(1+'Growth rates'!AB229)</f>
        <v>0</v>
      </c>
      <c r="AB230" s="177">
        <f>$E230*(1+'Growth rates'!AC229)</f>
        <v>0</v>
      </c>
      <c r="AC230" s="177">
        <f>$E230*(1+'Growth rates'!AD229)</f>
        <v>0</v>
      </c>
      <c r="AD230" s="177">
        <f>$E230*(1+'Growth rates'!AE229)</f>
        <v>0</v>
      </c>
      <c r="AE230" s="177">
        <f>$E230*(1+'Growth rates'!AF229)</f>
        <v>0</v>
      </c>
      <c r="AF230" s="177">
        <f>$E230*(1+'Growth rates'!AG229)</f>
        <v>0</v>
      </c>
      <c r="AG230" s="177">
        <f>$E230*(1+'Growth rates'!AH229)</f>
        <v>0</v>
      </c>
      <c r="AH230" s="177">
        <f>$E230*(1+'Growth rates'!AI229)</f>
        <v>0</v>
      </c>
      <c r="AI230" s="177">
        <f>$E230*(1+'Growth rates'!AJ229)</f>
        <v>0</v>
      </c>
      <c r="AJ230" s="177">
        <f>$E230*(1+'Growth rates'!AK229)</f>
        <v>0</v>
      </c>
    </row>
    <row r="231" spans="1:36" x14ac:dyDescent="0.25">
      <c r="A231" s="45" t="s">
        <v>1561</v>
      </c>
      <c r="B231" s="45" t="s">
        <v>599</v>
      </c>
      <c r="C231" s="45" t="s">
        <v>1168</v>
      </c>
      <c r="D231" s="46" t="s">
        <v>71</v>
      </c>
      <c r="E231" s="258">
        <f>'CARB heat data summary'!G115</f>
        <v>0</v>
      </c>
      <c r="F231" s="177">
        <f>$E231*(1+'Growth rates'!G230)</f>
        <v>0</v>
      </c>
      <c r="G231" s="177">
        <f>$E231*(1+'Growth rates'!H230)</f>
        <v>0</v>
      </c>
      <c r="H231" s="177">
        <f>$E231*(1+'Growth rates'!I230)</f>
        <v>0</v>
      </c>
      <c r="I231" s="177">
        <f>$E231*(1+'Growth rates'!J230)</f>
        <v>0</v>
      </c>
      <c r="J231" s="177">
        <f>$E231*(1+'Growth rates'!K230)</f>
        <v>0</v>
      </c>
      <c r="K231" s="177">
        <f>$E231*(1+'Growth rates'!L230)</f>
        <v>0</v>
      </c>
      <c r="L231" s="177">
        <f>$E231*(1+'Growth rates'!M230)</f>
        <v>0</v>
      </c>
      <c r="M231" s="177">
        <f>$E231*(1+'Growth rates'!N230)</f>
        <v>0</v>
      </c>
      <c r="N231" s="177">
        <f>$E231*(1+'Growth rates'!O230)</f>
        <v>0</v>
      </c>
      <c r="O231" s="177">
        <f>$E231*(1+'Growth rates'!P230)</f>
        <v>0</v>
      </c>
      <c r="P231" s="177">
        <f>$E231*(1+'Growth rates'!Q230)</f>
        <v>0</v>
      </c>
      <c r="Q231" s="177">
        <f>$E231*(1+'Growth rates'!R230)</f>
        <v>0</v>
      </c>
      <c r="R231" s="177">
        <f>$E231*(1+'Growth rates'!S230)</f>
        <v>0</v>
      </c>
      <c r="S231" s="177">
        <f>$E231*(1+'Growth rates'!T230)</f>
        <v>0</v>
      </c>
      <c r="T231" s="177">
        <f>$E231*(1+'Growth rates'!U230)</f>
        <v>0</v>
      </c>
      <c r="U231" s="177">
        <f>$E231*(1+'Growth rates'!V230)</f>
        <v>0</v>
      </c>
      <c r="V231" s="177">
        <f>$E231*(1+'Growth rates'!W230)</f>
        <v>0</v>
      </c>
      <c r="W231" s="177">
        <f>$E231*(1+'Growth rates'!X230)</f>
        <v>0</v>
      </c>
      <c r="X231" s="177">
        <f>$E231*(1+'Growth rates'!Y230)</f>
        <v>0</v>
      </c>
      <c r="Y231" s="177">
        <f>$E231*(1+'Growth rates'!Z230)</f>
        <v>0</v>
      </c>
      <c r="Z231" s="177">
        <f>$E231*(1+'Growth rates'!AA230)</f>
        <v>0</v>
      </c>
      <c r="AA231" s="177">
        <f>$E231*(1+'Growth rates'!AB230)</f>
        <v>0</v>
      </c>
      <c r="AB231" s="177">
        <f>$E231*(1+'Growth rates'!AC230)</f>
        <v>0</v>
      </c>
      <c r="AC231" s="177">
        <f>$E231*(1+'Growth rates'!AD230)</f>
        <v>0</v>
      </c>
      <c r="AD231" s="177">
        <f>$E231*(1+'Growth rates'!AE230)</f>
        <v>0</v>
      </c>
      <c r="AE231" s="177">
        <f>$E231*(1+'Growth rates'!AF230)</f>
        <v>0</v>
      </c>
      <c r="AF231" s="177">
        <f>$E231*(1+'Growth rates'!AG230)</f>
        <v>0</v>
      </c>
      <c r="AG231" s="177">
        <f>$E231*(1+'Growth rates'!AH230)</f>
        <v>0</v>
      </c>
      <c r="AH231" s="177">
        <f>$E231*(1+'Growth rates'!AI230)</f>
        <v>0</v>
      </c>
      <c r="AI231" s="177">
        <f>$E231*(1+'Growth rates'!AJ230)</f>
        <v>0</v>
      </c>
      <c r="AJ231" s="177">
        <f>$E231*(1+'Growth rates'!AK230)</f>
        <v>0</v>
      </c>
    </row>
    <row r="232" spans="1:36" x14ac:dyDescent="0.25">
      <c r="A232" s="45" t="s">
        <v>1561</v>
      </c>
      <c r="B232" s="45" t="s">
        <v>599</v>
      </c>
      <c r="C232" s="45" t="s">
        <v>1168</v>
      </c>
      <c r="D232" s="214" t="s">
        <v>72</v>
      </c>
      <c r="E232" s="258">
        <f>'CARB heat data summary'!G116</f>
        <v>0</v>
      </c>
      <c r="F232" s="177">
        <f>$E232*(1+'Growth rates'!G231)</f>
        <v>0</v>
      </c>
      <c r="G232" s="177">
        <f>$E232*(1+'Growth rates'!H231)</f>
        <v>0</v>
      </c>
      <c r="H232" s="177">
        <f>$E232*(1+'Growth rates'!I231)</f>
        <v>0</v>
      </c>
      <c r="I232" s="177">
        <f>$E232*(1+'Growth rates'!J231)</f>
        <v>0</v>
      </c>
      <c r="J232" s="177">
        <f>$E232*(1+'Growth rates'!K231)</f>
        <v>0</v>
      </c>
      <c r="K232" s="177">
        <f>$E232*(1+'Growth rates'!L231)</f>
        <v>0</v>
      </c>
      <c r="L232" s="177">
        <f>$E232*(1+'Growth rates'!M231)</f>
        <v>0</v>
      </c>
      <c r="M232" s="177">
        <f>$E232*(1+'Growth rates'!N231)</f>
        <v>0</v>
      </c>
      <c r="N232" s="177">
        <f>$E232*(1+'Growth rates'!O231)</f>
        <v>0</v>
      </c>
      <c r="O232" s="177">
        <f>$E232*(1+'Growth rates'!P231)</f>
        <v>0</v>
      </c>
      <c r="P232" s="177">
        <f>$E232*(1+'Growth rates'!Q231)</f>
        <v>0</v>
      </c>
      <c r="Q232" s="177">
        <f>$E232*(1+'Growth rates'!R231)</f>
        <v>0</v>
      </c>
      <c r="R232" s="177">
        <f>$E232*(1+'Growth rates'!S231)</f>
        <v>0</v>
      </c>
      <c r="S232" s="177">
        <f>$E232*(1+'Growth rates'!T231)</f>
        <v>0</v>
      </c>
      <c r="T232" s="177">
        <f>$E232*(1+'Growth rates'!U231)</f>
        <v>0</v>
      </c>
      <c r="U232" s="177">
        <f>$E232*(1+'Growth rates'!V231)</f>
        <v>0</v>
      </c>
      <c r="V232" s="177">
        <f>$E232*(1+'Growth rates'!W231)</f>
        <v>0</v>
      </c>
      <c r="W232" s="177">
        <f>$E232*(1+'Growth rates'!X231)</f>
        <v>0</v>
      </c>
      <c r="X232" s="177">
        <f>$E232*(1+'Growth rates'!Y231)</f>
        <v>0</v>
      </c>
      <c r="Y232" s="177">
        <f>$E232*(1+'Growth rates'!Z231)</f>
        <v>0</v>
      </c>
      <c r="Z232" s="177">
        <f>$E232*(1+'Growth rates'!AA231)</f>
        <v>0</v>
      </c>
      <c r="AA232" s="177">
        <f>$E232*(1+'Growth rates'!AB231)</f>
        <v>0</v>
      </c>
      <c r="AB232" s="177">
        <f>$E232*(1+'Growth rates'!AC231)</f>
        <v>0</v>
      </c>
      <c r="AC232" s="177">
        <f>$E232*(1+'Growth rates'!AD231)</f>
        <v>0</v>
      </c>
      <c r="AD232" s="177">
        <f>$E232*(1+'Growth rates'!AE231)</f>
        <v>0</v>
      </c>
      <c r="AE232" s="177">
        <f>$E232*(1+'Growth rates'!AF231)</f>
        <v>0</v>
      </c>
      <c r="AF232" s="177">
        <f>$E232*(1+'Growth rates'!AG231)</f>
        <v>0</v>
      </c>
      <c r="AG232" s="177">
        <f>$E232*(1+'Growth rates'!AH231)</f>
        <v>0</v>
      </c>
      <c r="AH232" s="177">
        <f>$E232*(1+'Growth rates'!AI231)</f>
        <v>0</v>
      </c>
      <c r="AI232" s="177">
        <f>$E232*(1+'Growth rates'!AJ231)</f>
        <v>0</v>
      </c>
      <c r="AJ232" s="177">
        <f>$E232*(1+'Growth rates'!AK231)</f>
        <v>0</v>
      </c>
    </row>
    <row r="233" spans="1:36" x14ac:dyDescent="0.25">
      <c r="A233" s="45" t="s">
        <v>1561</v>
      </c>
      <c r="B233" s="45" t="s">
        <v>599</v>
      </c>
      <c r="C233" s="45" t="s">
        <v>1168</v>
      </c>
      <c r="D233" s="46" t="s">
        <v>73</v>
      </c>
      <c r="E233" s="258">
        <f>'CARB heat data summary'!G117</f>
        <v>21997468185371.98</v>
      </c>
      <c r="F233" s="177">
        <f>$E233*(1+'Growth rates'!G232)</f>
        <v>19202619542152.504</v>
      </c>
      <c r="G233" s="177">
        <f>$E233*(1+'Growth rates'!H232)</f>
        <v>19017135069196.027</v>
      </c>
      <c r="H233" s="177">
        <f>$E233*(1+'Growth rates'!I232)</f>
        <v>18140961024822.715</v>
      </c>
      <c r="I233" s="177">
        <f>$E233*(1+'Growth rates'!J232)</f>
        <v>18845175398610.414</v>
      </c>
      <c r="J233" s="177">
        <f>$E233*(1+'Growth rates'!K232)</f>
        <v>19184228503145.375</v>
      </c>
      <c r="K233" s="177">
        <f>$E233*(1+'Growth rates'!L232)</f>
        <v>19666539319775.215</v>
      </c>
      <c r="L233" s="177">
        <f>$E233*(1+'Growth rates'!M232)</f>
        <v>19959978295587.613</v>
      </c>
      <c r="M233" s="177">
        <f>$E233*(1+'Growth rates'!N232)</f>
        <v>20141841944779.75</v>
      </c>
      <c r="N233" s="177">
        <f>$E233*(1+'Growth rates'!O232)</f>
        <v>20294476365944.887</v>
      </c>
      <c r="O233" s="177">
        <f>$E233*(1+'Growth rates'!P232)</f>
        <v>20474466376705.602</v>
      </c>
      <c r="P233" s="177">
        <f>$E233*(1+'Growth rates'!Q232)</f>
        <v>20747183714957.668</v>
      </c>
      <c r="Q233" s="177">
        <f>$E233*(1+'Growth rates'!R232)</f>
        <v>20991288307570.449</v>
      </c>
      <c r="R233" s="177">
        <f>$E233*(1+'Growth rates'!S232)</f>
        <v>21200596033941.949</v>
      </c>
      <c r="S233" s="177">
        <f>$E233*(1+'Growth rates'!T232)</f>
        <v>21513494230676.555</v>
      </c>
      <c r="T233" s="177">
        <f>$E233*(1+'Growth rates'!U232)</f>
        <v>21753979703183.363</v>
      </c>
      <c r="U233" s="177">
        <f>$E233*(1+'Growth rates'!V232)</f>
        <v>21882742889173.023</v>
      </c>
      <c r="V233" s="177">
        <f>$E233*(1+'Growth rates'!W232)</f>
        <v>21963154950336.703</v>
      </c>
      <c r="W233" s="177">
        <f>$E233*(1+'Growth rates'!X232)</f>
        <v>22137318629176.414</v>
      </c>
      <c r="X233" s="177">
        <f>$E233*(1+'Growth rates'!Y232)</f>
        <v>22330265456137.648</v>
      </c>
      <c r="Y233" s="177">
        <f>$E233*(1+'Growth rates'!Z232)</f>
        <v>22547830410813.719</v>
      </c>
      <c r="Z233" s="177">
        <f>$E233*(1+'Growth rates'!AA232)</f>
        <v>22698309475618.707</v>
      </c>
      <c r="AA233" s="177">
        <f>$E233*(1+'Growth rates'!AB232)</f>
        <v>22944225483912.141</v>
      </c>
      <c r="AB233" s="177">
        <f>$E233*(1+'Growth rates'!AC232)</f>
        <v>23309075688958.918</v>
      </c>
      <c r="AC233" s="177">
        <f>$E233*(1+'Growth rates'!AD232)</f>
        <v>23798016484449.508</v>
      </c>
      <c r="AD233" s="177">
        <f>$E233*(1+'Growth rates'!AE232)</f>
        <v>24197896480811.035</v>
      </c>
      <c r="AE233" s="177">
        <f>$E233*(1+'Growth rates'!AF232)</f>
        <v>24458998273633.426</v>
      </c>
      <c r="AF233" s="177">
        <f>$E233*(1+'Growth rates'!AG232)</f>
        <v>24917152393741.465</v>
      </c>
      <c r="AG233" s="177">
        <f>$E233*(1+'Growth rates'!AH232)</f>
        <v>25308989030870.914</v>
      </c>
      <c r="AH233" s="177">
        <f>$E233*(1+'Growth rates'!AI232)</f>
        <v>25700825668000.367</v>
      </c>
      <c r="AI233" s="177">
        <f>$E233*(1+'Growth rates'!AJ232)</f>
        <v>26092662305129.82</v>
      </c>
      <c r="AJ233" s="177">
        <f>$E233*(1+'Growth rates'!AK232)</f>
        <v>26484498942259.273</v>
      </c>
    </row>
    <row r="234" spans="1:36" x14ac:dyDescent="0.25">
      <c r="A234" s="45" t="s">
        <v>1561</v>
      </c>
      <c r="B234" s="45" t="s">
        <v>599</v>
      </c>
      <c r="C234" s="45" t="s">
        <v>1168</v>
      </c>
      <c r="D234" s="46" t="s">
        <v>74</v>
      </c>
      <c r="E234" s="258">
        <f>'CARB heat data summary'!G118</f>
        <v>0</v>
      </c>
      <c r="F234" s="177">
        <f>$E234*(1+'Growth rates'!G233)</f>
        <v>0</v>
      </c>
      <c r="G234" s="177">
        <f>$E234*(1+'Growth rates'!H233)</f>
        <v>0</v>
      </c>
      <c r="H234" s="177">
        <f>$E234*(1+'Growth rates'!I233)</f>
        <v>0</v>
      </c>
      <c r="I234" s="177">
        <f>$E234*(1+'Growth rates'!J233)</f>
        <v>0</v>
      </c>
      <c r="J234" s="177">
        <f>$E234*(1+'Growth rates'!K233)</f>
        <v>0</v>
      </c>
      <c r="K234" s="177">
        <f>$E234*(1+'Growth rates'!L233)</f>
        <v>0</v>
      </c>
      <c r="L234" s="177">
        <f>$E234*(1+'Growth rates'!M233)</f>
        <v>0</v>
      </c>
      <c r="M234" s="177">
        <f>$E234*(1+'Growth rates'!N233)</f>
        <v>0</v>
      </c>
      <c r="N234" s="177">
        <f>$E234*(1+'Growth rates'!O233)</f>
        <v>0</v>
      </c>
      <c r="O234" s="177">
        <f>$E234*(1+'Growth rates'!P233)</f>
        <v>0</v>
      </c>
      <c r="P234" s="177">
        <f>$E234*(1+'Growth rates'!Q233)</f>
        <v>0</v>
      </c>
      <c r="Q234" s="177">
        <f>$E234*(1+'Growth rates'!R233)</f>
        <v>0</v>
      </c>
      <c r="R234" s="177">
        <f>$E234*(1+'Growth rates'!S233)</f>
        <v>0</v>
      </c>
      <c r="S234" s="177">
        <f>$E234*(1+'Growth rates'!T233)</f>
        <v>0</v>
      </c>
      <c r="T234" s="177">
        <f>$E234*(1+'Growth rates'!U233)</f>
        <v>0</v>
      </c>
      <c r="U234" s="177">
        <f>$E234*(1+'Growth rates'!V233)</f>
        <v>0</v>
      </c>
      <c r="V234" s="177">
        <f>$E234*(1+'Growth rates'!W233)</f>
        <v>0</v>
      </c>
      <c r="W234" s="177">
        <f>$E234*(1+'Growth rates'!X233)</f>
        <v>0</v>
      </c>
      <c r="X234" s="177">
        <f>$E234*(1+'Growth rates'!Y233)</f>
        <v>0</v>
      </c>
      <c r="Y234" s="177">
        <f>$E234*(1+'Growth rates'!Z233)</f>
        <v>0</v>
      </c>
      <c r="Z234" s="177">
        <f>$E234*(1+'Growth rates'!AA233)</f>
        <v>0</v>
      </c>
      <c r="AA234" s="177">
        <f>$E234*(1+'Growth rates'!AB233)</f>
        <v>0</v>
      </c>
      <c r="AB234" s="177">
        <f>$E234*(1+'Growth rates'!AC233)</f>
        <v>0</v>
      </c>
      <c r="AC234" s="177">
        <f>$E234*(1+'Growth rates'!AD233)</f>
        <v>0</v>
      </c>
      <c r="AD234" s="177">
        <f>$E234*(1+'Growth rates'!AE233)</f>
        <v>0</v>
      </c>
      <c r="AE234" s="177">
        <f>$E234*(1+'Growth rates'!AF233)</f>
        <v>0</v>
      </c>
      <c r="AF234" s="177">
        <f>$E234*(1+'Growth rates'!AG233)</f>
        <v>0</v>
      </c>
      <c r="AG234" s="177">
        <f>$E234*(1+'Growth rates'!AH233)</f>
        <v>0</v>
      </c>
      <c r="AH234" s="177">
        <f>$E234*(1+'Growth rates'!AI233)</f>
        <v>0</v>
      </c>
      <c r="AI234" s="177">
        <f>$E234*(1+'Growth rates'!AJ233)</f>
        <v>0</v>
      </c>
      <c r="AJ234" s="177">
        <f>$E234*(1+'Growth rates'!AK233)</f>
        <v>0</v>
      </c>
    </row>
    <row r="235" spans="1:36" x14ac:dyDescent="0.25">
      <c r="A235" s="45" t="s">
        <v>1561</v>
      </c>
      <c r="B235" s="45" t="s">
        <v>599</v>
      </c>
      <c r="C235" s="45" t="s">
        <v>1168</v>
      </c>
      <c r="D235" s="46" t="s">
        <v>75</v>
      </c>
      <c r="E235" s="258">
        <f>'CARB heat data summary'!G119</f>
        <v>0</v>
      </c>
      <c r="F235" s="177">
        <f>$E235*(1+'Growth rates'!G234)</f>
        <v>0</v>
      </c>
      <c r="G235" s="177">
        <f>$E235*(1+'Growth rates'!H234)</f>
        <v>0</v>
      </c>
      <c r="H235" s="177">
        <f>$E235*(1+'Growth rates'!I234)</f>
        <v>0</v>
      </c>
      <c r="I235" s="177">
        <f>$E235*(1+'Growth rates'!J234)</f>
        <v>0</v>
      </c>
      <c r="J235" s="177">
        <f>$E235*(1+'Growth rates'!K234)</f>
        <v>0</v>
      </c>
      <c r="K235" s="177">
        <f>$E235*(1+'Growth rates'!L234)</f>
        <v>0</v>
      </c>
      <c r="L235" s="177">
        <f>$E235*(1+'Growth rates'!M234)</f>
        <v>0</v>
      </c>
      <c r="M235" s="177">
        <f>$E235*(1+'Growth rates'!N234)</f>
        <v>0</v>
      </c>
      <c r="N235" s="177">
        <f>$E235*(1+'Growth rates'!O234)</f>
        <v>0</v>
      </c>
      <c r="O235" s="177">
        <f>$E235*(1+'Growth rates'!P234)</f>
        <v>0</v>
      </c>
      <c r="P235" s="177">
        <f>$E235*(1+'Growth rates'!Q234)</f>
        <v>0</v>
      </c>
      <c r="Q235" s="177">
        <f>$E235*(1+'Growth rates'!R234)</f>
        <v>0</v>
      </c>
      <c r="R235" s="177">
        <f>$E235*(1+'Growth rates'!S234)</f>
        <v>0</v>
      </c>
      <c r="S235" s="177">
        <f>$E235*(1+'Growth rates'!T234)</f>
        <v>0</v>
      </c>
      <c r="T235" s="177">
        <f>$E235*(1+'Growth rates'!U234)</f>
        <v>0</v>
      </c>
      <c r="U235" s="177">
        <f>$E235*(1+'Growth rates'!V234)</f>
        <v>0</v>
      </c>
      <c r="V235" s="177">
        <f>$E235*(1+'Growth rates'!W234)</f>
        <v>0</v>
      </c>
      <c r="W235" s="177">
        <f>$E235*(1+'Growth rates'!X234)</f>
        <v>0</v>
      </c>
      <c r="X235" s="177">
        <f>$E235*(1+'Growth rates'!Y234)</f>
        <v>0</v>
      </c>
      <c r="Y235" s="177">
        <f>$E235*(1+'Growth rates'!Z234)</f>
        <v>0</v>
      </c>
      <c r="Z235" s="177">
        <f>$E235*(1+'Growth rates'!AA234)</f>
        <v>0</v>
      </c>
      <c r="AA235" s="177">
        <f>$E235*(1+'Growth rates'!AB234)</f>
        <v>0</v>
      </c>
      <c r="AB235" s="177">
        <f>$E235*(1+'Growth rates'!AC234)</f>
        <v>0</v>
      </c>
      <c r="AC235" s="177">
        <f>$E235*(1+'Growth rates'!AD234)</f>
        <v>0</v>
      </c>
      <c r="AD235" s="177">
        <f>$E235*(1+'Growth rates'!AE234)</f>
        <v>0</v>
      </c>
      <c r="AE235" s="177">
        <f>$E235*(1+'Growth rates'!AF234)</f>
        <v>0</v>
      </c>
      <c r="AF235" s="177">
        <f>$E235*(1+'Growth rates'!AG234)</f>
        <v>0</v>
      </c>
      <c r="AG235" s="177">
        <f>$E235*(1+'Growth rates'!AH234)</f>
        <v>0</v>
      </c>
      <c r="AH235" s="177">
        <f>$E235*(1+'Growth rates'!AI234)</f>
        <v>0</v>
      </c>
      <c r="AI235" s="177">
        <f>$E235*(1+'Growth rates'!AJ234)</f>
        <v>0</v>
      </c>
      <c r="AJ235" s="177">
        <f>$E235*(1+'Growth rates'!AK234)</f>
        <v>0</v>
      </c>
    </row>
    <row r="236" spans="1:36" x14ac:dyDescent="0.25">
      <c r="A236" s="45" t="s">
        <v>1561</v>
      </c>
      <c r="B236" s="45" t="s">
        <v>599</v>
      </c>
      <c r="C236" s="45" t="s">
        <v>1168</v>
      </c>
      <c r="D236" s="46" t="s">
        <v>76</v>
      </c>
      <c r="E236" s="258">
        <f>'CARB heat data summary'!G120</f>
        <v>0</v>
      </c>
      <c r="F236" s="177">
        <f>$E236*(1+'Growth rates'!G235)</f>
        <v>0</v>
      </c>
      <c r="G236" s="177">
        <f>$E236*(1+'Growth rates'!H235)</f>
        <v>0</v>
      </c>
      <c r="H236" s="177">
        <f>$E236*(1+'Growth rates'!I235)</f>
        <v>0</v>
      </c>
      <c r="I236" s="177">
        <f>$E236*(1+'Growth rates'!J235)</f>
        <v>0</v>
      </c>
      <c r="J236" s="177">
        <f>$E236*(1+'Growth rates'!K235)</f>
        <v>0</v>
      </c>
      <c r="K236" s="177">
        <f>$E236*(1+'Growth rates'!L235)</f>
        <v>0</v>
      </c>
      <c r="L236" s="177">
        <f>$E236*(1+'Growth rates'!M235)</f>
        <v>0</v>
      </c>
      <c r="M236" s="177">
        <f>$E236*(1+'Growth rates'!N235)</f>
        <v>0</v>
      </c>
      <c r="N236" s="177">
        <f>$E236*(1+'Growth rates'!O235)</f>
        <v>0</v>
      </c>
      <c r="O236" s="177">
        <f>$E236*(1+'Growth rates'!P235)</f>
        <v>0</v>
      </c>
      <c r="P236" s="177">
        <f>$E236*(1+'Growth rates'!Q235)</f>
        <v>0</v>
      </c>
      <c r="Q236" s="177">
        <f>$E236*(1+'Growth rates'!R235)</f>
        <v>0</v>
      </c>
      <c r="R236" s="177">
        <f>$E236*(1+'Growth rates'!S235)</f>
        <v>0</v>
      </c>
      <c r="S236" s="177">
        <f>$E236*(1+'Growth rates'!T235)</f>
        <v>0</v>
      </c>
      <c r="T236" s="177">
        <f>$E236*(1+'Growth rates'!U235)</f>
        <v>0</v>
      </c>
      <c r="U236" s="177">
        <f>$E236*(1+'Growth rates'!V235)</f>
        <v>0</v>
      </c>
      <c r="V236" s="177">
        <f>$E236*(1+'Growth rates'!W235)</f>
        <v>0</v>
      </c>
      <c r="W236" s="177">
        <f>$E236*(1+'Growth rates'!X235)</f>
        <v>0</v>
      </c>
      <c r="X236" s="177">
        <f>$E236*(1+'Growth rates'!Y235)</f>
        <v>0</v>
      </c>
      <c r="Y236" s="177">
        <f>$E236*(1+'Growth rates'!Z235)</f>
        <v>0</v>
      </c>
      <c r="Z236" s="177">
        <f>$E236*(1+'Growth rates'!AA235)</f>
        <v>0</v>
      </c>
      <c r="AA236" s="177">
        <f>$E236*(1+'Growth rates'!AB235)</f>
        <v>0</v>
      </c>
      <c r="AB236" s="177">
        <f>$E236*(1+'Growth rates'!AC235)</f>
        <v>0</v>
      </c>
      <c r="AC236" s="177">
        <f>$E236*(1+'Growth rates'!AD235)</f>
        <v>0</v>
      </c>
      <c r="AD236" s="177">
        <f>$E236*(1+'Growth rates'!AE235)</f>
        <v>0</v>
      </c>
      <c r="AE236" s="177">
        <f>$E236*(1+'Growth rates'!AF235)</f>
        <v>0</v>
      </c>
      <c r="AF236" s="177">
        <f>$E236*(1+'Growth rates'!AG235)</f>
        <v>0</v>
      </c>
      <c r="AG236" s="177">
        <f>$E236*(1+'Growth rates'!AH235)</f>
        <v>0</v>
      </c>
      <c r="AH236" s="177">
        <f>$E236*(1+'Growth rates'!AI235)</f>
        <v>0</v>
      </c>
      <c r="AI236" s="177">
        <f>$E236*(1+'Growth rates'!AJ235)</f>
        <v>0</v>
      </c>
      <c r="AJ236" s="177">
        <f>$E236*(1+'Growth rates'!AK235)</f>
        <v>0</v>
      </c>
    </row>
  </sheetData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E075E-FFF0-4FC8-B777-39646B78BD4D}">
  <sheetPr>
    <tabColor theme="4" tint="0.39997558519241921"/>
  </sheetPr>
  <dimension ref="B2:AI237"/>
  <sheetViews>
    <sheetView topLeftCell="A13" workbookViewId="0"/>
  </sheetViews>
  <sheetFormatPr defaultRowHeight="14.25" x14ac:dyDescent="0.2"/>
  <cols>
    <col min="2" max="2" width="27.625" style="29" bestFit="1" customWidth="1"/>
    <col min="3" max="3" width="12.25" bestFit="1" customWidth="1"/>
    <col min="4" max="4" width="12.25" customWidth="1"/>
  </cols>
  <sheetData>
    <row r="2" spans="2:35" ht="15" x14ac:dyDescent="0.25">
      <c r="B2" s="46"/>
      <c r="C2" s="1">
        <v>2019</v>
      </c>
      <c r="D2">
        <v>2020</v>
      </c>
      <c r="E2" s="3">
        <v>2021</v>
      </c>
      <c r="F2" s="3">
        <v>2022</v>
      </c>
      <c r="G2" s="3">
        <v>2023</v>
      </c>
      <c r="H2" s="3">
        <v>2024</v>
      </c>
      <c r="I2" s="3">
        <v>2025</v>
      </c>
      <c r="J2" s="3">
        <v>2026</v>
      </c>
      <c r="K2" s="3">
        <v>2027</v>
      </c>
      <c r="L2" s="3">
        <v>2028</v>
      </c>
      <c r="M2" s="3">
        <v>2029</v>
      </c>
      <c r="N2" s="3">
        <v>2030</v>
      </c>
      <c r="O2" s="3">
        <v>2031</v>
      </c>
      <c r="P2" s="3">
        <v>2032</v>
      </c>
      <c r="Q2" s="3">
        <v>2033</v>
      </c>
      <c r="R2" s="3">
        <v>2034</v>
      </c>
      <c r="S2" s="3">
        <v>2035</v>
      </c>
      <c r="T2" s="3">
        <v>2036</v>
      </c>
      <c r="U2" s="3">
        <v>2037</v>
      </c>
      <c r="V2" s="3">
        <v>2038</v>
      </c>
      <c r="W2" s="3">
        <v>2039</v>
      </c>
      <c r="X2" s="3">
        <v>2040</v>
      </c>
      <c r="Y2" s="3">
        <v>2041</v>
      </c>
      <c r="Z2" s="3">
        <v>2042</v>
      </c>
      <c r="AA2" s="3">
        <v>2043</v>
      </c>
      <c r="AB2" s="3">
        <v>2044</v>
      </c>
      <c r="AC2" s="3">
        <v>2045</v>
      </c>
      <c r="AD2" s="3">
        <v>2046</v>
      </c>
      <c r="AE2" s="3">
        <v>2047</v>
      </c>
      <c r="AF2" s="3">
        <v>2048</v>
      </c>
      <c r="AG2" s="3">
        <v>2049</v>
      </c>
      <c r="AH2" s="3">
        <v>2050</v>
      </c>
      <c r="AI2" s="3"/>
    </row>
    <row r="3" spans="2:35" x14ac:dyDescent="0.2">
      <c r="B3" s="29" t="s">
        <v>1155</v>
      </c>
      <c r="C3">
        <f>SUMIFS(calcs!E:E,calcs!$C:$C,$B3)</f>
        <v>288537052671558.13</v>
      </c>
      <c r="D3" s="3">
        <f>SUMIFS(calcs!F:F,calcs!$C:$C,$B3)</f>
        <v>265789091091658.06</v>
      </c>
      <c r="E3" s="3">
        <f>SUMIFS(calcs!G:G,calcs!$C:$C,$B3)</f>
        <v>265352327877504.03</v>
      </c>
      <c r="F3" s="3">
        <f>SUMIFS(calcs!H:H,calcs!$C:$C,$B3)</f>
        <v>272200270290625.81</v>
      </c>
      <c r="G3" s="3">
        <f>SUMIFS(calcs!I:I,calcs!$C:$C,$B3)</f>
        <v>276629000317566.09</v>
      </c>
      <c r="H3" s="3">
        <f>SUMIFS(calcs!J:J,calcs!$C:$C,$B3)</f>
        <v>279659489142301.47</v>
      </c>
      <c r="I3" s="3">
        <f>SUMIFS(calcs!K:K,calcs!$C:$C,$B3)</f>
        <v>282579372007682.31</v>
      </c>
      <c r="J3" s="3">
        <f>SUMIFS(calcs!L:L,calcs!$C:$C,$B3)</f>
        <v>283955142302743.88</v>
      </c>
      <c r="K3" s="3">
        <f>SUMIFS(calcs!M:M,calcs!$C:$C,$B3)</f>
        <v>284949482522927.25</v>
      </c>
      <c r="L3" s="3">
        <f>SUMIFS(calcs!N:N,calcs!$C:$C,$B3)</f>
        <v>284994681359708.44</v>
      </c>
      <c r="M3" s="3">
        <f>SUMIFS(calcs!O:O,calcs!$C:$C,$B3)</f>
        <v>285120714155281.69</v>
      </c>
      <c r="N3" s="3">
        <f>SUMIFS(calcs!P:P,calcs!$C:$C,$B3)</f>
        <v>285427652479091.75</v>
      </c>
      <c r="O3" s="3">
        <f>SUMIFS(calcs!Q:Q,calcs!$C:$C,$B3)</f>
        <v>286046450889440.44</v>
      </c>
      <c r="P3" s="3">
        <f>SUMIFS(calcs!R:R,calcs!$C:$C,$B3)</f>
        <v>286140192232759.56</v>
      </c>
      <c r="Q3" s="3">
        <f>SUMIFS(calcs!S:S,calcs!$C:$C,$B3)</f>
        <v>287017258038436.81</v>
      </c>
      <c r="R3" s="3">
        <f>SUMIFS(calcs!T:T,calcs!$C:$C,$B3)</f>
        <v>287848996938089.81</v>
      </c>
      <c r="S3" s="3">
        <f>SUMIFS(calcs!U:U,calcs!$C:$C,$B3)</f>
        <v>288982124573987.88</v>
      </c>
      <c r="T3" s="3">
        <f>SUMIFS(calcs!V:V,calcs!$C:$C,$B3)</f>
        <v>290156733657516.31</v>
      </c>
      <c r="U3" s="3">
        <f>SUMIFS(calcs!W:W,calcs!$C:$C,$B3)</f>
        <v>291084097832040.19</v>
      </c>
      <c r="V3" s="3">
        <f>SUMIFS(calcs!X:X,calcs!$C:$C,$B3)</f>
        <v>292573191817936.38</v>
      </c>
      <c r="W3" s="3">
        <f>SUMIFS(calcs!Y:Y,calcs!$C:$C,$B3)</f>
        <v>293963716210452.31</v>
      </c>
      <c r="X3" s="3">
        <f>SUMIFS(calcs!Z:Z,calcs!$C:$C,$B3)</f>
        <v>294911144515951.75</v>
      </c>
      <c r="Y3" s="3">
        <f>SUMIFS(calcs!AA:AA,calcs!$C:$C,$B3)</f>
        <v>296053743714380.56</v>
      </c>
      <c r="Z3" s="3">
        <f>SUMIFS(calcs!AB:AB,calcs!$C:$C,$B3)</f>
        <v>298063066191780.19</v>
      </c>
      <c r="AA3" s="3">
        <f>SUMIFS(calcs!AC:AC,calcs!$C:$C,$B3)</f>
        <v>300246481792229.19</v>
      </c>
      <c r="AB3" s="3">
        <f>SUMIFS(calcs!AD:AD,calcs!$C:$C,$B3)</f>
        <v>302074830088997.13</v>
      </c>
      <c r="AC3" s="3">
        <f>SUMIFS(calcs!AE:AE,calcs!$C:$C,$B3)</f>
        <v>303745405842679.31</v>
      </c>
      <c r="AD3" s="3">
        <f>SUMIFS(calcs!AF:AF,calcs!$C:$C,$B3)</f>
        <v>305855231972158</v>
      </c>
      <c r="AE3" s="3">
        <f>SUMIFS(calcs!AG:AG,calcs!$C:$C,$B3)</f>
        <v>307794740787539.19</v>
      </c>
      <c r="AF3" s="3">
        <f>SUMIFS(calcs!AH:AH,calcs!$C:$C,$B3)</f>
        <v>309734249602920.69</v>
      </c>
      <c r="AG3" s="3">
        <f>SUMIFS(calcs!AI:AI,calcs!$C:$C,$B3)</f>
        <v>311673758418302.31</v>
      </c>
      <c r="AH3" s="3">
        <f>SUMIFS(calcs!AJ:AJ,calcs!$C:$C,$B3)</f>
        <v>313613267233683.44</v>
      </c>
    </row>
    <row r="4" spans="2:35" x14ac:dyDescent="0.2">
      <c r="B4" s="29" t="s">
        <v>1160</v>
      </c>
      <c r="C4" s="3">
        <f>SUMIFS(calcs!E:E,calcs!$C:$C,$B4)</f>
        <v>85965734161515.484</v>
      </c>
      <c r="D4" s="3">
        <f>SUMIFS(calcs!F:F,calcs!$C:$C,$B4)</f>
        <v>84929777502819.766</v>
      </c>
      <c r="E4" s="3">
        <f>SUMIFS(calcs!G:G,calcs!$C:$C,$B4)</f>
        <v>84233435744150.906</v>
      </c>
      <c r="F4" s="3">
        <f>SUMIFS(calcs!H:H,calcs!$C:$C,$B4)</f>
        <v>83560864896659.719</v>
      </c>
      <c r="G4" s="3">
        <f>SUMIFS(calcs!I:I,calcs!$C:$C,$B4)</f>
        <v>82884590079186.406</v>
      </c>
      <c r="H4" s="3">
        <f>SUMIFS(calcs!J:J,calcs!$C:$C,$B4)</f>
        <v>82201136826202.875</v>
      </c>
      <c r="I4" s="3">
        <f>SUMIFS(calcs!K:K,calcs!$C:$C,$B4)</f>
        <v>81518525832774.094</v>
      </c>
      <c r="J4" s="3">
        <f>SUMIFS(calcs!L:L,calcs!$C:$C,$B4)</f>
        <v>80834911466452.703</v>
      </c>
      <c r="K4" s="3">
        <f>SUMIFS(calcs!M:M,calcs!$C:$C,$B4)</f>
        <v>80151881700318.5</v>
      </c>
      <c r="L4" s="3">
        <f>SUMIFS(calcs!N:N,calcs!$C:$C,$B4)</f>
        <v>79467621310270.313</v>
      </c>
      <c r="M4" s="3">
        <f>SUMIFS(calcs!O:O,calcs!$C:$C,$B4)</f>
        <v>78784414849660.453</v>
      </c>
      <c r="N4" s="3">
        <f>SUMIFS(calcs!P:P,calcs!$C:$C,$B4)</f>
        <v>78102888357737.5</v>
      </c>
      <c r="O4" s="3">
        <f>SUMIFS(calcs!Q:Q,calcs!$C:$C,$B4)</f>
        <v>77424063108942.313</v>
      </c>
      <c r="P4" s="3">
        <f>SUMIFS(calcs!R:R,calcs!$C:$C,$B4)</f>
        <v>76744126466820.625</v>
      </c>
      <c r="Q4" s="3">
        <f>SUMIFS(calcs!S:S,calcs!$C:$C,$B4)</f>
        <v>76065341867846.188</v>
      </c>
      <c r="R4" s="3">
        <f>SUMIFS(calcs!T:T,calcs!$C:$C,$B4)</f>
        <v>75383785936230.688</v>
      </c>
      <c r="S4" s="3">
        <f>SUMIFS(calcs!U:U,calcs!$C:$C,$B4)</f>
        <v>74720071783355.969</v>
      </c>
      <c r="T4" s="3">
        <f>SUMIFS(calcs!V:V,calcs!$C:$C,$B4)</f>
        <v>74715405593969.031</v>
      </c>
      <c r="U4" s="3">
        <f>SUMIFS(calcs!W:W,calcs!$C:$C,$B4)</f>
        <v>74710421477760.984</v>
      </c>
      <c r="V4" s="3">
        <f>SUMIFS(calcs!X:X,calcs!$C:$C,$B4)</f>
        <v>74706426048506.563</v>
      </c>
      <c r="W4" s="3">
        <f>SUMIFS(calcs!Y:Y,calcs!$C:$C,$B4)</f>
        <v>74702797902206.969</v>
      </c>
      <c r="X4" s="3">
        <f>SUMIFS(calcs!Z:Z,calcs!$C:$C,$B4)</f>
        <v>74699888455735.031</v>
      </c>
      <c r="Y4" s="3">
        <f>SUMIFS(calcs!AA:AA,calcs!$C:$C,$B4)</f>
        <v>74697420637446.313</v>
      </c>
      <c r="Z4" s="3">
        <f>SUMIFS(calcs!AB:AB,calcs!$C:$C,$B4)</f>
        <v>74694906426352.813</v>
      </c>
      <c r="AA4" s="3">
        <f>SUMIFS(calcs!AC:AC,calcs!$C:$C,$B4)</f>
        <v>74692745493814.891</v>
      </c>
      <c r="AB4" s="3">
        <f>SUMIFS(calcs!AD:AD,calcs!$C:$C,$B4)</f>
        <v>74690839104272.016</v>
      </c>
      <c r="AC4" s="3">
        <f>SUMIFS(calcs!AE:AE,calcs!$C:$C,$B4)</f>
        <v>57142333827906.555</v>
      </c>
      <c r="AD4" s="3">
        <f>SUMIFS(calcs!AF:AF,calcs!$C:$C,$B4)</f>
        <v>60649376815610.836</v>
      </c>
      <c r="AE4" s="3">
        <f>SUMIFS(calcs!AG:AG,calcs!$C:$C,$B4)</f>
        <v>57137952721494.719</v>
      </c>
      <c r="AF4" s="3">
        <f>SUMIFS(calcs!AH:AH,calcs!$C:$C,$B4)</f>
        <v>53626528627378.586</v>
      </c>
      <c r="AG4" s="3">
        <f>SUMIFS(calcs!AI:AI,calcs!$C:$C,$B4)</f>
        <v>50115104533262.445</v>
      </c>
      <c r="AH4" s="3">
        <f>SUMIFS(calcs!AJ:AJ,calcs!$C:$C,$B4)</f>
        <v>46603680439146.32</v>
      </c>
    </row>
    <row r="5" spans="2:35" x14ac:dyDescent="0.2">
      <c r="B5" s="29" t="s">
        <v>1161</v>
      </c>
      <c r="C5" s="3">
        <f>SUMIFS(calcs!E:E,calcs!$C:$C,$B5)</f>
        <v>777088248616066.25</v>
      </c>
      <c r="D5" s="3">
        <f>SUMIFS(calcs!F:F,calcs!$C:$C,$B5)</f>
        <v>692939062398588</v>
      </c>
      <c r="E5" s="3">
        <f>SUMIFS(calcs!G:G,calcs!$C:$C,$B5)</f>
        <v>679989082175055.63</v>
      </c>
      <c r="F5" s="3">
        <f>SUMIFS(calcs!H:H,calcs!$C:$C,$B5)</f>
        <v>686168112928199</v>
      </c>
      <c r="G5" s="3">
        <f>SUMIFS(calcs!I:I,calcs!$C:$C,$B5)</f>
        <v>705329178100802.13</v>
      </c>
      <c r="H5" s="3">
        <f>SUMIFS(calcs!J:J,calcs!$C:$C,$B5)</f>
        <v>715726117336573.25</v>
      </c>
      <c r="I5" s="3">
        <f>SUMIFS(calcs!K:K,calcs!$C:$C,$B5)</f>
        <v>728086981504029.88</v>
      </c>
      <c r="J5" s="3">
        <f>SUMIFS(calcs!L:L,calcs!$C:$C,$B5)</f>
        <v>730401239410279.5</v>
      </c>
      <c r="K5" s="3">
        <f>SUMIFS(calcs!M:M,calcs!$C:$C,$B5)</f>
        <v>730766224894982.38</v>
      </c>
      <c r="L5" s="3">
        <f>SUMIFS(calcs!N:N,calcs!$C:$C,$B5)</f>
        <v>728504285432313.25</v>
      </c>
      <c r="M5" s="3">
        <f>SUMIFS(calcs!O:O,calcs!$C:$C,$B5)</f>
        <v>723542020591224</v>
      </c>
      <c r="N5" s="3">
        <f>SUMIFS(calcs!P:P,calcs!$C:$C,$B5)</f>
        <v>718127758493462.75</v>
      </c>
      <c r="O5" s="3">
        <f>SUMIFS(calcs!Q:Q,calcs!$C:$C,$B5)</f>
        <v>716859680129533.38</v>
      </c>
      <c r="P5" s="3">
        <f>SUMIFS(calcs!R:R,calcs!$C:$C,$B5)</f>
        <v>712140400326501.5</v>
      </c>
      <c r="Q5" s="3">
        <f>SUMIFS(calcs!S:S,calcs!$C:$C,$B5)</f>
        <v>714079233230252.13</v>
      </c>
      <c r="R5" s="3">
        <f>SUMIFS(calcs!T:T,calcs!$C:$C,$B5)</f>
        <v>714695773019594.63</v>
      </c>
      <c r="S5" s="3">
        <f>SUMIFS(calcs!U:U,calcs!$C:$C,$B5)</f>
        <v>714300692424214.5</v>
      </c>
      <c r="T5" s="3">
        <f>SUMIFS(calcs!V:V,calcs!$C:$C,$B5)</f>
        <v>714559540634548.63</v>
      </c>
      <c r="U5" s="3">
        <f>SUMIFS(calcs!W:W,calcs!$C:$C,$B5)</f>
        <v>714794658820044.63</v>
      </c>
      <c r="V5" s="3">
        <f>SUMIFS(calcs!X:X,calcs!$C:$C,$B5)</f>
        <v>717827531064652.5</v>
      </c>
      <c r="W5" s="3">
        <f>SUMIFS(calcs!Y:Y,calcs!$C:$C,$B5)</f>
        <v>720435968643016.25</v>
      </c>
      <c r="X5" s="3">
        <f>SUMIFS(calcs!Z:Z,calcs!$C:$C,$B5)</f>
        <v>719257238549427.63</v>
      </c>
      <c r="Y5" s="3">
        <f>SUMIFS(calcs!AA:AA,calcs!$C:$C,$B5)</f>
        <v>717578277579838.5</v>
      </c>
      <c r="Z5" s="3">
        <f>SUMIFS(calcs!AB:AB,calcs!$C:$C,$B5)</f>
        <v>719835635653277.63</v>
      </c>
      <c r="AA5" s="3">
        <f>SUMIFS(calcs!AC:AC,calcs!$C:$C,$B5)</f>
        <v>723875718554602.38</v>
      </c>
      <c r="AB5" s="3">
        <f>SUMIFS(calcs!AD:AD,calcs!$C:$C,$B5)</f>
        <v>728040459234986.75</v>
      </c>
      <c r="AC5" s="3">
        <f>SUMIFS(calcs!AE:AE,calcs!$C:$C,$B5)</f>
        <v>731266513897027.63</v>
      </c>
      <c r="AD5" s="3">
        <f>SUMIFS(calcs!AF:AF,calcs!$C:$C,$B5)</f>
        <v>734793709848773.25</v>
      </c>
      <c r="AE5" s="3">
        <f>SUMIFS(calcs!AG:AG,calcs!$C:$C,$B5)</f>
        <v>738351839470381.5</v>
      </c>
      <c r="AF5" s="3">
        <f>SUMIFS(calcs!AH:AH,calcs!$C:$C,$B5)</f>
        <v>741909969091990.5</v>
      </c>
      <c r="AG5" s="3">
        <f>SUMIFS(calcs!AI:AI,calcs!$C:$C,$B5)</f>
        <v>745468098713599.5</v>
      </c>
      <c r="AH5" s="3">
        <f>SUMIFS(calcs!AJ:AJ,calcs!$C:$C,$B5)</f>
        <v>749026228335207.63</v>
      </c>
    </row>
    <row r="6" spans="2:35" x14ac:dyDescent="0.2">
      <c r="B6" s="45" t="s">
        <v>1162</v>
      </c>
      <c r="C6" s="3">
        <f>SUMIFS(calcs!E:E,calcs!$C:$C,$B6)</f>
        <v>19405884289082.492</v>
      </c>
      <c r="D6" s="3">
        <f>SUMIFS(calcs!F:F,calcs!$C:$C,$B6)</f>
        <v>19405884289082.492</v>
      </c>
      <c r="E6" s="3">
        <f>SUMIFS(calcs!G:G,calcs!$C:$C,$B6)</f>
        <v>19365755587988.711</v>
      </c>
      <c r="F6" s="3">
        <f>SUMIFS(calcs!H:H,calcs!$C:$C,$B6)</f>
        <v>19325626886894.93</v>
      </c>
      <c r="G6" s="3">
        <f>SUMIFS(calcs!I:I,calcs!$C:$C,$B6)</f>
        <v>19285498185801.148</v>
      </c>
      <c r="H6" s="3">
        <f>SUMIFS(calcs!J:J,calcs!$C:$C,$B6)</f>
        <v>19245369484707.367</v>
      </c>
      <c r="I6" s="3">
        <f>SUMIFS(calcs!K:K,calcs!$C:$C,$B6)</f>
        <v>19205240783613.586</v>
      </c>
      <c r="J6" s="3">
        <f>SUMIFS(calcs!L:L,calcs!$C:$C,$B6)</f>
        <v>19165112082519.805</v>
      </c>
      <c r="K6" s="3">
        <f>SUMIFS(calcs!M:M,calcs!$C:$C,$B6)</f>
        <v>19124983381426.023</v>
      </c>
      <c r="L6" s="3">
        <f>SUMIFS(calcs!N:N,calcs!$C:$C,$B6)</f>
        <v>19084854680332.242</v>
      </c>
      <c r="M6" s="3">
        <f>SUMIFS(calcs!O:O,calcs!$C:$C,$B6)</f>
        <v>19044725979238.461</v>
      </c>
      <c r="N6" s="3">
        <f>SUMIFS(calcs!P:P,calcs!$C:$C,$B6)</f>
        <v>19004597278144.684</v>
      </c>
      <c r="O6" s="3">
        <f>SUMIFS(calcs!Q:Q,calcs!$C:$C,$B6)</f>
        <v>18964468577050.902</v>
      </c>
      <c r="P6" s="3">
        <f>SUMIFS(calcs!R:R,calcs!$C:$C,$B6)</f>
        <v>18924339875957.121</v>
      </c>
      <c r="Q6" s="3">
        <f>SUMIFS(calcs!S:S,calcs!$C:$C,$B6)</f>
        <v>18884211174863.34</v>
      </c>
      <c r="R6" s="3">
        <f>SUMIFS(calcs!T:T,calcs!$C:$C,$B6)</f>
        <v>18844082473769.559</v>
      </c>
      <c r="S6" s="3">
        <f>SUMIFS(calcs!U:U,calcs!$C:$C,$B6)</f>
        <v>18803953772675.777</v>
      </c>
      <c r="T6" s="3">
        <f>SUMIFS(calcs!V:V,calcs!$C:$C,$B6)</f>
        <v>18803953772675.777</v>
      </c>
      <c r="U6" s="3">
        <f>SUMIFS(calcs!W:W,calcs!$C:$C,$B6)</f>
        <v>18803953772675.777</v>
      </c>
      <c r="V6" s="3">
        <f>SUMIFS(calcs!X:X,calcs!$C:$C,$B6)</f>
        <v>18803953772675.777</v>
      </c>
      <c r="W6" s="3">
        <f>SUMIFS(calcs!Y:Y,calcs!$C:$C,$B6)</f>
        <v>18803953772675.777</v>
      </c>
      <c r="X6" s="3">
        <f>SUMIFS(calcs!Z:Z,calcs!$C:$C,$B6)</f>
        <v>18803953772675.777</v>
      </c>
      <c r="Y6" s="3">
        <f>SUMIFS(calcs!AA:AA,calcs!$C:$C,$B6)</f>
        <v>18803953772675.777</v>
      </c>
      <c r="Z6" s="3">
        <f>SUMIFS(calcs!AB:AB,calcs!$C:$C,$B6)</f>
        <v>18803953772675.777</v>
      </c>
      <c r="AA6" s="3">
        <f>SUMIFS(calcs!AC:AC,calcs!$C:$C,$B6)</f>
        <v>18803953772675.777</v>
      </c>
      <c r="AB6" s="3">
        <f>SUMIFS(calcs!AD:AD,calcs!$C:$C,$B6)</f>
        <v>18803953772675.777</v>
      </c>
      <c r="AC6" s="3">
        <f>SUMIFS(calcs!AE:AE,calcs!$C:$C,$B6)</f>
        <v>18803953772675.777</v>
      </c>
      <c r="AD6" s="3">
        <f>SUMIFS(calcs!AF:AF,calcs!$C:$C,$B6)</f>
        <v>18803953772675.777</v>
      </c>
      <c r="AE6" s="3">
        <f>SUMIFS(calcs!AG:AG,calcs!$C:$C,$B6)</f>
        <v>18803953772675.777</v>
      </c>
      <c r="AF6" s="3">
        <f>SUMIFS(calcs!AH:AH,calcs!$C:$C,$B6)</f>
        <v>18803953772675.777</v>
      </c>
      <c r="AG6" s="3">
        <f>SUMIFS(calcs!AI:AI,calcs!$C:$C,$B6)</f>
        <v>18803953772675.777</v>
      </c>
      <c r="AH6" s="3">
        <f>SUMIFS(calcs!AJ:AJ,calcs!$C:$C,$B6)</f>
        <v>18803953772675.777</v>
      </c>
    </row>
    <row r="7" spans="2:35" x14ac:dyDescent="0.2">
      <c r="B7" s="29" t="s">
        <v>1163</v>
      </c>
      <c r="C7" s="3">
        <f>SUMIFS(calcs!E:E,calcs!$C:$C,$B7)</f>
        <v>75656615771930.75</v>
      </c>
      <c r="D7" s="3">
        <f>SUMIFS(calcs!F:F,calcs!$C:$C,$B7)</f>
        <v>67793759548578.297</v>
      </c>
      <c r="E7" s="3">
        <f>SUMIFS(calcs!G:G,calcs!$C:$C,$B7)</f>
        <v>64944151678615.344</v>
      </c>
      <c r="F7" s="3">
        <f>SUMIFS(calcs!H:H,calcs!$C:$C,$B7)</f>
        <v>65902692778932.805</v>
      </c>
      <c r="G7" s="3">
        <f>SUMIFS(calcs!I:I,calcs!$C:$C,$B7)</f>
        <v>67136057760276.156</v>
      </c>
      <c r="H7" s="3">
        <f>SUMIFS(calcs!J:J,calcs!$C:$C,$B7)</f>
        <v>67558479998186.523</v>
      </c>
      <c r="I7" s="3">
        <f>SUMIFS(calcs!K:K,calcs!$C:$C,$B7)</f>
        <v>68302963724577.563</v>
      </c>
      <c r="J7" s="3">
        <f>SUMIFS(calcs!L:L,calcs!$C:$C,$B7)</f>
        <v>68607664587117.031</v>
      </c>
      <c r="K7" s="3">
        <f>SUMIFS(calcs!M:M,calcs!$C:$C,$B7)</f>
        <v>68664153183819.406</v>
      </c>
      <c r="L7" s="3">
        <f>SUMIFS(calcs!N:N,calcs!$C:$C,$B7)</f>
        <v>68672085947062.984</v>
      </c>
      <c r="M7" s="3">
        <f>SUMIFS(calcs!O:O,calcs!$C:$C,$B7)</f>
        <v>68710060176474.016</v>
      </c>
      <c r="N7" s="3">
        <f>SUMIFS(calcs!P:P,calcs!$C:$C,$B7)</f>
        <v>68938394032802.953</v>
      </c>
      <c r="O7" s="3">
        <f>SUMIFS(calcs!Q:Q,calcs!$C:$C,$B7)</f>
        <v>69126963217913.656</v>
      </c>
      <c r="P7" s="3">
        <f>SUMIFS(calcs!R:R,calcs!$C:$C,$B7)</f>
        <v>69232502472297.227</v>
      </c>
      <c r="Q7" s="3">
        <f>SUMIFS(calcs!S:S,calcs!$C:$C,$B7)</f>
        <v>69583103187200.703</v>
      </c>
      <c r="R7" s="3">
        <f>SUMIFS(calcs!T:T,calcs!$C:$C,$B7)</f>
        <v>69780145779653.375</v>
      </c>
      <c r="S7" s="3">
        <f>SUMIFS(calcs!U:U,calcs!$C:$C,$B7)</f>
        <v>69724879596540.391</v>
      </c>
      <c r="T7" s="3">
        <f>SUMIFS(calcs!V:V,calcs!$C:$C,$B7)</f>
        <v>69598637755298.93</v>
      </c>
      <c r="U7" s="3">
        <f>SUMIFS(calcs!W:W,calcs!$C:$C,$B7)</f>
        <v>69683695398540.063</v>
      </c>
      <c r="V7" s="3">
        <f>SUMIFS(calcs!X:X,calcs!$C:$C,$B7)</f>
        <v>69813218253619.766</v>
      </c>
      <c r="W7" s="3">
        <f>SUMIFS(calcs!Y:Y,calcs!$C:$C,$B7)</f>
        <v>69991417729285.375</v>
      </c>
      <c r="X7" s="3">
        <f>SUMIFS(calcs!Z:Z,calcs!$C:$C,$B7)</f>
        <v>70011872573848.805</v>
      </c>
      <c r="Y7" s="3">
        <f>SUMIFS(calcs!AA:AA,calcs!$C:$C,$B7)</f>
        <v>70230638637011.547</v>
      </c>
      <c r="Z7" s="3">
        <f>SUMIFS(calcs!AB:AB,calcs!$C:$C,$B7)</f>
        <v>70709343478217.75</v>
      </c>
      <c r="AA7" s="3">
        <f>SUMIFS(calcs!AC:AC,calcs!$C:$C,$B7)</f>
        <v>71458376983718.109</v>
      </c>
      <c r="AB7" s="3">
        <f>SUMIFS(calcs!AD:AD,calcs!$C:$C,$B7)</f>
        <v>72026046722935.219</v>
      </c>
      <c r="AC7" s="3">
        <f>SUMIFS(calcs!AE:AE,calcs!$C:$C,$B7)</f>
        <v>72298386272629.188</v>
      </c>
      <c r="AD7" s="3">
        <f>SUMIFS(calcs!AF:AF,calcs!$C:$C,$B7)</f>
        <v>72980217973688.344</v>
      </c>
      <c r="AE7" s="3">
        <f>SUMIFS(calcs!AG:AG,calcs!$C:$C,$B7)</f>
        <v>73525437825283.594</v>
      </c>
      <c r="AF7" s="3">
        <f>SUMIFS(calcs!AH:AH,calcs!$C:$C,$B7)</f>
        <v>74070657676878.813</v>
      </c>
      <c r="AG7" s="3">
        <f>SUMIFS(calcs!AI:AI,calcs!$C:$C,$B7)</f>
        <v>74615877528474.047</v>
      </c>
      <c r="AH7" s="3">
        <f>SUMIFS(calcs!AJ:AJ,calcs!$C:$C,$B7)</f>
        <v>75161097380069.281</v>
      </c>
    </row>
    <row r="8" spans="2:35" x14ac:dyDescent="0.2">
      <c r="B8" s="45" t="s">
        <v>1164</v>
      </c>
      <c r="C8" s="3">
        <f>SUMIFS(calcs!E:E,calcs!$C:$C,$B8)</f>
        <v>0</v>
      </c>
      <c r="D8" s="3">
        <f>SUMIFS(calcs!F:F,calcs!$C:$C,$B8)</f>
        <v>0</v>
      </c>
      <c r="E8" s="3">
        <f>SUMIFS(calcs!G:G,calcs!$C:$C,$B8)</f>
        <v>0</v>
      </c>
      <c r="F8" s="3">
        <f>SUMIFS(calcs!H:H,calcs!$C:$C,$B8)</f>
        <v>0</v>
      </c>
      <c r="G8" s="3">
        <f>SUMIFS(calcs!I:I,calcs!$C:$C,$B8)</f>
        <v>0</v>
      </c>
      <c r="H8" s="3">
        <f>SUMIFS(calcs!J:J,calcs!$C:$C,$B8)</f>
        <v>0</v>
      </c>
      <c r="I8" s="3">
        <f>SUMIFS(calcs!K:K,calcs!$C:$C,$B8)</f>
        <v>0</v>
      </c>
      <c r="J8" s="3">
        <f>SUMIFS(calcs!L:L,calcs!$C:$C,$B8)</f>
        <v>0</v>
      </c>
      <c r="K8" s="3">
        <f>SUMIFS(calcs!M:M,calcs!$C:$C,$B8)</f>
        <v>0</v>
      </c>
      <c r="L8" s="3">
        <f>SUMIFS(calcs!N:N,calcs!$C:$C,$B8)</f>
        <v>0</v>
      </c>
      <c r="M8" s="3">
        <f>SUMIFS(calcs!O:O,calcs!$C:$C,$B8)</f>
        <v>0</v>
      </c>
      <c r="N8" s="3">
        <f>SUMIFS(calcs!P:P,calcs!$C:$C,$B8)</f>
        <v>0</v>
      </c>
      <c r="O8" s="3">
        <f>SUMIFS(calcs!Q:Q,calcs!$C:$C,$B8)</f>
        <v>0</v>
      </c>
      <c r="P8" s="3">
        <f>SUMIFS(calcs!R:R,calcs!$C:$C,$B8)</f>
        <v>0</v>
      </c>
      <c r="Q8" s="3">
        <f>SUMIFS(calcs!S:S,calcs!$C:$C,$B8)</f>
        <v>0</v>
      </c>
      <c r="R8" s="3">
        <f>SUMIFS(calcs!T:T,calcs!$C:$C,$B8)</f>
        <v>0</v>
      </c>
      <c r="S8" s="3">
        <f>SUMIFS(calcs!U:U,calcs!$C:$C,$B8)</f>
        <v>0</v>
      </c>
      <c r="T8" s="3">
        <f>SUMIFS(calcs!V:V,calcs!$C:$C,$B8)</f>
        <v>0</v>
      </c>
      <c r="U8" s="3">
        <f>SUMIFS(calcs!W:W,calcs!$C:$C,$B8)</f>
        <v>0</v>
      </c>
      <c r="V8" s="3">
        <f>SUMIFS(calcs!X:X,calcs!$C:$C,$B8)</f>
        <v>0</v>
      </c>
      <c r="W8" s="3">
        <f>SUMIFS(calcs!Y:Y,calcs!$C:$C,$B8)</f>
        <v>0</v>
      </c>
      <c r="X8" s="3">
        <f>SUMIFS(calcs!Z:Z,calcs!$C:$C,$B8)</f>
        <v>0</v>
      </c>
      <c r="Y8" s="3">
        <f>SUMIFS(calcs!AA:AA,calcs!$C:$C,$B8)</f>
        <v>0</v>
      </c>
      <c r="Z8" s="3">
        <f>SUMIFS(calcs!AB:AB,calcs!$C:$C,$B8)</f>
        <v>0</v>
      </c>
      <c r="AA8" s="3">
        <f>SUMIFS(calcs!AC:AC,calcs!$C:$C,$B8)</f>
        <v>0</v>
      </c>
      <c r="AB8" s="3">
        <f>SUMIFS(calcs!AD:AD,calcs!$C:$C,$B8)</f>
        <v>0</v>
      </c>
      <c r="AC8" s="3">
        <f>SUMIFS(calcs!AE:AE,calcs!$C:$C,$B8)</f>
        <v>0</v>
      </c>
      <c r="AD8" s="3">
        <f>SUMIFS(calcs!AF:AF,calcs!$C:$C,$B8)</f>
        <v>0</v>
      </c>
      <c r="AE8" s="3">
        <f>SUMIFS(calcs!AG:AG,calcs!$C:$C,$B8)</f>
        <v>0</v>
      </c>
      <c r="AF8" s="3">
        <f>SUMIFS(calcs!AH:AH,calcs!$C:$C,$B8)</f>
        <v>0</v>
      </c>
      <c r="AG8" s="3">
        <f>SUMIFS(calcs!AI:AI,calcs!$C:$C,$B8)</f>
        <v>0</v>
      </c>
      <c r="AH8" s="3">
        <f>SUMIFS(calcs!AJ:AJ,calcs!$C:$C,$B8)</f>
        <v>0</v>
      </c>
    </row>
    <row r="9" spans="2:35" x14ac:dyDescent="0.2">
      <c r="B9" s="45" t="s">
        <v>1166</v>
      </c>
      <c r="C9" s="3">
        <f>SUMIFS(calcs!E:E,calcs!$C:$C,$B9)</f>
        <v>420948925458860.81</v>
      </c>
      <c r="D9" s="3">
        <f>SUMIFS(calcs!F:F,calcs!$C:$C,$B9)</f>
        <v>391163153360061.75</v>
      </c>
      <c r="E9" s="3">
        <f>SUMIFS(calcs!G:G,calcs!$C:$C,$B9)</f>
        <v>415226122235093.75</v>
      </c>
      <c r="F9" s="3">
        <f>SUMIFS(calcs!H:H,calcs!$C:$C,$B9)</f>
        <v>389488632625592.75</v>
      </c>
      <c r="G9" s="3">
        <f>SUMIFS(calcs!I:I,calcs!$C:$C,$B9)</f>
        <v>397013734998787.19</v>
      </c>
      <c r="H9" s="3">
        <f>SUMIFS(calcs!J:J,calcs!$C:$C,$B9)</f>
        <v>393680833156875.88</v>
      </c>
      <c r="I9" s="3">
        <f>SUMIFS(calcs!K:K,calcs!$C:$C,$B9)</f>
        <v>390067235709678.88</v>
      </c>
      <c r="J9" s="3">
        <f>SUMIFS(calcs!L:L,calcs!$C:$C,$B9)</f>
        <v>381617254376678.31</v>
      </c>
      <c r="K9" s="3">
        <f>SUMIFS(calcs!M:M,calcs!$C:$C,$B9)</f>
        <v>378947197306719.44</v>
      </c>
      <c r="L9" s="3">
        <f>SUMIFS(calcs!N:N,calcs!$C:$C,$B9)</f>
        <v>364260440616817.25</v>
      </c>
      <c r="M9" s="3">
        <f>SUMIFS(calcs!O:O,calcs!$C:$C,$B9)</f>
        <v>356008273324461</v>
      </c>
      <c r="N9" s="3">
        <f>SUMIFS(calcs!P:P,calcs!$C:$C,$B9)</f>
        <v>347845260037061.19</v>
      </c>
      <c r="O9" s="3">
        <f>SUMIFS(calcs!Q:Q,calcs!$C:$C,$B9)</f>
        <v>341849630083670.44</v>
      </c>
      <c r="P9" s="3">
        <f>SUMIFS(calcs!R:R,calcs!$C:$C,$B9)</f>
        <v>332774596577190.13</v>
      </c>
      <c r="Q9" s="3">
        <f>SUMIFS(calcs!S:S,calcs!$C:$C,$B9)</f>
        <v>330690145361651.13</v>
      </c>
      <c r="R9" s="3">
        <f>SUMIFS(calcs!T:T,calcs!$C:$C,$B9)</f>
        <v>320479291592235.25</v>
      </c>
      <c r="S9" s="3">
        <f>SUMIFS(calcs!U:U,calcs!$C:$C,$B9)</f>
        <v>314185276317077.13</v>
      </c>
      <c r="T9" s="3">
        <f>SUMIFS(calcs!V:V,calcs!$C:$C,$B9)</f>
        <v>314824678575001.19</v>
      </c>
      <c r="U9" s="3">
        <f>SUMIFS(calcs!W:W,calcs!$C:$C,$B9)</f>
        <v>306491792043299.88</v>
      </c>
      <c r="V9" s="3">
        <f>SUMIFS(calcs!X:X,calcs!$C:$C,$B9)</f>
        <v>302499005523841.38</v>
      </c>
      <c r="W9" s="3">
        <f>SUMIFS(calcs!Y:Y,calcs!$C:$C,$B9)</f>
        <v>301478506786338.38</v>
      </c>
      <c r="X9" s="3">
        <f>SUMIFS(calcs!Z:Z,calcs!$C:$C,$B9)</f>
        <v>300120753392893.13</v>
      </c>
      <c r="Y9" s="3">
        <f>SUMIFS(calcs!AA:AA,calcs!$C:$C,$B9)</f>
        <v>295643277160649.25</v>
      </c>
      <c r="Z9" s="3">
        <f>SUMIFS(calcs!AB:AB,calcs!$C:$C,$B9)</f>
        <v>293416959586072.31</v>
      </c>
      <c r="AA9" s="3">
        <f>SUMIFS(calcs!AC:AC,calcs!$C:$C,$B9)</f>
        <v>291881483496341.94</v>
      </c>
      <c r="AB9" s="3">
        <f>SUMIFS(calcs!AD:AD,calcs!$C:$C,$B9)</f>
        <v>290816737252462.63</v>
      </c>
      <c r="AC9" s="3">
        <f>SUMIFS(calcs!AE:AE,calcs!$C:$C,$B9)</f>
        <v>288591362334362.81</v>
      </c>
      <c r="AD9" s="3">
        <f>SUMIFS(calcs!AF:AF,calcs!$C:$C,$B9)</f>
        <v>287058748370123</v>
      </c>
      <c r="AE9" s="3">
        <f>SUMIFS(calcs!AG:AG,calcs!$C:$C,$B9)</f>
        <v>285388343171504.56</v>
      </c>
      <c r="AF9" s="3">
        <f>SUMIFS(calcs!AH:AH,calcs!$C:$C,$B9)</f>
        <v>283717937972886.5</v>
      </c>
      <c r="AG9" s="3">
        <f>SUMIFS(calcs!AI:AI,calcs!$C:$C,$B9)</f>
        <v>282047532774268.44</v>
      </c>
      <c r="AH9" s="3">
        <f>SUMIFS(calcs!AJ:AJ,calcs!$C:$C,$B9)</f>
        <v>280377127575650</v>
      </c>
    </row>
    <row r="10" spans="2:35" x14ac:dyDescent="0.2">
      <c r="B10" s="45" t="s">
        <v>1167</v>
      </c>
      <c r="C10" s="3">
        <f>SUMIFS(calcs!E:E,calcs!$C:$C,$B10)</f>
        <v>3124157978802.7861</v>
      </c>
      <c r="D10" s="3">
        <f>SUMIFS(calcs!F:F,calcs!$C:$C,$B10)</f>
        <v>2916044790431.2427</v>
      </c>
      <c r="E10" s="3">
        <f>SUMIFS(calcs!G:G,calcs!$C:$C,$B10)</f>
        <v>3118564139010.5635</v>
      </c>
      <c r="F10" s="3">
        <f>SUMIFS(calcs!H:H,calcs!$C:$C,$B10)</f>
        <v>2930833617014.0493</v>
      </c>
      <c r="G10" s="3">
        <f>SUMIFS(calcs!I:I,calcs!$C:$C,$B10)</f>
        <v>2995339025060.7666</v>
      </c>
      <c r="H10" s="3">
        <f>SUMIFS(calcs!J:J,calcs!$C:$C,$B10)</f>
        <v>2977790802565.8638</v>
      </c>
      <c r="I10" s="3">
        <f>SUMIFS(calcs!K:K,calcs!$C:$C,$B10)</f>
        <v>2956628216697.2178</v>
      </c>
      <c r="J10" s="3">
        <f>SUMIFS(calcs!L:L,calcs!$C:$C,$B10)</f>
        <v>2900347817859.9829</v>
      </c>
      <c r="K10" s="3">
        <f>SUMIFS(calcs!M:M,calcs!$C:$C,$B10)</f>
        <v>2889881125651.2593</v>
      </c>
      <c r="L10" s="3">
        <f>SUMIFS(calcs!N:N,calcs!$C:$C,$B10)</f>
        <v>2783299874814.6323</v>
      </c>
      <c r="M10" s="3">
        <f>SUMIFS(calcs!O:O,calcs!$C:$C,$B10)</f>
        <v>2729494651694.5728</v>
      </c>
      <c r="N10" s="3">
        <f>SUMIFS(calcs!P:P,calcs!$C:$C,$B10)</f>
        <v>2676834907324.0674</v>
      </c>
      <c r="O10" s="3">
        <f>SUMIFS(calcs!Q:Q,calcs!$C:$C,$B10)</f>
        <v>2639289546942.8438</v>
      </c>
      <c r="P10" s="3">
        <f>SUMIFS(calcs!R:R,calcs!$C:$C,$B10)</f>
        <v>2577690914948.1372</v>
      </c>
      <c r="Q10" s="3">
        <f>SUMIFS(calcs!S:S,calcs!$C:$C,$B10)</f>
        <v>2569540244684.5947</v>
      </c>
      <c r="R10" s="3">
        <f>SUMIFS(calcs!T:T,calcs!$C:$C,$B10)</f>
        <v>2495969692797.5039</v>
      </c>
      <c r="S10" s="3">
        <f>SUMIFS(calcs!U:U,calcs!$C:$C,$B10)</f>
        <v>2454578397793.9443</v>
      </c>
      <c r="T10" s="3">
        <f>SUMIFS(calcs!V:V,calcs!$C:$C,$B10)</f>
        <v>2468914318671.6572</v>
      </c>
      <c r="U10" s="3">
        <f>SUMIFS(calcs!W:W,calcs!$C:$C,$B10)</f>
        <v>2409828655712.8398</v>
      </c>
      <c r="V10" s="3">
        <f>SUMIFS(calcs!X:X,calcs!$C:$C,$B10)</f>
        <v>2385174674427.3188</v>
      </c>
      <c r="W10" s="3">
        <f>SUMIFS(calcs!Y:Y,calcs!$C:$C,$B10)</f>
        <v>2384893024200.1235</v>
      </c>
      <c r="X10" s="3">
        <f>SUMIFS(calcs!Z:Z,calcs!$C:$C,$B10)</f>
        <v>2383110770875.9468</v>
      </c>
      <c r="Y10" s="3">
        <f>SUMIFS(calcs!AA:AA,calcs!$C:$C,$B10)</f>
        <v>2356396183252.689</v>
      </c>
      <c r="Z10" s="3">
        <f>SUMIFS(calcs!AB:AB,calcs!$C:$C,$B10)</f>
        <v>2347504144160.999</v>
      </c>
      <c r="AA10" s="3">
        <f>SUMIFS(calcs!AC:AC,calcs!$C:$C,$B10)</f>
        <v>2343815635579.1323</v>
      </c>
      <c r="AB10" s="3">
        <f>SUMIFS(calcs!AD:AD,calcs!$C:$C,$B10)</f>
        <v>2343016985220.3862</v>
      </c>
      <c r="AC10" s="3">
        <f>SUMIFS(calcs!AE:AE,calcs!$C:$C,$B10)</f>
        <v>2332351333539.8755</v>
      </c>
      <c r="AD10" s="3">
        <f>SUMIFS(calcs!AF:AF,calcs!$C:$C,$B10)</f>
        <v>2328843798840.7446</v>
      </c>
      <c r="AE10" s="3">
        <f>SUMIFS(calcs!AG:AG,calcs!$C:$C,$B10)</f>
        <v>2323586113004.1201</v>
      </c>
      <c r="AF10" s="3">
        <f>SUMIFS(calcs!AH:AH,calcs!$C:$C,$B10)</f>
        <v>2318328427167.4956</v>
      </c>
      <c r="AG10" s="3">
        <f>SUMIFS(calcs!AI:AI,calcs!$C:$C,$B10)</f>
        <v>2313070741330.8711</v>
      </c>
      <c r="AH10" s="3">
        <f>SUMIFS(calcs!AJ:AJ,calcs!$C:$C,$B10)</f>
        <v>2307813055494.2466</v>
      </c>
    </row>
    <row r="11" spans="2:35" x14ac:dyDescent="0.2">
      <c r="B11" s="45" t="s">
        <v>1168</v>
      </c>
      <c r="C11" s="3">
        <f>SUMIFS(calcs!E:E,calcs!$C:$C,$B11)</f>
        <v>22036151163279.234</v>
      </c>
      <c r="D11" s="3">
        <f>SUMIFS(calcs!F:F,calcs!$C:$C,$B11)</f>
        <v>19238763505801.707</v>
      </c>
      <c r="E11" s="3">
        <f>SUMIFS(calcs!G:G,calcs!$C:$C,$B11)</f>
        <v>19055839126890.219</v>
      </c>
      <c r="F11" s="3">
        <f>SUMIFS(calcs!H:H,calcs!$C:$C,$B11)</f>
        <v>18177289676523.023</v>
      </c>
      <c r="G11" s="3">
        <f>SUMIFS(calcs!I:I,calcs!$C:$C,$B11)</f>
        <v>18882271203842.625</v>
      </c>
      <c r="H11" s="3">
        <f>SUMIFS(calcs!J:J,calcs!$C:$C,$B11)</f>
        <v>19221082041747.414</v>
      </c>
      <c r="I11" s="3">
        <f>SUMIFS(calcs!K:K,calcs!$C:$C,$B11)</f>
        <v>19703099961000.652</v>
      </c>
      <c r="J11" s="3">
        <f>SUMIFS(calcs!L:L,calcs!$C:$C,$B11)</f>
        <v>19995815282885.422</v>
      </c>
      <c r="K11" s="3">
        <f>SUMIFS(calcs!M:M,calcs!$C:$C,$B11)</f>
        <v>20177531085505.023</v>
      </c>
      <c r="L11" s="3">
        <f>SUMIFS(calcs!N:N,calcs!$C:$C,$B11)</f>
        <v>20328819839674.109</v>
      </c>
      <c r="M11" s="3">
        <f>SUMIFS(calcs!O:O,calcs!$C:$C,$B11)</f>
        <v>20508121463123.313</v>
      </c>
      <c r="N11" s="3">
        <f>SUMIFS(calcs!P:P,calcs!$C:$C,$B11)</f>
        <v>20780161114180.492</v>
      </c>
      <c r="O11" s="3">
        <f>SUMIFS(calcs!Q:Q,calcs!$C:$C,$B11)</f>
        <v>21023777666754.129</v>
      </c>
      <c r="P11" s="3">
        <f>SUMIFS(calcs!R:R,calcs!$C:$C,$B11)</f>
        <v>21232298654639.895</v>
      </c>
      <c r="Q11" s="3">
        <f>SUMIFS(calcs!S:S,calcs!$C:$C,$B11)</f>
        <v>21545072823904.883</v>
      </c>
      <c r="R11" s="3">
        <f>SUMIFS(calcs!T:T,calcs!$C:$C,$B11)</f>
        <v>21784621011205.129</v>
      </c>
      <c r="S11" s="3">
        <f>SUMIFS(calcs!U:U,calcs!$C:$C,$B11)</f>
        <v>21912852646256.176</v>
      </c>
      <c r="T11" s="3">
        <f>SUMIFS(calcs!V:V,calcs!$C:$C,$B11)</f>
        <v>21993440424309.492</v>
      </c>
      <c r="U11" s="3">
        <f>SUMIFS(calcs!W:W,calcs!$C:$C,$B11)</f>
        <v>22166860316487.574</v>
      </c>
      <c r="V11" s="3">
        <f>SUMIFS(calcs!X:X,calcs!$C:$C,$B11)</f>
        <v>22359492137312.934</v>
      </c>
      <c r="W11" s="3">
        <f>SUMIFS(calcs!Y:Y,calcs!$C:$C,$B11)</f>
        <v>22577045158254.965</v>
      </c>
      <c r="X11" s="3">
        <f>SUMIFS(calcs!Z:Z,calcs!$C:$C,$B11)</f>
        <v>22727496166923.59</v>
      </c>
      <c r="Y11" s="3">
        <f>SUMIFS(calcs!AA:AA,calcs!$C:$C,$B11)</f>
        <v>22973069414621.383</v>
      </c>
      <c r="Z11" s="3">
        <f>SUMIFS(calcs!AB:AB,calcs!$C:$C,$B11)</f>
        <v>23337794577918.098</v>
      </c>
      <c r="AA11" s="3">
        <f>SUMIFS(calcs!AC:AC,calcs!$C:$C,$B11)</f>
        <v>23826670438854.969</v>
      </c>
      <c r="AB11" s="3">
        <f>SUMIFS(calcs!AD:AD,calcs!$C:$C,$B11)</f>
        <v>24226524996218.566</v>
      </c>
      <c r="AC11" s="3">
        <f>SUMIFS(calcs!AE:AE,calcs!$C:$C,$B11)</f>
        <v>24487483638257.641</v>
      </c>
      <c r="AD11" s="3">
        <f>SUMIFS(calcs!AF:AF,calcs!$C:$C,$B11)</f>
        <v>24945576272846.078</v>
      </c>
      <c r="AE11" s="3">
        <f>SUMIFS(calcs!AG:AG,calcs!$C:$C,$B11)</f>
        <v>25337332159403.355</v>
      </c>
      <c r="AF11" s="3">
        <f>SUMIFS(calcs!AH:AH,calcs!$C:$C,$B11)</f>
        <v>25729088045960.637</v>
      </c>
      <c r="AG11" s="3">
        <f>SUMIFS(calcs!AI:AI,calcs!$C:$C,$B11)</f>
        <v>26120843932517.918</v>
      </c>
      <c r="AH11" s="3">
        <f>SUMIFS(calcs!AJ:AJ,calcs!$C:$C,$B11)</f>
        <v>26512599819075.203</v>
      </c>
    </row>
    <row r="12" spans="2:35" x14ac:dyDescent="0.2">
      <c r="B12"/>
      <c r="C12">
        <f>SUM(C4:C11)</f>
        <v>1404225717439537.8</v>
      </c>
    </row>
    <row r="13" spans="2:35" x14ac:dyDescent="0.2">
      <c r="B13"/>
      <c r="C13" t="e">
        <f>C12='CARB heat data summary'!#REF!</f>
        <v>#REF!</v>
      </c>
    </row>
    <row r="14" spans="2:35" x14ac:dyDescent="0.2">
      <c r="B14"/>
    </row>
    <row r="15" spans="2:35" x14ac:dyDescent="0.2">
      <c r="B15"/>
    </row>
    <row r="16" spans="2:35" x14ac:dyDescent="0.2">
      <c r="B16"/>
    </row>
    <row r="17" spans="2:2" x14ac:dyDescent="0.2">
      <c r="B17"/>
    </row>
    <row r="18" spans="2:2" x14ac:dyDescent="0.2">
      <c r="B18"/>
    </row>
    <row r="19" spans="2:2" x14ac:dyDescent="0.2">
      <c r="B19"/>
    </row>
    <row r="20" spans="2:2" x14ac:dyDescent="0.2">
      <c r="B20"/>
    </row>
    <row r="21" spans="2:2" x14ac:dyDescent="0.2">
      <c r="B21"/>
    </row>
    <row r="22" spans="2:2" x14ac:dyDescent="0.2">
      <c r="B22"/>
    </row>
    <row r="23" spans="2:2" x14ac:dyDescent="0.2">
      <c r="B23"/>
    </row>
    <row r="24" spans="2:2" x14ac:dyDescent="0.2">
      <c r="B24"/>
    </row>
    <row r="25" spans="2:2" x14ac:dyDescent="0.2">
      <c r="B25"/>
    </row>
    <row r="26" spans="2:2" x14ac:dyDescent="0.2">
      <c r="B26"/>
    </row>
    <row r="27" spans="2:2" x14ac:dyDescent="0.2">
      <c r="B27"/>
    </row>
    <row r="28" spans="2:2" x14ac:dyDescent="0.2">
      <c r="B28"/>
    </row>
    <row r="29" spans="2:2" x14ac:dyDescent="0.2">
      <c r="B29"/>
    </row>
    <row r="30" spans="2:2" x14ac:dyDescent="0.2">
      <c r="B30"/>
    </row>
    <row r="31" spans="2:2" x14ac:dyDescent="0.2">
      <c r="B31"/>
    </row>
    <row r="32" spans="2:2" x14ac:dyDescent="0.2">
      <c r="B32"/>
    </row>
    <row r="33" spans="2:33" x14ac:dyDescent="0.2">
      <c r="B33"/>
    </row>
    <row r="34" spans="2:33" x14ac:dyDescent="0.2">
      <c r="B34"/>
    </row>
    <row r="35" spans="2:33" x14ac:dyDescent="0.2">
      <c r="B35"/>
    </row>
    <row r="36" spans="2:33" x14ac:dyDescent="0.2">
      <c r="B36"/>
    </row>
    <row r="37" spans="2:33" x14ac:dyDescent="0.2">
      <c r="B37"/>
    </row>
    <row r="38" spans="2:33" x14ac:dyDescent="0.2">
      <c r="B38"/>
    </row>
    <row r="39" spans="2:33" ht="15" x14ac:dyDescent="0.25">
      <c r="B39" s="2"/>
      <c r="C39" s="1"/>
      <c r="D39" s="1"/>
      <c r="E39" s="205"/>
    </row>
    <row r="40" spans="2:33" x14ac:dyDescent="0.2">
      <c r="B40" s="7"/>
      <c r="C40" s="44"/>
      <c r="D40" s="44"/>
    </row>
    <row r="41" spans="2:33" ht="15" x14ac:dyDescent="0.25">
      <c r="B41" s="7"/>
      <c r="C41" s="245">
        <v>2020</v>
      </c>
      <c r="D41" s="245">
        <v>2021</v>
      </c>
      <c r="E41" s="245">
        <v>2022</v>
      </c>
      <c r="F41" s="245">
        <v>2023</v>
      </c>
      <c r="G41" s="245">
        <v>2024</v>
      </c>
      <c r="H41" s="245">
        <v>2025</v>
      </c>
      <c r="I41" s="245">
        <v>2026</v>
      </c>
      <c r="J41" s="245">
        <v>2027</v>
      </c>
      <c r="K41" s="245">
        <v>2028</v>
      </c>
      <c r="L41" s="245">
        <v>2029</v>
      </c>
      <c r="M41" s="245">
        <v>2030</v>
      </c>
      <c r="N41" s="245">
        <v>2031</v>
      </c>
      <c r="O41" s="245">
        <v>2032</v>
      </c>
      <c r="P41" s="245">
        <v>2033</v>
      </c>
      <c r="Q41" s="245">
        <v>2034</v>
      </c>
      <c r="R41" s="245">
        <v>2035</v>
      </c>
      <c r="S41" s="245">
        <v>2036</v>
      </c>
      <c r="T41" s="245">
        <v>2037</v>
      </c>
      <c r="U41" s="245">
        <v>2038</v>
      </c>
      <c r="V41" s="245">
        <v>2039</v>
      </c>
      <c r="W41" s="245">
        <v>2040</v>
      </c>
      <c r="X41" s="245">
        <v>2041</v>
      </c>
      <c r="Y41" s="245">
        <v>2042</v>
      </c>
      <c r="Z41" s="245">
        <v>2043</v>
      </c>
      <c r="AA41" s="245">
        <v>2044</v>
      </c>
      <c r="AB41" s="245">
        <v>2045</v>
      </c>
      <c r="AC41" s="245">
        <v>2046</v>
      </c>
      <c r="AD41" s="245">
        <v>2047</v>
      </c>
      <c r="AE41" s="245">
        <v>2048</v>
      </c>
      <c r="AF41" s="245">
        <v>2049</v>
      </c>
      <c r="AG41" s="245">
        <v>2050</v>
      </c>
    </row>
    <row r="42" spans="2:33" x14ac:dyDescent="0.2">
      <c r="B42" s="7" t="s">
        <v>52</v>
      </c>
      <c r="C42" s="413">
        <f>SUM('BIFUbC-electricity'!B2,'BIFUbC-coal'!B2,'BIFUbC-natural-gas'!B2,'BIFUbC-biomass'!B2,'BIFUbC-petroleum-diesel'!B2,'BIFUbC-heavy-or-residual-oil'!B2,'BIFUbC-LPG-propane-or-butane'!B2)</f>
        <v>105050944517239.5</v>
      </c>
      <c r="D42" s="413">
        <f>SUM('BIFUbC-electricity'!C2,'BIFUbC-coal'!C2,'BIFUbC-natural-gas'!C2,'BIFUbC-biomass'!C2,'BIFUbC-petroleum-diesel'!C2,'BIFUbC-heavy-or-residual-oil'!C2,'BIFUbC-LPG-propane-or-butane'!C2)</f>
        <v>105102827573290.94</v>
      </c>
      <c r="E42" s="413">
        <f>SUM('BIFUbC-electricity'!D2,'BIFUbC-coal'!D2,'BIFUbC-natural-gas'!D2,'BIFUbC-biomass'!D2,'BIFUbC-petroleum-diesel'!D2,'BIFUbC-heavy-or-residual-oil'!D2,'BIFUbC-LPG-propane-or-butane'!D2)</f>
        <v>105154710629342.36</v>
      </c>
      <c r="F42" s="413">
        <f>SUM('BIFUbC-electricity'!E2,'BIFUbC-coal'!E2,'BIFUbC-natural-gas'!E2,'BIFUbC-biomass'!E2,'BIFUbC-petroleum-diesel'!E2,'BIFUbC-heavy-or-residual-oil'!E2,'BIFUbC-LPG-propane-or-butane'!E2)</f>
        <v>105206593685393.8</v>
      </c>
      <c r="G42" s="413">
        <f>SUM('BIFUbC-electricity'!F2,'BIFUbC-coal'!F2,'BIFUbC-natural-gas'!F2,'BIFUbC-biomass'!F2,'BIFUbC-petroleum-diesel'!F2,'BIFUbC-heavy-or-residual-oil'!F2,'BIFUbC-LPG-propane-or-butane'!F2)</f>
        <v>105258476741445.25</v>
      </c>
      <c r="H42" s="413">
        <f>SUM('BIFUbC-electricity'!G2,'BIFUbC-coal'!G2,'BIFUbC-natural-gas'!G2,'BIFUbC-biomass'!G2,'BIFUbC-petroleum-diesel'!G2,'BIFUbC-heavy-or-residual-oil'!G2,'BIFUbC-LPG-propane-or-butane'!G2)</f>
        <v>105310359797496.64</v>
      </c>
      <c r="I42" s="413">
        <f>SUM('BIFUbC-electricity'!H2,'BIFUbC-coal'!H2,'BIFUbC-natural-gas'!H2,'BIFUbC-biomass'!H2,'BIFUbC-petroleum-diesel'!H2,'BIFUbC-heavy-or-residual-oil'!H2,'BIFUbC-LPG-propane-or-butane'!H2)</f>
        <v>105362242853548.11</v>
      </c>
      <c r="J42" s="413">
        <f>SUM('BIFUbC-electricity'!I2,'BIFUbC-coal'!I2,'BIFUbC-natural-gas'!I2,'BIFUbC-biomass'!I2,'BIFUbC-petroleum-diesel'!I2,'BIFUbC-heavy-or-residual-oil'!I2,'BIFUbC-LPG-propane-or-butane'!I2)</f>
        <v>105414125909599.56</v>
      </c>
      <c r="K42" s="413">
        <f>SUM('BIFUbC-electricity'!J2,'BIFUbC-coal'!J2,'BIFUbC-natural-gas'!J2,'BIFUbC-biomass'!J2,'BIFUbC-petroleum-diesel'!J2,'BIFUbC-heavy-or-residual-oil'!J2,'BIFUbC-LPG-propane-or-butane'!J2)</f>
        <v>105466008965651.03</v>
      </c>
      <c r="L42" s="413">
        <f>SUM('BIFUbC-electricity'!K2,'BIFUbC-coal'!K2,'BIFUbC-natural-gas'!K2,'BIFUbC-biomass'!K2,'BIFUbC-petroleum-diesel'!K2,'BIFUbC-heavy-or-residual-oil'!K2,'BIFUbC-LPG-propane-or-butane'!K2)</f>
        <v>105517892021702.47</v>
      </c>
      <c r="M42" s="413">
        <f>SUM('BIFUbC-electricity'!L2,'BIFUbC-coal'!L2,'BIFUbC-natural-gas'!L2,'BIFUbC-biomass'!L2,'BIFUbC-petroleum-diesel'!L2,'BIFUbC-heavy-or-residual-oil'!L2,'BIFUbC-LPG-propane-or-butane'!L2)</f>
        <v>105569775077753.78</v>
      </c>
      <c r="N42" s="413">
        <f>SUM('BIFUbC-electricity'!M2,'BIFUbC-coal'!M2,'BIFUbC-natural-gas'!M2,'BIFUbC-biomass'!M2,'BIFUbC-petroleum-diesel'!M2,'BIFUbC-heavy-or-residual-oil'!M2,'BIFUbC-LPG-propane-or-butane'!M2)</f>
        <v>105621658133805.23</v>
      </c>
      <c r="O42" s="413">
        <f>SUM('BIFUbC-electricity'!N2,'BIFUbC-coal'!N2,'BIFUbC-natural-gas'!N2,'BIFUbC-biomass'!N2,'BIFUbC-petroleum-diesel'!N2,'BIFUbC-heavy-or-residual-oil'!N2,'BIFUbC-LPG-propane-or-butane'!N2)</f>
        <v>105673541189856.67</v>
      </c>
      <c r="P42" s="413">
        <f>SUM('BIFUbC-electricity'!O2,'BIFUbC-coal'!O2,'BIFUbC-natural-gas'!O2,'BIFUbC-biomass'!O2,'BIFUbC-petroleum-diesel'!O2,'BIFUbC-heavy-or-residual-oil'!O2,'BIFUbC-LPG-propane-or-butane'!O2)</f>
        <v>105725424245908.14</v>
      </c>
      <c r="Q42" s="413">
        <f>SUM('BIFUbC-electricity'!P2,'BIFUbC-coal'!P2,'BIFUbC-natural-gas'!P2,'BIFUbC-biomass'!P2,'BIFUbC-petroleum-diesel'!P2,'BIFUbC-heavy-or-residual-oil'!P2,'BIFUbC-LPG-propane-or-butane'!P2)</f>
        <v>105777307301959.59</v>
      </c>
      <c r="R42" s="413">
        <f>SUM('BIFUbC-electricity'!Q2,'BIFUbC-coal'!Q2,'BIFUbC-natural-gas'!Q2,'BIFUbC-biomass'!Q2,'BIFUbC-petroleum-diesel'!Q2,'BIFUbC-heavy-or-residual-oil'!Q2,'BIFUbC-LPG-propane-or-butane'!Q2)</f>
        <v>105829190358010.97</v>
      </c>
      <c r="S42" s="413">
        <f>SUM('BIFUbC-electricity'!R2,'BIFUbC-coal'!R2,'BIFUbC-natural-gas'!R2,'BIFUbC-biomass'!R2,'BIFUbC-petroleum-diesel'!R2,'BIFUbC-heavy-or-residual-oil'!R2,'BIFUbC-LPG-propane-or-butane'!R2)</f>
        <v>105881073414062.42</v>
      </c>
      <c r="T42" s="413">
        <f>SUM('BIFUbC-electricity'!S2,'BIFUbC-coal'!S2,'BIFUbC-natural-gas'!S2,'BIFUbC-biomass'!S2,'BIFUbC-petroleum-diesel'!S2,'BIFUbC-heavy-or-residual-oil'!S2,'BIFUbC-LPG-propane-or-butane'!S2)</f>
        <v>105932956470113.89</v>
      </c>
      <c r="U42" s="413">
        <f>SUM('BIFUbC-electricity'!T2,'BIFUbC-coal'!T2,'BIFUbC-natural-gas'!T2,'BIFUbC-biomass'!T2,'BIFUbC-petroleum-diesel'!T2,'BIFUbC-heavy-or-residual-oil'!T2,'BIFUbC-LPG-propane-or-butane'!T2)</f>
        <v>105984839526165.36</v>
      </c>
      <c r="V42" s="413">
        <f>SUM('BIFUbC-electricity'!U2,'BIFUbC-coal'!U2,'BIFUbC-natural-gas'!U2,'BIFUbC-biomass'!U2,'BIFUbC-petroleum-diesel'!U2,'BIFUbC-heavy-or-residual-oil'!U2,'BIFUbC-LPG-propane-or-butane'!U2)</f>
        <v>106036722582215.98</v>
      </c>
      <c r="W42" s="413">
        <f>SUM('BIFUbC-electricity'!V2,'BIFUbC-coal'!V2,'BIFUbC-natural-gas'!V2,'BIFUbC-biomass'!V2,'BIFUbC-petroleum-diesel'!V2,'BIFUbC-heavy-or-residual-oil'!V2,'BIFUbC-LPG-propane-or-butane'!V2)</f>
        <v>106088605638267.78</v>
      </c>
      <c r="X42" s="413">
        <f>SUM('BIFUbC-electricity'!W2,'BIFUbC-coal'!W2,'BIFUbC-natural-gas'!W2,'BIFUbC-biomass'!W2,'BIFUbC-petroleum-diesel'!W2,'BIFUbC-heavy-or-residual-oil'!W2,'BIFUbC-LPG-propane-or-butane'!W2)</f>
        <v>106140488694319.56</v>
      </c>
      <c r="Y42" s="413">
        <f>SUM('BIFUbC-electricity'!X2,'BIFUbC-coal'!X2,'BIFUbC-natural-gas'!X2,'BIFUbC-biomass'!X2,'BIFUbC-petroleum-diesel'!X2,'BIFUbC-heavy-or-residual-oil'!X2,'BIFUbC-LPG-propane-or-butane'!X2)</f>
        <v>106192371750370.53</v>
      </c>
      <c r="Z42" s="413">
        <f>SUM('BIFUbC-electricity'!Y2,'BIFUbC-coal'!Y2,'BIFUbC-natural-gas'!Y2,'BIFUbC-biomass'!Y2,'BIFUbC-petroleum-diesel'!Y2,'BIFUbC-heavy-or-residual-oil'!Y2,'BIFUbC-LPG-propane-or-butane'!Y2)</f>
        <v>106244254806422.31</v>
      </c>
      <c r="AA42" s="413">
        <f>SUM('BIFUbC-electricity'!Z2,'BIFUbC-coal'!Z2,'BIFUbC-natural-gas'!Z2,'BIFUbC-biomass'!Z2,'BIFUbC-petroleum-diesel'!Z2,'BIFUbC-heavy-or-residual-oil'!Z2,'BIFUbC-LPG-propane-or-butane'!Z2)</f>
        <v>106298630751841.19</v>
      </c>
      <c r="AB42" s="413">
        <f>SUM('BIFUbC-electricity'!AA2,'BIFUbC-coal'!AA2,'BIFUbC-natural-gas'!AA2,'BIFUbC-biomass'!AA2,'BIFUbC-petroleum-diesel'!AA2,'BIFUbC-heavy-or-residual-oil'!AA2,'BIFUbC-LPG-propane-or-butane'!AA2)</f>
        <v>106377892732835.44</v>
      </c>
      <c r="AC42" s="413">
        <f>SUM('BIFUbC-electricity'!AB2,'BIFUbC-coal'!AB2,'BIFUbC-natural-gas'!AB2,'BIFUbC-biomass'!AB2,'BIFUbC-petroleum-diesel'!AB2,'BIFUbC-heavy-or-residual-oil'!AB2,'BIFUbC-LPG-propane-or-butane'!AB2)</f>
        <v>106425047870708.8</v>
      </c>
      <c r="AD42" s="413">
        <f>SUM('BIFUbC-electricity'!AC2,'BIFUbC-coal'!AC2,'BIFUbC-natural-gas'!AC2,'BIFUbC-biomass'!AC2,'BIFUbC-petroleum-diesel'!AC2,'BIFUbC-heavy-or-residual-oil'!AC2,'BIFUbC-LPG-propane-or-butane'!AC2)</f>
        <v>106483154578558.95</v>
      </c>
      <c r="AE42" s="413">
        <f>SUM('BIFUbC-electricity'!AD2,'BIFUbC-coal'!AD2,'BIFUbC-natural-gas'!AD2,'BIFUbC-biomass'!AD2,'BIFUbC-petroleum-diesel'!AD2,'BIFUbC-heavy-or-residual-oil'!AD2,'BIFUbC-LPG-propane-or-butane'!AD2)</f>
        <v>106541261286409.13</v>
      </c>
      <c r="AF42" s="413">
        <f>SUM('BIFUbC-electricity'!AE2,'BIFUbC-coal'!AE2,'BIFUbC-natural-gas'!AE2,'BIFUbC-biomass'!AE2,'BIFUbC-petroleum-diesel'!AE2,'BIFUbC-heavy-or-residual-oil'!AE2,'BIFUbC-LPG-propane-or-butane'!AE2)</f>
        <v>106599367994259.28</v>
      </c>
      <c r="AG42" s="413">
        <f>SUM('BIFUbC-electricity'!AF2,'BIFUbC-coal'!AF2,'BIFUbC-natural-gas'!AF2,'BIFUbC-biomass'!AF2,'BIFUbC-petroleum-diesel'!AF2,'BIFUbC-heavy-or-residual-oil'!AF2,'BIFUbC-LPG-propane-or-butane'!AF2)</f>
        <v>106849666560328.63</v>
      </c>
    </row>
    <row r="43" spans="2:33" x14ac:dyDescent="0.2">
      <c r="B43" s="7" t="s">
        <v>53</v>
      </c>
      <c r="C43" s="413">
        <f>SUM('BIFUbC-electricity'!B3,'BIFUbC-coal'!B3,'BIFUbC-natural-gas'!B3,'BIFUbC-biomass'!B3,'BIFUbC-petroleum-diesel'!B3,'BIFUbC-heavy-or-residual-oil'!B3,'BIFUbC-LPG-propane-or-butane'!B3)</f>
        <v>29815697.847747061</v>
      </c>
      <c r="D43" s="413">
        <f>SUM('BIFUbC-electricity'!C3,'BIFUbC-coal'!C3,'BIFUbC-natural-gas'!C3,'BIFUbC-biomass'!C3,'BIFUbC-petroleum-diesel'!C3,'BIFUbC-heavy-or-residual-oil'!C3,'BIFUbC-LPG-propane-or-butane'!C3)</f>
        <v>29765685.647522122</v>
      </c>
      <c r="E43" s="413">
        <f>SUM('BIFUbC-electricity'!D3,'BIFUbC-coal'!D3,'BIFUbC-natural-gas'!D3,'BIFUbC-biomass'!D3,'BIFUbC-petroleum-diesel'!D3,'BIFUbC-heavy-or-residual-oil'!D3,'BIFUbC-LPG-propane-or-butane'!D3)</f>
        <v>30247469.709816646</v>
      </c>
      <c r="F43" s="413">
        <f>SUM('BIFUbC-electricity'!E3,'BIFUbC-coal'!E3,'BIFUbC-natural-gas'!E3,'BIFUbC-biomass'!E3,'BIFUbC-petroleum-diesel'!E3,'BIFUbC-heavy-or-residual-oil'!E3,'BIFUbC-LPG-propane-or-butane'!E3)</f>
        <v>30888796.146404468</v>
      </c>
      <c r="G43" s="413">
        <f>SUM('BIFUbC-electricity'!F3,'BIFUbC-coal'!F3,'BIFUbC-natural-gas'!F3,'BIFUbC-biomass'!F3,'BIFUbC-petroleum-diesel'!F3,'BIFUbC-heavy-or-residual-oil'!F3,'BIFUbC-LPG-propane-or-butane'!F3)</f>
        <v>31514959.374163501</v>
      </c>
      <c r="H43" s="413">
        <f>SUM('BIFUbC-electricity'!G3,'BIFUbC-coal'!G3,'BIFUbC-natural-gas'!G3,'BIFUbC-biomass'!G3,'BIFUbC-petroleum-diesel'!G3,'BIFUbC-heavy-or-residual-oil'!G3,'BIFUbC-LPG-propane-or-butane'!G3)</f>
        <v>32058507.41164656</v>
      </c>
      <c r="I43" s="413">
        <f>SUM('BIFUbC-electricity'!H3,'BIFUbC-coal'!H3,'BIFUbC-natural-gas'!H3,'BIFUbC-biomass'!H3,'BIFUbC-petroleum-diesel'!H3,'BIFUbC-heavy-or-residual-oil'!H3,'BIFUbC-LPG-propane-or-butane'!H3)</f>
        <v>32354871.241453703</v>
      </c>
      <c r="J43" s="413">
        <f>SUM('BIFUbC-electricity'!I3,'BIFUbC-coal'!I3,'BIFUbC-natural-gas'!I3,'BIFUbC-biomass'!I3,'BIFUbC-petroleum-diesel'!I3,'BIFUbC-heavy-or-residual-oil'!I3,'BIFUbC-LPG-propane-or-butane'!I3)</f>
        <v>32504044.676559832</v>
      </c>
      <c r="K43" s="413">
        <f>SUM('BIFUbC-electricity'!J3,'BIFUbC-coal'!J3,'BIFUbC-natural-gas'!J3,'BIFUbC-biomass'!J3,'BIFUbC-petroleum-diesel'!J3,'BIFUbC-heavy-or-residual-oil'!J3,'BIFUbC-LPG-propane-or-butane'!J3)</f>
        <v>32538475.133491807</v>
      </c>
      <c r="L43" s="413">
        <f>SUM('BIFUbC-electricity'!K3,'BIFUbC-coal'!K3,'BIFUbC-natural-gas'!K3,'BIFUbC-biomass'!K3,'BIFUbC-petroleum-diesel'!K3,'BIFUbC-heavy-or-residual-oil'!K3,'BIFUbC-LPG-propane-or-butane'!K3)</f>
        <v>32569521.294391077</v>
      </c>
      <c r="M43" s="413">
        <f>SUM('BIFUbC-electricity'!L3,'BIFUbC-coal'!L3,'BIFUbC-natural-gas'!L3,'BIFUbC-biomass'!L3,'BIFUbC-petroleum-diesel'!L3,'BIFUbC-heavy-or-residual-oil'!L3,'BIFUbC-LPG-propane-or-butane'!L3)</f>
        <v>32656288.189125452</v>
      </c>
      <c r="N43" s="413">
        <f>SUM('BIFUbC-electricity'!M3,'BIFUbC-coal'!M3,'BIFUbC-natural-gas'!M3,'BIFUbC-biomass'!M3,'BIFUbC-petroleum-diesel'!M3,'BIFUbC-heavy-or-residual-oil'!M3,'BIFUbC-LPG-propane-or-butane'!M3)</f>
        <v>32777315.237445481</v>
      </c>
      <c r="O43" s="413">
        <f>SUM('BIFUbC-electricity'!N3,'BIFUbC-coal'!N3,'BIFUbC-natural-gas'!N3,'BIFUbC-biomass'!N3,'BIFUbC-petroleum-diesel'!N3,'BIFUbC-heavy-or-residual-oil'!N3,'BIFUbC-LPG-propane-or-butane'!N3)</f>
        <v>32813390.827307306</v>
      </c>
      <c r="P43" s="413">
        <f>SUM('BIFUbC-electricity'!O3,'BIFUbC-coal'!O3,'BIFUbC-natural-gas'!O3,'BIFUbC-biomass'!O3,'BIFUbC-petroleum-diesel'!O3,'BIFUbC-heavy-or-residual-oil'!O3,'BIFUbC-LPG-propane-or-butane'!O3)</f>
        <v>32894578.645973068</v>
      </c>
      <c r="Q43" s="413">
        <f>SUM('BIFUbC-electricity'!P3,'BIFUbC-coal'!P3,'BIFUbC-natural-gas'!P3,'BIFUbC-biomass'!P3,'BIFUbC-petroleum-diesel'!P3,'BIFUbC-heavy-or-residual-oil'!P3,'BIFUbC-LPG-propane-or-butane'!P3)</f>
        <v>33072146.039574929</v>
      </c>
      <c r="R43" s="413">
        <f>SUM('BIFUbC-electricity'!Q3,'BIFUbC-coal'!Q3,'BIFUbC-natural-gas'!Q3,'BIFUbC-biomass'!Q3,'BIFUbC-petroleum-diesel'!Q3,'BIFUbC-heavy-or-residual-oil'!Q3,'BIFUbC-LPG-propane-or-butane'!Q3)</f>
        <v>33319743.916535079</v>
      </c>
      <c r="S43" s="413">
        <f>SUM('BIFUbC-electricity'!R3,'BIFUbC-coal'!R3,'BIFUbC-natural-gas'!R3,'BIFUbC-biomass'!R3,'BIFUbC-petroleum-diesel'!R3,'BIFUbC-heavy-or-residual-oil'!R3,'BIFUbC-LPG-propane-or-butane'!R3)</f>
        <v>33496676.008914847</v>
      </c>
      <c r="T43" s="413">
        <f>SUM('BIFUbC-electricity'!S3,'BIFUbC-coal'!S3,'BIFUbC-natural-gas'!S3,'BIFUbC-biomass'!S3,'BIFUbC-petroleum-diesel'!S3,'BIFUbC-heavy-or-residual-oil'!S3,'BIFUbC-LPG-propane-or-butane'!S3)</f>
        <v>33692991.220819131</v>
      </c>
      <c r="U43" s="413">
        <f>SUM('BIFUbC-electricity'!T3,'BIFUbC-coal'!T3,'BIFUbC-natural-gas'!T3,'BIFUbC-biomass'!T3,'BIFUbC-petroleum-diesel'!T3,'BIFUbC-heavy-or-residual-oil'!T3,'BIFUbC-LPG-propane-or-butane'!T3)</f>
        <v>33964946.301839821</v>
      </c>
      <c r="V43" s="413">
        <f>SUM('BIFUbC-electricity'!U3,'BIFUbC-coal'!U3,'BIFUbC-natural-gas'!U3,'BIFUbC-biomass'!U3,'BIFUbC-petroleum-diesel'!U3,'BIFUbC-heavy-or-residual-oil'!U3,'BIFUbC-LPG-propane-or-butane'!U3)</f>
        <v>34182929.613269903</v>
      </c>
      <c r="W43" s="413">
        <f>SUM('BIFUbC-electricity'!V3,'BIFUbC-coal'!V3,'BIFUbC-natural-gas'!V3,'BIFUbC-biomass'!V3,'BIFUbC-petroleum-diesel'!V3,'BIFUbC-heavy-or-residual-oil'!V3,'BIFUbC-LPG-propane-or-butane'!V3)</f>
        <v>34337821.905562319</v>
      </c>
      <c r="X43" s="413">
        <f>SUM('BIFUbC-electricity'!W3,'BIFUbC-coal'!W3,'BIFUbC-natural-gas'!W3,'BIFUbC-biomass'!W3,'BIFUbC-petroleum-diesel'!W3,'BIFUbC-heavy-or-residual-oil'!W3,'BIFUbC-LPG-propane-or-butane'!W3)</f>
        <v>34595212.198965244</v>
      </c>
      <c r="Y43" s="413">
        <f>SUM('BIFUbC-electricity'!X3,'BIFUbC-coal'!X3,'BIFUbC-natural-gas'!X3,'BIFUbC-biomass'!X3,'BIFUbC-petroleum-diesel'!X3,'BIFUbC-heavy-or-residual-oil'!X3,'BIFUbC-LPG-propane-or-butane'!X3)</f>
        <v>35023288.61697109</v>
      </c>
      <c r="Z43" s="413">
        <f>SUM('BIFUbC-electricity'!Y3,'BIFUbC-coal'!Y3,'BIFUbC-natural-gas'!Y3,'BIFUbC-biomass'!Y3,'BIFUbC-petroleum-diesel'!Y3,'BIFUbC-heavy-or-residual-oil'!Y3,'BIFUbC-LPG-propane-or-butane'!Y3)</f>
        <v>35464871.377320886</v>
      </c>
      <c r="AA43" s="413">
        <f>SUM('BIFUbC-electricity'!Z3,'BIFUbC-coal'!Z3,'BIFUbC-natural-gas'!Z3,'BIFUbC-biomass'!Z3,'BIFUbC-petroleum-diesel'!Z3,'BIFUbC-heavy-or-residual-oil'!Z3,'BIFUbC-LPG-propane-or-butane'!Z3)</f>
        <v>35789860.379636616</v>
      </c>
      <c r="AB43" s="413">
        <f>SUM('BIFUbC-electricity'!AA3,'BIFUbC-coal'!AA3,'BIFUbC-natural-gas'!AA3,'BIFUbC-biomass'!AA3,'BIFUbC-petroleum-diesel'!AA3,'BIFUbC-heavy-or-residual-oil'!AA3,'BIFUbC-LPG-propane-or-butane'!AA3)</f>
        <v>36096371.820142627</v>
      </c>
      <c r="AC43" s="413">
        <f>SUM('BIFUbC-electricity'!AB3,'BIFUbC-coal'!AB3,'BIFUbC-natural-gas'!AB3,'BIFUbC-biomass'!AB3,'BIFUbC-petroleum-diesel'!AB3,'BIFUbC-heavy-or-residual-oil'!AB3,'BIFUbC-LPG-propane-or-butane'!AB3)</f>
        <v>36524588.180113435</v>
      </c>
      <c r="AD43" s="413">
        <f>SUM('BIFUbC-electricity'!AC3,'BIFUbC-coal'!AC3,'BIFUbC-natural-gas'!AC3,'BIFUbC-biomass'!AC3,'BIFUbC-petroleum-diesel'!AC3,'BIFUbC-heavy-or-residual-oil'!AC3,'BIFUbC-LPG-propane-or-butane'!AC3)</f>
        <v>36901477.280615389</v>
      </c>
      <c r="AE43" s="413">
        <f>SUM('BIFUbC-electricity'!AD3,'BIFUbC-coal'!AD3,'BIFUbC-natural-gas'!AD3,'BIFUbC-biomass'!AD3,'BIFUbC-petroleum-diesel'!AD3,'BIFUbC-heavy-or-residual-oil'!AD3,'BIFUbC-LPG-propane-or-butane'!AD3)</f>
        <v>37278366.381117463</v>
      </c>
      <c r="AF43" s="413">
        <f>SUM('BIFUbC-electricity'!AE3,'BIFUbC-coal'!AE3,'BIFUbC-natural-gas'!AE3,'BIFUbC-biomass'!AE3,'BIFUbC-petroleum-diesel'!AE3,'BIFUbC-heavy-or-residual-oil'!AE3,'BIFUbC-LPG-propane-or-butane'!AE3)</f>
        <v>37655255.481619537</v>
      </c>
      <c r="AG43" s="413">
        <f>SUM('BIFUbC-electricity'!AF3,'BIFUbC-coal'!AF3,'BIFUbC-natural-gas'!AF3,'BIFUbC-biomass'!AF3,'BIFUbC-petroleum-diesel'!AF3,'BIFUbC-heavy-or-residual-oil'!AF3,'BIFUbC-LPG-propane-or-butane'!AF3)</f>
        <v>38032144.582121491</v>
      </c>
    </row>
    <row r="44" spans="2:33" x14ac:dyDescent="0.2">
      <c r="B44" s="7" t="s">
        <v>54</v>
      </c>
      <c r="C44" s="413">
        <f>SUM('BIFUbC-electricity'!B4,'BIFUbC-coal'!B4,'BIFUbC-natural-gas'!B4,'BIFUbC-biomass'!B4,'BIFUbC-petroleum-diesel'!B4,'BIFUbC-heavy-or-residual-oil'!B4,'BIFUbC-LPG-propane-or-butane'!B4)</f>
        <v>254971434589677.56</v>
      </c>
      <c r="D44" s="413">
        <f>SUM('BIFUbC-electricity'!C4,'BIFUbC-coal'!C4,'BIFUbC-natural-gas'!C4,'BIFUbC-biomass'!C4,'BIFUbC-petroleum-diesel'!C4,'BIFUbC-heavy-or-residual-oil'!C4,'BIFUbC-LPG-propane-or-butane'!C4)</f>
        <v>233878826556802.22</v>
      </c>
      <c r="E44" s="413">
        <f>SUM('BIFUbC-electricity'!D4,'BIFUbC-coal'!D4,'BIFUbC-natural-gas'!D4,'BIFUbC-biomass'!D4,'BIFUbC-petroleum-diesel'!D4,'BIFUbC-heavy-or-residual-oil'!D4,'BIFUbC-LPG-propane-or-butane'!D4)</f>
        <v>243494713948703.97</v>
      </c>
      <c r="F44" s="413">
        <f>SUM('BIFUbC-electricity'!E4,'BIFUbC-coal'!E4,'BIFUbC-natural-gas'!E4,'BIFUbC-biomass'!E4,'BIFUbC-petroleum-diesel'!E4,'BIFUbC-heavy-or-residual-oil'!E4,'BIFUbC-LPG-propane-or-butane'!E4)</f>
        <v>254740453884702.31</v>
      </c>
      <c r="G44" s="413">
        <f>SUM('BIFUbC-electricity'!F4,'BIFUbC-coal'!F4,'BIFUbC-natural-gas'!F4,'BIFUbC-biomass'!F4,'BIFUbC-petroleum-diesel'!F4,'BIFUbC-heavy-or-residual-oil'!F4,'BIFUbC-LPG-propane-or-butane'!F4)</f>
        <v>260281497144860.28</v>
      </c>
      <c r="H44" s="413">
        <f>SUM('BIFUbC-electricity'!G4,'BIFUbC-coal'!G4,'BIFUbC-natural-gas'!G4,'BIFUbC-biomass'!G4,'BIFUbC-petroleum-diesel'!G4,'BIFUbC-heavy-or-residual-oil'!G4,'BIFUbC-LPG-propane-or-butane'!G4)</f>
        <v>269039991626983.53</v>
      </c>
      <c r="I44" s="413">
        <f>SUM('BIFUbC-electricity'!H4,'BIFUbC-coal'!H4,'BIFUbC-natural-gas'!H4,'BIFUbC-biomass'!H4,'BIFUbC-petroleum-diesel'!H4,'BIFUbC-heavy-or-residual-oil'!H4,'BIFUbC-LPG-propane-or-butane'!H4)</f>
        <v>271378961914199.91</v>
      </c>
      <c r="J44" s="413">
        <f>SUM('BIFUbC-electricity'!I4,'BIFUbC-coal'!I4,'BIFUbC-natural-gas'!I4,'BIFUbC-biomass'!I4,'BIFUbC-petroleum-diesel'!I4,'BIFUbC-heavy-or-residual-oil'!I4,'BIFUbC-LPG-propane-or-butane'!I4)</f>
        <v>271349025217561</v>
      </c>
      <c r="K44" s="413">
        <f>SUM('BIFUbC-electricity'!J4,'BIFUbC-coal'!J4,'BIFUbC-natural-gas'!J4,'BIFUbC-biomass'!J4,'BIFUbC-petroleum-diesel'!J4,'BIFUbC-heavy-or-residual-oil'!J4,'BIFUbC-LPG-propane-or-butane'!J4)</f>
        <v>273912826327270.28</v>
      </c>
      <c r="L44" s="413">
        <f>SUM('BIFUbC-electricity'!K4,'BIFUbC-coal'!K4,'BIFUbC-natural-gas'!K4,'BIFUbC-biomass'!K4,'BIFUbC-petroleum-diesel'!K4,'BIFUbC-heavy-or-residual-oil'!K4,'BIFUbC-LPG-propane-or-butane'!K4)</f>
        <v>271373001280222.44</v>
      </c>
      <c r="M44" s="413">
        <f>SUM('BIFUbC-electricity'!L4,'BIFUbC-coal'!L4,'BIFUbC-natural-gas'!L4,'BIFUbC-biomass'!L4,'BIFUbC-petroleum-diesel'!L4,'BIFUbC-heavy-or-residual-oil'!L4,'BIFUbC-LPG-propane-or-butane'!L4)</f>
        <v>267660824555420.91</v>
      </c>
      <c r="N44" s="413">
        <f>SUM('BIFUbC-electricity'!M4,'BIFUbC-coal'!M4,'BIFUbC-natural-gas'!M4,'BIFUbC-biomass'!M4,'BIFUbC-petroleum-diesel'!M4,'BIFUbC-heavy-or-residual-oil'!M4,'BIFUbC-LPG-propane-or-butane'!M4)</f>
        <v>267331069326070.53</v>
      </c>
      <c r="O44" s="413">
        <f>SUM('BIFUbC-electricity'!N4,'BIFUbC-coal'!N4,'BIFUbC-natural-gas'!N4,'BIFUbC-biomass'!N4,'BIFUbC-petroleum-diesel'!N4,'BIFUbC-heavy-or-residual-oil'!N4,'BIFUbC-LPG-propane-or-butane'!N4)</f>
        <v>265292652171258.28</v>
      </c>
      <c r="P44" s="413">
        <f>SUM('BIFUbC-electricity'!O4,'BIFUbC-coal'!O4,'BIFUbC-natural-gas'!O4,'BIFUbC-biomass'!O4,'BIFUbC-petroleum-diesel'!O4,'BIFUbC-heavy-or-residual-oil'!O4,'BIFUbC-LPG-propane-or-butane'!O4)</f>
        <v>267600834519549.59</v>
      </c>
      <c r="Q44" s="413">
        <f>SUM('BIFUbC-electricity'!P4,'BIFUbC-coal'!P4,'BIFUbC-natural-gas'!P4,'BIFUbC-biomass'!P4,'BIFUbC-petroleum-diesel'!P4,'BIFUbC-heavy-or-residual-oil'!P4,'BIFUbC-LPG-propane-or-butane'!P4)</f>
        <v>270115194540150.41</v>
      </c>
      <c r="R44" s="413">
        <f>SUM('BIFUbC-electricity'!Q4,'BIFUbC-coal'!Q4,'BIFUbC-natural-gas'!Q4,'BIFUbC-biomass'!Q4,'BIFUbC-petroleum-diesel'!Q4,'BIFUbC-heavy-or-residual-oil'!Q4,'BIFUbC-LPG-propane-or-butane'!Q4)</f>
        <v>269368934535656.16</v>
      </c>
      <c r="S44" s="413">
        <f>SUM('BIFUbC-electricity'!R4,'BIFUbC-coal'!R4,'BIFUbC-natural-gas'!R4,'BIFUbC-biomass'!R4,'BIFUbC-petroleum-diesel'!R4,'BIFUbC-heavy-or-residual-oil'!R4,'BIFUbC-LPG-propane-or-butane'!R4)</f>
        <v>267687712816936.94</v>
      </c>
      <c r="T44" s="413">
        <f>SUM('BIFUbC-electricity'!S4,'BIFUbC-coal'!S4,'BIFUbC-natural-gas'!S4,'BIFUbC-biomass'!S4,'BIFUbC-petroleum-diesel'!S4,'BIFUbC-heavy-or-residual-oil'!S4,'BIFUbC-LPG-propane-or-butane'!S4)</f>
        <v>268824183647723.81</v>
      </c>
      <c r="U44" s="413">
        <f>SUM('BIFUbC-electricity'!T4,'BIFUbC-coal'!T4,'BIFUbC-natural-gas'!T4,'BIFUbC-biomass'!T4,'BIFUbC-petroleum-diesel'!T4,'BIFUbC-heavy-or-residual-oil'!T4,'BIFUbC-LPG-propane-or-butane'!T4)</f>
        <v>270638787834788.72</v>
      </c>
      <c r="V44" s="413">
        <f>SUM('BIFUbC-electricity'!U4,'BIFUbC-coal'!U4,'BIFUbC-natural-gas'!U4,'BIFUbC-biomass'!U4,'BIFUbC-petroleum-diesel'!U4,'BIFUbC-heavy-or-residual-oil'!U4,'BIFUbC-LPG-propane-or-butane'!U4)</f>
        <v>271610286697124.69</v>
      </c>
      <c r="W44" s="413">
        <f>SUM('BIFUbC-electricity'!V4,'BIFUbC-coal'!V4,'BIFUbC-natural-gas'!V4,'BIFUbC-biomass'!V4,'BIFUbC-petroleum-diesel'!V4,'BIFUbC-heavy-or-residual-oil'!V4,'BIFUbC-LPG-propane-or-butane'!V4)</f>
        <v>269317852073007.72</v>
      </c>
      <c r="X44" s="413">
        <f>SUM('BIFUbC-electricity'!W4,'BIFUbC-coal'!W4,'BIFUbC-natural-gas'!W4,'BIFUbC-biomass'!W4,'BIFUbC-petroleum-diesel'!W4,'BIFUbC-heavy-or-residual-oil'!W4,'BIFUbC-LPG-propane-or-butane'!W4)</f>
        <v>266350137658272.63</v>
      </c>
      <c r="Y44" s="413">
        <f>SUM('BIFUbC-electricity'!X4,'BIFUbC-coal'!X4,'BIFUbC-natural-gas'!X4,'BIFUbC-biomass'!X4,'BIFUbC-petroleum-diesel'!X4,'BIFUbC-heavy-or-residual-oil'!X4,'BIFUbC-LPG-propane-or-butane'!X4)</f>
        <v>264897531284700.97</v>
      </c>
      <c r="Z44" s="413">
        <f>SUM('BIFUbC-electricity'!Y4,'BIFUbC-coal'!Y4,'BIFUbC-natural-gas'!Y4,'BIFUbC-biomass'!Y4,'BIFUbC-petroleum-diesel'!Y4,'BIFUbC-heavy-or-residual-oil'!Y4,'BIFUbC-LPG-propane-or-butane'!Y4)</f>
        <v>264991920150276.66</v>
      </c>
      <c r="AA44" s="413">
        <f>SUM('BIFUbC-electricity'!Z4,'BIFUbC-coal'!Z4,'BIFUbC-natural-gas'!Z4,'BIFUbC-biomass'!Z4,'BIFUbC-petroleum-diesel'!Z4,'BIFUbC-heavy-or-residual-oil'!Z4,'BIFUbC-LPG-propane-or-butane'!Z4)</f>
        <v>266426185562621.44</v>
      </c>
      <c r="AB44" s="413">
        <f>SUM('BIFUbC-electricity'!AA4,'BIFUbC-coal'!AA4,'BIFUbC-natural-gas'!AA4,'BIFUbC-biomass'!AA4,'BIFUbC-petroleum-diesel'!AA4,'BIFUbC-heavy-or-residual-oil'!AA4,'BIFUbC-LPG-propane-or-butane'!AA4)</f>
        <v>267428158425646.84</v>
      </c>
      <c r="AC44" s="413">
        <f>SUM('BIFUbC-electricity'!AB4,'BIFUbC-coal'!AB4,'BIFUbC-natural-gas'!AB4,'BIFUbC-biomass'!AB4,'BIFUbC-petroleum-diesel'!AB4,'BIFUbC-heavy-or-residual-oil'!AB4,'BIFUbC-LPG-propane-or-butane'!AB4)</f>
        <v>267124195360104.34</v>
      </c>
      <c r="AD44" s="413">
        <f>SUM('BIFUbC-electricity'!AC4,'BIFUbC-coal'!AC4,'BIFUbC-natural-gas'!AC4,'BIFUbC-biomass'!AC4,'BIFUbC-petroleum-diesel'!AC4,'BIFUbC-heavy-or-residual-oil'!AC4,'BIFUbC-LPG-propane-or-butane'!AC4)</f>
        <v>267492664941371.34</v>
      </c>
      <c r="AE44" s="413">
        <f>SUM('BIFUbC-electricity'!AD4,'BIFUbC-coal'!AD4,'BIFUbC-natural-gas'!AD4,'BIFUbC-biomass'!AD4,'BIFUbC-petroleum-diesel'!AD4,'BIFUbC-heavy-or-residual-oil'!AD4,'BIFUbC-LPG-propane-or-butane'!AD4)</f>
        <v>267861134522638.22</v>
      </c>
      <c r="AF44" s="413">
        <f>SUM('BIFUbC-electricity'!AE4,'BIFUbC-coal'!AE4,'BIFUbC-natural-gas'!AE4,'BIFUbC-biomass'!AE4,'BIFUbC-petroleum-diesel'!AE4,'BIFUbC-heavy-or-residual-oil'!AE4,'BIFUbC-LPG-propane-or-butane'!AE4)</f>
        <v>268229604103905.03</v>
      </c>
      <c r="AG44" s="413">
        <f>SUM('BIFUbC-electricity'!AF4,'BIFUbC-coal'!AF4,'BIFUbC-natural-gas'!AF4,'BIFUbC-biomass'!AF4,'BIFUbC-petroleum-diesel'!AF4,'BIFUbC-heavy-or-residual-oil'!AF4,'BIFUbC-LPG-propane-or-butane'!AF4)</f>
        <v>268598073685172.03</v>
      </c>
    </row>
    <row r="45" spans="2:33" x14ac:dyDescent="0.2">
      <c r="B45" s="7" t="s">
        <v>55</v>
      </c>
      <c r="C45" s="413">
        <f>SUM('BIFUbC-electricity'!B5,'BIFUbC-coal'!B5,'BIFUbC-natural-gas'!B5,'BIFUbC-biomass'!B5,'BIFUbC-petroleum-diesel'!B5,'BIFUbC-heavy-or-residual-oil'!B5,'BIFUbC-LPG-propane-or-butane'!B5)</f>
        <v>33813953843911.906</v>
      </c>
      <c r="D45" s="413">
        <f>SUM('BIFUbC-electricity'!C5,'BIFUbC-coal'!C5,'BIFUbC-natural-gas'!C5,'BIFUbC-biomass'!C5,'BIFUbC-petroleum-diesel'!C5,'BIFUbC-heavy-or-residual-oil'!C5,'BIFUbC-LPG-propane-or-butane'!C5)</f>
        <v>33655093084603.398</v>
      </c>
      <c r="E45" s="413">
        <f>SUM('BIFUbC-electricity'!D5,'BIFUbC-coal'!D5,'BIFUbC-natural-gas'!D5,'BIFUbC-biomass'!D5,'BIFUbC-petroleum-diesel'!D5,'BIFUbC-heavy-or-residual-oil'!D5,'BIFUbC-LPG-propane-or-butane'!D5)</f>
        <v>35238156357955.359</v>
      </c>
      <c r="F45" s="413">
        <f>SUM('BIFUbC-electricity'!E5,'BIFUbC-coal'!E5,'BIFUbC-natural-gas'!E5,'BIFUbC-biomass'!E5,'BIFUbC-petroleum-diesel'!E5,'BIFUbC-heavy-or-residual-oil'!E5,'BIFUbC-LPG-propane-or-butane'!E5)</f>
        <v>35985298564089.633</v>
      </c>
      <c r="G45" s="413">
        <f>SUM('BIFUbC-electricity'!F5,'BIFUbC-coal'!F5,'BIFUbC-natural-gas'!F5,'BIFUbC-biomass'!F5,'BIFUbC-petroleum-diesel'!F5,'BIFUbC-heavy-or-residual-oil'!F5,'BIFUbC-LPG-propane-or-butane'!F5)</f>
        <v>36714775705055.703</v>
      </c>
      <c r="H45" s="413">
        <f>SUM('BIFUbC-electricity'!G5,'BIFUbC-coal'!G5,'BIFUbC-natural-gas'!G5,'BIFUbC-biomass'!G5,'BIFUbC-petroleum-diesel'!G5,'BIFUbC-heavy-or-residual-oil'!G5,'BIFUbC-LPG-propane-or-butane'!G5)</f>
        <v>37348006547722.578</v>
      </c>
      <c r="I45" s="413">
        <f>SUM('BIFUbC-electricity'!H5,'BIFUbC-coal'!H5,'BIFUbC-natural-gas'!H5,'BIFUbC-biomass'!H5,'BIFUbC-petroleum-diesel'!H5,'BIFUbC-heavy-or-residual-oil'!H5,'BIFUbC-LPG-propane-or-butane'!H5)</f>
        <v>37693268980374.828</v>
      </c>
      <c r="J45" s="413">
        <f>SUM('BIFUbC-electricity'!I5,'BIFUbC-coal'!I5,'BIFUbC-natural-gas'!I5,'BIFUbC-biomass'!I5,'BIFUbC-petroleum-diesel'!I5,'BIFUbC-heavy-or-residual-oil'!I5,'BIFUbC-LPG-propane-or-butane'!I5)</f>
        <v>37867055312955.797</v>
      </c>
      <c r="K45" s="413">
        <f>SUM('BIFUbC-electricity'!J5,'BIFUbC-coal'!J5,'BIFUbC-natural-gas'!J5,'BIFUbC-biomass'!J5,'BIFUbC-petroleum-diesel'!J5,'BIFUbC-heavy-or-residual-oil'!J5,'BIFUbC-LPG-propane-or-butane'!J5)</f>
        <v>37907166629257.109</v>
      </c>
      <c r="L45" s="413">
        <f>SUM('BIFUbC-electricity'!K5,'BIFUbC-coal'!K5,'BIFUbC-natural-gas'!K5,'BIFUbC-biomass'!K5,'BIFUbC-petroleum-diesel'!K5,'BIFUbC-heavy-or-residual-oil'!K5,'BIFUbC-LPG-propane-or-butane'!K5)</f>
        <v>37943335256999.469</v>
      </c>
      <c r="M45" s="413">
        <f>SUM('BIFUbC-electricity'!L5,'BIFUbC-coal'!L5,'BIFUbC-natural-gas'!L5,'BIFUbC-biomass'!L5,'BIFUbC-petroleum-diesel'!L5,'BIFUbC-heavy-or-residual-oil'!L5,'BIFUbC-LPG-propane-or-butane'!L5)</f>
        <v>38044418270973.094</v>
      </c>
      <c r="N45" s="413">
        <f>SUM('BIFUbC-electricity'!M5,'BIFUbC-coal'!M5,'BIFUbC-natural-gas'!M5,'BIFUbC-biomass'!M5,'BIFUbC-petroleum-diesel'!M5,'BIFUbC-heavy-or-residual-oil'!M5,'BIFUbC-LPG-propane-or-butane'!M5)</f>
        <v>38185414198670.773</v>
      </c>
      <c r="O45" s="413">
        <f>SUM('BIFUbC-electricity'!N5,'BIFUbC-coal'!N5,'BIFUbC-natural-gas'!N5,'BIFUbC-biomass'!N5,'BIFUbC-petroleum-diesel'!N5,'BIFUbC-heavy-or-residual-oil'!N5,'BIFUbC-LPG-propane-or-butane'!N5)</f>
        <v>38227442086902.492</v>
      </c>
      <c r="P45" s="413">
        <f>SUM('BIFUbC-electricity'!O5,'BIFUbC-coal'!O5,'BIFUbC-natural-gas'!O5,'BIFUbC-biomass'!O5,'BIFUbC-petroleum-diesel'!O5,'BIFUbC-heavy-or-residual-oil'!O5,'BIFUbC-LPG-propane-or-butane'!O5)</f>
        <v>38322025504158.609</v>
      </c>
      <c r="Q45" s="413">
        <f>SUM('BIFUbC-electricity'!P5,'BIFUbC-coal'!P5,'BIFUbC-natural-gas'!P5,'BIFUbC-biomass'!P5,'BIFUbC-petroleum-diesel'!P5,'BIFUbC-heavy-or-residual-oil'!P5,'BIFUbC-LPG-propane-or-butane'!P5)</f>
        <v>38528890661470.797</v>
      </c>
      <c r="R45" s="413">
        <f>SUM('BIFUbC-electricity'!Q5,'BIFUbC-coal'!Q5,'BIFUbC-natural-gas'!Q5,'BIFUbC-biomass'!Q5,'BIFUbC-petroleum-diesel'!Q5,'BIFUbC-heavy-or-residual-oil'!Q5,'BIFUbC-LPG-propane-or-butane'!Q5)</f>
        <v>38817340994206.828</v>
      </c>
      <c r="S45" s="413">
        <f>SUM('BIFUbC-electricity'!R5,'BIFUbC-coal'!R5,'BIFUbC-natural-gas'!R5,'BIFUbC-biomass'!R5,'BIFUbC-petroleum-diesel'!R5,'BIFUbC-heavy-or-residual-oil'!R5,'BIFUbC-LPG-propane-or-butane'!R5)</f>
        <v>39023466028658.719</v>
      </c>
      <c r="T45" s="413">
        <f>SUM('BIFUbC-electricity'!S5,'BIFUbC-coal'!S5,'BIFUbC-natural-gas'!S5,'BIFUbC-biomass'!S5,'BIFUbC-petroleum-diesel'!S5,'BIFUbC-heavy-or-residual-oil'!S5,'BIFUbC-LPG-propane-or-butane'!S5)</f>
        <v>39252172303890.828</v>
      </c>
      <c r="U45" s="413">
        <f>SUM('BIFUbC-electricity'!T5,'BIFUbC-coal'!T5,'BIFUbC-natural-gas'!T5,'BIFUbC-biomass'!T5,'BIFUbC-petroleum-diesel'!T5,'BIFUbC-heavy-or-residual-oil'!T5,'BIFUbC-LPG-propane-or-butane'!T5)</f>
        <v>39568998661906.406</v>
      </c>
      <c r="V45" s="413">
        <f>SUM('BIFUbC-electricity'!U5,'BIFUbC-coal'!U5,'BIFUbC-natural-gas'!U5,'BIFUbC-biomass'!U5,'BIFUbC-petroleum-diesel'!U5,'BIFUbC-heavy-or-residual-oil'!U5,'BIFUbC-LPG-propane-or-butane'!U5)</f>
        <v>39822948168602</v>
      </c>
      <c r="W45" s="413">
        <f>SUM('BIFUbC-electricity'!V5,'BIFUbC-coal'!V5,'BIFUbC-natural-gas'!V5,'BIFUbC-biomass'!V5,'BIFUbC-petroleum-diesel'!V5,'BIFUbC-heavy-or-residual-oil'!V5,'BIFUbC-LPG-propane-or-butane'!V5)</f>
        <v>40003396942228.539</v>
      </c>
      <c r="X45" s="413">
        <f>SUM('BIFUbC-electricity'!W5,'BIFUbC-coal'!W5,'BIFUbC-natural-gas'!W5,'BIFUbC-biomass'!W5,'BIFUbC-petroleum-diesel'!W5,'BIFUbC-heavy-or-residual-oil'!W5,'BIFUbC-LPG-propane-or-butane'!W5)</f>
        <v>40303255392901.148</v>
      </c>
      <c r="Y45" s="413">
        <f>SUM('BIFUbC-electricity'!X5,'BIFUbC-coal'!X5,'BIFUbC-natural-gas'!X5,'BIFUbC-biomass'!X5,'BIFUbC-petroleum-diesel'!X5,'BIFUbC-heavy-or-residual-oil'!X5,'BIFUbC-LPG-propane-or-butane'!X5)</f>
        <v>40801962355683.82</v>
      </c>
      <c r="Z45" s="413">
        <f>SUM('BIFUbC-electricity'!Y5,'BIFUbC-coal'!Y5,'BIFUbC-natural-gas'!Y5,'BIFUbC-biomass'!Y5,'BIFUbC-petroleum-diesel'!Y5,'BIFUbC-heavy-or-residual-oil'!Y5,'BIFUbC-LPG-propane-or-butane'!Y5)</f>
        <v>41316404142169.313</v>
      </c>
      <c r="AA45" s="413">
        <f>SUM('BIFUbC-electricity'!Z5,'BIFUbC-coal'!Z5,'BIFUbC-natural-gas'!Z5,'BIFUbC-biomass'!Z5,'BIFUbC-petroleum-diesel'!Z5,'BIFUbC-heavy-or-residual-oil'!Z5,'BIFUbC-LPG-propane-or-butane'!Z5)</f>
        <v>41695014762762.836</v>
      </c>
      <c r="AB45" s="413">
        <f>SUM('BIFUbC-electricity'!AA5,'BIFUbC-coal'!AA5,'BIFUbC-natural-gas'!AA5,'BIFUbC-biomass'!AA5,'BIFUbC-petroleum-diesel'!AA5,'BIFUbC-heavy-or-residual-oil'!AA5,'BIFUbC-LPG-propane-or-butane'!AA5)</f>
        <v>42052099112947.258</v>
      </c>
      <c r="AC45" s="413">
        <f>SUM('BIFUbC-electricity'!AB5,'BIFUbC-coal'!AB5,'BIFUbC-natural-gas'!AB5,'BIFUbC-biomass'!AB5,'BIFUbC-petroleum-diesel'!AB5,'BIFUbC-heavy-or-residual-oil'!AB5,'BIFUbC-LPG-propane-or-butane'!AB5)</f>
        <v>42550969107444.305</v>
      </c>
      <c r="AD45" s="413">
        <f>SUM('BIFUbC-electricity'!AC5,'BIFUbC-coal'!AC5,'BIFUbC-natural-gas'!AC5,'BIFUbC-biomass'!AC5,'BIFUbC-petroleum-diesel'!AC5,'BIFUbC-heavy-or-residual-oil'!AC5,'BIFUbC-LPG-propane-or-butane'!AC5)</f>
        <v>42990043092161.344</v>
      </c>
      <c r="AE45" s="413">
        <f>SUM('BIFUbC-electricity'!AD5,'BIFUbC-coal'!AD5,'BIFUbC-natural-gas'!AD5,'BIFUbC-biomass'!AD5,'BIFUbC-petroleum-diesel'!AD5,'BIFUbC-heavy-or-residual-oil'!AD5,'BIFUbC-LPG-propane-or-butane'!AD5)</f>
        <v>43429117076878.516</v>
      </c>
      <c r="AF45" s="413">
        <f>SUM('BIFUbC-electricity'!AE5,'BIFUbC-coal'!AE5,'BIFUbC-natural-gas'!AE5,'BIFUbC-biomass'!AE5,'BIFUbC-petroleum-diesel'!AE5,'BIFUbC-heavy-or-residual-oil'!AE5,'BIFUbC-LPG-propane-or-butane'!AE5)</f>
        <v>43868191061595.688</v>
      </c>
      <c r="AG45" s="413">
        <f>SUM('BIFUbC-electricity'!AF5,'BIFUbC-coal'!AF5,'BIFUbC-natural-gas'!AF5,'BIFUbC-biomass'!AF5,'BIFUbC-petroleum-diesel'!AF5,'BIFUbC-heavy-or-residual-oil'!AF5,'BIFUbC-LPG-propane-or-butane'!AF5)</f>
        <v>44307265046312.719</v>
      </c>
    </row>
    <row r="46" spans="2:33" x14ac:dyDescent="0.2">
      <c r="B46" s="7" t="s">
        <v>56</v>
      </c>
      <c r="C46" s="413">
        <f>SUM('BIFUbC-electricity'!B6,'BIFUbC-coal'!B6,'BIFUbC-natural-gas'!B6,'BIFUbC-biomass'!B6,'BIFUbC-petroleum-diesel'!B6,'BIFUbC-heavy-or-residual-oil'!B6,'BIFUbC-LPG-propane-or-butane'!B6)</f>
        <v>73895250071213.469</v>
      </c>
      <c r="D46" s="413">
        <f>SUM('BIFUbC-electricity'!C6,'BIFUbC-coal'!C6,'BIFUbC-natural-gas'!C6,'BIFUbC-biomass'!C6,'BIFUbC-petroleum-diesel'!C6,'BIFUbC-heavy-or-residual-oil'!C6,'BIFUbC-LPG-propane-or-butane'!C6)</f>
        <v>73719799856956.188</v>
      </c>
      <c r="E46" s="413">
        <f>SUM('BIFUbC-electricity'!D6,'BIFUbC-coal'!D6,'BIFUbC-natural-gas'!D6,'BIFUbC-biomass'!D6,'BIFUbC-petroleum-diesel'!D6,'BIFUbC-heavy-or-residual-oil'!D6,'BIFUbC-LPG-propane-or-butane'!D6)</f>
        <v>75436543648639.797</v>
      </c>
      <c r="F46" s="413">
        <f>SUM('BIFUbC-electricity'!E6,'BIFUbC-coal'!E6,'BIFUbC-natural-gas'!E6,'BIFUbC-biomass'!E6,'BIFUbC-petroleum-diesel'!E6,'BIFUbC-heavy-or-residual-oil'!E6,'BIFUbC-LPG-propane-or-butane'!E6)</f>
        <v>77035998088658.047</v>
      </c>
      <c r="G46" s="413">
        <f>SUM('BIFUbC-electricity'!F6,'BIFUbC-coal'!F6,'BIFUbC-natural-gas'!F6,'BIFUbC-biomass'!F6,'BIFUbC-petroleum-diesel'!F6,'BIFUbC-heavy-or-residual-oil'!F6,'BIFUbC-LPG-propane-or-butane'!F6)</f>
        <v>78597635809603.922</v>
      </c>
      <c r="H46" s="413">
        <f>SUM('BIFUbC-electricity'!G6,'BIFUbC-coal'!G6,'BIFUbC-natural-gas'!G6,'BIFUbC-biomass'!G6,'BIFUbC-petroleum-diesel'!G6,'BIFUbC-heavy-or-residual-oil'!G6,'BIFUbC-LPG-propane-or-butane'!G6)</f>
        <v>79953233009901.844</v>
      </c>
      <c r="I46" s="413">
        <f>SUM('BIFUbC-electricity'!H6,'BIFUbC-coal'!H6,'BIFUbC-natural-gas'!H6,'BIFUbC-biomass'!H6,'BIFUbC-petroleum-diesel'!H6,'BIFUbC-heavy-or-residual-oil'!H6,'BIFUbC-LPG-propane-or-butane'!H6)</f>
        <v>80692358073836.313</v>
      </c>
      <c r="J46" s="413">
        <f>SUM('BIFUbC-electricity'!I6,'BIFUbC-coal'!I6,'BIFUbC-natural-gas'!I6,'BIFUbC-biomass'!I6,'BIFUbC-petroleum-diesel'!I6,'BIFUbC-heavy-or-residual-oil'!I6,'BIFUbC-LPG-propane-or-butane'!I6)</f>
        <v>81064393436019</v>
      </c>
      <c r="K46" s="413">
        <f>SUM('BIFUbC-electricity'!J6,'BIFUbC-coal'!J6,'BIFUbC-natural-gas'!J6,'BIFUbC-biomass'!J6,'BIFUbC-petroleum-diesel'!J6,'BIFUbC-heavy-or-residual-oil'!J6,'BIFUbC-LPG-propane-or-butane'!J6)</f>
        <v>81150262260489.578</v>
      </c>
      <c r="L46" s="413">
        <f>SUM('BIFUbC-electricity'!K6,'BIFUbC-coal'!K6,'BIFUbC-natural-gas'!K6,'BIFUbC-biomass'!K6,'BIFUbC-petroleum-diesel'!K6,'BIFUbC-heavy-or-residual-oil'!K6,'BIFUbC-LPG-propane-or-butane'!K6)</f>
        <v>81227690722912.016</v>
      </c>
      <c r="M46" s="413">
        <f>SUM('BIFUbC-electricity'!L6,'BIFUbC-coal'!L6,'BIFUbC-natural-gas'!L6,'BIFUbC-biomass'!L6,'BIFUbC-petroleum-diesel'!L6,'BIFUbC-heavy-or-residual-oil'!L6,'BIFUbC-LPG-propane-or-butane'!L6)</f>
        <v>81444085505837.031</v>
      </c>
      <c r="N46" s="413">
        <f>SUM('BIFUbC-electricity'!M6,'BIFUbC-coal'!M6,'BIFUbC-natural-gas'!M6,'BIFUbC-biomass'!M6,'BIFUbC-petroleum-diesel'!M6,'BIFUbC-heavy-or-residual-oil'!M6,'BIFUbC-LPG-propane-or-butane'!M6)</f>
        <v>81745924380323.016</v>
      </c>
      <c r="O46" s="413">
        <f>SUM('BIFUbC-electricity'!N6,'BIFUbC-coal'!N6,'BIFUbC-natural-gas'!N6,'BIFUbC-biomass'!N6,'BIFUbC-petroleum-diesel'!N6,'BIFUbC-heavy-or-residual-oil'!N6,'BIFUbC-LPG-propane-or-butane'!N6)</f>
        <v>81835896131195.734</v>
      </c>
      <c r="P46" s="413">
        <f>SUM('BIFUbC-electricity'!O6,'BIFUbC-coal'!O6,'BIFUbC-natural-gas'!O6,'BIFUbC-biomass'!O6,'BIFUbC-petroleum-diesel'!O6,'BIFUbC-heavy-or-residual-oil'!O6,'BIFUbC-LPG-propane-or-butane'!O6)</f>
        <v>82038376817523.359</v>
      </c>
      <c r="Q46" s="413">
        <f>SUM('BIFUbC-electricity'!P6,'BIFUbC-coal'!P6,'BIFUbC-natural-gas'!P6,'BIFUbC-biomass'!P6,'BIFUbC-petroleum-diesel'!P6,'BIFUbC-heavy-or-residual-oil'!P6,'BIFUbC-LPG-propane-or-butane'!P6)</f>
        <v>82481226105960.688</v>
      </c>
      <c r="R46" s="413">
        <f>SUM('BIFUbC-electricity'!Q6,'BIFUbC-coal'!Q6,'BIFUbC-natural-gas'!Q6,'BIFUbC-biomass'!Q6,'BIFUbC-petroleum-diesel'!Q6,'BIFUbC-heavy-or-residual-oil'!Q6,'BIFUbC-LPG-propane-or-butane'!Q6)</f>
        <v>83098729924686.828</v>
      </c>
      <c r="S46" s="413">
        <f>SUM('BIFUbC-electricity'!R6,'BIFUbC-coal'!R6,'BIFUbC-natural-gas'!R6,'BIFUbC-biomass'!R6,'BIFUbC-petroleum-diesel'!R6,'BIFUbC-heavy-or-residual-oil'!R6,'BIFUbC-LPG-propane-or-butane'!R6)</f>
        <v>83539994785440.438</v>
      </c>
      <c r="T46" s="413">
        <f>SUM('BIFUbC-electricity'!S6,'BIFUbC-coal'!S6,'BIFUbC-natural-gas'!S6,'BIFUbC-biomass'!S6,'BIFUbC-petroleum-diesel'!S6,'BIFUbC-heavy-or-residual-oil'!S6,'BIFUbC-LPG-propane-or-butane'!S6)</f>
        <v>84029600732443.109</v>
      </c>
      <c r="U46" s="413">
        <f>SUM('BIFUbC-electricity'!T6,'BIFUbC-coal'!T6,'BIFUbC-natural-gas'!T6,'BIFUbC-biomass'!T6,'BIFUbC-petroleum-diesel'!T6,'BIFUbC-heavy-or-residual-oil'!T6,'BIFUbC-LPG-propane-or-butane'!T6)</f>
        <v>84707850898050.469</v>
      </c>
      <c r="V46" s="413">
        <f>SUM('BIFUbC-electricity'!U6,'BIFUbC-coal'!U6,'BIFUbC-natural-gas'!U6,'BIFUbC-biomass'!U6,'BIFUbC-petroleum-diesel'!U6,'BIFUbC-heavy-or-residual-oil'!U6,'BIFUbC-LPG-propane-or-butane'!U6)</f>
        <v>85251496622639.25</v>
      </c>
      <c r="W46" s="413">
        <f>SUM('BIFUbC-electricity'!V6,'BIFUbC-coal'!V6,'BIFUbC-natural-gas'!V6,'BIFUbC-biomass'!V6,'BIFUbC-petroleum-diesel'!V6,'BIFUbC-heavy-or-residual-oil'!V6,'BIFUbC-LPG-propane-or-butane'!V6)</f>
        <v>85637794692542.359</v>
      </c>
      <c r="X46" s="413">
        <f>SUM('BIFUbC-electricity'!W6,'BIFUbC-coal'!W6,'BIFUbC-natural-gas'!W6,'BIFUbC-biomass'!W6,'BIFUbC-petroleum-diesel'!W6,'BIFUbC-heavy-or-residual-oil'!W6,'BIFUbC-LPG-propane-or-butane'!W6)</f>
        <v>86279720588800.859</v>
      </c>
      <c r="Y46" s="413">
        <f>SUM('BIFUbC-electricity'!X6,'BIFUbC-coal'!X6,'BIFUbC-natural-gas'!X6,'BIFUbC-biomass'!X6,'BIFUbC-petroleum-diesel'!X6,'BIFUbC-heavy-or-residual-oil'!X6,'BIFUbC-LPG-propane-or-butane'!X6)</f>
        <v>87347334035533.938</v>
      </c>
      <c r="Z46" s="413">
        <f>SUM('BIFUbC-electricity'!Y6,'BIFUbC-coal'!Y6,'BIFUbC-natural-gas'!Y6,'BIFUbC-biomass'!Y6,'BIFUbC-petroleum-diesel'!Y6,'BIFUbC-heavy-or-residual-oil'!Y6,'BIFUbC-LPG-propane-or-butane'!Y6)</f>
        <v>88448632011701.609</v>
      </c>
      <c r="AA46" s="413">
        <f>SUM('BIFUbC-electricity'!Z6,'BIFUbC-coal'!Z6,'BIFUbC-natural-gas'!Z6,'BIFUbC-biomass'!Z6,'BIFUbC-petroleum-diesel'!Z6,'BIFUbC-heavy-or-residual-oil'!Z6,'BIFUbC-LPG-propane-or-butane'!Z6)</f>
        <v>89259147644702.188</v>
      </c>
      <c r="AB46" s="413">
        <f>SUM('BIFUbC-electricity'!AA6,'BIFUbC-coal'!AA6,'BIFUbC-natural-gas'!AA6,'BIFUbC-biomass'!AA6,'BIFUbC-petroleum-diesel'!AA6,'BIFUbC-heavy-or-residual-oil'!AA6,'BIFUbC-LPG-propane-or-butane'!AA6)</f>
        <v>90023580633060.063</v>
      </c>
      <c r="AC46" s="413">
        <f>SUM('BIFUbC-electricity'!AB6,'BIFUbC-coal'!AB6,'BIFUbC-natural-gas'!AB6,'BIFUbC-biomass'!AB6,'BIFUbC-petroleum-diesel'!AB6,'BIFUbC-heavy-or-residual-oil'!AB6,'BIFUbC-LPG-propane-or-butane'!AB6)</f>
        <v>91091543092065.875</v>
      </c>
      <c r="AD46" s="413">
        <f>SUM('BIFUbC-electricity'!AC6,'BIFUbC-coal'!AC6,'BIFUbC-natural-gas'!AC6,'BIFUbC-biomass'!AC6,'BIFUbC-petroleum-diesel'!AC6,'BIFUbC-heavy-or-residual-oil'!AC6,'BIFUbC-LPG-propane-or-butane'!AC6)</f>
        <v>92031496461834.375</v>
      </c>
      <c r="AE46" s="413">
        <f>SUM('BIFUbC-electricity'!AD6,'BIFUbC-coal'!AD6,'BIFUbC-natural-gas'!AD6,'BIFUbC-biomass'!AD6,'BIFUbC-petroleum-diesel'!AD6,'BIFUbC-heavy-or-residual-oil'!AD6,'BIFUbC-LPG-propane-or-butane'!AD6)</f>
        <v>92971449831603.141</v>
      </c>
      <c r="AF46" s="413">
        <f>SUM('BIFUbC-electricity'!AE6,'BIFUbC-coal'!AE6,'BIFUbC-natural-gas'!AE6,'BIFUbC-biomass'!AE6,'BIFUbC-petroleum-diesel'!AE6,'BIFUbC-heavy-or-residual-oil'!AE6,'BIFUbC-LPG-propane-or-butane'!AE6)</f>
        <v>93911403201371.922</v>
      </c>
      <c r="AG46" s="413">
        <f>SUM('BIFUbC-electricity'!AF6,'BIFUbC-coal'!AF6,'BIFUbC-natural-gas'!AF6,'BIFUbC-biomass'!AF6,'BIFUbC-petroleum-diesel'!AF6,'BIFUbC-heavy-or-residual-oil'!AF6,'BIFUbC-LPG-propane-or-butane'!AF6)</f>
        <v>94851356571140.391</v>
      </c>
    </row>
    <row r="47" spans="2:33" x14ac:dyDescent="0.2">
      <c r="B47" s="7" t="s">
        <v>57</v>
      </c>
      <c r="C47" s="413">
        <f>SUM('BIFUbC-electricity'!B7,'BIFUbC-coal'!B7,'BIFUbC-natural-gas'!B7,'BIFUbC-biomass'!B7,'BIFUbC-petroleum-diesel'!B7,'BIFUbC-heavy-or-residual-oil'!B7,'BIFUbC-LPG-propane-or-butane'!B7)</f>
        <v>4050874787936.5283</v>
      </c>
      <c r="D47" s="413">
        <f>SUM('BIFUbC-electricity'!C7,'BIFUbC-coal'!C7,'BIFUbC-natural-gas'!C7,'BIFUbC-biomass'!C7,'BIFUbC-petroleum-diesel'!C7,'BIFUbC-heavy-or-residual-oil'!C7,'BIFUbC-LPG-propane-or-butane'!C7)</f>
        <v>4040634781596.0146</v>
      </c>
      <c r="E47" s="413">
        <f>SUM('BIFUbC-electricity'!D7,'BIFUbC-coal'!D7,'BIFUbC-natural-gas'!D7,'BIFUbC-biomass'!D7,'BIFUbC-petroleum-diesel'!D7,'BIFUbC-heavy-or-residual-oil'!D7,'BIFUbC-LPG-propane-or-butane'!D7)</f>
        <v>4141057842938.7656</v>
      </c>
      <c r="F47" s="413">
        <f>SUM('BIFUbC-electricity'!E7,'BIFUbC-coal'!E7,'BIFUbC-natural-gas'!E7,'BIFUbC-biomass'!E7,'BIFUbC-petroleum-diesel'!E7,'BIFUbC-heavy-or-residual-oil'!E7,'BIFUbC-LPG-propane-or-butane'!E7)</f>
        <v>4228859232463.062</v>
      </c>
      <c r="G47" s="413">
        <f>SUM('BIFUbC-electricity'!F7,'BIFUbC-coal'!F7,'BIFUbC-natural-gas'!F7,'BIFUbC-biomass'!F7,'BIFUbC-petroleum-diesel'!F7,'BIFUbC-heavy-or-residual-oil'!F7,'BIFUbC-LPG-propane-or-butane'!F7)</f>
        <v>4314584688844.9512</v>
      </c>
      <c r="H47" s="413">
        <f>SUM('BIFUbC-electricity'!G7,'BIFUbC-coal'!G7,'BIFUbC-natural-gas'!G7,'BIFUbC-biomass'!G7,'BIFUbC-petroleum-diesel'!G7,'BIFUbC-heavy-or-residual-oil'!G7,'BIFUbC-LPG-propane-or-butane'!G7)</f>
        <v>4388999636119.126</v>
      </c>
      <c r="I47" s="413">
        <f>SUM('BIFUbC-electricity'!H7,'BIFUbC-coal'!H7,'BIFUbC-natural-gas'!H7,'BIFUbC-biomass'!H7,'BIFUbC-petroleum-diesel'!H7,'BIFUbC-heavy-or-residual-oil'!H7,'BIFUbC-LPG-propane-or-butane'!H7)</f>
        <v>4429573600604.7549</v>
      </c>
      <c r="J47" s="413">
        <f>SUM('BIFUbC-electricity'!I7,'BIFUbC-coal'!I7,'BIFUbC-natural-gas'!I7,'BIFUbC-biomass'!I7,'BIFUbC-petroleum-diesel'!I7,'BIFUbC-heavy-or-residual-oil'!I7,'BIFUbC-LPG-propane-or-butane'!I7)</f>
        <v>4449996327838.8242</v>
      </c>
      <c r="K47" s="413">
        <f>SUM('BIFUbC-electricity'!J7,'BIFUbC-coal'!J7,'BIFUbC-natural-gas'!J7,'BIFUbC-biomass'!J7,'BIFUbC-petroleum-diesel'!J7,'BIFUbC-heavy-or-residual-oil'!J7,'BIFUbC-LPG-propane-or-butane'!J7)</f>
        <v>4454710061419.9121</v>
      </c>
      <c r="L47" s="413">
        <f>SUM('BIFUbC-electricity'!K7,'BIFUbC-coal'!K7,'BIFUbC-natural-gas'!K7,'BIFUbC-biomass'!K7,'BIFUbC-petroleum-diesel'!K7,'BIFUbC-heavy-or-residual-oil'!K7,'BIFUbC-LPG-propane-or-butane'!K7)</f>
        <v>4458960464819.5508</v>
      </c>
      <c r="M47" s="413">
        <f>SUM('BIFUbC-electricity'!L7,'BIFUbC-coal'!L7,'BIFUbC-natural-gas'!L7,'BIFUbC-biomass'!L7,'BIFUbC-petroleum-diesel'!L7,'BIFUbC-heavy-or-residual-oil'!L7,'BIFUbC-LPG-propane-or-butane'!L7)</f>
        <v>4470839366869.6816</v>
      </c>
      <c r="N47" s="413">
        <f>SUM('BIFUbC-electricity'!M7,'BIFUbC-coal'!M7,'BIFUbC-natural-gas'!M7,'BIFUbC-biomass'!M7,'BIFUbC-petroleum-diesel'!M7,'BIFUbC-heavy-or-residual-oil'!M7,'BIFUbC-LPG-propane-or-butane'!M7)</f>
        <v>4487408686963.6113</v>
      </c>
      <c r="O47" s="413">
        <f>SUM('BIFUbC-electricity'!N7,'BIFUbC-coal'!N7,'BIFUbC-natural-gas'!N7,'BIFUbC-biomass'!N7,'BIFUbC-petroleum-diesel'!N7,'BIFUbC-heavy-or-residual-oil'!N7,'BIFUbC-LPG-propane-or-butane'!N7)</f>
        <v>4492347648991.4824</v>
      </c>
      <c r="P47" s="413">
        <f>SUM('BIFUbC-electricity'!O7,'BIFUbC-coal'!O7,'BIFUbC-natural-gas'!O7,'BIFUbC-biomass'!O7,'BIFUbC-petroleum-diesel'!O7,'BIFUbC-heavy-or-residual-oil'!O7,'BIFUbC-LPG-propane-or-butane'!O7)</f>
        <v>4503462742467.4775</v>
      </c>
      <c r="Q47" s="413">
        <f>SUM('BIFUbC-electricity'!P7,'BIFUbC-coal'!P7,'BIFUbC-natural-gas'!P7,'BIFUbC-biomass'!P7,'BIFUbC-petroleum-diesel'!P7,'BIFUbC-heavy-or-residual-oil'!P7,'BIFUbC-LPG-propane-or-butane'!P7)</f>
        <v>4527772770875.7881</v>
      </c>
      <c r="R47" s="413">
        <f>SUM('BIFUbC-electricity'!Q7,'BIFUbC-coal'!Q7,'BIFUbC-natural-gas'!Q7,'BIFUbC-biomass'!Q7,'BIFUbC-petroleum-diesel'!Q7,'BIFUbC-heavy-or-residual-oil'!Q7,'BIFUbC-LPG-propane-or-butane'!Q7)</f>
        <v>4561670387440.6563</v>
      </c>
      <c r="S47" s="413">
        <f>SUM('BIFUbC-electricity'!R7,'BIFUbC-coal'!R7,'BIFUbC-natural-gas'!R7,'BIFUbC-biomass'!R7,'BIFUbC-petroleum-diesel'!R7,'BIFUbC-heavy-or-residual-oil'!R7,'BIFUbC-LPG-propane-or-butane'!R7)</f>
        <v>4585893439347.0117</v>
      </c>
      <c r="T47" s="413">
        <f>SUM('BIFUbC-electricity'!S7,'BIFUbC-coal'!S7,'BIFUbC-natural-gas'!S7,'BIFUbC-biomass'!S7,'BIFUbC-petroleum-diesel'!S7,'BIFUbC-heavy-or-residual-oil'!S7,'BIFUbC-LPG-propane-or-butane'!S7)</f>
        <v>4612770155176.2559</v>
      </c>
      <c r="U47" s="413">
        <f>SUM('BIFUbC-electricity'!T7,'BIFUbC-coal'!T7,'BIFUbC-natural-gas'!T7,'BIFUbC-biomass'!T7,'BIFUbC-petroleum-diesel'!T7,'BIFUbC-heavy-or-residual-oil'!T7,'BIFUbC-LPG-propane-or-butane'!T7)</f>
        <v>4650002417312.2949</v>
      </c>
      <c r="V47" s="413">
        <f>SUM('BIFUbC-electricity'!U7,'BIFUbC-coal'!U7,'BIFUbC-natural-gas'!U7,'BIFUbC-biomass'!U7,'BIFUbC-petroleum-diesel'!U7,'BIFUbC-heavy-or-residual-oil'!U7,'BIFUbC-LPG-propane-or-butane'!U7)</f>
        <v>4679845624366.8779</v>
      </c>
      <c r="W47" s="413">
        <f>SUM('BIFUbC-electricity'!V7,'BIFUbC-coal'!V7,'BIFUbC-natural-gas'!V7,'BIFUbC-biomass'!V7,'BIFUbC-petroleum-diesel'!V7,'BIFUbC-heavy-or-residual-oil'!V7,'BIFUbC-LPG-propane-or-butane'!V7)</f>
        <v>4701051297038.4043</v>
      </c>
      <c r="X47" s="413">
        <f>SUM('BIFUbC-electricity'!W7,'BIFUbC-coal'!W7,'BIFUbC-natural-gas'!W7,'BIFUbC-biomass'!W7,'BIFUbC-petroleum-diesel'!W7,'BIFUbC-heavy-or-residual-oil'!W7,'BIFUbC-LPG-propane-or-butane'!W7)</f>
        <v>4736289553441.9326</v>
      </c>
      <c r="Y47" s="413">
        <f>SUM('BIFUbC-electricity'!X7,'BIFUbC-coal'!X7,'BIFUbC-natural-gas'!X7,'BIFUbC-biomass'!X7,'BIFUbC-petroleum-diesel'!X7,'BIFUbC-heavy-or-residual-oil'!X7,'BIFUbC-LPG-propane-or-butane'!X7)</f>
        <v>4794895751750.9746</v>
      </c>
      <c r="Z47" s="413">
        <f>SUM('BIFUbC-electricity'!Y7,'BIFUbC-coal'!Y7,'BIFUbC-natural-gas'!Y7,'BIFUbC-biomass'!Y7,'BIFUbC-petroleum-diesel'!Y7,'BIFUbC-heavy-or-residual-oil'!Y7,'BIFUbC-LPG-propane-or-butane'!Y7)</f>
        <v>4855351048362.4336</v>
      </c>
      <c r="AA47" s="413">
        <f>SUM('BIFUbC-electricity'!Z7,'BIFUbC-coal'!Z7,'BIFUbC-natural-gas'!Z7,'BIFUbC-biomass'!Z7,'BIFUbC-petroleum-diesel'!Z7,'BIFUbC-heavy-or-residual-oil'!Z7,'BIFUbC-LPG-propane-or-butane'!Z7)</f>
        <v>4899843968590.7861</v>
      </c>
      <c r="AB47" s="413">
        <f>SUM('BIFUbC-electricity'!AA7,'BIFUbC-coal'!AA7,'BIFUbC-natural-gas'!AA7,'BIFUbC-biomass'!AA7,'BIFUbC-petroleum-diesel'!AA7,'BIFUbC-heavy-or-residual-oil'!AA7,'BIFUbC-LPG-propane-or-butane'!AA7)</f>
        <v>4941807201113.5361</v>
      </c>
      <c r="AC47" s="413">
        <f>SUM('BIFUbC-electricity'!AB7,'BIFUbC-coal'!AB7,'BIFUbC-natural-gas'!AB7,'BIFUbC-biomass'!AB7,'BIFUbC-petroleum-diesel'!AB7,'BIFUbC-heavy-or-residual-oil'!AB7,'BIFUbC-LPG-propane-or-butane'!AB7)</f>
        <v>5000432558306.8457</v>
      </c>
      <c r="AD47" s="413">
        <f>SUM('BIFUbC-electricity'!AC7,'BIFUbC-coal'!AC7,'BIFUbC-natural-gas'!AC7,'BIFUbC-biomass'!AC7,'BIFUbC-petroleum-diesel'!AC7,'BIFUbC-heavy-or-residual-oil'!AC7,'BIFUbC-LPG-propane-or-butane'!AC7)</f>
        <v>5052030909525.1377</v>
      </c>
      <c r="AE47" s="413">
        <f>SUM('BIFUbC-electricity'!AD7,'BIFUbC-coal'!AD7,'BIFUbC-natural-gas'!AD7,'BIFUbC-biomass'!AD7,'BIFUbC-petroleum-diesel'!AD7,'BIFUbC-heavy-or-residual-oil'!AD7,'BIFUbC-LPG-propane-or-butane'!AD7)</f>
        <v>5103629260743.4453</v>
      </c>
      <c r="AF47" s="413">
        <f>SUM('BIFUbC-electricity'!AE7,'BIFUbC-coal'!AE7,'BIFUbC-natural-gas'!AE7,'BIFUbC-biomass'!AE7,'BIFUbC-petroleum-diesel'!AE7,'BIFUbC-heavy-or-residual-oil'!AE7,'BIFUbC-LPG-propane-or-butane'!AE7)</f>
        <v>5155227611961.7539</v>
      </c>
      <c r="AG47" s="413">
        <f>SUM('BIFUbC-electricity'!AF7,'BIFUbC-coal'!AF7,'BIFUbC-natural-gas'!AF7,'BIFUbC-biomass'!AF7,'BIFUbC-petroleum-diesel'!AF7,'BIFUbC-heavy-or-residual-oil'!AF7,'BIFUbC-LPG-propane-or-butane'!AF7)</f>
        <v>5206825963180.0449</v>
      </c>
    </row>
    <row r="48" spans="2:33" x14ac:dyDescent="0.2">
      <c r="B48" s="7" t="s">
        <v>58</v>
      </c>
      <c r="C48" s="413">
        <f>SUM('BIFUbC-electricity'!B8,'BIFUbC-coal'!B8,'BIFUbC-natural-gas'!B8,'BIFUbC-biomass'!B8,'BIFUbC-petroleum-diesel'!B8,'BIFUbC-heavy-or-residual-oil'!B8,'BIFUbC-LPG-propane-or-butane'!B8)</f>
        <v>19660362977478.281</v>
      </c>
      <c r="D48" s="413">
        <f>SUM('BIFUbC-electricity'!C8,'BIFUbC-coal'!C8,'BIFUbC-natural-gas'!C8,'BIFUbC-biomass'!C8,'BIFUbC-petroleum-diesel'!C8,'BIFUbC-heavy-or-residual-oil'!C8,'BIFUbC-LPG-propane-or-butane'!C8)</f>
        <v>19639461742450.293</v>
      </c>
      <c r="E48" s="413">
        <f>SUM('BIFUbC-electricity'!D8,'BIFUbC-coal'!D8,'BIFUbC-natural-gas'!D8,'BIFUbC-biomass'!D8,'BIFUbC-petroleum-diesel'!D8,'BIFUbC-heavy-or-residual-oil'!D8,'BIFUbC-LPG-propane-or-butane'!D8)</f>
        <v>19842965749326.602</v>
      </c>
      <c r="F48" s="413">
        <f>SUM('BIFUbC-electricity'!E8,'BIFUbC-coal'!E8,'BIFUbC-natural-gas'!E8,'BIFUbC-biomass'!E8,'BIFUbC-petroleum-diesel'!E8,'BIFUbC-heavy-or-residual-oil'!E8,'BIFUbC-LPG-propane-or-butane'!E8)</f>
        <v>20058233314038.648</v>
      </c>
      <c r="G48" s="413">
        <f>SUM('BIFUbC-electricity'!F8,'BIFUbC-coal'!F8,'BIFUbC-natural-gas'!F8,'BIFUbC-biomass'!F8,'BIFUbC-petroleum-diesel'!F8,'BIFUbC-heavy-or-residual-oil'!F8,'BIFUbC-LPG-propane-or-butane'!F8)</f>
        <v>20268411197659.18</v>
      </c>
      <c r="H48" s="413">
        <f>SUM('BIFUbC-electricity'!G8,'BIFUbC-coal'!G8,'BIFUbC-natural-gas'!G8,'BIFUbC-biomass'!G8,'BIFUbC-petroleum-diesel'!G8,'BIFUbC-heavy-or-residual-oil'!G8,'BIFUbC-LPG-propane-or-butane'!G8)</f>
        <v>20450858475141.664</v>
      </c>
      <c r="I48" s="413">
        <f>SUM('BIFUbC-electricity'!H8,'BIFUbC-coal'!H8,'BIFUbC-natural-gas'!H8,'BIFUbC-biomass'!H8,'BIFUbC-petroleum-diesel'!H8,'BIFUbC-heavy-or-residual-oil'!H8,'BIFUbC-LPG-propane-or-butane'!H8)</f>
        <v>20550335927296.539</v>
      </c>
      <c r="J48" s="413">
        <f>SUM('BIFUbC-electricity'!I8,'BIFUbC-coal'!I8,'BIFUbC-natural-gas'!I8,'BIFUbC-biomass'!I8,'BIFUbC-petroleum-diesel'!I8,'BIFUbC-heavy-or-residual-oil'!I8,'BIFUbC-LPG-propane-or-butane'!I8)</f>
        <v>20600407466941.59</v>
      </c>
      <c r="K48" s="413">
        <f>SUM('BIFUbC-electricity'!J8,'BIFUbC-coal'!J8,'BIFUbC-natural-gas'!J8,'BIFUbC-biomass'!J8,'BIFUbC-petroleum-diesel'!J8,'BIFUbC-heavy-or-residual-oil'!J8,'BIFUbC-LPG-propane-or-butane'!J8)</f>
        <v>20611964390518.77</v>
      </c>
      <c r="L48" s="413">
        <f>SUM('BIFUbC-electricity'!K8,'BIFUbC-coal'!K8,'BIFUbC-natural-gas'!K8,'BIFUbC-biomass'!K8,'BIFUbC-petroleum-diesel'!K8,'BIFUbC-heavy-or-residual-oil'!K8,'BIFUbC-LPG-propane-or-butane'!K8)</f>
        <v>20622385341643.133</v>
      </c>
      <c r="M48" s="413">
        <f>SUM('BIFUbC-electricity'!L8,'BIFUbC-coal'!L8,'BIFUbC-natural-gas'!L8,'BIFUbC-biomass'!L8,'BIFUbC-petroleum-diesel'!L8,'BIFUbC-heavy-or-residual-oil'!L8,'BIFUbC-LPG-propane-or-butane'!L8)</f>
        <v>20651509508465.996</v>
      </c>
      <c r="N48" s="413">
        <f>SUM('BIFUbC-electricity'!M8,'BIFUbC-coal'!M8,'BIFUbC-natural-gas'!M8,'BIFUbC-biomass'!M8,'BIFUbC-petroleum-diesel'!M8,'BIFUbC-heavy-or-residual-oil'!M8,'BIFUbC-LPG-propane-or-butane'!M8)</f>
        <v>20692133434862.602</v>
      </c>
      <c r="O48" s="413">
        <f>SUM('BIFUbC-electricity'!N8,'BIFUbC-coal'!N8,'BIFUbC-natural-gas'!N8,'BIFUbC-biomass'!N8,'BIFUbC-petroleum-diesel'!N8,'BIFUbC-heavy-or-residual-oil'!N8,'BIFUbC-LPG-propane-or-butane'!N8)</f>
        <v>20704242563587.16</v>
      </c>
      <c r="P48" s="413">
        <f>SUM('BIFUbC-electricity'!O8,'BIFUbC-coal'!O8,'BIFUbC-natural-gas'!O8,'BIFUbC-biomass'!O8,'BIFUbC-petroleum-diesel'!O8,'BIFUbC-heavy-or-residual-oil'!O8,'BIFUbC-LPG-propane-or-butane'!O8)</f>
        <v>20731494058319.625</v>
      </c>
      <c r="Q48" s="413">
        <f>SUM('BIFUbC-electricity'!P8,'BIFUbC-coal'!P8,'BIFUbC-natural-gas'!P8,'BIFUbC-biomass'!P8,'BIFUbC-petroleum-diesel'!P8,'BIFUbC-heavy-or-residual-oil'!P8,'BIFUbC-LPG-propane-or-butane'!P8)</f>
        <v>20791096311107.32</v>
      </c>
      <c r="R48" s="413">
        <f>SUM('BIFUbC-electricity'!Q8,'BIFUbC-coal'!Q8,'BIFUbC-natural-gas'!Q8,'BIFUbC-biomass'!Q8,'BIFUbC-petroleum-diesel'!Q8,'BIFUbC-heavy-or-residual-oil'!Q8,'BIFUbC-LPG-propane-or-butane'!Q8)</f>
        <v>20874204988623.664</v>
      </c>
      <c r="S48" s="413">
        <f>SUM('BIFUbC-electricity'!R8,'BIFUbC-coal'!R8,'BIFUbC-natural-gas'!R8,'BIFUbC-biomass'!R8,'BIFUbC-petroleum-diesel'!R8,'BIFUbC-heavy-or-residual-oil'!R8,'BIFUbC-LPG-propane-or-butane'!R8)</f>
        <v>20933593996269.516</v>
      </c>
      <c r="T48" s="413">
        <f>SUM('BIFUbC-electricity'!S8,'BIFUbC-coal'!S8,'BIFUbC-natural-gas'!S8,'BIFUbC-biomass'!S8,'BIFUbC-petroleum-diesel'!S8,'BIFUbC-heavy-or-residual-oil'!S8,'BIFUbC-LPG-propane-or-butane'!S8)</f>
        <v>20999489139790.203</v>
      </c>
      <c r="U48" s="413">
        <f>SUM('BIFUbC-electricity'!T8,'BIFUbC-coal'!T8,'BIFUbC-natural-gas'!T8,'BIFUbC-biomass'!T8,'BIFUbC-petroleum-diesel'!T8,'BIFUbC-heavy-or-residual-oil'!T8,'BIFUbC-LPG-propane-or-butane'!T8)</f>
        <v>21090773553877.156</v>
      </c>
      <c r="V48" s="413">
        <f>SUM('BIFUbC-electricity'!U8,'BIFUbC-coal'!U8,'BIFUbC-natural-gas'!U8,'BIFUbC-biomass'!U8,'BIFUbC-petroleum-diesel'!U8,'BIFUbC-heavy-or-residual-oil'!U8,'BIFUbC-LPG-propane-or-butane'!U8)</f>
        <v>21163941809421.219</v>
      </c>
      <c r="W48" s="413">
        <f>SUM('BIFUbC-electricity'!V8,'BIFUbC-coal'!V8,'BIFUbC-natural-gas'!V8,'BIFUbC-biomass'!V8,'BIFUbC-petroleum-diesel'!V8,'BIFUbC-heavy-or-residual-oil'!V8,'BIFUbC-LPG-propane-or-butane'!V8)</f>
        <v>21215932940072.027</v>
      </c>
      <c r="X48" s="413">
        <f>SUM('BIFUbC-electricity'!W8,'BIFUbC-coal'!W8,'BIFUbC-natural-gas'!W8,'BIFUbC-biomass'!W8,'BIFUbC-petroleum-diesel'!W8,'BIFUbC-heavy-or-residual-oil'!W8,'BIFUbC-LPG-propane-or-butane'!W8)</f>
        <v>21302328539068.641</v>
      </c>
      <c r="Y48" s="413">
        <f>SUM('BIFUbC-electricity'!X8,'BIFUbC-coal'!X8,'BIFUbC-natural-gas'!X8,'BIFUbC-biomass'!X8,'BIFUbC-petroleum-diesel'!X8,'BIFUbC-heavy-or-residual-oil'!X8,'BIFUbC-LPG-propane-or-butane'!X8)</f>
        <v>21446016624819.582</v>
      </c>
      <c r="Z48" s="413">
        <f>SUM('BIFUbC-electricity'!Y8,'BIFUbC-coal'!Y8,'BIFUbC-natural-gas'!Y8,'BIFUbC-biomass'!Y8,'BIFUbC-petroleum-diesel'!Y8,'BIFUbC-heavy-or-residual-oil'!Y8,'BIFUbC-LPG-propane-or-butane'!Y8)</f>
        <v>21594238248030.82</v>
      </c>
      <c r="AA48" s="413">
        <f>SUM('BIFUbC-electricity'!Z8,'BIFUbC-coal'!Z8,'BIFUbC-natural-gas'!Z8,'BIFUbC-biomass'!Z8,'BIFUbC-petroleum-diesel'!Z8,'BIFUbC-heavy-or-residual-oil'!Z8,'BIFUbC-LPG-propane-or-butane'!Z8)</f>
        <v>21703324022599.734</v>
      </c>
      <c r="AB48" s="413">
        <f>SUM('BIFUbC-electricity'!AA8,'BIFUbC-coal'!AA8,'BIFUbC-natural-gas'!AA8,'BIFUbC-biomass'!AA8,'BIFUbC-petroleum-diesel'!AA8,'BIFUbC-heavy-or-residual-oil'!AA8,'BIFUbC-LPG-propane-or-butane'!AA8)</f>
        <v>21806207620701.77</v>
      </c>
      <c r="AC48" s="413">
        <f>SUM('BIFUbC-electricity'!AB8,'BIFUbC-coal'!AB8,'BIFUbC-natural-gas'!AB8,'BIFUbC-biomass'!AB8,'BIFUbC-petroleum-diesel'!AB8,'BIFUbC-heavy-or-residual-oil'!AB8,'BIFUbC-LPG-propane-or-butane'!AB8)</f>
        <v>21949942679358.055</v>
      </c>
      <c r="AD48" s="413">
        <f>SUM('BIFUbC-electricity'!AC8,'BIFUbC-coal'!AC8,'BIFUbC-natural-gas'!AC8,'BIFUbC-biomass'!AC8,'BIFUbC-petroleum-diesel'!AC8,'BIFUbC-heavy-or-residual-oil'!AC8,'BIFUbC-LPG-propane-or-butane'!AC8)</f>
        <v>22076449235462.672</v>
      </c>
      <c r="AE48" s="413">
        <f>SUM('BIFUbC-electricity'!AD8,'BIFUbC-coal'!AD8,'BIFUbC-natural-gas'!AD8,'BIFUbC-biomass'!AD8,'BIFUbC-petroleum-diesel'!AD8,'BIFUbC-heavy-or-residual-oil'!AD8,'BIFUbC-LPG-propane-or-butane'!AD8)</f>
        <v>22202955791567.324</v>
      </c>
      <c r="AF48" s="413">
        <f>SUM('BIFUbC-electricity'!AE8,'BIFUbC-coal'!AE8,'BIFUbC-natural-gas'!AE8,'BIFUbC-biomass'!AE8,'BIFUbC-petroleum-diesel'!AE8,'BIFUbC-heavy-or-residual-oil'!AE8,'BIFUbC-LPG-propane-or-butane'!AE8)</f>
        <v>22329462347671.984</v>
      </c>
      <c r="AG48" s="413">
        <f>SUM('BIFUbC-electricity'!AF8,'BIFUbC-coal'!AF8,'BIFUbC-natural-gas'!AF8,'BIFUbC-biomass'!AF8,'BIFUbC-petroleum-diesel'!AF8,'BIFUbC-heavy-or-residual-oil'!AF8,'BIFUbC-LPG-propane-or-butane'!AF8)</f>
        <v>22455968903776.598</v>
      </c>
    </row>
    <row r="49" spans="2:33" x14ac:dyDescent="0.2">
      <c r="B49" s="7" t="s">
        <v>59</v>
      </c>
      <c r="C49" s="413">
        <f>SUM('BIFUbC-electricity'!B9,'BIFUbC-coal'!B9,'BIFUbC-natural-gas'!B9,'BIFUbC-biomass'!B9,'BIFUbC-petroleum-diesel'!B9,'BIFUbC-heavy-or-residual-oil'!B9,'BIFUbC-LPG-propane-or-butane'!B9)</f>
        <v>27221936299019.32</v>
      </c>
      <c r="D49" s="413">
        <f>SUM('BIFUbC-electricity'!C9,'BIFUbC-coal'!C9,'BIFUbC-natural-gas'!C9,'BIFUbC-biomass'!C9,'BIFUbC-petroleum-diesel'!C9,'BIFUbC-heavy-or-residual-oil'!C9,'BIFUbC-LPG-propane-or-butane'!C9)</f>
        <v>27171003509200.48</v>
      </c>
      <c r="E49" s="413">
        <f>SUM('BIFUbC-electricity'!D9,'BIFUbC-coal'!D9,'BIFUbC-natural-gas'!D9,'BIFUbC-biomass'!D9,'BIFUbC-petroleum-diesel'!D9,'BIFUbC-heavy-or-residual-oil'!D9,'BIFUbC-LPG-propane-or-butane'!D9)</f>
        <v>27671482675810.168</v>
      </c>
      <c r="F49" s="413">
        <f>SUM('BIFUbC-electricity'!E9,'BIFUbC-coal'!E9,'BIFUbC-natural-gas'!E9,'BIFUbC-biomass'!E9,'BIFUbC-petroleum-diesel'!E9,'BIFUbC-heavy-or-residual-oil'!E9,'BIFUbC-LPG-propane-or-butane'!E9)</f>
        <v>28084097388196.941</v>
      </c>
      <c r="G49" s="413">
        <f>SUM('BIFUbC-electricity'!F9,'BIFUbC-coal'!F9,'BIFUbC-natural-gas'!F9,'BIFUbC-biomass'!F9,'BIFUbC-petroleum-diesel'!F9,'BIFUbC-heavy-or-residual-oil'!F9,'BIFUbC-LPG-propane-or-butane'!F9)</f>
        <v>28486956439982.793</v>
      </c>
      <c r="H49" s="413">
        <f>SUM('BIFUbC-electricity'!G9,'BIFUbC-coal'!G9,'BIFUbC-natural-gas'!G9,'BIFUbC-biomass'!G9,'BIFUbC-petroleum-diesel'!G9,'BIFUbC-heavy-or-residual-oil'!G9,'BIFUbC-LPG-propane-or-butane'!G9)</f>
        <v>28836662774166.879</v>
      </c>
      <c r="I49" s="413">
        <f>SUM('BIFUbC-electricity'!H9,'BIFUbC-coal'!H9,'BIFUbC-natural-gas'!H9,'BIFUbC-biomass'!H9,'BIFUbC-petroleum-diesel'!H9,'BIFUbC-heavy-or-residual-oil'!H9,'BIFUbC-LPG-propane-or-butane'!H9)</f>
        <v>29027336461420.953</v>
      </c>
      <c r="J49" s="413">
        <f>SUM('BIFUbC-electricity'!I9,'BIFUbC-coal'!I9,'BIFUbC-natural-gas'!I9,'BIFUbC-biomass'!I9,'BIFUbC-petroleum-diesel'!I9,'BIFUbC-heavy-or-residual-oil'!I9,'BIFUbC-LPG-propane-or-butane'!I9)</f>
        <v>29123311226393.293</v>
      </c>
      <c r="K49" s="413">
        <f>SUM('BIFUbC-electricity'!J9,'BIFUbC-coal'!J9,'BIFUbC-natural-gas'!J9,'BIFUbC-biomass'!J9,'BIFUbC-petroleum-diesel'!J9,'BIFUbC-heavy-or-residual-oil'!J9,'BIFUbC-LPG-propane-or-butane'!J9)</f>
        <v>29145462992286.363</v>
      </c>
      <c r="L49" s="413">
        <f>SUM('BIFUbC-electricity'!K9,'BIFUbC-coal'!K9,'BIFUbC-natural-gas'!K9,'BIFUbC-biomass'!K9,'BIFUbC-petroleum-diesel'!K9,'BIFUbC-heavy-or-residual-oil'!K9,'BIFUbC-LPG-propane-or-butane'!K9)</f>
        <v>29165437379773.527</v>
      </c>
      <c r="M49" s="413">
        <f>SUM('BIFUbC-electricity'!L9,'BIFUbC-coal'!L9,'BIFUbC-natural-gas'!L9,'BIFUbC-biomass'!L9,'BIFUbC-petroleum-diesel'!L9,'BIFUbC-heavy-or-residual-oil'!L9,'BIFUbC-LPG-propane-or-butane'!L9)</f>
        <v>29221261208752.102</v>
      </c>
      <c r="N49" s="413">
        <f>SUM('BIFUbC-electricity'!M9,'BIFUbC-coal'!M9,'BIFUbC-natural-gas'!M9,'BIFUbC-biomass'!M9,'BIFUbC-petroleum-diesel'!M9,'BIFUbC-heavy-or-residual-oil'!M9,'BIFUbC-LPG-propane-or-butane'!M9)</f>
        <v>29299127234358.785</v>
      </c>
      <c r="O49" s="413">
        <f>SUM('BIFUbC-electricity'!N9,'BIFUbC-coal'!N9,'BIFUbC-natural-gas'!N9,'BIFUbC-biomass'!N9,'BIFUbC-petroleum-diesel'!N9,'BIFUbC-heavy-or-residual-oil'!N9,'BIFUbC-LPG-propane-or-butane'!N9)</f>
        <v>29322337441027.039</v>
      </c>
      <c r="P49" s="413">
        <f>SUM('BIFUbC-electricity'!O9,'BIFUbC-coal'!O9,'BIFUbC-natural-gas'!O9,'BIFUbC-biomass'!O9,'BIFUbC-petroleum-diesel'!O9,'BIFUbC-heavy-or-residual-oil'!O9,'BIFUbC-LPG-propane-or-butane'!O9)</f>
        <v>29374571820489.574</v>
      </c>
      <c r="Q49" s="413">
        <f>SUM('BIFUbC-electricity'!P9,'BIFUbC-coal'!P9,'BIFUbC-natural-gas'!P9,'BIFUbC-biomass'!P9,'BIFUbC-petroleum-diesel'!P9,'BIFUbC-heavy-or-residual-oil'!P9,'BIFUbC-LPG-propane-or-butane'!P9)</f>
        <v>29488814606784.359</v>
      </c>
      <c r="R49" s="413">
        <f>SUM('BIFUbC-electricity'!Q9,'BIFUbC-coal'!Q9,'BIFUbC-natural-gas'!Q9,'BIFUbC-biomass'!Q9,'BIFUbC-petroleum-diesel'!Q9,'BIFUbC-heavy-or-residual-oil'!Q9,'BIFUbC-LPG-propane-or-butane'!Q9)</f>
        <v>29648113399039.121</v>
      </c>
      <c r="S49" s="413">
        <f>SUM('BIFUbC-electricity'!R9,'BIFUbC-coal'!R9,'BIFUbC-natural-gas'!R9,'BIFUbC-biomass'!R9,'BIFUbC-petroleum-diesel'!R9,'BIFUbC-heavy-or-residual-oil'!R9,'BIFUbC-LPG-propane-or-butane'!R9)</f>
        <v>29761947447106.266</v>
      </c>
      <c r="T49" s="413">
        <f>SUM('BIFUbC-electricity'!S9,'BIFUbC-coal'!S9,'BIFUbC-natural-gas'!S9,'BIFUbC-biomass'!S9,'BIFUbC-petroleum-diesel'!S9,'BIFUbC-heavy-or-residual-oil'!S9,'BIFUbC-LPG-propane-or-butane'!S9)</f>
        <v>29888252149479.066</v>
      </c>
      <c r="U49" s="413">
        <f>SUM('BIFUbC-electricity'!T9,'BIFUbC-coal'!T9,'BIFUbC-natural-gas'!T9,'BIFUbC-biomass'!T9,'BIFUbC-petroleum-diesel'!T9,'BIFUbC-heavy-or-residual-oil'!T9,'BIFUbC-LPG-propane-or-butane'!T9)</f>
        <v>30063221807886.574</v>
      </c>
      <c r="V49" s="413">
        <f>SUM('BIFUbC-electricity'!U9,'BIFUbC-coal'!U9,'BIFUbC-natural-gas'!U9,'BIFUbC-biomass'!U9,'BIFUbC-petroleum-diesel'!U9,'BIFUbC-heavy-or-residual-oil'!U9,'BIFUbC-LPG-propane-or-butane'!U9)</f>
        <v>30203467268263.012</v>
      </c>
      <c r="W49" s="413">
        <f>SUM('BIFUbC-electricity'!V9,'BIFUbC-coal'!V9,'BIFUbC-natural-gas'!V9,'BIFUbC-biomass'!V9,'BIFUbC-petroleum-diesel'!V9,'BIFUbC-heavy-or-residual-oil'!V9,'BIFUbC-LPG-propane-or-butane'!V9)</f>
        <v>30303121414714.855</v>
      </c>
      <c r="X49" s="413">
        <f>SUM('BIFUbC-electricity'!W9,'BIFUbC-coal'!W9,'BIFUbC-natural-gas'!W9,'BIFUbC-biomass'!W9,'BIFUbC-petroleum-diesel'!W9,'BIFUbC-heavy-or-residual-oil'!W9,'BIFUbC-LPG-propane-or-butane'!W9)</f>
        <v>30468720422996.27</v>
      </c>
      <c r="Y49" s="413">
        <f>SUM('BIFUbC-electricity'!X9,'BIFUbC-coal'!X9,'BIFUbC-natural-gas'!X9,'BIFUbC-biomass'!X9,'BIFUbC-petroleum-diesel'!X9,'BIFUbC-heavy-or-residual-oil'!X9,'BIFUbC-LPG-propane-or-butane'!X9)</f>
        <v>30744134967007.285</v>
      </c>
      <c r="Z49" s="413">
        <f>SUM('BIFUbC-electricity'!Y9,'BIFUbC-coal'!Y9,'BIFUbC-natural-gas'!Y9,'BIFUbC-biomass'!Y9,'BIFUbC-petroleum-diesel'!Y9,'BIFUbC-heavy-or-residual-oil'!Y9,'BIFUbC-LPG-propane-or-butane'!Y9)</f>
        <v>31028239181744.016</v>
      </c>
      <c r="AA49" s="413">
        <f>SUM('BIFUbC-electricity'!Z9,'BIFUbC-coal'!Z9,'BIFUbC-natural-gas'!Z9,'BIFUbC-biomass'!Z9,'BIFUbC-petroleum-diesel'!Z9,'BIFUbC-heavy-or-residual-oil'!Z9,'BIFUbC-LPG-propane-or-butane'!Z9)</f>
        <v>31237329648110.602</v>
      </c>
      <c r="AB49" s="413">
        <f>SUM('BIFUbC-electricity'!AA9,'BIFUbC-coal'!AA9,'BIFUbC-natural-gas'!AA9,'BIFUbC-biomass'!AA9,'BIFUbC-petroleum-diesel'!AA9,'BIFUbC-heavy-or-residual-oil'!AA9,'BIFUbC-LPG-propane-or-butane'!AA9)</f>
        <v>31434532075224.84</v>
      </c>
      <c r="AC49" s="413">
        <f>SUM('BIFUbC-electricity'!AB9,'BIFUbC-coal'!AB9,'BIFUbC-natural-gas'!AB9,'BIFUbC-biomass'!AB9,'BIFUbC-petroleum-diesel'!AB9,'BIFUbC-heavy-or-residual-oil'!AB9,'BIFUbC-LPG-propane-or-butane'!AB9)</f>
        <v>31710036654684.777</v>
      </c>
      <c r="AD49" s="413">
        <f>SUM('BIFUbC-electricity'!AC9,'BIFUbC-coal'!AC9,'BIFUbC-natural-gas'!AC9,'BIFUbC-biomass'!AC9,'BIFUbC-petroleum-diesel'!AC9,'BIFUbC-heavy-or-residual-oil'!AC9,'BIFUbC-LPG-propane-or-butane'!AC9)</f>
        <v>31952518453240.773</v>
      </c>
      <c r="AE49" s="413">
        <f>SUM('BIFUbC-electricity'!AD9,'BIFUbC-coal'!AD9,'BIFUbC-natural-gas'!AD9,'BIFUbC-biomass'!AD9,'BIFUbC-petroleum-diesel'!AD9,'BIFUbC-heavy-or-residual-oil'!AD9,'BIFUbC-LPG-propane-or-butane'!AD9)</f>
        <v>32195000251796.848</v>
      </c>
      <c r="AF49" s="413">
        <f>SUM('BIFUbC-electricity'!AE9,'BIFUbC-coal'!AE9,'BIFUbC-natural-gas'!AE9,'BIFUbC-biomass'!AE9,'BIFUbC-petroleum-diesel'!AE9,'BIFUbC-heavy-or-residual-oil'!AE9,'BIFUbC-LPG-propane-or-butane'!AE9)</f>
        <v>32437482050352.922</v>
      </c>
      <c r="AG49" s="413">
        <f>SUM('BIFUbC-electricity'!AF9,'BIFUbC-coal'!AF9,'BIFUbC-natural-gas'!AF9,'BIFUbC-biomass'!AF9,'BIFUbC-petroleum-diesel'!AF9,'BIFUbC-heavy-or-residual-oil'!AF9,'BIFUbC-LPG-propane-or-butane'!AF9)</f>
        <v>32679963848908.918</v>
      </c>
    </row>
    <row r="50" spans="2:33" x14ac:dyDescent="0.2">
      <c r="B50" s="7" t="s">
        <v>60</v>
      </c>
      <c r="C50" s="413">
        <f>SUM('BIFUbC-electricity'!B10,'BIFUbC-coal'!B10,'BIFUbC-natural-gas'!B10,'BIFUbC-biomass'!B10,'BIFUbC-petroleum-diesel'!B10,'BIFUbC-heavy-or-residual-oil'!B10,'BIFUbC-LPG-propane-or-butane'!B10)</f>
        <v>196801422924283.38</v>
      </c>
      <c r="D50" s="413">
        <f>SUM('BIFUbC-electricity'!C10,'BIFUbC-coal'!C10,'BIFUbC-natural-gas'!C10,'BIFUbC-biomass'!C10,'BIFUbC-petroleum-diesel'!C10,'BIFUbC-heavy-or-residual-oil'!C10,'BIFUbC-LPG-propane-or-butane'!C10)</f>
        <v>206391890730782.81</v>
      </c>
      <c r="E50" s="413">
        <f>SUM('BIFUbC-electricity'!D10,'BIFUbC-coal'!D10,'BIFUbC-natural-gas'!D10,'BIFUbC-biomass'!D10,'BIFUbC-petroleum-diesel'!D10,'BIFUbC-heavy-or-residual-oil'!D10,'BIFUbC-LPG-propane-or-butane'!D10)</f>
        <v>196860167750016.69</v>
      </c>
      <c r="F50" s="413">
        <f>SUM('BIFUbC-electricity'!E10,'BIFUbC-coal'!E10,'BIFUbC-natural-gas'!E10,'BIFUbC-biomass'!E10,'BIFUbC-petroleum-diesel'!E10,'BIFUbC-heavy-or-residual-oil'!E10,'BIFUbC-LPG-propane-or-butane'!E10)</f>
        <v>199520930248287.53</v>
      </c>
      <c r="G50" s="413">
        <f>SUM('BIFUbC-electricity'!F10,'BIFUbC-coal'!F10,'BIFUbC-natural-gas'!F10,'BIFUbC-biomass'!F10,'BIFUbC-petroleum-diesel'!F10,'BIFUbC-heavy-or-residual-oil'!F10,'BIFUbC-LPG-propane-or-butane'!F10)</f>
        <v>198281337078866.28</v>
      </c>
      <c r="H50" s="413">
        <f>SUM('BIFUbC-electricity'!G10,'BIFUbC-coal'!G10,'BIFUbC-natural-gas'!G10,'BIFUbC-biomass'!G10,'BIFUbC-petroleum-diesel'!G10,'BIFUbC-heavy-or-residual-oil'!G10,'BIFUbC-LPG-propane-or-butane'!G10)</f>
        <v>196853545269510.75</v>
      </c>
      <c r="I50" s="413">
        <f>SUM('BIFUbC-electricity'!H10,'BIFUbC-coal'!H10,'BIFUbC-natural-gas'!H10,'BIFUbC-biomass'!H10,'BIFUbC-petroleum-diesel'!H10,'BIFUbC-heavy-or-residual-oil'!H10,'BIFUbC-LPG-propane-or-butane'!H10)</f>
        <v>193782048801280.66</v>
      </c>
      <c r="J50" s="413">
        <f>SUM('BIFUbC-electricity'!I10,'BIFUbC-coal'!I10,'BIFUbC-natural-gas'!I10,'BIFUbC-biomass'!I10,'BIFUbC-petroleum-diesel'!I10,'BIFUbC-heavy-or-residual-oil'!I10,'BIFUbC-LPG-propane-or-butane'!I10)</f>
        <v>192927197590317.19</v>
      </c>
      <c r="K50" s="413">
        <f>SUM('BIFUbC-electricity'!J10,'BIFUbC-coal'!J10,'BIFUbC-natural-gas'!J10,'BIFUbC-biomass'!J10,'BIFUbC-petroleum-diesel'!J10,'BIFUbC-heavy-or-residual-oil'!J10,'BIFUbC-LPG-propane-or-butane'!J10)</f>
        <v>187508150253171.41</v>
      </c>
      <c r="L50" s="413">
        <f>SUM('BIFUbC-electricity'!K10,'BIFUbC-coal'!K10,'BIFUbC-natural-gas'!K10,'BIFUbC-biomass'!K10,'BIFUbC-petroleum-diesel'!K10,'BIFUbC-heavy-or-residual-oil'!K10,'BIFUbC-LPG-propane-or-butane'!K10)</f>
        <v>184616336500248.25</v>
      </c>
      <c r="M50" s="413">
        <f>SUM('BIFUbC-electricity'!L10,'BIFUbC-coal'!L10,'BIFUbC-natural-gas'!L10,'BIFUbC-biomass'!L10,'BIFUbC-petroleum-diesel'!L10,'BIFUbC-heavy-or-residual-oil'!L10,'BIFUbC-LPG-propane-or-butane'!L10)</f>
        <v>181779263797996.66</v>
      </c>
      <c r="N50" s="413">
        <f>SUM('BIFUbC-electricity'!M10,'BIFUbC-coal'!M10,'BIFUbC-natural-gas'!M10,'BIFUbC-biomass'!M10,'BIFUbC-petroleum-diesel'!M10,'BIFUbC-heavy-or-residual-oil'!M10,'BIFUbC-LPG-propane-or-butane'!M10)</f>
        <v>179674140231545.34</v>
      </c>
      <c r="O50" s="413">
        <f>SUM('BIFUbC-electricity'!N10,'BIFUbC-coal'!N10,'BIFUbC-natural-gas'!N10,'BIFUbC-biomass'!N10,'BIFUbC-petroleum-diesel'!N10,'BIFUbC-heavy-or-residual-oil'!N10,'BIFUbC-LPG-propane-or-butane'!N10)</f>
        <v>176450907275342.53</v>
      </c>
      <c r="P50" s="413">
        <f>SUM('BIFUbC-electricity'!O10,'BIFUbC-coal'!O10,'BIFUbC-natural-gas'!O10,'BIFUbC-biomass'!O10,'BIFUbC-petroleum-diesel'!O10,'BIFUbC-heavy-or-residual-oil'!O10,'BIFUbC-LPG-propane-or-butane'!O10)</f>
        <v>175740777208897.16</v>
      </c>
      <c r="Q50" s="413">
        <f>SUM('BIFUbC-electricity'!P10,'BIFUbC-coal'!P10,'BIFUbC-natural-gas'!P10,'BIFUbC-biomass'!P10,'BIFUbC-petroleum-diesel'!P10,'BIFUbC-heavy-or-residual-oil'!P10,'BIFUbC-LPG-propane-or-butane'!P10)</f>
        <v>171976581879606.53</v>
      </c>
      <c r="R50" s="413">
        <f>SUM('BIFUbC-electricity'!Q10,'BIFUbC-coal'!Q10,'BIFUbC-natural-gas'!Q10,'BIFUbC-biomass'!Q10,'BIFUbC-petroleum-diesel'!Q10,'BIFUbC-heavy-or-residual-oil'!Q10,'BIFUbC-LPG-propane-or-butane'!Q10)</f>
        <v>169752248402832.59</v>
      </c>
      <c r="S50" s="413">
        <f>SUM('BIFUbC-electricity'!R10,'BIFUbC-coal'!R10,'BIFUbC-natural-gas'!R10,'BIFUbC-biomass'!R10,'BIFUbC-petroleum-diesel'!R10,'BIFUbC-heavy-or-residual-oil'!R10,'BIFUbC-LPG-propane-or-butane'!R10)</f>
        <v>170146898995267.56</v>
      </c>
      <c r="T50" s="413">
        <f>SUM('BIFUbC-electricity'!S10,'BIFUbC-coal'!S10,'BIFUbC-natural-gas'!S10,'BIFUbC-biomass'!S10,'BIFUbC-petroleum-diesel'!S10,'BIFUbC-heavy-or-residual-oil'!S10,'BIFUbC-LPG-propane-or-butane'!S10)</f>
        <v>167107152073400.66</v>
      </c>
      <c r="U50" s="413">
        <f>SUM('BIFUbC-electricity'!T10,'BIFUbC-coal'!T10,'BIFUbC-natural-gas'!T10,'BIFUbC-biomass'!T10,'BIFUbC-petroleum-diesel'!T10,'BIFUbC-heavy-or-residual-oil'!T10,'BIFUbC-LPG-propane-or-butane'!T10)</f>
        <v>165678844958218.91</v>
      </c>
      <c r="V50" s="413">
        <f>SUM('BIFUbC-electricity'!U10,'BIFUbC-coal'!U10,'BIFUbC-natural-gas'!U10,'BIFUbC-biomass'!U10,'BIFUbC-petroleum-diesel'!U10,'BIFUbC-heavy-or-residual-oil'!U10,'BIFUbC-LPG-propane-or-butane'!U10)</f>
        <v>165383573904802.5</v>
      </c>
      <c r="W50" s="413">
        <f>SUM('BIFUbC-electricity'!V10,'BIFUbC-coal'!V10,'BIFUbC-natural-gas'!V10,'BIFUbC-biomass'!V10,'BIFUbC-petroleum-diesel'!V10,'BIFUbC-heavy-or-residual-oil'!V10,'BIFUbC-LPG-propane-or-butane'!V10)</f>
        <v>165030105949263.97</v>
      </c>
      <c r="X50" s="413">
        <f>SUM('BIFUbC-electricity'!W10,'BIFUbC-coal'!W10,'BIFUbC-natural-gas'!W10,'BIFUbC-biomass'!W10,'BIFUbC-petroleum-diesel'!W10,'BIFUbC-heavy-or-residual-oil'!W10,'BIFUbC-LPG-propane-or-butane'!W10)</f>
        <v>163514502495423.16</v>
      </c>
      <c r="Y50" s="413">
        <f>SUM('BIFUbC-electricity'!X10,'BIFUbC-coal'!X10,'BIFUbC-natural-gas'!X10,'BIFUbC-biomass'!X10,'BIFUbC-petroleum-diesel'!X10,'BIFUbC-heavy-or-residual-oil'!X10,'BIFUbC-LPG-propane-or-butane'!X10)</f>
        <v>162809497710987.69</v>
      </c>
      <c r="Z50" s="413">
        <f>SUM('BIFUbC-electricity'!Y10,'BIFUbC-coal'!Y10,'BIFUbC-natural-gas'!Y10,'BIFUbC-biomass'!Y10,'BIFUbC-petroleum-diesel'!Y10,'BIFUbC-heavy-or-residual-oil'!Y10,'BIFUbC-LPG-propane-or-butane'!Y10)</f>
        <v>162329222942098.41</v>
      </c>
      <c r="AA50" s="413">
        <f>SUM('BIFUbC-electricity'!Z10,'BIFUbC-coal'!Z10,'BIFUbC-natural-gas'!Z10,'BIFUbC-biomass'!Z10,'BIFUbC-petroleum-diesel'!Z10,'BIFUbC-heavy-or-residual-oil'!Z10,'BIFUbC-LPG-propane-or-butane'!Z10)</f>
        <v>161996417014899.06</v>
      </c>
      <c r="AB50" s="413">
        <f>SUM('BIFUbC-electricity'!AA10,'BIFUbC-coal'!AA10,'BIFUbC-natural-gas'!AA10,'BIFUbC-biomass'!AA10,'BIFUbC-petroleum-diesel'!AA10,'BIFUbC-heavy-or-residual-oil'!AA10,'BIFUbC-LPG-propane-or-butane'!AA10)</f>
        <v>143373085637778.34</v>
      </c>
      <c r="AC50" s="413">
        <f>SUM('BIFUbC-electricity'!AB10,'BIFUbC-coal'!AB10,'BIFUbC-natural-gas'!AB10,'BIFUbC-biomass'!AB10,'BIFUbC-petroleum-diesel'!AB10,'BIFUbC-heavy-or-residual-oil'!AB10,'BIFUbC-LPG-propane-or-butane'!AB10)</f>
        <v>146475770836824.25</v>
      </c>
      <c r="AD50" s="413">
        <f>SUM('BIFUbC-electricity'!AC10,'BIFUbC-coal'!AC10,'BIFUbC-natural-gas'!AC10,'BIFUbC-biomass'!AC10,'BIFUbC-petroleum-diesel'!AC10,'BIFUbC-heavy-or-residual-oil'!AC10,'BIFUbC-LPG-propane-or-butane'!AC10)</f>
        <v>142366179395686.28</v>
      </c>
      <c r="AE50" s="413">
        <f>SUM('BIFUbC-electricity'!AD10,'BIFUbC-coal'!AD10,'BIFUbC-natural-gas'!AD10,'BIFUbC-biomass'!AD10,'BIFUbC-petroleum-diesel'!AD10,'BIFUbC-heavy-or-residual-oil'!AD10,'BIFUbC-LPG-propane-or-butane'!AD10)</f>
        <v>138256587954548.38</v>
      </c>
      <c r="AF50" s="413">
        <f>SUM('BIFUbC-electricity'!AE10,'BIFUbC-coal'!AE10,'BIFUbC-natural-gas'!AE10,'BIFUbC-biomass'!AE10,'BIFUbC-petroleum-diesel'!AE10,'BIFUbC-heavy-or-residual-oil'!AE10,'BIFUbC-LPG-propane-or-butane'!AE10)</f>
        <v>134146996513410.45</v>
      </c>
      <c r="AG50" s="413">
        <f>SUM('BIFUbC-electricity'!AF10,'BIFUbC-coal'!AF10,'BIFUbC-natural-gas'!AF10,'BIFUbC-biomass'!AF10,'BIFUbC-petroleum-diesel'!AF10,'BIFUbC-heavy-or-residual-oil'!AF10,'BIFUbC-LPG-propane-or-butane'!AF10)</f>
        <v>130037405072272.5</v>
      </c>
    </row>
    <row r="51" spans="2:33" x14ac:dyDescent="0.2">
      <c r="B51" s="7" t="s">
        <v>61</v>
      </c>
      <c r="C51" s="413">
        <f>SUM('BIFUbC-electricity'!B11,'BIFUbC-coal'!B11,'BIFUbC-natural-gas'!B11,'BIFUbC-biomass'!B11,'BIFUbC-petroleum-diesel'!B11,'BIFUbC-heavy-or-residual-oil'!B11,'BIFUbC-LPG-propane-or-butane'!B11)</f>
        <v>146411227278826.56</v>
      </c>
      <c r="D51" s="413">
        <f>SUM('BIFUbC-electricity'!C11,'BIFUbC-coal'!C11,'BIFUbC-natural-gas'!C11,'BIFUbC-biomass'!C11,'BIFUbC-petroleum-diesel'!C11,'BIFUbC-heavy-or-residual-oil'!C11,'BIFUbC-LPG-propane-or-butane'!C11)</f>
        <v>146137069828749.56</v>
      </c>
      <c r="E51" s="413">
        <f>SUM('BIFUbC-electricity'!D11,'BIFUbC-coal'!D11,'BIFUbC-natural-gas'!D11,'BIFUbC-biomass'!D11,'BIFUbC-petroleum-diesel'!D11,'BIFUbC-heavy-or-residual-oil'!D11,'BIFUbC-LPG-propane-or-butane'!D11)</f>
        <v>148792861497733.16</v>
      </c>
      <c r="F51" s="413">
        <f>SUM('BIFUbC-electricity'!E11,'BIFUbC-coal'!E11,'BIFUbC-natural-gas'!E11,'BIFUbC-biomass'!E11,'BIFUbC-petroleum-diesel'!E11,'BIFUbC-heavy-or-residual-oil'!E11,'BIFUbC-LPG-propane-or-butane'!E11)</f>
        <v>151947664083520.25</v>
      </c>
      <c r="G51" s="413">
        <f>SUM('BIFUbC-electricity'!F11,'BIFUbC-coal'!F11,'BIFUbC-natural-gas'!F11,'BIFUbC-biomass'!F11,'BIFUbC-petroleum-diesel'!F11,'BIFUbC-heavy-or-residual-oil'!F11,'BIFUbC-LPG-propane-or-butane'!F11)</f>
        <v>155027876058827.59</v>
      </c>
      <c r="H51" s="413">
        <f>SUM('BIFUbC-electricity'!G11,'BIFUbC-coal'!G11,'BIFUbC-natural-gas'!G11,'BIFUbC-biomass'!G11,'BIFUbC-petroleum-diesel'!G11,'BIFUbC-heavy-or-residual-oil'!G11,'BIFUbC-LPG-propane-or-butane'!G11)</f>
        <v>157701688732564.53</v>
      </c>
      <c r="I51" s="413">
        <f>SUM('BIFUbC-electricity'!H11,'BIFUbC-coal'!H11,'BIFUbC-natural-gas'!H11,'BIFUbC-biomass'!H11,'BIFUbC-petroleum-diesel'!H11,'BIFUbC-heavy-or-residual-oil'!H11,'BIFUbC-LPG-propane-or-butane'!H11)</f>
        <v>159159556868460.91</v>
      </c>
      <c r="J51" s="413">
        <f>SUM('BIFUbC-electricity'!I11,'BIFUbC-coal'!I11,'BIFUbC-natural-gas'!I11,'BIFUbC-biomass'!I11,'BIFUbC-petroleum-diesel'!I11,'BIFUbC-heavy-or-residual-oil'!I11,'BIFUbC-LPG-propane-or-butane'!I11)</f>
        <v>159893368406478.03</v>
      </c>
      <c r="K51" s="413">
        <f>SUM('BIFUbC-electricity'!J11,'BIFUbC-coal'!J11,'BIFUbC-natural-gas'!J11,'BIFUbC-biomass'!J11,'BIFUbC-petroleum-diesel'!J11,'BIFUbC-heavy-or-residual-oil'!J11,'BIFUbC-LPG-propane-or-butane'!J11)</f>
        <v>160062738150748.59</v>
      </c>
      <c r="L51" s="413">
        <f>SUM('BIFUbC-electricity'!K11,'BIFUbC-coal'!K11,'BIFUbC-natural-gas'!K11,'BIFUbC-biomass'!K11,'BIFUbC-petroleum-diesel'!K11,'BIFUbC-heavy-or-residual-oil'!K11,'BIFUbC-LPG-propane-or-butane'!K11)</f>
        <v>160215459920967.34</v>
      </c>
      <c r="M51" s="413">
        <f>SUM('BIFUbC-electricity'!L11,'BIFUbC-coal'!L11,'BIFUbC-natural-gas'!L11,'BIFUbC-biomass'!L11,'BIFUbC-petroleum-diesel'!L11,'BIFUbC-heavy-or-residual-oil'!L11,'BIFUbC-LPG-propane-or-butane'!L11)</f>
        <v>160642282219647.44</v>
      </c>
      <c r="N51" s="413">
        <f>SUM('BIFUbC-electricity'!M11,'BIFUbC-coal'!M11,'BIFUbC-natural-gas'!M11,'BIFUbC-biomass'!M11,'BIFUbC-petroleum-diesel'!M11,'BIFUbC-heavy-or-residual-oil'!M11,'BIFUbC-LPG-propane-or-butane'!M11)</f>
        <v>161237636509144.16</v>
      </c>
      <c r="O51" s="413">
        <f>SUM('BIFUbC-electricity'!N11,'BIFUbC-coal'!N11,'BIFUbC-natural-gas'!N11,'BIFUbC-biomass'!N11,'BIFUbC-petroleum-diesel'!N11,'BIFUbC-heavy-or-residual-oil'!N11,'BIFUbC-LPG-propane-or-butane'!N11)</f>
        <v>161415098964591.03</v>
      </c>
      <c r="P51" s="413">
        <f>SUM('BIFUbC-electricity'!O11,'BIFUbC-coal'!O11,'BIFUbC-natural-gas'!O11,'BIFUbC-biomass'!O11,'BIFUbC-petroleum-diesel'!O11,'BIFUbC-heavy-or-residual-oil'!O11,'BIFUbC-LPG-propane-or-butane'!O11)</f>
        <v>161814476762930.25</v>
      </c>
      <c r="Q51" s="413">
        <f>SUM('BIFUbC-electricity'!P11,'BIFUbC-coal'!P11,'BIFUbC-natural-gas'!P11,'BIFUbC-biomass'!P11,'BIFUbC-petroleum-diesel'!P11,'BIFUbC-heavy-or-residual-oil'!P11,'BIFUbC-LPG-propane-or-butane'!P11)</f>
        <v>162687963400198.94</v>
      </c>
      <c r="R51" s="413">
        <f>SUM('BIFUbC-electricity'!Q11,'BIFUbC-coal'!Q11,'BIFUbC-natural-gas'!Q11,'BIFUbC-biomass'!Q11,'BIFUbC-petroleum-diesel'!Q11,'BIFUbC-heavy-or-residual-oil'!Q11,'BIFUbC-LPG-propane-or-butane'!Q11)</f>
        <v>163905942853260.69</v>
      </c>
      <c r="S51" s="413">
        <f>SUM('BIFUbC-electricity'!R11,'BIFUbC-coal'!R11,'BIFUbC-natural-gas'!R11,'BIFUbC-biomass'!R11,'BIFUbC-petroleum-diesel'!R11,'BIFUbC-heavy-or-residual-oil'!R11,'BIFUbC-LPG-propane-or-butane'!R11)</f>
        <v>164776304327080.88</v>
      </c>
      <c r="T51" s="413">
        <f>SUM('BIFUbC-electricity'!S11,'BIFUbC-coal'!S11,'BIFUbC-natural-gas'!S11,'BIFUbC-biomass'!S11,'BIFUbC-petroleum-diesel'!S11,'BIFUbC-heavy-or-residual-oil'!S11,'BIFUbC-LPG-propane-or-butane'!S11)</f>
        <v>165742014927504.78</v>
      </c>
      <c r="U51" s="413">
        <f>SUM('BIFUbC-electricity'!T11,'BIFUbC-coal'!T11,'BIFUbC-natural-gas'!T11,'BIFUbC-biomass'!T11,'BIFUbC-petroleum-diesel'!T11,'BIFUbC-heavy-or-residual-oil'!T11,'BIFUbC-LPG-propane-or-butane'!T11)</f>
        <v>167079811942994.81</v>
      </c>
      <c r="V51" s="413">
        <f>SUM('BIFUbC-electricity'!U11,'BIFUbC-coal'!U11,'BIFUbC-natural-gas'!U11,'BIFUbC-biomass'!U11,'BIFUbC-petroleum-diesel'!U11,'BIFUbC-heavy-or-residual-oil'!U11,'BIFUbC-LPG-propane-or-butane'!U11)</f>
        <v>168152111906515.59</v>
      </c>
      <c r="W51" s="413">
        <f>SUM('BIFUbC-electricity'!V11,'BIFUbC-coal'!V11,'BIFUbC-natural-gas'!V11,'BIFUbC-biomass'!V11,'BIFUbC-petroleum-diesel'!V11,'BIFUbC-heavy-or-residual-oil'!V11,'BIFUbC-LPG-propane-or-butane'!V11)</f>
        <v>168914055553876.38</v>
      </c>
      <c r="X51" s="413">
        <f>SUM('BIFUbC-electricity'!W11,'BIFUbC-coal'!W11,'BIFUbC-natural-gas'!W11,'BIFUbC-biomass'!W11,'BIFUbC-petroleum-diesel'!W11,'BIFUbC-heavy-or-residual-oil'!W11,'BIFUbC-LPG-propane-or-butane'!W11)</f>
        <v>170180205702783.94</v>
      </c>
      <c r="Y51" s="413">
        <f>SUM('BIFUbC-electricity'!X11,'BIFUbC-coal'!X11,'BIFUbC-natural-gas'!X11,'BIFUbC-biomass'!X11,'BIFUbC-petroleum-diesel'!X11,'BIFUbC-heavy-or-residual-oil'!X11,'BIFUbC-LPG-propane-or-butane'!X11)</f>
        <v>172285992262316.19</v>
      </c>
      <c r="Z51" s="413">
        <f>SUM('BIFUbC-electricity'!Y11,'BIFUbC-coal'!Y11,'BIFUbC-natural-gas'!Y11,'BIFUbC-biomass'!Y11,'BIFUbC-petroleum-diesel'!Y11,'BIFUbC-heavy-or-residual-oil'!Y11,'BIFUbC-LPG-propane-or-butane'!Y11)</f>
        <v>174458219001638.78</v>
      </c>
      <c r="AA51" s="413">
        <f>SUM('BIFUbC-electricity'!Z11,'BIFUbC-coal'!Z11,'BIFUbC-natural-gas'!Z11,'BIFUbC-biomass'!Z11,'BIFUbC-petroleum-diesel'!Z11,'BIFUbC-heavy-or-residual-oil'!Z11,'BIFUbC-LPG-propane-or-butane'!Z11)</f>
        <v>176056899621001.69</v>
      </c>
      <c r="AB51" s="413">
        <f>SUM('BIFUbC-electricity'!AA11,'BIFUbC-coal'!AA11,'BIFUbC-natural-gas'!AA11,'BIFUbC-biomass'!AA11,'BIFUbC-petroleum-diesel'!AA11,'BIFUbC-heavy-or-residual-oil'!AA11,'BIFUbC-LPG-propane-or-butane'!AA11)</f>
        <v>177564685718556.81</v>
      </c>
      <c r="AC51" s="413">
        <f>SUM('BIFUbC-electricity'!AB11,'BIFUbC-coal'!AB11,'BIFUbC-natural-gas'!AB11,'BIFUbC-biomass'!AB11,'BIFUbC-petroleum-diesel'!AB11,'BIFUbC-heavy-or-residual-oil'!AB11,'BIFUbC-LPG-propane-or-butane'!AB11)</f>
        <v>179671160678329.13</v>
      </c>
      <c r="AD51" s="413">
        <f>SUM('BIFUbC-electricity'!AC11,'BIFUbC-coal'!AC11,'BIFUbC-natural-gas'!AC11,'BIFUbC-biomass'!AC11,'BIFUbC-petroleum-diesel'!AC11,'BIFUbC-heavy-or-residual-oil'!AC11,'BIFUbC-LPG-propane-or-butane'!AC11)</f>
        <v>181525147417351.91</v>
      </c>
      <c r="AE51" s="413">
        <f>SUM('BIFUbC-electricity'!AD11,'BIFUbC-coal'!AD11,'BIFUbC-natural-gas'!AD11,'BIFUbC-biomass'!AD11,'BIFUbC-petroleum-diesel'!AD11,'BIFUbC-heavy-or-residual-oil'!AD11,'BIFUbC-LPG-propane-or-butane'!AD11)</f>
        <v>183379134156375.25</v>
      </c>
      <c r="AF51" s="413">
        <f>SUM('BIFUbC-electricity'!AE11,'BIFUbC-coal'!AE11,'BIFUbC-natural-gas'!AE11,'BIFUbC-biomass'!AE11,'BIFUbC-petroleum-diesel'!AE11,'BIFUbC-heavy-or-residual-oil'!AE11,'BIFUbC-LPG-propane-or-butane'!AE11)</f>
        <v>185233120895398.56</v>
      </c>
      <c r="AG51" s="413">
        <f>SUM('BIFUbC-electricity'!AF11,'BIFUbC-coal'!AF11,'BIFUbC-natural-gas'!AF11,'BIFUbC-biomass'!AF11,'BIFUbC-petroleum-diesel'!AF11,'BIFUbC-heavy-or-residual-oil'!AF11,'BIFUbC-LPG-propane-or-butane'!AF11)</f>
        <v>187087107634421.31</v>
      </c>
    </row>
    <row r="52" spans="2:33" x14ac:dyDescent="0.2">
      <c r="B52" s="7" t="s">
        <v>62</v>
      </c>
      <c r="C52" s="413">
        <f>SUM('BIFUbC-electricity'!B12,'BIFUbC-coal'!B12,'BIFUbC-natural-gas'!B12,'BIFUbC-biomass'!B12,'BIFUbC-petroleum-diesel'!B12,'BIFUbC-heavy-or-residual-oil'!B12,'BIFUbC-LPG-propane-or-butane'!B12)</f>
        <v>7167649326288.1719</v>
      </c>
      <c r="D52" s="413">
        <f>SUM('BIFUbC-electricity'!C12,'BIFUbC-coal'!C12,'BIFUbC-natural-gas'!C12,'BIFUbC-biomass'!C12,'BIFUbC-petroleum-diesel'!C12,'BIFUbC-heavy-or-residual-oil'!C12,'BIFUbC-LPG-propane-or-butane'!C12)</f>
        <v>7135095509112.4326</v>
      </c>
      <c r="E52" s="413">
        <f>SUM('BIFUbC-electricity'!D12,'BIFUbC-coal'!D12,'BIFUbC-natural-gas'!D12,'BIFUbC-biomass'!D12,'BIFUbC-petroleum-diesel'!D12,'BIFUbC-heavy-or-residual-oil'!D12,'BIFUbC-LPG-propane-or-butane'!D12)</f>
        <v>7459291127253.9238</v>
      </c>
      <c r="F52" s="413">
        <f>SUM('BIFUbC-electricity'!E12,'BIFUbC-coal'!E12,'BIFUbC-natural-gas'!E12,'BIFUbC-biomass'!E12,'BIFUbC-petroleum-diesel'!E12,'BIFUbC-heavy-or-residual-oil'!E12,'BIFUbC-LPG-propane-or-butane'!E12)</f>
        <v>7617447847270.75</v>
      </c>
      <c r="G52" s="413">
        <f>SUM('BIFUbC-electricity'!F12,'BIFUbC-coal'!F12,'BIFUbC-natural-gas'!F12,'BIFUbC-biomass'!F12,'BIFUbC-petroleum-diesel'!F12,'BIFUbC-heavy-or-residual-oil'!F12,'BIFUbC-LPG-propane-or-butane'!F12)</f>
        <v>7771865187096.0303</v>
      </c>
      <c r="H52" s="413">
        <f>SUM('BIFUbC-electricity'!G12,'BIFUbC-coal'!G12,'BIFUbC-natural-gas'!G12,'BIFUbC-biomass'!G12,'BIFUbC-petroleum-diesel'!G12,'BIFUbC-heavy-or-residual-oil'!G12,'BIFUbC-LPG-propane-or-butane'!G12)</f>
        <v>7905908896937.9092</v>
      </c>
      <c r="I52" s="413">
        <f>SUM('BIFUbC-electricity'!H12,'BIFUbC-coal'!H12,'BIFUbC-natural-gas'!H12,'BIFUbC-biomass'!H12,'BIFUbC-petroleum-diesel'!H12,'BIFUbC-heavy-or-residual-oil'!H12,'BIFUbC-LPG-propane-or-butane'!H12)</f>
        <v>7978994814779.2266</v>
      </c>
      <c r="J52" s="413">
        <f>SUM('BIFUbC-electricity'!I12,'BIFUbC-coal'!I12,'BIFUbC-natural-gas'!I12,'BIFUbC-biomass'!I12,'BIFUbC-petroleum-diesel'!I12,'BIFUbC-heavy-or-residual-oil'!I12,'BIFUbC-LPG-propane-or-butane'!I12)</f>
        <v>8015782291271.7813</v>
      </c>
      <c r="K52" s="413">
        <f>SUM('BIFUbC-electricity'!J12,'BIFUbC-coal'!J12,'BIFUbC-natural-gas'!J12,'BIFUbC-biomass'!J12,'BIFUbC-petroleum-diesel'!J12,'BIFUbC-heavy-or-residual-oil'!J12,'BIFUbC-LPG-propane-or-butane'!J12)</f>
        <v>8024273143708.8252</v>
      </c>
      <c r="L52" s="413">
        <f>SUM('BIFUbC-electricity'!K12,'BIFUbC-coal'!K12,'BIFUbC-natural-gas'!K12,'BIFUbC-biomass'!K12,'BIFUbC-petroleum-diesel'!K12,'BIFUbC-heavy-or-residual-oil'!K12,'BIFUbC-LPG-propane-or-butane'!K12)</f>
        <v>8031929399083.3389</v>
      </c>
      <c r="M52" s="413">
        <f>SUM('BIFUbC-electricity'!L12,'BIFUbC-coal'!L12,'BIFUbC-natural-gas'!L12,'BIFUbC-biomass'!L12,'BIFUbC-petroleum-diesel'!L12,'BIFUbC-heavy-or-residual-oil'!L12,'BIFUbC-LPG-propane-or-butane'!L12)</f>
        <v>8053326875772.8164</v>
      </c>
      <c r="N52" s="413">
        <f>SUM('BIFUbC-electricity'!M12,'BIFUbC-coal'!M12,'BIFUbC-natural-gas'!M12,'BIFUbC-biomass'!M12,'BIFUbC-petroleum-diesel'!M12,'BIFUbC-heavy-or-residual-oil'!M12,'BIFUbC-LPG-propane-or-butane'!M12)</f>
        <v>8083173206601.5518</v>
      </c>
      <c r="O52" s="413">
        <f>SUM('BIFUbC-electricity'!N12,'BIFUbC-coal'!N12,'BIFUbC-natural-gas'!N12,'BIFUbC-biomass'!N12,'BIFUbC-petroleum-diesel'!N12,'BIFUbC-heavy-or-residual-oil'!N12,'BIFUbC-LPG-propane-or-butane'!N12)</f>
        <v>8092069763237.4746</v>
      </c>
      <c r="P52" s="413">
        <f>SUM('BIFUbC-electricity'!O12,'BIFUbC-coal'!O12,'BIFUbC-natural-gas'!O12,'BIFUbC-biomass'!O12,'BIFUbC-petroleum-diesel'!O12,'BIFUbC-heavy-or-residual-oil'!O12,'BIFUbC-LPG-propane-or-butane'!O12)</f>
        <v>8112091390871.9375</v>
      </c>
      <c r="Q52" s="413">
        <f>SUM('BIFUbC-electricity'!P12,'BIFUbC-coal'!P12,'BIFUbC-natural-gas'!P12,'BIFUbC-biomass'!P12,'BIFUbC-petroleum-diesel'!P12,'BIFUbC-heavy-or-residual-oil'!P12,'BIFUbC-LPG-propane-or-butane'!P12)</f>
        <v>8155881066381.6904</v>
      </c>
      <c r="R52" s="413">
        <f>SUM('BIFUbC-electricity'!Q12,'BIFUbC-coal'!Q12,'BIFUbC-natural-gas'!Q12,'BIFUbC-biomass'!Q12,'BIFUbC-petroleum-diesel'!Q12,'BIFUbC-heavy-or-residual-oil'!Q12,'BIFUbC-LPG-propane-or-butane'!Q12)</f>
        <v>8216940872853.25</v>
      </c>
      <c r="S52" s="413">
        <f>SUM('BIFUbC-electricity'!R12,'BIFUbC-coal'!R12,'BIFUbC-natural-gas'!R12,'BIFUbC-biomass'!R12,'BIFUbC-petroleum-diesel'!R12,'BIFUbC-heavy-or-residual-oil'!R12,'BIFUbC-LPG-propane-or-butane'!R12)</f>
        <v>8260573877513.6875</v>
      </c>
      <c r="T52" s="413">
        <f>SUM('BIFUbC-electricity'!S12,'BIFUbC-coal'!S12,'BIFUbC-natural-gas'!S12,'BIFUbC-biomass'!S12,'BIFUbC-petroleum-diesel'!S12,'BIFUbC-heavy-or-residual-oil'!S12,'BIFUbC-LPG-propane-or-butane'!S12)</f>
        <v>8308986929327.6484</v>
      </c>
      <c r="U52" s="413">
        <f>SUM('BIFUbC-electricity'!T12,'BIFUbC-coal'!T12,'BIFUbC-natural-gas'!T12,'BIFUbC-biomass'!T12,'BIFUbC-petroleum-diesel'!T12,'BIFUbC-heavy-or-residual-oil'!T12,'BIFUbC-LPG-propane-or-butane'!T12)</f>
        <v>8376053435793.5068</v>
      </c>
      <c r="V52" s="413">
        <f>SUM('BIFUbC-electricity'!U12,'BIFUbC-coal'!U12,'BIFUbC-natural-gas'!U12,'BIFUbC-biomass'!U12,'BIFUbC-petroleum-diesel'!U12,'BIFUbC-heavy-or-residual-oil'!U12,'BIFUbC-LPG-propane-or-butane'!U12)</f>
        <v>8429810030855.4775</v>
      </c>
      <c r="W52" s="413">
        <f>SUM('BIFUbC-electricity'!V12,'BIFUbC-coal'!V12,'BIFUbC-natural-gas'!V12,'BIFUbC-biomass'!V12,'BIFUbC-petroleum-diesel'!V12,'BIFUbC-heavy-or-residual-oil'!V12,'BIFUbC-LPG-propane-or-butane'!V12)</f>
        <v>8468007827651.7461</v>
      </c>
      <c r="X52" s="413">
        <f>SUM('BIFUbC-electricity'!W12,'BIFUbC-coal'!W12,'BIFUbC-natural-gas'!W12,'BIFUbC-biomass'!W12,'BIFUbC-petroleum-diesel'!W12,'BIFUbC-heavy-or-residual-oil'!W12,'BIFUbC-LPG-propane-or-butane'!W12)</f>
        <v>8531482529841.417</v>
      </c>
      <c r="Y52" s="413">
        <f>SUM('BIFUbC-electricity'!X12,'BIFUbC-coal'!X12,'BIFUbC-natural-gas'!X12,'BIFUbC-biomass'!X12,'BIFUbC-petroleum-diesel'!X12,'BIFUbC-heavy-or-residual-oil'!X12,'BIFUbC-LPG-propane-or-butane'!X12)</f>
        <v>8637049926296.4443</v>
      </c>
      <c r="Z52" s="413">
        <f>SUM('BIFUbC-electricity'!Y12,'BIFUbC-coal'!Y12,'BIFUbC-natural-gas'!Y12,'BIFUbC-biomass'!Y12,'BIFUbC-petroleum-diesel'!Y12,'BIFUbC-heavy-or-residual-oil'!Y12,'BIFUbC-LPG-propane-or-butane'!Y12)</f>
        <v>8745948105146.6416</v>
      </c>
      <c r="AA52" s="413">
        <f>SUM('BIFUbC-electricity'!Z12,'BIFUbC-coal'!Z12,'BIFUbC-natural-gas'!Z12,'BIFUbC-biomass'!Z12,'BIFUbC-petroleum-diesel'!Z12,'BIFUbC-heavy-or-residual-oil'!Z12,'BIFUbC-LPG-propane-or-butane'!Z12)</f>
        <v>8826093241407.1484</v>
      </c>
      <c r="AB52" s="413">
        <f>SUM('BIFUbC-electricity'!AA12,'BIFUbC-coal'!AA12,'BIFUbC-natural-gas'!AA12,'BIFUbC-biomass'!AA12,'BIFUbC-petroleum-diesel'!AA12,'BIFUbC-heavy-or-residual-oil'!AA12,'BIFUbC-LPG-propane-or-butane'!AA12)</f>
        <v>8901681648983.1484</v>
      </c>
      <c r="AC52" s="413">
        <f>SUM('BIFUbC-electricity'!AB12,'BIFUbC-coal'!AB12,'BIFUbC-natural-gas'!AB12,'BIFUbC-biomass'!AB12,'BIFUbC-petroleum-diesel'!AB12,'BIFUbC-heavy-or-residual-oil'!AB12,'BIFUbC-LPG-propane-or-butane'!AB12)</f>
        <v>9007283556353.2246</v>
      </c>
      <c r="AD52" s="413">
        <f>SUM('BIFUbC-electricity'!AC12,'BIFUbC-coal'!AC12,'BIFUbC-natural-gas'!AC12,'BIFUbC-biomass'!AC12,'BIFUbC-petroleum-diesel'!AC12,'BIFUbC-heavy-or-residual-oil'!AC12,'BIFUbC-LPG-propane-or-butane'!AC12)</f>
        <v>9100227711692.6211</v>
      </c>
      <c r="AE52" s="413">
        <f>SUM('BIFUbC-electricity'!AD12,'BIFUbC-coal'!AD12,'BIFUbC-natural-gas'!AD12,'BIFUbC-biomass'!AD12,'BIFUbC-petroleum-diesel'!AD12,'BIFUbC-heavy-or-residual-oil'!AD12,'BIFUbC-LPG-propane-or-butane'!AD12)</f>
        <v>9193171867032.0488</v>
      </c>
      <c r="AF52" s="413">
        <f>SUM('BIFUbC-electricity'!AE12,'BIFUbC-coal'!AE12,'BIFUbC-natural-gas'!AE12,'BIFUbC-biomass'!AE12,'BIFUbC-petroleum-diesel'!AE12,'BIFUbC-heavy-or-residual-oil'!AE12,'BIFUbC-LPG-propane-or-butane'!AE12)</f>
        <v>9286116022371.4766</v>
      </c>
      <c r="AG52" s="413">
        <f>SUM('BIFUbC-electricity'!AF12,'BIFUbC-coal'!AF12,'BIFUbC-natural-gas'!AF12,'BIFUbC-biomass'!AF12,'BIFUbC-petroleum-diesel'!AF12,'BIFUbC-heavy-or-residual-oil'!AF12,'BIFUbC-LPG-propane-or-butane'!AF12)</f>
        <v>9379060177710.875</v>
      </c>
    </row>
    <row r="53" spans="2:33" x14ac:dyDescent="0.2">
      <c r="B53" s="7" t="s">
        <v>63</v>
      </c>
      <c r="C53" s="413">
        <f>SUM('BIFUbC-electricity'!B13,'BIFUbC-coal'!B13,'BIFUbC-natural-gas'!B13,'BIFUbC-biomass'!B13,'BIFUbC-petroleum-diesel'!B13,'BIFUbC-heavy-or-residual-oil'!B13,'BIFUbC-LPG-propane-or-butane'!B13)</f>
        <v>24153453011962.008</v>
      </c>
      <c r="D53" s="413">
        <f>SUM('BIFUbC-electricity'!C13,'BIFUbC-coal'!C13,'BIFUbC-natural-gas'!C13,'BIFUbC-biomass'!C13,'BIFUbC-petroleum-diesel'!C13,'BIFUbC-heavy-or-residual-oil'!C13,'BIFUbC-LPG-propane-or-butane'!C13)</f>
        <v>24074097896796.742</v>
      </c>
      <c r="E53" s="413">
        <f>SUM('BIFUbC-electricity'!D13,'BIFUbC-coal'!D13,'BIFUbC-natural-gas'!D13,'BIFUbC-biomass'!D13,'BIFUbC-petroleum-diesel'!D13,'BIFUbC-heavy-or-residual-oil'!D13,'BIFUbC-LPG-propane-or-butane'!D13)</f>
        <v>24858593652675.195</v>
      </c>
      <c r="F53" s="413">
        <f>SUM('BIFUbC-electricity'!E13,'BIFUbC-coal'!E13,'BIFUbC-natural-gas'!E13,'BIFUbC-biomass'!E13,'BIFUbC-petroleum-diesel'!E13,'BIFUbC-heavy-or-residual-oil'!E13,'BIFUbC-LPG-propane-or-butane'!E13)</f>
        <v>25385661650058.152</v>
      </c>
      <c r="G53" s="413">
        <f>SUM('BIFUbC-electricity'!F13,'BIFUbC-coal'!F13,'BIFUbC-natural-gas'!F13,'BIFUbC-biomass'!F13,'BIFUbC-petroleum-diesel'!F13,'BIFUbC-heavy-or-residual-oil'!F13,'BIFUbC-LPG-propane-or-butane'!F13)</f>
        <v>25900267909306.926</v>
      </c>
      <c r="H53" s="413">
        <f>SUM('BIFUbC-electricity'!G13,'BIFUbC-coal'!G13,'BIFUbC-natural-gas'!G13,'BIFUbC-biomass'!G13,'BIFUbC-petroleum-diesel'!G13,'BIFUbC-heavy-or-residual-oil'!G13,'BIFUbC-LPG-propane-or-butane'!G13)</f>
        <v>26346977664672.523</v>
      </c>
      <c r="I53" s="413">
        <f>SUM('BIFUbC-electricity'!H13,'BIFUbC-coal'!H13,'BIFUbC-natural-gas'!H13,'BIFUbC-biomass'!H13,'BIFUbC-petroleum-diesel'!H13,'BIFUbC-heavy-or-residual-oil'!H13,'BIFUbC-LPG-propane-or-butane'!H13)</f>
        <v>26590541443368.875</v>
      </c>
      <c r="J53" s="413">
        <f>SUM('BIFUbC-electricity'!I13,'BIFUbC-coal'!I13,'BIFUbC-natural-gas'!I13,'BIFUbC-biomass'!I13,'BIFUbC-petroleum-diesel'!I13,'BIFUbC-heavy-or-residual-oil'!I13,'BIFUbC-LPG-propane-or-butane'!I13)</f>
        <v>26713138204111.258</v>
      </c>
      <c r="K53" s="413">
        <f>SUM('BIFUbC-electricity'!J13,'BIFUbC-coal'!J13,'BIFUbC-natural-gas'!J13,'BIFUbC-biomass'!J13,'BIFUbC-petroleum-diesel'!J13,'BIFUbC-heavy-or-residual-oil'!J13,'BIFUbC-LPG-propane-or-butane'!J13)</f>
        <v>26741434545800.633</v>
      </c>
      <c r="L53" s="413">
        <f>SUM('BIFUbC-electricity'!K13,'BIFUbC-coal'!K13,'BIFUbC-natural-gas'!K13,'BIFUbC-biomass'!K13,'BIFUbC-petroleum-diesel'!K13,'BIFUbC-heavy-or-residual-oil'!K13,'BIFUbC-LPG-propane-or-butane'!K13)</f>
        <v>26766949536167.578</v>
      </c>
      <c r="M53" s="413">
        <f>SUM('BIFUbC-electricity'!L13,'BIFUbC-coal'!L13,'BIFUbC-natural-gas'!L13,'BIFUbC-biomass'!L13,'BIFUbC-petroleum-diesel'!L13,'BIFUbC-heavy-or-residual-oil'!L13,'BIFUbC-LPG-propane-or-butane'!L13)</f>
        <v>26838258078647.289</v>
      </c>
      <c r="N53" s="413">
        <f>SUM('BIFUbC-electricity'!M13,'BIFUbC-coal'!M13,'BIFUbC-natural-gas'!M13,'BIFUbC-biomass'!M13,'BIFUbC-petroleum-diesel'!M13,'BIFUbC-heavy-or-residual-oil'!M13,'BIFUbC-LPG-propane-or-butane'!M13)</f>
        <v>26937723000640.219</v>
      </c>
      <c r="O53" s="413">
        <f>SUM('BIFUbC-electricity'!N13,'BIFUbC-coal'!N13,'BIFUbC-natural-gas'!N13,'BIFUbC-biomass'!N13,'BIFUbC-petroleum-diesel'!N13,'BIFUbC-heavy-or-residual-oil'!N13,'BIFUbC-LPG-propane-or-butane'!N13)</f>
        <v>26967371379091.672</v>
      </c>
      <c r="P53" s="413">
        <f>SUM('BIFUbC-electricity'!O13,'BIFUbC-coal'!O13,'BIFUbC-natural-gas'!O13,'BIFUbC-biomass'!O13,'BIFUbC-petroleum-diesel'!O13,'BIFUbC-heavy-or-residual-oil'!O13,'BIFUbC-LPG-propane-or-butane'!O13)</f>
        <v>27034094811270.344</v>
      </c>
      <c r="Q53" s="413">
        <f>SUM('BIFUbC-electricity'!P13,'BIFUbC-coal'!P13,'BIFUbC-natural-gas'!P13,'BIFUbC-biomass'!P13,'BIFUbC-petroleum-diesel'!P13,'BIFUbC-heavy-or-residual-oil'!P13,'BIFUbC-LPG-propane-or-butane'!P13)</f>
        <v>27180026875203.633</v>
      </c>
      <c r="R53" s="413">
        <f>SUM('BIFUbC-electricity'!Q13,'BIFUbC-coal'!Q13,'BIFUbC-natural-gas'!Q13,'BIFUbC-biomass'!Q13,'BIFUbC-petroleum-diesel'!Q13,'BIFUbC-heavy-or-residual-oil'!Q13,'BIFUbC-LPG-propane-or-butane'!Q13)</f>
        <v>27383512822017.227</v>
      </c>
      <c r="S53" s="413">
        <f>SUM('BIFUbC-electricity'!R13,'BIFUbC-coal'!R13,'BIFUbC-natural-gas'!R13,'BIFUbC-biomass'!R13,'BIFUbC-petroleum-diesel'!R13,'BIFUbC-heavy-or-residual-oil'!R13,'BIFUbC-LPG-propane-or-butane'!R13)</f>
        <v>27528922769718.035</v>
      </c>
      <c r="T53" s="413">
        <f>SUM('BIFUbC-electricity'!S13,'BIFUbC-coal'!S13,'BIFUbC-natural-gas'!S13,'BIFUbC-biomass'!S13,'BIFUbC-petroleum-diesel'!S13,'BIFUbC-heavy-or-residual-oil'!S13,'BIFUbC-LPG-propane-or-butane'!S13)</f>
        <v>27690262548793.293</v>
      </c>
      <c r="U53" s="413">
        <f>SUM('BIFUbC-electricity'!T13,'BIFUbC-coal'!T13,'BIFUbC-natural-gas'!T13,'BIFUbC-biomass'!T13,'BIFUbC-petroleum-diesel'!T13,'BIFUbC-heavy-or-residual-oil'!T13,'BIFUbC-LPG-propane-or-butane'!T13)</f>
        <v>27913766230778.289</v>
      </c>
      <c r="V53" s="413">
        <f>SUM('BIFUbC-electricity'!U13,'BIFUbC-coal'!U13,'BIFUbC-natural-gas'!U13,'BIFUbC-biomass'!U13,'BIFUbC-petroleum-diesel'!U13,'BIFUbC-heavy-or-residual-oil'!U13,'BIFUbC-LPG-propane-or-butane'!U13)</f>
        <v>28092913730185.367</v>
      </c>
      <c r="W53" s="413">
        <f>SUM('BIFUbC-electricity'!V13,'BIFUbC-coal'!V13,'BIFUbC-natural-gas'!V13,'BIFUbC-biomass'!V13,'BIFUbC-petroleum-diesel'!V13,'BIFUbC-heavy-or-residual-oil'!V13,'BIFUbC-LPG-propane-or-butane'!V13)</f>
        <v>28220210479003.301</v>
      </c>
      <c r="X53" s="413">
        <f>SUM('BIFUbC-electricity'!W13,'BIFUbC-coal'!W13,'BIFUbC-natural-gas'!W13,'BIFUbC-biomass'!W13,'BIFUbC-petroleum-diesel'!W13,'BIFUbC-heavy-or-residual-oil'!W13,'BIFUbC-LPG-propane-or-butane'!W13)</f>
        <v>28431744229602.266</v>
      </c>
      <c r="Y53" s="413">
        <f>SUM('BIFUbC-electricity'!X13,'BIFUbC-coal'!X13,'BIFUbC-natural-gas'!X13,'BIFUbC-biomass'!X13,'BIFUbC-petroleum-diesel'!X13,'BIFUbC-heavy-or-residual-oil'!X13,'BIFUbC-LPG-propane-or-butane'!X13)</f>
        <v>28783554739029.656</v>
      </c>
      <c r="Z53" s="413">
        <f>SUM('BIFUbC-electricity'!Y13,'BIFUbC-coal'!Y13,'BIFUbC-natural-gas'!Y13,'BIFUbC-biomass'!Y13,'BIFUbC-petroleum-diesel'!Y13,'BIFUbC-heavy-or-residual-oil'!Y13,'BIFUbC-LPG-propane-or-butane'!Y13)</f>
        <v>29146465306719.211</v>
      </c>
      <c r="AA53" s="413">
        <f>SUM('BIFUbC-electricity'!Z13,'BIFUbC-coal'!Z13,'BIFUbC-natural-gas'!Z13,'BIFUbC-biomass'!Z13,'BIFUbC-petroleum-diesel'!Z13,'BIFUbC-heavy-or-residual-oil'!Z13,'BIFUbC-LPG-propane-or-butane'!Z13)</f>
        <v>29413554409631.285</v>
      </c>
      <c r="AB53" s="413">
        <f>SUM('BIFUbC-electricity'!AA13,'BIFUbC-coal'!AA13,'BIFUbC-natural-gas'!AA13,'BIFUbC-biomass'!AA13,'BIFUbC-petroleum-diesel'!AA13,'BIFUbC-heavy-or-residual-oil'!AA13,'BIFUbC-LPG-propane-or-butane'!AA13)</f>
        <v>29665457905114.813</v>
      </c>
      <c r="AC53" s="413">
        <f>SUM('BIFUbC-electricity'!AB13,'BIFUbC-coal'!AB13,'BIFUbC-natural-gas'!AB13,'BIFUbC-biomass'!AB13,'BIFUbC-petroleum-diesel'!AB13,'BIFUbC-heavy-or-residual-oil'!AB13,'BIFUbC-LPG-propane-or-butane'!AB13)</f>
        <v>30017383424507.512</v>
      </c>
      <c r="AD53" s="413">
        <f>SUM('BIFUbC-electricity'!AC13,'BIFUbC-coal'!AC13,'BIFUbC-natural-gas'!AC13,'BIFUbC-biomass'!AC13,'BIFUbC-petroleum-diesel'!AC13,'BIFUbC-heavy-or-residual-oil'!AC13,'BIFUbC-LPG-propane-or-butane'!AC13)</f>
        <v>30327126126670.125</v>
      </c>
      <c r="AE53" s="413">
        <f>SUM('BIFUbC-electricity'!AD13,'BIFUbC-coal'!AD13,'BIFUbC-natural-gas'!AD13,'BIFUbC-biomass'!AD13,'BIFUbC-petroleum-diesel'!AD13,'BIFUbC-heavy-or-residual-oil'!AD13,'BIFUbC-LPG-propane-or-butane'!AD13)</f>
        <v>30636868828832.832</v>
      </c>
      <c r="AF53" s="413">
        <f>SUM('BIFUbC-electricity'!AE13,'BIFUbC-coal'!AE13,'BIFUbC-natural-gas'!AE13,'BIFUbC-biomass'!AE13,'BIFUbC-petroleum-diesel'!AE13,'BIFUbC-heavy-or-residual-oil'!AE13,'BIFUbC-LPG-propane-or-butane'!AE13)</f>
        <v>30946611530995.539</v>
      </c>
      <c r="AG53" s="413">
        <f>SUM('BIFUbC-electricity'!AF13,'BIFUbC-coal'!AF13,'BIFUbC-natural-gas'!AF13,'BIFUbC-biomass'!AF13,'BIFUbC-petroleum-diesel'!AF13,'BIFUbC-heavy-or-residual-oil'!AF13,'BIFUbC-LPG-propane-or-butane'!AF13)</f>
        <v>31256354233158.152</v>
      </c>
    </row>
    <row r="54" spans="2:33" x14ac:dyDescent="0.2">
      <c r="B54" s="7" t="s">
        <v>64</v>
      </c>
      <c r="C54" s="413">
        <f>SUM('BIFUbC-electricity'!B14,'BIFUbC-coal'!B14,'BIFUbC-natural-gas'!B14,'BIFUbC-biomass'!B14,'BIFUbC-petroleum-diesel'!B14,'BIFUbC-heavy-or-residual-oil'!B14,'BIFUbC-LPG-propane-or-butane'!B14)</f>
        <v>47256454090405.844</v>
      </c>
      <c r="D54" s="413">
        <f>SUM('BIFUbC-electricity'!C14,'BIFUbC-coal'!C14,'BIFUbC-natural-gas'!C14,'BIFUbC-biomass'!C14,'BIFUbC-petroleum-diesel'!C14,'BIFUbC-heavy-or-residual-oil'!C14,'BIFUbC-LPG-propane-or-butane'!C14)</f>
        <v>46346207240318.633</v>
      </c>
      <c r="E54" s="413">
        <f>SUM('BIFUbC-electricity'!D14,'BIFUbC-coal'!D14,'BIFUbC-natural-gas'!D14,'BIFUbC-biomass'!D14,'BIFUbC-petroleum-diesel'!D14,'BIFUbC-heavy-or-residual-oil'!D14,'BIFUbC-LPG-propane-or-butane'!D14)</f>
        <v>46199819193328.664</v>
      </c>
      <c r="F54" s="413">
        <f>SUM('BIFUbC-electricity'!E14,'BIFUbC-coal'!E14,'BIFUbC-natural-gas'!E14,'BIFUbC-biomass'!E14,'BIFUbC-petroleum-diesel'!E14,'BIFUbC-heavy-or-residual-oil'!E14,'BIFUbC-LPG-propane-or-butane'!E14)</f>
        <v>45645738309519.641</v>
      </c>
      <c r="G54" s="413">
        <f>SUM('BIFUbC-electricity'!F14,'BIFUbC-coal'!F14,'BIFUbC-natural-gas'!F14,'BIFUbC-biomass'!F14,'BIFUbC-petroleum-diesel'!F14,'BIFUbC-heavy-or-residual-oil'!F14,'BIFUbC-LPG-propane-or-butane'!F14)</f>
        <v>45084879935288.992</v>
      </c>
      <c r="H54" s="413">
        <f>SUM('BIFUbC-electricity'!G14,'BIFUbC-coal'!G14,'BIFUbC-natural-gas'!G14,'BIFUbC-biomass'!G14,'BIFUbC-petroleum-diesel'!G14,'BIFUbC-heavy-or-residual-oil'!G14,'BIFUbC-LPG-propane-or-butane'!G14)</f>
        <v>44487095098651.961</v>
      </c>
      <c r="I54" s="413">
        <f>SUM('BIFUbC-electricity'!H14,'BIFUbC-coal'!H14,'BIFUbC-natural-gas'!H14,'BIFUbC-biomass'!H14,'BIFUbC-petroleum-diesel'!H14,'BIFUbC-heavy-or-residual-oil'!H14,'BIFUbC-LPG-propane-or-butane'!H14)</f>
        <v>43778826483890.023</v>
      </c>
      <c r="J54" s="413">
        <f>SUM('BIFUbC-electricity'!I14,'BIFUbC-coal'!I14,'BIFUbC-natural-gas'!I14,'BIFUbC-biomass'!I14,'BIFUbC-petroleum-diesel'!I14,'BIFUbC-heavy-or-residual-oil'!I14,'BIFUbC-LPG-propane-or-butane'!I14)</f>
        <v>43004768266049.641</v>
      </c>
      <c r="K54" s="413">
        <f>SUM('BIFUbC-electricity'!J14,'BIFUbC-coal'!J14,'BIFUbC-natural-gas'!J14,'BIFUbC-biomass'!J14,'BIFUbC-petroleum-diesel'!J14,'BIFUbC-heavy-or-residual-oil'!J14,'BIFUbC-LPG-propane-or-butane'!J14)</f>
        <v>42179423447575.758</v>
      </c>
      <c r="L54" s="413">
        <f>SUM('BIFUbC-electricity'!K14,'BIFUbC-coal'!K14,'BIFUbC-natural-gas'!K14,'BIFUbC-biomass'!K14,'BIFUbC-petroleum-diesel'!K14,'BIFUbC-heavy-or-residual-oil'!K14,'BIFUbC-LPG-propane-or-butane'!K14)</f>
        <v>41352565952319.227</v>
      </c>
      <c r="M54" s="413">
        <f>SUM('BIFUbC-electricity'!L14,'BIFUbC-coal'!L14,'BIFUbC-natural-gas'!L14,'BIFUbC-biomass'!L14,'BIFUbC-petroleum-diesel'!L14,'BIFUbC-heavy-or-residual-oil'!L14,'BIFUbC-LPG-propane-or-butane'!L14)</f>
        <v>40550613920287.367</v>
      </c>
      <c r="N54" s="413">
        <f>SUM('BIFUbC-electricity'!M14,'BIFUbC-coal'!M14,'BIFUbC-natural-gas'!M14,'BIFUbC-biomass'!M14,'BIFUbC-petroleum-diesel'!M14,'BIFUbC-heavy-or-residual-oil'!M14,'BIFUbC-LPG-propane-or-butane'!M14)</f>
        <v>39763975128704.297</v>
      </c>
      <c r="O54" s="413">
        <f>SUM('BIFUbC-electricity'!N14,'BIFUbC-coal'!N14,'BIFUbC-natural-gas'!N14,'BIFUbC-biomass'!N14,'BIFUbC-petroleum-diesel'!N14,'BIFUbC-heavy-or-residual-oil'!N14,'BIFUbC-LPG-propane-or-butane'!N14)</f>
        <v>38939365634316.508</v>
      </c>
      <c r="P54" s="413">
        <f>SUM('BIFUbC-electricity'!O14,'BIFUbC-coal'!O14,'BIFUbC-natural-gas'!O14,'BIFUbC-biomass'!O14,'BIFUbC-petroleum-diesel'!O14,'BIFUbC-heavy-or-residual-oil'!O14,'BIFUbC-LPG-propane-or-butane'!O14)</f>
        <v>38134919925976.195</v>
      </c>
      <c r="Q54" s="413">
        <f>SUM('BIFUbC-electricity'!P14,'BIFUbC-coal'!P14,'BIFUbC-natural-gas'!P14,'BIFUbC-biomass'!P14,'BIFUbC-petroleum-diesel'!P14,'BIFUbC-heavy-or-residual-oil'!P14,'BIFUbC-LPG-propane-or-butane'!P14)</f>
        <v>37373552938858.133</v>
      </c>
      <c r="R54" s="413">
        <f>SUM('BIFUbC-electricity'!Q14,'BIFUbC-coal'!Q14,'BIFUbC-natural-gas'!Q14,'BIFUbC-biomass'!Q14,'BIFUbC-petroleum-diesel'!Q14,'BIFUbC-heavy-or-residual-oil'!Q14,'BIFUbC-LPG-propane-or-butane'!Q14)</f>
        <v>36643487435188.719</v>
      </c>
      <c r="S54" s="413">
        <f>SUM('BIFUbC-electricity'!R14,'BIFUbC-coal'!R14,'BIFUbC-natural-gas'!R14,'BIFUbC-biomass'!R14,'BIFUbC-petroleum-diesel'!R14,'BIFUbC-heavy-or-residual-oil'!R14,'BIFUbC-LPG-propane-or-butane'!R14)</f>
        <v>36722570667169.664</v>
      </c>
      <c r="T54" s="413">
        <f>SUM('BIFUbC-electricity'!S14,'BIFUbC-coal'!S14,'BIFUbC-natural-gas'!S14,'BIFUbC-biomass'!S14,'BIFUbC-petroleum-diesel'!S14,'BIFUbC-heavy-or-residual-oil'!S14,'BIFUbC-LPG-propane-or-butane'!S14)</f>
        <v>36810317560543.258</v>
      </c>
      <c r="U54" s="413">
        <f>SUM('BIFUbC-electricity'!T14,'BIFUbC-coal'!T14,'BIFUbC-natural-gas'!T14,'BIFUbC-biomass'!T14,'BIFUbC-petroleum-diesel'!T14,'BIFUbC-heavy-or-residual-oil'!T14,'BIFUbC-LPG-propane-or-butane'!T14)</f>
        <v>36931873161177.836</v>
      </c>
      <c r="V54" s="413">
        <f>SUM('BIFUbC-electricity'!U14,'BIFUbC-coal'!U14,'BIFUbC-natural-gas'!U14,'BIFUbC-biomass'!U14,'BIFUbC-petroleum-diesel'!U14,'BIFUbC-heavy-or-residual-oil'!U14,'BIFUbC-LPG-propane-or-butane'!U14)</f>
        <v>37029305032094.719</v>
      </c>
      <c r="W54" s="413">
        <f>SUM('BIFUbC-electricity'!V14,'BIFUbC-coal'!V14,'BIFUbC-natural-gas'!V14,'BIFUbC-biomass'!V14,'BIFUbC-petroleum-diesel'!V14,'BIFUbC-heavy-or-residual-oil'!V14,'BIFUbC-LPG-propane-or-butane'!V14)</f>
        <v>37098537147753.695</v>
      </c>
      <c r="X54" s="413">
        <f>SUM('BIFUbC-electricity'!W14,'BIFUbC-coal'!W14,'BIFUbC-natural-gas'!W14,'BIFUbC-biomass'!W14,'BIFUbC-petroleum-diesel'!W14,'BIFUbC-heavy-or-residual-oil'!W14,'BIFUbC-LPG-propane-or-butane'!W14)</f>
        <v>37213582733939.016</v>
      </c>
      <c r="Y54" s="413">
        <f>SUM('BIFUbC-electricity'!X14,'BIFUbC-coal'!X14,'BIFUbC-natural-gas'!X14,'BIFUbC-biomass'!X14,'BIFUbC-petroleum-diesel'!X14,'BIFUbC-heavy-or-residual-oil'!X14,'BIFUbC-LPG-propane-or-butane'!X14)</f>
        <v>37404919795607.086</v>
      </c>
      <c r="Z54" s="413">
        <f>SUM('BIFUbC-electricity'!Y14,'BIFUbC-coal'!Y14,'BIFUbC-natural-gas'!Y14,'BIFUbC-biomass'!Y14,'BIFUbC-petroleum-diesel'!Y14,'BIFUbC-heavy-or-residual-oil'!Y14,'BIFUbC-LPG-propane-or-butane'!Y14)</f>
        <v>37602293779070.594</v>
      </c>
      <c r="AA54" s="413">
        <f>SUM('BIFUbC-electricity'!Z14,'BIFUbC-coal'!Z14,'BIFUbC-natural-gas'!Z14,'BIFUbC-biomass'!Z14,'BIFUbC-petroleum-diesel'!Z14,'BIFUbC-heavy-or-residual-oil'!Z14,'BIFUbC-LPG-propane-or-butane'!Z14)</f>
        <v>37747553919928.617</v>
      </c>
      <c r="AB54" s="413">
        <f>SUM('BIFUbC-electricity'!AA14,'BIFUbC-coal'!AA14,'BIFUbC-natural-gas'!AA14,'BIFUbC-biomass'!AA14,'BIFUbC-petroleum-diesel'!AA14,'BIFUbC-heavy-or-residual-oil'!AA14,'BIFUbC-LPG-propane-or-butane'!AA14)</f>
        <v>37884555155986.578</v>
      </c>
      <c r="AC54" s="413">
        <f>SUM('BIFUbC-electricity'!AB14,'BIFUbC-coal'!AB14,'BIFUbC-natural-gas'!AB14,'BIFUbC-biomass'!AB14,'BIFUbC-petroleum-diesel'!AB14,'BIFUbC-heavy-or-residual-oil'!AB14,'BIFUbC-LPG-propane-or-butane'!AB14)</f>
        <v>38075954767431.398</v>
      </c>
      <c r="AD54" s="413">
        <f>SUM('BIFUbC-electricity'!AC14,'BIFUbC-coal'!AC14,'BIFUbC-natural-gas'!AC14,'BIFUbC-biomass'!AC14,'BIFUbC-petroleum-diesel'!AC14,'BIFUbC-heavy-or-residual-oil'!AC14,'BIFUbC-LPG-propane-or-butane'!AC14)</f>
        <v>38244412664273.031</v>
      </c>
      <c r="AE54" s="413">
        <f>SUM('BIFUbC-electricity'!AD14,'BIFUbC-coal'!AD14,'BIFUbC-natural-gas'!AD14,'BIFUbC-biomass'!AD14,'BIFUbC-petroleum-diesel'!AD14,'BIFUbC-heavy-or-residual-oil'!AD14,'BIFUbC-LPG-propane-or-butane'!AD14)</f>
        <v>38412870561114.711</v>
      </c>
      <c r="AF54" s="413">
        <f>SUM('BIFUbC-electricity'!AE14,'BIFUbC-coal'!AE14,'BIFUbC-natural-gas'!AE14,'BIFUbC-biomass'!AE14,'BIFUbC-petroleum-diesel'!AE14,'BIFUbC-heavy-or-residual-oil'!AE14,'BIFUbC-LPG-propane-or-butane'!AE14)</f>
        <v>38581328457956.398</v>
      </c>
      <c r="AG54" s="413">
        <f>SUM('BIFUbC-electricity'!AF14,'BIFUbC-coal'!AF14,'BIFUbC-natural-gas'!AF14,'BIFUbC-biomass'!AF14,'BIFUbC-petroleum-diesel'!AF14,'BIFUbC-heavy-or-residual-oil'!AF14,'BIFUbC-LPG-propane-or-butane'!AF14)</f>
        <v>38749786354798.031</v>
      </c>
    </row>
    <row r="55" spans="2:33" x14ac:dyDescent="0.2">
      <c r="B55" s="7" t="s">
        <v>65</v>
      </c>
      <c r="C55" s="413">
        <f>SUM('BIFUbC-electricity'!B15,'BIFUbC-coal'!B15,'BIFUbC-natural-gas'!B15,'BIFUbC-biomass'!B15,'BIFUbC-petroleum-diesel'!B15,'BIFUbC-heavy-or-residual-oil'!B15,'BIFUbC-LPG-propane-or-butane'!B15)</f>
        <v>2324896297589.2104</v>
      </c>
      <c r="D55" s="413">
        <f>SUM('BIFUbC-electricity'!C15,'BIFUbC-coal'!C15,'BIFUbC-natural-gas'!C15,'BIFUbC-biomass'!C15,'BIFUbC-petroleum-diesel'!C15,'BIFUbC-heavy-or-residual-oil'!C15,'BIFUbC-LPG-propane-or-butane'!C15)</f>
        <v>2069293536190.0334</v>
      </c>
      <c r="E55" s="413">
        <f>SUM('BIFUbC-electricity'!D15,'BIFUbC-coal'!D15,'BIFUbC-natural-gas'!D15,'BIFUbC-biomass'!D15,'BIFUbC-petroleum-diesel'!D15,'BIFUbC-heavy-or-residual-oil'!D15,'BIFUbC-LPG-propane-or-butane'!D15)</f>
        <v>2250918931591.6724</v>
      </c>
      <c r="F55" s="413">
        <f>SUM('BIFUbC-electricity'!E15,'BIFUbC-coal'!E15,'BIFUbC-natural-gas'!E15,'BIFUbC-biomass'!E15,'BIFUbC-petroleum-diesel'!E15,'BIFUbC-heavy-or-residual-oil'!E15,'BIFUbC-LPG-propane-or-butane'!E15)</f>
        <v>2260383616192.1143</v>
      </c>
      <c r="G55" s="413">
        <f>SUM('BIFUbC-electricity'!F15,'BIFUbC-coal'!F15,'BIFUbC-natural-gas'!F15,'BIFUbC-biomass'!F15,'BIFUbC-petroleum-diesel'!F15,'BIFUbC-heavy-or-residual-oil'!F15,'BIFUbC-LPG-propane-or-butane'!F15)</f>
        <v>2346997233655.7783</v>
      </c>
      <c r="H55" s="413">
        <f>SUM('BIFUbC-electricity'!G15,'BIFUbC-coal'!G15,'BIFUbC-natural-gas'!G15,'BIFUbC-biomass'!G15,'BIFUbC-petroleum-diesel'!G15,'BIFUbC-heavy-or-residual-oil'!G15,'BIFUbC-LPG-propane-or-butane'!G15)</f>
        <v>2457941367181.1445</v>
      </c>
      <c r="I55" s="413">
        <f>SUM('BIFUbC-electricity'!H15,'BIFUbC-coal'!H15,'BIFUbC-natural-gas'!H15,'BIFUbC-biomass'!H15,'BIFUbC-petroleum-diesel'!H15,'BIFUbC-heavy-or-residual-oil'!H15,'BIFUbC-LPG-propane-or-butane'!H15)</f>
        <v>2464126749365.3481</v>
      </c>
      <c r="J55" s="413">
        <f>SUM('BIFUbC-electricity'!I15,'BIFUbC-coal'!I15,'BIFUbC-natural-gas'!I15,'BIFUbC-biomass'!I15,'BIFUbC-petroleum-diesel'!I15,'BIFUbC-heavy-or-residual-oil'!I15,'BIFUbC-LPG-propane-or-butane'!I15)</f>
        <v>2480105258203.3638</v>
      </c>
      <c r="K55" s="413">
        <f>SUM('BIFUbC-electricity'!J15,'BIFUbC-coal'!J15,'BIFUbC-natural-gas'!J15,'BIFUbC-biomass'!J15,'BIFUbC-petroleum-diesel'!J15,'BIFUbC-heavy-or-residual-oil'!J15,'BIFUbC-LPG-propane-or-butane'!J15)</f>
        <v>2482593164619.3018</v>
      </c>
      <c r="L55" s="413">
        <f>SUM('BIFUbC-electricity'!K15,'BIFUbC-coal'!K15,'BIFUbC-natural-gas'!K15,'BIFUbC-biomass'!K15,'BIFUbC-petroleum-diesel'!K15,'BIFUbC-heavy-or-residual-oil'!K15,'BIFUbC-LPG-propane-or-butane'!K15)</f>
        <v>2501135395133.7803</v>
      </c>
      <c r="M55" s="413">
        <f>SUM('BIFUbC-electricity'!L15,'BIFUbC-coal'!L15,'BIFUbC-natural-gas'!L15,'BIFUbC-biomass'!L15,'BIFUbC-petroleum-diesel'!L15,'BIFUbC-heavy-or-residual-oil'!L15,'BIFUbC-LPG-propane-or-butane'!L15)</f>
        <v>2527967634931.7798</v>
      </c>
      <c r="N55" s="413">
        <f>SUM('BIFUbC-electricity'!M15,'BIFUbC-coal'!M15,'BIFUbC-natural-gas'!M15,'BIFUbC-biomass'!M15,'BIFUbC-petroleum-diesel'!M15,'BIFUbC-heavy-or-residual-oil'!M15,'BIFUbC-LPG-propane-or-butane'!M15)</f>
        <v>2541923699888.9785</v>
      </c>
      <c r="O55" s="413">
        <f>SUM('BIFUbC-electricity'!N15,'BIFUbC-coal'!N15,'BIFUbC-natural-gas'!N15,'BIFUbC-biomass'!N15,'BIFUbC-petroleum-diesel'!N15,'BIFUbC-heavy-or-residual-oil'!N15,'BIFUbC-LPG-propane-or-butane'!N15)</f>
        <v>2531604123746.085</v>
      </c>
      <c r="P55" s="413">
        <f>SUM('BIFUbC-electricity'!O15,'BIFUbC-coal'!O15,'BIFUbC-natural-gas'!O15,'BIFUbC-biomass'!O15,'BIFUbC-petroleum-diesel'!O15,'BIFUbC-heavy-or-residual-oil'!O15,'BIFUbC-LPG-propane-or-butane'!O15)</f>
        <v>2523631362781.8032</v>
      </c>
      <c r="Q55" s="413">
        <f>SUM('BIFUbC-electricity'!P15,'BIFUbC-coal'!P15,'BIFUbC-natural-gas'!P15,'BIFUbC-biomass'!P15,'BIFUbC-petroleum-diesel'!P15,'BIFUbC-heavy-or-residual-oil'!P15,'BIFUbC-LPG-propane-or-butane'!P15)</f>
        <v>2525538756036.9292</v>
      </c>
      <c r="R55" s="413">
        <f>SUM('BIFUbC-electricity'!Q15,'BIFUbC-coal'!Q15,'BIFUbC-natural-gas'!Q15,'BIFUbC-biomass'!Q15,'BIFUbC-petroleum-diesel'!Q15,'BIFUbC-heavy-or-residual-oil'!Q15,'BIFUbC-LPG-propane-or-butane'!Q15)</f>
        <v>2536222861810.3486</v>
      </c>
      <c r="S55" s="413">
        <f>SUM('BIFUbC-electricity'!R15,'BIFUbC-coal'!R15,'BIFUbC-natural-gas'!R15,'BIFUbC-biomass'!R15,'BIFUbC-petroleum-diesel'!R15,'BIFUbC-heavy-or-residual-oil'!R15,'BIFUbC-LPG-propane-or-butane'!R15)</f>
        <v>2534013298582.625</v>
      </c>
      <c r="T55" s="413">
        <f>SUM('BIFUbC-electricity'!S15,'BIFUbC-coal'!S15,'BIFUbC-natural-gas'!S15,'BIFUbC-biomass'!S15,'BIFUbC-petroleum-diesel'!S15,'BIFUbC-heavy-or-residual-oil'!S15,'BIFUbC-LPG-propane-or-butane'!S15)</f>
        <v>2543672920212.7563</v>
      </c>
      <c r="U55" s="413">
        <f>SUM('BIFUbC-electricity'!T15,'BIFUbC-coal'!T15,'BIFUbC-natural-gas'!T15,'BIFUbC-biomass'!T15,'BIFUbC-petroleum-diesel'!T15,'BIFUbC-heavy-or-residual-oil'!T15,'BIFUbC-LPG-propane-or-butane'!T15)</f>
        <v>2570928803506.1401</v>
      </c>
      <c r="V55" s="413">
        <f>SUM('BIFUbC-electricity'!U15,'BIFUbC-coal'!U15,'BIFUbC-natural-gas'!U15,'BIFUbC-biomass'!U15,'BIFUbC-petroleum-diesel'!U15,'BIFUbC-heavy-or-residual-oil'!U15,'BIFUbC-LPG-propane-or-butane'!U15)</f>
        <v>2584501698191.145</v>
      </c>
      <c r="W55" s="413">
        <f>SUM('BIFUbC-electricity'!V15,'BIFUbC-coal'!V15,'BIFUbC-natural-gas'!V15,'BIFUbC-biomass'!V15,'BIFUbC-petroleum-diesel'!V15,'BIFUbC-heavy-or-residual-oil'!V15,'BIFUbC-LPG-propane-or-butane'!V15)</f>
        <v>2566686337296.4692</v>
      </c>
      <c r="X55" s="413">
        <f>SUM('BIFUbC-electricity'!W15,'BIFUbC-coal'!W15,'BIFUbC-natural-gas'!W15,'BIFUbC-biomass'!W15,'BIFUbC-petroleum-diesel'!W15,'BIFUbC-heavy-or-residual-oil'!W15,'BIFUbC-LPG-propane-or-butane'!W15)</f>
        <v>2584360600284.499</v>
      </c>
      <c r="Y55" s="413">
        <f>SUM('BIFUbC-electricity'!X15,'BIFUbC-coal'!X15,'BIFUbC-natural-gas'!X15,'BIFUbC-biomass'!X15,'BIFUbC-petroleum-diesel'!X15,'BIFUbC-heavy-or-residual-oil'!X15,'BIFUbC-LPG-propane-or-butane'!X15)</f>
        <v>2640853050585.1963</v>
      </c>
      <c r="Z55" s="413">
        <f>SUM('BIFUbC-electricity'!Y15,'BIFUbC-coal'!Y15,'BIFUbC-natural-gas'!Y15,'BIFUbC-biomass'!Y15,'BIFUbC-petroleum-diesel'!Y15,'BIFUbC-heavy-or-residual-oil'!Y15,'BIFUbC-LPG-propane-or-butane'!Y15)</f>
        <v>2693028669489.9287</v>
      </c>
      <c r="AA55" s="413">
        <f>SUM('BIFUbC-electricity'!Z15,'BIFUbC-coal'!Z15,'BIFUbC-natural-gas'!Z15,'BIFUbC-biomass'!Z15,'BIFUbC-petroleum-diesel'!Z15,'BIFUbC-heavy-or-residual-oil'!Z15,'BIFUbC-LPG-propane-or-butane'!Z15)</f>
        <v>2699121320185.5874</v>
      </c>
      <c r="AB55" s="413">
        <f>SUM('BIFUbC-electricity'!AA15,'BIFUbC-coal'!AA15,'BIFUbC-natural-gas'!AA15,'BIFUbC-biomass'!AA15,'BIFUbC-petroleum-diesel'!AA15,'BIFUbC-heavy-or-residual-oil'!AA15,'BIFUbC-LPG-propane-or-butane'!AA15)</f>
        <v>2720129018340.3931</v>
      </c>
      <c r="AC55" s="413">
        <f>SUM('BIFUbC-electricity'!AB15,'BIFUbC-coal'!AB15,'BIFUbC-natural-gas'!AB15,'BIFUbC-biomass'!AB15,'BIFUbC-petroleum-diesel'!AB15,'BIFUbC-heavy-or-residual-oil'!AB15,'BIFUbC-LPG-propane-or-butane'!AB15)</f>
        <v>2752468693128.7485</v>
      </c>
      <c r="AD55" s="413">
        <f>SUM('BIFUbC-electricity'!AC15,'BIFUbC-coal'!AC15,'BIFUbC-natural-gas'!AC15,'BIFUbC-biomass'!AC15,'BIFUbC-petroleum-diesel'!AC15,'BIFUbC-heavy-or-residual-oil'!AC15,'BIFUbC-LPG-propane-or-butane'!AC15)</f>
        <v>2777357480247.9639</v>
      </c>
      <c r="AE55" s="413">
        <f>SUM('BIFUbC-electricity'!AD15,'BIFUbC-coal'!AD15,'BIFUbC-natural-gas'!AD15,'BIFUbC-biomass'!AD15,'BIFUbC-petroleum-diesel'!AD15,'BIFUbC-heavy-or-residual-oil'!AD15,'BIFUbC-LPG-propane-or-butane'!AD15)</f>
        <v>2819749355715.6587</v>
      </c>
      <c r="AF55" s="413">
        <f>SUM('BIFUbC-electricity'!AE15,'BIFUbC-coal'!AE15,'BIFUbC-natural-gas'!AE15,'BIFUbC-biomass'!AE15,'BIFUbC-petroleum-diesel'!AE15,'BIFUbC-heavy-or-residual-oil'!AE15,'BIFUbC-LPG-propane-or-butane'!AE15)</f>
        <v>2857074592325.8555</v>
      </c>
      <c r="AG55" s="413">
        <f>SUM('BIFUbC-electricity'!AF15,'BIFUbC-coal'!AF15,'BIFUbC-natural-gas'!AF15,'BIFUbC-biomass'!AF15,'BIFUbC-petroleum-diesel'!AF15,'BIFUbC-heavy-or-residual-oil'!AF15,'BIFUbC-LPG-propane-or-butane'!AF15)</f>
        <v>2919493072307.9834</v>
      </c>
    </row>
    <row r="56" spans="2:33" x14ac:dyDescent="0.2">
      <c r="B56" s="7" t="s">
        <v>66</v>
      </c>
      <c r="C56" s="413">
        <f>SUM('BIFUbC-electricity'!B16,'BIFUbC-coal'!B16,'BIFUbC-natural-gas'!B16,'BIFUbC-biomass'!B16,'BIFUbC-petroleum-diesel'!B16,'BIFUbC-heavy-or-residual-oil'!B16,'BIFUbC-LPG-propane-or-butane'!B16)</f>
        <v>4291122699409.0659</v>
      </c>
      <c r="D56" s="413">
        <f>SUM('BIFUbC-electricity'!C16,'BIFUbC-coal'!C16,'BIFUbC-natural-gas'!C16,'BIFUbC-biomass'!C16,'BIFUbC-petroleum-diesel'!C16,'BIFUbC-heavy-or-residual-oil'!C16,'BIFUbC-LPG-propane-or-butane'!C16)</f>
        <v>4511060308328.3691</v>
      </c>
      <c r="E56" s="413">
        <f>SUM('BIFUbC-electricity'!D16,'BIFUbC-coal'!D16,'BIFUbC-natural-gas'!D16,'BIFUbC-biomass'!D16,'BIFUbC-petroleum-diesel'!D16,'BIFUbC-heavy-or-residual-oil'!D16,'BIFUbC-LPG-propane-or-butane'!D16)</f>
        <v>4685685944649.7979</v>
      </c>
      <c r="F56" s="413">
        <f>SUM('BIFUbC-electricity'!E16,'BIFUbC-coal'!E16,'BIFUbC-natural-gas'!E16,'BIFUbC-biomass'!E16,'BIFUbC-petroleum-diesel'!E16,'BIFUbC-heavy-or-residual-oil'!E16,'BIFUbC-LPG-propane-or-butane'!E16)</f>
        <v>4823295647757.6885</v>
      </c>
      <c r="G56" s="413">
        <f>SUM('BIFUbC-electricity'!F16,'BIFUbC-coal'!F16,'BIFUbC-natural-gas'!F16,'BIFUbC-biomass'!F16,'BIFUbC-petroleum-diesel'!F16,'BIFUbC-heavy-or-residual-oil'!F16,'BIFUbC-LPG-propane-or-butane'!F16)</f>
        <v>4880279063059.6045</v>
      </c>
      <c r="H56" s="413">
        <f>SUM('BIFUbC-electricity'!G16,'BIFUbC-coal'!G16,'BIFUbC-natural-gas'!G16,'BIFUbC-biomass'!G16,'BIFUbC-petroleum-diesel'!G16,'BIFUbC-heavy-or-residual-oil'!G16,'BIFUbC-LPG-propane-or-butane'!G16)</f>
        <v>4893985950047.627</v>
      </c>
      <c r="I56" s="413">
        <f>SUM('BIFUbC-electricity'!H16,'BIFUbC-coal'!H16,'BIFUbC-natural-gas'!H16,'BIFUbC-biomass'!H16,'BIFUbC-petroleum-diesel'!H16,'BIFUbC-heavy-or-residual-oil'!H16,'BIFUbC-LPG-propane-or-butane'!H16)</f>
        <v>4955765220996.5293</v>
      </c>
      <c r="J56" s="413">
        <f>SUM('BIFUbC-electricity'!I16,'BIFUbC-coal'!I16,'BIFUbC-natural-gas'!I16,'BIFUbC-biomass'!I16,'BIFUbC-petroleum-diesel'!I16,'BIFUbC-heavy-or-residual-oil'!I16,'BIFUbC-LPG-propane-or-butane'!I16)</f>
        <v>4973996422500.8975</v>
      </c>
      <c r="K56" s="413">
        <f>SUM('BIFUbC-electricity'!J16,'BIFUbC-coal'!J16,'BIFUbC-natural-gas'!J16,'BIFUbC-biomass'!J16,'BIFUbC-petroleum-diesel'!J16,'BIFUbC-heavy-or-residual-oil'!J16,'BIFUbC-LPG-propane-or-butane'!J16)</f>
        <v>4979404398872.4072</v>
      </c>
      <c r="L56" s="413">
        <f>SUM('BIFUbC-electricity'!K16,'BIFUbC-coal'!K16,'BIFUbC-natural-gas'!K16,'BIFUbC-biomass'!K16,'BIFUbC-petroleum-diesel'!K16,'BIFUbC-heavy-or-residual-oil'!K16,'BIFUbC-LPG-propane-or-butane'!K16)</f>
        <v>4967981935834.2988</v>
      </c>
      <c r="M56" s="413">
        <f>SUM('BIFUbC-electricity'!L16,'BIFUbC-coal'!L16,'BIFUbC-natural-gas'!L16,'BIFUbC-biomass'!L16,'BIFUbC-petroleum-diesel'!L16,'BIFUbC-heavy-or-residual-oil'!L16,'BIFUbC-LPG-propane-or-butane'!L16)</f>
        <v>4961047812172.4551</v>
      </c>
      <c r="N56" s="413">
        <f>SUM('BIFUbC-electricity'!M16,'BIFUbC-coal'!M16,'BIFUbC-natural-gas'!M16,'BIFUbC-biomass'!M16,'BIFUbC-petroleum-diesel'!M16,'BIFUbC-heavy-or-residual-oil'!M16,'BIFUbC-LPG-propane-or-butane'!M16)</f>
        <v>4974846690739.0576</v>
      </c>
      <c r="O56" s="413">
        <f>SUM('BIFUbC-electricity'!N16,'BIFUbC-coal'!N16,'BIFUbC-natural-gas'!N16,'BIFUbC-biomass'!N16,'BIFUbC-petroleum-diesel'!N16,'BIFUbC-heavy-or-residual-oil'!N16,'BIFUbC-LPG-propane-or-butane'!N16)</f>
        <v>4993439425428.75</v>
      </c>
      <c r="P56" s="413">
        <f>SUM('BIFUbC-electricity'!O16,'BIFUbC-coal'!O16,'BIFUbC-natural-gas'!O16,'BIFUbC-biomass'!O16,'BIFUbC-petroleum-diesel'!O16,'BIFUbC-heavy-or-residual-oil'!O16,'BIFUbC-LPG-propane-or-butane'!O16)</f>
        <v>5020030861748.3975</v>
      </c>
      <c r="Q56" s="413">
        <f>SUM('BIFUbC-electricity'!P16,'BIFUbC-coal'!P16,'BIFUbC-natural-gas'!P16,'BIFUbC-biomass'!P16,'BIFUbC-petroleum-diesel'!P16,'BIFUbC-heavy-or-residual-oil'!P16,'BIFUbC-LPG-propane-or-butane'!P16)</f>
        <v>5058844720886.8369</v>
      </c>
      <c r="R56" s="413">
        <f>SUM('BIFUbC-electricity'!Q16,'BIFUbC-coal'!Q16,'BIFUbC-natural-gas'!Q16,'BIFUbC-biomass'!Q16,'BIFUbC-petroleum-diesel'!Q16,'BIFUbC-heavy-or-residual-oil'!Q16,'BIFUbC-LPG-propane-or-butane'!Q16)</f>
        <v>5104941848623.0557</v>
      </c>
      <c r="S56" s="413">
        <f>SUM('BIFUbC-electricity'!R16,'BIFUbC-coal'!R16,'BIFUbC-natural-gas'!R16,'BIFUbC-biomass'!R16,'BIFUbC-petroleum-diesel'!R16,'BIFUbC-heavy-or-residual-oil'!R16,'BIFUbC-LPG-propane-or-butane'!R16)</f>
        <v>5147726971609.6436</v>
      </c>
      <c r="T56" s="413">
        <f>SUM('BIFUbC-electricity'!S16,'BIFUbC-coal'!S16,'BIFUbC-natural-gas'!S16,'BIFUbC-biomass'!S16,'BIFUbC-petroleum-diesel'!S16,'BIFUbC-heavy-or-residual-oil'!S16,'BIFUbC-LPG-propane-or-butane'!S16)</f>
        <v>5183088010194.7246</v>
      </c>
      <c r="U56" s="413">
        <f>SUM('BIFUbC-electricity'!T16,'BIFUbC-coal'!T16,'BIFUbC-natural-gas'!T16,'BIFUbC-biomass'!T16,'BIFUbC-petroleum-diesel'!T16,'BIFUbC-heavy-or-residual-oil'!T16,'BIFUbC-LPG-propane-or-butane'!T16)</f>
        <v>5218199159887.0654</v>
      </c>
      <c r="V56" s="413">
        <f>SUM('BIFUbC-electricity'!U16,'BIFUbC-coal'!U16,'BIFUbC-natural-gas'!U16,'BIFUbC-biomass'!U16,'BIFUbC-petroleum-diesel'!U16,'BIFUbC-heavy-or-residual-oil'!U16,'BIFUbC-LPG-propane-or-butane'!U16)</f>
        <v>5254616036760.1875</v>
      </c>
      <c r="W56" s="413">
        <f>SUM('BIFUbC-electricity'!V16,'BIFUbC-coal'!V16,'BIFUbC-natural-gas'!V16,'BIFUbC-biomass'!V16,'BIFUbC-petroleum-diesel'!V16,'BIFUbC-heavy-or-residual-oil'!V16,'BIFUbC-LPG-propane-or-butane'!V16)</f>
        <v>5307952604562.9277</v>
      </c>
      <c r="X56" s="413">
        <f>SUM('BIFUbC-electricity'!W16,'BIFUbC-coal'!W16,'BIFUbC-natural-gas'!W16,'BIFUbC-biomass'!W16,'BIFUbC-petroleum-diesel'!W16,'BIFUbC-heavy-or-residual-oil'!W16,'BIFUbC-LPG-propane-or-butane'!W16)</f>
        <v>5349305254617.3623</v>
      </c>
      <c r="Y56" s="413">
        <f>SUM('BIFUbC-electricity'!X16,'BIFUbC-coal'!X16,'BIFUbC-natural-gas'!X16,'BIFUbC-biomass'!X16,'BIFUbC-petroleum-diesel'!X16,'BIFUbC-heavy-or-residual-oil'!X16,'BIFUbC-LPG-propane-or-butane'!X16)</f>
        <v>5390982899105.7734</v>
      </c>
      <c r="Z56" s="413">
        <f>SUM('BIFUbC-electricity'!Y16,'BIFUbC-coal'!Y16,'BIFUbC-natural-gas'!Y16,'BIFUbC-biomass'!Y16,'BIFUbC-petroleum-diesel'!Y16,'BIFUbC-heavy-or-residual-oil'!Y16,'BIFUbC-LPG-propane-or-butane'!Y16)</f>
        <v>5440074763335.7529</v>
      </c>
      <c r="AA56" s="413">
        <f>SUM('BIFUbC-electricity'!Z16,'BIFUbC-coal'!Z16,'BIFUbC-natural-gas'!Z16,'BIFUbC-biomass'!Z16,'BIFUbC-petroleum-diesel'!Z16,'BIFUbC-heavy-or-residual-oil'!Z16,'BIFUbC-LPG-propane-or-butane'!Z16)</f>
        <v>5508511331771.9854</v>
      </c>
      <c r="AB56" s="413">
        <f>SUM('BIFUbC-electricity'!AA16,'BIFUbC-coal'!AA16,'BIFUbC-natural-gas'!AA16,'BIFUbC-biomass'!AA16,'BIFUbC-petroleum-diesel'!AA16,'BIFUbC-heavy-or-residual-oil'!AA16,'BIFUbC-LPG-propane-or-butane'!AA16)</f>
        <v>5557795422425.8066</v>
      </c>
      <c r="AC56" s="413">
        <f>SUM('BIFUbC-electricity'!AB16,'BIFUbC-coal'!AB16,'BIFUbC-natural-gas'!AB16,'BIFUbC-biomass'!AB16,'BIFUbC-petroleum-diesel'!AB16,'BIFUbC-heavy-or-residual-oil'!AB16,'BIFUbC-LPG-propane-or-butane'!AB16)</f>
        <v>5623657935098.3037</v>
      </c>
      <c r="AD56" s="413">
        <f>SUM('BIFUbC-electricity'!AC16,'BIFUbC-coal'!AC16,'BIFUbC-natural-gas'!AC16,'BIFUbC-biomass'!AC16,'BIFUbC-petroleum-diesel'!AC16,'BIFUbC-heavy-or-residual-oil'!AC16,'BIFUbC-LPG-propane-or-butane'!AC16)</f>
        <v>5685200535378.5977</v>
      </c>
      <c r="AE56" s="413">
        <f>SUM('BIFUbC-electricity'!AD16,'BIFUbC-coal'!AD16,'BIFUbC-natural-gas'!AD16,'BIFUbC-biomass'!AD16,'BIFUbC-petroleum-diesel'!AD16,'BIFUbC-heavy-or-residual-oil'!AD16,'BIFUbC-LPG-propane-or-butane'!AD16)</f>
        <v>5729240047310.4414</v>
      </c>
      <c r="AF56" s="413">
        <f>SUM('BIFUbC-electricity'!AE16,'BIFUbC-coal'!AE16,'BIFUbC-natural-gas'!AE16,'BIFUbC-biomass'!AE16,'BIFUbC-petroleum-diesel'!AE16,'BIFUbC-heavy-or-residual-oil'!AE16,'BIFUbC-LPG-propane-or-butane'!AE16)</f>
        <v>5778346198099.7822</v>
      </c>
      <c r="AG56" s="413">
        <f>SUM('BIFUbC-electricity'!AF16,'BIFUbC-coal'!AF16,'BIFUbC-natural-gas'!AF16,'BIFUbC-biomass'!AF16,'BIFUbC-petroleum-diesel'!AF16,'BIFUbC-heavy-or-residual-oil'!AF16,'BIFUbC-LPG-propane-or-butane'!AF16)</f>
        <v>5802359105517.165</v>
      </c>
    </row>
    <row r="57" spans="2:33" x14ac:dyDescent="0.2">
      <c r="B57" s="7" t="s">
        <v>67</v>
      </c>
      <c r="C57" s="413">
        <f>SUM('BIFUbC-electricity'!B17,'BIFUbC-coal'!B17,'BIFUbC-natural-gas'!B17,'BIFUbC-biomass'!B17,'BIFUbC-petroleum-diesel'!B17,'BIFUbC-heavy-or-residual-oil'!B17,'BIFUbC-LPG-propane-or-butane'!B17)</f>
        <v>7754209692068.0908</v>
      </c>
      <c r="D57" s="413">
        <f>SUM('BIFUbC-electricity'!C17,'BIFUbC-coal'!C17,'BIFUbC-natural-gas'!C17,'BIFUbC-biomass'!C17,'BIFUbC-petroleum-diesel'!C17,'BIFUbC-heavy-or-residual-oil'!C17,'BIFUbC-LPG-propane-or-butane'!C17)</f>
        <v>7741202950126.7744</v>
      </c>
      <c r="E57" s="413">
        <f>SUM('BIFUbC-electricity'!D17,'BIFUbC-coal'!D17,'BIFUbC-natural-gas'!D17,'BIFUbC-biomass'!D17,'BIFUbC-petroleum-diesel'!D17,'BIFUbC-heavy-or-residual-oil'!D17,'BIFUbC-LPG-propane-or-butane'!D17)</f>
        <v>7866501196185.1143</v>
      </c>
      <c r="F57" s="413">
        <f>SUM('BIFUbC-electricity'!E17,'BIFUbC-coal'!E17,'BIFUbC-natural-gas'!E17,'BIFUbC-biomass'!E17,'BIFUbC-petroleum-diesel'!E17,'BIFUbC-heavy-or-residual-oil'!E17,'BIFUbC-LPG-propane-or-butane'!E17)</f>
        <v>8033291847732.6025</v>
      </c>
      <c r="G57" s="413">
        <f>SUM('BIFUbC-electricity'!F17,'BIFUbC-coal'!F17,'BIFUbC-natural-gas'!F17,'BIFUbC-biomass'!F17,'BIFUbC-petroleum-diesel'!F17,'BIFUbC-heavy-or-residual-oil'!F17,'BIFUbC-LPG-propane-or-butane'!F17)</f>
        <v>8196138982631.1289</v>
      </c>
      <c r="H57" s="413">
        <f>SUM('BIFUbC-electricity'!G17,'BIFUbC-coal'!G17,'BIFUbC-natural-gas'!G17,'BIFUbC-biomass'!G17,'BIFUbC-petroleum-diesel'!G17,'BIFUbC-heavy-or-residual-oil'!G17,'BIFUbC-LPG-propane-or-butane'!G17)</f>
        <v>8337500270965.8311</v>
      </c>
      <c r="I57" s="413">
        <f>SUM('BIFUbC-electricity'!H17,'BIFUbC-coal'!H17,'BIFUbC-natural-gas'!H17,'BIFUbC-biomass'!H17,'BIFUbC-petroleum-diesel'!H17,'BIFUbC-heavy-or-residual-oil'!H17,'BIFUbC-LPG-propane-or-butane'!H17)</f>
        <v>8414576021236.8447</v>
      </c>
      <c r="J57" s="413">
        <f>SUM('BIFUbC-electricity'!I17,'BIFUbC-coal'!I17,'BIFUbC-natural-gas'!I17,'BIFUbC-biomass'!I17,'BIFUbC-petroleum-diesel'!I17,'BIFUbC-heavy-or-residual-oil'!I17,'BIFUbC-LPG-propane-or-butane'!I17)</f>
        <v>8453371762399.9658</v>
      </c>
      <c r="K57" s="413">
        <f>SUM('BIFUbC-electricity'!J17,'BIFUbC-coal'!J17,'BIFUbC-natural-gas'!J17,'BIFUbC-biomass'!J17,'BIFUbC-petroleum-diesel'!J17,'BIFUbC-heavy-or-residual-oil'!J17,'BIFUbC-LPG-propane-or-butane'!J17)</f>
        <v>8462326138856.542</v>
      </c>
      <c r="L57" s="413">
        <f>SUM('BIFUbC-electricity'!K17,'BIFUbC-coal'!K17,'BIFUbC-natural-gas'!K17,'BIFUbC-biomass'!K17,'BIFUbC-petroleum-diesel'!K17,'BIFUbC-heavy-or-residual-oil'!K17,'BIFUbC-LPG-propane-or-butane'!K17)</f>
        <v>8470400356772.7539</v>
      </c>
      <c r="M57" s="413">
        <f>SUM('BIFUbC-electricity'!L17,'BIFUbC-coal'!L17,'BIFUbC-natural-gas'!L17,'BIFUbC-biomass'!L17,'BIFUbC-petroleum-diesel'!L17,'BIFUbC-heavy-or-residual-oil'!L17,'BIFUbC-LPG-propane-or-butane'!L17)</f>
        <v>8492965942845.4199</v>
      </c>
      <c r="N57" s="413">
        <f>SUM('BIFUbC-electricity'!M17,'BIFUbC-coal'!M17,'BIFUbC-natural-gas'!M17,'BIFUbC-biomass'!M17,'BIFUbC-petroleum-diesel'!M17,'BIFUbC-heavy-or-residual-oil'!M17,'BIFUbC-LPG-propane-or-butane'!M17)</f>
        <v>8524441614348.3252</v>
      </c>
      <c r="O57" s="413">
        <f>SUM('BIFUbC-electricity'!N17,'BIFUbC-coal'!N17,'BIFUbC-natural-gas'!N17,'BIFUbC-biomass'!N17,'BIFUbC-petroleum-diesel'!N17,'BIFUbC-heavy-or-residual-oil'!N17,'BIFUbC-LPG-propane-or-butane'!N17)</f>
        <v>8533823842796.6445</v>
      </c>
      <c r="P57" s="413">
        <f>SUM('BIFUbC-electricity'!O17,'BIFUbC-coal'!O17,'BIFUbC-natural-gas'!O17,'BIFUbC-biomass'!O17,'BIFUbC-petroleum-diesel'!O17,'BIFUbC-heavy-or-residual-oil'!O17,'BIFUbC-LPG-propane-or-butane'!O17)</f>
        <v>8554938470855.6855</v>
      </c>
      <c r="Q57" s="413">
        <f>SUM('BIFUbC-electricity'!P17,'BIFUbC-coal'!P17,'BIFUbC-natural-gas'!P17,'BIFUbC-biomass'!P17,'BIFUbC-petroleum-diesel'!P17,'BIFUbC-heavy-or-residual-oil'!P17,'BIFUbC-LPG-propane-or-butane'!P17)</f>
        <v>8601118667995.2549</v>
      </c>
      <c r="R57" s="413">
        <f>SUM('BIFUbC-electricity'!Q17,'BIFUbC-coal'!Q17,'BIFUbC-natural-gas'!Q17,'BIFUbC-biomass'!Q17,'BIFUbC-petroleum-diesel'!Q17,'BIFUbC-heavy-or-residual-oil'!Q17,'BIFUbC-LPG-propane-or-butane'!Q17)</f>
        <v>8665511789600.6572</v>
      </c>
      <c r="S57" s="413">
        <f>SUM('BIFUbC-electricity'!R17,'BIFUbC-coal'!R17,'BIFUbC-natural-gas'!R17,'BIFUbC-biomass'!R17,'BIFUbC-petroleum-diesel'!R17,'BIFUbC-heavy-or-residual-oil'!R17,'BIFUbC-LPG-propane-or-butane'!R17)</f>
        <v>8711526763074.5293</v>
      </c>
      <c r="T57" s="413">
        <f>SUM('BIFUbC-electricity'!S17,'BIFUbC-coal'!S17,'BIFUbC-natural-gas'!S17,'BIFUbC-biomass'!S17,'BIFUbC-petroleum-diesel'!S17,'BIFUbC-heavy-or-residual-oil'!S17,'BIFUbC-LPG-propane-or-butane'!S17)</f>
        <v>8762582731196.4893</v>
      </c>
      <c r="U57" s="413">
        <f>SUM('BIFUbC-electricity'!T17,'BIFUbC-coal'!T17,'BIFUbC-natural-gas'!T17,'BIFUbC-biomass'!T17,'BIFUbC-petroleum-diesel'!T17,'BIFUbC-heavy-or-residual-oil'!T17,'BIFUbC-LPG-propane-or-butane'!T17)</f>
        <v>8833310464480.6914</v>
      </c>
      <c r="V57" s="413">
        <f>SUM('BIFUbC-electricity'!U17,'BIFUbC-coal'!U17,'BIFUbC-natural-gas'!U17,'BIFUbC-biomass'!U17,'BIFUbC-petroleum-diesel'!U17,'BIFUbC-heavy-or-residual-oil'!U17,'BIFUbC-LPG-propane-or-butane'!U17)</f>
        <v>8890001685153.4941</v>
      </c>
      <c r="W57" s="413">
        <f>SUM('BIFUbC-electricity'!V17,'BIFUbC-coal'!V17,'BIFUbC-natural-gas'!V17,'BIFUbC-biomass'!V17,'BIFUbC-petroleum-diesel'!V17,'BIFUbC-heavy-or-residual-oil'!V17,'BIFUbC-LPG-propane-or-butane'!V17)</f>
        <v>8930284737398.4473</v>
      </c>
      <c r="X57" s="413">
        <f>SUM('BIFUbC-electricity'!W17,'BIFUbC-coal'!W17,'BIFUbC-natural-gas'!W17,'BIFUbC-biomass'!W17,'BIFUbC-petroleum-diesel'!W17,'BIFUbC-heavy-or-residual-oil'!W17,'BIFUbC-LPG-propane-or-butane'!W17)</f>
        <v>8997224586264</v>
      </c>
      <c r="Y57" s="413">
        <f>SUM('BIFUbC-electricity'!X17,'BIFUbC-coal'!X17,'BIFUbC-natural-gas'!X17,'BIFUbC-biomass'!X17,'BIFUbC-petroleum-diesel'!X17,'BIFUbC-heavy-or-residual-oil'!X17,'BIFUbC-LPG-propane-or-butane'!X17)</f>
        <v>9108555011142.7715</v>
      </c>
      <c r="Z57" s="413">
        <f>SUM('BIFUbC-electricity'!Y17,'BIFUbC-coal'!Y17,'BIFUbC-natural-gas'!Y17,'BIFUbC-biomass'!Y17,'BIFUbC-petroleum-diesel'!Y17,'BIFUbC-heavy-or-residual-oil'!Y17,'BIFUbC-LPG-propane-or-butane'!Y17)</f>
        <v>9223398049116.9199</v>
      </c>
      <c r="AA57" s="413">
        <f>SUM('BIFUbC-electricity'!Z17,'BIFUbC-coal'!Z17,'BIFUbC-natural-gas'!Z17,'BIFUbC-biomass'!Z17,'BIFUbC-petroleum-diesel'!Z17,'BIFUbC-heavy-or-residual-oil'!Z17,'BIFUbC-LPG-propane-or-butane'!Z17)</f>
        <v>9307918387511.8359</v>
      </c>
      <c r="AB57" s="413">
        <f>SUM('BIFUbC-electricity'!AA17,'BIFUbC-coal'!AA17,'BIFUbC-natural-gas'!AA17,'BIFUbC-biomass'!AA17,'BIFUbC-petroleum-diesel'!AA17,'BIFUbC-heavy-or-residual-oil'!AA17,'BIFUbC-LPG-propane-or-butane'!AA17)</f>
        <v>9387633240903.4375</v>
      </c>
      <c r="AC57" s="413">
        <f>SUM('BIFUbC-electricity'!AB17,'BIFUbC-coal'!AB17,'BIFUbC-natural-gas'!AB17,'BIFUbC-biomass'!AB17,'BIFUbC-petroleum-diesel'!AB17,'BIFUbC-heavy-or-residual-oil'!AB17,'BIFUbC-LPG-propane-or-butane'!AB17)</f>
        <v>9499000060682.1914</v>
      </c>
      <c r="AD57" s="413">
        <f>SUM('BIFUbC-electricity'!AC17,'BIFUbC-coal'!AC17,'BIFUbC-natural-gas'!AC17,'BIFUbC-biomass'!AC17,'BIFUbC-petroleum-diesel'!AC17,'BIFUbC-heavy-or-residual-oil'!AC17,'BIFUbC-LPG-propane-or-butane'!AC17)</f>
        <v>9597018129246.9648</v>
      </c>
      <c r="AE57" s="413">
        <f>SUM('BIFUbC-electricity'!AD17,'BIFUbC-coal'!AD17,'BIFUbC-natural-gas'!AD17,'BIFUbC-biomass'!AD17,'BIFUbC-petroleum-diesel'!AD17,'BIFUbC-heavy-or-residual-oil'!AD17,'BIFUbC-LPG-propane-or-butane'!AD17)</f>
        <v>9695036197811.7715</v>
      </c>
      <c r="AF57" s="413">
        <f>SUM('BIFUbC-electricity'!AE17,'BIFUbC-coal'!AE17,'BIFUbC-natural-gas'!AE17,'BIFUbC-biomass'!AE17,'BIFUbC-petroleum-diesel'!AE17,'BIFUbC-heavy-or-residual-oil'!AE17,'BIFUbC-LPG-propane-or-butane'!AE17)</f>
        <v>9793054266376.5762</v>
      </c>
      <c r="AG57" s="413">
        <f>SUM('BIFUbC-electricity'!AF17,'BIFUbC-coal'!AF17,'BIFUbC-natural-gas'!AF17,'BIFUbC-biomass'!AF17,'BIFUbC-petroleum-diesel'!AF17,'BIFUbC-heavy-or-residual-oil'!AF17,'BIFUbC-LPG-propane-or-butane'!AF17)</f>
        <v>9891072334941.3516</v>
      </c>
    </row>
    <row r="58" spans="2:33" x14ac:dyDescent="0.2">
      <c r="B58" s="7" t="s">
        <v>68</v>
      </c>
      <c r="C58" s="413">
        <f>SUM('BIFUbC-electricity'!B18,'BIFUbC-coal'!B18,'BIFUbC-natural-gas'!B18,'BIFUbC-biomass'!B18,'BIFUbC-petroleum-diesel'!B18,'BIFUbC-heavy-or-residual-oil'!B18,'BIFUbC-LPG-propane-or-butane'!B18)</f>
        <v>11184688068552.715</v>
      </c>
      <c r="D58" s="413">
        <f>SUM('BIFUbC-electricity'!C18,'BIFUbC-coal'!C18,'BIFUbC-natural-gas'!C18,'BIFUbC-biomass'!C18,'BIFUbC-petroleum-diesel'!C18,'BIFUbC-heavy-or-residual-oil'!C18,'BIFUbC-LPG-propane-or-butane'!C18)</f>
        <v>11143314731206.793</v>
      </c>
      <c r="E58" s="413">
        <f>SUM('BIFUbC-electricity'!D18,'BIFUbC-coal'!D18,'BIFUbC-natural-gas'!D18,'BIFUbC-biomass'!D18,'BIFUbC-petroleum-diesel'!D18,'BIFUbC-heavy-or-residual-oil'!D18,'BIFUbC-LPG-propane-or-butane'!D18)</f>
        <v>11737942994168.762</v>
      </c>
      <c r="F58" s="413">
        <f>SUM('BIFUbC-electricity'!E18,'BIFUbC-coal'!E18,'BIFUbC-natural-gas'!E18,'BIFUbC-biomass'!E18,'BIFUbC-petroleum-diesel'!E18,'BIFUbC-heavy-or-residual-oil'!E18,'BIFUbC-LPG-propane-or-butane'!E18)</f>
        <v>11992696198355.934</v>
      </c>
      <c r="G58" s="413">
        <f>SUM('BIFUbC-electricity'!F18,'BIFUbC-coal'!F18,'BIFUbC-natural-gas'!F18,'BIFUbC-biomass'!F18,'BIFUbC-petroleum-diesel'!F18,'BIFUbC-heavy-or-residual-oil'!F18,'BIFUbC-LPG-propane-or-butane'!F18)</f>
        <v>12242558015775.563</v>
      </c>
      <c r="H58" s="413">
        <f>SUM('BIFUbC-electricity'!G18,'BIFUbC-coal'!G18,'BIFUbC-natural-gas'!G18,'BIFUbC-biomass'!G18,'BIFUbC-petroleum-diesel'!G18,'BIFUbC-heavy-or-residual-oil'!G18,'BIFUbC-LPG-propane-or-butane'!G18)</f>
        <v>12451610471222.424</v>
      </c>
      <c r="I58" s="413">
        <f>SUM('BIFUbC-electricity'!H18,'BIFUbC-coal'!H18,'BIFUbC-natural-gas'!H18,'BIFUbC-biomass'!H18,'BIFUbC-petroleum-diesel'!H18,'BIFUbC-heavy-or-residual-oil'!H18,'BIFUbC-LPG-propane-or-butane'!H18)</f>
        <v>12565345165823.531</v>
      </c>
      <c r="J58" s="413">
        <f>SUM('BIFUbC-electricity'!I18,'BIFUbC-coal'!I18,'BIFUbC-natural-gas'!I18,'BIFUbC-biomass'!I18,'BIFUbC-petroleum-diesel'!I18,'BIFUbC-heavy-or-residual-oil'!I18,'BIFUbC-LPG-propane-or-butane'!I18)</f>
        <v>12624862869454.152</v>
      </c>
      <c r="K58" s="413">
        <f>SUM('BIFUbC-electricity'!J18,'BIFUbC-coal'!J18,'BIFUbC-natural-gas'!J18,'BIFUbC-biomass'!J18,'BIFUbC-petroleum-diesel'!J18,'BIFUbC-heavy-or-residual-oil'!J18,'BIFUbC-LPG-propane-or-butane'!J18)</f>
        <v>12641799976007.492</v>
      </c>
      <c r="L58" s="413">
        <f>SUM('BIFUbC-electricity'!K18,'BIFUbC-coal'!K18,'BIFUbC-natural-gas'!K18,'BIFUbC-biomass'!K18,'BIFUbC-petroleum-diesel'!K18,'BIFUbC-heavy-or-residual-oil'!K18,'BIFUbC-LPG-propane-or-butane'!K18)</f>
        <v>12657199979843.801</v>
      </c>
      <c r="M58" s="413">
        <f>SUM('BIFUbC-electricity'!L18,'BIFUbC-coal'!L18,'BIFUbC-natural-gas'!L18,'BIFUbC-biomass'!L18,'BIFUbC-petroleum-diesel'!L18,'BIFUbC-heavy-or-residual-oil'!L18,'BIFUbC-LPG-propane-or-butane'!L18)</f>
        <v>12692099702124.445</v>
      </c>
      <c r="N58" s="413">
        <f>SUM('BIFUbC-electricity'!M18,'BIFUbC-coal'!M18,'BIFUbC-natural-gas'!M18,'BIFUbC-biomass'!M18,'BIFUbC-petroleum-diesel'!M18,'BIFUbC-heavy-or-residual-oil'!M18,'BIFUbC-LPG-propane-or-butane'!M18)</f>
        <v>12738078904970.51</v>
      </c>
      <c r="O58" s="413">
        <f>SUM('BIFUbC-electricity'!N18,'BIFUbC-coal'!N18,'BIFUbC-natural-gas'!N18,'BIFUbC-biomass'!N18,'BIFUbC-petroleum-diesel'!N18,'BIFUbC-heavy-or-residual-oil'!N18,'BIFUbC-LPG-propane-or-butane'!N18)</f>
        <v>12754529147930.217</v>
      </c>
      <c r="P58" s="413">
        <f>SUM('BIFUbC-electricity'!O18,'BIFUbC-coal'!O18,'BIFUbC-natural-gas'!O18,'BIFUbC-biomass'!O18,'BIFUbC-petroleum-diesel'!O18,'BIFUbC-heavy-or-residual-oil'!O18,'BIFUbC-LPG-propane-or-butane'!O18)</f>
        <v>12790672945735.652</v>
      </c>
      <c r="Q58" s="413">
        <f>SUM('BIFUbC-electricity'!P18,'BIFUbC-coal'!P18,'BIFUbC-natural-gas'!P18,'BIFUbC-biomass'!P18,'BIFUbC-petroleum-diesel'!P18,'BIFUbC-heavy-or-residual-oil'!P18,'BIFUbC-LPG-propane-or-butane'!P18)</f>
        <v>12862914740520.584</v>
      </c>
      <c r="R58" s="413">
        <f>SUM('BIFUbC-electricity'!Q18,'BIFUbC-coal'!Q18,'BIFUbC-natural-gas'!Q18,'BIFUbC-biomass'!Q18,'BIFUbC-petroleum-diesel'!Q18,'BIFUbC-heavy-or-residual-oil'!Q18,'BIFUbC-LPG-propane-or-butane'!Q18)</f>
        <v>12961074856836.055</v>
      </c>
      <c r="S58" s="413">
        <f>SUM('BIFUbC-electricity'!R18,'BIFUbC-coal'!R18,'BIFUbC-natural-gas'!R18,'BIFUbC-biomass'!R18,'BIFUbC-petroleum-diesel'!R18,'BIFUbC-heavy-or-residual-oil'!R18,'BIFUbC-LPG-propane-or-butane'!R18)</f>
        <v>13032187233210.42</v>
      </c>
      <c r="T58" s="413">
        <f>SUM('BIFUbC-electricity'!S18,'BIFUbC-coal'!S18,'BIFUbC-natural-gas'!S18,'BIFUbC-biomass'!S18,'BIFUbC-petroleum-diesel'!S18,'BIFUbC-heavy-or-residual-oil'!S18,'BIFUbC-LPG-propane-or-butane'!S18)</f>
        <v>13110504136850.068</v>
      </c>
      <c r="U58" s="413">
        <f>SUM('BIFUbC-electricity'!T18,'BIFUbC-coal'!T18,'BIFUbC-natural-gas'!T18,'BIFUbC-biomass'!T18,'BIFUbC-petroleum-diesel'!T18,'BIFUbC-heavy-or-residual-oil'!T18,'BIFUbC-LPG-propane-or-butane'!T18)</f>
        <v>13216641795489.873</v>
      </c>
      <c r="V58" s="413">
        <f>SUM('BIFUbC-electricity'!U18,'BIFUbC-coal'!U18,'BIFUbC-natural-gas'!U18,'BIFUbC-biomass'!U18,'BIFUbC-petroleum-diesel'!U18,'BIFUbC-heavy-or-residual-oil'!U18,'BIFUbC-LPG-propane-or-butane'!U18)</f>
        <v>13302240927889.695</v>
      </c>
      <c r="W58" s="413">
        <f>SUM('BIFUbC-electricity'!V18,'BIFUbC-coal'!V18,'BIFUbC-natural-gas'!V18,'BIFUbC-biomass'!V18,'BIFUbC-petroleum-diesel'!V18,'BIFUbC-heavy-or-residual-oil'!V18,'BIFUbC-LPG-propane-or-butane'!V18)</f>
        <v>13363759443627.057</v>
      </c>
      <c r="X58" s="413">
        <f>SUM('BIFUbC-electricity'!W18,'BIFUbC-coal'!W18,'BIFUbC-natural-gas'!W18,'BIFUbC-biomass'!W18,'BIFUbC-petroleum-diesel'!W18,'BIFUbC-heavy-or-residual-oil'!W18,'BIFUbC-LPG-propane-or-butane'!W18)</f>
        <v>13464921713022.098</v>
      </c>
      <c r="Y58" s="413">
        <f>SUM('BIFUbC-electricity'!X18,'BIFUbC-coal'!X18,'BIFUbC-natural-gas'!X18,'BIFUbC-biomass'!X18,'BIFUbC-petroleum-diesel'!X18,'BIFUbC-heavy-or-residual-oil'!X18,'BIFUbC-LPG-propane-or-butane'!X18)</f>
        <v>13630768983304.203</v>
      </c>
      <c r="Z58" s="413">
        <f>SUM('BIFUbC-electricity'!Y18,'BIFUbC-coal'!Y18,'BIFUbC-natural-gas'!Y18,'BIFUbC-biomass'!Y18,'BIFUbC-petroleum-diesel'!Y18,'BIFUbC-heavy-or-residual-oil'!Y18,'BIFUbC-LPG-propane-or-butane'!Y18)</f>
        <v>13801604193506.59</v>
      </c>
      <c r="AA58" s="413">
        <f>SUM('BIFUbC-electricity'!Z18,'BIFUbC-coal'!Z18,'BIFUbC-natural-gas'!Z18,'BIFUbC-biomass'!Z18,'BIFUbC-petroleum-diesel'!Z18,'BIFUbC-heavy-or-residual-oil'!Z18,'BIFUbC-LPG-propane-or-butane'!Z18)</f>
        <v>13928128119768.215</v>
      </c>
      <c r="AB58" s="413">
        <f>SUM('BIFUbC-electricity'!AA18,'BIFUbC-coal'!AA18,'BIFUbC-natural-gas'!AA18,'BIFUbC-biomass'!AA18,'BIFUbC-petroleum-diesel'!AA18,'BIFUbC-heavy-or-residual-oil'!AA18,'BIFUbC-LPG-propane-or-butane'!AA18)</f>
        <v>14049089965167.32</v>
      </c>
      <c r="AC58" s="413">
        <f>SUM('BIFUbC-electricity'!AB18,'BIFUbC-coal'!AB18,'BIFUbC-natural-gas'!AB18,'BIFUbC-biomass'!AB18,'BIFUbC-petroleum-diesel'!AB18,'BIFUbC-heavy-or-residual-oil'!AB18,'BIFUbC-LPG-propane-or-butane'!AB18)</f>
        <v>14217288086312.727</v>
      </c>
      <c r="AD58" s="413">
        <f>SUM('BIFUbC-electricity'!AC18,'BIFUbC-coal'!AC18,'BIFUbC-natural-gas'!AC18,'BIFUbC-biomass'!AC18,'BIFUbC-petroleum-diesel'!AC18,'BIFUbC-heavy-or-residual-oil'!AC18,'BIFUbC-LPG-propane-or-butane'!AC18)</f>
        <v>14366778768309.717</v>
      </c>
      <c r="AE58" s="413">
        <f>SUM('BIFUbC-electricity'!AD18,'BIFUbC-coal'!AD18,'BIFUbC-natural-gas'!AD18,'BIFUbC-biomass'!AD18,'BIFUbC-petroleum-diesel'!AD18,'BIFUbC-heavy-or-residual-oil'!AD18,'BIFUbC-LPG-propane-or-butane'!AD18)</f>
        <v>14515034396202.5</v>
      </c>
      <c r="AF58" s="413">
        <f>SUM('BIFUbC-electricity'!AE18,'BIFUbC-coal'!AE18,'BIFUbC-natural-gas'!AE18,'BIFUbC-biomass'!AE18,'BIFUbC-petroleum-diesel'!AE18,'BIFUbC-heavy-or-residual-oil'!AE18,'BIFUbC-LPG-propane-or-butane'!AE18)</f>
        <v>14662371821506.646</v>
      </c>
      <c r="AG58" s="413">
        <f>SUM('BIFUbC-electricity'!AF18,'BIFUbC-coal'!AF18,'BIFUbC-natural-gas'!AF18,'BIFUbC-biomass'!AF18,'BIFUbC-petroleum-diesel'!AF18,'BIFUbC-heavy-or-residual-oil'!AF18,'BIFUbC-LPG-propane-or-butane'!AF18)</f>
        <v>14807973331043.537</v>
      </c>
    </row>
    <row r="59" spans="2:33" x14ac:dyDescent="0.2">
      <c r="B59" s="7" t="s">
        <v>69</v>
      </c>
      <c r="C59" s="413">
        <f>SUM('BIFUbC-electricity'!B19,'BIFUbC-coal'!B19,'BIFUbC-natural-gas'!B19,'BIFUbC-biomass'!B19,'BIFUbC-petroleum-diesel'!B19,'BIFUbC-heavy-or-residual-oil'!B19,'BIFUbC-LPG-propane-or-butane'!B19)</f>
        <v>621731308727.5083</v>
      </c>
      <c r="D59" s="413">
        <f>SUM('BIFUbC-electricity'!C19,'BIFUbC-coal'!C19,'BIFUbC-natural-gas'!C19,'BIFUbC-biomass'!C19,'BIFUbC-petroleum-diesel'!C19,'BIFUbC-heavy-or-residual-oil'!C19,'BIFUbC-LPG-propane-or-butane'!C19)</f>
        <v>600945045434.4054</v>
      </c>
      <c r="E59" s="413">
        <f>SUM('BIFUbC-electricity'!D19,'BIFUbC-coal'!D19,'BIFUbC-natural-gas'!D19,'BIFUbC-biomass'!D19,'BIFUbC-petroleum-diesel'!D19,'BIFUbC-heavy-or-residual-oil'!D19,'BIFUbC-LPG-propane-or-butane'!D19)</f>
        <v>626976260749.70276</v>
      </c>
      <c r="F59" s="413">
        <f>SUM('BIFUbC-electricity'!E19,'BIFUbC-coal'!E19,'BIFUbC-natural-gas'!E19,'BIFUbC-biomass'!E19,'BIFUbC-petroleum-diesel'!E19,'BIFUbC-heavy-or-residual-oil'!E19,'BIFUbC-LPG-propane-or-butane'!E19)</f>
        <v>634392080303.36133</v>
      </c>
      <c r="G59" s="413">
        <f>SUM('BIFUbC-electricity'!F19,'BIFUbC-coal'!F19,'BIFUbC-natural-gas'!F19,'BIFUbC-biomass'!F19,'BIFUbC-petroleum-diesel'!F19,'BIFUbC-heavy-or-residual-oil'!F19,'BIFUbC-LPG-propane-or-butane'!F19)</f>
        <v>640500690358.09717</v>
      </c>
      <c r="H59" s="413">
        <f>SUM('BIFUbC-electricity'!G19,'BIFUbC-coal'!G19,'BIFUbC-natural-gas'!G19,'BIFUbC-biomass'!G19,'BIFUbC-petroleum-diesel'!G19,'BIFUbC-heavy-or-residual-oil'!G19,'BIFUbC-LPG-propane-or-butane'!G19)</f>
        <v>653646245492.80017</v>
      </c>
      <c r="I59" s="413">
        <f>SUM('BIFUbC-electricity'!H19,'BIFUbC-coal'!H19,'BIFUbC-natural-gas'!H19,'BIFUbC-biomass'!H19,'BIFUbC-petroleum-diesel'!H19,'BIFUbC-heavy-or-residual-oil'!H19,'BIFUbC-LPG-propane-or-butane'!H19)</f>
        <v>661062670664.67725</v>
      </c>
      <c r="J59" s="413">
        <f>SUM('BIFUbC-electricity'!I19,'BIFUbC-coal'!I19,'BIFUbC-natural-gas'!I19,'BIFUbC-biomass'!I19,'BIFUbC-petroleum-diesel'!I19,'BIFUbC-heavy-or-residual-oil'!I19,'BIFUbC-LPG-propane-or-butane'!I19)</f>
        <v>662525852303.52393</v>
      </c>
      <c r="K59" s="413">
        <f>SUM('BIFUbC-electricity'!J19,'BIFUbC-coal'!J19,'BIFUbC-natural-gas'!J19,'BIFUbC-biomass'!J19,'BIFUbC-petroleum-diesel'!J19,'BIFUbC-heavy-or-residual-oil'!J19,'BIFUbC-LPG-propane-or-butane'!J19)</f>
        <v>659663636111.53296</v>
      </c>
      <c r="L59" s="413">
        <f>SUM('BIFUbC-electricity'!K19,'BIFUbC-coal'!K19,'BIFUbC-natural-gas'!K19,'BIFUbC-biomass'!K19,'BIFUbC-petroleum-diesel'!K19,'BIFUbC-heavy-or-residual-oil'!K19,'BIFUbC-LPG-propane-or-butane'!K19)</f>
        <v>656955049983.1377</v>
      </c>
      <c r="M59" s="413">
        <f>SUM('BIFUbC-electricity'!L19,'BIFUbC-coal'!L19,'BIFUbC-natural-gas'!L19,'BIFUbC-biomass'!L19,'BIFUbC-petroleum-diesel'!L19,'BIFUbC-heavy-or-residual-oil'!L19,'BIFUbC-LPG-propane-or-butane'!L19)</f>
        <v>657524927562.68677</v>
      </c>
      <c r="N59" s="413">
        <f>SUM('BIFUbC-electricity'!M19,'BIFUbC-coal'!M19,'BIFUbC-natural-gas'!M19,'BIFUbC-biomass'!M19,'BIFUbC-petroleum-diesel'!M19,'BIFUbC-heavy-or-residual-oil'!M19,'BIFUbC-LPG-propane-or-butane'!M19)</f>
        <v>661020596317.2887</v>
      </c>
      <c r="O59" s="413">
        <f>SUM('BIFUbC-electricity'!N19,'BIFUbC-coal'!N19,'BIFUbC-natural-gas'!N19,'BIFUbC-biomass'!N19,'BIFUbC-petroleum-diesel'!N19,'BIFUbC-heavy-or-residual-oil'!N19,'BIFUbC-LPG-propane-or-butane'!N19)</f>
        <v>659317760661.21497</v>
      </c>
      <c r="P59" s="413">
        <f>SUM('BIFUbC-electricity'!O19,'BIFUbC-coal'!O19,'BIFUbC-natural-gas'!O19,'BIFUbC-biomass'!O19,'BIFUbC-petroleum-diesel'!O19,'BIFUbC-heavy-or-residual-oil'!O19,'BIFUbC-LPG-propane-or-butane'!O19)</f>
        <v>656362881860.11511</v>
      </c>
      <c r="Q59" s="413">
        <f>SUM('BIFUbC-electricity'!P19,'BIFUbC-coal'!P19,'BIFUbC-natural-gas'!P19,'BIFUbC-biomass'!P19,'BIFUbC-petroleum-diesel'!P19,'BIFUbC-heavy-or-residual-oil'!P19,'BIFUbC-LPG-propane-or-butane'!P19)</f>
        <v>656709191311.90564</v>
      </c>
      <c r="R59" s="413">
        <f>SUM('BIFUbC-electricity'!Q19,'BIFUbC-coal'!Q19,'BIFUbC-natural-gas'!Q19,'BIFUbC-biomass'!Q19,'BIFUbC-petroleum-diesel'!Q19,'BIFUbC-heavy-or-residual-oil'!Q19,'BIFUbC-LPG-propane-or-butane'!Q19)</f>
        <v>659765070439.11841</v>
      </c>
      <c r="S59" s="413">
        <f>SUM('BIFUbC-electricity'!R19,'BIFUbC-coal'!R19,'BIFUbC-natural-gas'!R19,'BIFUbC-biomass'!R19,'BIFUbC-petroleum-diesel'!R19,'BIFUbC-heavy-or-residual-oil'!R19,'BIFUbC-LPG-propane-or-butane'!R19)</f>
        <v>660981092336.34729</v>
      </c>
      <c r="T59" s="413">
        <f>SUM('BIFUbC-electricity'!S19,'BIFUbC-coal'!S19,'BIFUbC-natural-gas'!S19,'BIFUbC-biomass'!S19,'BIFUbC-petroleum-diesel'!S19,'BIFUbC-heavy-or-residual-oil'!S19,'BIFUbC-LPG-propane-or-butane'!S19)</f>
        <v>662916248356.44763</v>
      </c>
      <c r="U59" s="413">
        <f>SUM('BIFUbC-electricity'!T19,'BIFUbC-coal'!T19,'BIFUbC-natural-gas'!T19,'BIFUbC-biomass'!T19,'BIFUbC-petroleum-diesel'!T19,'BIFUbC-heavy-or-residual-oil'!T19,'BIFUbC-LPG-propane-or-butane'!T19)</f>
        <v>667951611792.41443</v>
      </c>
      <c r="V59" s="413">
        <f>SUM('BIFUbC-electricity'!U19,'BIFUbC-coal'!U19,'BIFUbC-natural-gas'!U19,'BIFUbC-biomass'!U19,'BIFUbC-petroleum-diesel'!U19,'BIFUbC-heavy-or-residual-oil'!U19,'BIFUbC-LPG-propane-or-butane'!U19)</f>
        <v>671462281654.09998</v>
      </c>
      <c r="W59" s="413">
        <f>SUM('BIFUbC-electricity'!V19,'BIFUbC-coal'!V19,'BIFUbC-natural-gas'!V19,'BIFUbC-biomass'!V19,'BIFUbC-petroleum-diesel'!V19,'BIFUbC-heavy-or-residual-oil'!V19,'BIFUbC-LPG-propane-or-butane'!V19)</f>
        <v>673262473424.47192</v>
      </c>
      <c r="X59" s="413">
        <f>SUM('BIFUbC-electricity'!W19,'BIFUbC-coal'!W19,'BIFUbC-natural-gas'!W19,'BIFUbC-biomass'!W19,'BIFUbC-petroleum-diesel'!W19,'BIFUbC-heavy-or-residual-oil'!W19,'BIFUbC-LPG-propane-or-butane'!W19)</f>
        <v>677319259555.72302</v>
      </c>
      <c r="Y59" s="413">
        <f>SUM('BIFUbC-electricity'!X19,'BIFUbC-coal'!X19,'BIFUbC-natural-gas'!X19,'BIFUbC-biomass'!X19,'BIFUbC-petroleum-diesel'!X19,'BIFUbC-heavy-or-residual-oil'!X19,'BIFUbC-LPG-propane-or-butane'!X19)</f>
        <v>686466142317.07507</v>
      </c>
      <c r="Z59" s="413">
        <f>SUM('BIFUbC-electricity'!Y19,'BIFUbC-coal'!Y19,'BIFUbC-natural-gas'!Y19,'BIFUbC-biomass'!Y19,'BIFUbC-petroleum-diesel'!Y19,'BIFUbC-heavy-or-residual-oil'!Y19,'BIFUbC-LPG-propane-or-butane'!Y19)</f>
        <v>696146367900.61768</v>
      </c>
      <c r="AA59" s="413">
        <f>SUM('BIFUbC-electricity'!Z19,'BIFUbC-coal'!Z19,'BIFUbC-natural-gas'!Z19,'BIFUbC-biomass'!Z19,'BIFUbC-petroleum-diesel'!Z19,'BIFUbC-heavy-or-residual-oil'!Z19,'BIFUbC-LPG-propane-or-butane'!Z19)</f>
        <v>702475298784.4707</v>
      </c>
      <c r="AB59" s="413">
        <f>SUM('BIFUbC-electricity'!AA19,'BIFUbC-coal'!AA19,'BIFUbC-natural-gas'!AA19,'BIFUbC-biomass'!AA19,'BIFUbC-petroleum-diesel'!AA19,'BIFUbC-heavy-or-residual-oil'!AA19,'BIFUbC-LPG-propane-or-butane'!AA19)</f>
        <v>706812833760.8291</v>
      </c>
      <c r="AC59" s="413">
        <f>SUM('BIFUbC-electricity'!AB19,'BIFUbC-coal'!AB19,'BIFUbC-natural-gas'!AB19,'BIFUbC-biomass'!AB19,'BIFUbC-petroleum-diesel'!AB19,'BIFUbC-heavy-or-residual-oil'!AB19,'BIFUbC-LPG-propane-or-butane'!AB19)</f>
        <v>713666072794.34155</v>
      </c>
      <c r="AD59" s="413">
        <f>SUM('BIFUbC-electricity'!AC19,'BIFUbC-coal'!AC19,'BIFUbC-natural-gas'!AC19,'BIFUbC-biomass'!AC19,'BIFUbC-petroleum-diesel'!AC19,'BIFUbC-heavy-or-residual-oil'!AC19,'BIFUbC-LPG-propane-or-butane'!AC19)</f>
        <v>718244585360.53247</v>
      </c>
      <c r="AE59" s="413">
        <f>SUM('BIFUbC-electricity'!AD19,'BIFUbC-coal'!AD19,'BIFUbC-natural-gas'!AD19,'BIFUbC-biomass'!AD19,'BIFUbC-petroleum-diesel'!AD19,'BIFUbC-heavy-or-residual-oil'!AD19,'BIFUbC-LPG-propane-or-butane'!AD19)</f>
        <v>724058152030.96985</v>
      </c>
      <c r="AF59" s="413">
        <f>SUM('BIFUbC-electricity'!AE19,'BIFUbC-coal'!AE19,'BIFUbC-natural-gas'!AE19,'BIFUbC-biomass'!AE19,'BIFUbC-petroleum-diesel'!AE19,'BIFUbC-heavy-or-residual-oil'!AE19,'BIFUbC-LPG-propane-or-butane'!AE19)</f>
        <v>730789921290.04895</v>
      </c>
      <c r="AG59" s="413">
        <f>SUM('BIFUbC-electricity'!AF19,'BIFUbC-coal'!AF19,'BIFUbC-natural-gas'!AF19,'BIFUbC-biomass'!AF19,'BIFUbC-petroleum-diesel'!AF19,'BIFUbC-heavy-or-residual-oil'!AF19,'BIFUbC-LPG-propane-or-butane'!AF19)</f>
        <v>739257606316.33655</v>
      </c>
    </row>
    <row r="60" spans="2:33" x14ac:dyDescent="0.2">
      <c r="B60" s="7" t="s">
        <v>70</v>
      </c>
      <c r="C60" s="413">
        <f>SUM('BIFUbC-electricity'!B20,'BIFUbC-coal'!B20,'BIFUbC-natural-gas'!B20,'BIFUbC-biomass'!B20,'BIFUbC-petroleum-diesel'!B20,'BIFUbC-heavy-or-residual-oil'!B20,'BIFUbC-LPG-propane-or-butane'!B20)</f>
        <v>3829733365715.1875</v>
      </c>
      <c r="D60" s="413">
        <f>SUM('BIFUbC-electricity'!C20,'BIFUbC-coal'!C20,'BIFUbC-natural-gas'!C20,'BIFUbC-biomass'!C20,'BIFUbC-petroleum-diesel'!C20,'BIFUbC-heavy-or-residual-oil'!C20,'BIFUbC-LPG-propane-or-butane'!C20)</f>
        <v>3814866538104.3652</v>
      </c>
      <c r="E60" s="413">
        <f>SUM('BIFUbC-electricity'!D20,'BIFUbC-coal'!D20,'BIFUbC-natural-gas'!D20,'BIFUbC-biomass'!D20,'BIFUbC-petroleum-diesel'!D20,'BIFUbC-heavy-or-residual-oil'!D20,'BIFUbC-LPG-propane-or-butane'!D20)</f>
        <v>3962440132143.9238</v>
      </c>
      <c r="F60" s="413">
        <f>SUM('BIFUbC-electricity'!E20,'BIFUbC-coal'!E20,'BIFUbC-natural-gas'!E20,'BIFUbC-biomass'!E20,'BIFUbC-petroleum-diesel'!E20,'BIFUbC-heavy-or-residual-oil'!E20,'BIFUbC-LPG-propane-or-butane'!E20)</f>
        <v>4046454353317.4624</v>
      </c>
      <c r="G60" s="413">
        <f>SUM('BIFUbC-electricity'!F20,'BIFUbC-coal'!F20,'BIFUbC-natural-gas'!F20,'BIFUbC-biomass'!F20,'BIFUbC-petroleum-diesel'!F20,'BIFUbC-heavy-or-residual-oil'!F20,'BIFUbC-LPG-propane-or-butane'!F20)</f>
        <v>4128482183306.1616</v>
      </c>
      <c r="H60" s="413">
        <f>SUM('BIFUbC-electricity'!G20,'BIFUbC-coal'!G20,'BIFUbC-natural-gas'!G20,'BIFUbC-biomass'!G20,'BIFUbC-petroleum-diesel'!G20,'BIFUbC-heavy-or-residual-oil'!G20,'BIFUbC-LPG-propane-or-butane'!G20)</f>
        <v>4199687364372</v>
      </c>
      <c r="I60" s="413">
        <f>SUM('BIFUbC-electricity'!H20,'BIFUbC-coal'!H20,'BIFUbC-natural-gas'!H20,'BIFUbC-biomass'!H20,'BIFUbC-petroleum-diesel'!H20,'BIFUbC-heavy-or-residual-oil'!H20,'BIFUbC-LPG-propane-or-butane'!H20)</f>
        <v>4238511237714.4561</v>
      </c>
      <c r="J60" s="413">
        <f>SUM('BIFUbC-electricity'!I20,'BIFUbC-coal'!I20,'BIFUbC-natural-gas'!I20,'BIFUbC-biomass'!I20,'BIFUbC-petroleum-diesel'!I20,'BIFUbC-heavy-or-residual-oil'!I20,'BIFUbC-LPG-propane-or-butane'!I20)</f>
        <v>4258053064240.2778</v>
      </c>
      <c r="K60" s="413">
        <f>SUM('BIFUbC-electricity'!J20,'BIFUbC-coal'!J20,'BIFUbC-natural-gas'!J20,'BIFUbC-biomass'!J20,'BIFUbC-petroleum-diesel'!J20,'BIFUbC-heavy-or-residual-oil'!J20,'BIFUbC-LPG-propane-or-butane'!J20)</f>
        <v>4262563478685.6563</v>
      </c>
      <c r="L60" s="413">
        <f>SUM('BIFUbC-electricity'!K20,'BIFUbC-coal'!K20,'BIFUbC-natural-gas'!K20,'BIFUbC-biomass'!K20,'BIFUbC-petroleum-diesel'!K20,'BIFUbC-heavy-or-residual-oil'!K20,'BIFUbC-LPG-propane-or-butane'!K20)</f>
        <v>4266630547933.9761</v>
      </c>
      <c r="M60" s="413">
        <f>SUM('BIFUbC-electricity'!L20,'BIFUbC-coal'!L20,'BIFUbC-natural-gas'!L20,'BIFUbC-biomass'!L20,'BIFUbC-petroleum-diesel'!L20,'BIFUbC-heavy-or-residual-oil'!L20,'BIFUbC-LPG-propane-or-butane'!L20)</f>
        <v>4277997073105.6797</v>
      </c>
      <c r="N60" s="413">
        <f>SUM('BIFUbC-electricity'!M20,'BIFUbC-coal'!M20,'BIFUbC-natural-gas'!M20,'BIFUbC-biomass'!M20,'BIFUbC-petroleum-diesel'!M20,'BIFUbC-heavy-or-residual-oil'!M20,'BIFUbC-LPG-propane-or-butane'!M20)</f>
        <v>4293851702862.7793</v>
      </c>
      <c r="O60" s="413">
        <f>SUM('BIFUbC-electricity'!N20,'BIFUbC-coal'!N20,'BIFUbC-natural-gas'!N20,'BIFUbC-biomass'!N20,'BIFUbC-petroleum-diesel'!N20,'BIFUbC-heavy-or-residual-oil'!N20,'BIFUbC-LPG-propane-or-butane'!N20)</f>
        <v>4298577630896.7813</v>
      </c>
      <c r="P60" s="413">
        <f>SUM('BIFUbC-electricity'!O20,'BIFUbC-coal'!O20,'BIFUbC-natural-gas'!O20,'BIFUbC-biomass'!O20,'BIFUbC-petroleum-diesel'!O20,'BIFUbC-heavy-or-residual-oil'!O20,'BIFUbC-LPG-propane-or-butane'!O20)</f>
        <v>4309213293119.3984</v>
      </c>
      <c r="Q60" s="413">
        <f>SUM('BIFUbC-electricity'!P20,'BIFUbC-coal'!P20,'BIFUbC-natural-gas'!P20,'BIFUbC-biomass'!P20,'BIFUbC-petroleum-diesel'!P20,'BIFUbC-heavy-or-residual-oil'!P20,'BIFUbC-LPG-propane-or-butane'!P20)</f>
        <v>4332474748484.6992</v>
      </c>
      <c r="R60" s="413">
        <f>SUM('BIFUbC-electricity'!Q20,'BIFUbC-coal'!Q20,'BIFUbC-natural-gas'!Q20,'BIFUbC-biomass'!Q20,'BIFUbC-petroleum-diesel'!Q20,'BIFUbC-heavy-or-residual-oil'!Q20,'BIFUbC-LPG-propane-or-butane'!Q20)</f>
        <v>4364910247179.7236</v>
      </c>
      <c r="S60" s="413">
        <f>SUM('BIFUbC-electricity'!R20,'BIFUbC-coal'!R20,'BIFUbC-natural-gas'!R20,'BIFUbC-biomass'!R20,'BIFUbC-petroleum-diesel'!R20,'BIFUbC-heavy-or-residual-oil'!R20,'BIFUbC-LPG-propane-or-butane'!R20)</f>
        <v>4388088477631.2529</v>
      </c>
      <c r="T60" s="413">
        <f>SUM('BIFUbC-electricity'!S20,'BIFUbC-coal'!S20,'BIFUbC-natural-gas'!S20,'BIFUbC-biomass'!S20,'BIFUbC-petroleum-diesel'!S20,'BIFUbC-heavy-or-residual-oil'!S20,'BIFUbC-LPG-propane-or-butane'!S20)</f>
        <v>4413805910582.2607</v>
      </c>
      <c r="U60" s="413">
        <f>SUM('BIFUbC-electricity'!T20,'BIFUbC-coal'!T20,'BIFUbC-natural-gas'!T20,'BIFUbC-biomass'!T20,'BIFUbC-petroleum-diesel'!T20,'BIFUbC-heavy-or-residual-oil'!T20,'BIFUbC-LPG-propane-or-butane'!T20)</f>
        <v>4449432220403.0498</v>
      </c>
      <c r="V60" s="413">
        <f>SUM('BIFUbC-electricity'!U20,'BIFUbC-coal'!U20,'BIFUbC-natural-gas'!U20,'BIFUbC-biomass'!U20,'BIFUbC-petroleum-diesel'!U20,'BIFUbC-heavy-or-residual-oil'!U20,'BIFUbC-LPG-propane-or-butane'!U20)</f>
        <v>4477988189865.4424</v>
      </c>
      <c r="W60" s="413">
        <f>SUM('BIFUbC-electricity'!V20,'BIFUbC-coal'!V20,'BIFUbC-natural-gas'!V20,'BIFUbC-biomass'!V20,'BIFUbC-petroleum-diesel'!V20,'BIFUbC-heavy-or-residual-oil'!V20,'BIFUbC-LPG-propane-or-butane'!V20)</f>
        <v>4498279190766.5879</v>
      </c>
      <c r="X60" s="413">
        <f>SUM('BIFUbC-electricity'!W20,'BIFUbC-coal'!W20,'BIFUbC-natural-gas'!W20,'BIFUbC-biomass'!W20,'BIFUbC-petroleum-diesel'!W20,'BIFUbC-heavy-or-residual-oil'!W20,'BIFUbC-LPG-propane-or-butane'!W20)</f>
        <v>4531997503008.5215</v>
      </c>
      <c r="Y60" s="413">
        <f>SUM('BIFUbC-electricity'!X20,'BIFUbC-coal'!X20,'BIFUbC-natural-gas'!X20,'BIFUbC-biomass'!X20,'BIFUbC-petroleum-diesel'!X20,'BIFUbC-heavy-or-residual-oil'!X20,'BIFUbC-LPG-propane-or-butane'!X20)</f>
        <v>4588075819462.8828</v>
      </c>
      <c r="Z60" s="413">
        <f>SUM('BIFUbC-electricity'!Y20,'BIFUbC-coal'!Y20,'BIFUbC-natural-gas'!Y20,'BIFUbC-biomass'!Y20,'BIFUbC-petroleum-diesel'!Y20,'BIFUbC-heavy-or-residual-oil'!Y20,'BIFUbC-LPG-propane-or-butane'!Y20)</f>
        <v>4645923476409.376</v>
      </c>
      <c r="AA60" s="413">
        <f>SUM('BIFUbC-electricity'!Z20,'BIFUbC-coal'!Z20,'BIFUbC-natural-gas'!Z20,'BIFUbC-biomass'!Z20,'BIFUbC-petroleum-diesel'!Z20,'BIFUbC-heavy-or-residual-oil'!Z20,'BIFUbC-LPG-propane-or-butane'!Z20)</f>
        <v>4688497267792.1084</v>
      </c>
      <c r="AB60" s="413">
        <f>SUM('BIFUbC-electricity'!AA20,'BIFUbC-coal'!AA20,'BIFUbC-natural-gas'!AA20,'BIFUbC-biomass'!AA20,'BIFUbC-petroleum-diesel'!AA20,'BIFUbC-heavy-or-residual-oil'!AA20,'BIFUbC-LPG-propane-or-butane'!AA20)</f>
        <v>4728650485382.6719</v>
      </c>
      <c r="AC60" s="413">
        <f>SUM('BIFUbC-electricity'!AB20,'BIFUbC-coal'!AB20,'BIFUbC-natural-gas'!AB20,'BIFUbC-biomass'!AB20,'BIFUbC-petroleum-diesel'!AB20,'BIFUbC-heavy-or-residual-oil'!AB20,'BIFUbC-LPG-propane-or-butane'!AB20)</f>
        <v>4784747134334.3779</v>
      </c>
      <c r="AD60" s="413">
        <f>SUM('BIFUbC-electricity'!AC20,'BIFUbC-coal'!AC20,'BIFUbC-natural-gas'!AC20,'BIFUbC-biomass'!AC20,'BIFUbC-petroleum-diesel'!AC20,'BIFUbC-heavy-or-residual-oil'!AC20,'BIFUbC-LPG-propane-or-butane'!AC20)</f>
        <v>4834119875642.1211</v>
      </c>
      <c r="AE60" s="413">
        <f>SUM('BIFUbC-electricity'!AD20,'BIFUbC-coal'!AD20,'BIFUbC-natural-gas'!AD20,'BIFUbC-biomass'!AD20,'BIFUbC-petroleum-diesel'!AD20,'BIFUbC-heavy-or-residual-oil'!AD20,'BIFUbC-LPG-propane-or-butane'!AD20)</f>
        <v>4883492616949.8789</v>
      </c>
      <c r="AF60" s="413">
        <f>SUM('BIFUbC-electricity'!AE20,'BIFUbC-coal'!AE20,'BIFUbC-natural-gas'!AE20,'BIFUbC-biomass'!AE20,'BIFUbC-petroleum-diesel'!AE20,'BIFUbC-heavy-or-residual-oil'!AE20,'BIFUbC-LPG-propane-or-butane'!AE20)</f>
        <v>4932865358257.6377</v>
      </c>
      <c r="AG60" s="413">
        <f>SUM('BIFUbC-electricity'!AF20,'BIFUbC-coal'!AF20,'BIFUbC-natural-gas'!AF20,'BIFUbC-biomass'!AF20,'BIFUbC-petroleum-diesel'!AF20,'BIFUbC-heavy-or-residual-oil'!AF20,'BIFUbC-LPG-propane-or-butane'!AF20)</f>
        <v>4982238099565.3809</v>
      </c>
    </row>
    <row r="61" spans="2:33" x14ac:dyDescent="0.2">
      <c r="B61" s="7" t="s">
        <v>71</v>
      </c>
      <c r="C61" s="413">
        <f>SUM('BIFUbC-electricity'!B21,'BIFUbC-coal'!B21,'BIFUbC-natural-gas'!B21,'BIFUbC-biomass'!B21,'BIFUbC-petroleum-diesel'!B21,'BIFUbC-heavy-or-residual-oil'!B21,'BIFUbC-LPG-propane-or-butane'!B21)</f>
        <v>472530647183.32983</v>
      </c>
      <c r="D61" s="413">
        <f>SUM('BIFUbC-electricity'!C21,'BIFUbC-coal'!C21,'BIFUbC-natural-gas'!C21,'BIFUbC-biomass'!C21,'BIFUbC-petroleum-diesel'!C21,'BIFUbC-heavy-or-residual-oil'!C21,'BIFUbC-LPG-propane-or-butane'!C21)</f>
        <v>470654234097.76111</v>
      </c>
      <c r="E61" s="413">
        <f>SUM('BIFUbC-electricity'!D21,'BIFUbC-coal'!D21,'BIFUbC-natural-gas'!D21,'BIFUbC-biomass'!D21,'BIFUbC-petroleum-diesel'!D21,'BIFUbC-heavy-or-residual-oil'!D21,'BIFUbC-LPG-propane-or-butane'!D21)</f>
        <v>489289580665.1358</v>
      </c>
      <c r="F61" s="413">
        <f>SUM('BIFUbC-electricity'!E21,'BIFUbC-coal'!E21,'BIFUbC-natural-gas'!E21,'BIFUbC-biomass'!E21,'BIFUbC-petroleum-diesel'!E21,'BIFUbC-heavy-or-residual-oil'!E21,'BIFUbC-LPG-propane-or-butane'!E21)</f>
        <v>499663815146.16675</v>
      </c>
      <c r="G61" s="413">
        <f>SUM('BIFUbC-electricity'!F21,'BIFUbC-coal'!F21,'BIFUbC-natural-gas'!F21,'BIFUbC-biomass'!F21,'BIFUbC-petroleum-diesel'!F21,'BIFUbC-heavy-or-residual-oil'!F21,'BIFUbC-LPG-propane-or-butane'!F21)</f>
        <v>509792766297.36719</v>
      </c>
      <c r="H61" s="413">
        <f>SUM('BIFUbC-electricity'!G21,'BIFUbC-coal'!G21,'BIFUbC-natural-gas'!G21,'BIFUbC-biomass'!G21,'BIFUbC-petroleum-diesel'!G21,'BIFUbC-heavy-or-residual-oil'!G21,'BIFUbC-LPG-propane-or-butane'!G21)</f>
        <v>518585316348.09515</v>
      </c>
      <c r="I61" s="413">
        <f>SUM('BIFUbC-electricity'!H21,'BIFUbC-coal'!H21,'BIFUbC-natural-gas'!H21,'BIFUbC-biomass'!H21,'BIFUbC-petroleum-diesel'!H21,'BIFUbC-heavy-or-residual-oil'!H21,'BIFUbC-LPG-propane-or-butane'!H21)</f>
        <v>523379361450.10876</v>
      </c>
      <c r="J61" s="413">
        <f>SUM('BIFUbC-electricity'!I21,'BIFUbC-coal'!I21,'BIFUbC-natural-gas'!I21,'BIFUbC-biomass'!I21,'BIFUbC-petroleum-diesel'!I21,'BIFUbC-heavy-or-residual-oil'!I21,'BIFUbC-LPG-propane-or-butane'!I21)</f>
        <v>525792423045.33276</v>
      </c>
      <c r="K61" s="413">
        <f>SUM('BIFUbC-electricity'!J21,'BIFUbC-coal'!J21,'BIFUbC-natural-gas'!J21,'BIFUbC-biomass'!J21,'BIFUbC-petroleum-diesel'!J21,'BIFUbC-heavy-or-residual-oil'!J21,'BIFUbC-LPG-propane-or-butane'!J21)</f>
        <v>526349377527.67371</v>
      </c>
      <c r="L61" s="413">
        <f>SUM('BIFUbC-electricity'!K21,'BIFUbC-coal'!K21,'BIFUbC-natural-gas'!K21,'BIFUbC-biomass'!K21,'BIFUbC-petroleum-diesel'!K21,'BIFUbC-heavy-or-residual-oil'!K21,'BIFUbC-LPG-propane-or-butane'!K21)</f>
        <v>526851586908.93414</v>
      </c>
      <c r="M61" s="413">
        <f>SUM('BIFUbC-electricity'!L21,'BIFUbC-coal'!L21,'BIFUbC-natural-gas'!L21,'BIFUbC-biomass'!L21,'BIFUbC-petroleum-diesel'!L21,'BIFUbC-heavy-or-residual-oil'!L21,'BIFUbC-LPG-propane-or-butane'!L21)</f>
        <v>528255146874.36243</v>
      </c>
      <c r="N61" s="413">
        <f>SUM('BIFUbC-electricity'!M21,'BIFUbC-coal'!M21,'BIFUbC-natural-gas'!M21,'BIFUbC-biomass'!M21,'BIFUbC-petroleum-diesel'!M21,'BIFUbC-heavy-or-residual-oil'!M21,'BIFUbC-LPG-propane-or-butane'!M21)</f>
        <v>530212906458.54425</v>
      </c>
      <c r="O61" s="413">
        <f>SUM('BIFUbC-electricity'!N21,'BIFUbC-coal'!N21,'BIFUbC-natural-gas'!N21,'BIFUbC-biomass'!N21,'BIFUbC-petroleum-diesel'!N21,'BIFUbC-heavy-or-residual-oil'!N21,'BIFUbC-LPG-propane-or-butane'!N21)</f>
        <v>530796472965.2663</v>
      </c>
      <c r="P61" s="413">
        <f>SUM('BIFUbC-electricity'!O21,'BIFUbC-coal'!O21,'BIFUbC-natural-gas'!O21,'BIFUbC-biomass'!O21,'BIFUbC-petroleum-diesel'!O21,'BIFUbC-heavy-or-residual-oil'!O21,'BIFUbC-LPG-propane-or-butane'!O21)</f>
        <v>532109784595.33636</v>
      </c>
      <c r="Q61" s="413">
        <f>SUM('BIFUbC-electricity'!P21,'BIFUbC-coal'!P21,'BIFUbC-natural-gas'!P21,'BIFUbC-biomass'!P21,'BIFUbC-petroleum-diesel'!P21,'BIFUbC-heavy-or-residual-oil'!P21,'BIFUbC-LPG-propane-or-butane'!P21)</f>
        <v>534982152974.86572</v>
      </c>
      <c r="R61" s="413">
        <f>SUM('BIFUbC-electricity'!Q21,'BIFUbC-coal'!Q21,'BIFUbC-natural-gas'!Q21,'BIFUbC-biomass'!Q21,'BIFUbC-petroleum-diesel'!Q21,'BIFUbC-heavy-or-residual-oil'!Q21,'BIFUbC-LPG-propane-or-butane'!Q21)</f>
        <v>538987349526.96271</v>
      </c>
      <c r="S61" s="413">
        <f>SUM('BIFUbC-electricity'!R21,'BIFUbC-coal'!R21,'BIFUbC-natural-gas'!R21,'BIFUbC-biomass'!R21,'BIFUbC-petroleum-diesel'!R21,'BIFUbC-heavy-or-residual-oil'!R21,'BIFUbC-LPG-propane-or-butane'!R21)</f>
        <v>541849441137.17773</v>
      </c>
      <c r="T61" s="413">
        <f>SUM('BIFUbC-electricity'!S21,'BIFUbC-coal'!S21,'BIFUbC-natural-gas'!S21,'BIFUbC-biomass'!S21,'BIFUbC-petroleum-diesel'!S21,'BIFUbC-heavy-or-residual-oil'!S21,'BIFUbC-LPG-propane-or-butane'!S21)</f>
        <v>545025078260.95526</v>
      </c>
      <c r="U61" s="413">
        <f>SUM('BIFUbC-electricity'!T21,'BIFUbC-coal'!T21,'BIFUbC-natural-gas'!T21,'BIFUbC-biomass'!T21,'BIFUbC-petroleum-diesel'!T21,'BIFUbC-heavy-or-residual-oil'!T21,'BIFUbC-LPG-propane-or-butane'!T21)</f>
        <v>549424282188.71991</v>
      </c>
      <c r="V61" s="413">
        <f>SUM('BIFUbC-electricity'!U21,'BIFUbC-coal'!U21,'BIFUbC-natural-gas'!U21,'BIFUbC-biomass'!U21,'BIFUbC-petroleum-diesel'!U21,'BIFUbC-heavy-or-residual-oil'!U21,'BIFUbC-LPG-propane-or-butane'!U21)</f>
        <v>552950427154.39307</v>
      </c>
      <c r="W61" s="413">
        <f>SUM('BIFUbC-electricity'!V21,'BIFUbC-coal'!V21,'BIFUbC-natural-gas'!V21,'BIFUbC-biomass'!V21,'BIFUbC-petroleum-diesel'!V21,'BIFUbC-heavy-or-residual-oil'!V21,'BIFUbC-LPG-propane-or-butane'!V21)</f>
        <v>555455998214.42212</v>
      </c>
      <c r="X61" s="413">
        <f>SUM('BIFUbC-electricity'!W21,'BIFUbC-coal'!W21,'BIFUbC-natural-gas'!W21,'BIFUbC-biomass'!W21,'BIFUbC-petroleum-diesel'!W21,'BIFUbC-heavy-or-residual-oil'!W21,'BIFUbC-LPG-propane-or-butane'!W21)</f>
        <v>559619599002.6731</v>
      </c>
      <c r="Y61" s="413">
        <f>SUM('BIFUbC-electricity'!X21,'BIFUbC-coal'!X21,'BIFUbC-natural-gas'!X21,'BIFUbC-biomass'!X21,'BIFUbC-petroleum-diesel'!X21,'BIFUbC-heavy-or-residual-oil'!X21,'BIFUbC-LPG-propane-or-butane'!X21)</f>
        <v>566544255281.96326</v>
      </c>
      <c r="Z61" s="413">
        <f>SUM('BIFUbC-electricity'!Y21,'BIFUbC-coal'!Y21,'BIFUbC-natural-gas'!Y21,'BIFUbC-biomass'!Y21,'BIFUbC-petroleum-diesel'!Y21,'BIFUbC-heavy-or-residual-oil'!Y21,'BIFUbC-LPG-propane-or-butane'!Y21)</f>
        <v>573687393062.19153</v>
      </c>
      <c r="AA61" s="413">
        <f>SUM('BIFUbC-electricity'!Z21,'BIFUbC-coal'!Z21,'BIFUbC-natural-gas'!Z21,'BIFUbC-biomass'!Z21,'BIFUbC-petroleum-diesel'!Z21,'BIFUbC-heavy-or-residual-oil'!Z21,'BIFUbC-LPG-propane-or-butane'!Z21)</f>
        <v>578944485116.15039</v>
      </c>
      <c r="AB61" s="413">
        <f>SUM('BIFUbC-electricity'!AA21,'BIFUbC-coal'!AA21,'BIFUbC-natural-gas'!AA21,'BIFUbC-biomass'!AA21,'BIFUbC-petroleum-diesel'!AA21,'BIFUbC-heavy-or-residual-oil'!AA21,'BIFUbC-LPG-propane-or-butane'!AA21)</f>
        <v>583902680153.05884</v>
      </c>
      <c r="AC61" s="413">
        <f>SUM('BIFUbC-electricity'!AB21,'BIFUbC-coal'!AB21,'BIFUbC-natural-gas'!AB21,'BIFUbC-biomass'!AB21,'BIFUbC-petroleum-diesel'!AB21,'BIFUbC-heavy-or-residual-oil'!AB21,'BIFUbC-LPG-propane-or-butane'!AB21)</f>
        <v>590829600163.69629</v>
      </c>
      <c r="AD61" s="413">
        <f>SUM('BIFUbC-electricity'!AC21,'BIFUbC-coal'!AC21,'BIFUbC-natural-gas'!AC21,'BIFUbC-biomass'!AC21,'BIFUbC-petroleum-diesel'!AC21,'BIFUbC-heavy-or-residual-oil'!AC21,'BIFUbC-LPG-propane-or-butane'!AC21)</f>
        <v>596926239377.1908</v>
      </c>
      <c r="AE61" s="413">
        <f>SUM('BIFUbC-electricity'!AD21,'BIFUbC-coal'!AD21,'BIFUbC-natural-gas'!AD21,'BIFUbC-biomass'!AD21,'BIFUbC-petroleum-diesel'!AD21,'BIFUbC-heavy-or-residual-oil'!AD21,'BIFUbC-LPG-propane-or-butane'!AD21)</f>
        <v>603022878590.6875</v>
      </c>
      <c r="AF61" s="413">
        <f>SUM('BIFUbC-electricity'!AE21,'BIFUbC-coal'!AE21,'BIFUbC-natural-gas'!AE21,'BIFUbC-biomass'!AE21,'BIFUbC-petroleum-diesel'!AE21,'BIFUbC-heavy-or-residual-oil'!AE21,'BIFUbC-LPG-propane-or-butane'!AE21)</f>
        <v>609119517804.18396</v>
      </c>
      <c r="AG61" s="413">
        <f>SUM('BIFUbC-electricity'!AF21,'BIFUbC-coal'!AF21,'BIFUbC-natural-gas'!AF21,'BIFUbC-biomass'!AF21,'BIFUbC-petroleum-diesel'!AF21,'BIFUbC-heavy-or-residual-oil'!AF21,'BIFUbC-LPG-propane-or-butane'!AF21)</f>
        <v>615216157017.67871</v>
      </c>
    </row>
    <row r="62" spans="2:33" x14ac:dyDescent="0.2">
      <c r="B62" s="7" t="s">
        <v>72</v>
      </c>
      <c r="C62" s="413">
        <f>SUM('BIFUbC-electricity'!B22,'BIFUbC-coal'!B22,'BIFUbC-natural-gas'!B22,'BIFUbC-biomass'!B22,'BIFUbC-petroleum-diesel'!B22,'BIFUbC-heavy-or-residual-oil'!B22,'BIFUbC-LPG-propane-or-butane'!B22)</f>
        <v>6386970275922.2246</v>
      </c>
      <c r="D62" s="413">
        <f>SUM('BIFUbC-electricity'!C22,'BIFUbC-coal'!C22,'BIFUbC-natural-gas'!C22,'BIFUbC-biomass'!C22,'BIFUbC-petroleum-diesel'!C22,'BIFUbC-heavy-or-residual-oil'!C22,'BIFUbC-LPG-propane-or-butane'!C22)</f>
        <v>6365047881276.0332</v>
      </c>
      <c r="E62" s="413">
        <f>SUM('BIFUbC-electricity'!D22,'BIFUbC-coal'!D22,'BIFUbC-natural-gas'!D22,'BIFUbC-biomass'!D22,'BIFUbC-petroleum-diesel'!D22,'BIFUbC-heavy-or-residual-oil'!D22,'BIFUbC-LPG-propane-or-butane'!D22)</f>
        <v>6582017394643.7012</v>
      </c>
      <c r="F62" s="413">
        <f>SUM('BIFUbC-electricity'!E22,'BIFUbC-coal'!E22,'BIFUbC-natural-gas'!E22,'BIFUbC-biomass'!E22,'BIFUbC-petroleum-diesel'!E22,'BIFUbC-heavy-or-residual-oil'!E22,'BIFUbC-LPG-propane-or-butane'!E22)</f>
        <v>6721573588988.6445</v>
      </c>
      <c r="G62" s="413">
        <f>SUM('BIFUbC-electricity'!F22,'BIFUbC-coal'!F22,'BIFUbC-natural-gas'!F22,'BIFUbC-biomass'!F22,'BIFUbC-petroleum-diesel'!F22,'BIFUbC-heavy-or-residual-oil'!F22,'BIFUbC-LPG-propane-or-butane'!F22)</f>
        <v>6857830184880.3203</v>
      </c>
      <c r="H62" s="413">
        <f>SUM('BIFUbC-electricity'!G22,'BIFUbC-coal'!G22,'BIFUbC-natural-gas'!G22,'BIFUbC-biomass'!G22,'BIFUbC-petroleum-diesel'!G22,'BIFUbC-heavy-or-residual-oil'!G22,'BIFUbC-LPG-propane-or-butane'!G22)</f>
        <v>6976109256546.8281</v>
      </c>
      <c r="I62" s="413">
        <f>SUM('BIFUbC-electricity'!H22,'BIFUbC-coal'!H22,'BIFUbC-natural-gas'!H22,'BIFUbC-biomass'!H22,'BIFUbC-petroleum-diesel'!H22,'BIFUbC-heavy-or-residual-oil'!H22,'BIFUbC-LPG-propane-or-butane'!H22)</f>
        <v>7040599671832.7314</v>
      </c>
      <c r="J62" s="413">
        <f>SUM('BIFUbC-electricity'!I22,'BIFUbC-coal'!I22,'BIFUbC-natural-gas'!I22,'BIFUbC-biomass'!I22,'BIFUbC-petroleum-diesel'!I22,'BIFUbC-heavy-or-residual-oil'!I22,'BIFUbC-LPG-propane-or-butane'!I22)</f>
        <v>7073060639778.3779</v>
      </c>
      <c r="K62" s="413">
        <f>SUM('BIFUbC-electricity'!J22,'BIFUbC-coal'!J22,'BIFUbC-natural-gas'!J22,'BIFUbC-biomass'!J22,'BIFUbC-petroleum-diesel'!J22,'BIFUbC-heavy-or-residual-oil'!J22,'BIFUbC-LPG-propane-or-butane'!J22)</f>
        <v>7080552898423.6777</v>
      </c>
      <c r="L62" s="413">
        <f>SUM('BIFUbC-electricity'!K22,'BIFUbC-coal'!K22,'BIFUbC-natural-gas'!K22,'BIFUbC-biomass'!K22,'BIFUbC-petroleum-diesel'!K22,'BIFUbC-heavy-or-residual-oil'!K22,'BIFUbC-LPG-propane-or-butane'!K22)</f>
        <v>7087308715456.8477</v>
      </c>
      <c r="M62" s="413">
        <f>SUM('BIFUbC-electricity'!L22,'BIFUbC-coal'!L22,'BIFUbC-natural-gas'!L22,'BIFUbC-biomass'!L22,'BIFUbC-petroleum-diesel'!L22,'BIFUbC-heavy-or-residual-oil'!L22,'BIFUbC-LPG-propane-or-butane'!L22)</f>
        <v>7106189673629.542</v>
      </c>
      <c r="N62" s="413">
        <f>SUM('BIFUbC-electricity'!M22,'BIFUbC-coal'!M22,'BIFUbC-natural-gas'!M22,'BIFUbC-biomass'!M22,'BIFUbC-petroleum-diesel'!M22,'BIFUbC-heavy-or-residual-oil'!M22,'BIFUbC-LPG-propane-or-butane'!M22)</f>
        <v>7132525831493.5596</v>
      </c>
      <c r="O62" s="413">
        <f>SUM('BIFUbC-electricity'!N22,'BIFUbC-coal'!N22,'BIFUbC-natural-gas'!N22,'BIFUbC-biomass'!N22,'BIFUbC-petroleum-diesel'!N22,'BIFUbC-heavy-or-residual-oil'!N22,'BIFUbC-LPG-propane-or-butane'!N22)</f>
        <v>7140376080200.9912</v>
      </c>
      <c r="P62" s="413">
        <f>SUM('BIFUbC-electricity'!O22,'BIFUbC-coal'!O22,'BIFUbC-natural-gas'!O22,'BIFUbC-biomass'!O22,'BIFUbC-petroleum-diesel'!O22,'BIFUbC-heavy-or-residual-oil'!O22,'BIFUbC-LPG-propane-or-butane'!O22)</f>
        <v>7158043000436.5645</v>
      </c>
      <c r="Q62" s="413">
        <f>SUM('BIFUbC-electricity'!P22,'BIFUbC-coal'!P22,'BIFUbC-natural-gas'!P22,'BIFUbC-biomass'!P22,'BIFUbC-petroleum-diesel'!P22,'BIFUbC-heavy-or-residual-oil'!P22,'BIFUbC-LPG-propane-or-butane'!P22)</f>
        <v>7196682651442.7988</v>
      </c>
      <c r="R62" s="413">
        <f>SUM('BIFUbC-electricity'!Q22,'BIFUbC-coal'!Q22,'BIFUbC-natural-gas'!Q22,'BIFUbC-biomass'!Q22,'BIFUbC-petroleum-diesel'!Q22,'BIFUbC-heavy-or-residual-oil'!Q22,'BIFUbC-LPG-propane-or-butane'!Q22)</f>
        <v>7250561324557.0557</v>
      </c>
      <c r="S62" s="413">
        <f>SUM('BIFUbC-electricity'!R22,'BIFUbC-coal'!R22,'BIFUbC-natural-gas'!R22,'BIFUbC-biomass'!R22,'BIFUbC-petroleum-diesel'!R22,'BIFUbC-heavy-or-residual-oil'!R22,'BIFUbC-LPG-propane-or-butane'!R22)</f>
        <v>7289062730489.082</v>
      </c>
      <c r="T62" s="413">
        <f>SUM('BIFUbC-electricity'!S22,'BIFUbC-coal'!S22,'BIFUbC-natural-gas'!S22,'BIFUbC-biomass'!S22,'BIFUbC-petroleum-diesel'!S22,'BIFUbC-heavy-or-residual-oil'!S22,'BIFUbC-LPG-propane-or-butane'!S22)</f>
        <v>7331782010877.9395</v>
      </c>
      <c r="U62" s="413">
        <f>SUM('BIFUbC-electricity'!T22,'BIFUbC-coal'!T22,'BIFUbC-natural-gas'!T22,'BIFUbC-biomass'!T22,'BIFUbC-petroleum-diesel'!T22,'BIFUbC-heavy-or-residual-oil'!T22,'BIFUbC-LPG-propane-or-butane'!T22)</f>
        <v>7390960946868.708</v>
      </c>
      <c r="V62" s="413">
        <f>SUM('BIFUbC-electricity'!U22,'BIFUbC-coal'!U22,'BIFUbC-natural-gas'!U22,'BIFUbC-biomass'!U22,'BIFUbC-petroleum-diesel'!U22,'BIFUbC-heavy-or-residual-oil'!U22,'BIFUbC-LPG-propane-or-butane'!U22)</f>
        <v>7438395326052.8008</v>
      </c>
      <c r="W62" s="413">
        <f>SUM('BIFUbC-electricity'!V22,'BIFUbC-coal'!V22,'BIFUbC-natural-gas'!V22,'BIFUbC-biomass'!V22,'BIFUbC-petroleum-diesel'!V22,'BIFUbC-heavy-or-residual-oil'!V22,'BIFUbC-LPG-propane-or-butane'!V22)</f>
        <v>7472100749083.0801</v>
      </c>
      <c r="X62" s="413">
        <f>SUM('BIFUbC-electricity'!W22,'BIFUbC-coal'!W22,'BIFUbC-natural-gas'!W22,'BIFUbC-biomass'!W22,'BIFUbC-petroleum-diesel'!W22,'BIFUbC-heavy-or-residual-oil'!W22,'BIFUbC-LPG-propane-or-butane'!W22)</f>
        <v>7528110306399.5605</v>
      </c>
      <c r="Y62" s="413">
        <f>SUM('BIFUbC-electricity'!X22,'BIFUbC-coal'!X22,'BIFUbC-natural-gas'!X22,'BIFUbC-biomass'!X22,'BIFUbC-petroleum-diesel'!X22,'BIFUbC-heavy-or-residual-oil'!X22,'BIFUbC-LPG-propane-or-butane'!X22)</f>
        <v>7621262112371.5117</v>
      </c>
      <c r="Z62" s="413">
        <f>SUM('BIFUbC-electricity'!Y22,'BIFUbC-coal'!Y22,'BIFUbC-natural-gas'!Y22,'BIFUbC-biomass'!Y22,'BIFUbC-petroleum-diesel'!Y22,'BIFUbC-heavy-or-residual-oil'!Y22,'BIFUbC-LPG-propane-or-butane'!Y22)</f>
        <v>7717352973447.8633</v>
      </c>
      <c r="AA62" s="413">
        <f>SUM('BIFUbC-electricity'!Z22,'BIFUbC-coal'!Z22,'BIFUbC-natural-gas'!Z22,'BIFUbC-biomass'!Z22,'BIFUbC-petroleum-diesel'!Z22,'BIFUbC-heavy-or-residual-oil'!Z22,'BIFUbC-LPG-propane-or-butane'!Z22)</f>
        <v>7788072385247.6465</v>
      </c>
      <c r="AB62" s="413">
        <f>SUM('BIFUbC-electricity'!AA22,'BIFUbC-coal'!AA22,'BIFUbC-natural-gas'!AA22,'BIFUbC-biomass'!AA22,'BIFUbC-petroleum-diesel'!AA22,'BIFUbC-heavy-or-residual-oil'!AA22,'BIFUbC-LPG-propane-or-butane'!AA22)</f>
        <v>7854770976978.5479</v>
      </c>
      <c r="AC62" s="413">
        <f>SUM('BIFUbC-electricity'!AB22,'BIFUbC-coal'!AB22,'BIFUbC-natural-gas'!AB22,'BIFUbC-biomass'!AB22,'BIFUbC-petroleum-diesel'!AB22,'BIFUbC-heavy-or-residual-oil'!AB22,'BIFUbC-LPG-propane-or-butane'!AB22)</f>
        <v>7947953235099.2705</v>
      </c>
      <c r="AD62" s="413">
        <f>SUM('BIFUbC-electricity'!AC22,'BIFUbC-coal'!AC22,'BIFUbC-natural-gas'!AC22,'BIFUbC-biomass'!AC22,'BIFUbC-petroleum-diesel'!AC22,'BIFUbC-heavy-or-residual-oil'!AC22,'BIFUbC-LPG-propane-or-butane'!AC22)</f>
        <v>8029966396502.666</v>
      </c>
      <c r="AE62" s="413">
        <f>SUM('BIFUbC-electricity'!AD22,'BIFUbC-coal'!AD22,'BIFUbC-natural-gas'!AD22,'BIFUbC-biomass'!AD22,'BIFUbC-petroleum-diesel'!AD22,'BIFUbC-heavy-or-residual-oil'!AD22,'BIFUbC-LPG-propane-or-butane'!AD22)</f>
        <v>8111979557906.0859</v>
      </c>
      <c r="AF62" s="413">
        <f>SUM('BIFUbC-electricity'!AE22,'BIFUbC-coal'!AE22,'BIFUbC-natural-gas'!AE22,'BIFUbC-biomass'!AE22,'BIFUbC-petroleum-diesel'!AE22,'BIFUbC-heavy-or-residual-oil'!AE22,'BIFUbC-LPG-propane-or-butane'!AE22)</f>
        <v>8193992719309.5059</v>
      </c>
      <c r="AG62" s="413">
        <f>SUM('BIFUbC-electricity'!AF22,'BIFUbC-coal'!AF22,'BIFUbC-natural-gas'!AF22,'BIFUbC-biomass'!AF22,'BIFUbC-petroleum-diesel'!AF22,'BIFUbC-heavy-or-residual-oil'!AF22,'BIFUbC-LPG-propane-or-butane'!AF22)</f>
        <v>8276005880712.8994</v>
      </c>
    </row>
    <row r="63" spans="2:33" x14ac:dyDescent="0.2">
      <c r="B63" s="7" t="s">
        <v>73</v>
      </c>
      <c r="C63" s="413">
        <f>SUM('BIFUbC-electricity'!B23,'BIFUbC-coal'!B23,'BIFUbC-natural-gas'!B23,'BIFUbC-biomass'!B23,'BIFUbC-petroleum-diesel'!B23,'BIFUbC-heavy-or-residual-oil'!B23,'BIFUbC-LPG-propane-or-butane'!B23)</f>
        <v>59286077065780.359</v>
      </c>
      <c r="D63" s="413">
        <f>SUM('BIFUbC-electricity'!C23,'BIFUbC-coal'!C23,'BIFUbC-natural-gas'!C23,'BIFUbC-biomass'!C23,'BIFUbC-petroleum-diesel'!C23,'BIFUbC-heavy-or-residual-oil'!C23,'BIFUbC-LPG-propane-or-butane'!C23)</f>
        <v>58419058797985.594</v>
      </c>
      <c r="E63" s="413">
        <f>SUM('BIFUbC-electricity'!D23,'BIFUbC-coal'!D23,'BIFUbC-natural-gas'!D23,'BIFUbC-biomass'!D23,'BIFUbC-petroleum-diesel'!D23,'BIFUbC-heavy-or-residual-oil'!D23,'BIFUbC-LPG-propane-or-butane'!D23)</f>
        <v>58353122756007.75</v>
      </c>
      <c r="F63" s="413">
        <f>SUM('BIFUbC-electricity'!E23,'BIFUbC-coal'!E23,'BIFUbC-natural-gas'!E23,'BIFUbC-biomass'!E23,'BIFUbC-petroleum-diesel'!E23,'BIFUbC-heavy-or-residual-oil'!E23,'BIFUbC-LPG-propane-or-butane'!E23)</f>
        <v>60059154967938.75</v>
      </c>
      <c r="G63" s="413">
        <f>SUM('BIFUbC-electricity'!F23,'BIFUbC-coal'!F23,'BIFUbC-natural-gas'!F23,'BIFUbC-biomass'!F23,'BIFUbC-petroleum-diesel'!F23,'BIFUbC-heavy-or-residual-oil'!F23,'BIFUbC-LPG-propane-or-butane'!F23)</f>
        <v>61185809551145.422</v>
      </c>
      <c r="H63" s="413">
        <f>SUM('BIFUbC-electricity'!G23,'BIFUbC-coal'!G23,'BIFUbC-natural-gas'!G23,'BIFUbC-biomass'!G23,'BIFUbC-petroleum-diesel'!G23,'BIFUbC-heavy-or-residual-oil'!G23,'BIFUbC-LPG-propane-or-butane'!G23)</f>
        <v>62448958323742.656</v>
      </c>
      <c r="I63" s="413">
        <f>SUM('BIFUbC-electricity'!H23,'BIFUbC-coal'!H23,'BIFUbC-natural-gas'!H23,'BIFUbC-biomass'!H23,'BIFUbC-petroleum-diesel'!H23,'BIFUbC-heavy-or-residual-oil'!H23,'BIFUbC-LPG-propane-or-butane'!H23)</f>
        <v>63175086701792.453</v>
      </c>
      <c r="J63" s="413">
        <f>SUM('BIFUbC-electricity'!I23,'BIFUbC-coal'!I23,'BIFUbC-natural-gas'!I23,'BIFUbC-biomass'!I23,'BIFUbC-petroleum-diesel'!I23,'BIFUbC-heavy-or-residual-oil'!I23,'BIFUbC-LPG-propane-or-butane'!I23)</f>
        <v>63583978890238.766</v>
      </c>
      <c r="K63" s="413">
        <f>SUM('BIFUbC-electricity'!J23,'BIFUbC-coal'!J23,'BIFUbC-natural-gas'!J23,'BIFUbC-biomass'!J23,'BIFUbC-petroleum-diesel'!J23,'BIFUbC-heavy-or-residual-oil'!J23,'BIFUbC-LPG-propane-or-butane'!J23)</f>
        <v>63831969169021.094</v>
      </c>
      <c r="L63" s="413">
        <f>SUM('BIFUbC-electricity'!K23,'BIFUbC-coal'!K23,'BIFUbC-natural-gas'!K23,'BIFUbC-biomass'!K23,'BIFUbC-petroleum-diesel'!K23,'BIFUbC-heavy-or-residual-oil'!K23,'BIFUbC-LPG-propane-or-butane'!K23)</f>
        <v>64119345161630.195</v>
      </c>
      <c r="M63" s="413">
        <f>SUM('BIFUbC-electricity'!L23,'BIFUbC-coal'!L23,'BIFUbC-natural-gas'!L23,'BIFUbC-biomass'!L23,'BIFUbC-petroleum-diesel'!L23,'BIFUbC-heavy-or-residual-oil'!L23,'BIFUbC-LPG-propane-or-butane'!L23)</f>
        <v>64605728524350.531</v>
      </c>
      <c r="N63" s="413">
        <f>SUM('BIFUbC-electricity'!M23,'BIFUbC-coal'!M23,'BIFUbC-natural-gas'!M23,'BIFUbC-biomass'!M23,'BIFUbC-petroleum-diesel'!M23,'BIFUbC-heavy-or-residual-oil'!M23,'BIFUbC-LPG-propane-or-butane'!M23)</f>
        <v>65085532238874.438</v>
      </c>
      <c r="O63" s="413">
        <f>SUM('BIFUbC-electricity'!N23,'BIFUbC-coal'!N23,'BIFUbC-natural-gas'!N23,'BIFUbC-biomass'!N23,'BIFUbC-petroleum-diesel'!N23,'BIFUbC-heavy-or-residual-oil'!N23,'BIFUbC-LPG-propane-or-butane'!N23)</f>
        <v>65425941680422.234</v>
      </c>
      <c r="P63" s="413">
        <f>SUM('BIFUbC-electricity'!O23,'BIFUbC-coal'!O23,'BIFUbC-natural-gas'!O23,'BIFUbC-biomass'!O23,'BIFUbC-petroleum-diesel'!O23,'BIFUbC-heavy-or-residual-oil'!O23,'BIFUbC-LPG-propane-or-butane'!O23)</f>
        <v>65970760091878.789</v>
      </c>
      <c r="Q63" s="413">
        <f>SUM('BIFUbC-electricity'!P23,'BIFUbC-coal'!P23,'BIFUbC-natural-gas'!P23,'BIFUbC-biomass'!P23,'BIFUbC-petroleum-diesel'!P23,'BIFUbC-heavy-or-residual-oil'!P23,'BIFUbC-LPG-propane-or-butane'!P23)</f>
        <v>66499022714738.703</v>
      </c>
      <c r="R63" s="413">
        <f>SUM('BIFUbC-electricity'!Q23,'BIFUbC-coal'!Q23,'BIFUbC-natural-gas'!Q23,'BIFUbC-biomass'!Q23,'BIFUbC-petroleum-diesel'!Q23,'BIFUbC-heavy-or-residual-oil'!Q23,'BIFUbC-LPG-propane-or-butane'!Q23)</f>
        <v>66944954582485.719</v>
      </c>
      <c r="S63" s="413">
        <f>SUM('BIFUbC-electricity'!R23,'BIFUbC-coal'!R23,'BIFUbC-natural-gas'!R23,'BIFUbC-biomass'!R23,'BIFUbC-petroleum-diesel'!R23,'BIFUbC-heavy-or-residual-oil'!R23,'BIFUbC-LPG-propane-or-butane'!R23)</f>
        <v>67240405904986.078</v>
      </c>
      <c r="T63" s="413">
        <f>SUM('BIFUbC-electricity'!S23,'BIFUbC-coal'!S23,'BIFUbC-natural-gas'!S23,'BIFUbC-biomass'!S23,'BIFUbC-petroleum-diesel'!S23,'BIFUbC-heavy-or-residual-oil'!S23,'BIFUbC-LPG-propane-or-butane'!S23)</f>
        <v>67697982473400.828</v>
      </c>
      <c r="U63" s="413">
        <f>SUM('BIFUbC-electricity'!T23,'BIFUbC-coal'!T23,'BIFUbC-natural-gas'!T23,'BIFUbC-biomass'!T23,'BIFUbC-petroleum-diesel'!T23,'BIFUbC-heavy-or-residual-oil'!T23,'BIFUbC-LPG-propane-or-butane'!T23)</f>
        <v>68261064925938.336</v>
      </c>
      <c r="V63" s="413">
        <f>SUM('BIFUbC-electricity'!U23,'BIFUbC-coal'!U23,'BIFUbC-natural-gas'!U23,'BIFUbC-biomass'!U23,'BIFUbC-petroleum-diesel'!U23,'BIFUbC-heavy-or-residual-oil'!U23,'BIFUbC-LPG-propane-or-butane'!U23)</f>
        <v>68807931712719.766</v>
      </c>
      <c r="W63" s="413">
        <f>SUM('BIFUbC-electricity'!V23,'BIFUbC-coal'!V23,'BIFUbC-natural-gas'!V23,'BIFUbC-biomass'!V23,'BIFUbC-petroleum-diesel'!V23,'BIFUbC-heavy-or-residual-oil'!V23,'BIFUbC-LPG-propane-or-butane'!V23)</f>
        <v>69189908994267.531</v>
      </c>
      <c r="X63" s="413">
        <f>SUM('BIFUbC-electricity'!W23,'BIFUbC-coal'!W23,'BIFUbC-natural-gas'!W23,'BIFUbC-biomass'!W23,'BIFUbC-petroleum-diesel'!W23,'BIFUbC-heavy-or-residual-oil'!W23,'BIFUbC-LPG-propane-or-butane'!W23)</f>
        <v>69820705929684.32</v>
      </c>
      <c r="Y63" s="413">
        <f>SUM('BIFUbC-electricity'!X23,'BIFUbC-coal'!X23,'BIFUbC-natural-gas'!X23,'BIFUbC-biomass'!X23,'BIFUbC-petroleum-diesel'!X23,'BIFUbC-heavy-or-residual-oil'!X23,'BIFUbC-LPG-propane-or-butane'!X23)</f>
        <v>70804068152424.234</v>
      </c>
      <c r="Z63" s="413">
        <f>SUM('BIFUbC-electricity'!Y23,'BIFUbC-coal'!Y23,'BIFUbC-natural-gas'!Y23,'BIFUbC-biomass'!Y23,'BIFUbC-petroleum-diesel'!Y23,'BIFUbC-heavy-or-residual-oil'!Y23,'BIFUbC-LPG-propane-or-butane'!Y23)</f>
        <v>71990609289872.313</v>
      </c>
      <c r="AA63" s="413">
        <f>SUM('BIFUbC-electricity'!Z23,'BIFUbC-coal'!Z23,'BIFUbC-natural-gas'!Z23,'BIFUbC-biomass'!Z23,'BIFUbC-petroleum-diesel'!Z23,'BIFUbC-heavy-or-residual-oil'!Z23,'BIFUbC-LPG-propane-or-butane'!Z23)</f>
        <v>72924614616344.313</v>
      </c>
      <c r="AB63" s="413">
        <f>SUM('BIFUbC-electricity'!AA23,'BIFUbC-coal'!AA23,'BIFUbC-natural-gas'!AA23,'BIFUbC-biomass'!AA23,'BIFUbC-petroleum-diesel'!AA23,'BIFUbC-heavy-or-residual-oil'!AA23,'BIFUbC-LPG-propane-or-butane'!AA23)</f>
        <v>73942664723702.453</v>
      </c>
      <c r="AC63" s="413">
        <f>SUM('BIFUbC-electricity'!AB23,'BIFUbC-coal'!AB23,'BIFUbC-natural-gas'!AB23,'BIFUbC-biomass'!AB23,'BIFUbC-petroleum-diesel'!AB23,'BIFUbC-heavy-or-residual-oil'!AB23,'BIFUbC-LPG-propane-or-butane'!AB23)</f>
        <v>75005871757992.578</v>
      </c>
      <c r="AD63" s="413">
        <f>SUM('BIFUbC-electricity'!AC23,'BIFUbC-coal'!AC23,'BIFUbC-natural-gas'!AC23,'BIFUbC-biomass'!AC23,'BIFUbC-petroleum-diesel'!AC23,'BIFUbC-heavy-or-residual-oil'!AC23,'BIFUbC-LPG-propane-or-butane'!AC23)</f>
        <v>76042318163188.109</v>
      </c>
      <c r="AE63" s="413">
        <f>SUM('BIFUbC-electricity'!AD23,'BIFUbC-coal'!AD23,'BIFUbC-natural-gas'!AD23,'BIFUbC-biomass'!AD23,'BIFUbC-petroleum-diesel'!AD23,'BIFUbC-heavy-or-residual-oil'!AD23,'BIFUbC-LPG-propane-or-butane'!AD23)</f>
        <v>77078764568383.75</v>
      </c>
      <c r="AF63" s="413">
        <f>SUM('BIFUbC-electricity'!AE23,'BIFUbC-coal'!AE23,'BIFUbC-natural-gas'!AE23,'BIFUbC-biomass'!AE23,'BIFUbC-petroleum-diesel'!AE23,'BIFUbC-heavy-or-residual-oil'!AE23,'BIFUbC-LPG-propane-or-butane'!AE23)</f>
        <v>78115210973579.406</v>
      </c>
      <c r="AG63" s="413">
        <f>SUM('BIFUbC-electricity'!AF23,'BIFUbC-coal'!AF23,'BIFUbC-natural-gas'!AF23,'BIFUbC-biomass'!AF23,'BIFUbC-petroleum-diesel'!AF23,'BIFUbC-heavy-or-residual-oil'!AF23,'BIFUbC-LPG-propane-or-butane'!AF23)</f>
        <v>79151657378774.953</v>
      </c>
    </row>
    <row r="64" spans="2:33" x14ac:dyDescent="0.2">
      <c r="B64" s="7" t="s">
        <v>74</v>
      </c>
      <c r="C64" s="413">
        <f>SUM('BIFUbC-electricity'!B24,'BIFUbC-coal'!B24,'BIFUbC-natural-gas'!B24,'BIFUbC-biomass'!B24,'BIFUbC-petroleum-diesel'!B24,'BIFUbC-heavy-or-residual-oil'!B24,'BIFUbC-LPG-propane-or-butane'!B24)</f>
        <v>20028840447702.512</v>
      </c>
      <c r="D64" s="413">
        <f>SUM('BIFUbC-electricity'!C24,'BIFUbC-coal'!C24,'BIFUbC-natural-gas'!C24,'BIFUbC-biomass'!C24,'BIFUbC-petroleum-diesel'!C24,'BIFUbC-heavy-or-residual-oil'!C24,'BIFUbC-LPG-propane-or-butane'!C24)</f>
        <v>19995244508279.629</v>
      </c>
      <c r="E64" s="413">
        <f>SUM('BIFUbC-electricity'!D24,'BIFUbC-coal'!D24,'BIFUbC-natural-gas'!D24,'BIFUbC-biomass'!D24,'BIFUbC-petroleum-diesel'!D24,'BIFUbC-heavy-or-residual-oil'!D24,'BIFUbC-LPG-propane-or-butane'!D24)</f>
        <v>20318885301905.125</v>
      </c>
      <c r="F64" s="413">
        <f>SUM('BIFUbC-electricity'!E24,'BIFUbC-coal'!E24,'BIFUbC-natural-gas'!E24,'BIFUbC-biomass'!E24,'BIFUbC-petroleum-diesel'!E24,'BIFUbC-heavy-or-residual-oil'!E24,'BIFUbC-LPG-propane-or-butane'!E24)</f>
        <v>20749699463589.477</v>
      </c>
      <c r="G64" s="413">
        <f>SUM('BIFUbC-electricity'!F24,'BIFUbC-coal'!F24,'BIFUbC-natural-gas'!F24,'BIFUbC-biomass'!F24,'BIFUbC-petroleum-diesel'!F24,'BIFUbC-heavy-or-residual-oil'!F24,'BIFUbC-LPG-propane-or-butane'!F24)</f>
        <v>21170327665788.398</v>
      </c>
      <c r="H64" s="413">
        <f>SUM('BIFUbC-electricity'!G24,'BIFUbC-coal'!G24,'BIFUbC-natural-gas'!G24,'BIFUbC-biomass'!G24,'BIFUbC-petroleum-diesel'!G24,'BIFUbC-heavy-or-residual-oil'!G24,'BIFUbC-LPG-propane-or-butane'!G24)</f>
        <v>21535458710984.871</v>
      </c>
      <c r="I64" s="413">
        <f>SUM('BIFUbC-electricity'!H24,'BIFUbC-coal'!H24,'BIFUbC-natural-gas'!H24,'BIFUbC-biomass'!H24,'BIFUbC-petroleum-diesel'!H24,'BIFUbC-heavy-or-residual-oil'!H24,'BIFUbC-LPG-propane-or-butane'!H24)</f>
        <v>21734542559096.977</v>
      </c>
      <c r="J64" s="413">
        <f>SUM('BIFUbC-electricity'!I24,'BIFUbC-coal'!I24,'BIFUbC-natural-gas'!I24,'BIFUbC-biomass'!I24,'BIFUbC-petroleum-diesel'!I24,'BIFUbC-heavy-or-residual-oil'!I24,'BIFUbC-LPG-propane-or-butane'!I24)</f>
        <v>21834750541684.984</v>
      </c>
      <c r="K64" s="413">
        <f>SUM('BIFUbC-electricity'!J24,'BIFUbC-coal'!J24,'BIFUbC-natural-gas'!J24,'BIFUbC-biomass'!J24,'BIFUbC-petroleum-diesel'!J24,'BIFUbC-heavy-or-residual-oil'!J24,'BIFUbC-LPG-propane-or-butane'!J24)</f>
        <v>21857879369054.832</v>
      </c>
      <c r="L64" s="413">
        <f>SUM('BIFUbC-electricity'!K24,'BIFUbC-coal'!K24,'BIFUbC-natural-gas'!K24,'BIFUbC-biomass'!K24,'BIFUbC-petroleum-diesel'!K24,'BIFUbC-heavy-or-residual-oil'!K24,'BIFUbC-LPG-propane-or-butane'!K24)</f>
        <v>21878734779058.664</v>
      </c>
      <c r="M64" s="413">
        <f>SUM('BIFUbC-electricity'!L24,'BIFUbC-coal'!L24,'BIFUbC-natural-gas'!L24,'BIFUbC-biomass'!L24,'BIFUbC-petroleum-diesel'!L24,'BIFUbC-heavy-or-residual-oil'!L24,'BIFUbC-LPG-propane-or-butane'!L24)</f>
        <v>21937020863779.926</v>
      </c>
      <c r="N64" s="413">
        <f>SUM('BIFUbC-electricity'!M24,'BIFUbC-coal'!M24,'BIFUbC-natural-gas'!M24,'BIFUbC-biomass'!M24,'BIFUbC-petroleum-diesel'!M24,'BIFUbC-heavy-or-residual-oil'!M24,'BIFUbC-LPG-propane-or-butane'!M24)</f>
        <v>22018321373767.535</v>
      </c>
      <c r="O64" s="413">
        <f>SUM('BIFUbC-electricity'!N24,'BIFUbC-coal'!N24,'BIFUbC-natural-gas'!N24,'BIFUbC-biomass'!N24,'BIFUbC-petroleum-diesel'!N24,'BIFUbC-heavy-or-residual-oil'!N24,'BIFUbC-LPG-propane-or-butane'!N24)</f>
        <v>22042555327206.723</v>
      </c>
      <c r="P64" s="413">
        <f>SUM('BIFUbC-electricity'!O24,'BIFUbC-coal'!O24,'BIFUbC-natural-gas'!O24,'BIFUbC-biomass'!O24,'BIFUbC-petroleum-diesel'!O24,'BIFUbC-heavy-or-residual-oil'!O24,'BIFUbC-LPG-propane-or-butane'!O24)</f>
        <v>22097093640368.375</v>
      </c>
      <c r="Q64" s="413">
        <f>SUM('BIFUbC-electricity'!P24,'BIFUbC-coal'!P24,'BIFUbC-natural-gas'!P24,'BIFUbC-biomass'!P24,'BIFUbC-petroleum-diesel'!P24,'BIFUbC-heavy-or-residual-oil'!P24,'BIFUbC-LPG-propane-or-butane'!P24)</f>
        <v>22216375403060.195</v>
      </c>
      <c r="R64" s="413">
        <f>SUM('BIFUbC-electricity'!Q24,'BIFUbC-coal'!Q24,'BIFUbC-natural-gas'!Q24,'BIFUbC-biomass'!Q24,'BIFUbC-petroleum-diesel'!Q24,'BIFUbC-heavy-or-residual-oil'!Q24,'BIFUbC-LPG-propane-or-butane'!Q24)</f>
        <v>22382700484503.813</v>
      </c>
      <c r="S64" s="413">
        <f>SUM('BIFUbC-electricity'!R24,'BIFUbC-coal'!R24,'BIFUbC-natural-gas'!R24,'BIFUbC-biomass'!R24,'BIFUbC-petroleum-diesel'!R24,'BIFUbC-heavy-or-residual-oil'!R24,'BIFUbC-LPG-propane-or-butane'!R24)</f>
        <v>22501555480501.172</v>
      </c>
      <c r="T64" s="413">
        <f>SUM('BIFUbC-electricity'!S24,'BIFUbC-coal'!S24,'BIFUbC-natural-gas'!S24,'BIFUbC-biomass'!S24,'BIFUbC-petroleum-diesel'!S24,'BIFUbC-heavy-or-residual-oil'!S24,'BIFUbC-LPG-propane-or-butane'!S24)</f>
        <v>22633431181575.359</v>
      </c>
      <c r="U64" s="413">
        <f>SUM('BIFUbC-electricity'!T24,'BIFUbC-coal'!T24,'BIFUbC-natural-gas'!T24,'BIFUbC-biomass'!T24,'BIFUbC-petroleum-diesel'!T24,'BIFUbC-heavy-or-residual-oil'!T24,'BIFUbC-LPG-propane-or-butane'!T24)</f>
        <v>22816118333642.707</v>
      </c>
      <c r="V64" s="413">
        <f>SUM('BIFUbC-electricity'!U24,'BIFUbC-coal'!U24,'BIFUbC-natural-gas'!U24,'BIFUbC-biomass'!U24,'BIFUbC-petroleum-diesel'!U24,'BIFUbC-heavy-or-residual-oil'!U24,'BIFUbC-LPG-propane-or-butane'!U24)</f>
        <v>22962549686253.988</v>
      </c>
      <c r="W64" s="413">
        <f>SUM('BIFUbC-electricity'!V24,'BIFUbC-coal'!V24,'BIFUbC-natural-gas'!V24,'BIFUbC-biomass'!V24,'BIFUbC-petroleum-diesel'!V24,'BIFUbC-heavy-or-residual-oil'!V24,'BIFUbC-LPG-propane-or-butane'!V24)</f>
        <v>23066599339049.16</v>
      </c>
      <c r="X64" s="413">
        <f>SUM('BIFUbC-electricity'!W24,'BIFUbC-coal'!W24,'BIFUbC-natural-gas'!W24,'BIFUbC-biomass'!W24,'BIFUbC-petroleum-diesel'!W24,'BIFUbC-heavy-or-residual-oil'!W24,'BIFUbC-LPG-propane-or-butane'!W24)</f>
        <v>23239502523998.227</v>
      </c>
      <c r="Y64" s="413">
        <f>SUM('BIFUbC-electricity'!X24,'BIFUbC-coal'!X24,'BIFUbC-natural-gas'!X24,'BIFUbC-biomass'!X24,'BIFUbC-petroleum-diesel'!X24,'BIFUbC-heavy-or-residual-oil'!X24,'BIFUbC-LPG-propane-or-butane'!X24)</f>
        <v>23527064945627.441</v>
      </c>
      <c r="Z64" s="413">
        <f>SUM('BIFUbC-electricity'!Y24,'BIFUbC-coal'!Y24,'BIFUbC-natural-gas'!Y24,'BIFUbC-biomass'!Y24,'BIFUbC-petroleum-diesel'!Y24,'BIFUbC-heavy-or-residual-oil'!Y24,'BIFUbC-LPG-propane-or-butane'!Y24)</f>
        <v>23823700318599.953</v>
      </c>
      <c r="AA64" s="413">
        <f>SUM('BIFUbC-electricity'!Z24,'BIFUbC-coal'!Z24,'BIFUbC-natural-gas'!Z24,'BIFUbC-biomass'!Z24,'BIFUbC-petroleum-diesel'!Z24,'BIFUbC-heavy-or-residual-oil'!Z24,'BIFUbC-LPG-propane-or-butane'!Z24)</f>
        <v>24042013265956.695</v>
      </c>
      <c r="AB64" s="413">
        <f>SUM('BIFUbC-electricity'!AA24,'BIFUbC-coal'!AA24,'BIFUbC-natural-gas'!AA24,'BIFUbC-biomass'!AA24,'BIFUbC-petroleum-diesel'!AA24,'BIFUbC-heavy-or-residual-oil'!AA24,'BIFUbC-LPG-propane-or-butane'!AA24)</f>
        <v>24247913821048.152</v>
      </c>
      <c r="AC64" s="413">
        <f>SUM('BIFUbC-electricity'!AB24,'BIFUbC-coal'!AB24,'BIFUbC-natural-gas'!AB24,'BIFUbC-biomass'!AB24,'BIFUbC-petroleum-diesel'!AB24,'BIFUbC-heavy-or-residual-oil'!AB24,'BIFUbC-LPG-propane-or-butane'!AB24)</f>
        <v>24535570249374.863</v>
      </c>
      <c r="AD64" s="413">
        <f>SUM('BIFUbC-electricity'!AC24,'BIFUbC-coal'!AC24,'BIFUbC-natural-gas'!AC24,'BIFUbC-biomass'!AC24,'BIFUbC-petroleum-diesel'!AC24,'BIFUbC-heavy-or-residual-oil'!AC24,'BIFUbC-LPG-propane-or-butane'!AC24)</f>
        <v>24788747340817.723</v>
      </c>
      <c r="AE64" s="413">
        <f>SUM('BIFUbC-electricity'!AD24,'BIFUbC-coal'!AD24,'BIFUbC-natural-gas'!AD24,'BIFUbC-biomass'!AD24,'BIFUbC-petroleum-diesel'!AD24,'BIFUbC-heavy-or-residual-oil'!AD24,'BIFUbC-LPG-propane-or-butane'!AD24)</f>
        <v>25041924432260.664</v>
      </c>
      <c r="AF64" s="413">
        <f>SUM('BIFUbC-electricity'!AE24,'BIFUbC-coal'!AE24,'BIFUbC-natural-gas'!AE24,'BIFUbC-biomass'!AE24,'BIFUbC-petroleum-diesel'!AE24,'BIFUbC-heavy-or-residual-oil'!AE24,'BIFUbC-LPG-propane-or-butane'!AE24)</f>
        <v>25295101523703.605</v>
      </c>
      <c r="AG64" s="413">
        <f>SUM('BIFUbC-electricity'!AF24,'BIFUbC-coal'!AF24,'BIFUbC-natural-gas'!AF24,'BIFUbC-biomass'!AF24,'BIFUbC-petroleum-diesel'!AF24,'BIFUbC-heavy-or-residual-oil'!AF24,'BIFUbC-LPG-propane-or-butane'!AF24)</f>
        <v>25548278615146.465</v>
      </c>
    </row>
    <row r="65" spans="2:33" x14ac:dyDescent="0.2">
      <c r="B65" s="7" t="s">
        <v>75</v>
      </c>
      <c r="C65" s="413">
        <f>SUM('BIFUbC-electricity'!B25,'BIFUbC-coal'!B25,'BIFUbC-natural-gas'!B25,'BIFUbC-biomass'!B25,'BIFUbC-petroleum-diesel'!B25,'BIFUbC-heavy-or-residual-oil'!B25,'BIFUbC-LPG-propane-or-butane'!B25)</f>
        <v>51239043279545.172</v>
      </c>
      <c r="D65" s="413">
        <f>SUM('BIFUbC-electricity'!C25,'BIFUbC-coal'!C25,'BIFUbC-natural-gas'!C25,'BIFUbC-biomass'!C25,'BIFUbC-petroleum-diesel'!C25,'BIFUbC-heavy-or-residual-oil'!C25,'BIFUbC-LPG-propane-or-butane'!C25)</f>
        <v>50347486834452.141</v>
      </c>
      <c r="E65" s="413">
        <f>SUM('BIFUbC-electricity'!D25,'BIFUbC-coal'!D25,'BIFUbC-natural-gas'!D25,'BIFUbC-biomass'!D25,'BIFUbC-petroleum-diesel'!D25,'BIFUbC-heavy-or-residual-oil'!D25,'BIFUbC-LPG-propane-or-butane'!D25)</f>
        <v>51627785953876.383</v>
      </c>
      <c r="F65" s="413">
        <f>SUM('BIFUbC-electricity'!E25,'BIFUbC-coal'!E25,'BIFUbC-natural-gas'!E25,'BIFUbC-biomass'!E25,'BIFUbC-petroleum-diesel'!E25,'BIFUbC-heavy-or-residual-oil'!E25,'BIFUbC-LPG-propane-or-butane'!E25)</f>
        <v>51796307022529.5</v>
      </c>
      <c r="G65" s="413">
        <f>SUM('BIFUbC-electricity'!F25,'BIFUbC-coal'!F25,'BIFUbC-natural-gas'!F25,'BIFUbC-biomass'!F25,'BIFUbC-petroleum-diesel'!F25,'BIFUbC-heavy-or-residual-oil'!F25,'BIFUbC-LPG-propane-or-butane'!F25)</f>
        <v>51508618476066.57</v>
      </c>
      <c r="H65" s="413">
        <f>SUM('BIFUbC-electricity'!G25,'BIFUbC-coal'!G25,'BIFUbC-natural-gas'!G25,'BIFUbC-biomass'!G25,'BIFUbC-petroleum-diesel'!G25,'BIFUbC-heavy-or-residual-oil'!G25,'BIFUbC-LPG-propane-or-butane'!G25)</f>
        <v>51272068537579.664</v>
      </c>
      <c r="I65" s="413">
        <f>SUM('BIFUbC-electricity'!H25,'BIFUbC-coal'!H25,'BIFUbC-natural-gas'!H25,'BIFUbC-biomass'!H25,'BIFUbC-petroleum-diesel'!H25,'BIFUbC-heavy-or-residual-oil'!H25,'BIFUbC-LPG-propane-or-butane'!H25)</f>
        <v>51058098343443.906</v>
      </c>
      <c r="J65" s="413">
        <f>SUM('BIFUbC-electricity'!I25,'BIFUbC-coal'!I25,'BIFUbC-natural-gas'!I25,'BIFUbC-biomass'!I25,'BIFUbC-petroleum-diesel'!I25,'BIFUbC-heavy-or-residual-oil'!I25,'BIFUbC-LPG-propane-or-butane'!I25)</f>
        <v>50858976697161.727</v>
      </c>
      <c r="K65" s="413">
        <f>SUM('BIFUbC-electricity'!J25,'BIFUbC-coal'!J25,'BIFUbC-natural-gas'!J25,'BIFUbC-biomass'!J25,'BIFUbC-petroleum-diesel'!J25,'BIFUbC-heavy-or-residual-oil'!J25,'BIFUbC-LPG-propane-or-butane'!J25)</f>
        <v>50653299167379.898</v>
      </c>
      <c r="L65" s="413">
        <f>SUM('BIFUbC-electricity'!K25,'BIFUbC-coal'!K25,'BIFUbC-natural-gas'!K25,'BIFUbC-biomass'!K25,'BIFUbC-petroleum-diesel'!K25,'BIFUbC-heavy-or-residual-oil'!K25,'BIFUbC-LPG-propane-or-butane'!K25)</f>
        <v>50479753605791.219</v>
      </c>
      <c r="M65" s="413">
        <f>SUM('BIFUbC-electricity'!L25,'BIFUbC-coal'!L25,'BIFUbC-natural-gas'!L25,'BIFUbC-biomass'!L25,'BIFUbC-petroleum-diesel'!L25,'BIFUbC-heavy-or-residual-oil'!L25,'BIFUbC-LPG-propane-or-butane'!L25)</f>
        <v>50330706842425.492</v>
      </c>
      <c r="N65" s="413">
        <f>SUM('BIFUbC-electricity'!M25,'BIFUbC-coal'!M25,'BIFUbC-natural-gas'!M25,'BIFUbC-biomass'!M25,'BIFUbC-petroleum-diesel'!M25,'BIFUbC-heavy-or-residual-oil'!M25,'BIFUbC-LPG-propane-or-butane'!M25)</f>
        <v>50058884248669.086</v>
      </c>
      <c r="O65" s="413">
        <f>SUM('BIFUbC-electricity'!N25,'BIFUbC-coal'!N25,'BIFUbC-natural-gas'!N25,'BIFUbC-biomass'!N25,'BIFUbC-petroleum-diesel'!N25,'BIFUbC-heavy-or-residual-oil'!N25,'BIFUbC-LPG-propane-or-butane'!N25)</f>
        <v>49849906959098.641</v>
      </c>
      <c r="P65" s="413">
        <f>SUM('BIFUbC-electricity'!O25,'BIFUbC-coal'!O25,'BIFUbC-natural-gas'!O25,'BIFUbC-biomass'!O25,'BIFUbC-petroleum-diesel'!O25,'BIFUbC-heavy-or-residual-oil'!O25,'BIFUbC-LPG-propane-or-butane'!O25)</f>
        <v>49640921295751.023</v>
      </c>
      <c r="Q65" s="413">
        <f>SUM('BIFUbC-electricity'!P25,'BIFUbC-coal'!P25,'BIFUbC-natural-gas'!P25,'BIFUbC-biomass'!P25,'BIFUbC-petroleum-diesel'!P25,'BIFUbC-heavy-or-residual-oil'!P25,'BIFUbC-LPG-propane-or-butane'!P25)</f>
        <v>49431927257969.953</v>
      </c>
      <c r="R65" s="413">
        <f>SUM('BIFUbC-electricity'!Q25,'BIFUbC-coal'!Q25,'BIFUbC-natural-gas'!Q25,'BIFUbC-biomass'!Q25,'BIFUbC-petroleum-diesel'!Q25,'BIFUbC-heavy-or-residual-oil'!Q25,'BIFUbC-LPG-propane-or-butane'!Q25)</f>
        <v>49222924845106.297</v>
      </c>
      <c r="S65" s="413">
        <f>SUM('BIFUbC-electricity'!R25,'BIFUbC-coal'!R25,'BIFUbC-natural-gas'!R25,'BIFUbC-biomass'!R25,'BIFUbC-petroleum-diesel'!R25,'BIFUbC-heavy-or-residual-oil'!R25,'BIFUbC-LPG-propane-or-butane'!R25)</f>
        <v>49013914056517.203</v>
      </c>
      <c r="T65" s="413">
        <f>SUM('BIFUbC-electricity'!S25,'BIFUbC-coal'!S25,'BIFUbC-natural-gas'!S25,'BIFUbC-biomass'!S25,'BIFUbC-petroleum-diesel'!S25,'BIFUbC-heavy-or-residual-oil'!S25,'BIFUbC-LPG-propane-or-butane'!S25)</f>
        <v>48804894891566.57</v>
      </c>
      <c r="U65" s="413">
        <f>SUM('BIFUbC-electricity'!T25,'BIFUbC-coal'!T25,'BIFUbC-natural-gas'!T25,'BIFUbC-biomass'!T25,'BIFUbC-petroleum-diesel'!T25,'BIFUbC-heavy-or-residual-oil'!T25,'BIFUbC-LPG-propane-or-butane'!T25)</f>
        <v>48595867349624.797</v>
      </c>
      <c r="V65" s="413">
        <f>SUM('BIFUbC-electricity'!U25,'BIFUbC-coal'!U25,'BIFUbC-natural-gas'!U25,'BIFUbC-biomass'!U25,'BIFUbC-petroleum-diesel'!U25,'BIFUbC-heavy-or-residual-oil'!U25,'BIFUbC-LPG-propane-or-butane'!U25)</f>
        <v>48386831430068.039</v>
      </c>
      <c r="W65" s="413">
        <f>SUM('BIFUbC-electricity'!V25,'BIFUbC-coal'!V25,'BIFUbC-natural-gas'!V25,'BIFUbC-biomass'!V25,'BIFUbC-petroleum-diesel'!V25,'BIFUbC-heavy-or-residual-oil'!V25,'BIFUbC-LPG-propane-or-butane'!V25)</f>
        <v>48177787132279.461</v>
      </c>
      <c r="X65" s="413">
        <f>SUM('BIFUbC-electricity'!W25,'BIFUbC-coal'!W25,'BIFUbC-natural-gas'!W25,'BIFUbC-biomass'!W25,'BIFUbC-petroleum-diesel'!W25,'BIFUbC-heavy-or-residual-oil'!W25,'BIFUbC-LPG-propane-or-butane'!W25)</f>
        <v>47968755561447.563</v>
      </c>
      <c r="Y65" s="413">
        <f>SUM('BIFUbC-electricity'!X25,'BIFUbC-coal'!X25,'BIFUbC-natural-gas'!X25,'BIFUbC-biomass'!X25,'BIFUbC-petroleum-diesel'!X25,'BIFUbC-heavy-or-residual-oil'!X25,'BIFUbC-LPG-propane-or-butane'!X25)</f>
        <v>47759715433781.797</v>
      </c>
      <c r="Z65" s="413">
        <f>SUM('BIFUbC-electricity'!Y25,'BIFUbC-coal'!Y25,'BIFUbC-natural-gas'!Y25,'BIFUbC-biomass'!Y25,'BIFUbC-petroleum-diesel'!Y25,'BIFUbC-heavy-or-residual-oil'!Y25,'BIFUbC-LPG-propane-or-butane'!Y25)</f>
        <v>47550666748935.258</v>
      </c>
      <c r="AA65" s="413">
        <f>SUM('BIFUbC-electricity'!Z25,'BIFUbC-coal'!Z25,'BIFUbC-natural-gas'!Z25,'BIFUbC-biomass'!Z25,'BIFUbC-petroleum-diesel'!Z25,'BIFUbC-heavy-or-residual-oil'!Z25,'BIFUbC-LPG-propane-or-butane'!Z25)</f>
        <v>47341609506564.039</v>
      </c>
      <c r="AB65" s="413">
        <f>SUM('BIFUbC-electricity'!AA25,'BIFUbC-coal'!AA25,'BIFUbC-natural-gas'!AA25,'BIFUbC-biomass'!AA25,'BIFUbC-petroleum-diesel'!AA25,'BIFUbC-heavy-or-residual-oil'!AA25,'BIFUbC-LPG-propane-or-butane'!AA25)</f>
        <v>47132543706327.68</v>
      </c>
      <c r="AC65" s="413">
        <f>SUM('BIFUbC-electricity'!AB25,'BIFUbC-coal'!AB25,'BIFUbC-natural-gas'!AB25,'BIFUbC-biomass'!AB25,'BIFUbC-petroleum-diesel'!AB25,'BIFUbC-heavy-or-residual-oil'!AB25,'BIFUbC-LPG-propane-or-butane'!AB25)</f>
        <v>46923499300174.023</v>
      </c>
      <c r="AD65" s="413">
        <f>SUM('BIFUbC-electricity'!AC25,'BIFUbC-coal'!AC25,'BIFUbC-natural-gas'!AC25,'BIFUbC-biomass'!AC25,'BIFUbC-petroleum-diesel'!AC25,'BIFUbC-heavy-or-residual-oil'!AC25,'BIFUbC-LPG-propane-or-butane'!AC25)</f>
        <v>46714446336428.234</v>
      </c>
      <c r="AE65" s="413">
        <f>SUM('BIFUbC-electricity'!AD25,'BIFUbC-coal'!AD25,'BIFUbC-natural-gas'!AD25,'BIFUbC-biomass'!AD25,'BIFUbC-petroleum-diesel'!AD25,'BIFUbC-heavy-or-residual-oil'!AD25,'BIFUbC-LPG-propane-or-butane'!AD25)</f>
        <v>46505393372682.5</v>
      </c>
      <c r="AF65" s="413">
        <f>SUM('BIFUbC-electricity'!AE25,'BIFUbC-coal'!AE25,'BIFUbC-natural-gas'!AE25,'BIFUbC-biomass'!AE25,'BIFUbC-petroleum-diesel'!AE25,'BIFUbC-heavy-or-residual-oil'!AE25,'BIFUbC-LPG-propane-or-butane'!AE25)</f>
        <v>46296340408936.773</v>
      </c>
      <c r="AG65" s="413">
        <f>SUM('BIFUbC-electricity'!AF25,'BIFUbC-coal'!AF25,'BIFUbC-natural-gas'!AF25,'BIFUbC-biomass'!AF25,'BIFUbC-petroleum-diesel'!AF25,'BIFUbC-heavy-or-residual-oil'!AF25,'BIFUbC-LPG-propane-or-butane'!AF25)</f>
        <v>46087287445190.984</v>
      </c>
    </row>
    <row r="66" spans="2:33" x14ac:dyDescent="0.2">
      <c r="B66" s="7" t="s">
        <v>76</v>
      </c>
      <c r="C66" s="413">
        <f>SUM('BIFUbC-electricity'!B26,'BIFUbC-coal'!B26,'BIFUbC-natural-gas'!B26,'BIFUbC-biomass'!B26,'BIFUbC-petroleum-diesel'!B26,'BIFUbC-heavy-or-residual-oil'!B26,'BIFUbC-LPG-propane-or-butane'!B26)</f>
        <v>34533693293461.586</v>
      </c>
      <c r="D66" s="413">
        <f>SUM('BIFUbC-electricity'!C26,'BIFUbC-coal'!C26,'BIFUbC-natural-gas'!C26,'BIFUbC-biomass'!C26,'BIFUbC-petroleum-diesel'!C26,'BIFUbC-heavy-or-residual-oil'!C26,'BIFUbC-LPG-propane-or-butane'!C26)</f>
        <v>32702876407653.492</v>
      </c>
      <c r="E66" s="413">
        <f>SUM('BIFUbC-electricity'!D26,'BIFUbC-coal'!D26,'BIFUbC-natural-gas'!D26,'BIFUbC-biomass'!D26,'BIFUbC-petroleum-diesel'!D26,'BIFUbC-heavy-or-residual-oil'!D26,'BIFUbC-LPG-propane-or-butane'!D26)</f>
        <v>33856318938029.211</v>
      </c>
      <c r="F66" s="413">
        <f>SUM('BIFUbC-electricity'!E26,'BIFUbC-coal'!E26,'BIFUbC-natural-gas'!E26,'BIFUbC-biomass'!E26,'BIFUbC-petroleum-diesel'!E26,'BIFUbC-heavy-or-residual-oil'!E26,'BIFUbC-LPG-propane-or-butane'!E26)</f>
        <v>35082517915890.301</v>
      </c>
      <c r="G66" s="413">
        <f>SUM('BIFUbC-electricity'!F26,'BIFUbC-coal'!F26,'BIFUbC-natural-gas'!F26,'BIFUbC-biomass'!F26,'BIFUbC-petroleum-diesel'!F26,'BIFUbC-heavy-or-residual-oil'!F26,'BIFUbC-LPG-propane-or-butane'!F26)</f>
        <v>35725345581437.18</v>
      </c>
      <c r="H66" s="413">
        <f>SUM('BIFUbC-electricity'!G26,'BIFUbC-coal'!G26,'BIFUbC-natural-gas'!G26,'BIFUbC-biomass'!G26,'BIFUbC-petroleum-diesel'!G26,'BIFUbC-heavy-or-residual-oil'!G26,'BIFUbC-LPG-propane-or-butane'!G26)</f>
        <v>36582399761061.828</v>
      </c>
      <c r="I66" s="413">
        <f>SUM('BIFUbC-electricity'!H26,'BIFUbC-coal'!H26,'BIFUbC-natural-gas'!H26,'BIFUbC-biomass'!H26,'BIFUbC-petroleum-diesel'!H26,'BIFUbC-heavy-or-residual-oil'!H26,'BIFUbC-LPG-propane-or-butane'!H26)</f>
        <v>37098158997866.203</v>
      </c>
      <c r="J66" s="413">
        <f>SUM('BIFUbC-electricity'!I26,'BIFUbC-coal'!I26,'BIFUbC-natural-gas'!I26,'BIFUbC-biomass'!I26,'BIFUbC-petroleum-diesel'!I26,'BIFUbC-heavy-or-residual-oil'!I26,'BIFUbC-LPG-propane-or-butane'!I26)</f>
        <v>37412106610457.477</v>
      </c>
      <c r="K66" s="413">
        <f>SUM('BIFUbC-electricity'!J26,'BIFUbC-coal'!J26,'BIFUbC-natural-gas'!J26,'BIFUbC-biomass'!J26,'BIFUbC-petroleum-diesel'!J26,'BIFUbC-heavy-or-residual-oil'!J26,'BIFUbC-LPG-propane-or-butane'!J26)</f>
        <v>37660594182888.625</v>
      </c>
      <c r="L66" s="413">
        <f>SUM('BIFUbC-electricity'!K26,'BIFUbC-coal'!K26,'BIFUbC-natural-gas'!K26,'BIFUbC-biomass'!K26,'BIFUbC-petroleum-diesel'!K26,'BIFUbC-heavy-or-residual-oil'!K26,'BIFUbC-LPG-propane-or-butane'!K26)</f>
        <v>37952037162397.797</v>
      </c>
      <c r="M66" s="413">
        <f>SUM('BIFUbC-electricity'!L26,'BIFUbC-coal'!L26,'BIFUbC-natural-gas'!L26,'BIFUbC-biomass'!L26,'BIFUbC-petroleum-diesel'!L26,'BIFUbC-heavy-or-residual-oil'!L26,'BIFUbC-LPG-propane-or-butane'!L26)</f>
        <v>38400191876940.078</v>
      </c>
      <c r="N66" s="413">
        <f>SUM('BIFUbC-electricity'!M26,'BIFUbC-coal'!M26,'BIFUbC-natural-gas'!M26,'BIFUbC-biomass'!M26,'BIFUbC-petroleum-diesel'!M26,'BIFUbC-heavy-or-residual-oil'!M26,'BIFUbC-LPG-propane-or-butane'!M26)</f>
        <v>38808494615215.141</v>
      </c>
      <c r="O66" s="413">
        <f>SUM('BIFUbC-electricity'!N26,'BIFUbC-coal'!N26,'BIFUbC-natural-gas'!N26,'BIFUbC-biomass'!N26,'BIFUbC-petroleum-diesel'!N26,'BIFUbC-heavy-or-residual-oil'!N26,'BIFUbC-LPG-propane-or-butane'!N26)</f>
        <v>39147404803019.313</v>
      </c>
      <c r="P66" s="413">
        <f>SUM('BIFUbC-electricity'!O26,'BIFUbC-coal'!O26,'BIFUbC-natural-gas'!O26,'BIFUbC-biomass'!O26,'BIFUbC-petroleum-diesel'!O26,'BIFUbC-heavy-or-residual-oil'!O26,'BIFUbC-LPG-propane-or-butane'!O26)</f>
        <v>39658553432367.914</v>
      </c>
      <c r="Q66" s="413">
        <f>SUM('BIFUbC-electricity'!P26,'BIFUbC-coal'!P26,'BIFUbC-natural-gas'!P26,'BIFUbC-biomass'!P26,'BIFUbC-petroleum-diesel'!P26,'BIFUbC-heavy-or-residual-oil'!P26,'BIFUbC-LPG-propane-or-butane'!P26)</f>
        <v>40070444263219.453</v>
      </c>
      <c r="R66" s="413">
        <f>SUM('BIFUbC-electricity'!Q26,'BIFUbC-coal'!Q26,'BIFUbC-natural-gas'!Q26,'BIFUbC-biomass'!Q26,'BIFUbC-petroleum-diesel'!Q26,'BIFUbC-heavy-or-residual-oil'!Q26,'BIFUbC-LPG-propane-or-butane'!Q26)</f>
        <v>40316192232328.641</v>
      </c>
      <c r="S66" s="413">
        <f>SUM('BIFUbC-electricity'!R26,'BIFUbC-coal'!R26,'BIFUbC-natural-gas'!R26,'BIFUbC-biomass'!R26,'BIFUbC-petroleum-diesel'!R26,'BIFUbC-heavy-or-residual-oil'!R26,'BIFUbC-LPG-propane-or-butane'!R26)</f>
        <v>40473347930908.094</v>
      </c>
      <c r="T66" s="413">
        <f>SUM('BIFUbC-electricity'!S26,'BIFUbC-coal'!S26,'BIFUbC-natural-gas'!S26,'BIFUbC-biomass'!S26,'BIFUbC-petroleum-diesel'!S26,'BIFUbC-heavy-or-residual-oil'!S26,'BIFUbC-LPG-propane-or-butane'!S26)</f>
        <v>40782838786171.359</v>
      </c>
      <c r="U66" s="413">
        <f>SUM('BIFUbC-electricity'!T26,'BIFUbC-coal'!T26,'BIFUbC-natural-gas'!T26,'BIFUbC-biomass'!T26,'BIFUbC-petroleum-diesel'!T26,'BIFUbC-heavy-or-residual-oil'!T26,'BIFUbC-LPG-propane-or-butane'!T26)</f>
        <v>41134710004196.961</v>
      </c>
      <c r="V66" s="413">
        <f>SUM('BIFUbC-electricity'!U26,'BIFUbC-coal'!U26,'BIFUbC-natural-gas'!U26,'BIFUbC-biomass'!U26,'BIFUbC-petroleum-diesel'!U26,'BIFUbC-heavy-or-residual-oil'!U26,'BIFUbC-LPG-propane-or-butane'!U26)</f>
        <v>41516820965941.211</v>
      </c>
      <c r="W66" s="413">
        <f>SUM('BIFUbC-electricity'!V26,'BIFUbC-coal'!V26,'BIFUbC-natural-gas'!V26,'BIFUbC-biomass'!V26,'BIFUbC-petroleum-diesel'!V26,'BIFUbC-heavy-or-residual-oil'!V26,'BIFUbC-LPG-propane-or-butane'!V26)</f>
        <v>41781790074500.063</v>
      </c>
      <c r="X66" s="413">
        <f>SUM('BIFUbC-electricity'!W26,'BIFUbC-coal'!W26,'BIFUbC-natural-gas'!W26,'BIFUbC-biomass'!W26,'BIFUbC-petroleum-diesel'!W26,'BIFUbC-heavy-or-residual-oil'!W26,'BIFUbC-LPG-propane-or-butane'!W26)</f>
        <v>42215512531206.938</v>
      </c>
      <c r="Y66" s="413">
        <f>SUM('BIFUbC-electricity'!X26,'BIFUbC-coal'!X26,'BIFUbC-natural-gas'!X26,'BIFUbC-biomass'!X26,'BIFUbC-petroleum-diesel'!X26,'BIFUbC-heavy-or-residual-oil'!X26,'BIFUbC-LPG-propane-or-butane'!X26)</f>
        <v>42866635832090.25</v>
      </c>
      <c r="Z66" s="413">
        <f>SUM('BIFUbC-electricity'!Y26,'BIFUbC-coal'!Y26,'BIFUbC-natural-gas'!Y26,'BIFUbC-biomass'!Y26,'BIFUbC-petroleum-diesel'!Y26,'BIFUbC-heavy-or-residual-oil'!Y26,'BIFUbC-LPG-propane-or-butane'!Y26)</f>
        <v>43717383429235.695</v>
      </c>
      <c r="AA66" s="413">
        <f>SUM('BIFUbC-electricity'!Z26,'BIFUbC-coal'!Z26,'BIFUbC-natural-gas'!Z26,'BIFUbC-biomass'!Z26,'BIFUbC-petroleum-diesel'!Z26,'BIFUbC-heavy-or-residual-oil'!Z26,'BIFUbC-LPG-propane-or-butane'!Z26)</f>
        <v>44407190501006.789</v>
      </c>
      <c r="AB66" s="413">
        <f>SUM('BIFUbC-electricity'!AA26,'BIFUbC-coal'!AA26,'BIFUbC-natural-gas'!AA26,'BIFUbC-biomass'!AA26,'BIFUbC-petroleum-diesel'!AA26,'BIFUbC-heavy-or-residual-oil'!AA26,'BIFUbC-LPG-propane-or-butane'!AA26)</f>
        <v>44873187916932.352</v>
      </c>
      <c r="AC66" s="413">
        <f>SUM('BIFUbC-electricity'!AB26,'BIFUbC-coal'!AB26,'BIFUbC-natural-gas'!AB26,'BIFUbC-biomass'!AB26,'BIFUbC-petroleum-diesel'!AB26,'BIFUbC-heavy-or-residual-oil'!AB26,'BIFUbC-LPG-propane-or-butane'!AB26)</f>
        <v>45672753674204.703</v>
      </c>
      <c r="AD66" s="413">
        <f>SUM('BIFUbC-electricity'!AC26,'BIFUbC-coal'!AC26,'BIFUbC-natural-gas'!AC26,'BIFUbC-biomass'!AC26,'BIFUbC-petroleum-diesel'!AC26,'BIFUbC-heavy-or-residual-oil'!AC26,'BIFUbC-LPG-propane-or-butane'!AC26)</f>
        <v>46358344218241.406</v>
      </c>
      <c r="AE66" s="413">
        <f>SUM('BIFUbC-electricity'!AD26,'BIFUbC-coal'!AD26,'BIFUbC-natural-gas'!AD26,'BIFUbC-biomass'!AD26,'BIFUbC-petroleum-diesel'!AD26,'BIFUbC-heavy-or-residual-oil'!AD26,'BIFUbC-LPG-propane-or-butane'!AD26)</f>
        <v>47043934762278.117</v>
      </c>
      <c r="AF66" s="413">
        <f>SUM('BIFUbC-electricity'!AE26,'BIFUbC-coal'!AE26,'BIFUbC-natural-gas'!AE26,'BIFUbC-biomass'!AE26,'BIFUbC-petroleum-diesel'!AE26,'BIFUbC-heavy-or-residual-oil'!AE26,'BIFUbC-LPG-propane-or-butane'!AE26)</f>
        <v>47729525306314.836</v>
      </c>
      <c r="AG66" s="413">
        <f>SUM('BIFUbC-electricity'!AF26,'BIFUbC-coal'!AF26,'BIFUbC-natural-gas'!AF26,'BIFUbC-biomass'!AF26,'BIFUbC-petroleum-diesel'!AF26,'BIFUbC-heavy-or-residual-oil'!AF26,'BIFUbC-LPG-propane-or-butane'!AF26)</f>
        <v>48415115850351.531</v>
      </c>
    </row>
    <row r="67" spans="2:33" x14ac:dyDescent="0.2">
      <c r="B67"/>
    </row>
    <row r="68" spans="2:33" x14ac:dyDescent="0.2">
      <c r="B68"/>
    </row>
    <row r="69" spans="2:33" x14ac:dyDescent="0.2">
      <c r="B69"/>
    </row>
    <row r="70" spans="2:33" x14ac:dyDescent="0.2">
      <c r="B70"/>
    </row>
    <row r="71" spans="2:33" x14ac:dyDescent="0.2">
      <c r="B71"/>
    </row>
    <row r="72" spans="2:33" x14ac:dyDescent="0.2">
      <c r="B72"/>
    </row>
    <row r="73" spans="2:33" x14ac:dyDescent="0.2">
      <c r="B73"/>
    </row>
    <row r="74" spans="2:33" x14ac:dyDescent="0.2">
      <c r="B74"/>
    </row>
    <row r="75" spans="2:33" x14ac:dyDescent="0.2">
      <c r="B75"/>
    </row>
    <row r="76" spans="2:33" x14ac:dyDescent="0.2">
      <c r="B76"/>
    </row>
    <row r="77" spans="2:33" x14ac:dyDescent="0.2">
      <c r="B77"/>
    </row>
    <row r="78" spans="2:33" x14ac:dyDescent="0.2">
      <c r="B78"/>
    </row>
    <row r="79" spans="2:33" x14ac:dyDescent="0.2">
      <c r="B79"/>
    </row>
    <row r="80" spans="2:33" x14ac:dyDescent="0.2">
      <c r="B80"/>
    </row>
    <row r="81" spans="2:2" x14ac:dyDescent="0.2">
      <c r="B81"/>
    </row>
    <row r="82" spans="2:2" x14ac:dyDescent="0.2">
      <c r="B82"/>
    </row>
    <row r="83" spans="2:2" x14ac:dyDescent="0.2">
      <c r="B83"/>
    </row>
    <row r="84" spans="2:2" x14ac:dyDescent="0.2">
      <c r="B84"/>
    </row>
    <row r="85" spans="2:2" x14ac:dyDescent="0.2">
      <c r="B85"/>
    </row>
    <row r="86" spans="2:2" x14ac:dyDescent="0.2">
      <c r="B86"/>
    </row>
    <row r="87" spans="2:2" x14ac:dyDescent="0.2">
      <c r="B87"/>
    </row>
    <row r="88" spans="2:2" x14ac:dyDescent="0.2">
      <c r="B88"/>
    </row>
    <row r="89" spans="2:2" x14ac:dyDescent="0.2">
      <c r="B89"/>
    </row>
    <row r="90" spans="2:2" x14ac:dyDescent="0.2">
      <c r="B90"/>
    </row>
    <row r="91" spans="2:2" x14ac:dyDescent="0.2">
      <c r="B91"/>
    </row>
    <row r="92" spans="2:2" x14ac:dyDescent="0.2">
      <c r="B92"/>
    </row>
    <row r="93" spans="2:2" x14ac:dyDescent="0.2">
      <c r="B93"/>
    </row>
    <row r="94" spans="2:2" x14ac:dyDescent="0.2">
      <c r="B94"/>
    </row>
    <row r="95" spans="2:2" x14ac:dyDescent="0.2">
      <c r="B95"/>
    </row>
    <row r="96" spans="2:2" x14ac:dyDescent="0.2">
      <c r="B96"/>
    </row>
    <row r="97" spans="2:2" x14ac:dyDescent="0.2">
      <c r="B97"/>
    </row>
    <row r="98" spans="2:2" x14ac:dyDescent="0.2">
      <c r="B98"/>
    </row>
    <row r="99" spans="2:2" x14ac:dyDescent="0.2">
      <c r="B99"/>
    </row>
    <row r="100" spans="2:2" x14ac:dyDescent="0.2">
      <c r="B100"/>
    </row>
    <row r="101" spans="2:2" x14ac:dyDescent="0.2">
      <c r="B101"/>
    </row>
    <row r="102" spans="2:2" x14ac:dyDescent="0.2">
      <c r="B102"/>
    </row>
    <row r="103" spans="2:2" x14ac:dyDescent="0.2">
      <c r="B103"/>
    </row>
    <row r="104" spans="2:2" x14ac:dyDescent="0.2">
      <c r="B104"/>
    </row>
    <row r="105" spans="2:2" x14ac:dyDescent="0.2">
      <c r="B105"/>
    </row>
    <row r="106" spans="2:2" x14ac:dyDescent="0.2">
      <c r="B106"/>
    </row>
    <row r="107" spans="2:2" x14ac:dyDescent="0.2">
      <c r="B107"/>
    </row>
    <row r="108" spans="2:2" x14ac:dyDescent="0.2">
      <c r="B108"/>
    </row>
    <row r="109" spans="2:2" x14ac:dyDescent="0.2">
      <c r="B109"/>
    </row>
    <row r="110" spans="2:2" x14ac:dyDescent="0.2">
      <c r="B110"/>
    </row>
    <row r="111" spans="2:2" x14ac:dyDescent="0.2">
      <c r="B111"/>
    </row>
    <row r="112" spans="2:2" x14ac:dyDescent="0.2">
      <c r="B112"/>
    </row>
    <row r="113" spans="2:2" x14ac:dyDescent="0.2">
      <c r="B113"/>
    </row>
    <row r="114" spans="2:2" x14ac:dyDescent="0.2">
      <c r="B114"/>
    </row>
    <row r="115" spans="2:2" x14ac:dyDescent="0.2">
      <c r="B115"/>
    </row>
    <row r="116" spans="2:2" x14ac:dyDescent="0.2">
      <c r="B116"/>
    </row>
    <row r="117" spans="2:2" x14ac:dyDescent="0.2">
      <c r="B117"/>
    </row>
    <row r="118" spans="2:2" x14ac:dyDescent="0.2">
      <c r="B118"/>
    </row>
    <row r="119" spans="2:2" x14ac:dyDescent="0.2">
      <c r="B119"/>
    </row>
    <row r="120" spans="2:2" x14ac:dyDescent="0.2">
      <c r="B120"/>
    </row>
    <row r="121" spans="2:2" x14ac:dyDescent="0.2">
      <c r="B121"/>
    </row>
    <row r="122" spans="2:2" x14ac:dyDescent="0.2">
      <c r="B122"/>
    </row>
    <row r="123" spans="2:2" x14ac:dyDescent="0.2">
      <c r="B123"/>
    </row>
    <row r="124" spans="2:2" x14ac:dyDescent="0.2">
      <c r="B124"/>
    </row>
    <row r="125" spans="2:2" x14ac:dyDescent="0.2">
      <c r="B125"/>
    </row>
    <row r="126" spans="2:2" x14ac:dyDescent="0.2">
      <c r="B126"/>
    </row>
    <row r="127" spans="2:2" x14ac:dyDescent="0.2">
      <c r="B127"/>
    </row>
    <row r="128" spans="2:2" x14ac:dyDescent="0.2">
      <c r="B128"/>
    </row>
    <row r="129" spans="2:2" x14ac:dyDescent="0.2">
      <c r="B129"/>
    </row>
    <row r="130" spans="2:2" x14ac:dyDescent="0.2">
      <c r="B130"/>
    </row>
    <row r="131" spans="2:2" x14ac:dyDescent="0.2">
      <c r="B131"/>
    </row>
    <row r="132" spans="2:2" x14ac:dyDescent="0.2">
      <c r="B132"/>
    </row>
    <row r="133" spans="2:2" x14ac:dyDescent="0.2">
      <c r="B133"/>
    </row>
    <row r="134" spans="2:2" x14ac:dyDescent="0.2">
      <c r="B134"/>
    </row>
    <row r="135" spans="2:2" x14ac:dyDescent="0.2">
      <c r="B135"/>
    </row>
    <row r="136" spans="2:2" x14ac:dyDescent="0.2">
      <c r="B136"/>
    </row>
    <row r="137" spans="2:2" x14ac:dyDescent="0.2">
      <c r="B137"/>
    </row>
    <row r="138" spans="2:2" x14ac:dyDescent="0.2">
      <c r="B138"/>
    </row>
    <row r="139" spans="2:2" x14ac:dyDescent="0.2">
      <c r="B139"/>
    </row>
    <row r="140" spans="2:2" x14ac:dyDescent="0.2">
      <c r="B140"/>
    </row>
    <row r="141" spans="2:2" x14ac:dyDescent="0.2">
      <c r="B141"/>
    </row>
    <row r="142" spans="2:2" x14ac:dyDescent="0.2">
      <c r="B142"/>
    </row>
    <row r="143" spans="2:2" x14ac:dyDescent="0.2">
      <c r="B143"/>
    </row>
    <row r="144" spans="2:2" x14ac:dyDescent="0.2">
      <c r="B144"/>
    </row>
    <row r="145" spans="2:2" x14ac:dyDescent="0.2">
      <c r="B145"/>
    </row>
    <row r="146" spans="2:2" x14ac:dyDescent="0.2">
      <c r="B146"/>
    </row>
    <row r="147" spans="2:2" x14ac:dyDescent="0.2">
      <c r="B147"/>
    </row>
    <row r="148" spans="2:2" x14ac:dyDescent="0.2">
      <c r="B148"/>
    </row>
    <row r="149" spans="2:2" x14ac:dyDescent="0.2">
      <c r="B149"/>
    </row>
    <row r="150" spans="2:2" x14ac:dyDescent="0.2">
      <c r="B150"/>
    </row>
    <row r="151" spans="2:2" x14ac:dyDescent="0.2">
      <c r="B151"/>
    </row>
    <row r="152" spans="2:2" x14ac:dyDescent="0.2">
      <c r="B152"/>
    </row>
    <row r="153" spans="2:2" x14ac:dyDescent="0.2">
      <c r="B153"/>
    </row>
    <row r="154" spans="2:2" x14ac:dyDescent="0.2">
      <c r="B154"/>
    </row>
    <row r="155" spans="2:2" x14ac:dyDescent="0.2">
      <c r="B155"/>
    </row>
    <row r="156" spans="2:2" x14ac:dyDescent="0.2">
      <c r="B156"/>
    </row>
    <row r="157" spans="2:2" x14ac:dyDescent="0.2">
      <c r="B157"/>
    </row>
    <row r="158" spans="2:2" x14ac:dyDescent="0.2">
      <c r="B158"/>
    </row>
    <row r="159" spans="2:2" x14ac:dyDescent="0.2">
      <c r="B159"/>
    </row>
    <row r="160" spans="2:2" x14ac:dyDescent="0.2">
      <c r="B160"/>
    </row>
    <row r="161" spans="2:2" x14ac:dyDescent="0.2">
      <c r="B161"/>
    </row>
    <row r="162" spans="2:2" x14ac:dyDescent="0.2">
      <c r="B162"/>
    </row>
    <row r="163" spans="2:2" x14ac:dyDescent="0.2">
      <c r="B163"/>
    </row>
    <row r="164" spans="2:2" x14ac:dyDescent="0.2">
      <c r="B164"/>
    </row>
    <row r="165" spans="2:2" x14ac:dyDescent="0.2">
      <c r="B165"/>
    </row>
    <row r="166" spans="2:2" x14ac:dyDescent="0.2">
      <c r="B166"/>
    </row>
    <row r="167" spans="2:2" x14ac:dyDescent="0.2">
      <c r="B167"/>
    </row>
    <row r="168" spans="2:2" x14ac:dyDescent="0.2">
      <c r="B168"/>
    </row>
    <row r="169" spans="2:2" x14ac:dyDescent="0.2">
      <c r="B169"/>
    </row>
    <row r="170" spans="2:2" x14ac:dyDescent="0.2">
      <c r="B170"/>
    </row>
    <row r="171" spans="2:2" x14ac:dyDescent="0.2">
      <c r="B171"/>
    </row>
    <row r="172" spans="2:2" x14ac:dyDescent="0.2">
      <c r="B172"/>
    </row>
    <row r="173" spans="2:2" x14ac:dyDescent="0.2">
      <c r="B173"/>
    </row>
    <row r="174" spans="2:2" x14ac:dyDescent="0.2">
      <c r="B174"/>
    </row>
    <row r="175" spans="2:2" x14ac:dyDescent="0.2">
      <c r="B175"/>
    </row>
    <row r="176" spans="2:2" x14ac:dyDescent="0.2">
      <c r="B176"/>
    </row>
    <row r="177" spans="2:2" x14ac:dyDescent="0.2">
      <c r="B177"/>
    </row>
    <row r="178" spans="2:2" x14ac:dyDescent="0.2">
      <c r="B178"/>
    </row>
    <row r="179" spans="2:2" x14ac:dyDescent="0.2">
      <c r="B179"/>
    </row>
    <row r="180" spans="2:2" x14ac:dyDescent="0.2">
      <c r="B180"/>
    </row>
    <row r="181" spans="2:2" x14ac:dyDescent="0.2">
      <c r="B181"/>
    </row>
    <row r="182" spans="2:2" x14ac:dyDescent="0.2">
      <c r="B182"/>
    </row>
    <row r="183" spans="2:2" x14ac:dyDescent="0.2">
      <c r="B183"/>
    </row>
    <row r="184" spans="2:2" x14ac:dyDescent="0.2">
      <c r="B184"/>
    </row>
    <row r="185" spans="2:2" x14ac:dyDescent="0.2">
      <c r="B185"/>
    </row>
    <row r="186" spans="2:2" x14ac:dyDescent="0.2">
      <c r="B186"/>
    </row>
    <row r="187" spans="2:2" x14ac:dyDescent="0.2">
      <c r="B187"/>
    </row>
    <row r="188" spans="2:2" x14ac:dyDescent="0.2">
      <c r="B188"/>
    </row>
    <row r="189" spans="2:2" x14ac:dyDescent="0.2">
      <c r="B189"/>
    </row>
    <row r="190" spans="2:2" x14ac:dyDescent="0.2">
      <c r="B190"/>
    </row>
    <row r="191" spans="2:2" x14ac:dyDescent="0.2">
      <c r="B191"/>
    </row>
    <row r="192" spans="2:2" x14ac:dyDescent="0.2">
      <c r="B192"/>
    </row>
    <row r="193" spans="2:2" x14ac:dyDescent="0.2">
      <c r="B193"/>
    </row>
    <row r="194" spans="2:2" x14ac:dyDescent="0.2">
      <c r="B194"/>
    </row>
    <row r="195" spans="2:2" x14ac:dyDescent="0.2">
      <c r="B195"/>
    </row>
    <row r="196" spans="2:2" x14ac:dyDescent="0.2">
      <c r="B196"/>
    </row>
    <row r="197" spans="2:2" x14ac:dyDescent="0.2">
      <c r="B197"/>
    </row>
    <row r="198" spans="2:2" x14ac:dyDescent="0.2">
      <c r="B198"/>
    </row>
    <row r="199" spans="2:2" x14ac:dyDescent="0.2">
      <c r="B199"/>
    </row>
    <row r="200" spans="2:2" x14ac:dyDescent="0.2">
      <c r="B200"/>
    </row>
    <row r="201" spans="2:2" x14ac:dyDescent="0.2">
      <c r="B201"/>
    </row>
    <row r="202" spans="2:2" x14ac:dyDescent="0.2">
      <c r="B202"/>
    </row>
    <row r="203" spans="2:2" x14ac:dyDescent="0.2">
      <c r="B203"/>
    </row>
    <row r="204" spans="2:2" x14ac:dyDescent="0.2">
      <c r="B204"/>
    </row>
    <row r="205" spans="2:2" x14ac:dyDescent="0.2">
      <c r="B205"/>
    </row>
    <row r="206" spans="2:2" x14ac:dyDescent="0.2">
      <c r="B206"/>
    </row>
    <row r="207" spans="2:2" x14ac:dyDescent="0.2">
      <c r="B207"/>
    </row>
    <row r="208" spans="2:2" x14ac:dyDescent="0.2">
      <c r="B208"/>
    </row>
    <row r="209" spans="2:2" x14ac:dyDescent="0.2">
      <c r="B209"/>
    </row>
    <row r="210" spans="2:2" x14ac:dyDescent="0.2">
      <c r="B210"/>
    </row>
    <row r="211" spans="2:2" x14ac:dyDescent="0.2">
      <c r="B211"/>
    </row>
    <row r="212" spans="2:2" x14ac:dyDescent="0.2">
      <c r="B212"/>
    </row>
    <row r="213" spans="2:2" x14ac:dyDescent="0.2">
      <c r="B213"/>
    </row>
    <row r="214" spans="2:2" x14ac:dyDescent="0.2">
      <c r="B214"/>
    </row>
    <row r="215" spans="2:2" x14ac:dyDescent="0.2">
      <c r="B215"/>
    </row>
    <row r="216" spans="2:2" x14ac:dyDescent="0.2">
      <c r="B216"/>
    </row>
    <row r="217" spans="2:2" x14ac:dyDescent="0.2">
      <c r="B217"/>
    </row>
    <row r="218" spans="2:2" x14ac:dyDescent="0.2">
      <c r="B218"/>
    </row>
    <row r="219" spans="2:2" x14ac:dyDescent="0.2">
      <c r="B219"/>
    </row>
    <row r="220" spans="2:2" x14ac:dyDescent="0.2">
      <c r="B220"/>
    </row>
    <row r="221" spans="2:2" x14ac:dyDescent="0.2">
      <c r="B221"/>
    </row>
    <row r="222" spans="2:2" x14ac:dyDescent="0.2">
      <c r="B222"/>
    </row>
    <row r="223" spans="2:2" x14ac:dyDescent="0.2">
      <c r="B223"/>
    </row>
    <row r="224" spans="2:2" x14ac:dyDescent="0.2">
      <c r="B224"/>
    </row>
    <row r="225" spans="2:2" x14ac:dyDescent="0.2">
      <c r="B225"/>
    </row>
    <row r="226" spans="2:2" x14ac:dyDescent="0.2">
      <c r="B226"/>
    </row>
    <row r="227" spans="2:2" x14ac:dyDescent="0.2">
      <c r="B227"/>
    </row>
    <row r="228" spans="2:2" x14ac:dyDescent="0.2">
      <c r="B228"/>
    </row>
    <row r="229" spans="2:2" x14ac:dyDescent="0.2">
      <c r="B229"/>
    </row>
    <row r="230" spans="2:2" x14ac:dyDescent="0.2">
      <c r="B230"/>
    </row>
    <row r="231" spans="2:2" x14ac:dyDescent="0.2">
      <c r="B231"/>
    </row>
    <row r="232" spans="2:2" x14ac:dyDescent="0.2">
      <c r="B232"/>
    </row>
    <row r="233" spans="2:2" x14ac:dyDescent="0.2">
      <c r="B233"/>
    </row>
    <row r="234" spans="2:2" x14ac:dyDescent="0.2">
      <c r="B234"/>
    </row>
    <row r="235" spans="2:2" x14ac:dyDescent="0.2">
      <c r="B235"/>
    </row>
    <row r="236" spans="2:2" x14ac:dyDescent="0.2">
      <c r="B236"/>
    </row>
    <row r="237" spans="2:2" x14ac:dyDescent="0.2">
      <c r="B237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C64D0-1680-4176-A54D-57100C207520}">
  <sheetPr>
    <tabColor theme="8" tint="0.39997558519241921"/>
  </sheetPr>
  <dimension ref="A1"/>
  <sheetViews>
    <sheetView workbookViewId="0">
      <selection activeCell="D38" sqref="D38"/>
    </sheetView>
  </sheetViews>
  <sheetFormatPr defaultRowHeight="14.25" x14ac:dyDescent="0.2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F0E8E-B839-4317-B3A3-C421E55BFF43}">
  <dimension ref="A1:AF3"/>
  <sheetViews>
    <sheetView workbookViewId="0"/>
  </sheetViews>
  <sheetFormatPr defaultRowHeight="14.25" x14ac:dyDescent="0.2"/>
  <sheetData>
    <row r="1" spans="1:32" x14ac:dyDescent="0.2">
      <c r="A1" t="s">
        <v>1497</v>
      </c>
      <c r="B1">
        <v>2020</v>
      </c>
    </row>
    <row r="2" spans="1:32" x14ac:dyDescent="0.2">
      <c r="A2" t="s">
        <v>1498</v>
      </c>
      <c r="B2" s="200">
        <v>2.931E-7</v>
      </c>
      <c r="C2" s="200"/>
      <c r="D2" s="200"/>
      <c r="E2" s="200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</row>
    <row r="3" spans="1:32" x14ac:dyDescent="0.2">
      <c r="B3" s="200">
        <f>1/B2</f>
        <v>3411804.8447628794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4968F-3A30-460C-B301-8EE6869EAB1E}">
  <sheetPr>
    <tabColor theme="8" tint="0.39997558519241921"/>
  </sheetPr>
  <dimension ref="A1:AI1000"/>
  <sheetViews>
    <sheetView workbookViewId="0">
      <selection activeCell="D39" sqref="D39"/>
    </sheetView>
  </sheetViews>
  <sheetFormatPr defaultColWidth="8.875" defaultRowHeight="15" customHeight="1" x14ac:dyDescent="0.2"/>
  <cols>
    <col min="1" max="1" width="39.875" style="456" customWidth="1"/>
    <col min="2" max="2" width="17.875" style="458" customWidth="1"/>
    <col min="3" max="3" width="9.5" style="456" customWidth="1"/>
    <col min="4" max="35" width="9.5" style="456" bestFit="1" customWidth="1"/>
    <col min="36" max="38" width="8.875" style="456" customWidth="1"/>
    <col min="39" max="16384" width="8.875" style="456"/>
  </cols>
  <sheetData>
    <row r="1" spans="1:35" ht="14.45" customHeight="1" x14ac:dyDescent="0.25">
      <c r="A1" s="454" t="s">
        <v>51</v>
      </c>
      <c r="B1" s="455">
        <v>2020</v>
      </c>
      <c r="C1" s="455">
        <v>2021</v>
      </c>
      <c r="D1" s="455">
        <v>2022</v>
      </c>
      <c r="E1" s="455">
        <v>2023</v>
      </c>
      <c r="F1" s="455">
        <v>2024</v>
      </c>
      <c r="G1" s="455">
        <v>2025</v>
      </c>
      <c r="H1" s="455">
        <v>2026</v>
      </c>
      <c r="I1" s="455">
        <v>2027</v>
      </c>
      <c r="J1" s="455">
        <v>2028</v>
      </c>
      <c r="K1" s="455">
        <v>2029</v>
      </c>
      <c r="L1" s="455">
        <v>2030</v>
      </c>
      <c r="M1" s="455">
        <v>2031</v>
      </c>
      <c r="N1" s="455">
        <v>2032</v>
      </c>
      <c r="O1" s="455">
        <v>2033</v>
      </c>
      <c r="P1" s="455">
        <v>2034</v>
      </c>
      <c r="Q1" s="455">
        <v>2035</v>
      </c>
      <c r="R1" s="455">
        <v>2036</v>
      </c>
      <c r="S1" s="455">
        <v>2037</v>
      </c>
      <c r="T1" s="455">
        <v>2038</v>
      </c>
      <c r="U1" s="455">
        <v>2039</v>
      </c>
      <c r="V1" s="455">
        <v>2040</v>
      </c>
      <c r="W1" s="455">
        <v>2041</v>
      </c>
      <c r="X1" s="455">
        <v>2042</v>
      </c>
      <c r="Y1" s="455">
        <v>2043</v>
      </c>
      <c r="Z1" s="455">
        <v>2044</v>
      </c>
      <c r="AA1" s="455">
        <v>2045</v>
      </c>
      <c r="AB1" s="455">
        <v>2046</v>
      </c>
      <c r="AC1" s="455">
        <v>2047</v>
      </c>
      <c r="AD1" s="455">
        <v>2048</v>
      </c>
      <c r="AE1" s="455">
        <v>2049</v>
      </c>
      <c r="AF1" s="455">
        <v>2050</v>
      </c>
      <c r="AH1" s="455"/>
      <c r="AI1" s="455"/>
    </row>
    <row r="2" spans="1:35" ht="14.1" customHeight="1" x14ac:dyDescent="0.2">
      <c r="A2" s="456" t="s">
        <v>52</v>
      </c>
      <c r="B2" s="456">
        <v>29470295599144.27</v>
      </c>
      <c r="C2" s="457">
        <v>30723899893257.922</v>
      </c>
      <c r="D2" s="457">
        <v>31964070032686.922</v>
      </c>
      <c r="E2" s="457">
        <v>32856233815495.941</v>
      </c>
      <c r="F2" s="457">
        <v>33543756628139.27</v>
      </c>
      <c r="G2" s="457">
        <v>34263057920525.77</v>
      </c>
      <c r="H2" s="457">
        <v>34939117557400.859</v>
      </c>
      <c r="I2" s="457">
        <v>35598918439931.297</v>
      </c>
      <c r="J2" s="457">
        <v>36135927688559.422</v>
      </c>
      <c r="K2" s="457">
        <v>36680816856831.539</v>
      </c>
      <c r="L2" s="457">
        <v>37254306727390.531</v>
      </c>
      <c r="M2" s="457">
        <v>37840199426456.992</v>
      </c>
      <c r="N2" s="457">
        <v>38365225311321.406</v>
      </c>
      <c r="O2" s="457">
        <v>38901441819771.156</v>
      </c>
      <c r="P2" s="457">
        <v>39493546804620.844</v>
      </c>
      <c r="Q2" s="457">
        <v>40084091578074.273</v>
      </c>
      <c r="R2" s="457">
        <v>40665081158569.773</v>
      </c>
      <c r="S2" s="457">
        <v>41237835761144.203</v>
      </c>
      <c r="T2" s="457">
        <v>41813638975651.43</v>
      </c>
      <c r="U2" s="457">
        <v>42398742695501.07</v>
      </c>
      <c r="V2" s="457">
        <v>42983566576304.797</v>
      </c>
      <c r="W2" s="457">
        <v>43582152755689.109</v>
      </c>
      <c r="X2" s="457">
        <v>44192356427795.57</v>
      </c>
      <c r="Y2" s="457">
        <v>44803675460064.031</v>
      </c>
      <c r="Z2" s="457">
        <v>45428534541591.008</v>
      </c>
      <c r="AA2" s="457">
        <v>46066850931222.227</v>
      </c>
      <c r="AB2" s="457">
        <v>46707925516035.922</v>
      </c>
      <c r="AC2" s="457">
        <v>47357450511349.938</v>
      </c>
      <c r="AD2" s="457">
        <v>48025482963430.031</v>
      </c>
      <c r="AE2" s="457">
        <v>48706517412205.773</v>
      </c>
      <c r="AF2" s="457">
        <v>49402555159346.133</v>
      </c>
      <c r="AG2" s="457"/>
    </row>
    <row r="3" spans="1:35" ht="14.1" customHeight="1" x14ac:dyDescent="0.2">
      <c r="A3" s="456" t="s">
        <v>53</v>
      </c>
      <c r="B3" s="456">
        <v>0</v>
      </c>
      <c r="C3" s="456">
        <v>0</v>
      </c>
      <c r="D3" s="456">
        <v>0</v>
      </c>
      <c r="E3" s="456">
        <v>0</v>
      </c>
      <c r="F3" s="456">
        <v>0</v>
      </c>
      <c r="G3" s="456">
        <v>0</v>
      </c>
      <c r="H3" s="456">
        <v>0</v>
      </c>
      <c r="I3" s="456">
        <v>0</v>
      </c>
      <c r="J3" s="456">
        <v>0</v>
      </c>
      <c r="K3" s="456">
        <v>0</v>
      </c>
      <c r="L3" s="456">
        <v>0</v>
      </c>
      <c r="M3" s="456">
        <v>0</v>
      </c>
      <c r="N3" s="456">
        <v>0</v>
      </c>
      <c r="O3" s="456">
        <v>0</v>
      </c>
      <c r="P3" s="456">
        <v>0</v>
      </c>
      <c r="Q3" s="456">
        <v>0</v>
      </c>
      <c r="R3" s="456">
        <v>0</v>
      </c>
      <c r="S3" s="456">
        <v>0</v>
      </c>
      <c r="T3" s="456">
        <v>0</v>
      </c>
      <c r="U3" s="456">
        <v>0</v>
      </c>
      <c r="V3" s="456">
        <v>0</v>
      </c>
      <c r="W3" s="456">
        <v>0</v>
      </c>
      <c r="X3" s="456">
        <v>0</v>
      </c>
      <c r="Y3" s="456">
        <v>0</v>
      </c>
      <c r="Z3" s="456">
        <v>0</v>
      </c>
      <c r="AA3" s="456">
        <v>0</v>
      </c>
      <c r="AB3" s="456">
        <v>0</v>
      </c>
      <c r="AC3" s="456">
        <v>0</v>
      </c>
      <c r="AD3" s="456">
        <v>0</v>
      </c>
      <c r="AE3" s="456">
        <v>0</v>
      </c>
      <c r="AF3" s="456">
        <v>0</v>
      </c>
    </row>
    <row r="4" spans="1:35" ht="14.1" customHeight="1" x14ac:dyDescent="0.2">
      <c r="A4" s="456" t="s">
        <v>54</v>
      </c>
      <c r="B4" s="456">
        <v>1425943476657.427</v>
      </c>
      <c r="C4" s="456">
        <v>1350075286290.1069</v>
      </c>
      <c r="D4" s="456">
        <v>1424318112000.3369</v>
      </c>
      <c r="E4" s="456">
        <v>1483194922437.9021</v>
      </c>
      <c r="F4" s="456">
        <v>1513292189409.4021</v>
      </c>
      <c r="G4" s="456">
        <v>1542966547574.0039</v>
      </c>
      <c r="H4" s="456">
        <v>1557922521212.978</v>
      </c>
      <c r="I4" s="456">
        <v>1560553867390.9451</v>
      </c>
      <c r="J4" s="456">
        <v>1568189840417.875</v>
      </c>
      <c r="K4" s="456">
        <v>1577645680698.915</v>
      </c>
      <c r="L4" s="456">
        <v>1590451545066.376</v>
      </c>
      <c r="M4" s="456">
        <v>1600258673061.429</v>
      </c>
      <c r="N4" s="456">
        <v>1600769573893.4551</v>
      </c>
      <c r="O4" s="456">
        <v>1607030763518.7981</v>
      </c>
      <c r="P4" s="456">
        <v>1612572567078.312</v>
      </c>
      <c r="Q4" s="456">
        <v>1610970224478.6079</v>
      </c>
      <c r="R4" s="456">
        <v>1608213589987.1289</v>
      </c>
      <c r="S4" s="456">
        <v>1609330312510.2251</v>
      </c>
      <c r="T4" s="456">
        <v>1610669364049.5229</v>
      </c>
      <c r="U4" s="456">
        <v>1612079601604.625</v>
      </c>
      <c r="V4" s="456">
        <v>1611002711776.718</v>
      </c>
      <c r="W4" s="456">
        <v>1611534662933.833</v>
      </c>
      <c r="X4" s="456">
        <v>1621116495057.28</v>
      </c>
      <c r="Y4" s="456">
        <v>1634197795615.542</v>
      </c>
      <c r="Z4" s="456">
        <v>1643488797225.134</v>
      </c>
      <c r="AA4" s="456">
        <v>1644839993894.8259</v>
      </c>
      <c r="AB4" s="456">
        <v>1650959366906.1089</v>
      </c>
      <c r="AC4" s="456">
        <v>1656549616761.2939</v>
      </c>
      <c r="AD4" s="456">
        <v>1661651710133.0669</v>
      </c>
      <c r="AE4" s="456">
        <v>1667411741875.8831</v>
      </c>
      <c r="AF4" s="456">
        <v>1669315509579.179</v>
      </c>
    </row>
    <row r="5" spans="1:35" ht="14.1" customHeight="1" x14ac:dyDescent="0.2">
      <c r="A5" s="456" t="s">
        <v>55</v>
      </c>
      <c r="B5" s="456">
        <v>941137018375.88098</v>
      </c>
      <c r="C5" s="456">
        <v>891063250627.91333</v>
      </c>
      <c r="D5" s="456">
        <v>940064261375.20837</v>
      </c>
      <c r="E5" s="456">
        <v>978923547688.9845</v>
      </c>
      <c r="F5" s="456">
        <v>998788046221.01489</v>
      </c>
      <c r="G5" s="456">
        <v>1018373420692.321</v>
      </c>
      <c r="H5" s="456">
        <v>1028244513528.684</v>
      </c>
      <c r="I5" s="456">
        <v>1029981228438.347</v>
      </c>
      <c r="J5" s="456">
        <v>1035021047340.432</v>
      </c>
      <c r="K5" s="456">
        <v>1041261996911.026</v>
      </c>
      <c r="L5" s="456">
        <v>1049713996030.072</v>
      </c>
      <c r="M5" s="456">
        <v>1056186799020.644</v>
      </c>
      <c r="N5" s="456">
        <v>1056523998701.844</v>
      </c>
      <c r="O5" s="456">
        <v>1060656446749.01</v>
      </c>
      <c r="P5" s="456">
        <v>1064314092766.405</v>
      </c>
      <c r="Q5" s="456">
        <v>1063256530554.8669</v>
      </c>
      <c r="R5" s="456">
        <v>1061437124099.75</v>
      </c>
      <c r="S5" s="456">
        <v>1062174172182.6121</v>
      </c>
      <c r="T5" s="456">
        <v>1063057959649.49</v>
      </c>
      <c r="U5" s="456">
        <v>1063988730601.871</v>
      </c>
      <c r="V5" s="456">
        <v>1063277972497.958</v>
      </c>
      <c r="W5" s="456">
        <v>1063629065605.171</v>
      </c>
      <c r="X5" s="456">
        <v>1069953171057.3571</v>
      </c>
      <c r="Y5" s="456">
        <v>1078586960829.123</v>
      </c>
      <c r="Z5" s="456">
        <v>1084719115220.7371</v>
      </c>
      <c r="AA5" s="456">
        <v>1085610918595.674</v>
      </c>
      <c r="AB5" s="456">
        <v>1089649766252.994</v>
      </c>
      <c r="AC5" s="456">
        <v>1093339387312.181</v>
      </c>
      <c r="AD5" s="456">
        <v>1096706820188.722</v>
      </c>
      <c r="AE5" s="456">
        <v>1100508498999.2251</v>
      </c>
      <c r="AF5" s="456">
        <v>1101765004806.988</v>
      </c>
    </row>
    <row r="6" spans="1:35" ht="14.1" customHeight="1" x14ac:dyDescent="0.2">
      <c r="A6" s="456" t="s">
        <v>56</v>
      </c>
      <c r="B6" s="456">
        <v>30794302829919.121</v>
      </c>
      <c r="C6" s="456">
        <v>31972296780677.371</v>
      </c>
      <c r="D6" s="456">
        <v>33084777688318.379</v>
      </c>
      <c r="E6" s="456">
        <v>34177022224701.699</v>
      </c>
      <c r="F6" s="456">
        <v>34936379268866.82</v>
      </c>
      <c r="G6" s="456">
        <v>35674442032086.18</v>
      </c>
      <c r="H6" s="456">
        <v>36312116953405.148</v>
      </c>
      <c r="I6" s="456">
        <v>36982941393303.094</v>
      </c>
      <c r="J6" s="456">
        <v>37496589275058.367</v>
      </c>
      <c r="K6" s="456">
        <v>37979867076674.18</v>
      </c>
      <c r="L6" s="456">
        <v>38517485836263.977</v>
      </c>
      <c r="M6" s="456">
        <v>39004368007852.773</v>
      </c>
      <c r="N6" s="456">
        <v>39446431055462.523</v>
      </c>
      <c r="O6" s="456">
        <v>39936949031611.492</v>
      </c>
      <c r="P6" s="456">
        <v>40496339800256.391</v>
      </c>
      <c r="Q6" s="456">
        <v>41016710802861.391</v>
      </c>
      <c r="R6" s="456">
        <v>41600048647019.617</v>
      </c>
      <c r="S6" s="456">
        <v>42135914701991.672</v>
      </c>
      <c r="T6" s="456">
        <v>42668346107889.602</v>
      </c>
      <c r="U6" s="456">
        <v>43208065163602.617</v>
      </c>
      <c r="V6" s="456">
        <v>43741578281509.813</v>
      </c>
      <c r="W6" s="456">
        <v>44257962007235.898</v>
      </c>
      <c r="X6" s="456">
        <v>44773662839192.93</v>
      </c>
      <c r="Y6" s="456">
        <v>45310882909902.969</v>
      </c>
      <c r="Z6" s="456">
        <v>45835359554190.578</v>
      </c>
      <c r="AA6" s="456">
        <v>46354191038184.938</v>
      </c>
      <c r="AB6" s="456">
        <v>46897893360603.188</v>
      </c>
      <c r="AC6" s="456">
        <v>47437533377086.633</v>
      </c>
      <c r="AD6" s="456">
        <v>47994508080771.352</v>
      </c>
      <c r="AE6" s="456">
        <v>48584095327843.633</v>
      </c>
      <c r="AF6" s="456">
        <v>49165277768330.688</v>
      </c>
    </row>
    <row r="7" spans="1:35" ht="14.1" customHeight="1" x14ac:dyDescent="0.2">
      <c r="A7" s="456" t="s">
        <v>57</v>
      </c>
      <c r="B7" s="456">
        <v>504546988685.66443</v>
      </c>
      <c r="C7" s="456">
        <v>499438511634.70697</v>
      </c>
      <c r="D7" s="456">
        <v>522214933991.70209</v>
      </c>
      <c r="E7" s="456">
        <v>533252410031.78241</v>
      </c>
      <c r="F7" s="456">
        <v>539471414990.02911</v>
      </c>
      <c r="G7" s="456">
        <v>547203117222.18768</v>
      </c>
      <c r="H7" s="456">
        <v>554051891151.18335</v>
      </c>
      <c r="I7" s="456">
        <v>561108844022.57874</v>
      </c>
      <c r="J7" s="456">
        <v>565861959539.99695</v>
      </c>
      <c r="K7" s="456">
        <v>570686571048.09644</v>
      </c>
      <c r="L7" s="456">
        <v>576547310143.64014</v>
      </c>
      <c r="M7" s="456">
        <v>582546932193.04944</v>
      </c>
      <c r="N7" s="456">
        <v>586052710398.92627</v>
      </c>
      <c r="O7" s="456">
        <v>588738094478.87634</v>
      </c>
      <c r="P7" s="456">
        <v>592642723012.28931</v>
      </c>
      <c r="Q7" s="456">
        <v>597126826400.60718</v>
      </c>
      <c r="R7" s="456">
        <v>601824505399.1394</v>
      </c>
      <c r="S7" s="456">
        <v>606008020236.92786</v>
      </c>
      <c r="T7" s="456">
        <v>611351484167.45508</v>
      </c>
      <c r="U7" s="456">
        <v>617020930492.83032</v>
      </c>
      <c r="V7" s="456">
        <v>622738968583.80933</v>
      </c>
      <c r="W7" s="456">
        <v>629742476903.65247</v>
      </c>
      <c r="X7" s="456">
        <v>637636008465.59912</v>
      </c>
      <c r="Y7" s="456">
        <v>646433092331.0636</v>
      </c>
      <c r="Z7" s="456">
        <v>654597545047.45984</v>
      </c>
      <c r="AA7" s="456">
        <v>662309452699.10925</v>
      </c>
      <c r="AB7" s="456">
        <v>670120784675.25378</v>
      </c>
      <c r="AC7" s="456">
        <v>676713451432.12231</v>
      </c>
      <c r="AD7" s="456">
        <v>683792853027.53247</v>
      </c>
      <c r="AE7" s="456">
        <v>691420777160.8595</v>
      </c>
      <c r="AF7" s="456">
        <v>698722052644.05261</v>
      </c>
    </row>
    <row r="8" spans="1:35" ht="14.1" customHeight="1" x14ac:dyDescent="0.2">
      <c r="A8" s="456" t="s">
        <v>58</v>
      </c>
      <c r="B8" s="456">
        <v>2459152004231.1641</v>
      </c>
      <c r="C8" s="456">
        <v>2443746907841.4951</v>
      </c>
      <c r="D8" s="456">
        <v>2606385976618.2822</v>
      </c>
      <c r="E8" s="456">
        <v>2652479065383.8071</v>
      </c>
      <c r="F8" s="456">
        <v>2671298561503.6519</v>
      </c>
      <c r="G8" s="456">
        <v>2707988400544.5879</v>
      </c>
      <c r="H8" s="456">
        <v>2721950153258.1348</v>
      </c>
      <c r="I8" s="456">
        <v>2730940124705.0649</v>
      </c>
      <c r="J8" s="456">
        <v>2723464701254.9609</v>
      </c>
      <c r="K8" s="456">
        <v>2716769513908.918</v>
      </c>
      <c r="L8" s="456">
        <v>2720141119723.479</v>
      </c>
      <c r="M8" s="456">
        <v>2738626308189.5762</v>
      </c>
      <c r="N8" s="456">
        <v>2759195560346.1499</v>
      </c>
      <c r="O8" s="456">
        <v>2756983907388.7461</v>
      </c>
      <c r="P8" s="456">
        <v>2743436899040.7061</v>
      </c>
      <c r="Q8" s="456">
        <v>2746939145169.8828</v>
      </c>
      <c r="R8" s="456">
        <v>2754156735278.4038</v>
      </c>
      <c r="S8" s="456">
        <v>2750206183259.1582</v>
      </c>
      <c r="T8" s="456">
        <v>2771656356093.4771</v>
      </c>
      <c r="U8" s="456">
        <v>2787314055457.2651</v>
      </c>
      <c r="V8" s="456">
        <v>2805575843834.25</v>
      </c>
      <c r="W8" s="456">
        <v>2856102857745.4971</v>
      </c>
      <c r="X8" s="456">
        <v>2895428445372.3872</v>
      </c>
      <c r="Y8" s="456">
        <v>2947515654123.7832</v>
      </c>
      <c r="Z8" s="456">
        <v>3014568885765.833</v>
      </c>
      <c r="AA8" s="456">
        <v>3084940864811.8599</v>
      </c>
      <c r="AB8" s="456">
        <v>3143837536513.5908</v>
      </c>
      <c r="AC8" s="456">
        <v>3186774494754.478</v>
      </c>
      <c r="AD8" s="456">
        <v>3229882272041.8628</v>
      </c>
      <c r="AE8" s="456">
        <v>3276531008102.459</v>
      </c>
      <c r="AF8" s="456">
        <v>3330129436435.0229</v>
      </c>
    </row>
    <row r="9" spans="1:35" ht="14.1" customHeight="1" x14ac:dyDescent="0.2">
      <c r="A9" s="456" t="s">
        <v>59</v>
      </c>
      <c r="B9" s="456">
        <v>5663046701237.2266</v>
      </c>
      <c r="C9" s="457">
        <v>5591171423410.6943</v>
      </c>
      <c r="D9" s="457">
        <v>5680839259126.6064</v>
      </c>
      <c r="E9" s="457">
        <v>5677451012380.9814</v>
      </c>
      <c r="F9" s="457">
        <v>5655390930530.7764</v>
      </c>
      <c r="G9" s="457">
        <v>5616841364110.9053</v>
      </c>
      <c r="H9" s="457">
        <v>5564163833951.0078</v>
      </c>
      <c r="I9" s="457">
        <v>5503548038936.085</v>
      </c>
      <c r="J9" s="457">
        <v>5417035605416.9658</v>
      </c>
      <c r="K9" s="457">
        <v>5318963925511.665</v>
      </c>
      <c r="L9" s="457">
        <v>5232826699542.5576</v>
      </c>
      <c r="M9" s="457">
        <v>5143080126952.1816</v>
      </c>
      <c r="N9" s="457">
        <v>5037029423419.4785</v>
      </c>
      <c r="O9" s="457">
        <v>4932122087603.7803</v>
      </c>
      <c r="P9" s="457">
        <v>4839260322772.4824</v>
      </c>
      <c r="Q9" s="457">
        <v>4751351078074.7393</v>
      </c>
      <c r="R9" s="457">
        <v>4675256279437.6133</v>
      </c>
      <c r="S9" s="457">
        <v>4610449721596.9131</v>
      </c>
      <c r="T9" s="457">
        <v>4559921832508.2822</v>
      </c>
      <c r="U9" s="457">
        <v>4514594674964.1533</v>
      </c>
      <c r="V9" s="457">
        <v>4468378727385.418</v>
      </c>
      <c r="W9" s="457">
        <v>4429724190662.1846</v>
      </c>
      <c r="X9" s="457">
        <v>4405653171965.1973</v>
      </c>
      <c r="Y9" s="457">
        <v>4390020097256.3931</v>
      </c>
      <c r="Z9" s="457">
        <v>4367485472068.9219</v>
      </c>
      <c r="AA9" s="457">
        <v>4346304960136.0532</v>
      </c>
      <c r="AB9" s="457">
        <v>4332531531857.7148</v>
      </c>
      <c r="AC9" s="457">
        <v>4329402326502.0542</v>
      </c>
      <c r="AD9" s="457">
        <v>4321291001509.3828</v>
      </c>
      <c r="AE9" s="457">
        <v>4322061430117.9248</v>
      </c>
      <c r="AF9" s="457">
        <v>4320095459636.7178</v>
      </c>
      <c r="AG9" s="457"/>
    </row>
    <row r="10" spans="1:35" ht="14.1" customHeight="1" x14ac:dyDescent="0.2">
      <c r="A10" s="456" t="s">
        <v>60</v>
      </c>
      <c r="B10" s="456">
        <v>7414435241382.8926</v>
      </c>
      <c r="C10" s="456">
        <v>7888585891418.4355</v>
      </c>
      <c r="D10" s="456">
        <v>7480484678285.4902</v>
      </c>
      <c r="E10" s="456">
        <v>7668506610389.543</v>
      </c>
      <c r="F10" s="456">
        <v>7577620523319.2617</v>
      </c>
      <c r="G10" s="456">
        <v>7668181483837.2568</v>
      </c>
      <c r="H10" s="456">
        <v>7752101017244.8691</v>
      </c>
      <c r="I10" s="456">
        <v>7695328965830.2666</v>
      </c>
      <c r="J10" s="456">
        <v>7783162164209.1426</v>
      </c>
      <c r="K10" s="456">
        <v>7886897549626.0684</v>
      </c>
      <c r="L10" s="456">
        <v>7981713281575.1094</v>
      </c>
      <c r="M10" s="456">
        <v>8004078897309.4746</v>
      </c>
      <c r="N10" s="456">
        <v>8043756079499.1885</v>
      </c>
      <c r="O10" s="456">
        <v>8056798750867.8701</v>
      </c>
      <c r="P10" s="456">
        <v>8182150391205.4668</v>
      </c>
      <c r="Q10" s="456">
        <v>8195981202910.8389</v>
      </c>
      <c r="R10" s="456">
        <v>8314047377441.9531</v>
      </c>
      <c r="S10" s="456">
        <v>8350281333452.3271</v>
      </c>
      <c r="T10" s="456">
        <v>8384589266722.9658</v>
      </c>
      <c r="U10" s="456">
        <v>8510608996324.5117</v>
      </c>
      <c r="V10" s="456">
        <v>8539959607180.4502</v>
      </c>
      <c r="W10" s="456">
        <v>8574662841395.1377</v>
      </c>
      <c r="X10" s="456">
        <v>8643358768887.1064</v>
      </c>
      <c r="Y10" s="456">
        <v>8677213534578.9727</v>
      </c>
      <c r="Z10" s="456">
        <v>8705590016730.4072</v>
      </c>
      <c r="AA10" s="456">
        <v>8724592467236.1299</v>
      </c>
      <c r="AB10" s="456">
        <v>8798907027052.0547</v>
      </c>
      <c r="AC10" s="456">
        <v>8903569085690.6133</v>
      </c>
      <c r="AD10" s="456">
        <v>8992278515663.9219</v>
      </c>
      <c r="AE10" s="456">
        <v>9024282961410.1523</v>
      </c>
      <c r="AF10" s="456">
        <v>9140875635127.4746</v>
      </c>
    </row>
    <row r="11" spans="1:35" ht="14.1" customHeight="1" x14ac:dyDescent="0.2">
      <c r="A11" s="456" t="s">
        <v>61</v>
      </c>
      <c r="B11" s="456">
        <v>4477563734804.1025</v>
      </c>
      <c r="C11" s="456">
        <v>4390180822158.958</v>
      </c>
      <c r="D11" s="456">
        <v>4574658333585.8701</v>
      </c>
      <c r="E11" s="456">
        <v>4662493748728.082</v>
      </c>
      <c r="F11" s="456">
        <v>4811618938137.4844</v>
      </c>
      <c r="G11" s="456">
        <v>4921750326201.5449</v>
      </c>
      <c r="H11" s="456">
        <v>4983979872434.1357</v>
      </c>
      <c r="I11" s="456">
        <v>5018092317203.2168</v>
      </c>
      <c r="J11" s="456">
        <v>5047187604716.2061</v>
      </c>
      <c r="K11" s="456">
        <v>5079083310436.6738</v>
      </c>
      <c r="L11" s="456">
        <v>5133383979137.835</v>
      </c>
      <c r="M11" s="456">
        <v>5178500653337.7324</v>
      </c>
      <c r="N11" s="456">
        <v>5177268059460.4287</v>
      </c>
      <c r="O11" s="456">
        <v>5185522886845.1611</v>
      </c>
      <c r="P11" s="456">
        <v>5204814409477.4609</v>
      </c>
      <c r="Q11" s="456">
        <v>5219076509265.9287</v>
      </c>
      <c r="R11" s="456">
        <v>5198021401352.2285</v>
      </c>
      <c r="S11" s="456">
        <v>5189541983457.835</v>
      </c>
      <c r="T11" s="456">
        <v>5175266293832.3311</v>
      </c>
      <c r="U11" s="456">
        <v>5130112518943.1475</v>
      </c>
      <c r="V11" s="456">
        <v>5057724764907.7021</v>
      </c>
      <c r="W11" s="456">
        <v>5008066284676.3828</v>
      </c>
      <c r="X11" s="456">
        <v>4995052669756.7666</v>
      </c>
      <c r="Y11" s="456">
        <v>4969598188592.459</v>
      </c>
      <c r="Z11" s="456">
        <v>4909742402640.5518</v>
      </c>
      <c r="AA11" s="456">
        <v>4857587929576.748</v>
      </c>
      <c r="AB11" s="456">
        <v>4787946918234.293</v>
      </c>
      <c r="AC11" s="456">
        <v>4713709784930.2842</v>
      </c>
      <c r="AD11" s="456">
        <v>4632027070815.29</v>
      </c>
      <c r="AE11" s="456">
        <v>4582390115062.2793</v>
      </c>
      <c r="AF11" s="456">
        <v>4508571021210.1406</v>
      </c>
    </row>
    <row r="12" spans="1:35" ht="14.1" customHeight="1" x14ac:dyDescent="0.2">
      <c r="A12" s="456" t="s">
        <v>62</v>
      </c>
      <c r="B12" s="456">
        <v>1619022826385.5471</v>
      </c>
      <c r="C12" s="456">
        <v>1628574933191.4041</v>
      </c>
      <c r="D12" s="456">
        <v>1731553380578.5239</v>
      </c>
      <c r="E12" s="456">
        <v>1776986128476.7041</v>
      </c>
      <c r="F12" s="456">
        <v>1803438447689.666</v>
      </c>
      <c r="G12" s="456">
        <v>1837609324672.895</v>
      </c>
      <c r="H12" s="456">
        <v>1861178196859.1189</v>
      </c>
      <c r="I12" s="456">
        <v>1882217294890.303</v>
      </c>
      <c r="J12" s="456">
        <v>1893441904193.2771</v>
      </c>
      <c r="K12" s="456">
        <v>1901845392880.106</v>
      </c>
      <c r="L12" s="456">
        <v>1914480469915.719</v>
      </c>
      <c r="M12" s="456">
        <v>1929949732275.5271</v>
      </c>
      <c r="N12" s="456">
        <v>1944545313981.8259</v>
      </c>
      <c r="O12" s="456">
        <v>1960854362814.5591</v>
      </c>
      <c r="P12" s="456">
        <v>1980021608724.5471</v>
      </c>
      <c r="Q12" s="456">
        <v>1997197626491.8611</v>
      </c>
      <c r="R12" s="456">
        <v>2013670360262.9231</v>
      </c>
      <c r="S12" s="456">
        <v>2030827666220.7439</v>
      </c>
      <c r="T12" s="456">
        <v>2052231210589.698</v>
      </c>
      <c r="U12" s="456">
        <v>2075475721600.8521</v>
      </c>
      <c r="V12" s="456">
        <v>2098941649905.042</v>
      </c>
      <c r="W12" s="456">
        <v>2123949063324.1089</v>
      </c>
      <c r="X12" s="456">
        <v>2155443445662.1541</v>
      </c>
      <c r="Y12" s="456">
        <v>2186172900337.175</v>
      </c>
      <c r="Z12" s="456">
        <v>2213987490197.7192</v>
      </c>
      <c r="AA12" s="456">
        <v>2238858053982.2378</v>
      </c>
      <c r="AB12" s="456">
        <v>2262316391100.8818</v>
      </c>
      <c r="AC12" s="456">
        <v>2285102341274.2002</v>
      </c>
      <c r="AD12" s="456">
        <v>2308172914617.7661</v>
      </c>
      <c r="AE12" s="456">
        <v>2334999400589.0142</v>
      </c>
      <c r="AF12" s="456">
        <v>2361009926689.5308</v>
      </c>
    </row>
    <row r="13" spans="1:35" ht="14.1" customHeight="1" x14ac:dyDescent="0.2">
      <c r="A13" s="456" t="s">
        <v>63</v>
      </c>
      <c r="B13" s="456">
        <v>1896391262431.8459</v>
      </c>
      <c r="C13" s="456">
        <v>1827282170675.2881</v>
      </c>
      <c r="D13" s="456">
        <v>1907864226618.532</v>
      </c>
      <c r="E13" s="456">
        <v>1944690390372.7859</v>
      </c>
      <c r="F13" s="456">
        <v>1966926054196.271</v>
      </c>
      <c r="G13" s="456">
        <v>1987782698503.2781</v>
      </c>
      <c r="H13" s="456">
        <v>2006418935900.22</v>
      </c>
      <c r="I13" s="456">
        <v>2023707463866.374</v>
      </c>
      <c r="J13" s="456">
        <v>2030499712561.2241</v>
      </c>
      <c r="K13" s="456">
        <v>2038867285521.9109</v>
      </c>
      <c r="L13" s="456">
        <v>2053509162456.9241</v>
      </c>
      <c r="M13" s="456">
        <v>2075217109017.988</v>
      </c>
      <c r="N13" s="456">
        <v>2084630865796.3799</v>
      </c>
      <c r="O13" s="456">
        <v>2091616952385.355</v>
      </c>
      <c r="P13" s="456">
        <v>2105823049855.0139</v>
      </c>
      <c r="Q13" s="456">
        <v>2133005090503.449</v>
      </c>
      <c r="R13" s="456">
        <v>2149599435918.2729</v>
      </c>
      <c r="S13" s="456">
        <v>2157940205548.03</v>
      </c>
      <c r="T13" s="456">
        <v>2171898241747.896</v>
      </c>
      <c r="U13" s="456">
        <v>2184176159773.915</v>
      </c>
      <c r="V13" s="456">
        <v>2197405762086.2881</v>
      </c>
      <c r="W13" s="456">
        <v>2224925856781.1089</v>
      </c>
      <c r="X13" s="456">
        <v>2246372316687.1519</v>
      </c>
      <c r="Y13" s="456">
        <v>2270925780763.002</v>
      </c>
      <c r="Z13" s="456">
        <v>2301134320709.4048</v>
      </c>
      <c r="AA13" s="456">
        <v>2333406764576.9561</v>
      </c>
      <c r="AB13" s="456">
        <v>2362161804954.563</v>
      </c>
      <c r="AC13" s="456">
        <v>2384498752161.2959</v>
      </c>
      <c r="AD13" s="456">
        <v>2410784660205.7109</v>
      </c>
      <c r="AE13" s="456">
        <v>2440569375446.751</v>
      </c>
      <c r="AF13" s="456">
        <v>2472447122476.5332</v>
      </c>
    </row>
    <row r="14" spans="1:35" ht="14.1" customHeight="1" x14ac:dyDescent="0.2">
      <c r="A14" s="456" t="s">
        <v>64</v>
      </c>
      <c r="B14" s="456">
        <v>5037397186908.8271</v>
      </c>
      <c r="C14" s="456">
        <v>4814762957279.1738</v>
      </c>
      <c r="D14" s="456">
        <v>4958722337357.6855</v>
      </c>
      <c r="E14" s="456">
        <v>5058416025761.5439</v>
      </c>
      <c r="F14" s="456">
        <v>5089342550912.6777</v>
      </c>
      <c r="G14" s="456">
        <v>5115985054167.877</v>
      </c>
      <c r="H14" s="456">
        <v>5099948169297.8398</v>
      </c>
      <c r="I14" s="456">
        <v>5060729869939.5176</v>
      </c>
      <c r="J14" s="456">
        <v>4996805028168.791</v>
      </c>
      <c r="K14" s="456">
        <v>4932958067231.7783</v>
      </c>
      <c r="L14" s="456">
        <v>4881857295523.7217</v>
      </c>
      <c r="M14" s="456">
        <v>4843135659292.8281</v>
      </c>
      <c r="N14" s="456">
        <v>4772720901657.0518</v>
      </c>
      <c r="O14" s="456">
        <v>4715431483877.0859</v>
      </c>
      <c r="P14" s="456">
        <v>4647011558542.7256</v>
      </c>
      <c r="Q14" s="456">
        <v>4625346746561.8525</v>
      </c>
      <c r="R14" s="456">
        <v>4594474254119.3154</v>
      </c>
      <c r="S14" s="456">
        <v>4558035240607.9092</v>
      </c>
      <c r="T14" s="456">
        <v>4530461854014.8271</v>
      </c>
      <c r="U14" s="456">
        <v>4503857715134.8164</v>
      </c>
      <c r="V14" s="456">
        <v>4499157445528.5137</v>
      </c>
      <c r="W14" s="456">
        <v>4502241227001.917</v>
      </c>
      <c r="X14" s="456">
        <v>4498025293231.3145</v>
      </c>
      <c r="Y14" s="456">
        <v>4505359455767.1553</v>
      </c>
      <c r="Z14" s="456">
        <v>4519897134588.1992</v>
      </c>
      <c r="AA14" s="456">
        <v>4534311310075.3066</v>
      </c>
      <c r="AB14" s="456">
        <v>4548811315771.166</v>
      </c>
      <c r="AC14" s="456">
        <v>4562284584795.3418</v>
      </c>
      <c r="AD14" s="456">
        <v>4582176570934.2178</v>
      </c>
      <c r="AE14" s="456">
        <v>4609198685649.6055</v>
      </c>
      <c r="AF14" s="456">
        <v>4643125235815.4004</v>
      </c>
    </row>
    <row r="15" spans="1:35" ht="14.1" customHeight="1" x14ac:dyDescent="0.2">
      <c r="A15" s="456" t="s">
        <v>65</v>
      </c>
      <c r="B15" s="456">
        <v>657023394399.8009</v>
      </c>
      <c r="C15" s="457">
        <v>568408070567.35742</v>
      </c>
      <c r="D15" s="457">
        <v>621964193032.34351</v>
      </c>
      <c r="E15" s="457">
        <v>609799873880.72156</v>
      </c>
      <c r="F15" s="457">
        <v>631403523561.30029</v>
      </c>
      <c r="G15" s="457">
        <v>669076645595.3092</v>
      </c>
      <c r="H15" s="457">
        <v>668908517402.69604</v>
      </c>
      <c r="I15" s="457">
        <v>673748832234.02686</v>
      </c>
      <c r="J15" s="457">
        <v>672612565925.2594</v>
      </c>
      <c r="K15" s="457">
        <v>677847016869.95313</v>
      </c>
      <c r="L15" s="457">
        <v>687498756768.47156</v>
      </c>
      <c r="M15" s="457">
        <v>692218395193.70422</v>
      </c>
      <c r="N15" s="457">
        <v>689280124031.34851</v>
      </c>
      <c r="O15" s="457">
        <v>683340727771.61829</v>
      </c>
      <c r="P15" s="457">
        <v>679051866398.06897</v>
      </c>
      <c r="Q15" s="457">
        <v>676223020629.98608</v>
      </c>
      <c r="R15" s="457">
        <v>670317806833.66406</v>
      </c>
      <c r="S15" s="457">
        <v>669229210603.94385</v>
      </c>
      <c r="T15" s="457">
        <v>674284722507.82971</v>
      </c>
      <c r="U15" s="457">
        <v>675337007027.31091</v>
      </c>
      <c r="V15" s="457">
        <v>664380160492.75769</v>
      </c>
      <c r="W15" s="457">
        <v>665118357844.01587</v>
      </c>
      <c r="X15" s="457">
        <v>677373375753.4978</v>
      </c>
      <c r="Y15" s="457">
        <v>687986375764.12207</v>
      </c>
      <c r="Z15" s="457">
        <v>681404011375.67908</v>
      </c>
      <c r="AA15" s="457">
        <v>680494354186.76685</v>
      </c>
      <c r="AB15" s="457">
        <v>678945114192.67456</v>
      </c>
      <c r="AC15" s="457">
        <v>675733873586.60986</v>
      </c>
      <c r="AD15" s="457">
        <v>676971649501.43201</v>
      </c>
      <c r="AE15" s="457">
        <v>676041186529.20166</v>
      </c>
      <c r="AF15" s="457">
        <v>684834600190.97754</v>
      </c>
      <c r="AG15" s="457"/>
    </row>
    <row r="16" spans="1:35" ht="14.1" customHeight="1" x14ac:dyDescent="0.2">
      <c r="A16" s="456" t="s">
        <v>66</v>
      </c>
      <c r="B16" s="456">
        <v>1212685488241.05</v>
      </c>
      <c r="C16" s="456">
        <v>1239129703556.2</v>
      </c>
      <c r="D16" s="456">
        <v>1294728493534.115</v>
      </c>
      <c r="E16" s="456">
        <v>1301215004666.752</v>
      </c>
      <c r="F16" s="456">
        <v>1312922466286.218</v>
      </c>
      <c r="G16" s="456">
        <v>1332192763736.9551</v>
      </c>
      <c r="H16" s="456">
        <v>1345285329752.79</v>
      </c>
      <c r="I16" s="456">
        <v>1351242762826.8889</v>
      </c>
      <c r="J16" s="456">
        <v>1349077254073.0349</v>
      </c>
      <c r="K16" s="456">
        <v>1346401215072.554</v>
      </c>
      <c r="L16" s="456">
        <v>1349192195346.105</v>
      </c>
      <c r="M16" s="456">
        <v>1354753642978.5471</v>
      </c>
      <c r="N16" s="456">
        <v>1359564283458.9441</v>
      </c>
      <c r="O16" s="456">
        <v>1359307699648.259</v>
      </c>
      <c r="P16" s="456">
        <v>1360192133787.2329</v>
      </c>
      <c r="Q16" s="456">
        <v>1361110353903.2939</v>
      </c>
      <c r="R16" s="456">
        <v>1361718604917.323</v>
      </c>
      <c r="S16" s="456">
        <v>1363647766971.2571</v>
      </c>
      <c r="T16" s="456">
        <v>1368591758634.687</v>
      </c>
      <c r="U16" s="456">
        <v>1373044819365.75</v>
      </c>
      <c r="V16" s="456">
        <v>1373949887083.5869</v>
      </c>
      <c r="W16" s="456">
        <v>1376712338891.791</v>
      </c>
      <c r="X16" s="456">
        <v>1382776025416.28</v>
      </c>
      <c r="Y16" s="456">
        <v>1389772549663.2429</v>
      </c>
      <c r="Z16" s="456">
        <v>1390645796506.7419</v>
      </c>
      <c r="AA16" s="456">
        <v>1390393022237.3511</v>
      </c>
      <c r="AB16" s="456">
        <v>1387174752780.1079</v>
      </c>
      <c r="AC16" s="456">
        <v>1383215019027.749</v>
      </c>
      <c r="AD16" s="456">
        <v>1375488597011.5</v>
      </c>
      <c r="AE16" s="456">
        <v>1367272674795.585</v>
      </c>
      <c r="AF16" s="456">
        <v>1361077481526.6069</v>
      </c>
    </row>
    <row r="17" spans="1:33" ht="14.1" customHeight="1" x14ac:dyDescent="0.2">
      <c r="A17" s="456" t="s">
        <v>67</v>
      </c>
      <c r="B17" s="456">
        <v>2822484318385.2842</v>
      </c>
      <c r="C17" s="456">
        <v>2767238629524.481</v>
      </c>
      <c r="D17" s="456">
        <v>2916835359657.9248</v>
      </c>
      <c r="E17" s="456">
        <v>3004540680265.7852</v>
      </c>
      <c r="F17" s="456">
        <v>3075092270743.5679</v>
      </c>
      <c r="G17" s="456">
        <v>3157386027138.9839</v>
      </c>
      <c r="H17" s="456">
        <v>3223555320897.5508</v>
      </c>
      <c r="I17" s="456">
        <v>3272720042131.167</v>
      </c>
      <c r="J17" s="456">
        <v>3294363638927.959</v>
      </c>
      <c r="K17" s="456">
        <v>3316892298069.2222</v>
      </c>
      <c r="L17" s="456">
        <v>3350427218388.7739</v>
      </c>
      <c r="M17" s="456">
        <v>3397228861008.939</v>
      </c>
      <c r="N17" s="456">
        <v>3423584774106.5391</v>
      </c>
      <c r="O17" s="456">
        <v>3444365432414.168</v>
      </c>
      <c r="P17" s="456">
        <v>3476022701350.1768</v>
      </c>
      <c r="Q17" s="456">
        <v>3499722173080.4409</v>
      </c>
      <c r="R17" s="456">
        <v>3518110384059.5601</v>
      </c>
      <c r="S17" s="456">
        <v>3533047208731.623</v>
      </c>
      <c r="T17" s="456">
        <v>3555074934480.4609</v>
      </c>
      <c r="U17" s="456">
        <v>3570256592159.2871</v>
      </c>
      <c r="V17" s="456">
        <v>3581750594597.3159</v>
      </c>
      <c r="W17" s="456">
        <v>3608221690151.7681</v>
      </c>
      <c r="X17" s="456">
        <v>3650195855640.7202</v>
      </c>
      <c r="Y17" s="456">
        <v>3703676566906.9761</v>
      </c>
      <c r="Z17" s="456">
        <v>3744181928993.3779</v>
      </c>
      <c r="AA17" s="456">
        <v>3775266983767.5708</v>
      </c>
      <c r="AB17" s="456">
        <v>3804168459438.6138</v>
      </c>
      <c r="AC17" s="456">
        <v>3828340469036.3589</v>
      </c>
      <c r="AD17" s="456">
        <v>3868204671847.833</v>
      </c>
      <c r="AE17" s="456">
        <v>3917674304358.0439</v>
      </c>
      <c r="AF17" s="456">
        <v>3967426745915.9922</v>
      </c>
    </row>
    <row r="18" spans="1:33" ht="14.1" customHeight="1" x14ac:dyDescent="0.2">
      <c r="A18" s="456" t="s">
        <v>68</v>
      </c>
      <c r="B18" s="456">
        <v>20038052082826.289</v>
      </c>
      <c r="C18" s="458">
        <v>20229343575805.559</v>
      </c>
      <c r="D18" s="458">
        <v>21483577872081.449</v>
      </c>
      <c r="E18" s="458">
        <v>22226039938245.578</v>
      </c>
      <c r="F18" s="458">
        <v>22806516368419.371</v>
      </c>
      <c r="G18" s="458">
        <v>23274927585876</v>
      </c>
      <c r="H18" s="458">
        <v>23679748734967.219</v>
      </c>
      <c r="I18" s="458">
        <v>24107670762106.25</v>
      </c>
      <c r="J18" s="458">
        <v>24434979378627</v>
      </c>
      <c r="K18" s="458">
        <v>24752374708661.422</v>
      </c>
      <c r="L18" s="458">
        <v>25101398437090.141</v>
      </c>
      <c r="M18" s="458">
        <v>25460401356900.328</v>
      </c>
      <c r="N18" s="458">
        <v>25800825267973.828</v>
      </c>
      <c r="O18" s="458">
        <v>26135874513618.031</v>
      </c>
      <c r="P18" s="458">
        <v>26504242541070.949</v>
      </c>
      <c r="Q18" s="458">
        <v>26853859854391.441</v>
      </c>
      <c r="R18" s="458">
        <v>27225873590760.07</v>
      </c>
      <c r="S18" s="458">
        <v>27592253891308.398</v>
      </c>
      <c r="T18" s="458">
        <v>27970333302625.711</v>
      </c>
      <c r="U18" s="458">
        <v>28370375134521.09</v>
      </c>
      <c r="V18" s="458">
        <v>28757074862040.609</v>
      </c>
      <c r="W18" s="458">
        <v>29176200018392.09</v>
      </c>
      <c r="X18" s="458">
        <v>29611677744196.27</v>
      </c>
      <c r="Y18" s="458">
        <v>30105384318416.84</v>
      </c>
      <c r="Z18" s="458">
        <v>30549872279351.379</v>
      </c>
      <c r="AA18" s="458">
        <v>30991572176678.02</v>
      </c>
      <c r="AB18" s="458">
        <v>31448813726703.961</v>
      </c>
      <c r="AC18" s="458">
        <v>31889931721277.43</v>
      </c>
      <c r="AD18" s="458">
        <v>32368389137099.25</v>
      </c>
      <c r="AE18" s="458">
        <v>32873053336913.91</v>
      </c>
      <c r="AF18" s="458">
        <v>33383980044691.898</v>
      </c>
      <c r="AG18" s="458"/>
    </row>
    <row r="19" spans="1:33" ht="14.1" customHeight="1" x14ac:dyDescent="0.2">
      <c r="A19" s="456" t="s">
        <v>69</v>
      </c>
      <c r="B19" s="456">
        <v>1155189668578.6819</v>
      </c>
      <c r="C19" s="456">
        <v>1131497971263.4771</v>
      </c>
      <c r="D19" s="456">
        <v>1188633401826.9709</v>
      </c>
      <c r="E19" s="456">
        <v>1217804588444.29</v>
      </c>
      <c r="F19" s="456">
        <v>1235868907725.365</v>
      </c>
      <c r="G19" s="456">
        <v>1265535184535.0969</v>
      </c>
      <c r="H19" s="456">
        <v>1290374108256.519</v>
      </c>
      <c r="I19" s="456">
        <v>1310387677386.011</v>
      </c>
      <c r="J19" s="456">
        <v>1320655713152.7241</v>
      </c>
      <c r="K19" s="456">
        <v>1330683571414.3569</v>
      </c>
      <c r="L19" s="456">
        <v>1346899311373.551</v>
      </c>
      <c r="M19" s="456">
        <v>1368472453385.939</v>
      </c>
      <c r="N19" s="456">
        <v>1381404097057.3459</v>
      </c>
      <c r="O19" s="456">
        <v>1389117189431.4121</v>
      </c>
      <c r="P19" s="456">
        <v>1401510879637.3311</v>
      </c>
      <c r="Q19" s="456">
        <v>1415794312224.8701</v>
      </c>
      <c r="R19" s="456">
        <v>1430197356312.083</v>
      </c>
      <c r="S19" s="456">
        <v>1444995774570.908</v>
      </c>
      <c r="T19" s="456">
        <v>1464068111562.697</v>
      </c>
      <c r="U19" s="456">
        <v>1483203505589.4761</v>
      </c>
      <c r="V19" s="456">
        <v>1500506487235.2251</v>
      </c>
      <c r="W19" s="456">
        <v>1520038508222.3921</v>
      </c>
      <c r="X19" s="456">
        <v>1544539149146.3589</v>
      </c>
      <c r="Y19" s="456">
        <v>1572727433485.0649</v>
      </c>
      <c r="Z19" s="456">
        <v>1595827486387.2971</v>
      </c>
      <c r="AA19" s="456">
        <v>1614865013748.134</v>
      </c>
      <c r="AB19" s="456">
        <v>1634998164548.9951</v>
      </c>
      <c r="AC19" s="456">
        <v>1651194575767.094</v>
      </c>
      <c r="AD19" s="456">
        <v>1672270569434.082</v>
      </c>
      <c r="AE19" s="456">
        <v>1696906153606.0601</v>
      </c>
      <c r="AF19" s="456">
        <v>1726111941056.2009</v>
      </c>
    </row>
    <row r="20" spans="1:33" ht="14.1" customHeight="1" x14ac:dyDescent="0.2">
      <c r="A20" s="456" t="s">
        <v>70</v>
      </c>
      <c r="B20" s="456">
        <v>650247357560.29907</v>
      </c>
      <c r="C20" s="457">
        <v>636122547422.3252</v>
      </c>
      <c r="D20" s="457">
        <v>672077635592.89465</v>
      </c>
      <c r="E20" s="457">
        <v>686619468409.552</v>
      </c>
      <c r="F20" s="457">
        <v>696419166476.9115</v>
      </c>
      <c r="G20" s="457">
        <v>718609667253.86462</v>
      </c>
      <c r="H20" s="457">
        <v>733922167817.2533</v>
      </c>
      <c r="I20" s="457">
        <v>746090948960.25366</v>
      </c>
      <c r="J20" s="457">
        <v>753055498598.56177</v>
      </c>
      <c r="K20" s="457">
        <v>760036982254.60095</v>
      </c>
      <c r="L20" s="457">
        <v>769025816775.17188</v>
      </c>
      <c r="M20" s="457">
        <v>779611217277.96899</v>
      </c>
      <c r="N20" s="457">
        <v>784392998021.5531</v>
      </c>
      <c r="O20" s="457">
        <v>788891988666.20215</v>
      </c>
      <c r="P20" s="457">
        <v>797498958087.99548</v>
      </c>
      <c r="Q20" s="457">
        <v>805386491664.39832</v>
      </c>
      <c r="R20" s="457">
        <v>813093728933.95447</v>
      </c>
      <c r="S20" s="457">
        <v>820068494963.125</v>
      </c>
      <c r="T20" s="457">
        <v>829314958471.27954</v>
      </c>
      <c r="U20" s="457">
        <v>837600141570.30725</v>
      </c>
      <c r="V20" s="457">
        <v>844605346846.22595</v>
      </c>
      <c r="W20" s="457">
        <v>855596713933.48535</v>
      </c>
      <c r="X20" s="457">
        <v>869288167163.15808</v>
      </c>
      <c r="Y20" s="457">
        <v>884755652975.01392</v>
      </c>
      <c r="Z20" s="457">
        <v>896525245139.23206</v>
      </c>
      <c r="AA20" s="457">
        <v>905399909992.44336</v>
      </c>
      <c r="AB20" s="457">
        <v>915818589392.69055</v>
      </c>
      <c r="AC20" s="457">
        <v>925310706119.10046</v>
      </c>
      <c r="AD20" s="457">
        <v>937108598285.79602</v>
      </c>
      <c r="AE20" s="457">
        <v>950503606240.48853</v>
      </c>
      <c r="AF20" s="457">
        <v>963395092074.09656</v>
      </c>
      <c r="AG20" s="457"/>
    </row>
    <row r="21" spans="1:33" ht="14.1" customHeight="1" x14ac:dyDescent="0.2">
      <c r="A21" s="456" t="s">
        <v>71</v>
      </c>
      <c r="B21" s="456">
        <v>281757974999.95453</v>
      </c>
      <c r="C21" s="456">
        <v>284304617056.52002</v>
      </c>
      <c r="D21" s="456">
        <v>294367659318.36353</v>
      </c>
      <c r="E21" s="456">
        <v>303284056824.25488</v>
      </c>
      <c r="F21" s="456">
        <v>308007373604.91321</v>
      </c>
      <c r="G21" s="456">
        <v>314543779646.35248</v>
      </c>
      <c r="H21" s="456">
        <v>321781538947.28571</v>
      </c>
      <c r="I21" s="456">
        <v>329444169620.58118</v>
      </c>
      <c r="J21" s="456">
        <v>332881076621.29077</v>
      </c>
      <c r="K21" s="456">
        <v>332271576775.84662</v>
      </c>
      <c r="L21" s="456">
        <v>332107282530.47711</v>
      </c>
      <c r="M21" s="456">
        <v>334502524085.33228</v>
      </c>
      <c r="N21" s="456">
        <v>338204082487.45343</v>
      </c>
      <c r="O21" s="456">
        <v>342091506734.88733</v>
      </c>
      <c r="P21" s="456">
        <v>347417876489.15997</v>
      </c>
      <c r="Q21" s="456">
        <v>351976297749.76221</v>
      </c>
      <c r="R21" s="456">
        <v>356666316913.33221</v>
      </c>
      <c r="S21" s="456">
        <v>360879889729.90192</v>
      </c>
      <c r="T21" s="456">
        <v>365349183045.49591</v>
      </c>
      <c r="U21" s="456">
        <v>370718417416.78851</v>
      </c>
      <c r="V21" s="456">
        <v>375202765814.77942</v>
      </c>
      <c r="W21" s="456">
        <v>380061615481.39099</v>
      </c>
      <c r="X21" s="456">
        <v>385396310220.31671</v>
      </c>
      <c r="Y21" s="456">
        <v>390638654739.08112</v>
      </c>
      <c r="Z21" s="456">
        <v>396078911490.59967</v>
      </c>
      <c r="AA21" s="456">
        <v>400022377324.6272</v>
      </c>
      <c r="AB21" s="456">
        <v>403094456846.74652</v>
      </c>
      <c r="AC21" s="456">
        <v>405968837716.30908</v>
      </c>
      <c r="AD21" s="456">
        <v>408610450993.50232</v>
      </c>
      <c r="AE21" s="456">
        <v>411810195757.12738</v>
      </c>
      <c r="AF21" s="456">
        <v>413978053333.50348</v>
      </c>
    </row>
    <row r="22" spans="1:33" ht="14.1" customHeight="1" x14ac:dyDescent="0.2">
      <c r="A22" s="456" t="s">
        <v>72</v>
      </c>
      <c r="B22" s="456">
        <v>2914035985446.8301</v>
      </c>
      <c r="C22" s="456">
        <v>2940374216316.374</v>
      </c>
      <c r="D22" s="456">
        <v>3044449592617.9282</v>
      </c>
      <c r="E22" s="456">
        <v>3136665982208.0371</v>
      </c>
      <c r="F22" s="456">
        <v>3185516117042.749</v>
      </c>
      <c r="G22" s="456">
        <v>3253117832381.061</v>
      </c>
      <c r="H22" s="456">
        <v>3327973179623.4072</v>
      </c>
      <c r="I22" s="456">
        <v>3407222689864.1558</v>
      </c>
      <c r="J22" s="456">
        <v>3442768340980.876</v>
      </c>
      <c r="K22" s="456">
        <v>3436464688057.6582</v>
      </c>
      <c r="L22" s="456">
        <v>3434765501572.4878</v>
      </c>
      <c r="M22" s="456">
        <v>3459537897401.521</v>
      </c>
      <c r="N22" s="456">
        <v>3497820662551.3481</v>
      </c>
      <c r="O22" s="456">
        <v>3538025714946.8398</v>
      </c>
      <c r="P22" s="456">
        <v>3593112826982.4399</v>
      </c>
      <c r="Q22" s="456">
        <v>3640257556746.4258</v>
      </c>
      <c r="R22" s="456">
        <v>3688763316397.3481</v>
      </c>
      <c r="S22" s="456">
        <v>3732341507271.2231</v>
      </c>
      <c r="T22" s="456">
        <v>3778564445774.2422</v>
      </c>
      <c r="U22" s="456">
        <v>3834094878132.8901</v>
      </c>
      <c r="V22" s="456">
        <v>3880473521374.5869</v>
      </c>
      <c r="W22" s="456">
        <v>3930725383017.1372</v>
      </c>
      <c r="X22" s="456">
        <v>3985898594851.1792</v>
      </c>
      <c r="Y22" s="456">
        <v>4040116689568.0801</v>
      </c>
      <c r="Z22" s="456">
        <v>4096381659331.5732</v>
      </c>
      <c r="AA22" s="456">
        <v>4137166312712.6812</v>
      </c>
      <c r="AB22" s="456">
        <v>4168938795027.019</v>
      </c>
      <c r="AC22" s="456">
        <v>4198666611213.187</v>
      </c>
      <c r="AD22" s="456">
        <v>4225987066470.4922</v>
      </c>
      <c r="AE22" s="456">
        <v>4259079905760.8442</v>
      </c>
      <c r="AF22" s="456">
        <v>4281500619811.207</v>
      </c>
    </row>
    <row r="23" spans="1:33" ht="14.1" customHeight="1" x14ac:dyDescent="0.2">
      <c r="A23" s="456" t="s">
        <v>73</v>
      </c>
      <c r="B23" s="456">
        <v>3117874470390.3828</v>
      </c>
      <c r="C23" s="456">
        <v>3086306369624.8901</v>
      </c>
      <c r="D23" s="456">
        <v>3227054461251.9839</v>
      </c>
      <c r="E23" s="456">
        <v>3295261120957.8682</v>
      </c>
      <c r="F23" s="456">
        <v>3333691786932.229</v>
      </c>
      <c r="G23" s="456">
        <v>3381470244722.8589</v>
      </c>
      <c r="H23" s="456">
        <v>3423792600946.4419</v>
      </c>
      <c r="I23" s="456">
        <v>3467401409818.314</v>
      </c>
      <c r="J23" s="456">
        <v>3496773535425.8408</v>
      </c>
      <c r="K23" s="456">
        <v>3526587474242.2051</v>
      </c>
      <c r="L23" s="456">
        <v>3562804217604.8311</v>
      </c>
      <c r="M23" s="456">
        <v>3599879195435.0889</v>
      </c>
      <c r="N23" s="456">
        <v>3621543334974.2598</v>
      </c>
      <c r="O23" s="456">
        <v>3638137806160.937</v>
      </c>
      <c r="P23" s="456">
        <v>3662266662132.1108</v>
      </c>
      <c r="Q23" s="456">
        <v>3689976413236.6558</v>
      </c>
      <c r="R23" s="456">
        <v>3719005965980.1318</v>
      </c>
      <c r="S23" s="456">
        <v>3744858214436.1558</v>
      </c>
      <c r="T23" s="456">
        <v>3777878428897.9292</v>
      </c>
      <c r="U23" s="456">
        <v>3812913068595.5781</v>
      </c>
      <c r="V23" s="456">
        <v>3848247983646.8501</v>
      </c>
      <c r="W23" s="456">
        <v>3891526529120.856</v>
      </c>
      <c r="X23" s="456">
        <v>3940305019707.6812</v>
      </c>
      <c r="Y23" s="456">
        <v>3994667058948.9912</v>
      </c>
      <c r="Z23" s="456">
        <v>4045119720960.6558</v>
      </c>
      <c r="AA23" s="456">
        <v>4092775857107.1069</v>
      </c>
      <c r="AB23" s="456">
        <v>4141046391059.9678</v>
      </c>
      <c r="AC23" s="456">
        <v>4181786119636.2451</v>
      </c>
      <c r="AD23" s="456">
        <v>4225533651570.7222</v>
      </c>
      <c r="AE23" s="456">
        <v>4272670807179.021</v>
      </c>
      <c r="AF23" s="456">
        <v>4317789420392.105</v>
      </c>
    </row>
    <row r="24" spans="1:33" ht="14.1" customHeight="1" x14ac:dyDescent="0.2">
      <c r="A24" s="456" t="s">
        <v>74</v>
      </c>
      <c r="B24" s="456">
        <v>0</v>
      </c>
      <c r="C24" s="456">
        <v>0</v>
      </c>
      <c r="D24" s="456">
        <v>0</v>
      </c>
      <c r="E24" s="456">
        <v>0</v>
      </c>
      <c r="F24" s="456">
        <v>0</v>
      </c>
      <c r="G24" s="456">
        <v>0</v>
      </c>
      <c r="H24" s="456">
        <v>0</v>
      </c>
      <c r="I24" s="456">
        <v>0</v>
      </c>
      <c r="J24" s="456">
        <v>0</v>
      </c>
      <c r="K24" s="456">
        <v>0</v>
      </c>
      <c r="L24" s="456">
        <v>0</v>
      </c>
      <c r="M24" s="456">
        <v>0</v>
      </c>
      <c r="N24" s="456">
        <v>0</v>
      </c>
      <c r="O24" s="456">
        <v>0</v>
      </c>
      <c r="P24" s="456">
        <v>0</v>
      </c>
      <c r="Q24" s="456">
        <v>0</v>
      </c>
      <c r="R24" s="456">
        <v>0</v>
      </c>
      <c r="S24" s="456">
        <v>0</v>
      </c>
      <c r="T24" s="456">
        <v>0</v>
      </c>
      <c r="U24" s="456">
        <v>0</v>
      </c>
      <c r="V24" s="456">
        <v>0</v>
      </c>
      <c r="W24" s="456">
        <v>0</v>
      </c>
      <c r="X24" s="456">
        <v>0</v>
      </c>
      <c r="Y24" s="456">
        <v>0</v>
      </c>
      <c r="Z24" s="456">
        <v>0</v>
      </c>
      <c r="AA24" s="456">
        <v>0</v>
      </c>
      <c r="AB24" s="456">
        <v>0</v>
      </c>
      <c r="AC24" s="456">
        <v>0</v>
      </c>
      <c r="AD24" s="456">
        <v>0</v>
      </c>
      <c r="AE24" s="456">
        <v>0</v>
      </c>
      <c r="AF24" s="456">
        <v>0</v>
      </c>
    </row>
    <row r="25" spans="1:33" ht="14.1" customHeight="1" x14ac:dyDescent="0.2">
      <c r="A25" s="456" t="s">
        <v>75</v>
      </c>
      <c r="B25" s="456">
        <v>16875121986259.67</v>
      </c>
      <c r="C25" s="456">
        <v>16692566887175.039</v>
      </c>
      <c r="D25" s="456">
        <v>17362058468377.109</v>
      </c>
      <c r="E25" s="456">
        <v>17762581428548.551</v>
      </c>
      <c r="F25" s="456">
        <v>18086743557292.648</v>
      </c>
      <c r="G25" s="456">
        <v>18467370223585.93</v>
      </c>
      <c r="H25" s="456">
        <v>18709575688249.449</v>
      </c>
      <c r="I25" s="456">
        <v>18895393647475.051</v>
      </c>
      <c r="J25" s="456">
        <v>19026485793948.352</v>
      </c>
      <c r="K25" s="456">
        <v>19159580775314.262</v>
      </c>
      <c r="L25" s="456">
        <v>19338240250486.898</v>
      </c>
      <c r="M25" s="456">
        <v>19510418023726.879</v>
      </c>
      <c r="N25" s="456">
        <v>19607021793533.039</v>
      </c>
      <c r="O25" s="456">
        <v>19699020143544.949</v>
      </c>
      <c r="P25" s="456">
        <v>19837743971326.059</v>
      </c>
      <c r="Q25" s="456">
        <v>19956021275862.891</v>
      </c>
      <c r="R25" s="456">
        <v>20062870316465.84</v>
      </c>
      <c r="S25" s="456">
        <v>20168189719431.02</v>
      </c>
      <c r="T25" s="456">
        <v>20302973904950.859</v>
      </c>
      <c r="U25" s="456">
        <v>20431595521570.371</v>
      </c>
      <c r="V25" s="456">
        <v>20510608458542.32</v>
      </c>
      <c r="W25" s="456">
        <v>20645986891777.539</v>
      </c>
      <c r="X25" s="456">
        <v>20848366754922.75</v>
      </c>
      <c r="Y25" s="456">
        <v>21059247661774.199</v>
      </c>
      <c r="Z25" s="456">
        <v>21212106881970.41</v>
      </c>
      <c r="AA25" s="456">
        <v>21355678230466.859</v>
      </c>
      <c r="AB25" s="456">
        <v>21499596223463.949</v>
      </c>
      <c r="AC25" s="456">
        <v>21630985493794.949</v>
      </c>
      <c r="AD25" s="456">
        <v>21773863553290.109</v>
      </c>
      <c r="AE25" s="456">
        <v>21939190970922.16</v>
      </c>
      <c r="AF25" s="456">
        <v>22114384001088.371</v>
      </c>
    </row>
    <row r="26" spans="1:33" ht="14.1" customHeight="1" x14ac:dyDescent="0.2">
      <c r="A26" s="456" t="s">
        <v>76</v>
      </c>
      <c r="B26" s="456">
        <v>17847243046357.352</v>
      </c>
      <c r="C26" s="456">
        <v>17233979769294.52</v>
      </c>
      <c r="D26" s="456">
        <v>17653341960795.57</v>
      </c>
      <c r="E26" s="456">
        <v>18299296223875.379</v>
      </c>
      <c r="F26" s="456">
        <v>18906635363685.66</v>
      </c>
      <c r="G26" s="456">
        <v>19542121988687.238</v>
      </c>
      <c r="H26" s="456">
        <v>20089657858791.051</v>
      </c>
      <c r="I26" s="456">
        <v>20526834276114.48</v>
      </c>
      <c r="J26" s="456">
        <v>20826204334123.012</v>
      </c>
      <c r="K26" s="456">
        <v>21119276465825.57</v>
      </c>
      <c r="L26" s="456">
        <v>21444974159428.02</v>
      </c>
      <c r="M26" s="456">
        <v>21840099418570.699</v>
      </c>
      <c r="N26" s="456">
        <v>22161967208631.27</v>
      </c>
      <c r="O26" s="456">
        <v>22452005779586.359</v>
      </c>
      <c r="P26" s="456">
        <v>22767037025230.359</v>
      </c>
      <c r="Q26" s="456">
        <v>23110118116363.109</v>
      </c>
      <c r="R26" s="456">
        <v>23365588481483.141</v>
      </c>
      <c r="S26" s="456">
        <v>23591820444599.57</v>
      </c>
      <c r="T26" s="456">
        <v>23893998443929.879</v>
      </c>
      <c r="U26" s="456">
        <v>24196592267033.012</v>
      </c>
      <c r="V26" s="456">
        <v>24558013073144.379</v>
      </c>
      <c r="W26" s="456">
        <v>24959889042027.25</v>
      </c>
      <c r="X26" s="456">
        <v>25353775325057.262</v>
      </c>
      <c r="Y26" s="456">
        <v>25819602651258.738</v>
      </c>
      <c r="Z26" s="456">
        <v>26323838126625.801</v>
      </c>
      <c r="AA26" s="456">
        <v>26817339854352.422</v>
      </c>
      <c r="AB26" s="456">
        <v>27292342113101.199</v>
      </c>
      <c r="AC26" s="456">
        <v>27743907092106.449</v>
      </c>
      <c r="AD26" s="456">
        <v>28237297720194.109</v>
      </c>
      <c r="AE26" s="456">
        <v>28773162170530.879</v>
      </c>
      <c r="AF26" s="456">
        <v>29338347327072.52</v>
      </c>
    </row>
    <row r="27" spans="1:33" ht="14.1" customHeight="1" x14ac:dyDescent="0.2"/>
    <row r="28" spans="1:33" ht="14.45" customHeight="1" x14ac:dyDescent="0.25">
      <c r="A28" s="455"/>
    </row>
    <row r="29" spans="1:33" ht="14.1" customHeight="1" x14ac:dyDescent="0.2"/>
    <row r="30" spans="1:33" ht="14.45" customHeight="1" x14ac:dyDescent="0.25">
      <c r="A30" s="455"/>
      <c r="C30" s="458"/>
      <c r="D30" s="458"/>
      <c r="E30" s="458"/>
      <c r="F30" s="458"/>
      <c r="G30" s="458"/>
      <c r="H30" s="458"/>
      <c r="I30" s="458"/>
      <c r="J30" s="458"/>
      <c r="K30" s="458"/>
      <c r="L30" s="458"/>
      <c r="M30" s="458"/>
      <c r="N30" s="458"/>
      <c r="O30" s="458"/>
      <c r="P30" s="458"/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58"/>
      <c r="AB30" s="458"/>
      <c r="AC30" s="458"/>
      <c r="AD30" s="458"/>
      <c r="AE30" s="458"/>
      <c r="AF30" s="458"/>
      <c r="AG30" s="458"/>
    </row>
    <row r="31" spans="1:33" ht="14.1" customHeight="1" x14ac:dyDescent="0.2"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8"/>
      <c r="O31" s="458"/>
      <c r="P31" s="458"/>
      <c r="Q31" s="458"/>
      <c r="R31" s="458"/>
      <c r="S31" s="458"/>
      <c r="T31" s="458"/>
      <c r="U31" s="458"/>
      <c r="V31" s="458"/>
      <c r="W31" s="458"/>
      <c r="X31" s="458"/>
      <c r="Y31" s="458"/>
      <c r="Z31" s="458"/>
      <c r="AA31" s="458"/>
      <c r="AB31" s="458"/>
      <c r="AC31" s="458"/>
      <c r="AD31" s="458"/>
      <c r="AE31" s="458"/>
      <c r="AF31" s="458"/>
      <c r="AG31" s="458"/>
    </row>
    <row r="32" spans="1:33" ht="14.1" customHeight="1" x14ac:dyDescent="0.2"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58"/>
      <c r="O32" s="458"/>
      <c r="P32" s="458"/>
      <c r="Q32" s="458"/>
      <c r="R32" s="458"/>
      <c r="S32" s="458"/>
      <c r="T32" s="458"/>
      <c r="U32" s="458"/>
      <c r="V32" s="458"/>
      <c r="W32" s="458"/>
      <c r="X32" s="458"/>
      <c r="Y32" s="458"/>
      <c r="Z32" s="458"/>
      <c r="AA32" s="458"/>
      <c r="AB32" s="458"/>
      <c r="AC32" s="458"/>
      <c r="AD32" s="458"/>
      <c r="AE32" s="458"/>
      <c r="AF32" s="458"/>
      <c r="AG32" s="458"/>
    </row>
    <row r="33" spans="1:35" ht="14.45" customHeight="1" x14ac:dyDescent="0.25">
      <c r="A33" s="455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458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</row>
    <row r="34" spans="1:35" ht="14.1" customHeight="1" x14ac:dyDescent="0.2">
      <c r="A34" s="459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59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59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59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59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59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59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59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59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59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59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59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6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55"/>
      <c r="C47" s="458"/>
      <c r="D47" s="458"/>
      <c r="E47" s="458"/>
      <c r="F47" s="458"/>
      <c r="G47" s="458"/>
      <c r="H47" s="458"/>
      <c r="I47" s="458"/>
      <c r="J47" s="458"/>
      <c r="K47" s="458"/>
      <c r="L47" s="458"/>
      <c r="M47" s="458"/>
      <c r="N47" s="458"/>
      <c r="O47" s="458"/>
      <c r="P47" s="458"/>
      <c r="Q47" s="458"/>
      <c r="R47" s="458"/>
      <c r="S47" s="458"/>
      <c r="T47" s="458"/>
      <c r="U47" s="458"/>
      <c r="V47" s="458"/>
      <c r="W47" s="458"/>
      <c r="X47" s="458"/>
      <c r="Y47" s="458"/>
      <c r="Z47" s="458"/>
      <c r="AA47" s="458"/>
      <c r="AB47" s="458"/>
      <c r="AC47" s="458"/>
      <c r="AD47" s="458"/>
      <c r="AE47" s="458"/>
      <c r="AF47" s="458"/>
      <c r="AG47" s="458"/>
    </row>
    <row r="48" spans="1:35" ht="14.1" customHeight="1" x14ac:dyDescent="0.2">
      <c r="A48" s="459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59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61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59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59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59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59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59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59"/>
      <c r="B56" s="462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59"/>
      <c r="B57" s="462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59"/>
      <c r="B58" s="462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59"/>
      <c r="B59" s="462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59"/>
      <c r="B60" s="462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59"/>
      <c r="B61" s="462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60"/>
      <c r="B62" s="46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62"/>
    </row>
    <row r="64" spans="1:35" ht="14.1" customHeight="1" x14ac:dyDescent="0.2">
      <c r="A64" s="459"/>
      <c r="B64" s="462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59"/>
      <c r="B65" s="462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59"/>
      <c r="B66" s="462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59"/>
      <c r="B67" s="462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59"/>
      <c r="B68" s="462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59"/>
      <c r="B69" s="462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59"/>
      <c r="B70" s="462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59"/>
      <c r="B71" s="462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59"/>
      <c r="B72" s="462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59"/>
      <c r="B73" s="462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59"/>
      <c r="B74" s="462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59"/>
      <c r="B75" s="462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60"/>
      <c r="B76" s="46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62"/>
    </row>
    <row r="78" spans="1:35" ht="14.45" customHeight="1" x14ac:dyDescent="0.25">
      <c r="A78" s="14"/>
      <c r="B78" s="462"/>
    </row>
    <row r="79" spans="1:35" ht="14.1" customHeight="1" x14ac:dyDescent="0.2">
      <c r="A79" s="459"/>
      <c r="B79" s="462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59"/>
      <c r="B80" s="462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59"/>
      <c r="B81" s="462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59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59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59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59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59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59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59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59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63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61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59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59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59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59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59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59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59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59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59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59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59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59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59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59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6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55"/>
    </row>
    <row r="109" spans="1:35" ht="14.1" customHeight="1" x14ac:dyDescent="0.2">
      <c r="A109" s="464"/>
      <c r="B109" s="465"/>
      <c r="C109" s="466"/>
      <c r="D109" s="466"/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  <c r="V109" s="466"/>
      <c r="W109" s="466"/>
      <c r="X109" s="466"/>
      <c r="Y109" s="466"/>
      <c r="Z109" s="466"/>
      <c r="AA109" s="466"/>
      <c r="AB109" s="466"/>
      <c r="AC109" s="466"/>
      <c r="AD109" s="466"/>
      <c r="AE109" s="466"/>
      <c r="AF109" s="466"/>
      <c r="AG109" s="466"/>
      <c r="AH109" s="466"/>
      <c r="AI109" s="466"/>
    </row>
    <row r="110" spans="1:35" ht="14.1" customHeight="1" x14ac:dyDescent="0.2">
      <c r="A110" s="464"/>
      <c r="B110" s="465"/>
      <c r="C110" s="467"/>
      <c r="D110" s="467"/>
      <c r="E110" s="467"/>
      <c r="F110" s="467"/>
      <c r="G110" s="467"/>
      <c r="H110" s="467"/>
      <c r="I110" s="467"/>
      <c r="J110" s="467"/>
      <c r="K110" s="467"/>
      <c r="L110" s="467"/>
      <c r="M110" s="467"/>
      <c r="N110" s="467"/>
      <c r="O110" s="467"/>
      <c r="P110" s="467"/>
      <c r="Q110" s="467"/>
      <c r="R110" s="467"/>
      <c r="S110" s="467"/>
      <c r="T110" s="467"/>
      <c r="U110" s="467"/>
      <c r="V110" s="467"/>
      <c r="W110" s="467"/>
      <c r="X110" s="467"/>
      <c r="Y110" s="467"/>
      <c r="Z110" s="467"/>
    </row>
    <row r="111" spans="1:35" ht="14.1" customHeight="1" x14ac:dyDescent="0.2">
      <c r="A111" s="464"/>
      <c r="B111" s="468"/>
      <c r="C111" s="469"/>
      <c r="D111" s="469"/>
      <c r="E111" s="469"/>
      <c r="F111" s="469"/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69"/>
      <c r="Y111" s="469"/>
      <c r="Z111" s="469"/>
    </row>
    <row r="112" spans="1:35" ht="14.1" customHeight="1" x14ac:dyDescent="0.2">
      <c r="A112" s="464"/>
      <c r="B112" s="468"/>
      <c r="C112" s="469"/>
      <c r="D112" s="469"/>
      <c r="E112" s="469"/>
      <c r="F112" s="469"/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469"/>
    </row>
    <row r="113" spans="1:35" ht="14.45" customHeight="1" x14ac:dyDescent="0.25">
      <c r="A113" s="455"/>
    </row>
    <row r="114" spans="1:35" ht="14.1" customHeight="1" x14ac:dyDescent="0.2">
      <c r="A114" s="459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59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59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59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59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59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59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59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59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59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6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55"/>
    </row>
    <row r="126" spans="1:35" ht="14.45" customHeight="1" x14ac:dyDescent="0.25">
      <c r="A126" s="461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59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59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59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59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59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59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59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59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59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59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59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59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59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59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59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59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59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59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59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6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59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6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70"/>
      <c r="D150" s="470"/>
      <c r="E150" s="470"/>
      <c r="F150" s="470"/>
      <c r="G150" s="470"/>
      <c r="H150" s="470"/>
      <c r="I150" s="470"/>
      <c r="J150" s="470"/>
      <c r="K150" s="470"/>
      <c r="L150" s="470"/>
    </row>
    <row r="151" spans="1:35" ht="14.1" customHeight="1" x14ac:dyDescent="0.2">
      <c r="C151" s="470"/>
      <c r="D151" s="470"/>
      <c r="E151" s="470"/>
      <c r="F151" s="470"/>
      <c r="G151" s="470"/>
      <c r="H151" s="470"/>
      <c r="I151" s="470"/>
      <c r="J151" s="470"/>
      <c r="K151" s="470"/>
      <c r="L151" s="470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5BA58-6D03-48CB-9EEB-38535FF7A584}">
  <sheetPr>
    <tabColor theme="8" tint="0.39997558519241921"/>
  </sheetPr>
  <dimension ref="A1:AI1000"/>
  <sheetViews>
    <sheetView workbookViewId="0">
      <selection activeCell="E40" sqref="E40"/>
    </sheetView>
  </sheetViews>
  <sheetFormatPr defaultColWidth="8.875" defaultRowHeight="15" customHeight="1" x14ac:dyDescent="0.2"/>
  <cols>
    <col min="1" max="1" width="39.875" style="456" customWidth="1"/>
    <col min="2" max="2" width="17.875" style="458" customWidth="1"/>
    <col min="3" max="3" width="9.5" style="456" customWidth="1"/>
    <col min="4" max="35" width="9.5" style="456" bestFit="1" customWidth="1"/>
    <col min="36" max="38" width="8.875" style="456" customWidth="1"/>
    <col min="39" max="16384" width="8.875" style="456"/>
  </cols>
  <sheetData>
    <row r="1" spans="1:35" ht="14.45" customHeight="1" x14ac:dyDescent="0.25">
      <c r="A1" s="454" t="s">
        <v>51</v>
      </c>
      <c r="B1" s="455">
        <v>2020</v>
      </c>
      <c r="C1" s="455">
        <v>2021</v>
      </c>
      <c r="D1" s="455">
        <v>2022</v>
      </c>
      <c r="E1" s="455">
        <v>2023</v>
      </c>
      <c r="F1" s="455">
        <v>2024</v>
      </c>
      <c r="G1" s="455">
        <v>2025</v>
      </c>
      <c r="H1" s="455">
        <v>2026</v>
      </c>
      <c r="I1" s="455">
        <v>2027</v>
      </c>
      <c r="J1" s="455">
        <v>2028</v>
      </c>
      <c r="K1" s="455">
        <v>2029</v>
      </c>
      <c r="L1" s="455">
        <v>2030</v>
      </c>
      <c r="M1" s="455">
        <v>2031</v>
      </c>
      <c r="N1" s="455">
        <v>2032</v>
      </c>
      <c r="O1" s="455">
        <v>2033</v>
      </c>
      <c r="P1" s="455">
        <v>2034</v>
      </c>
      <c r="Q1" s="455">
        <v>2035</v>
      </c>
      <c r="R1" s="455">
        <v>2036</v>
      </c>
      <c r="S1" s="455">
        <v>2037</v>
      </c>
      <c r="T1" s="455">
        <v>2038</v>
      </c>
      <c r="U1" s="455">
        <v>2039</v>
      </c>
      <c r="V1" s="455">
        <v>2040</v>
      </c>
      <c r="W1" s="455">
        <v>2041</v>
      </c>
      <c r="X1" s="455">
        <v>2042</v>
      </c>
      <c r="Y1" s="455">
        <v>2043</v>
      </c>
      <c r="Z1" s="455">
        <v>2044</v>
      </c>
      <c r="AA1" s="455">
        <v>2045</v>
      </c>
      <c r="AB1" s="455">
        <v>2046</v>
      </c>
      <c r="AC1" s="455">
        <v>2047</v>
      </c>
      <c r="AD1" s="455">
        <v>2048</v>
      </c>
      <c r="AE1" s="455">
        <v>2049</v>
      </c>
      <c r="AF1" s="455">
        <v>2050</v>
      </c>
      <c r="AH1" s="455"/>
      <c r="AI1" s="455"/>
    </row>
    <row r="2" spans="1:35" ht="14.1" customHeight="1" x14ac:dyDescent="0.2">
      <c r="A2" s="456" t="s">
        <v>52</v>
      </c>
      <c r="B2" s="456">
        <v>0</v>
      </c>
      <c r="C2" s="457">
        <v>0</v>
      </c>
      <c r="D2" s="457">
        <v>0</v>
      </c>
      <c r="E2" s="457">
        <v>0</v>
      </c>
      <c r="F2" s="457">
        <v>0</v>
      </c>
      <c r="G2" s="457">
        <v>0</v>
      </c>
      <c r="H2" s="457">
        <v>0</v>
      </c>
      <c r="I2" s="457">
        <v>0</v>
      </c>
      <c r="J2" s="457">
        <v>0</v>
      </c>
      <c r="K2" s="457">
        <v>0</v>
      </c>
      <c r="L2" s="457">
        <v>0</v>
      </c>
      <c r="M2" s="457">
        <v>0</v>
      </c>
      <c r="N2" s="457">
        <v>0</v>
      </c>
      <c r="O2" s="457">
        <v>0</v>
      </c>
      <c r="P2" s="457">
        <v>0</v>
      </c>
      <c r="Q2" s="457">
        <v>0</v>
      </c>
      <c r="R2" s="457">
        <v>0</v>
      </c>
      <c r="S2" s="457">
        <v>0</v>
      </c>
      <c r="T2" s="457">
        <v>0</v>
      </c>
      <c r="U2" s="457">
        <v>0</v>
      </c>
      <c r="V2" s="457">
        <v>0</v>
      </c>
      <c r="W2" s="457">
        <v>0</v>
      </c>
      <c r="X2" s="457">
        <v>0</v>
      </c>
      <c r="Y2" s="457">
        <v>0</v>
      </c>
      <c r="Z2" s="457">
        <v>0</v>
      </c>
      <c r="AA2" s="457">
        <v>0</v>
      </c>
      <c r="AB2" s="457">
        <v>0</v>
      </c>
      <c r="AC2" s="457">
        <v>0</v>
      </c>
      <c r="AD2" s="457">
        <v>0</v>
      </c>
      <c r="AE2" s="457">
        <v>0</v>
      </c>
      <c r="AF2" s="457">
        <v>0</v>
      </c>
      <c r="AG2" s="457"/>
    </row>
    <row r="3" spans="1:35" ht="14.1" customHeight="1" x14ac:dyDescent="0.2">
      <c r="A3" s="456" t="s">
        <v>53</v>
      </c>
      <c r="B3" s="456">
        <v>0</v>
      </c>
      <c r="C3" s="456">
        <v>0</v>
      </c>
      <c r="D3" s="456">
        <v>0</v>
      </c>
      <c r="E3" s="456">
        <v>0</v>
      </c>
      <c r="F3" s="456">
        <v>0</v>
      </c>
      <c r="G3" s="456">
        <v>0</v>
      </c>
      <c r="H3" s="456">
        <v>0</v>
      </c>
      <c r="I3" s="456">
        <v>0</v>
      </c>
      <c r="J3" s="456">
        <v>0</v>
      </c>
      <c r="K3" s="456">
        <v>0</v>
      </c>
      <c r="L3" s="456">
        <v>0</v>
      </c>
      <c r="M3" s="456">
        <v>0</v>
      </c>
      <c r="N3" s="456">
        <v>0</v>
      </c>
      <c r="O3" s="456">
        <v>0</v>
      </c>
      <c r="P3" s="456">
        <v>0</v>
      </c>
      <c r="Q3" s="456">
        <v>0</v>
      </c>
      <c r="R3" s="456">
        <v>0</v>
      </c>
      <c r="S3" s="456">
        <v>0</v>
      </c>
      <c r="T3" s="456">
        <v>0</v>
      </c>
      <c r="U3" s="456">
        <v>0</v>
      </c>
      <c r="V3" s="456">
        <v>0</v>
      </c>
      <c r="W3" s="456">
        <v>0</v>
      </c>
      <c r="X3" s="456">
        <v>0</v>
      </c>
      <c r="Y3" s="456">
        <v>0</v>
      </c>
      <c r="Z3" s="456">
        <v>0</v>
      </c>
      <c r="AA3" s="456">
        <v>0</v>
      </c>
      <c r="AB3" s="456">
        <v>0</v>
      </c>
      <c r="AC3" s="456">
        <v>0</v>
      </c>
      <c r="AD3" s="456">
        <v>0</v>
      </c>
      <c r="AE3" s="456">
        <v>0</v>
      </c>
      <c r="AF3" s="456">
        <v>0</v>
      </c>
    </row>
    <row r="4" spans="1:35" ht="14.1" customHeight="1" x14ac:dyDescent="0.2">
      <c r="A4" s="456" t="s">
        <v>54</v>
      </c>
      <c r="B4" s="456">
        <v>0</v>
      </c>
      <c r="C4" s="456">
        <v>0</v>
      </c>
      <c r="D4" s="456">
        <v>0</v>
      </c>
      <c r="E4" s="456">
        <v>0</v>
      </c>
      <c r="F4" s="456">
        <v>0</v>
      </c>
      <c r="G4" s="456">
        <v>0</v>
      </c>
      <c r="H4" s="456">
        <v>0</v>
      </c>
      <c r="I4" s="456">
        <v>0</v>
      </c>
      <c r="J4" s="456">
        <v>0</v>
      </c>
      <c r="K4" s="456">
        <v>0</v>
      </c>
      <c r="L4" s="456">
        <v>0</v>
      </c>
      <c r="M4" s="456">
        <v>0</v>
      </c>
      <c r="N4" s="456">
        <v>0</v>
      </c>
      <c r="O4" s="456">
        <v>0</v>
      </c>
      <c r="P4" s="456">
        <v>0</v>
      </c>
      <c r="Q4" s="456">
        <v>0</v>
      </c>
      <c r="R4" s="456">
        <v>0</v>
      </c>
      <c r="S4" s="456">
        <v>0</v>
      </c>
      <c r="T4" s="456">
        <v>0</v>
      </c>
      <c r="U4" s="456">
        <v>0</v>
      </c>
      <c r="V4" s="456">
        <v>0</v>
      </c>
      <c r="W4" s="456">
        <v>0</v>
      </c>
      <c r="X4" s="456">
        <v>0</v>
      </c>
      <c r="Y4" s="456">
        <v>0</v>
      </c>
      <c r="Z4" s="456">
        <v>0</v>
      </c>
      <c r="AA4" s="456">
        <v>0</v>
      </c>
      <c r="AB4" s="456">
        <v>0</v>
      </c>
      <c r="AC4" s="456">
        <v>0</v>
      </c>
      <c r="AD4" s="456">
        <v>0</v>
      </c>
      <c r="AE4" s="456">
        <v>0</v>
      </c>
      <c r="AF4" s="456">
        <v>0</v>
      </c>
    </row>
    <row r="5" spans="1:35" ht="14.1" customHeight="1" x14ac:dyDescent="0.2">
      <c r="A5" s="456" t="s">
        <v>55</v>
      </c>
      <c r="B5" s="456">
        <v>0</v>
      </c>
      <c r="C5" s="456">
        <v>0</v>
      </c>
      <c r="D5" s="456">
        <v>0</v>
      </c>
      <c r="E5" s="456">
        <v>0</v>
      </c>
      <c r="F5" s="456">
        <v>0</v>
      </c>
      <c r="G5" s="456">
        <v>0</v>
      </c>
      <c r="H5" s="456">
        <v>0</v>
      </c>
      <c r="I5" s="456">
        <v>0</v>
      </c>
      <c r="J5" s="456">
        <v>0</v>
      </c>
      <c r="K5" s="456">
        <v>0</v>
      </c>
      <c r="L5" s="456">
        <v>0</v>
      </c>
      <c r="M5" s="456">
        <v>0</v>
      </c>
      <c r="N5" s="456">
        <v>0</v>
      </c>
      <c r="O5" s="456">
        <v>0</v>
      </c>
      <c r="P5" s="456">
        <v>0</v>
      </c>
      <c r="Q5" s="456">
        <v>0</v>
      </c>
      <c r="R5" s="456">
        <v>0</v>
      </c>
      <c r="S5" s="456">
        <v>0</v>
      </c>
      <c r="T5" s="456">
        <v>0</v>
      </c>
      <c r="U5" s="456">
        <v>0</v>
      </c>
      <c r="V5" s="456">
        <v>0</v>
      </c>
      <c r="W5" s="456">
        <v>0</v>
      </c>
      <c r="X5" s="456">
        <v>0</v>
      </c>
      <c r="Y5" s="456">
        <v>0</v>
      </c>
      <c r="Z5" s="456">
        <v>0</v>
      </c>
      <c r="AA5" s="456">
        <v>0</v>
      </c>
      <c r="AB5" s="456">
        <v>0</v>
      </c>
      <c r="AC5" s="456">
        <v>0</v>
      </c>
      <c r="AD5" s="456">
        <v>0</v>
      </c>
      <c r="AE5" s="456">
        <v>0</v>
      </c>
      <c r="AF5" s="456">
        <v>0</v>
      </c>
    </row>
    <row r="6" spans="1:35" ht="14.1" customHeight="1" x14ac:dyDescent="0.2">
      <c r="A6" s="456" t="s">
        <v>56</v>
      </c>
      <c r="B6" s="456">
        <v>2548372267490.5332</v>
      </c>
      <c r="C6" s="456">
        <v>2586492901232.7241</v>
      </c>
      <c r="D6" s="456">
        <v>2623986975081.999</v>
      </c>
      <c r="E6" s="456">
        <v>2659374399259.1582</v>
      </c>
      <c r="F6" s="456">
        <v>2676744471917.52</v>
      </c>
      <c r="G6" s="456">
        <v>2694357998167.7129</v>
      </c>
      <c r="H6" s="456">
        <v>2712010512707.063</v>
      </c>
      <c r="I6" s="456">
        <v>2729950666039.6982</v>
      </c>
      <c r="J6" s="456">
        <v>2739005221148.1689</v>
      </c>
      <c r="K6" s="456">
        <v>2748337639360.2769</v>
      </c>
      <c r="L6" s="456">
        <v>2757567721898.5571</v>
      </c>
      <c r="M6" s="456">
        <v>2766909045832.6162</v>
      </c>
      <c r="N6" s="456">
        <v>2767585880700.8638</v>
      </c>
      <c r="O6" s="456">
        <v>2769045045467.561</v>
      </c>
      <c r="P6" s="456">
        <v>2771056342101.3101</v>
      </c>
      <c r="Q6" s="456">
        <v>2773077757833.0088</v>
      </c>
      <c r="R6" s="456">
        <v>2775345282847.4038</v>
      </c>
      <c r="S6" s="456">
        <v>2777640738403.6499</v>
      </c>
      <c r="T6" s="456">
        <v>2779921175570.1802</v>
      </c>
      <c r="U6" s="456">
        <v>2782258229318.6738</v>
      </c>
      <c r="V6" s="456">
        <v>2784758745418.6519</v>
      </c>
      <c r="W6" s="456">
        <v>2787387123876.1992</v>
      </c>
      <c r="X6" s="456">
        <v>2790154903210.2432</v>
      </c>
      <c r="Y6" s="456">
        <v>2792976277133.1982</v>
      </c>
      <c r="Z6" s="456">
        <v>2795842729119.188</v>
      </c>
      <c r="AA6" s="456">
        <v>2798784112796.5532</v>
      </c>
      <c r="AB6" s="456">
        <v>2801775634085.9282</v>
      </c>
      <c r="AC6" s="456">
        <v>2804880686159.7568</v>
      </c>
      <c r="AD6" s="456">
        <v>2808124406505.708</v>
      </c>
      <c r="AE6" s="456">
        <v>2811449010953.5898</v>
      </c>
      <c r="AF6" s="456">
        <v>2814833185294.8291</v>
      </c>
    </row>
    <row r="7" spans="1:35" ht="14.1" customHeight="1" x14ac:dyDescent="0.2">
      <c r="A7" s="456" t="s">
        <v>57</v>
      </c>
      <c r="B7" s="456">
        <v>0</v>
      </c>
      <c r="C7" s="456">
        <v>0</v>
      </c>
      <c r="D7" s="456">
        <v>0</v>
      </c>
      <c r="E7" s="456">
        <v>0</v>
      </c>
      <c r="F7" s="456">
        <v>0</v>
      </c>
      <c r="G7" s="456">
        <v>0</v>
      </c>
      <c r="H7" s="456">
        <v>0</v>
      </c>
      <c r="I7" s="456">
        <v>0</v>
      </c>
      <c r="J7" s="456">
        <v>0</v>
      </c>
      <c r="K7" s="456">
        <v>0</v>
      </c>
      <c r="L7" s="456">
        <v>0</v>
      </c>
      <c r="M7" s="456">
        <v>0</v>
      </c>
      <c r="N7" s="456">
        <v>0</v>
      </c>
      <c r="O7" s="456">
        <v>0</v>
      </c>
      <c r="P7" s="456">
        <v>0</v>
      </c>
      <c r="Q7" s="456">
        <v>0</v>
      </c>
      <c r="R7" s="456">
        <v>0</v>
      </c>
      <c r="S7" s="456">
        <v>0</v>
      </c>
      <c r="T7" s="456">
        <v>0</v>
      </c>
      <c r="U7" s="456">
        <v>0</v>
      </c>
      <c r="V7" s="456">
        <v>0</v>
      </c>
      <c r="W7" s="456">
        <v>0</v>
      </c>
      <c r="X7" s="456">
        <v>0</v>
      </c>
      <c r="Y7" s="456">
        <v>0</v>
      </c>
      <c r="Z7" s="456">
        <v>0</v>
      </c>
      <c r="AA7" s="456">
        <v>0</v>
      </c>
      <c r="AB7" s="456">
        <v>0</v>
      </c>
      <c r="AC7" s="456">
        <v>0</v>
      </c>
      <c r="AD7" s="456">
        <v>0</v>
      </c>
      <c r="AE7" s="456">
        <v>0</v>
      </c>
      <c r="AF7" s="456">
        <v>0</v>
      </c>
    </row>
    <row r="8" spans="1:35" ht="14.1" customHeight="1" x14ac:dyDescent="0.2">
      <c r="A8" s="456" t="s">
        <v>58</v>
      </c>
      <c r="B8" s="456">
        <v>0</v>
      </c>
      <c r="C8" s="456">
        <v>0</v>
      </c>
      <c r="D8" s="456">
        <v>0</v>
      </c>
      <c r="E8" s="456">
        <v>0</v>
      </c>
      <c r="F8" s="456">
        <v>0</v>
      </c>
      <c r="G8" s="456">
        <v>0</v>
      </c>
      <c r="H8" s="456">
        <v>0</v>
      </c>
      <c r="I8" s="456">
        <v>0</v>
      </c>
      <c r="J8" s="456">
        <v>0</v>
      </c>
      <c r="K8" s="456">
        <v>0</v>
      </c>
      <c r="L8" s="456">
        <v>0</v>
      </c>
      <c r="M8" s="456">
        <v>0</v>
      </c>
      <c r="N8" s="456">
        <v>0</v>
      </c>
      <c r="O8" s="456">
        <v>0</v>
      </c>
      <c r="P8" s="456">
        <v>0</v>
      </c>
      <c r="Q8" s="456">
        <v>0</v>
      </c>
      <c r="R8" s="456">
        <v>0</v>
      </c>
      <c r="S8" s="456">
        <v>0</v>
      </c>
      <c r="T8" s="456">
        <v>0</v>
      </c>
      <c r="U8" s="456">
        <v>0</v>
      </c>
      <c r="V8" s="456">
        <v>0</v>
      </c>
      <c r="W8" s="456">
        <v>0</v>
      </c>
      <c r="X8" s="456">
        <v>0</v>
      </c>
      <c r="Y8" s="456">
        <v>0</v>
      </c>
      <c r="Z8" s="456">
        <v>0</v>
      </c>
      <c r="AA8" s="456">
        <v>0</v>
      </c>
      <c r="AB8" s="456">
        <v>0</v>
      </c>
      <c r="AC8" s="456">
        <v>0</v>
      </c>
      <c r="AD8" s="456">
        <v>0</v>
      </c>
      <c r="AE8" s="456">
        <v>0</v>
      </c>
      <c r="AF8" s="456">
        <v>0</v>
      </c>
    </row>
    <row r="9" spans="1:35" ht="14.1" customHeight="1" x14ac:dyDescent="0.2">
      <c r="A9" s="456" t="s">
        <v>59</v>
      </c>
      <c r="B9" s="456">
        <v>0</v>
      </c>
      <c r="C9" s="457">
        <v>0</v>
      </c>
      <c r="D9" s="457">
        <v>0</v>
      </c>
      <c r="E9" s="457">
        <v>0</v>
      </c>
      <c r="F9" s="457">
        <v>0</v>
      </c>
      <c r="G9" s="457">
        <v>0</v>
      </c>
      <c r="H9" s="457">
        <v>0</v>
      </c>
      <c r="I9" s="457">
        <v>0</v>
      </c>
      <c r="J9" s="457">
        <v>0</v>
      </c>
      <c r="K9" s="457">
        <v>0</v>
      </c>
      <c r="L9" s="457">
        <v>0</v>
      </c>
      <c r="M9" s="457">
        <v>0</v>
      </c>
      <c r="N9" s="457">
        <v>0</v>
      </c>
      <c r="O9" s="457">
        <v>0</v>
      </c>
      <c r="P9" s="457">
        <v>0</v>
      </c>
      <c r="Q9" s="457">
        <v>0</v>
      </c>
      <c r="R9" s="457">
        <v>0</v>
      </c>
      <c r="S9" s="457">
        <v>0</v>
      </c>
      <c r="T9" s="457">
        <v>0</v>
      </c>
      <c r="U9" s="457">
        <v>0</v>
      </c>
      <c r="V9" s="457">
        <v>0</v>
      </c>
      <c r="W9" s="457">
        <v>0</v>
      </c>
      <c r="X9" s="457">
        <v>0</v>
      </c>
      <c r="Y9" s="457">
        <v>0</v>
      </c>
      <c r="Z9" s="457">
        <v>0</v>
      </c>
      <c r="AA9" s="457">
        <v>0</v>
      </c>
      <c r="AB9" s="457">
        <v>0</v>
      </c>
      <c r="AC9" s="457">
        <v>0</v>
      </c>
      <c r="AD9" s="457">
        <v>0</v>
      </c>
      <c r="AE9" s="457">
        <v>0</v>
      </c>
      <c r="AF9" s="457">
        <v>0</v>
      </c>
      <c r="AG9" s="457"/>
    </row>
    <row r="10" spans="1:35" ht="14.1" customHeight="1" x14ac:dyDescent="0.2">
      <c r="A10" s="456" t="s">
        <v>60</v>
      </c>
      <c r="B10" s="456">
        <v>0</v>
      </c>
      <c r="C10" s="456">
        <v>0</v>
      </c>
      <c r="D10" s="456">
        <v>0</v>
      </c>
      <c r="E10" s="456">
        <v>0</v>
      </c>
      <c r="F10" s="456">
        <v>0</v>
      </c>
      <c r="G10" s="456">
        <v>0</v>
      </c>
      <c r="H10" s="456">
        <v>0</v>
      </c>
      <c r="I10" s="456">
        <v>0</v>
      </c>
      <c r="J10" s="456">
        <v>0</v>
      </c>
      <c r="K10" s="456">
        <v>0</v>
      </c>
      <c r="L10" s="456">
        <v>0</v>
      </c>
      <c r="M10" s="456">
        <v>0</v>
      </c>
      <c r="N10" s="456">
        <v>0</v>
      </c>
      <c r="O10" s="456">
        <v>0</v>
      </c>
      <c r="P10" s="456">
        <v>0</v>
      </c>
      <c r="Q10" s="456">
        <v>0</v>
      </c>
      <c r="R10" s="456">
        <v>0</v>
      </c>
      <c r="S10" s="456">
        <v>0</v>
      </c>
      <c r="T10" s="456">
        <v>0</v>
      </c>
      <c r="U10" s="456">
        <v>0</v>
      </c>
      <c r="V10" s="456">
        <v>0</v>
      </c>
      <c r="W10" s="456">
        <v>0</v>
      </c>
      <c r="X10" s="456">
        <v>0</v>
      </c>
      <c r="Y10" s="456">
        <v>0</v>
      </c>
      <c r="Z10" s="456">
        <v>0</v>
      </c>
      <c r="AA10" s="456">
        <v>0</v>
      </c>
      <c r="AB10" s="456">
        <v>0</v>
      </c>
      <c r="AC10" s="456">
        <v>0</v>
      </c>
      <c r="AD10" s="456">
        <v>0</v>
      </c>
      <c r="AE10" s="456">
        <v>0</v>
      </c>
      <c r="AF10" s="456">
        <v>0</v>
      </c>
    </row>
    <row r="11" spans="1:35" ht="14.1" customHeight="1" x14ac:dyDescent="0.2">
      <c r="A11" s="456" t="s">
        <v>61</v>
      </c>
      <c r="B11" s="456">
        <v>7197968388873.5303</v>
      </c>
      <c r="C11" s="456">
        <v>7263427905511.8086</v>
      </c>
      <c r="D11" s="456">
        <v>7411579986066.3496</v>
      </c>
      <c r="E11" s="456">
        <v>7524203978973.2188</v>
      </c>
      <c r="F11" s="456">
        <v>7608617151442.9971</v>
      </c>
      <c r="G11" s="456">
        <v>7692717268121.2832</v>
      </c>
      <c r="H11" s="456">
        <v>7759041208191.4727</v>
      </c>
      <c r="I11" s="456">
        <v>7821098003099.9473</v>
      </c>
      <c r="J11" s="456">
        <v>7862754345100.3682</v>
      </c>
      <c r="K11" s="456">
        <v>7901449089440.8105</v>
      </c>
      <c r="L11" s="456">
        <v>7948345146581.0059</v>
      </c>
      <c r="M11" s="456">
        <v>7991329953564.5488</v>
      </c>
      <c r="N11" s="456">
        <v>7999042509882.1787</v>
      </c>
      <c r="O11" s="456">
        <v>8010540794464.9414</v>
      </c>
      <c r="P11" s="456">
        <v>8024984349874.5361</v>
      </c>
      <c r="Q11" s="456">
        <v>8048811041143.623</v>
      </c>
      <c r="R11" s="456">
        <v>8055410526845.6689</v>
      </c>
      <c r="S11" s="456">
        <v>8067510957017.8076</v>
      </c>
      <c r="T11" s="456">
        <v>8078226901696.7637</v>
      </c>
      <c r="U11" s="456">
        <v>8076277867266.6816</v>
      </c>
      <c r="V11" s="456">
        <v>8073217559670.5371</v>
      </c>
      <c r="W11" s="456">
        <v>8073595773007.1465</v>
      </c>
      <c r="X11" s="456">
        <v>8088089207640.9355</v>
      </c>
      <c r="Y11" s="456">
        <v>8093867708274.4844</v>
      </c>
      <c r="Z11" s="456">
        <v>8091871191219.5674</v>
      </c>
      <c r="AA11" s="456">
        <v>8094147661037.3057</v>
      </c>
      <c r="AB11" s="456">
        <v>8096199000302.5986</v>
      </c>
      <c r="AC11" s="456">
        <v>8092788339837.4131</v>
      </c>
      <c r="AD11" s="456">
        <v>8090589010561.5977</v>
      </c>
      <c r="AE11" s="456">
        <v>8107004068520.2822</v>
      </c>
      <c r="AF11" s="456">
        <v>8112402558367.7012</v>
      </c>
    </row>
    <row r="12" spans="1:35" ht="14.1" customHeight="1" x14ac:dyDescent="0.2">
      <c r="A12" s="456" t="s">
        <v>62</v>
      </c>
      <c r="B12" s="456">
        <v>0</v>
      </c>
      <c r="C12" s="456">
        <v>0</v>
      </c>
      <c r="D12" s="456">
        <v>0</v>
      </c>
      <c r="E12" s="456">
        <v>0</v>
      </c>
      <c r="F12" s="456">
        <v>0</v>
      </c>
      <c r="G12" s="456">
        <v>0</v>
      </c>
      <c r="H12" s="456">
        <v>0</v>
      </c>
      <c r="I12" s="456">
        <v>0</v>
      </c>
      <c r="J12" s="456">
        <v>0</v>
      </c>
      <c r="K12" s="456">
        <v>0</v>
      </c>
      <c r="L12" s="456">
        <v>0</v>
      </c>
      <c r="M12" s="456">
        <v>0</v>
      </c>
      <c r="N12" s="456">
        <v>0</v>
      </c>
      <c r="O12" s="456">
        <v>0</v>
      </c>
      <c r="P12" s="456">
        <v>0</v>
      </c>
      <c r="Q12" s="456">
        <v>0</v>
      </c>
      <c r="R12" s="456">
        <v>0</v>
      </c>
      <c r="S12" s="456">
        <v>0</v>
      </c>
      <c r="T12" s="456">
        <v>0</v>
      </c>
      <c r="U12" s="456">
        <v>0</v>
      </c>
      <c r="V12" s="456">
        <v>0</v>
      </c>
      <c r="W12" s="456">
        <v>0</v>
      </c>
      <c r="X12" s="456">
        <v>0</v>
      </c>
      <c r="Y12" s="456">
        <v>0</v>
      </c>
      <c r="Z12" s="456">
        <v>0</v>
      </c>
      <c r="AA12" s="456">
        <v>0</v>
      </c>
      <c r="AB12" s="456">
        <v>0</v>
      </c>
      <c r="AC12" s="456">
        <v>0</v>
      </c>
      <c r="AD12" s="456">
        <v>0</v>
      </c>
      <c r="AE12" s="456">
        <v>0</v>
      </c>
      <c r="AF12" s="456">
        <v>0</v>
      </c>
    </row>
    <row r="13" spans="1:35" ht="14.1" customHeight="1" x14ac:dyDescent="0.2">
      <c r="A13" s="456" t="s">
        <v>63</v>
      </c>
      <c r="B13" s="456">
        <v>0</v>
      </c>
      <c r="C13" s="456">
        <v>0</v>
      </c>
      <c r="D13" s="456">
        <v>0</v>
      </c>
      <c r="E13" s="456">
        <v>0</v>
      </c>
      <c r="F13" s="456">
        <v>0</v>
      </c>
      <c r="G13" s="456">
        <v>0</v>
      </c>
      <c r="H13" s="456">
        <v>0</v>
      </c>
      <c r="I13" s="456">
        <v>0</v>
      </c>
      <c r="J13" s="456">
        <v>0</v>
      </c>
      <c r="K13" s="456">
        <v>0</v>
      </c>
      <c r="L13" s="456">
        <v>0</v>
      </c>
      <c r="M13" s="456">
        <v>0</v>
      </c>
      <c r="N13" s="456">
        <v>0</v>
      </c>
      <c r="O13" s="456">
        <v>0</v>
      </c>
      <c r="P13" s="456">
        <v>0</v>
      </c>
      <c r="Q13" s="456">
        <v>0</v>
      </c>
      <c r="R13" s="456">
        <v>0</v>
      </c>
      <c r="S13" s="456">
        <v>0</v>
      </c>
      <c r="T13" s="456">
        <v>0</v>
      </c>
      <c r="U13" s="456">
        <v>0</v>
      </c>
      <c r="V13" s="456">
        <v>0</v>
      </c>
      <c r="W13" s="456">
        <v>0</v>
      </c>
      <c r="X13" s="456">
        <v>0</v>
      </c>
      <c r="Y13" s="456">
        <v>0</v>
      </c>
      <c r="Z13" s="456">
        <v>0</v>
      </c>
      <c r="AA13" s="456">
        <v>0</v>
      </c>
      <c r="AB13" s="456">
        <v>0</v>
      </c>
      <c r="AC13" s="456">
        <v>0</v>
      </c>
      <c r="AD13" s="456">
        <v>0</v>
      </c>
      <c r="AE13" s="456">
        <v>0</v>
      </c>
      <c r="AF13" s="456">
        <v>0</v>
      </c>
    </row>
    <row r="14" spans="1:35" ht="14.1" customHeight="1" x14ac:dyDescent="0.2">
      <c r="A14" s="456" t="s">
        <v>64</v>
      </c>
      <c r="B14" s="456">
        <v>19760089679316.922</v>
      </c>
      <c r="C14" s="456">
        <v>19196664399382.09</v>
      </c>
      <c r="D14" s="456">
        <v>19084788750796.93</v>
      </c>
      <c r="E14" s="456">
        <v>18665001441409.621</v>
      </c>
      <c r="F14" s="456">
        <v>17958215189036.398</v>
      </c>
      <c r="G14" s="456">
        <v>17251354891462.25</v>
      </c>
      <c r="H14" s="456">
        <v>16485254980269.311</v>
      </c>
      <c r="I14" s="456">
        <v>15677374393064.51</v>
      </c>
      <c r="J14" s="456">
        <v>14796694329125.789</v>
      </c>
      <c r="K14" s="456">
        <v>13920418356083.77</v>
      </c>
      <c r="L14" s="456">
        <v>13064360559431.051</v>
      </c>
      <c r="M14" s="456">
        <v>12251488507222.801</v>
      </c>
      <c r="N14" s="456">
        <v>11409292253527.98</v>
      </c>
      <c r="O14" s="456">
        <v>10604563127266.539</v>
      </c>
      <c r="P14" s="456">
        <v>9719084576231.416</v>
      </c>
      <c r="Q14" s="456">
        <v>9471851614792.3242</v>
      </c>
      <c r="R14" s="456">
        <v>9239194304086.4629</v>
      </c>
      <c r="S14" s="456">
        <v>9017651958134.5254</v>
      </c>
      <c r="T14" s="456">
        <v>8832077164441.6016</v>
      </c>
      <c r="U14" s="456">
        <v>8662197267765.8965</v>
      </c>
      <c r="V14" s="456">
        <v>8540069108373.2529</v>
      </c>
      <c r="W14" s="456">
        <v>8441418904595.0986</v>
      </c>
      <c r="X14" s="456">
        <v>8338122396430.5459</v>
      </c>
      <c r="Y14" s="456">
        <v>8253440902930.4385</v>
      </c>
      <c r="Z14" s="456">
        <v>8182643971621.666</v>
      </c>
      <c r="AA14" s="456">
        <v>8117386490956.9902</v>
      </c>
      <c r="AB14" s="456">
        <v>8055270624119.1406</v>
      </c>
      <c r="AC14" s="456">
        <v>7996193040326.8721</v>
      </c>
      <c r="AD14" s="456">
        <v>7949533949324.707</v>
      </c>
      <c r="AE14" s="456">
        <v>7913680598040.5068</v>
      </c>
      <c r="AF14" s="456">
        <v>7889487127919.7402</v>
      </c>
    </row>
    <row r="15" spans="1:35" ht="14.1" customHeight="1" x14ac:dyDescent="0.2">
      <c r="A15" s="456" t="s">
        <v>65</v>
      </c>
      <c r="B15" s="456">
        <v>149189595812.71921</v>
      </c>
      <c r="C15" s="457">
        <v>123662706435.13251</v>
      </c>
      <c r="D15" s="457">
        <v>128247439034.9514</v>
      </c>
      <c r="E15" s="457">
        <v>153580410762.073</v>
      </c>
      <c r="F15" s="457">
        <v>152979136222.33679</v>
      </c>
      <c r="G15" s="457">
        <v>144460016223.34811</v>
      </c>
      <c r="H15" s="457">
        <v>143734376614.8476</v>
      </c>
      <c r="I15" s="457">
        <v>140311907536.19809</v>
      </c>
      <c r="J15" s="457">
        <v>134422506990.12421</v>
      </c>
      <c r="K15" s="457">
        <v>129107087373.7536</v>
      </c>
      <c r="L15" s="457">
        <v>129147618677.87199</v>
      </c>
      <c r="M15" s="457">
        <v>129055646134.5219</v>
      </c>
      <c r="N15" s="457">
        <v>127258103617.0024</v>
      </c>
      <c r="O15" s="457">
        <v>124998701077.4135</v>
      </c>
      <c r="P15" s="457">
        <v>125077998163.31599</v>
      </c>
      <c r="Q15" s="457">
        <v>125380840784.67641</v>
      </c>
      <c r="R15" s="457">
        <v>124145919968.8927</v>
      </c>
      <c r="S15" s="457">
        <v>124147952646.7155</v>
      </c>
      <c r="T15" s="457">
        <v>125151906527.5351</v>
      </c>
      <c r="U15" s="457">
        <v>125466806828.6685</v>
      </c>
      <c r="V15" s="457">
        <v>123303384164.75771</v>
      </c>
      <c r="W15" s="457">
        <v>123620364307.05231</v>
      </c>
      <c r="X15" s="457">
        <v>126519953312.45329</v>
      </c>
      <c r="Y15" s="457">
        <v>128606594061.6463</v>
      </c>
      <c r="Z15" s="457">
        <v>127423314929.2821</v>
      </c>
      <c r="AA15" s="457">
        <v>127104257738.39259</v>
      </c>
      <c r="AB15" s="457">
        <v>126639146238.548</v>
      </c>
      <c r="AC15" s="457">
        <v>125912024398.028</v>
      </c>
      <c r="AD15" s="457">
        <v>126518154279.326</v>
      </c>
      <c r="AE15" s="457">
        <v>125976118133.60831</v>
      </c>
      <c r="AF15" s="457">
        <v>127857316932.68491</v>
      </c>
      <c r="AG15" s="457"/>
    </row>
    <row r="16" spans="1:35" ht="14.1" customHeight="1" x14ac:dyDescent="0.2">
      <c r="A16" s="456" t="s">
        <v>66</v>
      </c>
      <c r="B16" s="456">
        <v>0</v>
      </c>
      <c r="C16" s="456">
        <v>0</v>
      </c>
      <c r="D16" s="456">
        <v>0</v>
      </c>
      <c r="E16" s="456">
        <v>0</v>
      </c>
      <c r="F16" s="456">
        <v>0</v>
      </c>
      <c r="G16" s="456">
        <v>0</v>
      </c>
      <c r="H16" s="456">
        <v>0</v>
      </c>
      <c r="I16" s="456">
        <v>0</v>
      </c>
      <c r="J16" s="456">
        <v>0</v>
      </c>
      <c r="K16" s="456">
        <v>0</v>
      </c>
      <c r="L16" s="456">
        <v>0</v>
      </c>
      <c r="M16" s="456">
        <v>0</v>
      </c>
      <c r="N16" s="456">
        <v>0</v>
      </c>
      <c r="O16" s="456">
        <v>0</v>
      </c>
      <c r="P16" s="456">
        <v>0</v>
      </c>
      <c r="Q16" s="456">
        <v>0</v>
      </c>
      <c r="R16" s="456">
        <v>0</v>
      </c>
      <c r="S16" s="456">
        <v>0</v>
      </c>
      <c r="T16" s="456">
        <v>0</v>
      </c>
      <c r="U16" s="456">
        <v>0</v>
      </c>
      <c r="V16" s="456">
        <v>0</v>
      </c>
      <c r="W16" s="456">
        <v>0</v>
      </c>
      <c r="X16" s="456">
        <v>0</v>
      </c>
      <c r="Y16" s="456">
        <v>0</v>
      </c>
      <c r="Z16" s="456">
        <v>0</v>
      </c>
      <c r="AA16" s="456">
        <v>0</v>
      </c>
      <c r="AB16" s="456">
        <v>0</v>
      </c>
      <c r="AC16" s="456">
        <v>0</v>
      </c>
      <c r="AD16" s="456">
        <v>0</v>
      </c>
      <c r="AE16" s="456">
        <v>0</v>
      </c>
      <c r="AF16" s="456">
        <v>0</v>
      </c>
    </row>
    <row r="17" spans="1:33" ht="14.1" customHeight="1" x14ac:dyDescent="0.2">
      <c r="A17" s="456" t="s">
        <v>67</v>
      </c>
      <c r="B17" s="456">
        <v>0</v>
      </c>
      <c r="C17" s="456">
        <v>0</v>
      </c>
      <c r="D17" s="456">
        <v>0</v>
      </c>
      <c r="E17" s="456">
        <v>0</v>
      </c>
      <c r="F17" s="456">
        <v>0</v>
      </c>
      <c r="G17" s="456">
        <v>0</v>
      </c>
      <c r="H17" s="456">
        <v>0</v>
      </c>
      <c r="I17" s="456">
        <v>0</v>
      </c>
      <c r="J17" s="456">
        <v>0</v>
      </c>
      <c r="K17" s="456">
        <v>0</v>
      </c>
      <c r="L17" s="456">
        <v>0</v>
      </c>
      <c r="M17" s="456">
        <v>0</v>
      </c>
      <c r="N17" s="456">
        <v>0</v>
      </c>
      <c r="O17" s="456">
        <v>0</v>
      </c>
      <c r="P17" s="456">
        <v>0</v>
      </c>
      <c r="Q17" s="456">
        <v>0</v>
      </c>
      <c r="R17" s="456">
        <v>0</v>
      </c>
      <c r="S17" s="456">
        <v>0</v>
      </c>
      <c r="T17" s="456">
        <v>0</v>
      </c>
      <c r="U17" s="456">
        <v>0</v>
      </c>
      <c r="V17" s="456">
        <v>0</v>
      </c>
      <c r="W17" s="456">
        <v>0</v>
      </c>
      <c r="X17" s="456">
        <v>0</v>
      </c>
      <c r="Y17" s="456">
        <v>0</v>
      </c>
      <c r="Z17" s="456">
        <v>0</v>
      </c>
      <c r="AA17" s="456">
        <v>0</v>
      </c>
      <c r="AB17" s="456">
        <v>0</v>
      </c>
      <c r="AC17" s="456">
        <v>0</v>
      </c>
      <c r="AD17" s="456">
        <v>0</v>
      </c>
      <c r="AE17" s="456">
        <v>0</v>
      </c>
      <c r="AF17" s="456">
        <v>0</v>
      </c>
    </row>
    <row r="18" spans="1:33" ht="14.1" customHeight="1" x14ac:dyDescent="0.2">
      <c r="A18" s="456" t="s">
        <v>68</v>
      </c>
      <c r="B18" s="456">
        <v>0</v>
      </c>
      <c r="C18" s="458">
        <v>0</v>
      </c>
      <c r="D18" s="458">
        <v>0</v>
      </c>
      <c r="E18" s="458">
        <v>0</v>
      </c>
      <c r="F18" s="458">
        <v>0</v>
      </c>
      <c r="G18" s="458">
        <v>0</v>
      </c>
      <c r="H18" s="458">
        <v>0</v>
      </c>
      <c r="I18" s="458">
        <v>0</v>
      </c>
      <c r="J18" s="458">
        <v>0</v>
      </c>
      <c r="K18" s="458">
        <v>0</v>
      </c>
      <c r="L18" s="458">
        <v>0</v>
      </c>
      <c r="M18" s="458">
        <v>0</v>
      </c>
      <c r="N18" s="458">
        <v>0</v>
      </c>
      <c r="O18" s="458">
        <v>0</v>
      </c>
      <c r="P18" s="458">
        <v>0</v>
      </c>
      <c r="Q18" s="458">
        <v>0</v>
      </c>
      <c r="R18" s="458">
        <v>0</v>
      </c>
      <c r="S18" s="458">
        <v>0</v>
      </c>
      <c r="T18" s="458">
        <v>0</v>
      </c>
      <c r="U18" s="458">
        <v>0</v>
      </c>
      <c r="V18" s="458">
        <v>0</v>
      </c>
      <c r="W18" s="458">
        <v>0</v>
      </c>
      <c r="X18" s="458">
        <v>0</v>
      </c>
      <c r="Y18" s="458">
        <v>0</v>
      </c>
      <c r="Z18" s="458">
        <v>0</v>
      </c>
      <c r="AA18" s="458">
        <v>0</v>
      </c>
      <c r="AB18" s="458">
        <v>0</v>
      </c>
      <c r="AC18" s="458">
        <v>0</v>
      </c>
      <c r="AD18" s="458">
        <v>0</v>
      </c>
      <c r="AE18" s="458">
        <v>0</v>
      </c>
      <c r="AF18" s="458">
        <v>0</v>
      </c>
      <c r="AG18" s="458"/>
    </row>
    <row r="19" spans="1:33" ht="14.1" customHeight="1" x14ac:dyDescent="0.2">
      <c r="A19" s="456" t="s">
        <v>69</v>
      </c>
      <c r="B19" s="456">
        <v>0</v>
      </c>
      <c r="C19" s="456">
        <v>0</v>
      </c>
      <c r="D19" s="456">
        <v>0</v>
      </c>
      <c r="E19" s="456">
        <v>0</v>
      </c>
      <c r="F19" s="456">
        <v>0</v>
      </c>
      <c r="G19" s="456">
        <v>0</v>
      </c>
      <c r="H19" s="456">
        <v>0</v>
      </c>
      <c r="I19" s="456">
        <v>0</v>
      </c>
      <c r="J19" s="456">
        <v>0</v>
      </c>
      <c r="K19" s="456">
        <v>0</v>
      </c>
      <c r="L19" s="456">
        <v>0</v>
      </c>
      <c r="M19" s="456">
        <v>0</v>
      </c>
      <c r="N19" s="456">
        <v>0</v>
      </c>
      <c r="O19" s="456">
        <v>0</v>
      </c>
      <c r="P19" s="456">
        <v>0</v>
      </c>
      <c r="Q19" s="456">
        <v>0</v>
      </c>
      <c r="R19" s="456">
        <v>0</v>
      </c>
      <c r="S19" s="456">
        <v>0</v>
      </c>
      <c r="T19" s="456">
        <v>0</v>
      </c>
      <c r="U19" s="456">
        <v>0</v>
      </c>
      <c r="V19" s="456">
        <v>0</v>
      </c>
      <c r="W19" s="456">
        <v>0</v>
      </c>
      <c r="X19" s="456">
        <v>0</v>
      </c>
      <c r="Y19" s="456">
        <v>0</v>
      </c>
      <c r="Z19" s="456">
        <v>0</v>
      </c>
      <c r="AA19" s="456">
        <v>0</v>
      </c>
      <c r="AB19" s="456">
        <v>0</v>
      </c>
      <c r="AC19" s="456">
        <v>0</v>
      </c>
      <c r="AD19" s="456">
        <v>0</v>
      </c>
      <c r="AE19" s="456">
        <v>0</v>
      </c>
      <c r="AF19" s="456">
        <v>0</v>
      </c>
    </row>
    <row r="20" spans="1:33" ht="14.1" customHeight="1" x14ac:dyDescent="0.2">
      <c r="A20" s="456" t="s">
        <v>70</v>
      </c>
      <c r="B20" s="456">
        <v>0</v>
      </c>
      <c r="C20" s="457">
        <v>0</v>
      </c>
      <c r="D20" s="457">
        <v>0</v>
      </c>
      <c r="E20" s="457">
        <v>0</v>
      </c>
      <c r="F20" s="457">
        <v>0</v>
      </c>
      <c r="G20" s="457">
        <v>0</v>
      </c>
      <c r="H20" s="457">
        <v>0</v>
      </c>
      <c r="I20" s="457">
        <v>0</v>
      </c>
      <c r="J20" s="457">
        <v>0</v>
      </c>
      <c r="K20" s="457">
        <v>0</v>
      </c>
      <c r="L20" s="457">
        <v>0</v>
      </c>
      <c r="M20" s="457">
        <v>0</v>
      </c>
      <c r="N20" s="457">
        <v>0</v>
      </c>
      <c r="O20" s="457">
        <v>0</v>
      </c>
      <c r="P20" s="457">
        <v>0</v>
      </c>
      <c r="Q20" s="457">
        <v>0</v>
      </c>
      <c r="R20" s="457">
        <v>0</v>
      </c>
      <c r="S20" s="457">
        <v>0</v>
      </c>
      <c r="T20" s="457">
        <v>0</v>
      </c>
      <c r="U20" s="457">
        <v>0</v>
      </c>
      <c r="V20" s="457">
        <v>0</v>
      </c>
      <c r="W20" s="457">
        <v>0</v>
      </c>
      <c r="X20" s="457">
        <v>0</v>
      </c>
      <c r="Y20" s="457">
        <v>0</v>
      </c>
      <c r="Z20" s="457">
        <v>0</v>
      </c>
      <c r="AA20" s="457">
        <v>0</v>
      </c>
      <c r="AB20" s="457">
        <v>0</v>
      </c>
      <c r="AC20" s="457">
        <v>0</v>
      </c>
      <c r="AD20" s="457">
        <v>0</v>
      </c>
      <c r="AE20" s="457">
        <v>0</v>
      </c>
      <c r="AF20" s="457">
        <v>0</v>
      </c>
      <c r="AG20" s="457"/>
    </row>
    <row r="21" spans="1:33" ht="14.1" customHeight="1" x14ac:dyDescent="0.2">
      <c r="A21" s="456" t="s">
        <v>71</v>
      </c>
      <c r="B21" s="456">
        <v>0</v>
      </c>
      <c r="C21" s="456">
        <v>0</v>
      </c>
      <c r="D21" s="456">
        <v>0</v>
      </c>
      <c r="E21" s="456">
        <v>0</v>
      </c>
      <c r="F21" s="456">
        <v>0</v>
      </c>
      <c r="G21" s="456">
        <v>0</v>
      </c>
      <c r="H21" s="456">
        <v>0</v>
      </c>
      <c r="I21" s="456">
        <v>0</v>
      </c>
      <c r="J21" s="456">
        <v>0</v>
      </c>
      <c r="K21" s="456">
        <v>0</v>
      </c>
      <c r="L21" s="456">
        <v>0</v>
      </c>
      <c r="M21" s="456">
        <v>0</v>
      </c>
      <c r="N21" s="456">
        <v>0</v>
      </c>
      <c r="O21" s="456">
        <v>0</v>
      </c>
      <c r="P21" s="456">
        <v>0</v>
      </c>
      <c r="Q21" s="456">
        <v>0</v>
      </c>
      <c r="R21" s="456">
        <v>0</v>
      </c>
      <c r="S21" s="456">
        <v>0</v>
      </c>
      <c r="T21" s="456">
        <v>0</v>
      </c>
      <c r="U21" s="456">
        <v>0</v>
      </c>
      <c r="V21" s="456">
        <v>0</v>
      </c>
      <c r="W21" s="456">
        <v>0</v>
      </c>
      <c r="X21" s="456">
        <v>0</v>
      </c>
      <c r="Y21" s="456">
        <v>0</v>
      </c>
      <c r="Z21" s="456">
        <v>0</v>
      </c>
      <c r="AA21" s="456">
        <v>0</v>
      </c>
      <c r="AB21" s="456">
        <v>0</v>
      </c>
      <c r="AC21" s="456">
        <v>0</v>
      </c>
      <c r="AD21" s="456">
        <v>0</v>
      </c>
      <c r="AE21" s="456">
        <v>0</v>
      </c>
      <c r="AF21" s="456">
        <v>0</v>
      </c>
    </row>
    <row r="22" spans="1:33" ht="14.1" customHeight="1" x14ac:dyDescent="0.2">
      <c r="A22" s="456" t="s">
        <v>72</v>
      </c>
      <c r="B22" s="456">
        <v>0</v>
      </c>
      <c r="C22" s="456">
        <v>0</v>
      </c>
      <c r="D22" s="456">
        <v>0</v>
      </c>
      <c r="E22" s="456">
        <v>0</v>
      </c>
      <c r="F22" s="456">
        <v>0</v>
      </c>
      <c r="G22" s="456">
        <v>0</v>
      </c>
      <c r="H22" s="456">
        <v>0</v>
      </c>
      <c r="I22" s="456">
        <v>0</v>
      </c>
      <c r="J22" s="456">
        <v>0</v>
      </c>
      <c r="K22" s="456">
        <v>0</v>
      </c>
      <c r="L22" s="456">
        <v>0</v>
      </c>
      <c r="M22" s="456">
        <v>0</v>
      </c>
      <c r="N22" s="456">
        <v>0</v>
      </c>
      <c r="O22" s="456">
        <v>0</v>
      </c>
      <c r="P22" s="456">
        <v>0</v>
      </c>
      <c r="Q22" s="456">
        <v>0</v>
      </c>
      <c r="R22" s="456">
        <v>0</v>
      </c>
      <c r="S22" s="456">
        <v>0</v>
      </c>
      <c r="T22" s="456">
        <v>0</v>
      </c>
      <c r="U22" s="456">
        <v>0</v>
      </c>
      <c r="V22" s="456">
        <v>0</v>
      </c>
      <c r="W22" s="456">
        <v>0</v>
      </c>
      <c r="X22" s="456">
        <v>0</v>
      </c>
      <c r="Y22" s="456">
        <v>0</v>
      </c>
      <c r="Z22" s="456">
        <v>0</v>
      </c>
      <c r="AA22" s="456">
        <v>0</v>
      </c>
      <c r="AB22" s="456">
        <v>0</v>
      </c>
      <c r="AC22" s="456">
        <v>0</v>
      </c>
      <c r="AD22" s="456">
        <v>0</v>
      </c>
      <c r="AE22" s="456">
        <v>0</v>
      </c>
      <c r="AF22" s="456">
        <v>0</v>
      </c>
    </row>
    <row r="23" spans="1:33" ht="14.1" customHeight="1" x14ac:dyDescent="0.2">
      <c r="A23" s="456" t="s">
        <v>73</v>
      </c>
      <c r="B23" s="456">
        <v>0</v>
      </c>
      <c r="C23" s="456">
        <v>0</v>
      </c>
      <c r="D23" s="456">
        <v>0</v>
      </c>
      <c r="E23" s="456">
        <v>0</v>
      </c>
      <c r="F23" s="456">
        <v>0</v>
      </c>
      <c r="G23" s="456">
        <v>0</v>
      </c>
      <c r="H23" s="456">
        <v>0</v>
      </c>
      <c r="I23" s="456">
        <v>0</v>
      </c>
      <c r="J23" s="456">
        <v>0</v>
      </c>
      <c r="K23" s="456">
        <v>0</v>
      </c>
      <c r="L23" s="456">
        <v>0</v>
      </c>
      <c r="M23" s="456">
        <v>0</v>
      </c>
      <c r="N23" s="456">
        <v>0</v>
      </c>
      <c r="O23" s="456">
        <v>0</v>
      </c>
      <c r="P23" s="456">
        <v>0</v>
      </c>
      <c r="Q23" s="456">
        <v>0</v>
      </c>
      <c r="R23" s="456">
        <v>0</v>
      </c>
      <c r="S23" s="456">
        <v>0</v>
      </c>
      <c r="T23" s="456">
        <v>0</v>
      </c>
      <c r="U23" s="456">
        <v>0</v>
      </c>
      <c r="V23" s="456">
        <v>0</v>
      </c>
      <c r="W23" s="456">
        <v>0</v>
      </c>
      <c r="X23" s="456">
        <v>0</v>
      </c>
      <c r="Y23" s="456">
        <v>0</v>
      </c>
      <c r="Z23" s="456">
        <v>0</v>
      </c>
      <c r="AA23" s="456">
        <v>0</v>
      </c>
      <c r="AB23" s="456">
        <v>0</v>
      </c>
      <c r="AC23" s="456">
        <v>0</v>
      </c>
      <c r="AD23" s="456">
        <v>0</v>
      </c>
      <c r="AE23" s="456">
        <v>0</v>
      </c>
      <c r="AF23" s="456">
        <v>0</v>
      </c>
    </row>
    <row r="24" spans="1:33" ht="14.1" customHeight="1" x14ac:dyDescent="0.2">
      <c r="A24" s="456" t="s">
        <v>74</v>
      </c>
      <c r="B24" s="456">
        <v>0</v>
      </c>
      <c r="C24" s="456">
        <v>0</v>
      </c>
      <c r="D24" s="456">
        <v>0</v>
      </c>
      <c r="E24" s="456">
        <v>0</v>
      </c>
      <c r="F24" s="456">
        <v>0</v>
      </c>
      <c r="G24" s="456">
        <v>0</v>
      </c>
      <c r="H24" s="456">
        <v>0</v>
      </c>
      <c r="I24" s="456">
        <v>0</v>
      </c>
      <c r="J24" s="456">
        <v>0</v>
      </c>
      <c r="K24" s="456">
        <v>0</v>
      </c>
      <c r="L24" s="456">
        <v>0</v>
      </c>
      <c r="M24" s="456">
        <v>0</v>
      </c>
      <c r="N24" s="456">
        <v>0</v>
      </c>
      <c r="O24" s="456">
        <v>0</v>
      </c>
      <c r="P24" s="456">
        <v>0</v>
      </c>
      <c r="Q24" s="456">
        <v>0</v>
      </c>
      <c r="R24" s="456">
        <v>0</v>
      </c>
      <c r="S24" s="456">
        <v>0</v>
      </c>
      <c r="T24" s="456">
        <v>0</v>
      </c>
      <c r="U24" s="456">
        <v>0</v>
      </c>
      <c r="V24" s="456">
        <v>0</v>
      </c>
      <c r="W24" s="456">
        <v>0</v>
      </c>
      <c r="X24" s="456">
        <v>0</v>
      </c>
      <c r="Y24" s="456">
        <v>0</v>
      </c>
      <c r="Z24" s="456">
        <v>0</v>
      </c>
      <c r="AA24" s="456">
        <v>0</v>
      </c>
      <c r="AB24" s="456">
        <v>0</v>
      </c>
      <c r="AC24" s="456">
        <v>0</v>
      </c>
      <c r="AD24" s="456">
        <v>0</v>
      </c>
      <c r="AE24" s="456">
        <v>0</v>
      </c>
      <c r="AF24" s="456">
        <v>0</v>
      </c>
    </row>
    <row r="25" spans="1:33" ht="14.1" customHeight="1" x14ac:dyDescent="0.2">
      <c r="A25" s="456" t="s">
        <v>75</v>
      </c>
      <c r="B25" s="456">
        <v>0</v>
      </c>
      <c r="C25" s="456">
        <v>0</v>
      </c>
      <c r="D25" s="456">
        <v>0</v>
      </c>
      <c r="E25" s="456">
        <v>0</v>
      </c>
      <c r="F25" s="456">
        <v>0</v>
      </c>
      <c r="G25" s="456">
        <v>0</v>
      </c>
      <c r="H25" s="456">
        <v>0</v>
      </c>
      <c r="I25" s="456">
        <v>0</v>
      </c>
      <c r="J25" s="456">
        <v>0</v>
      </c>
      <c r="K25" s="456">
        <v>0</v>
      </c>
      <c r="L25" s="456">
        <v>0</v>
      </c>
      <c r="M25" s="456">
        <v>0</v>
      </c>
      <c r="N25" s="456">
        <v>0</v>
      </c>
      <c r="O25" s="456">
        <v>0</v>
      </c>
      <c r="P25" s="456">
        <v>0</v>
      </c>
      <c r="Q25" s="456">
        <v>0</v>
      </c>
      <c r="R25" s="456">
        <v>0</v>
      </c>
      <c r="S25" s="456">
        <v>0</v>
      </c>
      <c r="T25" s="456">
        <v>0</v>
      </c>
      <c r="U25" s="456">
        <v>0</v>
      </c>
      <c r="V25" s="456">
        <v>0</v>
      </c>
      <c r="W25" s="456">
        <v>0</v>
      </c>
      <c r="X25" s="456">
        <v>0</v>
      </c>
      <c r="Y25" s="456">
        <v>0</v>
      </c>
      <c r="Z25" s="456">
        <v>0</v>
      </c>
      <c r="AA25" s="456">
        <v>0</v>
      </c>
      <c r="AB25" s="456">
        <v>0</v>
      </c>
      <c r="AC25" s="456">
        <v>0</v>
      </c>
      <c r="AD25" s="456">
        <v>0</v>
      </c>
      <c r="AE25" s="456">
        <v>0</v>
      </c>
      <c r="AF25" s="456">
        <v>0</v>
      </c>
    </row>
    <row r="26" spans="1:33" ht="14.1" customHeight="1" x14ac:dyDescent="0.2">
      <c r="A26" s="456" t="s">
        <v>76</v>
      </c>
      <c r="B26" s="456">
        <v>0</v>
      </c>
      <c r="C26" s="456">
        <v>0</v>
      </c>
      <c r="D26" s="456">
        <v>0</v>
      </c>
      <c r="E26" s="456">
        <v>0</v>
      </c>
      <c r="F26" s="456">
        <v>0</v>
      </c>
      <c r="G26" s="456">
        <v>0</v>
      </c>
      <c r="H26" s="456">
        <v>0</v>
      </c>
      <c r="I26" s="456">
        <v>0</v>
      </c>
      <c r="J26" s="456">
        <v>0</v>
      </c>
      <c r="K26" s="456">
        <v>0</v>
      </c>
      <c r="L26" s="456">
        <v>0</v>
      </c>
      <c r="M26" s="456">
        <v>0</v>
      </c>
      <c r="N26" s="456">
        <v>0</v>
      </c>
      <c r="O26" s="456">
        <v>0</v>
      </c>
      <c r="P26" s="456">
        <v>0</v>
      </c>
      <c r="Q26" s="456">
        <v>0</v>
      </c>
      <c r="R26" s="456">
        <v>0</v>
      </c>
      <c r="S26" s="456">
        <v>0</v>
      </c>
      <c r="T26" s="456">
        <v>0</v>
      </c>
      <c r="U26" s="456">
        <v>0</v>
      </c>
      <c r="V26" s="456">
        <v>0</v>
      </c>
      <c r="W26" s="456">
        <v>0</v>
      </c>
      <c r="X26" s="456">
        <v>0</v>
      </c>
      <c r="Y26" s="456">
        <v>0</v>
      </c>
      <c r="Z26" s="456">
        <v>0</v>
      </c>
      <c r="AA26" s="456">
        <v>0</v>
      </c>
      <c r="AB26" s="456">
        <v>0</v>
      </c>
      <c r="AC26" s="456">
        <v>0</v>
      </c>
      <c r="AD26" s="456">
        <v>0</v>
      </c>
      <c r="AE26" s="456">
        <v>0</v>
      </c>
      <c r="AF26" s="456">
        <v>0</v>
      </c>
    </row>
    <row r="27" spans="1:33" ht="14.1" customHeight="1" x14ac:dyDescent="0.2"/>
    <row r="28" spans="1:33" ht="14.45" customHeight="1" x14ac:dyDescent="0.25">
      <c r="A28" s="455"/>
    </row>
    <row r="29" spans="1:33" ht="14.1" customHeight="1" x14ac:dyDescent="0.2"/>
    <row r="30" spans="1:33" ht="14.45" customHeight="1" x14ac:dyDescent="0.25">
      <c r="A30" s="455"/>
      <c r="C30" s="458"/>
      <c r="D30" s="458"/>
      <c r="E30" s="458"/>
      <c r="F30" s="458"/>
      <c r="G30" s="458"/>
      <c r="H30" s="458"/>
      <c r="I30" s="458"/>
      <c r="J30" s="458"/>
      <c r="K30" s="458"/>
      <c r="L30" s="458"/>
      <c r="M30" s="458"/>
      <c r="N30" s="458"/>
      <c r="O30" s="458"/>
      <c r="P30" s="458"/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58"/>
      <c r="AB30" s="458"/>
      <c r="AC30" s="458"/>
      <c r="AD30" s="458"/>
      <c r="AE30" s="458"/>
      <c r="AF30" s="458"/>
      <c r="AG30" s="458"/>
    </row>
    <row r="31" spans="1:33" ht="14.1" customHeight="1" x14ac:dyDescent="0.2"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8"/>
      <c r="O31" s="458"/>
      <c r="P31" s="458"/>
      <c r="Q31" s="458"/>
      <c r="R31" s="458"/>
      <c r="S31" s="458"/>
      <c r="T31" s="458"/>
      <c r="U31" s="458"/>
      <c r="V31" s="458"/>
      <c r="W31" s="458"/>
      <c r="X31" s="458"/>
      <c r="Y31" s="458"/>
      <c r="Z31" s="458"/>
      <c r="AA31" s="458"/>
      <c r="AB31" s="458"/>
      <c r="AC31" s="458"/>
      <c r="AD31" s="458"/>
      <c r="AE31" s="458"/>
      <c r="AF31" s="458"/>
      <c r="AG31" s="458"/>
    </row>
    <row r="32" spans="1:33" ht="14.1" customHeight="1" x14ac:dyDescent="0.2"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58"/>
      <c r="O32" s="458"/>
      <c r="P32" s="458"/>
      <c r="Q32" s="458"/>
      <c r="R32" s="458"/>
      <c r="S32" s="458"/>
      <c r="T32" s="458"/>
      <c r="U32" s="458"/>
      <c r="V32" s="458"/>
      <c r="W32" s="458"/>
      <c r="X32" s="458"/>
      <c r="Y32" s="458"/>
      <c r="Z32" s="458"/>
      <c r="AA32" s="458"/>
      <c r="AB32" s="458"/>
      <c r="AC32" s="458"/>
      <c r="AD32" s="458"/>
      <c r="AE32" s="458"/>
      <c r="AF32" s="458"/>
      <c r="AG32" s="458"/>
    </row>
    <row r="33" spans="1:35" ht="14.45" customHeight="1" x14ac:dyDescent="0.25">
      <c r="A33" s="455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458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</row>
    <row r="34" spans="1:35" ht="14.1" customHeight="1" x14ac:dyDescent="0.2">
      <c r="A34" s="459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59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59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59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59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59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59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59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59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59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59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59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6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55"/>
      <c r="C47" s="458"/>
      <c r="D47" s="458"/>
      <c r="E47" s="458"/>
      <c r="F47" s="458"/>
      <c r="G47" s="458"/>
      <c r="H47" s="458"/>
      <c r="I47" s="458"/>
      <c r="J47" s="458"/>
      <c r="K47" s="458"/>
      <c r="L47" s="458"/>
      <c r="M47" s="458"/>
      <c r="N47" s="458"/>
      <c r="O47" s="458"/>
      <c r="P47" s="458"/>
      <c r="Q47" s="458"/>
      <c r="R47" s="458"/>
      <c r="S47" s="458"/>
      <c r="T47" s="458"/>
      <c r="U47" s="458"/>
      <c r="V47" s="458"/>
      <c r="W47" s="458"/>
      <c r="X47" s="458"/>
      <c r="Y47" s="458"/>
      <c r="Z47" s="458"/>
      <c r="AA47" s="458"/>
      <c r="AB47" s="458"/>
      <c r="AC47" s="458"/>
      <c r="AD47" s="458"/>
      <c r="AE47" s="458"/>
      <c r="AF47" s="458"/>
      <c r="AG47" s="458"/>
    </row>
    <row r="48" spans="1:35" ht="14.1" customHeight="1" x14ac:dyDescent="0.2">
      <c r="A48" s="459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59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61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59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59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59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59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59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59"/>
      <c r="B56" s="462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59"/>
      <c r="B57" s="462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59"/>
      <c r="B58" s="462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59"/>
      <c r="B59" s="462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59"/>
      <c r="B60" s="462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59"/>
      <c r="B61" s="462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60"/>
      <c r="B62" s="46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62"/>
    </row>
    <row r="64" spans="1:35" ht="14.1" customHeight="1" x14ac:dyDescent="0.2">
      <c r="A64" s="459"/>
      <c r="B64" s="462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59"/>
      <c r="B65" s="462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59"/>
      <c r="B66" s="462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59"/>
      <c r="B67" s="462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59"/>
      <c r="B68" s="462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59"/>
      <c r="B69" s="462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59"/>
      <c r="B70" s="462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59"/>
      <c r="B71" s="462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59"/>
      <c r="B72" s="462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59"/>
      <c r="B73" s="462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59"/>
      <c r="B74" s="462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59"/>
      <c r="B75" s="462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60"/>
      <c r="B76" s="46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62"/>
    </row>
    <row r="78" spans="1:35" ht="14.45" customHeight="1" x14ac:dyDescent="0.25">
      <c r="A78" s="14"/>
      <c r="B78" s="462"/>
    </row>
    <row r="79" spans="1:35" ht="14.1" customHeight="1" x14ac:dyDescent="0.2">
      <c r="A79" s="459"/>
      <c r="B79" s="462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59"/>
      <c r="B80" s="462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59"/>
      <c r="B81" s="462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59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59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59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59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59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59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59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59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63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61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59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59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59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59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59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59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59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59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59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59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59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59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59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59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6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55"/>
    </row>
    <row r="109" spans="1:35" ht="14.1" customHeight="1" x14ac:dyDescent="0.2">
      <c r="A109" s="464"/>
      <c r="B109" s="465"/>
      <c r="C109" s="466"/>
      <c r="D109" s="466"/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  <c r="V109" s="466"/>
      <c r="W109" s="466"/>
      <c r="X109" s="466"/>
      <c r="Y109" s="466"/>
      <c r="Z109" s="466"/>
      <c r="AA109" s="466"/>
      <c r="AB109" s="466"/>
      <c r="AC109" s="466"/>
      <c r="AD109" s="466"/>
      <c r="AE109" s="466"/>
      <c r="AF109" s="466"/>
      <c r="AG109" s="466"/>
      <c r="AH109" s="466"/>
      <c r="AI109" s="466"/>
    </row>
    <row r="110" spans="1:35" ht="14.1" customHeight="1" x14ac:dyDescent="0.2">
      <c r="A110" s="464"/>
      <c r="B110" s="465"/>
      <c r="C110" s="467"/>
      <c r="D110" s="467"/>
      <c r="E110" s="467"/>
      <c r="F110" s="467"/>
      <c r="G110" s="467"/>
      <c r="H110" s="467"/>
      <c r="I110" s="467"/>
      <c r="J110" s="467"/>
      <c r="K110" s="467"/>
      <c r="L110" s="467"/>
      <c r="M110" s="467"/>
      <c r="N110" s="467"/>
      <c r="O110" s="467"/>
      <c r="P110" s="467"/>
      <c r="Q110" s="467"/>
      <c r="R110" s="467"/>
      <c r="S110" s="467"/>
      <c r="T110" s="467"/>
      <c r="U110" s="467"/>
      <c r="V110" s="467"/>
      <c r="W110" s="467"/>
      <c r="X110" s="467"/>
      <c r="Y110" s="467"/>
      <c r="Z110" s="467"/>
    </row>
    <row r="111" spans="1:35" ht="14.1" customHeight="1" x14ac:dyDescent="0.2">
      <c r="A111" s="464"/>
      <c r="B111" s="468"/>
      <c r="C111" s="469"/>
      <c r="D111" s="469"/>
      <c r="E111" s="469"/>
      <c r="F111" s="469"/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69"/>
      <c r="Y111" s="469"/>
      <c r="Z111" s="469"/>
    </row>
    <row r="112" spans="1:35" ht="14.1" customHeight="1" x14ac:dyDescent="0.2">
      <c r="A112" s="464"/>
      <c r="B112" s="468"/>
      <c r="C112" s="469"/>
      <c r="D112" s="469"/>
      <c r="E112" s="469"/>
      <c r="F112" s="469"/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469"/>
    </row>
    <row r="113" spans="1:35" ht="14.45" customHeight="1" x14ac:dyDescent="0.25">
      <c r="A113" s="455"/>
    </row>
    <row r="114" spans="1:35" ht="14.1" customHeight="1" x14ac:dyDescent="0.2">
      <c r="A114" s="459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59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59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59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59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59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59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59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59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59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6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55"/>
    </row>
    <row r="126" spans="1:35" ht="14.45" customHeight="1" x14ac:dyDescent="0.25">
      <c r="A126" s="461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59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59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59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59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59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59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59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59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59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59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59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59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59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59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59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59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59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59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59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6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59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6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70"/>
      <c r="D150" s="470"/>
      <c r="E150" s="470"/>
      <c r="F150" s="470"/>
      <c r="G150" s="470"/>
      <c r="H150" s="470"/>
      <c r="I150" s="470"/>
      <c r="J150" s="470"/>
      <c r="K150" s="470"/>
      <c r="L150" s="470"/>
    </row>
    <row r="151" spans="1:35" ht="14.1" customHeight="1" x14ac:dyDescent="0.2">
      <c r="C151" s="470"/>
      <c r="D151" s="470"/>
      <c r="E151" s="470"/>
      <c r="F151" s="470"/>
      <c r="G151" s="470"/>
      <c r="H151" s="470"/>
      <c r="I151" s="470"/>
      <c r="J151" s="470"/>
      <c r="K151" s="470"/>
      <c r="L151" s="470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EB456-0B2D-47F6-BAA3-A52C12474B0B}">
  <sheetPr>
    <tabColor theme="8" tint="0.39997558519241921"/>
  </sheetPr>
  <dimension ref="A1:AI1000"/>
  <sheetViews>
    <sheetView workbookViewId="0">
      <selection activeCell="G41" sqref="G41"/>
    </sheetView>
  </sheetViews>
  <sheetFormatPr defaultColWidth="8.875" defaultRowHeight="15" customHeight="1" x14ac:dyDescent="0.2"/>
  <cols>
    <col min="1" max="1" width="39.875" style="456" customWidth="1"/>
    <col min="2" max="2" width="17.875" style="458" customWidth="1"/>
    <col min="3" max="3" width="9.5" style="456" customWidth="1"/>
    <col min="4" max="35" width="9.5" style="456" bestFit="1" customWidth="1"/>
    <col min="36" max="38" width="8.875" style="456" customWidth="1"/>
    <col min="39" max="16384" width="8.875" style="456"/>
  </cols>
  <sheetData>
    <row r="1" spans="1:35" ht="14.45" customHeight="1" x14ac:dyDescent="0.25">
      <c r="A1" s="454" t="s">
        <v>51</v>
      </c>
      <c r="B1" s="455">
        <v>2020</v>
      </c>
      <c r="C1" s="455">
        <v>2021</v>
      </c>
      <c r="D1" s="455">
        <v>2022</v>
      </c>
      <c r="E1" s="455">
        <v>2023</v>
      </c>
      <c r="F1" s="455">
        <v>2024</v>
      </c>
      <c r="G1" s="455">
        <v>2025</v>
      </c>
      <c r="H1" s="455">
        <v>2026</v>
      </c>
      <c r="I1" s="455">
        <v>2027</v>
      </c>
      <c r="J1" s="455">
        <v>2028</v>
      </c>
      <c r="K1" s="455">
        <v>2029</v>
      </c>
      <c r="L1" s="455">
        <v>2030</v>
      </c>
      <c r="M1" s="455">
        <v>2031</v>
      </c>
      <c r="N1" s="455">
        <v>2032</v>
      </c>
      <c r="O1" s="455">
        <v>2033</v>
      </c>
      <c r="P1" s="455">
        <v>2034</v>
      </c>
      <c r="Q1" s="455">
        <v>2035</v>
      </c>
      <c r="R1" s="455">
        <v>2036</v>
      </c>
      <c r="S1" s="455">
        <v>2037</v>
      </c>
      <c r="T1" s="455">
        <v>2038</v>
      </c>
      <c r="U1" s="455">
        <v>2039</v>
      </c>
      <c r="V1" s="455">
        <v>2040</v>
      </c>
      <c r="W1" s="455">
        <v>2041</v>
      </c>
      <c r="X1" s="455">
        <v>2042</v>
      </c>
      <c r="Y1" s="455">
        <v>2043</v>
      </c>
      <c r="Z1" s="455">
        <v>2044</v>
      </c>
      <c r="AA1" s="455">
        <v>2045</v>
      </c>
      <c r="AB1" s="455">
        <v>2046</v>
      </c>
      <c r="AC1" s="455">
        <v>2047</v>
      </c>
      <c r="AD1" s="455">
        <v>2048</v>
      </c>
      <c r="AE1" s="455">
        <v>2049</v>
      </c>
      <c r="AF1" s="455">
        <v>2050</v>
      </c>
      <c r="AH1" s="455"/>
      <c r="AI1" s="455"/>
    </row>
    <row r="2" spans="1:35" ht="14.1" customHeight="1" x14ac:dyDescent="0.2">
      <c r="A2" s="456" t="s">
        <v>52</v>
      </c>
      <c r="B2" s="456">
        <v>100463732840651.8</v>
      </c>
      <c r="C2" s="457">
        <v>108350101621633.91</v>
      </c>
      <c r="D2" s="457">
        <v>109501011552405.91</v>
      </c>
      <c r="E2" s="457">
        <v>109291985715841.8</v>
      </c>
      <c r="F2" s="457">
        <v>109917165191127.7</v>
      </c>
      <c r="G2" s="457">
        <v>110610887299590.3</v>
      </c>
      <c r="H2" s="457">
        <v>111143520582283.3</v>
      </c>
      <c r="I2" s="457">
        <v>111593016478152.8</v>
      </c>
      <c r="J2" s="457">
        <v>112363316522097.91</v>
      </c>
      <c r="K2" s="457">
        <v>113217245732608.8</v>
      </c>
      <c r="L2" s="457">
        <v>113885168594749.59</v>
      </c>
      <c r="M2" s="457">
        <v>114510160774108.59</v>
      </c>
      <c r="N2" s="457">
        <v>115802958627719.7</v>
      </c>
      <c r="O2" s="457">
        <v>116920736625458.59</v>
      </c>
      <c r="P2" s="457">
        <v>118188531496305.8</v>
      </c>
      <c r="Q2" s="457">
        <v>119445246226691.59</v>
      </c>
      <c r="R2" s="457">
        <v>120686242427869.41</v>
      </c>
      <c r="S2" s="457">
        <v>121950156793215.09</v>
      </c>
      <c r="T2" s="457">
        <v>123217428668332.09</v>
      </c>
      <c r="U2" s="457">
        <v>124480999146074.3</v>
      </c>
      <c r="V2" s="457">
        <v>125705168394607.91</v>
      </c>
      <c r="W2" s="457">
        <v>126931070386333.91</v>
      </c>
      <c r="X2" s="457">
        <v>128210367581084.3</v>
      </c>
      <c r="Y2" s="457">
        <v>129496168959525.09</v>
      </c>
      <c r="Z2" s="457">
        <v>130816452746275</v>
      </c>
      <c r="AA2" s="457">
        <v>132163207178953.7</v>
      </c>
      <c r="AB2" s="457">
        <v>133511593542536.2</v>
      </c>
      <c r="AC2" s="457">
        <v>134867538780807.3</v>
      </c>
      <c r="AD2" s="457">
        <v>136256123148894</v>
      </c>
      <c r="AE2" s="457">
        <v>137657232804156.59</v>
      </c>
      <c r="AF2" s="457">
        <v>139084391433643.7</v>
      </c>
      <c r="AG2" s="457"/>
    </row>
    <row r="3" spans="1:35" ht="14.1" customHeight="1" x14ac:dyDescent="0.2">
      <c r="A3" s="456" t="s">
        <v>53</v>
      </c>
      <c r="B3" s="456">
        <v>0</v>
      </c>
      <c r="C3" s="456">
        <v>0</v>
      </c>
      <c r="D3" s="456">
        <v>0</v>
      </c>
      <c r="E3" s="456">
        <v>0</v>
      </c>
      <c r="F3" s="456">
        <v>0</v>
      </c>
      <c r="G3" s="456">
        <v>0</v>
      </c>
      <c r="H3" s="456">
        <v>0</v>
      </c>
      <c r="I3" s="456">
        <v>0</v>
      </c>
      <c r="J3" s="456">
        <v>0</v>
      </c>
      <c r="K3" s="456">
        <v>0</v>
      </c>
      <c r="L3" s="456">
        <v>0</v>
      </c>
      <c r="M3" s="456">
        <v>0</v>
      </c>
      <c r="N3" s="456">
        <v>0</v>
      </c>
      <c r="O3" s="456">
        <v>0</v>
      </c>
      <c r="P3" s="456">
        <v>0</v>
      </c>
      <c r="Q3" s="456">
        <v>0</v>
      </c>
      <c r="R3" s="456">
        <v>0</v>
      </c>
      <c r="S3" s="456">
        <v>0</v>
      </c>
      <c r="T3" s="456">
        <v>0</v>
      </c>
      <c r="U3" s="456">
        <v>0</v>
      </c>
      <c r="V3" s="456">
        <v>0</v>
      </c>
      <c r="W3" s="456">
        <v>0</v>
      </c>
      <c r="X3" s="456">
        <v>0</v>
      </c>
      <c r="Y3" s="456">
        <v>0</v>
      </c>
      <c r="Z3" s="456">
        <v>0</v>
      </c>
      <c r="AA3" s="456">
        <v>0</v>
      </c>
      <c r="AB3" s="456">
        <v>0</v>
      </c>
      <c r="AC3" s="456">
        <v>0</v>
      </c>
      <c r="AD3" s="456">
        <v>0</v>
      </c>
      <c r="AE3" s="456">
        <v>0</v>
      </c>
      <c r="AF3" s="456">
        <v>0</v>
      </c>
    </row>
    <row r="4" spans="1:35" ht="14.1" customHeight="1" x14ac:dyDescent="0.2">
      <c r="A4" s="456" t="s">
        <v>54</v>
      </c>
      <c r="B4" s="456">
        <v>135809265415187.5</v>
      </c>
      <c r="C4" s="456">
        <v>131761122853218.5</v>
      </c>
      <c r="D4" s="456">
        <v>136700314305543.3</v>
      </c>
      <c r="E4" s="456">
        <v>140484379203207.41</v>
      </c>
      <c r="F4" s="456">
        <v>141608171233643.91</v>
      </c>
      <c r="G4" s="456">
        <v>144782441426247.69</v>
      </c>
      <c r="H4" s="456">
        <v>146562712940863.69</v>
      </c>
      <c r="I4" s="456">
        <v>147196913513106.5</v>
      </c>
      <c r="J4" s="456">
        <v>148251940029948.91</v>
      </c>
      <c r="K4" s="456">
        <v>149283513383230.59</v>
      </c>
      <c r="L4" s="456">
        <v>151167827475017</v>
      </c>
      <c r="M4" s="456">
        <v>152701752601571.5</v>
      </c>
      <c r="N4" s="456">
        <v>153911886562507</v>
      </c>
      <c r="O4" s="456">
        <v>156108245467599.19</v>
      </c>
      <c r="P4" s="456">
        <v>157620122200729.5</v>
      </c>
      <c r="Q4" s="456">
        <v>157725378688622.81</v>
      </c>
      <c r="R4" s="456">
        <v>157781327998497</v>
      </c>
      <c r="S4" s="456">
        <v>158346701798001.81</v>
      </c>
      <c r="T4" s="456">
        <v>158825101600118.59</v>
      </c>
      <c r="U4" s="456">
        <v>159953718584858.19</v>
      </c>
      <c r="V4" s="456">
        <v>161195801254902.5</v>
      </c>
      <c r="W4" s="456">
        <v>162089229337094.69</v>
      </c>
      <c r="X4" s="456">
        <v>163830362455508.81</v>
      </c>
      <c r="Y4" s="456">
        <v>166358374057334.19</v>
      </c>
      <c r="Z4" s="456">
        <v>167675302476576.59</v>
      </c>
      <c r="AA4" s="456">
        <v>167743189175227.19</v>
      </c>
      <c r="AB4" s="456">
        <v>169043845206508.09</v>
      </c>
      <c r="AC4" s="456">
        <v>169640805707810.91</v>
      </c>
      <c r="AD4" s="456">
        <v>170403715931507.69</v>
      </c>
      <c r="AE4" s="456">
        <v>170572774289878.81</v>
      </c>
      <c r="AF4" s="456">
        <v>170820464247949.41</v>
      </c>
    </row>
    <row r="5" spans="1:35" ht="14.1" customHeight="1" x14ac:dyDescent="0.2">
      <c r="A5" s="456" t="s">
        <v>55</v>
      </c>
      <c r="B5" s="456">
        <v>6158150799797.2207</v>
      </c>
      <c r="C5" s="456">
        <v>5974591362379.8184</v>
      </c>
      <c r="D5" s="456">
        <v>6198554622172.8721</v>
      </c>
      <c r="E5" s="456">
        <v>6370139691901.3232</v>
      </c>
      <c r="F5" s="456">
        <v>6421097045730.4727</v>
      </c>
      <c r="G5" s="456">
        <v>6565031514896.4434</v>
      </c>
      <c r="H5" s="456">
        <v>6645756349229.8945</v>
      </c>
      <c r="I5" s="456">
        <v>6674513612213.752</v>
      </c>
      <c r="J5" s="456">
        <v>6722352854762.0254</v>
      </c>
      <c r="K5" s="456">
        <v>6769128634390.4678</v>
      </c>
      <c r="L5" s="456">
        <v>6854571187193.6865</v>
      </c>
      <c r="M5" s="456">
        <v>6924125662847.7773</v>
      </c>
      <c r="N5" s="456">
        <v>6978998115007.9023</v>
      </c>
      <c r="O5" s="456">
        <v>7078590063367.875</v>
      </c>
      <c r="P5" s="456">
        <v>7147144774159.208</v>
      </c>
      <c r="Q5" s="456">
        <v>7151917536335.0605</v>
      </c>
      <c r="R5" s="456">
        <v>7154454508214.6797</v>
      </c>
      <c r="S5" s="456">
        <v>7180090882176.0654</v>
      </c>
      <c r="T5" s="456">
        <v>7201783497293.4619</v>
      </c>
      <c r="U5" s="456">
        <v>7252959634400.0986</v>
      </c>
      <c r="V5" s="456">
        <v>7309280772465.0439</v>
      </c>
      <c r="W5" s="456">
        <v>7349792477186.3164</v>
      </c>
      <c r="X5" s="456">
        <v>7428742615624.4893</v>
      </c>
      <c r="Y5" s="456">
        <v>7543373061640.7021</v>
      </c>
      <c r="Z5" s="456">
        <v>7603088013882.291</v>
      </c>
      <c r="AA5" s="456">
        <v>7606166276078.2666</v>
      </c>
      <c r="AB5" s="456">
        <v>7665143371306.6904</v>
      </c>
      <c r="AC5" s="456">
        <v>7692212016272.1641</v>
      </c>
      <c r="AD5" s="456">
        <v>7726805504351.7051</v>
      </c>
      <c r="AE5" s="456">
        <v>7734471305809.6006</v>
      </c>
      <c r="AF5" s="456">
        <v>7745702587480.4893</v>
      </c>
    </row>
    <row r="6" spans="1:35" ht="14.1" customHeight="1" x14ac:dyDescent="0.2">
      <c r="A6" s="456" t="s">
        <v>56</v>
      </c>
      <c r="B6" s="456">
        <v>200634724845612.59</v>
      </c>
      <c r="C6" s="456">
        <v>202939469547943.09</v>
      </c>
      <c r="D6" s="456">
        <v>210260317428667.41</v>
      </c>
      <c r="E6" s="456">
        <v>217606244046394</v>
      </c>
      <c r="F6" s="456">
        <v>222860718724244</v>
      </c>
      <c r="G6" s="456">
        <v>225671846506743.81</v>
      </c>
      <c r="H6" s="456">
        <v>227571245020444.5</v>
      </c>
      <c r="I6" s="456">
        <v>229026834375641.09</v>
      </c>
      <c r="J6" s="456">
        <v>230598131195879.81</v>
      </c>
      <c r="K6" s="456">
        <v>231967494466674.81</v>
      </c>
      <c r="L6" s="456">
        <v>231510036189542.81</v>
      </c>
      <c r="M6" s="456">
        <v>232274973447889.19</v>
      </c>
      <c r="N6" s="456">
        <v>233210882919656.59</v>
      </c>
      <c r="O6" s="456">
        <v>234450942987898</v>
      </c>
      <c r="P6" s="456">
        <v>236256895116256</v>
      </c>
      <c r="Q6" s="456">
        <v>238098704061824.91</v>
      </c>
      <c r="R6" s="456">
        <v>240113370007041.31</v>
      </c>
      <c r="S6" s="456">
        <v>241990349317519.69</v>
      </c>
      <c r="T6" s="456">
        <v>243941226271444.59</v>
      </c>
      <c r="U6" s="456">
        <v>245995465225208.81</v>
      </c>
      <c r="V6" s="456">
        <v>248379901874754.31</v>
      </c>
      <c r="W6" s="456">
        <v>250558002331218</v>
      </c>
      <c r="X6" s="456">
        <v>252854223079182.19</v>
      </c>
      <c r="Y6" s="456">
        <v>255219762524997.5</v>
      </c>
      <c r="Z6" s="456">
        <v>257654391851229.91</v>
      </c>
      <c r="AA6" s="456">
        <v>260088844875505.09</v>
      </c>
      <c r="AB6" s="456">
        <v>262763254674118.41</v>
      </c>
      <c r="AC6" s="456">
        <v>265444973068924.91</v>
      </c>
      <c r="AD6" s="456">
        <v>268217672507139.09</v>
      </c>
      <c r="AE6" s="456">
        <v>271125082222172.09</v>
      </c>
      <c r="AF6" s="456">
        <v>274138019767634.91</v>
      </c>
    </row>
    <row r="7" spans="1:35" ht="14.1" customHeight="1" x14ac:dyDescent="0.2">
      <c r="A7" s="456" t="s">
        <v>57</v>
      </c>
      <c r="B7" s="456">
        <v>943038792427.12927</v>
      </c>
      <c r="C7" s="456">
        <v>868337831661.0863</v>
      </c>
      <c r="D7" s="456">
        <v>921651542337.25537</v>
      </c>
      <c r="E7" s="456">
        <v>989128470827.18701</v>
      </c>
      <c r="F7" s="456">
        <v>1053083668956.538</v>
      </c>
      <c r="G7" s="456">
        <v>1089866042440.13</v>
      </c>
      <c r="H7" s="456">
        <v>1117034575990.9399</v>
      </c>
      <c r="I7" s="456">
        <v>1124280810651.792</v>
      </c>
      <c r="J7" s="456">
        <v>1133893687846.6851</v>
      </c>
      <c r="K7" s="456">
        <v>1139373470658.7029</v>
      </c>
      <c r="L7" s="456">
        <v>1148372910428.5439</v>
      </c>
      <c r="M7" s="456">
        <v>1163492359769.104</v>
      </c>
      <c r="N7" s="456">
        <v>1177482106522.978</v>
      </c>
      <c r="O7" s="456">
        <v>1186215494768.4851</v>
      </c>
      <c r="P7" s="456">
        <v>1200091642089.0161</v>
      </c>
      <c r="Q7" s="456">
        <v>1217645745211.6379</v>
      </c>
      <c r="R7" s="456">
        <v>1233106436633.166</v>
      </c>
      <c r="S7" s="456">
        <v>1247258552648.3</v>
      </c>
      <c r="T7" s="456">
        <v>1267546146303.7371</v>
      </c>
      <c r="U7" s="456">
        <v>1285078935816.0171</v>
      </c>
      <c r="V7" s="456">
        <v>1318836382002.6089</v>
      </c>
      <c r="W7" s="456">
        <v>1344650456107.741</v>
      </c>
      <c r="X7" s="456">
        <v>1372686785101.387</v>
      </c>
      <c r="Y7" s="456">
        <v>1401643455141.3401</v>
      </c>
      <c r="Z7" s="456">
        <v>1428233853677.2161</v>
      </c>
      <c r="AA7" s="456">
        <v>1452061603089.9099</v>
      </c>
      <c r="AB7" s="456">
        <v>1478625359006.6011</v>
      </c>
      <c r="AC7" s="456">
        <v>1500867749507.3899</v>
      </c>
      <c r="AD7" s="456">
        <v>1521680637932.8469</v>
      </c>
      <c r="AE7" s="456">
        <v>1543010089798.9331</v>
      </c>
      <c r="AF7" s="456">
        <v>1565165744163.5181</v>
      </c>
    </row>
    <row r="8" spans="1:35" ht="14.1" customHeight="1" x14ac:dyDescent="0.2">
      <c r="A8" s="456" t="s">
        <v>58</v>
      </c>
      <c r="B8" s="456">
        <v>9437276229971.375</v>
      </c>
      <c r="C8" s="456">
        <v>9468751575621.3145</v>
      </c>
      <c r="D8" s="456">
        <v>9899323948050.625</v>
      </c>
      <c r="E8" s="456">
        <v>9887323229575.5352</v>
      </c>
      <c r="F8" s="456">
        <v>9935186954915.2188</v>
      </c>
      <c r="G8" s="456">
        <v>10009362394733.561</v>
      </c>
      <c r="H8" s="456">
        <v>9963091751436.9902</v>
      </c>
      <c r="I8" s="456">
        <v>9894298289950.5996</v>
      </c>
      <c r="J8" s="456">
        <v>9812632043772.0098</v>
      </c>
      <c r="K8" s="456">
        <v>9755482833592.6035</v>
      </c>
      <c r="L8" s="456">
        <v>9673829076989.1563</v>
      </c>
      <c r="M8" s="456">
        <v>9699218179205.4434</v>
      </c>
      <c r="N8" s="456">
        <v>9752940396902.6992</v>
      </c>
      <c r="O8" s="456">
        <v>9698263094047.7012</v>
      </c>
      <c r="P8" s="456">
        <v>9579554531238.9766</v>
      </c>
      <c r="Q8" s="456">
        <v>9600085188725.9336</v>
      </c>
      <c r="R8" s="456">
        <v>9619044069915.5996</v>
      </c>
      <c r="S8" s="456">
        <v>9609703630945.2598</v>
      </c>
      <c r="T8" s="456">
        <v>9682198708630.6973</v>
      </c>
      <c r="U8" s="456">
        <v>9740622443219.0625</v>
      </c>
      <c r="V8" s="456">
        <v>9810468555485.4629</v>
      </c>
      <c r="W8" s="456">
        <v>9969949115933.3848</v>
      </c>
      <c r="X8" s="456">
        <v>10107609800867.58</v>
      </c>
      <c r="Y8" s="456">
        <v>10281756795933.93</v>
      </c>
      <c r="Z8" s="456">
        <v>10505473739240.23</v>
      </c>
      <c r="AA8" s="456">
        <v>10742015272172.289</v>
      </c>
      <c r="AB8" s="456">
        <v>10955341329770.91</v>
      </c>
      <c r="AC8" s="456">
        <v>11131509578903.391</v>
      </c>
      <c r="AD8" s="456">
        <v>11312324537732.551</v>
      </c>
      <c r="AE8" s="456">
        <v>11507795939520.02</v>
      </c>
      <c r="AF8" s="456">
        <v>11736698701360.49</v>
      </c>
    </row>
    <row r="9" spans="1:35" ht="14.1" customHeight="1" x14ac:dyDescent="0.2">
      <c r="A9" s="456" t="s">
        <v>59</v>
      </c>
      <c r="B9" s="456">
        <v>65448758914967.906</v>
      </c>
      <c r="C9" s="457">
        <v>66528183964513.047</v>
      </c>
      <c r="D9" s="457">
        <v>66227886038218.156</v>
      </c>
      <c r="E9" s="457">
        <v>65130652115534.68</v>
      </c>
      <c r="F9" s="457">
        <v>64918046496803.148</v>
      </c>
      <c r="G9" s="457">
        <v>64449256380461.477</v>
      </c>
      <c r="H9" s="457">
        <v>63941442298516.063</v>
      </c>
      <c r="I9" s="457">
        <v>63340938325758.477</v>
      </c>
      <c r="J9" s="457">
        <v>62787583083567.797</v>
      </c>
      <c r="K9" s="457">
        <v>62207839509198.477</v>
      </c>
      <c r="L9" s="457">
        <v>61713223448897.211</v>
      </c>
      <c r="M9" s="457">
        <v>61315660852605.641</v>
      </c>
      <c r="N9" s="457">
        <v>60870076079205.711</v>
      </c>
      <c r="O9" s="457">
        <v>60380808784385.281</v>
      </c>
      <c r="P9" s="457">
        <v>59954416962961.617</v>
      </c>
      <c r="Q9" s="457">
        <v>59510391794167.25</v>
      </c>
      <c r="R9" s="457">
        <v>59052211119161.531</v>
      </c>
      <c r="S9" s="457">
        <v>58713643216952.773</v>
      </c>
      <c r="T9" s="457">
        <v>58468702432123.383</v>
      </c>
      <c r="U9" s="457">
        <v>58211724213004.008</v>
      </c>
      <c r="V9" s="457">
        <v>57893573630151.453</v>
      </c>
      <c r="W9" s="457">
        <v>57674478524494.547</v>
      </c>
      <c r="X9" s="457">
        <v>57665903247751.008</v>
      </c>
      <c r="Y9" s="457">
        <v>57725703556749.492</v>
      </c>
      <c r="Z9" s="457">
        <v>57662560808449.68</v>
      </c>
      <c r="AA9" s="457">
        <v>57610246941369.547</v>
      </c>
      <c r="AB9" s="457">
        <v>57597870479647.508</v>
      </c>
      <c r="AC9" s="457">
        <v>57756726396538.422</v>
      </c>
      <c r="AD9" s="457">
        <v>57797936134992.563</v>
      </c>
      <c r="AE9" s="457">
        <v>57953401777562.82</v>
      </c>
      <c r="AF9" s="457">
        <v>58087560578532.203</v>
      </c>
      <c r="AG9" s="457"/>
    </row>
    <row r="10" spans="1:35" ht="14.1" customHeight="1" x14ac:dyDescent="0.2">
      <c r="A10" s="456" t="s">
        <v>60</v>
      </c>
      <c r="B10" s="456">
        <v>178741986113907.91</v>
      </c>
      <c r="C10" s="456">
        <v>189806862683049.41</v>
      </c>
      <c r="D10" s="456">
        <v>164273413172275.41</v>
      </c>
      <c r="E10" s="456">
        <v>168944015642732.19</v>
      </c>
      <c r="F10" s="456">
        <v>168895636511002.81</v>
      </c>
      <c r="G10" s="456">
        <v>168513043765148.19</v>
      </c>
      <c r="H10" s="456">
        <v>170765143926424.41</v>
      </c>
      <c r="I10" s="456">
        <v>169176125294841.19</v>
      </c>
      <c r="J10" s="456">
        <v>170282989005244.81</v>
      </c>
      <c r="K10" s="456">
        <v>172300238760839.91</v>
      </c>
      <c r="L10" s="456">
        <v>168071108873276.19</v>
      </c>
      <c r="M10" s="456">
        <v>169173820929792</v>
      </c>
      <c r="N10" s="456">
        <v>168865064975954.59</v>
      </c>
      <c r="O10" s="456">
        <v>169829272353412.5</v>
      </c>
      <c r="P10" s="456">
        <v>172363935300086.81</v>
      </c>
      <c r="Q10" s="456">
        <v>173617303010003.69</v>
      </c>
      <c r="R10" s="456">
        <v>176787974117656.91</v>
      </c>
      <c r="S10" s="456">
        <v>179229813599114</v>
      </c>
      <c r="T10" s="456">
        <v>180952300796362.59</v>
      </c>
      <c r="U10" s="456">
        <v>186275031030837.81</v>
      </c>
      <c r="V10" s="456">
        <v>185823980656901.09</v>
      </c>
      <c r="W10" s="456">
        <v>186553471490188</v>
      </c>
      <c r="X10" s="456">
        <v>188782585318036.31</v>
      </c>
      <c r="Y10" s="456">
        <v>191396018705218.81</v>
      </c>
      <c r="Z10" s="456">
        <v>192568292990659.19</v>
      </c>
      <c r="AA10" s="456">
        <v>191444873167001.09</v>
      </c>
      <c r="AB10" s="456">
        <v>195522509793187.5</v>
      </c>
      <c r="AC10" s="456">
        <v>198472986870202.09</v>
      </c>
      <c r="AD10" s="456">
        <v>200421858949544.19</v>
      </c>
      <c r="AE10" s="456">
        <v>202153071726786.5</v>
      </c>
      <c r="AF10" s="456">
        <v>204893237038295.31</v>
      </c>
    </row>
    <row r="11" spans="1:35" ht="14.1" customHeight="1" x14ac:dyDescent="0.2">
      <c r="A11" s="456" t="s">
        <v>61</v>
      </c>
      <c r="B11" s="456">
        <v>39307302266754.078</v>
      </c>
      <c r="C11" s="456">
        <v>38855240055361.539</v>
      </c>
      <c r="D11" s="456">
        <v>40403567647329.023</v>
      </c>
      <c r="E11" s="456">
        <v>42065675000295.797</v>
      </c>
      <c r="F11" s="456">
        <v>44219792980899.273</v>
      </c>
      <c r="G11" s="456">
        <v>45701177437885.68</v>
      </c>
      <c r="H11" s="456">
        <v>46791620320206.172</v>
      </c>
      <c r="I11" s="456">
        <v>47224708291857.477</v>
      </c>
      <c r="J11" s="456">
        <v>47793647141835.289</v>
      </c>
      <c r="K11" s="456">
        <v>48285230360241.297</v>
      </c>
      <c r="L11" s="456">
        <v>49058347297903.719</v>
      </c>
      <c r="M11" s="456">
        <v>49805017192385.273</v>
      </c>
      <c r="N11" s="456">
        <v>50472067731415.047</v>
      </c>
      <c r="O11" s="456">
        <v>50997624505064.891</v>
      </c>
      <c r="P11" s="456">
        <v>51662084141680.57</v>
      </c>
      <c r="Q11" s="456">
        <v>52377161304837.406</v>
      </c>
      <c r="R11" s="456">
        <v>52843852336825.844</v>
      </c>
      <c r="S11" s="456">
        <v>53409450531451.922</v>
      </c>
      <c r="T11" s="456">
        <v>54049193612001.531</v>
      </c>
      <c r="U11" s="456">
        <v>54413310462029.742</v>
      </c>
      <c r="V11" s="456">
        <v>55028278429924.656</v>
      </c>
      <c r="W11" s="456">
        <v>55520612215831.57</v>
      </c>
      <c r="X11" s="456">
        <v>56275011514320.93</v>
      </c>
      <c r="Y11" s="456">
        <v>56991099038109.367</v>
      </c>
      <c r="Z11" s="456">
        <v>57487661970823.898</v>
      </c>
      <c r="AA11" s="456">
        <v>58029525920135.148</v>
      </c>
      <c r="AB11" s="456">
        <v>58600146330879.07</v>
      </c>
      <c r="AC11" s="456">
        <v>59153861348068.453</v>
      </c>
      <c r="AD11" s="456">
        <v>59689732791887.891</v>
      </c>
      <c r="AE11" s="456">
        <v>60547187403329.633</v>
      </c>
      <c r="AF11" s="456">
        <v>61397647149761.398</v>
      </c>
    </row>
    <row r="12" spans="1:35" ht="14.1" customHeight="1" x14ac:dyDescent="0.2">
      <c r="A12" s="456" t="s">
        <v>62</v>
      </c>
      <c r="B12" s="456">
        <v>0</v>
      </c>
      <c r="C12" s="456">
        <v>0</v>
      </c>
      <c r="D12" s="456">
        <v>0</v>
      </c>
      <c r="E12" s="456">
        <v>0</v>
      </c>
      <c r="F12" s="456">
        <v>0</v>
      </c>
      <c r="G12" s="456">
        <v>0</v>
      </c>
      <c r="H12" s="456">
        <v>0</v>
      </c>
      <c r="I12" s="456">
        <v>0</v>
      </c>
      <c r="J12" s="456">
        <v>0</v>
      </c>
      <c r="K12" s="456">
        <v>0</v>
      </c>
      <c r="L12" s="456">
        <v>0</v>
      </c>
      <c r="M12" s="456">
        <v>0</v>
      </c>
      <c r="N12" s="456">
        <v>0</v>
      </c>
      <c r="O12" s="456">
        <v>0</v>
      </c>
      <c r="P12" s="456">
        <v>0</v>
      </c>
      <c r="Q12" s="456">
        <v>0</v>
      </c>
      <c r="R12" s="456">
        <v>0</v>
      </c>
      <c r="S12" s="456">
        <v>0</v>
      </c>
      <c r="T12" s="456">
        <v>0</v>
      </c>
      <c r="U12" s="456">
        <v>0</v>
      </c>
      <c r="V12" s="456">
        <v>0</v>
      </c>
      <c r="W12" s="456">
        <v>0</v>
      </c>
      <c r="X12" s="456">
        <v>0</v>
      </c>
      <c r="Y12" s="456">
        <v>0</v>
      </c>
      <c r="Z12" s="456">
        <v>0</v>
      </c>
      <c r="AA12" s="456">
        <v>0</v>
      </c>
      <c r="AB12" s="456">
        <v>0</v>
      </c>
      <c r="AC12" s="456">
        <v>0</v>
      </c>
      <c r="AD12" s="456">
        <v>0</v>
      </c>
      <c r="AE12" s="456">
        <v>0</v>
      </c>
      <c r="AF12" s="456">
        <v>0</v>
      </c>
    </row>
    <row r="13" spans="1:35" ht="14.1" customHeight="1" x14ac:dyDescent="0.2">
      <c r="A13" s="456" t="s">
        <v>63</v>
      </c>
      <c r="B13" s="456">
        <v>9529572971546.0723</v>
      </c>
      <c r="C13" s="456">
        <v>9359385825127.8906</v>
      </c>
      <c r="D13" s="456">
        <v>9347652557136.3066</v>
      </c>
      <c r="E13" s="456">
        <v>9186937729595.2246</v>
      </c>
      <c r="F13" s="456">
        <v>9124761289872.2734</v>
      </c>
      <c r="G13" s="456">
        <v>9033402195364.1094</v>
      </c>
      <c r="H13" s="456">
        <v>8903601269457.1836</v>
      </c>
      <c r="I13" s="456">
        <v>8758450506384.2412</v>
      </c>
      <c r="J13" s="456">
        <v>8623043660904.7568</v>
      </c>
      <c r="K13" s="456">
        <v>8493812380245.6318</v>
      </c>
      <c r="L13" s="456">
        <v>8369075058072.377</v>
      </c>
      <c r="M13" s="456">
        <v>8275094374755.9385</v>
      </c>
      <c r="N13" s="456">
        <v>8177821548796.6719</v>
      </c>
      <c r="O13" s="456">
        <v>8073212641454.4717</v>
      </c>
      <c r="P13" s="456">
        <v>8003030719367.5107</v>
      </c>
      <c r="Q13" s="456">
        <v>7991352245823.5713</v>
      </c>
      <c r="R13" s="456">
        <v>7946714233871.6738</v>
      </c>
      <c r="S13" s="456">
        <v>7885961093489.3008</v>
      </c>
      <c r="T13" s="456">
        <v>7857235307755.8047</v>
      </c>
      <c r="U13" s="456">
        <v>7835478656924.7842</v>
      </c>
      <c r="V13" s="456">
        <v>7828780035700.1035</v>
      </c>
      <c r="W13" s="456">
        <v>7884098014454.4385</v>
      </c>
      <c r="X13" s="456">
        <v>7924550422318.2959</v>
      </c>
      <c r="Y13" s="456">
        <v>7977229655092.0117</v>
      </c>
      <c r="Z13" s="456">
        <v>8055466293167.9707</v>
      </c>
      <c r="AA13" s="456">
        <v>8143057794696.125</v>
      </c>
      <c r="AB13" s="456">
        <v>8217841907866.0352</v>
      </c>
      <c r="AC13" s="456">
        <v>8272288058131.5928</v>
      </c>
      <c r="AD13" s="456">
        <v>8344550406041.415</v>
      </c>
      <c r="AE13" s="456">
        <v>8425615129327.9756</v>
      </c>
      <c r="AF13" s="456">
        <v>8514951237242.4316</v>
      </c>
    </row>
    <row r="14" spans="1:35" ht="14.1" customHeight="1" x14ac:dyDescent="0.2">
      <c r="A14" s="456" t="s">
        <v>64</v>
      </c>
      <c r="B14" s="456">
        <v>63068014854970.422</v>
      </c>
      <c r="C14" s="456">
        <v>62274766684989.641</v>
      </c>
      <c r="D14" s="456">
        <v>61926950225751.344</v>
      </c>
      <c r="E14" s="456">
        <v>60682914518160.391</v>
      </c>
      <c r="F14" s="456">
        <v>59181523573425.547</v>
      </c>
      <c r="G14" s="456">
        <v>58021791111686.711</v>
      </c>
      <c r="H14" s="456">
        <v>56870096472434.508</v>
      </c>
      <c r="I14" s="456">
        <v>55880229856507.102</v>
      </c>
      <c r="J14" s="456">
        <v>55273086464715.531</v>
      </c>
      <c r="K14" s="456">
        <v>54821037531905.594</v>
      </c>
      <c r="L14" s="456">
        <v>54606739142236.461</v>
      </c>
      <c r="M14" s="456">
        <v>54689946321385.844</v>
      </c>
      <c r="N14" s="456">
        <v>54846443010953.633</v>
      </c>
      <c r="O14" s="456">
        <v>54755318433778.43</v>
      </c>
      <c r="P14" s="456">
        <v>54582360332744.227</v>
      </c>
      <c r="Q14" s="456">
        <v>54545302256292.383</v>
      </c>
      <c r="R14" s="456">
        <v>54110955719223.063</v>
      </c>
      <c r="S14" s="456">
        <v>53359531576813.047</v>
      </c>
      <c r="T14" s="456">
        <v>52701769089625.703</v>
      </c>
      <c r="U14" s="456">
        <v>51922051322200.5</v>
      </c>
      <c r="V14" s="456">
        <v>51255673383333.078</v>
      </c>
      <c r="W14" s="456">
        <v>50691221483448.703</v>
      </c>
      <c r="X14" s="456">
        <v>49971893521486.219</v>
      </c>
      <c r="Y14" s="456">
        <v>49346082297174.898</v>
      </c>
      <c r="Z14" s="456">
        <v>48839070824009.398</v>
      </c>
      <c r="AA14" s="456">
        <v>48351884482843.063</v>
      </c>
      <c r="AB14" s="456">
        <v>47831859003538.711</v>
      </c>
      <c r="AC14" s="456">
        <v>47274669310969.578</v>
      </c>
      <c r="AD14" s="456">
        <v>46761757039223.883</v>
      </c>
      <c r="AE14" s="456">
        <v>46295110212451.398</v>
      </c>
      <c r="AF14" s="456">
        <v>45889502258574.539</v>
      </c>
    </row>
    <row r="15" spans="1:35" ht="14.1" customHeight="1" x14ac:dyDescent="0.2">
      <c r="A15" s="456" t="s">
        <v>65</v>
      </c>
      <c r="B15" s="456">
        <v>4164868214221.2451</v>
      </c>
      <c r="C15" s="457">
        <v>3689969038590.104</v>
      </c>
      <c r="D15" s="457">
        <v>3960748514628.0542</v>
      </c>
      <c r="E15" s="457">
        <v>3758080277016.875</v>
      </c>
      <c r="F15" s="457">
        <v>3821308109026.9531</v>
      </c>
      <c r="G15" s="457">
        <v>3973036949076.3311</v>
      </c>
      <c r="H15" s="457">
        <v>3889857954771.5352</v>
      </c>
      <c r="I15" s="457">
        <v>3841284675915.4722</v>
      </c>
      <c r="J15" s="457">
        <v>3783996159835.23</v>
      </c>
      <c r="K15" s="457">
        <v>3768325646221.6851</v>
      </c>
      <c r="L15" s="457">
        <v>3778003872840.6528</v>
      </c>
      <c r="M15" s="457">
        <v>3549141601035.5342</v>
      </c>
      <c r="N15" s="457">
        <v>3295393342351.9258</v>
      </c>
      <c r="O15" s="457">
        <v>3068364748347.167</v>
      </c>
      <c r="P15" s="457">
        <v>2921260995770.4922</v>
      </c>
      <c r="Q15" s="457">
        <v>2839272647687.8682</v>
      </c>
      <c r="R15" s="457">
        <v>2780077660460.5879</v>
      </c>
      <c r="S15" s="457">
        <v>2756587373343.4438</v>
      </c>
      <c r="T15" s="457">
        <v>2765138450000.2529</v>
      </c>
      <c r="U15" s="457">
        <v>2759989589430.0459</v>
      </c>
      <c r="V15" s="457">
        <v>2707987461784.9712</v>
      </c>
      <c r="W15" s="457">
        <v>2703974743773.8491</v>
      </c>
      <c r="X15" s="457">
        <v>2746681175257.6982</v>
      </c>
      <c r="Y15" s="457">
        <v>2784128794926.978</v>
      </c>
      <c r="Z15" s="457">
        <v>2751461745340.2388</v>
      </c>
      <c r="AA15" s="457">
        <v>2743400064889.5229</v>
      </c>
      <c r="AB15" s="457">
        <v>2733956315668.0649</v>
      </c>
      <c r="AC15" s="457">
        <v>2719522598771.3032</v>
      </c>
      <c r="AD15" s="457">
        <v>2725348248681.9761</v>
      </c>
      <c r="AE15" s="457">
        <v>2726695321432.1729</v>
      </c>
      <c r="AF15" s="457">
        <v>2769074974529.292</v>
      </c>
      <c r="AG15" s="457"/>
    </row>
    <row r="16" spans="1:35" ht="14.1" customHeight="1" x14ac:dyDescent="0.2">
      <c r="A16" s="456" t="s">
        <v>66</v>
      </c>
      <c r="B16" s="456">
        <v>3240816103750.4692</v>
      </c>
      <c r="C16" s="456">
        <v>3398808753649.5591</v>
      </c>
      <c r="D16" s="456">
        <v>3440165960473.0669</v>
      </c>
      <c r="E16" s="456">
        <v>3367589623403.144</v>
      </c>
      <c r="F16" s="456">
        <v>3362163530612.5151</v>
      </c>
      <c r="G16" s="456">
        <v>3357190229850.4321</v>
      </c>
      <c r="H16" s="456">
        <v>3340205104599.8481</v>
      </c>
      <c r="I16" s="456">
        <v>3313495515185.5459</v>
      </c>
      <c r="J16" s="456">
        <v>3288856647628.937</v>
      </c>
      <c r="K16" s="456">
        <v>3258855313064.0742</v>
      </c>
      <c r="L16" s="456">
        <v>3240579412253.7969</v>
      </c>
      <c r="M16" s="456">
        <v>3229351239839.2529</v>
      </c>
      <c r="N16" s="456">
        <v>3229305186607.3882</v>
      </c>
      <c r="O16" s="456">
        <v>3227447845720.1812</v>
      </c>
      <c r="P16" s="456">
        <v>3232702695799.2021</v>
      </c>
      <c r="Q16" s="456">
        <v>3243577952824.3271</v>
      </c>
      <c r="R16" s="456">
        <v>3253580589267.2129</v>
      </c>
      <c r="S16" s="456">
        <v>3267364730992.917</v>
      </c>
      <c r="T16" s="456">
        <v>3287157997631.5439</v>
      </c>
      <c r="U16" s="456">
        <v>3303944744327.2158</v>
      </c>
      <c r="V16" s="456">
        <v>3312622685406.2778</v>
      </c>
      <c r="W16" s="456">
        <v>3325224385748.48</v>
      </c>
      <c r="X16" s="456">
        <v>3345348034267.8799</v>
      </c>
      <c r="Y16" s="456">
        <v>3365572007705.7539</v>
      </c>
      <c r="Z16" s="456">
        <v>3370677072711.376</v>
      </c>
      <c r="AA16" s="456">
        <v>3374186532199.4702</v>
      </c>
      <c r="AB16" s="456">
        <v>3371504058455.8101</v>
      </c>
      <c r="AC16" s="456">
        <v>3368490485584.417</v>
      </c>
      <c r="AD16" s="456">
        <v>3359379118144.7202</v>
      </c>
      <c r="AE16" s="456">
        <v>3352566736407.6099</v>
      </c>
      <c r="AF16" s="456">
        <v>3355238720414.4868</v>
      </c>
    </row>
    <row r="17" spans="1:33" ht="14.1" customHeight="1" x14ac:dyDescent="0.2">
      <c r="A17" s="456" t="s">
        <v>67</v>
      </c>
      <c r="B17" s="456">
        <v>9099276724688.9082</v>
      </c>
      <c r="C17" s="456">
        <v>8843457093610.3848</v>
      </c>
      <c r="D17" s="456">
        <v>9066490132790.5117</v>
      </c>
      <c r="E17" s="456">
        <v>9177758507953.4551</v>
      </c>
      <c r="F17" s="456">
        <v>9353726137908.793</v>
      </c>
      <c r="G17" s="456">
        <v>9459994317684.8516</v>
      </c>
      <c r="H17" s="456">
        <v>9510144248181.7227</v>
      </c>
      <c r="I17" s="456">
        <v>9506362800552.1406</v>
      </c>
      <c r="J17" s="456">
        <v>9469107021207.5469</v>
      </c>
      <c r="K17" s="456">
        <v>9437143077575.9316</v>
      </c>
      <c r="L17" s="456">
        <v>9396223679849.1523</v>
      </c>
      <c r="M17" s="456">
        <v>9464487830056.209</v>
      </c>
      <c r="N17" s="456">
        <v>9522163780260.8086</v>
      </c>
      <c r="O17" s="456">
        <v>9561658401564.5449</v>
      </c>
      <c r="P17" s="456">
        <v>9643842705839.8086</v>
      </c>
      <c r="Q17" s="456">
        <v>9713063075755.5156</v>
      </c>
      <c r="R17" s="456">
        <v>9762052094886.2871</v>
      </c>
      <c r="S17" s="456">
        <v>9802521352109.7441</v>
      </c>
      <c r="T17" s="456">
        <v>9858296033385.7227</v>
      </c>
      <c r="U17" s="456">
        <v>9899439875989.3145</v>
      </c>
      <c r="V17" s="456">
        <v>9935011542430.4121</v>
      </c>
      <c r="W17" s="456">
        <v>10009354551815.49</v>
      </c>
      <c r="X17" s="456">
        <v>10133991629817.789</v>
      </c>
      <c r="Y17" s="456">
        <v>10284091944591.109</v>
      </c>
      <c r="Z17" s="456">
        <v>10402679750115.141</v>
      </c>
      <c r="AA17" s="456">
        <v>10488177592245.09</v>
      </c>
      <c r="AB17" s="456">
        <v>10568109210055.939</v>
      </c>
      <c r="AC17" s="456">
        <v>10632150311731.471</v>
      </c>
      <c r="AD17" s="456">
        <v>10733855842868.391</v>
      </c>
      <c r="AE17" s="456">
        <v>10853313005691.02</v>
      </c>
      <c r="AF17" s="456">
        <v>10976690492488.99</v>
      </c>
    </row>
    <row r="18" spans="1:33" ht="14.1" customHeight="1" x14ac:dyDescent="0.2">
      <c r="A18" s="456" t="s">
        <v>68</v>
      </c>
      <c r="B18" s="456">
        <v>37872819694984.227</v>
      </c>
      <c r="C18" s="458">
        <v>36504055276944.953</v>
      </c>
      <c r="D18" s="458">
        <v>37962237336165.938</v>
      </c>
      <c r="E18" s="458">
        <v>39098011265513.656</v>
      </c>
      <c r="F18" s="458">
        <v>40236155291909.453</v>
      </c>
      <c r="G18" s="458">
        <v>40603301837102.922</v>
      </c>
      <c r="H18" s="458">
        <v>40694650691793.25</v>
      </c>
      <c r="I18" s="458">
        <v>40737949040176.969</v>
      </c>
      <c r="J18" s="458">
        <v>40724281942294.852</v>
      </c>
      <c r="K18" s="458">
        <v>40695500753168.094</v>
      </c>
      <c r="L18" s="458">
        <v>39708952894310.453</v>
      </c>
      <c r="M18" s="458">
        <v>40024448451018.547</v>
      </c>
      <c r="N18" s="458">
        <v>40324667460308.188</v>
      </c>
      <c r="O18" s="458">
        <v>40711036726724.68</v>
      </c>
      <c r="P18" s="458">
        <v>41182645110409.227</v>
      </c>
      <c r="Q18" s="458">
        <v>41682481198814.273</v>
      </c>
      <c r="R18" s="458">
        <v>42181135387070.727</v>
      </c>
      <c r="S18" s="458">
        <v>42704824197653.727</v>
      </c>
      <c r="T18" s="458">
        <v>43223866635729.359</v>
      </c>
      <c r="U18" s="458">
        <v>43791800196360.063</v>
      </c>
      <c r="V18" s="458">
        <v>44404594329278.906</v>
      </c>
      <c r="W18" s="458">
        <v>45015163820096.047</v>
      </c>
      <c r="X18" s="458">
        <v>45689674927528.539</v>
      </c>
      <c r="Y18" s="458">
        <v>46377516886343.773</v>
      </c>
      <c r="Z18" s="458">
        <v>47051048219332.367</v>
      </c>
      <c r="AA18" s="458">
        <v>47673930376907.727</v>
      </c>
      <c r="AB18" s="458">
        <v>48328197430117.211</v>
      </c>
      <c r="AC18" s="458">
        <v>48950704931012.547</v>
      </c>
      <c r="AD18" s="458">
        <v>49580831500526.797</v>
      </c>
      <c r="AE18" s="458">
        <v>50177238968839.117</v>
      </c>
      <c r="AF18" s="458">
        <v>50781341696456.563</v>
      </c>
      <c r="AG18" s="458"/>
    </row>
    <row r="19" spans="1:33" ht="14.1" customHeight="1" x14ac:dyDescent="0.2">
      <c r="A19" s="456" t="s">
        <v>69</v>
      </c>
      <c r="B19" s="456">
        <v>0</v>
      </c>
      <c r="C19" s="456">
        <v>0</v>
      </c>
      <c r="D19" s="456">
        <v>0</v>
      </c>
      <c r="E19" s="456">
        <v>0</v>
      </c>
      <c r="F19" s="456">
        <v>0</v>
      </c>
      <c r="G19" s="456">
        <v>0</v>
      </c>
      <c r="H19" s="456">
        <v>0</v>
      </c>
      <c r="I19" s="456">
        <v>0</v>
      </c>
      <c r="J19" s="456">
        <v>0</v>
      </c>
      <c r="K19" s="456">
        <v>0</v>
      </c>
      <c r="L19" s="456">
        <v>0</v>
      </c>
      <c r="M19" s="456">
        <v>0</v>
      </c>
      <c r="N19" s="456">
        <v>0</v>
      </c>
      <c r="O19" s="456">
        <v>0</v>
      </c>
      <c r="P19" s="456">
        <v>0</v>
      </c>
      <c r="Q19" s="456">
        <v>0</v>
      </c>
      <c r="R19" s="456">
        <v>0</v>
      </c>
      <c r="S19" s="456">
        <v>0</v>
      </c>
      <c r="T19" s="456">
        <v>0</v>
      </c>
      <c r="U19" s="456">
        <v>0</v>
      </c>
      <c r="V19" s="456">
        <v>0</v>
      </c>
      <c r="W19" s="456">
        <v>0</v>
      </c>
      <c r="X19" s="456">
        <v>0</v>
      </c>
      <c r="Y19" s="456">
        <v>0</v>
      </c>
      <c r="Z19" s="456">
        <v>0</v>
      </c>
      <c r="AA19" s="456">
        <v>0</v>
      </c>
      <c r="AB19" s="456">
        <v>0</v>
      </c>
      <c r="AC19" s="456">
        <v>0</v>
      </c>
      <c r="AD19" s="456">
        <v>0</v>
      </c>
      <c r="AE19" s="456">
        <v>0</v>
      </c>
      <c r="AF19" s="456">
        <v>0</v>
      </c>
    </row>
    <row r="20" spans="1:33" ht="14.1" customHeight="1" x14ac:dyDescent="0.2">
      <c r="A20" s="456" t="s">
        <v>70</v>
      </c>
      <c r="B20" s="456">
        <v>2613717275168.3398</v>
      </c>
      <c r="C20" s="457">
        <v>2366675487901.145</v>
      </c>
      <c r="D20" s="457">
        <v>2439912392722.5918</v>
      </c>
      <c r="E20" s="457">
        <v>2490341901710.8369</v>
      </c>
      <c r="F20" s="457">
        <v>2538197436886.0688</v>
      </c>
      <c r="G20" s="457">
        <v>2574821373990.5518</v>
      </c>
      <c r="H20" s="457">
        <v>2585525914085.9839</v>
      </c>
      <c r="I20" s="457">
        <v>2576906120151.8721</v>
      </c>
      <c r="J20" s="457">
        <v>2556686726290.7222</v>
      </c>
      <c r="K20" s="457">
        <v>2535210353126.4229</v>
      </c>
      <c r="L20" s="457">
        <v>2519785179302.1021</v>
      </c>
      <c r="M20" s="457">
        <v>2527417552568.0288</v>
      </c>
      <c r="N20" s="457">
        <v>2529778853864.687</v>
      </c>
      <c r="O20" s="457">
        <v>2526486244536</v>
      </c>
      <c r="P20" s="457">
        <v>2541825632124.5952</v>
      </c>
      <c r="Q20" s="457">
        <v>2557344186376.001</v>
      </c>
      <c r="R20" s="457">
        <v>2572416933467.978</v>
      </c>
      <c r="S20" s="457">
        <v>2584786359385.7788</v>
      </c>
      <c r="T20" s="457">
        <v>2603246678356.728</v>
      </c>
      <c r="U20" s="457">
        <v>2620336034837.5508</v>
      </c>
      <c r="V20" s="457">
        <v>2638021394706.9111</v>
      </c>
      <c r="W20" s="457">
        <v>2664420702419.9219</v>
      </c>
      <c r="X20" s="457">
        <v>2702258128018.7051</v>
      </c>
      <c r="Y20" s="457">
        <v>2744374493707.2661</v>
      </c>
      <c r="Z20" s="457">
        <v>2777593947793.6851</v>
      </c>
      <c r="AA20" s="457">
        <v>2795629906164.1362</v>
      </c>
      <c r="AB20" s="457">
        <v>2819238207919.4048</v>
      </c>
      <c r="AC20" s="457">
        <v>2838625018236.1968</v>
      </c>
      <c r="AD20" s="457">
        <v>2859780818081.9102</v>
      </c>
      <c r="AE20" s="457">
        <v>2883745062398.856</v>
      </c>
      <c r="AF20" s="457">
        <v>2907609527479.3311</v>
      </c>
      <c r="AG20" s="457"/>
    </row>
    <row r="21" spans="1:33" ht="14.1" customHeight="1" x14ac:dyDescent="0.2">
      <c r="A21" s="456" t="s">
        <v>71</v>
      </c>
      <c r="B21" s="456">
        <v>550917165654.64697</v>
      </c>
      <c r="C21" s="456">
        <v>522048461093.30908</v>
      </c>
      <c r="D21" s="456">
        <v>529354935007.19128</v>
      </c>
      <c r="E21" s="456">
        <v>548147171385.03448</v>
      </c>
      <c r="F21" s="456">
        <v>562307981483.06494</v>
      </c>
      <c r="G21" s="456">
        <v>567749637589.08984</v>
      </c>
      <c r="H21" s="456">
        <v>573367390368.67957</v>
      </c>
      <c r="I21" s="456">
        <v>578779028316.47546</v>
      </c>
      <c r="J21" s="456">
        <v>578805987994.28467</v>
      </c>
      <c r="K21" s="456">
        <v>572098152670.29431</v>
      </c>
      <c r="L21" s="456">
        <v>563611591010.88684</v>
      </c>
      <c r="M21" s="456">
        <v>565308579545.07141</v>
      </c>
      <c r="N21" s="456">
        <v>571006405383.38672</v>
      </c>
      <c r="O21" s="456">
        <v>576742520299.36365</v>
      </c>
      <c r="P21" s="456">
        <v>586094360913.00073</v>
      </c>
      <c r="Q21" s="456">
        <v>595071507759.11194</v>
      </c>
      <c r="R21" s="456">
        <v>603859405409.99072</v>
      </c>
      <c r="S21" s="456">
        <v>612110794913.84534</v>
      </c>
      <c r="T21" s="456">
        <v>620630493044.08496</v>
      </c>
      <c r="U21" s="456">
        <v>630872045259.90881</v>
      </c>
      <c r="V21" s="456">
        <v>641032398164.14832</v>
      </c>
      <c r="W21" s="456">
        <v>651134266869.15076</v>
      </c>
      <c r="X21" s="456">
        <v>662474601932.70984</v>
      </c>
      <c r="Y21" s="456">
        <v>673384338852.46106</v>
      </c>
      <c r="Z21" s="456">
        <v>684785466933.61804</v>
      </c>
      <c r="AA21" s="456">
        <v>693335183222.08667</v>
      </c>
      <c r="AB21" s="456">
        <v>700759160504.55103</v>
      </c>
      <c r="AC21" s="456">
        <v>707598246521.08203</v>
      </c>
      <c r="AD21" s="456">
        <v>713624955791.88867</v>
      </c>
      <c r="AE21" s="456">
        <v>720194286651.01904</v>
      </c>
      <c r="AF21" s="456">
        <v>725628481331.854</v>
      </c>
    </row>
    <row r="22" spans="1:33" ht="14.1" customHeight="1" x14ac:dyDescent="0.2">
      <c r="A22" s="456" t="s">
        <v>72</v>
      </c>
      <c r="B22" s="456">
        <v>10271551175399.859</v>
      </c>
      <c r="C22" s="456">
        <v>9733309866623.5684</v>
      </c>
      <c r="D22" s="456">
        <v>9869535102279.4316</v>
      </c>
      <c r="E22" s="456">
        <v>10219906137507.311</v>
      </c>
      <c r="F22" s="456">
        <v>10483926746547.869</v>
      </c>
      <c r="G22" s="456">
        <v>10585383467551.551</v>
      </c>
      <c r="H22" s="456">
        <v>10690123415339.77</v>
      </c>
      <c r="I22" s="456">
        <v>10791020464095.67</v>
      </c>
      <c r="J22" s="456">
        <v>10791523112638.051</v>
      </c>
      <c r="K22" s="456">
        <v>10666459168179.82</v>
      </c>
      <c r="L22" s="456">
        <v>10508231837789.4</v>
      </c>
      <c r="M22" s="456">
        <v>10539871266835.381</v>
      </c>
      <c r="N22" s="456">
        <v>10646104133290.41</v>
      </c>
      <c r="O22" s="456">
        <v>10753050878791.461</v>
      </c>
      <c r="P22" s="456">
        <v>10927410865075.449</v>
      </c>
      <c r="Q22" s="456">
        <v>11094784889679.199</v>
      </c>
      <c r="R22" s="456">
        <v>11258630465879.24</v>
      </c>
      <c r="S22" s="456">
        <v>11412473139226.131</v>
      </c>
      <c r="T22" s="456">
        <v>11571318281108.26</v>
      </c>
      <c r="U22" s="456">
        <v>11762266456729.84</v>
      </c>
      <c r="V22" s="456">
        <v>11951700715312.08</v>
      </c>
      <c r="W22" s="456">
        <v>12140044567780.9</v>
      </c>
      <c r="X22" s="456">
        <v>12351478952500.27</v>
      </c>
      <c r="Y22" s="456">
        <v>12554885068823.07</v>
      </c>
      <c r="Z22" s="456">
        <v>12767452906319.539</v>
      </c>
      <c r="AA22" s="456">
        <v>12926857720449.449</v>
      </c>
      <c r="AB22" s="456">
        <v>13065273742559.09</v>
      </c>
      <c r="AC22" s="456">
        <v>13192784784855.779</v>
      </c>
      <c r="AD22" s="456">
        <v>13305149504188.471</v>
      </c>
      <c r="AE22" s="456">
        <v>13427631108165.199</v>
      </c>
      <c r="AF22" s="456">
        <v>13528948714950.881</v>
      </c>
    </row>
    <row r="23" spans="1:33" ht="14.1" customHeight="1" x14ac:dyDescent="0.2">
      <c r="A23" s="456" t="s">
        <v>73</v>
      </c>
      <c r="B23" s="456">
        <v>7030717737258.5449</v>
      </c>
      <c r="C23" s="456">
        <v>6473793277665.1641</v>
      </c>
      <c r="D23" s="456">
        <v>6871267543093.0918</v>
      </c>
      <c r="E23" s="456">
        <v>7374334057216.9502</v>
      </c>
      <c r="F23" s="456">
        <v>7851144713882.1201</v>
      </c>
      <c r="G23" s="456">
        <v>8125371487739.4053</v>
      </c>
      <c r="H23" s="456">
        <v>8327923378780.2432</v>
      </c>
      <c r="I23" s="456">
        <v>8381946851586.9814</v>
      </c>
      <c r="J23" s="456">
        <v>8453614556821.334</v>
      </c>
      <c r="K23" s="456">
        <v>8494468450131.0889</v>
      </c>
      <c r="L23" s="456">
        <v>8561562742882.6777</v>
      </c>
      <c r="M23" s="456">
        <v>8674284066236.3789</v>
      </c>
      <c r="N23" s="456">
        <v>8778583021308.0645</v>
      </c>
      <c r="O23" s="456">
        <v>8843693797383.3691</v>
      </c>
      <c r="P23" s="456">
        <v>8947145824887.1191</v>
      </c>
      <c r="Q23" s="456">
        <v>9078018430740.625</v>
      </c>
      <c r="R23" s="456">
        <v>9193283845356.1289</v>
      </c>
      <c r="S23" s="456">
        <v>9298793325863.5645</v>
      </c>
      <c r="T23" s="456">
        <v>9450045157394.7656</v>
      </c>
      <c r="U23" s="456">
        <v>9580758862066.8164</v>
      </c>
      <c r="V23" s="456">
        <v>9832433636821.0703</v>
      </c>
      <c r="W23" s="456">
        <v>10024887510552.76</v>
      </c>
      <c r="X23" s="456">
        <v>10233909151153.49</v>
      </c>
      <c r="Y23" s="456">
        <v>10449792289044.199</v>
      </c>
      <c r="Z23" s="456">
        <v>10648033960678.73</v>
      </c>
      <c r="AA23" s="456">
        <v>10825679018103.789</v>
      </c>
      <c r="AB23" s="456">
        <v>11023722058741.609</v>
      </c>
      <c r="AC23" s="456">
        <v>11189547654325.48</v>
      </c>
      <c r="AD23" s="456">
        <v>11344715760867.35</v>
      </c>
      <c r="AE23" s="456">
        <v>11503735046993.35</v>
      </c>
      <c r="AF23" s="456">
        <v>11668913991245.211</v>
      </c>
    </row>
    <row r="24" spans="1:33" ht="14.1" customHeight="1" x14ac:dyDescent="0.2">
      <c r="A24" s="456" t="s">
        <v>74</v>
      </c>
      <c r="B24" s="456">
        <v>64341066239560.242</v>
      </c>
      <c r="C24" s="456">
        <v>64410141291523.867</v>
      </c>
      <c r="D24" s="456">
        <v>64099457811934.891</v>
      </c>
      <c r="E24" s="456">
        <v>64246544378591.992</v>
      </c>
      <c r="F24" s="456">
        <v>65036701477029.297</v>
      </c>
      <c r="G24" s="456">
        <v>65809818622942.594</v>
      </c>
      <c r="H24" s="456">
        <v>66331167128138.383</v>
      </c>
      <c r="I24" s="456">
        <v>66540011953626.438</v>
      </c>
      <c r="J24" s="456">
        <v>66810830993891.773</v>
      </c>
      <c r="K24" s="456">
        <v>67061591840193.258</v>
      </c>
      <c r="L24" s="456">
        <v>67289656744901.211</v>
      </c>
      <c r="M24" s="456">
        <v>67713408587798.227</v>
      </c>
      <c r="N24" s="456">
        <v>68344416437435.609</v>
      </c>
      <c r="O24" s="456">
        <v>68870917034492.891</v>
      </c>
      <c r="P24" s="456">
        <v>69443678480330.656</v>
      </c>
      <c r="Q24" s="456">
        <v>70082836096036.391</v>
      </c>
      <c r="R24" s="456">
        <v>70516054007912.484</v>
      </c>
      <c r="S24" s="456">
        <v>70897946389886.781</v>
      </c>
      <c r="T24" s="456">
        <v>71457817322454.266</v>
      </c>
      <c r="U24" s="456">
        <v>72023457363872.672</v>
      </c>
      <c r="V24" s="456">
        <v>72734415189911.906</v>
      </c>
      <c r="W24" s="456">
        <v>73549360945898.453</v>
      </c>
      <c r="X24" s="456">
        <v>74359699641697.469</v>
      </c>
      <c r="Y24" s="456">
        <v>75352891322305.969</v>
      </c>
      <c r="Z24" s="456">
        <v>76444692601437.484</v>
      </c>
      <c r="AA24" s="456">
        <v>77509339991227.063</v>
      </c>
      <c r="AB24" s="456">
        <v>78532806638782.234</v>
      </c>
      <c r="AC24" s="456">
        <v>79499291767366.078</v>
      </c>
      <c r="AD24" s="456">
        <v>80567121936459.313</v>
      </c>
      <c r="AE24" s="456">
        <v>81733798227254.859</v>
      </c>
      <c r="AF24" s="456">
        <v>82968510924748.547</v>
      </c>
    </row>
    <row r="25" spans="1:33" ht="14.1" customHeight="1" x14ac:dyDescent="0.2">
      <c r="A25" s="456" t="s">
        <v>75</v>
      </c>
      <c r="B25" s="456">
        <v>0</v>
      </c>
      <c r="C25" s="456">
        <v>0</v>
      </c>
      <c r="D25" s="456">
        <v>0</v>
      </c>
      <c r="E25" s="456">
        <v>0</v>
      </c>
      <c r="F25" s="456">
        <v>0</v>
      </c>
      <c r="G25" s="456">
        <v>0</v>
      </c>
      <c r="H25" s="456">
        <v>0</v>
      </c>
      <c r="I25" s="456">
        <v>0</v>
      </c>
      <c r="J25" s="456">
        <v>0</v>
      </c>
      <c r="K25" s="456">
        <v>0</v>
      </c>
      <c r="L25" s="456">
        <v>0</v>
      </c>
      <c r="M25" s="456">
        <v>0</v>
      </c>
      <c r="N25" s="456">
        <v>0</v>
      </c>
      <c r="O25" s="456">
        <v>0</v>
      </c>
      <c r="P25" s="456">
        <v>0</v>
      </c>
      <c r="Q25" s="456">
        <v>0</v>
      </c>
      <c r="R25" s="456">
        <v>0</v>
      </c>
      <c r="S25" s="456">
        <v>0</v>
      </c>
      <c r="T25" s="456">
        <v>0</v>
      </c>
      <c r="U25" s="456">
        <v>0</v>
      </c>
      <c r="V25" s="456">
        <v>0</v>
      </c>
      <c r="W25" s="456">
        <v>0</v>
      </c>
      <c r="X25" s="456">
        <v>0</v>
      </c>
      <c r="Y25" s="456">
        <v>0</v>
      </c>
      <c r="Z25" s="456">
        <v>0</v>
      </c>
      <c r="AA25" s="456">
        <v>0</v>
      </c>
      <c r="AB25" s="456">
        <v>0</v>
      </c>
      <c r="AC25" s="456">
        <v>0</v>
      </c>
      <c r="AD25" s="456">
        <v>0</v>
      </c>
      <c r="AE25" s="456">
        <v>0</v>
      </c>
      <c r="AF25" s="456">
        <v>0</v>
      </c>
    </row>
    <row r="26" spans="1:33" ht="14.1" customHeight="1" x14ac:dyDescent="0.2">
      <c r="A26" s="456" t="s">
        <v>76</v>
      </c>
      <c r="B26" s="456">
        <v>6093475172388.3594</v>
      </c>
      <c r="C26" s="456">
        <v>6100016983688.2314</v>
      </c>
      <c r="D26" s="456">
        <v>6070593441617.9473</v>
      </c>
      <c r="E26" s="456">
        <v>6084523399489.3301</v>
      </c>
      <c r="F26" s="456">
        <v>6159355896726.5879</v>
      </c>
      <c r="G26" s="456">
        <v>6232574610827.9385</v>
      </c>
      <c r="H26" s="456">
        <v>6281949362572.7119</v>
      </c>
      <c r="I26" s="456">
        <v>6301728188653.3223</v>
      </c>
      <c r="J26" s="456">
        <v>6327376335233.96</v>
      </c>
      <c r="K26" s="456">
        <v>6351124853566.8086</v>
      </c>
      <c r="L26" s="456">
        <v>6372723933528.5361</v>
      </c>
      <c r="M26" s="456">
        <v>6412855710710.0459</v>
      </c>
      <c r="N26" s="456">
        <v>6472615843547.002</v>
      </c>
      <c r="O26" s="456">
        <v>6522478528515.123</v>
      </c>
      <c r="P26" s="456">
        <v>6576722386347.9893</v>
      </c>
      <c r="Q26" s="456">
        <v>6637254349682.957</v>
      </c>
      <c r="R26" s="456">
        <v>6678282618944.4922</v>
      </c>
      <c r="S26" s="456">
        <v>6714450060426.1162</v>
      </c>
      <c r="T26" s="456">
        <v>6767473111281.999</v>
      </c>
      <c r="U26" s="456">
        <v>6821042530477.7998</v>
      </c>
      <c r="V26" s="456">
        <v>6888374393544.1523</v>
      </c>
      <c r="W26" s="456">
        <v>6965554521589.5605</v>
      </c>
      <c r="X26" s="456">
        <v>7042298334097.9209</v>
      </c>
      <c r="Y26" s="456">
        <v>7136359393401.4346</v>
      </c>
      <c r="Z26" s="456">
        <v>7239759358251.2441</v>
      </c>
      <c r="AA26" s="456">
        <v>7340587691012.7236</v>
      </c>
      <c r="AB26" s="456">
        <v>7437515966702.543</v>
      </c>
      <c r="AC26" s="456">
        <v>7529047759377.2383</v>
      </c>
      <c r="AD26" s="456">
        <v>7630177519948.3516</v>
      </c>
      <c r="AE26" s="456">
        <v>7740668586193.7813</v>
      </c>
      <c r="AF26" s="456">
        <v>7857603097959.5264</v>
      </c>
    </row>
    <row r="27" spans="1:33" ht="14.1" customHeight="1" x14ac:dyDescent="0.2"/>
    <row r="28" spans="1:33" ht="14.45" customHeight="1" x14ac:dyDescent="0.25">
      <c r="A28" s="455"/>
    </row>
    <row r="29" spans="1:33" ht="14.1" customHeight="1" x14ac:dyDescent="0.2"/>
    <row r="30" spans="1:33" ht="14.45" customHeight="1" x14ac:dyDescent="0.25">
      <c r="A30" s="455"/>
      <c r="C30" s="458"/>
      <c r="D30" s="458"/>
      <c r="E30" s="458"/>
      <c r="F30" s="458"/>
      <c r="G30" s="458"/>
      <c r="H30" s="458"/>
      <c r="I30" s="458"/>
      <c r="J30" s="458"/>
      <c r="K30" s="458"/>
      <c r="L30" s="458"/>
      <c r="M30" s="458"/>
      <c r="N30" s="458"/>
      <c r="O30" s="458"/>
      <c r="P30" s="458"/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58"/>
      <c r="AB30" s="458"/>
      <c r="AC30" s="458"/>
      <c r="AD30" s="458"/>
      <c r="AE30" s="458"/>
      <c r="AF30" s="458"/>
      <c r="AG30" s="458"/>
    </row>
    <row r="31" spans="1:33" ht="14.1" customHeight="1" x14ac:dyDescent="0.2"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8"/>
      <c r="O31" s="458"/>
      <c r="P31" s="458"/>
      <c r="Q31" s="458"/>
      <c r="R31" s="458"/>
      <c r="S31" s="458"/>
      <c r="T31" s="458"/>
      <c r="U31" s="458"/>
      <c r="V31" s="458"/>
      <c r="W31" s="458"/>
      <c r="X31" s="458"/>
      <c r="Y31" s="458"/>
      <c r="Z31" s="458"/>
      <c r="AA31" s="458"/>
      <c r="AB31" s="458"/>
      <c r="AC31" s="458"/>
      <c r="AD31" s="458"/>
      <c r="AE31" s="458"/>
      <c r="AF31" s="458"/>
      <c r="AG31" s="458"/>
    </row>
    <row r="32" spans="1:33" ht="14.1" customHeight="1" x14ac:dyDescent="0.2"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58"/>
      <c r="O32" s="458"/>
      <c r="P32" s="458"/>
      <c r="Q32" s="458"/>
      <c r="R32" s="458"/>
      <c r="S32" s="458"/>
      <c r="T32" s="458"/>
      <c r="U32" s="458"/>
      <c r="V32" s="458"/>
      <c r="W32" s="458"/>
      <c r="X32" s="458"/>
      <c r="Y32" s="458"/>
      <c r="Z32" s="458"/>
      <c r="AA32" s="458"/>
      <c r="AB32" s="458"/>
      <c r="AC32" s="458"/>
      <c r="AD32" s="458"/>
      <c r="AE32" s="458"/>
      <c r="AF32" s="458"/>
      <c r="AG32" s="458"/>
    </row>
    <row r="33" spans="1:35" ht="14.45" customHeight="1" x14ac:dyDescent="0.25">
      <c r="A33" s="455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458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</row>
    <row r="34" spans="1:35" ht="14.1" customHeight="1" x14ac:dyDescent="0.2">
      <c r="A34" s="459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59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59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59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59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59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59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59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59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59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59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59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6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55"/>
      <c r="C47" s="458"/>
      <c r="D47" s="458"/>
      <c r="E47" s="458"/>
      <c r="F47" s="458"/>
      <c r="G47" s="458"/>
      <c r="H47" s="458"/>
      <c r="I47" s="458"/>
      <c r="J47" s="458"/>
      <c r="K47" s="458"/>
      <c r="L47" s="458"/>
      <c r="M47" s="458"/>
      <c r="N47" s="458"/>
      <c r="O47" s="458"/>
      <c r="P47" s="458"/>
      <c r="Q47" s="458"/>
      <c r="R47" s="458"/>
      <c r="S47" s="458"/>
      <c r="T47" s="458"/>
      <c r="U47" s="458"/>
      <c r="V47" s="458"/>
      <c r="W47" s="458"/>
      <c r="X47" s="458"/>
      <c r="Y47" s="458"/>
      <c r="Z47" s="458"/>
      <c r="AA47" s="458"/>
      <c r="AB47" s="458"/>
      <c r="AC47" s="458"/>
      <c r="AD47" s="458"/>
      <c r="AE47" s="458"/>
      <c r="AF47" s="458"/>
      <c r="AG47" s="458"/>
    </row>
    <row r="48" spans="1:35" ht="14.1" customHeight="1" x14ac:dyDescent="0.2">
      <c r="A48" s="459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59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61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59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59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59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59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59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59"/>
      <c r="B56" s="462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59"/>
      <c r="B57" s="462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59"/>
      <c r="B58" s="462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59"/>
      <c r="B59" s="462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59"/>
      <c r="B60" s="462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59"/>
      <c r="B61" s="462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60"/>
      <c r="B62" s="46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62"/>
    </row>
    <row r="64" spans="1:35" ht="14.1" customHeight="1" x14ac:dyDescent="0.2">
      <c r="A64" s="459"/>
      <c r="B64" s="462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59"/>
      <c r="B65" s="462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59"/>
      <c r="B66" s="462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59"/>
      <c r="B67" s="462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59"/>
      <c r="B68" s="462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59"/>
      <c r="B69" s="462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59"/>
      <c r="B70" s="462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59"/>
      <c r="B71" s="462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59"/>
      <c r="B72" s="462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59"/>
      <c r="B73" s="462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59"/>
      <c r="B74" s="462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59"/>
      <c r="B75" s="462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60"/>
      <c r="B76" s="46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62"/>
    </row>
    <row r="78" spans="1:35" ht="14.45" customHeight="1" x14ac:dyDescent="0.25">
      <c r="A78" s="14"/>
      <c r="B78" s="462"/>
    </row>
    <row r="79" spans="1:35" ht="14.1" customHeight="1" x14ac:dyDescent="0.2">
      <c r="A79" s="459"/>
      <c r="B79" s="462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59"/>
      <c r="B80" s="462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59"/>
      <c r="B81" s="462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59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59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59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59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59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59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59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59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63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61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59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59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59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59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59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59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59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59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59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59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59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59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59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59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6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55"/>
    </row>
    <row r="109" spans="1:35" ht="14.1" customHeight="1" x14ac:dyDescent="0.2">
      <c r="A109" s="464"/>
      <c r="B109" s="465"/>
      <c r="C109" s="466"/>
      <c r="D109" s="466"/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  <c r="V109" s="466"/>
      <c r="W109" s="466"/>
      <c r="X109" s="466"/>
      <c r="Y109" s="466"/>
      <c r="Z109" s="466"/>
      <c r="AA109" s="466"/>
      <c r="AB109" s="466"/>
      <c r="AC109" s="466"/>
      <c r="AD109" s="466"/>
      <c r="AE109" s="466"/>
      <c r="AF109" s="466"/>
      <c r="AG109" s="466"/>
      <c r="AH109" s="466"/>
      <c r="AI109" s="466"/>
    </row>
    <row r="110" spans="1:35" ht="14.1" customHeight="1" x14ac:dyDescent="0.2">
      <c r="A110" s="464"/>
      <c r="B110" s="465"/>
      <c r="C110" s="467"/>
      <c r="D110" s="467"/>
      <c r="E110" s="467"/>
      <c r="F110" s="467"/>
      <c r="G110" s="467"/>
      <c r="H110" s="467"/>
      <c r="I110" s="467"/>
      <c r="J110" s="467"/>
      <c r="K110" s="467"/>
      <c r="L110" s="467"/>
      <c r="M110" s="467"/>
      <c r="N110" s="467"/>
      <c r="O110" s="467"/>
      <c r="P110" s="467"/>
      <c r="Q110" s="467"/>
      <c r="R110" s="467"/>
      <c r="S110" s="467"/>
      <c r="T110" s="467"/>
      <c r="U110" s="467"/>
      <c r="V110" s="467"/>
      <c r="W110" s="467"/>
      <c r="X110" s="467"/>
      <c r="Y110" s="467"/>
      <c r="Z110" s="467"/>
    </row>
    <row r="111" spans="1:35" ht="14.1" customHeight="1" x14ac:dyDescent="0.2">
      <c r="A111" s="464"/>
      <c r="B111" s="468"/>
      <c r="C111" s="469"/>
      <c r="D111" s="469"/>
      <c r="E111" s="469"/>
      <c r="F111" s="469"/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69"/>
      <c r="Y111" s="469"/>
      <c r="Z111" s="469"/>
    </row>
    <row r="112" spans="1:35" ht="14.1" customHeight="1" x14ac:dyDescent="0.2">
      <c r="A112" s="464"/>
      <c r="B112" s="468"/>
      <c r="C112" s="469"/>
      <c r="D112" s="469"/>
      <c r="E112" s="469"/>
      <c r="F112" s="469"/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469"/>
    </row>
    <row r="113" spans="1:35" ht="14.45" customHeight="1" x14ac:dyDescent="0.25">
      <c r="A113" s="455"/>
    </row>
    <row r="114" spans="1:35" ht="14.1" customHeight="1" x14ac:dyDescent="0.2">
      <c r="A114" s="459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59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59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59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59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59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59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59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59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59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6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55"/>
    </row>
    <row r="126" spans="1:35" ht="14.45" customHeight="1" x14ac:dyDescent="0.25">
      <c r="A126" s="461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59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59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59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59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59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59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59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59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59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59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59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59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59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59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59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59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59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59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59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6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59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6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70"/>
      <c r="D150" s="470"/>
      <c r="E150" s="470"/>
      <c r="F150" s="470"/>
      <c r="G150" s="470"/>
      <c r="H150" s="470"/>
      <c r="I150" s="470"/>
      <c r="J150" s="470"/>
      <c r="K150" s="470"/>
      <c r="L150" s="470"/>
    </row>
    <row r="151" spans="1:35" ht="14.1" customHeight="1" x14ac:dyDescent="0.2">
      <c r="C151" s="470"/>
      <c r="D151" s="470"/>
      <c r="E151" s="470"/>
      <c r="F151" s="470"/>
      <c r="G151" s="470"/>
      <c r="H151" s="470"/>
      <c r="I151" s="470"/>
      <c r="J151" s="470"/>
      <c r="K151" s="470"/>
      <c r="L151" s="470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DB11D-6CF8-4F85-BB04-9469CA45E4AC}">
  <sheetPr>
    <tabColor theme="8" tint="0.39997558519241921"/>
  </sheetPr>
  <dimension ref="A1:AI1000"/>
  <sheetViews>
    <sheetView workbookViewId="0">
      <selection activeCell="I40" sqref="I40"/>
    </sheetView>
  </sheetViews>
  <sheetFormatPr defaultColWidth="8.875" defaultRowHeight="15" customHeight="1" x14ac:dyDescent="0.2"/>
  <cols>
    <col min="1" max="1" width="39.875" style="456" customWidth="1"/>
    <col min="2" max="2" width="17.875" style="458" customWidth="1"/>
    <col min="3" max="3" width="9.5" style="456" customWidth="1"/>
    <col min="4" max="35" width="9.5" style="456" bestFit="1" customWidth="1"/>
    <col min="36" max="38" width="8.875" style="456" customWidth="1"/>
    <col min="39" max="16384" width="8.875" style="456"/>
  </cols>
  <sheetData>
    <row r="1" spans="1:35" ht="14.45" customHeight="1" x14ac:dyDescent="0.25">
      <c r="A1" s="454" t="s">
        <v>51</v>
      </c>
      <c r="B1" s="455">
        <v>2020</v>
      </c>
      <c r="C1" s="455">
        <v>2021</v>
      </c>
      <c r="D1" s="455">
        <v>2022</v>
      </c>
      <c r="E1" s="455">
        <v>2023</v>
      </c>
      <c r="F1" s="455">
        <v>2024</v>
      </c>
      <c r="G1" s="455">
        <v>2025</v>
      </c>
      <c r="H1" s="455">
        <v>2026</v>
      </c>
      <c r="I1" s="455">
        <v>2027</v>
      </c>
      <c r="J1" s="455">
        <v>2028</v>
      </c>
      <c r="K1" s="455">
        <v>2029</v>
      </c>
      <c r="L1" s="455">
        <v>2030</v>
      </c>
      <c r="M1" s="455">
        <v>2031</v>
      </c>
      <c r="N1" s="455">
        <v>2032</v>
      </c>
      <c r="O1" s="455">
        <v>2033</v>
      </c>
      <c r="P1" s="455">
        <v>2034</v>
      </c>
      <c r="Q1" s="455">
        <v>2035</v>
      </c>
      <c r="R1" s="455">
        <v>2036</v>
      </c>
      <c r="S1" s="455">
        <v>2037</v>
      </c>
      <c r="T1" s="455">
        <v>2038</v>
      </c>
      <c r="U1" s="455">
        <v>2039</v>
      </c>
      <c r="V1" s="455">
        <v>2040</v>
      </c>
      <c r="W1" s="455">
        <v>2041</v>
      </c>
      <c r="X1" s="455">
        <v>2042</v>
      </c>
      <c r="Y1" s="455">
        <v>2043</v>
      </c>
      <c r="Z1" s="455">
        <v>2044</v>
      </c>
      <c r="AA1" s="455">
        <v>2045</v>
      </c>
      <c r="AB1" s="455">
        <v>2046</v>
      </c>
      <c r="AC1" s="455">
        <v>2047</v>
      </c>
      <c r="AD1" s="455">
        <v>2048</v>
      </c>
      <c r="AE1" s="455">
        <v>2049</v>
      </c>
      <c r="AF1" s="455">
        <v>2050</v>
      </c>
      <c r="AH1" s="455"/>
      <c r="AI1" s="455"/>
    </row>
    <row r="2" spans="1:35" ht="14.1" customHeight="1" x14ac:dyDescent="0.2">
      <c r="A2" s="456" t="s">
        <v>52</v>
      </c>
      <c r="B2" s="456">
        <v>5909614210732.3184</v>
      </c>
      <c r="C2" s="457">
        <v>6133553195651.6387</v>
      </c>
      <c r="D2" s="457">
        <v>6318886791230</v>
      </c>
      <c r="E2" s="457">
        <v>6432537025288.874</v>
      </c>
      <c r="F2" s="457">
        <v>6537818722098.5645</v>
      </c>
      <c r="G2" s="457">
        <v>6649401643734.2451</v>
      </c>
      <c r="H2" s="457">
        <v>6754510176487.8672</v>
      </c>
      <c r="I2" s="457">
        <v>6855323882027.2568</v>
      </c>
      <c r="J2" s="457">
        <v>6942352396672.5469</v>
      </c>
      <c r="K2" s="457">
        <v>7036322740687.3359</v>
      </c>
      <c r="L2" s="457">
        <v>7133292665269.7695</v>
      </c>
      <c r="M2" s="457">
        <v>7228276121476.4873</v>
      </c>
      <c r="N2" s="457">
        <v>7326080922229.8262</v>
      </c>
      <c r="O2" s="457">
        <v>7430172449161.8594</v>
      </c>
      <c r="P2" s="457">
        <v>7543711253687.6143</v>
      </c>
      <c r="Q2" s="457">
        <v>7658075610165.8711</v>
      </c>
      <c r="R2" s="457">
        <v>7770726359736.6396</v>
      </c>
      <c r="S2" s="457">
        <v>7880229826972.4131</v>
      </c>
      <c r="T2" s="457">
        <v>7991465652016.4219</v>
      </c>
      <c r="U2" s="457">
        <v>8104330602450.625</v>
      </c>
      <c r="V2" s="457">
        <v>8214556440452.8311</v>
      </c>
      <c r="W2" s="457">
        <v>8328423590669.5127</v>
      </c>
      <c r="X2" s="457">
        <v>8446840447147.4502</v>
      </c>
      <c r="Y2" s="457">
        <v>8565815475930.3721</v>
      </c>
      <c r="Z2" s="457">
        <v>8687655550129.6865</v>
      </c>
      <c r="AA2" s="457">
        <v>8812100411341.6016</v>
      </c>
      <c r="AB2" s="457">
        <v>8936917370346.1836</v>
      </c>
      <c r="AC2" s="457">
        <v>9063249309913.4707</v>
      </c>
      <c r="AD2" s="457">
        <v>9193423493478.6348</v>
      </c>
      <c r="AE2" s="457">
        <v>9326053942577.541</v>
      </c>
      <c r="AF2" s="457">
        <v>9461749549164.7344</v>
      </c>
      <c r="AG2" s="457"/>
    </row>
    <row r="3" spans="1:35" ht="14.1" customHeight="1" x14ac:dyDescent="0.2">
      <c r="A3" s="456" t="s">
        <v>53</v>
      </c>
      <c r="B3" s="456">
        <v>0</v>
      </c>
      <c r="C3" s="456">
        <v>0</v>
      </c>
      <c r="D3" s="456">
        <v>0</v>
      </c>
      <c r="E3" s="456">
        <v>0</v>
      </c>
      <c r="F3" s="456">
        <v>0</v>
      </c>
      <c r="G3" s="456">
        <v>0</v>
      </c>
      <c r="H3" s="456">
        <v>0</v>
      </c>
      <c r="I3" s="456">
        <v>0</v>
      </c>
      <c r="J3" s="456">
        <v>0</v>
      </c>
      <c r="K3" s="456">
        <v>0</v>
      </c>
      <c r="L3" s="456">
        <v>0</v>
      </c>
      <c r="M3" s="456">
        <v>0</v>
      </c>
      <c r="N3" s="456">
        <v>0</v>
      </c>
      <c r="O3" s="456">
        <v>0</v>
      </c>
      <c r="P3" s="456">
        <v>0</v>
      </c>
      <c r="Q3" s="456">
        <v>0</v>
      </c>
      <c r="R3" s="456">
        <v>0</v>
      </c>
      <c r="S3" s="456">
        <v>0</v>
      </c>
      <c r="T3" s="456">
        <v>0</v>
      </c>
      <c r="U3" s="456">
        <v>0</v>
      </c>
      <c r="V3" s="456">
        <v>0</v>
      </c>
      <c r="W3" s="456">
        <v>0</v>
      </c>
      <c r="X3" s="456">
        <v>0</v>
      </c>
      <c r="Y3" s="456">
        <v>0</v>
      </c>
      <c r="Z3" s="456">
        <v>0</v>
      </c>
      <c r="AA3" s="456">
        <v>0</v>
      </c>
      <c r="AB3" s="456">
        <v>0</v>
      </c>
      <c r="AC3" s="456">
        <v>0</v>
      </c>
      <c r="AD3" s="456">
        <v>0</v>
      </c>
      <c r="AE3" s="456">
        <v>0</v>
      </c>
      <c r="AF3" s="456">
        <v>0</v>
      </c>
    </row>
    <row r="4" spans="1:35" ht="14.1" customHeight="1" x14ac:dyDescent="0.2">
      <c r="A4" s="456" t="s">
        <v>54</v>
      </c>
      <c r="B4" s="456">
        <v>10784965387.73271</v>
      </c>
      <c r="C4" s="456">
        <v>10077813617.65234</v>
      </c>
      <c r="D4" s="456">
        <v>10529502993.628019</v>
      </c>
      <c r="E4" s="456">
        <v>11171565932.95237</v>
      </c>
      <c r="F4" s="456">
        <v>11514293679.53322</v>
      </c>
      <c r="G4" s="456">
        <v>11929266948.422449</v>
      </c>
      <c r="H4" s="456">
        <v>12160137676.660469</v>
      </c>
      <c r="I4" s="456">
        <v>12257474249.82836</v>
      </c>
      <c r="J4" s="456">
        <v>12358652781.40802</v>
      </c>
      <c r="K4" s="456">
        <v>12461052805.20013</v>
      </c>
      <c r="L4" s="456">
        <v>12564909223.553221</v>
      </c>
      <c r="M4" s="456">
        <v>12637316567.479481</v>
      </c>
      <c r="N4" s="456">
        <v>12624250776.848129</v>
      </c>
      <c r="O4" s="456">
        <v>12681740951.63303</v>
      </c>
      <c r="P4" s="456">
        <v>12711507429.237301</v>
      </c>
      <c r="Q4" s="456">
        <v>12657278047.053711</v>
      </c>
      <c r="R4" s="456">
        <v>12601165966.046949</v>
      </c>
      <c r="S4" s="456">
        <v>12590075095.16078</v>
      </c>
      <c r="T4" s="456">
        <v>12606038014.75753</v>
      </c>
      <c r="U4" s="456">
        <v>12627361927.95332</v>
      </c>
      <c r="V4" s="456">
        <v>12619524889.598869</v>
      </c>
      <c r="W4" s="456">
        <v>12616345877.81521</v>
      </c>
      <c r="X4" s="456">
        <v>12690136535.5718</v>
      </c>
      <c r="Y4" s="456">
        <v>12805075124.72407</v>
      </c>
      <c r="Z4" s="456">
        <v>12885787571.68449</v>
      </c>
      <c r="AA4" s="456">
        <v>12873405607.89002</v>
      </c>
      <c r="AB4" s="456">
        <v>12927758531.308781</v>
      </c>
      <c r="AC4" s="456">
        <v>12962120394.857571</v>
      </c>
      <c r="AD4" s="456">
        <v>12983319026.8008</v>
      </c>
      <c r="AE4" s="456">
        <v>12989908472.68187</v>
      </c>
      <c r="AF4" s="456">
        <v>12944995143.63987</v>
      </c>
    </row>
    <row r="5" spans="1:35" ht="14.1" customHeight="1" x14ac:dyDescent="0.2">
      <c r="A5" s="456" t="s">
        <v>55</v>
      </c>
      <c r="B5" s="456">
        <v>9248230988.2285652</v>
      </c>
      <c r="C5" s="456">
        <v>8641840269.452898</v>
      </c>
      <c r="D5" s="456">
        <v>9029169067.8098488</v>
      </c>
      <c r="E5" s="456">
        <v>9579745370.8739929</v>
      </c>
      <c r="F5" s="456">
        <v>9873638327.6432419</v>
      </c>
      <c r="G5" s="456">
        <v>10229482644.8622</v>
      </c>
      <c r="H5" s="456">
        <v>10427456930.95443</v>
      </c>
      <c r="I5" s="456">
        <v>10510924154.06514</v>
      </c>
      <c r="J5" s="456">
        <v>10597685900.39053</v>
      </c>
      <c r="K5" s="456">
        <v>10685495090.23797</v>
      </c>
      <c r="L5" s="456">
        <v>10774553155.05401</v>
      </c>
      <c r="M5" s="456">
        <v>10836643279.38912</v>
      </c>
      <c r="N5" s="456">
        <v>10825439214.706631</v>
      </c>
      <c r="O5" s="456">
        <v>10874737696.143499</v>
      </c>
      <c r="P5" s="456">
        <v>10900262790.633221</v>
      </c>
      <c r="Q5" s="456">
        <v>10853760476.09141</v>
      </c>
      <c r="R5" s="456">
        <v>10805643725.80764</v>
      </c>
      <c r="S5" s="456">
        <v>10796133177.36095</v>
      </c>
      <c r="T5" s="456">
        <v>10809821563.217541</v>
      </c>
      <c r="U5" s="456">
        <v>10828107062.309811</v>
      </c>
      <c r="V5" s="456">
        <v>10821386712.419029</v>
      </c>
      <c r="W5" s="456">
        <v>10818660673.50906</v>
      </c>
      <c r="X5" s="456">
        <v>10881937005.251631</v>
      </c>
      <c r="Y5" s="456">
        <v>10980498158.09042</v>
      </c>
      <c r="Z5" s="456">
        <v>11049710003.12463</v>
      </c>
      <c r="AA5" s="456">
        <v>11039092327.764311</v>
      </c>
      <c r="AB5" s="456">
        <v>11085700580.32616</v>
      </c>
      <c r="AC5" s="456">
        <v>11115166270.744289</v>
      </c>
      <c r="AD5" s="456">
        <v>11133344339.731741</v>
      </c>
      <c r="AE5" s="456">
        <v>11138994864.82863</v>
      </c>
      <c r="AF5" s="456">
        <v>11100481172.24848</v>
      </c>
    </row>
    <row r="6" spans="1:35" ht="14.1" customHeight="1" x14ac:dyDescent="0.2">
      <c r="A6" s="456" t="s">
        <v>56</v>
      </c>
      <c r="B6" s="456">
        <v>3834093681953.21</v>
      </c>
      <c r="C6" s="456">
        <v>4023414210979.6108</v>
      </c>
      <c r="D6" s="456">
        <v>4206634809474.7798</v>
      </c>
      <c r="E6" s="456">
        <v>4344362440114.354</v>
      </c>
      <c r="F6" s="456">
        <v>4463941608739.6318</v>
      </c>
      <c r="G6" s="456">
        <v>4587250943285.6553</v>
      </c>
      <c r="H6" s="456">
        <v>4704011952262.873</v>
      </c>
      <c r="I6" s="456">
        <v>4821441042210.5322</v>
      </c>
      <c r="J6" s="456">
        <v>4927037557474.2451</v>
      </c>
      <c r="K6" s="456">
        <v>5035903890415.6279</v>
      </c>
      <c r="L6" s="456">
        <v>5147825182998.1836</v>
      </c>
      <c r="M6" s="456">
        <v>5265513381149.7803</v>
      </c>
      <c r="N6" s="456">
        <v>5379922605268.5195</v>
      </c>
      <c r="O6" s="456">
        <v>5499002369633.8574</v>
      </c>
      <c r="P6" s="456">
        <v>5628294033814.6465</v>
      </c>
      <c r="Q6" s="456">
        <v>5754751256683.0576</v>
      </c>
      <c r="R6" s="456">
        <v>5881922808439.5752</v>
      </c>
      <c r="S6" s="456">
        <v>6003069312002.3906</v>
      </c>
      <c r="T6" s="456">
        <v>6123045300413.6523</v>
      </c>
      <c r="U6" s="456">
        <v>6245048405976.2988</v>
      </c>
      <c r="V6" s="456">
        <v>6366950425377.6553</v>
      </c>
      <c r="W6" s="456">
        <v>6491543580808.7217</v>
      </c>
      <c r="X6" s="456">
        <v>6623070660897.4941</v>
      </c>
      <c r="Y6" s="456">
        <v>6754999122301.9238</v>
      </c>
      <c r="Z6" s="456">
        <v>6887645974686.583</v>
      </c>
      <c r="AA6" s="456">
        <v>7022950434193.041</v>
      </c>
      <c r="AB6" s="456">
        <v>7160181956860.543</v>
      </c>
      <c r="AC6" s="456">
        <v>7300970373912.7754</v>
      </c>
      <c r="AD6" s="456">
        <v>7446814430862.9482</v>
      </c>
      <c r="AE6" s="456">
        <v>7595723069951.2031</v>
      </c>
      <c r="AF6" s="456">
        <v>7747684104901.1777</v>
      </c>
    </row>
    <row r="7" spans="1:35" ht="14.1" customHeight="1" x14ac:dyDescent="0.2">
      <c r="A7" s="456" t="s">
        <v>57</v>
      </c>
      <c r="B7" s="456">
        <v>139054873455.37241</v>
      </c>
      <c r="C7" s="456">
        <v>138695088926.39761</v>
      </c>
      <c r="D7" s="456">
        <v>149547149615.21719</v>
      </c>
      <c r="E7" s="456">
        <v>157515001676.21741</v>
      </c>
      <c r="F7" s="456">
        <v>162158722268.5426</v>
      </c>
      <c r="G7" s="456">
        <v>167279468659.65359</v>
      </c>
      <c r="H7" s="456">
        <v>172306254867.74261</v>
      </c>
      <c r="I7" s="456">
        <v>177335736136.8418</v>
      </c>
      <c r="J7" s="456">
        <v>180673338833.31931</v>
      </c>
      <c r="K7" s="456">
        <v>184131791164.19781</v>
      </c>
      <c r="L7" s="456">
        <v>187765577396.1608</v>
      </c>
      <c r="M7" s="456">
        <v>191686903397.58621</v>
      </c>
      <c r="N7" s="456">
        <v>193757085360.16281</v>
      </c>
      <c r="O7" s="456">
        <v>195743451333.05029</v>
      </c>
      <c r="P7" s="456">
        <v>197985652393.98651</v>
      </c>
      <c r="Q7" s="456">
        <v>200473507654.40521</v>
      </c>
      <c r="R7" s="456">
        <v>202795157972.28931</v>
      </c>
      <c r="S7" s="456">
        <v>205019427295.97531</v>
      </c>
      <c r="T7" s="456">
        <v>207543741309.12051</v>
      </c>
      <c r="U7" s="456">
        <v>210164315073.22961</v>
      </c>
      <c r="V7" s="456">
        <v>212887305232.9704</v>
      </c>
      <c r="W7" s="456">
        <v>215980843856.7338</v>
      </c>
      <c r="X7" s="456">
        <v>219314418232.06451</v>
      </c>
      <c r="Y7" s="456">
        <v>222790198867.47089</v>
      </c>
      <c r="Z7" s="456">
        <v>226247236393.25021</v>
      </c>
      <c r="AA7" s="456">
        <v>229689249259.69199</v>
      </c>
      <c r="AB7" s="456">
        <v>233130935946.28381</v>
      </c>
      <c r="AC7" s="456">
        <v>236380600555.21881</v>
      </c>
      <c r="AD7" s="456">
        <v>239824354406.60959</v>
      </c>
      <c r="AE7" s="456">
        <v>243393283852.66119</v>
      </c>
      <c r="AF7" s="456">
        <v>246977955553.72021</v>
      </c>
    </row>
    <row r="8" spans="1:35" ht="14.1" customHeight="1" x14ac:dyDescent="0.2">
      <c r="A8" s="456" t="s">
        <v>58</v>
      </c>
      <c r="B8" s="456">
        <v>3558146144418.689</v>
      </c>
      <c r="C8" s="456">
        <v>3600869828718.7871</v>
      </c>
      <c r="D8" s="456">
        <v>3824483736983.5029</v>
      </c>
      <c r="E8" s="456">
        <v>3834132442581.8901</v>
      </c>
      <c r="F8" s="456">
        <v>3848856732024.54</v>
      </c>
      <c r="G8" s="456">
        <v>3897787648074.6538</v>
      </c>
      <c r="H8" s="456">
        <v>3901395812915.4619</v>
      </c>
      <c r="I8" s="456">
        <v>3902316412926.7998</v>
      </c>
      <c r="J8" s="456">
        <v>3886543259777.0239</v>
      </c>
      <c r="K8" s="456">
        <v>3885272611560.0171</v>
      </c>
      <c r="L8" s="456">
        <v>3910881137737.9771</v>
      </c>
      <c r="M8" s="456">
        <v>3941866103269.2588</v>
      </c>
      <c r="N8" s="456">
        <v>3961876362407.2739</v>
      </c>
      <c r="O8" s="456">
        <v>3938217525001.8599</v>
      </c>
      <c r="P8" s="456">
        <v>3886615739127.562</v>
      </c>
      <c r="Q8" s="456">
        <v>3898475021740.5869</v>
      </c>
      <c r="R8" s="456">
        <v>3902772762260.959</v>
      </c>
      <c r="S8" s="456">
        <v>3905571881388.686</v>
      </c>
      <c r="T8" s="456">
        <v>3955237607947.3398</v>
      </c>
      <c r="U8" s="456">
        <v>3993004948160.7578</v>
      </c>
      <c r="V8" s="456">
        <v>4036064864110.4282</v>
      </c>
      <c r="W8" s="456">
        <v>4122954177438.77</v>
      </c>
      <c r="X8" s="456">
        <v>4192666618694.397</v>
      </c>
      <c r="Y8" s="456">
        <v>4274753987950.4678</v>
      </c>
      <c r="Z8" s="456">
        <v>4374999435038.229</v>
      </c>
      <c r="AA8" s="456">
        <v>4483852654144.7646</v>
      </c>
      <c r="AB8" s="456">
        <v>4575669987619.7813</v>
      </c>
      <c r="AC8" s="456">
        <v>4653446447450.4482</v>
      </c>
      <c r="AD8" s="456">
        <v>4738552100955.3691</v>
      </c>
      <c r="AE8" s="456">
        <v>4827859311601.0674</v>
      </c>
      <c r="AF8" s="456">
        <v>4928649390059.5635</v>
      </c>
    </row>
    <row r="9" spans="1:35" ht="14.1" customHeight="1" x14ac:dyDescent="0.2">
      <c r="A9" s="456" t="s">
        <v>59</v>
      </c>
      <c r="B9" s="456">
        <v>16692037450522.07</v>
      </c>
      <c r="C9" s="457">
        <v>16532097620336.869</v>
      </c>
      <c r="D9" s="457">
        <v>16826520986979.439</v>
      </c>
      <c r="E9" s="457">
        <v>16809444191367.689</v>
      </c>
      <c r="F9" s="457">
        <v>16860800795763.98</v>
      </c>
      <c r="G9" s="457">
        <v>16904232777368</v>
      </c>
      <c r="H9" s="457">
        <v>16947940087631.109</v>
      </c>
      <c r="I9" s="457">
        <v>16965843956841.41</v>
      </c>
      <c r="J9" s="457">
        <v>16951636876789.77</v>
      </c>
      <c r="K9" s="457">
        <v>16947000935548.49</v>
      </c>
      <c r="L9" s="457">
        <v>16995190743299.471</v>
      </c>
      <c r="M9" s="457">
        <v>17056995608514.6</v>
      </c>
      <c r="N9" s="457">
        <v>17049952476045.891</v>
      </c>
      <c r="O9" s="457">
        <v>17037571476506.961</v>
      </c>
      <c r="P9" s="457">
        <v>17038677141628.51</v>
      </c>
      <c r="Q9" s="457">
        <v>17027810984610.24</v>
      </c>
      <c r="R9" s="457">
        <v>17001878027472.76</v>
      </c>
      <c r="S9" s="457">
        <v>17004194910472.09</v>
      </c>
      <c r="T9" s="457">
        <v>17029520618323.801</v>
      </c>
      <c r="U9" s="457">
        <v>17041704633597.381</v>
      </c>
      <c r="V9" s="457">
        <v>17026133979535.859</v>
      </c>
      <c r="W9" s="457">
        <v>17038186339141.881</v>
      </c>
      <c r="X9" s="457">
        <v>17107400009372.6</v>
      </c>
      <c r="Y9" s="457">
        <v>17192368248644.66</v>
      </c>
      <c r="Z9" s="457">
        <v>17240684291786.539</v>
      </c>
      <c r="AA9" s="457">
        <v>17296393877586.029</v>
      </c>
      <c r="AB9" s="457">
        <v>17372766039463.301</v>
      </c>
      <c r="AC9" s="457">
        <v>17506987316547.109</v>
      </c>
      <c r="AD9" s="457">
        <v>17610586348318.609</v>
      </c>
      <c r="AE9" s="457">
        <v>17750155263234.539</v>
      </c>
      <c r="AF9" s="457">
        <v>17880191123915.68</v>
      </c>
      <c r="AG9" s="457"/>
    </row>
    <row r="10" spans="1:35" ht="14.1" customHeight="1" x14ac:dyDescent="0.2">
      <c r="A10" s="456" t="s">
        <v>60</v>
      </c>
      <c r="B10" s="456">
        <v>2238458098102.2378</v>
      </c>
      <c r="C10" s="456">
        <v>2179728875119.821</v>
      </c>
      <c r="D10" s="456">
        <v>2154051335460.9629</v>
      </c>
      <c r="E10" s="456">
        <v>2167308370467.9839</v>
      </c>
      <c r="F10" s="456">
        <v>2174606261929.845</v>
      </c>
      <c r="G10" s="456">
        <v>2190497609907.3601</v>
      </c>
      <c r="H10" s="456">
        <v>2197487316001.229</v>
      </c>
      <c r="I10" s="456">
        <v>2202997840193.1182</v>
      </c>
      <c r="J10" s="456">
        <v>2208679448183.438</v>
      </c>
      <c r="K10" s="456">
        <v>2214613223806.7271</v>
      </c>
      <c r="L10" s="456">
        <v>2225601962354.3789</v>
      </c>
      <c r="M10" s="456">
        <v>2249477338025.8169</v>
      </c>
      <c r="N10" s="456">
        <v>2257617195119.2769</v>
      </c>
      <c r="O10" s="456">
        <v>2270359929774.6108</v>
      </c>
      <c r="P10" s="456">
        <v>2285693641152.395</v>
      </c>
      <c r="Q10" s="456">
        <v>2300728528603.2212</v>
      </c>
      <c r="R10" s="456">
        <v>2312654512163.6938</v>
      </c>
      <c r="S10" s="456">
        <v>2325533296958.2402</v>
      </c>
      <c r="T10" s="456">
        <v>2338881534270.6831</v>
      </c>
      <c r="U10" s="456">
        <v>2354242424504.4922</v>
      </c>
      <c r="V10" s="456">
        <v>2371103181367.6821</v>
      </c>
      <c r="W10" s="456">
        <v>2387584930988.5449</v>
      </c>
      <c r="X10" s="456">
        <v>2407529674079.8008</v>
      </c>
      <c r="Y10" s="456">
        <v>2429856713419.7598</v>
      </c>
      <c r="Z10" s="456">
        <v>2452877439498.6641</v>
      </c>
      <c r="AA10" s="456">
        <v>2487329630520.6289</v>
      </c>
      <c r="AB10" s="456">
        <v>2499259391808.4961</v>
      </c>
      <c r="AC10" s="456">
        <v>2542325726547.4692</v>
      </c>
      <c r="AD10" s="456">
        <v>2566475161868.7109</v>
      </c>
      <c r="AE10" s="456">
        <v>2592490935537.9502</v>
      </c>
      <c r="AF10" s="456">
        <v>2618865481981.6992</v>
      </c>
    </row>
    <row r="11" spans="1:35" ht="14.1" customHeight="1" x14ac:dyDescent="0.2">
      <c r="A11" s="456" t="s">
        <v>61</v>
      </c>
      <c r="B11" s="456">
        <v>0</v>
      </c>
      <c r="C11" s="456">
        <v>0</v>
      </c>
      <c r="D11" s="456">
        <v>0</v>
      </c>
      <c r="E11" s="456">
        <v>0</v>
      </c>
      <c r="F11" s="456">
        <v>0</v>
      </c>
      <c r="G11" s="456">
        <v>0</v>
      </c>
      <c r="H11" s="456">
        <v>0</v>
      </c>
      <c r="I11" s="456">
        <v>0</v>
      </c>
      <c r="J11" s="456">
        <v>0</v>
      </c>
      <c r="K11" s="456">
        <v>0</v>
      </c>
      <c r="L11" s="456">
        <v>0</v>
      </c>
      <c r="M11" s="456">
        <v>0</v>
      </c>
      <c r="N11" s="456">
        <v>0</v>
      </c>
      <c r="O11" s="456">
        <v>0</v>
      </c>
      <c r="P11" s="456">
        <v>0</v>
      </c>
      <c r="Q11" s="456">
        <v>0</v>
      </c>
      <c r="R11" s="456">
        <v>0</v>
      </c>
      <c r="S11" s="456">
        <v>0</v>
      </c>
      <c r="T11" s="456">
        <v>0</v>
      </c>
      <c r="U11" s="456">
        <v>0</v>
      </c>
      <c r="V11" s="456">
        <v>0</v>
      </c>
      <c r="W11" s="456">
        <v>0</v>
      </c>
      <c r="X11" s="456">
        <v>0</v>
      </c>
      <c r="Y11" s="456">
        <v>0</v>
      </c>
      <c r="Z11" s="456">
        <v>0</v>
      </c>
      <c r="AA11" s="456">
        <v>0</v>
      </c>
      <c r="AB11" s="456">
        <v>0</v>
      </c>
      <c r="AC11" s="456">
        <v>0</v>
      </c>
      <c r="AD11" s="456">
        <v>0</v>
      </c>
      <c r="AE11" s="456">
        <v>0</v>
      </c>
      <c r="AF11" s="456">
        <v>0</v>
      </c>
    </row>
    <row r="12" spans="1:35" ht="14.1" customHeight="1" x14ac:dyDescent="0.2">
      <c r="A12" s="456" t="s">
        <v>62</v>
      </c>
      <c r="B12" s="456">
        <v>0</v>
      </c>
      <c r="C12" s="456">
        <v>0</v>
      </c>
      <c r="D12" s="456">
        <v>0</v>
      </c>
      <c r="E12" s="456">
        <v>0</v>
      </c>
      <c r="F12" s="456">
        <v>0</v>
      </c>
      <c r="G12" s="456">
        <v>0</v>
      </c>
      <c r="H12" s="456">
        <v>0</v>
      </c>
      <c r="I12" s="456">
        <v>0</v>
      </c>
      <c r="J12" s="456">
        <v>0</v>
      </c>
      <c r="K12" s="456">
        <v>0</v>
      </c>
      <c r="L12" s="456">
        <v>0</v>
      </c>
      <c r="M12" s="456">
        <v>0</v>
      </c>
      <c r="N12" s="456">
        <v>0</v>
      </c>
      <c r="O12" s="456">
        <v>0</v>
      </c>
      <c r="P12" s="456">
        <v>0</v>
      </c>
      <c r="Q12" s="456">
        <v>0</v>
      </c>
      <c r="R12" s="456">
        <v>0</v>
      </c>
      <c r="S12" s="456">
        <v>0</v>
      </c>
      <c r="T12" s="456">
        <v>0</v>
      </c>
      <c r="U12" s="456">
        <v>0</v>
      </c>
      <c r="V12" s="456">
        <v>0</v>
      </c>
      <c r="W12" s="456">
        <v>0</v>
      </c>
      <c r="X12" s="456">
        <v>0</v>
      </c>
      <c r="Y12" s="456">
        <v>0</v>
      </c>
      <c r="Z12" s="456">
        <v>0</v>
      </c>
      <c r="AA12" s="456">
        <v>0</v>
      </c>
      <c r="AB12" s="456">
        <v>0</v>
      </c>
      <c r="AC12" s="456">
        <v>0</v>
      </c>
      <c r="AD12" s="456">
        <v>0</v>
      </c>
      <c r="AE12" s="456">
        <v>0</v>
      </c>
      <c r="AF12" s="456">
        <v>0</v>
      </c>
    </row>
    <row r="13" spans="1:35" ht="14.1" customHeight="1" x14ac:dyDescent="0.2">
      <c r="A13" s="456" t="s">
        <v>63</v>
      </c>
      <c r="B13" s="456">
        <v>0</v>
      </c>
      <c r="C13" s="456">
        <v>0</v>
      </c>
      <c r="D13" s="456">
        <v>0</v>
      </c>
      <c r="E13" s="456">
        <v>0</v>
      </c>
      <c r="F13" s="456">
        <v>0</v>
      </c>
      <c r="G13" s="456">
        <v>0</v>
      </c>
      <c r="H13" s="456">
        <v>0</v>
      </c>
      <c r="I13" s="456">
        <v>0</v>
      </c>
      <c r="J13" s="456">
        <v>0</v>
      </c>
      <c r="K13" s="456">
        <v>0</v>
      </c>
      <c r="L13" s="456">
        <v>0</v>
      </c>
      <c r="M13" s="456">
        <v>0</v>
      </c>
      <c r="N13" s="456">
        <v>0</v>
      </c>
      <c r="O13" s="456">
        <v>0</v>
      </c>
      <c r="P13" s="456">
        <v>0</v>
      </c>
      <c r="Q13" s="456">
        <v>0</v>
      </c>
      <c r="R13" s="456">
        <v>0</v>
      </c>
      <c r="S13" s="456">
        <v>0</v>
      </c>
      <c r="T13" s="456">
        <v>0</v>
      </c>
      <c r="U13" s="456">
        <v>0</v>
      </c>
      <c r="V13" s="456">
        <v>0</v>
      </c>
      <c r="W13" s="456">
        <v>0</v>
      </c>
      <c r="X13" s="456">
        <v>0</v>
      </c>
      <c r="Y13" s="456">
        <v>0</v>
      </c>
      <c r="Z13" s="456">
        <v>0</v>
      </c>
      <c r="AA13" s="456">
        <v>0</v>
      </c>
      <c r="AB13" s="456">
        <v>0</v>
      </c>
      <c r="AC13" s="456">
        <v>0</v>
      </c>
      <c r="AD13" s="456">
        <v>0</v>
      </c>
      <c r="AE13" s="456">
        <v>0</v>
      </c>
      <c r="AF13" s="456">
        <v>0</v>
      </c>
    </row>
    <row r="14" spans="1:35" ht="14.1" customHeight="1" x14ac:dyDescent="0.2">
      <c r="A14" s="456" t="s">
        <v>64</v>
      </c>
      <c r="B14" s="456">
        <v>1714041322587.627</v>
      </c>
      <c r="C14" s="456">
        <v>1614480359297.5701</v>
      </c>
      <c r="D14" s="456">
        <v>1575642837445.7939</v>
      </c>
      <c r="E14" s="456">
        <v>1533756629161.8491</v>
      </c>
      <c r="F14" s="456">
        <v>1488014300291.8091</v>
      </c>
      <c r="G14" s="456">
        <v>1439626494132.7571</v>
      </c>
      <c r="H14" s="456">
        <v>1384111360798.447</v>
      </c>
      <c r="I14" s="456">
        <v>1324064803238.3589</v>
      </c>
      <c r="J14" s="456">
        <v>1260076182692.0869</v>
      </c>
      <c r="K14" s="456">
        <v>1195032820665.1289</v>
      </c>
      <c r="L14" s="456">
        <v>1132869420747.179</v>
      </c>
      <c r="M14" s="456">
        <v>1072894515716.087</v>
      </c>
      <c r="N14" s="456">
        <v>1011323614939.9139</v>
      </c>
      <c r="O14" s="456">
        <v>953261069403.53345</v>
      </c>
      <c r="P14" s="456">
        <v>872435278434.92419</v>
      </c>
      <c r="Q14" s="456">
        <v>873061617255.64368</v>
      </c>
      <c r="R14" s="456">
        <v>872226709526.48572</v>
      </c>
      <c r="S14" s="456">
        <v>870185154246.19153</v>
      </c>
      <c r="T14" s="456">
        <v>869072101964.49841</v>
      </c>
      <c r="U14" s="456">
        <v>868231257053.51123</v>
      </c>
      <c r="V14" s="456">
        <v>871667643716.60583</v>
      </c>
      <c r="W14" s="456">
        <v>876562139027.39417</v>
      </c>
      <c r="X14" s="456">
        <v>879827747057.26685</v>
      </c>
      <c r="Y14" s="456">
        <v>884679891975.99658</v>
      </c>
      <c r="Z14" s="456">
        <v>890325745548.45386</v>
      </c>
      <c r="AA14" s="456">
        <v>895705080608.84021</v>
      </c>
      <c r="AB14" s="456">
        <v>900889436811.97083</v>
      </c>
      <c r="AC14" s="456">
        <v>905795648462.56677</v>
      </c>
      <c r="AD14" s="456">
        <v>912312664950.56079</v>
      </c>
      <c r="AE14" s="456">
        <v>920068723879.13892</v>
      </c>
      <c r="AF14" s="456">
        <v>929254740635.10339</v>
      </c>
    </row>
    <row r="15" spans="1:35" ht="14.1" customHeight="1" x14ac:dyDescent="0.2">
      <c r="A15" s="456" t="s">
        <v>65</v>
      </c>
      <c r="B15" s="456">
        <v>0</v>
      </c>
      <c r="C15" s="457">
        <v>0</v>
      </c>
      <c r="D15" s="457">
        <v>0</v>
      </c>
      <c r="E15" s="457">
        <v>0</v>
      </c>
      <c r="F15" s="457">
        <v>0</v>
      </c>
      <c r="G15" s="457">
        <v>0</v>
      </c>
      <c r="H15" s="457">
        <v>0</v>
      </c>
      <c r="I15" s="457">
        <v>0</v>
      </c>
      <c r="J15" s="457">
        <v>0</v>
      </c>
      <c r="K15" s="457">
        <v>0</v>
      </c>
      <c r="L15" s="457">
        <v>0</v>
      </c>
      <c r="M15" s="457">
        <v>0</v>
      </c>
      <c r="N15" s="457">
        <v>0</v>
      </c>
      <c r="O15" s="457">
        <v>0</v>
      </c>
      <c r="P15" s="457">
        <v>0</v>
      </c>
      <c r="Q15" s="457">
        <v>0</v>
      </c>
      <c r="R15" s="457">
        <v>0</v>
      </c>
      <c r="S15" s="457">
        <v>0</v>
      </c>
      <c r="T15" s="457">
        <v>0</v>
      </c>
      <c r="U15" s="457">
        <v>0</v>
      </c>
      <c r="V15" s="457">
        <v>0</v>
      </c>
      <c r="W15" s="457">
        <v>0</v>
      </c>
      <c r="X15" s="457">
        <v>0</v>
      </c>
      <c r="Y15" s="457">
        <v>0</v>
      </c>
      <c r="Z15" s="457">
        <v>0</v>
      </c>
      <c r="AA15" s="457">
        <v>0</v>
      </c>
      <c r="AB15" s="457">
        <v>0</v>
      </c>
      <c r="AC15" s="457">
        <v>0</v>
      </c>
      <c r="AD15" s="457">
        <v>0</v>
      </c>
      <c r="AE15" s="457">
        <v>0</v>
      </c>
      <c r="AF15" s="457">
        <v>0</v>
      </c>
      <c r="AG15" s="457"/>
    </row>
    <row r="16" spans="1:35" ht="14.1" customHeight="1" x14ac:dyDescent="0.2">
      <c r="A16" s="456" t="s">
        <v>66</v>
      </c>
      <c r="B16" s="456">
        <v>41494033709.366508</v>
      </c>
      <c r="C16" s="456">
        <v>41494033709.366508</v>
      </c>
      <c r="D16" s="456">
        <v>41494033709.366508</v>
      </c>
      <c r="E16" s="456">
        <v>41494033709.366508</v>
      </c>
      <c r="F16" s="456">
        <v>41494033709.366508</v>
      </c>
      <c r="G16" s="456">
        <v>41494033709.366508</v>
      </c>
      <c r="H16" s="456">
        <v>41494033709.366508</v>
      </c>
      <c r="I16" s="456">
        <v>41494033709.366508</v>
      </c>
      <c r="J16" s="456">
        <v>41494033709.366508</v>
      </c>
      <c r="K16" s="456">
        <v>41494033709.366508</v>
      </c>
      <c r="L16" s="456">
        <v>41494033709.366508</v>
      </c>
      <c r="M16" s="456">
        <v>41494033709.366508</v>
      </c>
      <c r="N16" s="456">
        <v>41494033709.366508</v>
      </c>
      <c r="O16" s="456">
        <v>41494033709.366508</v>
      </c>
      <c r="P16" s="456">
        <v>41494033709.366508</v>
      </c>
      <c r="Q16" s="456">
        <v>41494033709.366508</v>
      </c>
      <c r="R16" s="456">
        <v>41494033709.366508</v>
      </c>
      <c r="S16" s="456">
        <v>41494033709.366508</v>
      </c>
      <c r="T16" s="456">
        <v>41494033709.366508</v>
      </c>
      <c r="U16" s="456">
        <v>41494033709.366508</v>
      </c>
      <c r="V16" s="456">
        <v>41494033709.366508</v>
      </c>
      <c r="W16" s="456">
        <v>41494033709.366508</v>
      </c>
      <c r="X16" s="456">
        <v>41494033709.366508</v>
      </c>
      <c r="Y16" s="456">
        <v>41494033709.366508</v>
      </c>
      <c r="Z16" s="456">
        <v>41494033709.366508</v>
      </c>
      <c r="AA16" s="456">
        <v>41494033709.366508</v>
      </c>
      <c r="AB16" s="456">
        <v>41494033709.366508</v>
      </c>
      <c r="AC16" s="456">
        <v>41494033709.366508</v>
      </c>
      <c r="AD16" s="456">
        <v>41494033709.366508</v>
      </c>
      <c r="AE16" s="456">
        <v>41494033709.366508</v>
      </c>
      <c r="AF16" s="456">
        <v>41494033709.366508</v>
      </c>
    </row>
    <row r="17" spans="1:33" ht="14.1" customHeight="1" x14ac:dyDescent="0.2">
      <c r="A17" s="456" t="s">
        <v>67</v>
      </c>
      <c r="B17" s="456">
        <v>0</v>
      </c>
      <c r="C17" s="456">
        <v>0</v>
      </c>
      <c r="D17" s="456">
        <v>0</v>
      </c>
      <c r="E17" s="456">
        <v>0</v>
      </c>
      <c r="F17" s="456">
        <v>0</v>
      </c>
      <c r="G17" s="456">
        <v>0</v>
      </c>
      <c r="H17" s="456">
        <v>0</v>
      </c>
      <c r="I17" s="456">
        <v>0</v>
      </c>
      <c r="J17" s="456">
        <v>0</v>
      </c>
      <c r="K17" s="456">
        <v>0</v>
      </c>
      <c r="L17" s="456">
        <v>0</v>
      </c>
      <c r="M17" s="456">
        <v>0</v>
      </c>
      <c r="N17" s="456">
        <v>0</v>
      </c>
      <c r="O17" s="456">
        <v>0</v>
      </c>
      <c r="P17" s="456">
        <v>0</v>
      </c>
      <c r="Q17" s="456">
        <v>0</v>
      </c>
      <c r="R17" s="456">
        <v>0</v>
      </c>
      <c r="S17" s="456">
        <v>0</v>
      </c>
      <c r="T17" s="456">
        <v>0</v>
      </c>
      <c r="U17" s="456">
        <v>0</v>
      </c>
      <c r="V17" s="456">
        <v>0</v>
      </c>
      <c r="W17" s="456">
        <v>0</v>
      </c>
      <c r="X17" s="456">
        <v>0</v>
      </c>
      <c r="Y17" s="456">
        <v>0</v>
      </c>
      <c r="Z17" s="456">
        <v>0</v>
      </c>
      <c r="AA17" s="456">
        <v>0</v>
      </c>
      <c r="AB17" s="456">
        <v>0</v>
      </c>
      <c r="AC17" s="456">
        <v>0</v>
      </c>
      <c r="AD17" s="456">
        <v>0</v>
      </c>
      <c r="AE17" s="456">
        <v>0</v>
      </c>
      <c r="AF17" s="456">
        <v>0</v>
      </c>
    </row>
    <row r="18" spans="1:33" ht="14.1" customHeight="1" x14ac:dyDescent="0.2">
      <c r="A18" s="456" t="s">
        <v>68</v>
      </c>
      <c r="B18" s="456">
        <v>0</v>
      </c>
      <c r="C18" s="458">
        <v>0</v>
      </c>
      <c r="D18" s="458">
        <v>0</v>
      </c>
      <c r="E18" s="458">
        <v>0</v>
      </c>
      <c r="F18" s="458">
        <v>0</v>
      </c>
      <c r="G18" s="458">
        <v>0</v>
      </c>
      <c r="H18" s="458">
        <v>0</v>
      </c>
      <c r="I18" s="458">
        <v>0</v>
      </c>
      <c r="J18" s="458">
        <v>0</v>
      </c>
      <c r="K18" s="458">
        <v>0</v>
      </c>
      <c r="L18" s="458">
        <v>0</v>
      </c>
      <c r="M18" s="458">
        <v>0</v>
      </c>
      <c r="N18" s="458">
        <v>0</v>
      </c>
      <c r="O18" s="458">
        <v>0</v>
      </c>
      <c r="P18" s="458">
        <v>0</v>
      </c>
      <c r="Q18" s="458">
        <v>0</v>
      </c>
      <c r="R18" s="458">
        <v>0</v>
      </c>
      <c r="S18" s="458">
        <v>0</v>
      </c>
      <c r="T18" s="458">
        <v>0</v>
      </c>
      <c r="U18" s="458">
        <v>0</v>
      </c>
      <c r="V18" s="458">
        <v>0</v>
      </c>
      <c r="W18" s="458">
        <v>0</v>
      </c>
      <c r="X18" s="458">
        <v>0</v>
      </c>
      <c r="Y18" s="458">
        <v>0</v>
      </c>
      <c r="Z18" s="458">
        <v>0</v>
      </c>
      <c r="AA18" s="458">
        <v>0</v>
      </c>
      <c r="AB18" s="458">
        <v>0</v>
      </c>
      <c r="AC18" s="458">
        <v>0</v>
      </c>
      <c r="AD18" s="458">
        <v>0</v>
      </c>
      <c r="AE18" s="458">
        <v>0</v>
      </c>
      <c r="AF18" s="458">
        <v>0</v>
      </c>
      <c r="AG18" s="458"/>
    </row>
    <row r="19" spans="1:33" ht="14.1" customHeight="1" x14ac:dyDescent="0.2">
      <c r="A19" s="456" t="s">
        <v>69</v>
      </c>
      <c r="B19" s="456">
        <v>0</v>
      </c>
      <c r="C19" s="456">
        <v>0</v>
      </c>
      <c r="D19" s="456">
        <v>0</v>
      </c>
      <c r="E19" s="456">
        <v>0</v>
      </c>
      <c r="F19" s="456">
        <v>0</v>
      </c>
      <c r="G19" s="456">
        <v>0</v>
      </c>
      <c r="H19" s="456">
        <v>0</v>
      </c>
      <c r="I19" s="456">
        <v>0</v>
      </c>
      <c r="J19" s="456">
        <v>0</v>
      </c>
      <c r="K19" s="456">
        <v>0</v>
      </c>
      <c r="L19" s="456">
        <v>0</v>
      </c>
      <c r="M19" s="456">
        <v>0</v>
      </c>
      <c r="N19" s="456">
        <v>0</v>
      </c>
      <c r="O19" s="456">
        <v>0</v>
      </c>
      <c r="P19" s="456">
        <v>0</v>
      </c>
      <c r="Q19" s="456">
        <v>0</v>
      </c>
      <c r="R19" s="456">
        <v>0</v>
      </c>
      <c r="S19" s="456">
        <v>0</v>
      </c>
      <c r="T19" s="456">
        <v>0</v>
      </c>
      <c r="U19" s="456">
        <v>0</v>
      </c>
      <c r="V19" s="456">
        <v>0</v>
      </c>
      <c r="W19" s="456">
        <v>0</v>
      </c>
      <c r="X19" s="456">
        <v>0</v>
      </c>
      <c r="Y19" s="456">
        <v>0</v>
      </c>
      <c r="Z19" s="456">
        <v>0</v>
      </c>
      <c r="AA19" s="456">
        <v>0</v>
      </c>
      <c r="AB19" s="456">
        <v>0</v>
      </c>
      <c r="AC19" s="456">
        <v>0</v>
      </c>
      <c r="AD19" s="456">
        <v>0</v>
      </c>
      <c r="AE19" s="456">
        <v>0</v>
      </c>
      <c r="AF19" s="456">
        <v>0</v>
      </c>
    </row>
    <row r="20" spans="1:33" ht="14.1" customHeight="1" x14ac:dyDescent="0.2">
      <c r="A20" s="456" t="s">
        <v>70</v>
      </c>
      <c r="B20" s="456">
        <v>0</v>
      </c>
      <c r="C20" s="457">
        <v>0</v>
      </c>
      <c r="D20" s="457">
        <v>0</v>
      </c>
      <c r="E20" s="457">
        <v>0</v>
      </c>
      <c r="F20" s="457">
        <v>0</v>
      </c>
      <c r="G20" s="457">
        <v>0</v>
      </c>
      <c r="H20" s="457">
        <v>0</v>
      </c>
      <c r="I20" s="457">
        <v>0</v>
      </c>
      <c r="J20" s="457">
        <v>0</v>
      </c>
      <c r="K20" s="457">
        <v>0</v>
      </c>
      <c r="L20" s="457">
        <v>0</v>
      </c>
      <c r="M20" s="457">
        <v>0</v>
      </c>
      <c r="N20" s="457">
        <v>0</v>
      </c>
      <c r="O20" s="457">
        <v>0</v>
      </c>
      <c r="P20" s="457">
        <v>0</v>
      </c>
      <c r="Q20" s="457">
        <v>0</v>
      </c>
      <c r="R20" s="457">
        <v>0</v>
      </c>
      <c r="S20" s="457">
        <v>0</v>
      </c>
      <c r="T20" s="457">
        <v>0</v>
      </c>
      <c r="U20" s="457">
        <v>0</v>
      </c>
      <c r="V20" s="457">
        <v>0</v>
      </c>
      <c r="W20" s="457">
        <v>0</v>
      </c>
      <c r="X20" s="457">
        <v>0</v>
      </c>
      <c r="Y20" s="457">
        <v>0</v>
      </c>
      <c r="Z20" s="457">
        <v>0</v>
      </c>
      <c r="AA20" s="457">
        <v>0</v>
      </c>
      <c r="AB20" s="457">
        <v>0</v>
      </c>
      <c r="AC20" s="457">
        <v>0</v>
      </c>
      <c r="AD20" s="457">
        <v>0</v>
      </c>
      <c r="AE20" s="457">
        <v>0</v>
      </c>
      <c r="AF20" s="457">
        <v>0</v>
      </c>
      <c r="AG20" s="457"/>
    </row>
    <row r="21" spans="1:33" ht="14.1" customHeight="1" x14ac:dyDescent="0.2">
      <c r="A21" s="456" t="s">
        <v>71</v>
      </c>
      <c r="B21" s="456">
        <v>0</v>
      </c>
      <c r="C21" s="456">
        <v>0</v>
      </c>
      <c r="D21" s="456">
        <v>0</v>
      </c>
      <c r="E21" s="456">
        <v>0</v>
      </c>
      <c r="F21" s="456">
        <v>0</v>
      </c>
      <c r="G21" s="456">
        <v>0</v>
      </c>
      <c r="H21" s="456">
        <v>0</v>
      </c>
      <c r="I21" s="456">
        <v>0</v>
      </c>
      <c r="J21" s="456">
        <v>0</v>
      </c>
      <c r="K21" s="456">
        <v>0</v>
      </c>
      <c r="L21" s="456">
        <v>0</v>
      </c>
      <c r="M21" s="456">
        <v>0</v>
      </c>
      <c r="N21" s="456">
        <v>0</v>
      </c>
      <c r="O21" s="456">
        <v>0</v>
      </c>
      <c r="P21" s="456">
        <v>0</v>
      </c>
      <c r="Q21" s="456">
        <v>0</v>
      </c>
      <c r="R21" s="456">
        <v>0</v>
      </c>
      <c r="S21" s="456">
        <v>0</v>
      </c>
      <c r="T21" s="456">
        <v>0</v>
      </c>
      <c r="U21" s="456">
        <v>0</v>
      </c>
      <c r="V21" s="456">
        <v>0</v>
      </c>
      <c r="W21" s="456">
        <v>0</v>
      </c>
      <c r="X21" s="456">
        <v>0</v>
      </c>
      <c r="Y21" s="456">
        <v>0</v>
      </c>
      <c r="Z21" s="456">
        <v>0</v>
      </c>
      <c r="AA21" s="456">
        <v>0</v>
      </c>
      <c r="AB21" s="456">
        <v>0</v>
      </c>
      <c r="AC21" s="456">
        <v>0</v>
      </c>
      <c r="AD21" s="456">
        <v>0</v>
      </c>
      <c r="AE21" s="456">
        <v>0</v>
      </c>
      <c r="AF21" s="456">
        <v>0</v>
      </c>
    </row>
    <row r="22" spans="1:33" ht="14.1" customHeight="1" x14ac:dyDescent="0.2">
      <c r="A22" s="456" t="s">
        <v>72</v>
      </c>
      <c r="B22" s="456">
        <v>0</v>
      </c>
      <c r="C22" s="456">
        <v>0</v>
      </c>
      <c r="D22" s="456">
        <v>0</v>
      </c>
      <c r="E22" s="456">
        <v>0</v>
      </c>
      <c r="F22" s="456">
        <v>0</v>
      </c>
      <c r="G22" s="456">
        <v>0</v>
      </c>
      <c r="H22" s="456">
        <v>0</v>
      </c>
      <c r="I22" s="456">
        <v>0</v>
      </c>
      <c r="J22" s="456">
        <v>0</v>
      </c>
      <c r="K22" s="456">
        <v>0</v>
      </c>
      <c r="L22" s="456">
        <v>0</v>
      </c>
      <c r="M22" s="456">
        <v>0</v>
      </c>
      <c r="N22" s="456">
        <v>0</v>
      </c>
      <c r="O22" s="456">
        <v>0</v>
      </c>
      <c r="P22" s="456">
        <v>0</v>
      </c>
      <c r="Q22" s="456">
        <v>0</v>
      </c>
      <c r="R22" s="456">
        <v>0</v>
      </c>
      <c r="S22" s="456">
        <v>0</v>
      </c>
      <c r="T22" s="456">
        <v>0</v>
      </c>
      <c r="U22" s="456">
        <v>0</v>
      </c>
      <c r="V22" s="456">
        <v>0</v>
      </c>
      <c r="W22" s="456">
        <v>0</v>
      </c>
      <c r="X22" s="456">
        <v>0</v>
      </c>
      <c r="Y22" s="456">
        <v>0</v>
      </c>
      <c r="Z22" s="456">
        <v>0</v>
      </c>
      <c r="AA22" s="456">
        <v>0</v>
      </c>
      <c r="AB22" s="456">
        <v>0</v>
      </c>
      <c r="AC22" s="456">
        <v>0</v>
      </c>
      <c r="AD22" s="456">
        <v>0</v>
      </c>
      <c r="AE22" s="456">
        <v>0</v>
      </c>
      <c r="AF22" s="456">
        <v>0</v>
      </c>
    </row>
    <row r="23" spans="1:33" ht="14.1" customHeight="1" x14ac:dyDescent="0.2">
      <c r="A23" s="456" t="s">
        <v>73</v>
      </c>
      <c r="B23" s="456">
        <v>552485086245.38416</v>
      </c>
      <c r="C23" s="456">
        <v>551055610373.15442</v>
      </c>
      <c r="D23" s="456">
        <v>594172414096.87903</v>
      </c>
      <c r="E23" s="456">
        <v>625829840576.97253</v>
      </c>
      <c r="F23" s="456">
        <v>644280012859.30981</v>
      </c>
      <c r="G23" s="456">
        <v>664625477503.8241</v>
      </c>
      <c r="H23" s="456">
        <v>684597624777.06934</v>
      </c>
      <c r="I23" s="456">
        <v>704580479916.76758</v>
      </c>
      <c r="J23" s="456">
        <v>717841257247.29407</v>
      </c>
      <c r="K23" s="456">
        <v>731582187621.18811</v>
      </c>
      <c r="L23" s="456">
        <v>746019744895.35095</v>
      </c>
      <c r="M23" s="456">
        <v>761599739182.92297</v>
      </c>
      <c r="N23" s="456">
        <v>769824870972.38757</v>
      </c>
      <c r="O23" s="456">
        <v>777716989735.11389</v>
      </c>
      <c r="P23" s="456">
        <v>786625578235.09473</v>
      </c>
      <c r="Q23" s="456">
        <v>796510186332.34033</v>
      </c>
      <c r="R23" s="456">
        <v>805734438199.49622</v>
      </c>
      <c r="S23" s="456">
        <v>814571781318.75049</v>
      </c>
      <c r="T23" s="456">
        <v>824601245303.77612</v>
      </c>
      <c r="U23" s="456">
        <v>835013163175.47083</v>
      </c>
      <c r="V23" s="456">
        <v>845831996171.87439</v>
      </c>
      <c r="W23" s="456">
        <v>858123071708.33789</v>
      </c>
      <c r="X23" s="456">
        <v>871367843937.41846</v>
      </c>
      <c r="Y23" s="456">
        <v>885177622166.72156</v>
      </c>
      <c r="Z23" s="456">
        <v>898912931315.71533</v>
      </c>
      <c r="AA23" s="456">
        <v>912588545324.19617</v>
      </c>
      <c r="AB23" s="456">
        <v>926262863373.04541</v>
      </c>
      <c r="AC23" s="456">
        <v>939174249986.9939</v>
      </c>
      <c r="AD23" s="456">
        <v>952856781180.0061</v>
      </c>
      <c r="AE23" s="456">
        <v>967036653080.99585</v>
      </c>
      <c r="AF23" s="456">
        <v>981279071233.68713</v>
      </c>
    </row>
    <row r="24" spans="1:33" ht="14.1" customHeight="1" x14ac:dyDescent="0.2">
      <c r="A24" s="456" t="s">
        <v>74</v>
      </c>
      <c r="B24" s="456">
        <v>0</v>
      </c>
      <c r="C24" s="456">
        <v>0</v>
      </c>
      <c r="D24" s="456">
        <v>0</v>
      </c>
      <c r="E24" s="456">
        <v>0</v>
      </c>
      <c r="F24" s="456">
        <v>0</v>
      </c>
      <c r="G24" s="456">
        <v>0</v>
      </c>
      <c r="H24" s="456">
        <v>0</v>
      </c>
      <c r="I24" s="456">
        <v>0</v>
      </c>
      <c r="J24" s="456">
        <v>0</v>
      </c>
      <c r="K24" s="456">
        <v>0</v>
      </c>
      <c r="L24" s="456">
        <v>0</v>
      </c>
      <c r="M24" s="456">
        <v>0</v>
      </c>
      <c r="N24" s="456">
        <v>0</v>
      </c>
      <c r="O24" s="456">
        <v>0</v>
      </c>
      <c r="P24" s="456">
        <v>0</v>
      </c>
      <c r="Q24" s="456">
        <v>0</v>
      </c>
      <c r="R24" s="456">
        <v>0</v>
      </c>
      <c r="S24" s="456">
        <v>0</v>
      </c>
      <c r="T24" s="456">
        <v>0</v>
      </c>
      <c r="U24" s="456">
        <v>0</v>
      </c>
      <c r="V24" s="456">
        <v>0</v>
      </c>
      <c r="W24" s="456">
        <v>0</v>
      </c>
      <c r="X24" s="456">
        <v>0</v>
      </c>
      <c r="Y24" s="456">
        <v>0</v>
      </c>
      <c r="Z24" s="456">
        <v>0</v>
      </c>
      <c r="AA24" s="456">
        <v>0</v>
      </c>
      <c r="AB24" s="456">
        <v>0</v>
      </c>
      <c r="AC24" s="456">
        <v>0</v>
      </c>
      <c r="AD24" s="456">
        <v>0</v>
      </c>
      <c r="AE24" s="456">
        <v>0</v>
      </c>
      <c r="AF24" s="456">
        <v>0</v>
      </c>
    </row>
    <row r="25" spans="1:33" ht="14.1" customHeight="1" x14ac:dyDescent="0.2">
      <c r="A25" s="456" t="s">
        <v>75</v>
      </c>
      <c r="B25" s="456">
        <v>0</v>
      </c>
      <c r="C25" s="456">
        <v>0</v>
      </c>
      <c r="D25" s="456">
        <v>0</v>
      </c>
      <c r="E25" s="456">
        <v>0</v>
      </c>
      <c r="F25" s="456">
        <v>0</v>
      </c>
      <c r="G25" s="456">
        <v>0</v>
      </c>
      <c r="H25" s="456">
        <v>0</v>
      </c>
      <c r="I25" s="456">
        <v>0</v>
      </c>
      <c r="J25" s="456">
        <v>0</v>
      </c>
      <c r="K25" s="456">
        <v>0</v>
      </c>
      <c r="L25" s="456">
        <v>0</v>
      </c>
      <c r="M25" s="456">
        <v>0</v>
      </c>
      <c r="N25" s="456">
        <v>0</v>
      </c>
      <c r="O25" s="456">
        <v>0</v>
      </c>
      <c r="P25" s="456">
        <v>0</v>
      </c>
      <c r="Q25" s="456">
        <v>0</v>
      </c>
      <c r="R25" s="456">
        <v>0</v>
      </c>
      <c r="S25" s="456">
        <v>0</v>
      </c>
      <c r="T25" s="456">
        <v>0</v>
      </c>
      <c r="U25" s="456">
        <v>0</v>
      </c>
      <c r="V25" s="456">
        <v>0</v>
      </c>
      <c r="W25" s="456">
        <v>0</v>
      </c>
      <c r="X25" s="456">
        <v>0</v>
      </c>
      <c r="Y25" s="456">
        <v>0</v>
      </c>
      <c r="Z25" s="456">
        <v>0</v>
      </c>
      <c r="AA25" s="456">
        <v>0</v>
      </c>
      <c r="AB25" s="456">
        <v>0</v>
      </c>
      <c r="AC25" s="456">
        <v>0</v>
      </c>
      <c r="AD25" s="456">
        <v>0</v>
      </c>
      <c r="AE25" s="456">
        <v>0</v>
      </c>
      <c r="AF25" s="456">
        <v>0</v>
      </c>
    </row>
    <row r="26" spans="1:33" ht="14.1" customHeight="1" x14ac:dyDescent="0.2">
      <c r="A26" s="456" t="s">
        <v>76</v>
      </c>
      <c r="B26" s="456">
        <v>0</v>
      </c>
      <c r="C26" s="456">
        <v>0</v>
      </c>
      <c r="D26" s="456">
        <v>0</v>
      </c>
      <c r="E26" s="456">
        <v>0</v>
      </c>
      <c r="F26" s="456">
        <v>0</v>
      </c>
      <c r="G26" s="456">
        <v>0</v>
      </c>
      <c r="H26" s="456">
        <v>0</v>
      </c>
      <c r="I26" s="456">
        <v>0</v>
      </c>
      <c r="J26" s="456">
        <v>0</v>
      </c>
      <c r="K26" s="456">
        <v>0</v>
      </c>
      <c r="L26" s="456">
        <v>0</v>
      </c>
      <c r="M26" s="456">
        <v>0</v>
      </c>
      <c r="N26" s="456">
        <v>0</v>
      </c>
      <c r="O26" s="456">
        <v>0</v>
      </c>
      <c r="P26" s="456">
        <v>0</v>
      </c>
      <c r="Q26" s="456">
        <v>0</v>
      </c>
      <c r="R26" s="456">
        <v>0</v>
      </c>
      <c r="S26" s="456">
        <v>0</v>
      </c>
      <c r="T26" s="456">
        <v>0</v>
      </c>
      <c r="U26" s="456">
        <v>0</v>
      </c>
      <c r="V26" s="456">
        <v>0</v>
      </c>
      <c r="W26" s="456">
        <v>0</v>
      </c>
      <c r="X26" s="456">
        <v>0</v>
      </c>
      <c r="Y26" s="456">
        <v>0</v>
      </c>
      <c r="Z26" s="456">
        <v>0</v>
      </c>
      <c r="AA26" s="456">
        <v>0</v>
      </c>
      <c r="AB26" s="456">
        <v>0</v>
      </c>
      <c r="AC26" s="456">
        <v>0</v>
      </c>
      <c r="AD26" s="456">
        <v>0</v>
      </c>
      <c r="AE26" s="456">
        <v>0</v>
      </c>
      <c r="AF26" s="456">
        <v>0</v>
      </c>
    </row>
    <row r="27" spans="1:33" ht="14.1" customHeight="1" x14ac:dyDescent="0.2"/>
    <row r="28" spans="1:33" ht="14.45" customHeight="1" x14ac:dyDescent="0.25">
      <c r="A28" s="455"/>
    </row>
    <row r="29" spans="1:33" ht="14.1" customHeight="1" x14ac:dyDescent="0.2"/>
    <row r="30" spans="1:33" ht="14.45" customHeight="1" x14ac:dyDescent="0.25">
      <c r="A30" s="455"/>
      <c r="C30" s="458"/>
      <c r="D30" s="458"/>
      <c r="E30" s="458"/>
      <c r="F30" s="458"/>
      <c r="G30" s="458"/>
      <c r="H30" s="458"/>
      <c r="I30" s="458"/>
      <c r="J30" s="458"/>
      <c r="K30" s="458"/>
      <c r="L30" s="458"/>
      <c r="M30" s="458"/>
      <c r="N30" s="458"/>
      <c r="O30" s="458"/>
      <c r="P30" s="458"/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58"/>
      <c r="AB30" s="458"/>
      <c r="AC30" s="458"/>
      <c r="AD30" s="458"/>
      <c r="AE30" s="458"/>
      <c r="AF30" s="458"/>
      <c r="AG30" s="458"/>
    </row>
    <row r="31" spans="1:33" ht="14.1" customHeight="1" x14ac:dyDescent="0.2"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8"/>
      <c r="O31" s="458"/>
      <c r="P31" s="458"/>
      <c r="Q31" s="458"/>
      <c r="R31" s="458"/>
      <c r="S31" s="458"/>
      <c r="T31" s="458"/>
      <c r="U31" s="458"/>
      <c r="V31" s="458"/>
      <c r="W31" s="458"/>
      <c r="X31" s="458"/>
      <c r="Y31" s="458"/>
      <c r="Z31" s="458"/>
      <c r="AA31" s="458"/>
      <c r="AB31" s="458"/>
      <c r="AC31" s="458"/>
      <c r="AD31" s="458"/>
      <c r="AE31" s="458"/>
      <c r="AF31" s="458"/>
      <c r="AG31" s="458"/>
    </row>
    <row r="32" spans="1:33" ht="14.1" customHeight="1" x14ac:dyDescent="0.2"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58"/>
      <c r="O32" s="458"/>
      <c r="P32" s="458"/>
      <c r="Q32" s="458"/>
      <c r="R32" s="458"/>
      <c r="S32" s="458"/>
      <c r="T32" s="458"/>
      <c r="U32" s="458"/>
      <c r="V32" s="458"/>
      <c r="W32" s="458"/>
      <c r="X32" s="458"/>
      <c r="Y32" s="458"/>
      <c r="Z32" s="458"/>
      <c r="AA32" s="458"/>
      <c r="AB32" s="458"/>
      <c r="AC32" s="458"/>
      <c r="AD32" s="458"/>
      <c r="AE32" s="458"/>
      <c r="AF32" s="458"/>
      <c r="AG32" s="458"/>
    </row>
    <row r="33" spans="1:35" ht="14.45" customHeight="1" x14ac:dyDescent="0.25">
      <c r="A33" s="455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458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</row>
    <row r="34" spans="1:35" ht="14.1" customHeight="1" x14ac:dyDescent="0.2">
      <c r="A34" s="459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59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59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59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59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59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59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59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59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59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59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59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6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55"/>
      <c r="C47" s="458"/>
      <c r="D47" s="458"/>
      <c r="E47" s="458"/>
      <c r="F47" s="458"/>
      <c r="G47" s="458"/>
      <c r="H47" s="458"/>
      <c r="I47" s="458"/>
      <c r="J47" s="458"/>
      <c r="K47" s="458"/>
      <c r="L47" s="458"/>
      <c r="M47" s="458"/>
      <c r="N47" s="458"/>
      <c r="O47" s="458"/>
      <c r="P47" s="458"/>
      <c r="Q47" s="458"/>
      <c r="R47" s="458"/>
      <c r="S47" s="458"/>
      <c r="T47" s="458"/>
      <c r="U47" s="458"/>
      <c r="V47" s="458"/>
      <c r="W47" s="458"/>
      <c r="X47" s="458"/>
      <c r="Y47" s="458"/>
      <c r="Z47" s="458"/>
      <c r="AA47" s="458"/>
      <c r="AB47" s="458"/>
      <c r="AC47" s="458"/>
      <c r="AD47" s="458"/>
      <c r="AE47" s="458"/>
      <c r="AF47" s="458"/>
      <c r="AG47" s="458"/>
    </row>
    <row r="48" spans="1:35" ht="14.1" customHeight="1" x14ac:dyDescent="0.2">
      <c r="A48" s="459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59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61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59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59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59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59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59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59"/>
      <c r="B56" s="462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59"/>
      <c r="B57" s="462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59"/>
      <c r="B58" s="462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59"/>
      <c r="B59" s="462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59"/>
      <c r="B60" s="462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59"/>
      <c r="B61" s="462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60"/>
      <c r="B62" s="46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62"/>
    </row>
    <row r="64" spans="1:35" ht="14.1" customHeight="1" x14ac:dyDescent="0.2">
      <c r="A64" s="459"/>
      <c r="B64" s="462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59"/>
      <c r="B65" s="462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59"/>
      <c r="B66" s="462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59"/>
      <c r="B67" s="462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59"/>
      <c r="B68" s="462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59"/>
      <c r="B69" s="462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59"/>
      <c r="B70" s="462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59"/>
      <c r="B71" s="462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59"/>
      <c r="B72" s="462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59"/>
      <c r="B73" s="462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59"/>
      <c r="B74" s="462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59"/>
      <c r="B75" s="462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60"/>
      <c r="B76" s="46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62"/>
    </row>
    <row r="78" spans="1:35" ht="14.45" customHeight="1" x14ac:dyDescent="0.25">
      <c r="A78" s="14"/>
      <c r="B78" s="462"/>
    </row>
    <row r="79" spans="1:35" ht="14.1" customHeight="1" x14ac:dyDescent="0.2">
      <c r="A79" s="459"/>
      <c r="B79" s="462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59"/>
      <c r="B80" s="462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59"/>
      <c r="B81" s="462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59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59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59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59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59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59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59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59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63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61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59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59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59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59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59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59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59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59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59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59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59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59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59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59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6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55"/>
    </row>
    <row r="109" spans="1:35" ht="14.1" customHeight="1" x14ac:dyDescent="0.2">
      <c r="A109" s="464"/>
      <c r="B109" s="465"/>
      <c r="C109" s="466"/>
      <c r="D109" s="466"/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  <c r="V109" s="466"/>
      <c r="W109" s="466"/>
      <c r="X109" s="466"/>
      <c r="Y109" s="466"/>
      <c r="Z109" s="466"/>
      <c r="AA109" s="466"/>
      <c r="AB109" s="466"/>
      <c r="AC109" s="466"/>
      <c r="AD109" s="466"/>
      <c r="AE109" s="466"/>
      <c r="AF109" s="466"/>
      <c r="AG109" s="466"/>
      <c r="AH109" s="466"/>
      <c r="AI109" s="466"/>
    </row>
    <row r="110" spans="1:35" ht="14.1" customHeight="1" x14ac:dyDescent="0.2">
      <c r="A110" s="464"/>
      <c r="B110" s="465"/>
      <c r="C110" s="467"/>
      <c r="D110" s="467"/>
      <c r="E110" s="467"/>
      <c r="F110" s="467"/>
      <c r="G110" s="467"/>
      <c r="H110" s="467"/>
      <c r="I110" s="467"/>
      <c r="J110" s="467"/>
      <c r="K110" s="467"/>
      <c r="L110" s="467"/>
      <c r="M110" s="467"/>
      <c r="N110" s="467"/>
      <c r="O110" s="467"/>
      <c r="P110" s="467"/>
      <c r="Q110" s="467"/>
      <c r="R110" s="467"/>
      <c r="S110" s="467"/>
      <c r="T110" s="467"/>
      <c r="U110" s="467"/>
      <c r="V110" s="467"/>
      <c r="W110" s="467"/>
      <c r="X110" s="467"/>
      <c r="Y110" s="467"/>
      <c r="Z110" s="467"/>
    </row>
    <row r="111" spans="1:35" ht="14.1" customHeight="1" x14ac:dyDescent="0.2">
      <c r="A111" s="464"/>
      <c r="B111" s="468"/>
      <c r="C111" s="469"/>
      <c r="D111" s="469"/>
      <c r="E111" s="469"/>
      <c r="F111" s="469"/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69"/>
      <c r="Y111" s="469"/>
      <c r="Z111" s="469"/>
    </row>
    <row r="112" spans="1:35" ht="14.1" customHeight="1" x14ac:dyDescent="0.2">
      <c r="A112" s="464"/>
      <c r="B112" s="468"/>
      <c r="C112" s="469"/>
      <c r="D112" s="469"/>
      <c r="E112" s="469"/>
      <c r="F112" s="469"/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469"/>
    </row>
    <row r="113" spans="1:35" ht="14.45" customHeight="1" x14ac:dyDescent="0.25">
      <c r="A113" s="455"/>
    </row>
    <row r="114" spans="1:35" ht="14.1" customHeight="1" x14ac:dyDescent="0.2">
      <c r="A114" s="459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59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59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59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59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59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59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59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59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59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6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55"/>
    </row>
    <row r="126" spans="1:35" ht="14.45" customHeight="1" x14ac:dyDescent="0.25">
      <c r="A126" s="461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59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59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59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59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59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59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59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59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59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59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59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59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59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59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59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59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59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59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59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6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59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6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70"/>
      <c r="D150" s="470"/>
      <c r="E150" s="470"/>
      <c r="F150" s="470"/>
      <c r="G150" s="470"/>
      <c r="H150" s="470"/>
      <c r="I150" s="470"/>
      <c r="J150" s="470"/>
      <c r="K150" s="470"/>
      <c r="L150" s="470"/>
    </row>
    <row r="151" spans="1:35" ht="14.1" customHeight="1" x14ac:dyDescent="0.2">
      <c r="C151" s="470"/>
      <c r="D151" s="470"/>
      <c r="E151" s="470"/>
      <c r="F151" s="470"/>
      <c r="G151" s="470"/>
      <c r="H151" s="470"/>
      <c r="I151" s="470"/>
      <c r="J151" s="470"/>
      <c r="K151" s="470"/>
      <c r="L151" s="470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68854-A701-45AC-B5E5-A7B873D22232}">
  <sheetPr>
    <tabColor theme="8" tint="0.39997558519241921"/>
  </sheetPr>
  <dimension ref="A1:AI1000"/>
  <sheetViews>
    <sheetView workbookViewId="0">
      <selection activeCell="I42" sqref="I42"/>
    </sheetView>
  </sheetViews>
  <sheetFormatPr defaultColWidth="8.875" defaultRowHeight="15" customHeight="1" x14ac:dyDescent="0.2"/>
  <cols>
    <col min="1" max="1" width="39.875" style="456" customWidth="1"/>
    <col min="2" max="2" width="17.875" style="458" customWidth="1"/>
    <col min="3" max="3" width="9.5" style="456" customWidth="1"/>
    <col min="4" max="35" width="9.5" style="456" bestFit="1" customWidth="1"/>
    <col min="36" max="38" width="8.875" style="456" customWidth="1"/>
    <col min="39" max="16384" width="8.875" style="456"/>
  </cols>
  <sheetData>
    <row r="1" spans="1:35" ht="14.45" customHeight="1" x14ac:dyDescent="0.25">
      <c r="A1" s="454" t="s">
        <v>51</v>
      </c>
      <c r="B1" s="455">
        <v>2020</v>
      </c>
      <c r="C1" s="455">
        <v>2021</v>
      </c>
      <c r="D1" s="455">
        <v>2022</v>
      </c>
      <c r="E1" s="455">
        <v>2023</v>
      </c>
      <c r="F1" s="455">
        <v>2024</v>
      </c>
      <c r="G1" s="455">
        <v>2025</v>
      </c>
      <c r="H1" s="455">
        <v>2026</v>
      </c>
      <c r="I1" s="455">
        <v>2027</v>
      </c>
      <c r="J1" s="455">
        <v>2028</v>
      </c>
      <c r="K1" s="455">
        <v>2029</v>
      </c>
      <c r="L1" s="455">
        <v>2030</v>
      </c>
      <c r="M1" s="455">
        <v>2031</v>
      </c>
      <c r="N1" s="455">
        <v>2032</v>
      </c>
      <c r="O1" s="455">
        <v>2033</v>
      </c>
      <c r="P1" s="455">
        <v>2034</v>
      </c>
      <c r="Q1" s="455">
        <v>2035</v>
      </c>
      <c r="R1" s="455">
        <v>2036</v>
      </c>
      <c r="S1" s="455">
        <v>2037</v>
      </c>
      <c r="T1" s="455">
        <v>2038</v>
      </c>
      <c r="U1" s="455">
        <v>2039</v>
      </c>
      <c r="V1" s="455">
        <v>2040</v>
      </c>
      <c r="W1" s="455">
        <v>2041</v>
      </c>
      <c r="X1" s="455">
        <v>2042</v>
      </c>
      <c r="Y1" s="455">
        <v>2043</v>
      </c>
      <c r="Z1" s="455">
        <v>2044</v>
      </c>
      <c r="AA1" s="455">
        <v>2045</v>
      </c>
      <c r="AB1" s="455">
        <v>2046</v>
      </c>
      <c r="AC1" s="455">
        <v>2047</v>
      </c>
      <c r="AD1" s="455">
        <v>2048</v>
      </c>
      <c r="AE1" s="455">
        <v>2049</v>
      </c>
      <c r="AF1" s="455">
        <v>2050</v>
      </c>
      <c r="AH1" s="455"/>
      <c r="AI1" s="455"/>
    </row>
    <row r="2" spans="1:35" ht="14.1" customHeight="1" x14ac:dyDescent="0.2">
      <c r="A2" s="456" t="s">
        <v>52</v>
      </c>
      <c r="B2" s="456">
        <v>41671946767624.211</v>
      </c>
      <c r="C2" s="457">
        <v>44177693102328.844</v>
      </c>
      <c r="D2" s="457">
        <v>45761349343928.211</v>
      </c>
      <c r="E2" s="457">
        <v>46867426571841.656</v>
      </c>
      <c r="F2" s="457">
        <v>47733609418986.406</v>
      </c>
      <c r="G2" s="457">
        <v>48646968803633.828</v>
      </c>
      <c r="H2" s="457">
        <v>49512545725363.844</v>
      </c>
      <c r="I2" s="457">
        <v>50356479513697.406</v>
      </c>
      <c r="J2" s="457">
        <v>51039669165345.906</v>
      </c>
      <c r="K2" s="457">
        <v>51745431299874.133</v>
      </c>
      <c r="L2" s="457">
        <v>52479910895429.922</v>
      </c>
      <c r="M2" s="457">
        <v>53233074602856.523</v>
      </c>
      <c r="N2" s="457">
        <v>54000892523432.203</v>
      </c>
      <c r="O2" s="457">
        <v>54679451100196.367</v>
      </c>
      <c r="P2" s="457">
        <v>55455832793018.297</v>
      </c>
      <c r="Q2" s="457">
        <v>56230350879313.219</v>
      </c>
      <c r="R2" s="457">
        <v>56990417703832.453</v>
      </c>
      <c r="S2" s="457">
        <v>57773599375822.094</v>
      </c>
      <c r="T2" s="457">
        <v>58558956917664.844</v>
      </c>
      <c r="U2" s="457">
        <v>59350189126056.313</v>
      </c>
      <c r="V2" s="457">
        <v>60126760472345.758</v>
      </c>
      <c r="W2" s="457">
        <v>60901040700264.289</v>
      </c>
      <c r="X2" s="457">
        <v>61698132535906.156</v>
      </c>
      <c r="Y2" s="457">
        <v>62496811413293.977</v>
      </c>
      <c r="Z2" s="457">
        <v>63310905413172.742</v>
      </c>
      <c r="AA2" s="457">
        <v>64142705733067.547</v>
      </c>
      <c r="AB2" s="457">
        <v>64979122246856.727</v>
      </c>
      <c r="AC2" s="457">
        <v>65828424194001.742</v>
      </c>
      <c r="AD2" s="457">
        <v>66704644902092.773</v>
      </c>
      <c r="AE2" s="457">
        <v>67598583328404.891</v>
      </c>
      <c r="AF2" s="457">
        <v>68512477637148.031</v>
      </c>
      <c r="AG2" s="457"/>
    </row>
    <row r="3" spans="1:35" ht="14.1" customHeight="1" x14ac:dyDescent="0.2">
      <c r="A3" s="456" t="s">
        <v>53</v>
      </c>
      <c r="B3" s="456">
        <v>0</v>
      </c>
      <c r="C3" s="456">
        <v>0</v>
      </c>
      <c r="D3" s="456">
        <v>0</v>
      </c>
      <c r="E3" s="456">
        <v>0</v>
      </c>
      <c r="F3" s="456">
        <v>0</v>
      </c>
      <c r="G3" s="456">
        <v>0</v>
      </c>
      <c r="H3" s="456">
        <v>0</v>
      </c>
      <c r="I3" s="456">
        <v>0</v>
      </c>
      <c r="J3" s="456">
        <v>0</v>
      </c>
      <c r="K3" s="456">
        <v>0</v>
      </c>
      <c r="L3" s="456">
        <v>0</v>
      </c>
      <c r="M3" s="456">
        <v>0</v>
      </c>
      <c r="N3" s="456">
        <v>0</v>
      </c>
      <c r="O3" s="456">
        <v>0</v>
      </c>
      <c r="P3" s="456">
        <v>0</v>
      </c>
      <c r="Q3" s="456">
        <v>0</v>
      </c>
      <c r="R3" s="456">
        <v>0</v>
      </c>
      <c r="S3" s="456">
        <v>0</v>
      </c>
      <c r="T3" s="456">
        <v>0</v>
      </c>
      <c r="U3" s="456">
        <v>0</v>
      </c>
      <c r="V3" s="456">
        <v>0</v>
      </c>
      <c r="W3" s="456">
        <v>0</v>
      </c>
      <c r="X3" s="456">
        <v>0</v>
      </c>
      <c r="Y3" s="456">
        <v>0</v>
      </c>
      <c r="Z3" s="456">
        <v>0</v>
      </c>
      <c r="AA3" s="456">
        <v>0</v>
      </c>
      <c r="AB3" s="456">
        <v>0</v>
      </c>
      <c r="AC3" s="456">
        <v>0</v>
      </c>
      <c r="AD3" s="456">
        <v>0</v>
      </c>
      <c r="AE3" s="456">
        <v>0</v>
      </c>
      <c r="AF3" s="456">
        <v>0</v>
      </c>
    </row>
    <row r="4" spans="1:35" ht="14.1" customHeight="1" x14ac:dyDescent="0.2">
      <c r="A4" s="456" t="s">
        <v>54</v>
      </c>
      <c r="B4" s="456">
        <v>493537965326.92792</v>
      </c>
      <c r="C4" s="456">
        <v>480074118407.40417</v>
      </c>
      <c r="D4" s="456">
        <v>507519265215.71191</v>
      </c>
      <c r="E4" s="456">
        <v>523344382689.61908</v>
      </c>
      <c r="F4" s="456">
        <v>529928022625.67438</v>
      </c>
      <c r="G4" s="456">
        <v>536298112757.68152</v>
      </c>
      <c r="H4" s="456">
        <v>541426024212.58667</v>
      </c>
      <c r="I4" s="456">
        <v>541249476451.06342</v>
      </c>
      <c r="J4" s="456">
        <v>543792682228.47858</v>
      </c>
      <c r="K4" s="456">
        <v>546584673103.98932</v>
      </c>
      <c r="L4" s="456">
        <v>550114402325.63806</v>
      </c>
      <c r="M4" s="456">
        <v>552575340917.92786</v>
      </c>
      <c r="N4" s="456">
        <v>552340373337.90125</v>
      </c>
      <c r="O4" s="456">
        <v>553959995774.12671</v>
      </c>
      <c r="P4" s="456">
        <v>555524146295.16272</v>
      </c>
      <c r="Q4" s="456">
        <v>554555255449.28003</v>
      </c>
      <c r="R4" s="456">
        <v>553366744560.57227</v>
      </c>
      <c r="S4" s="456">
        <v>553340517441.06396</v>
      </c>
      <c r="T4" s="456">
        <v>553153959766.09058</v>
      </c>
      <c r="U4" s="456">
        <v>553201001624.71997</v>
      </c>
      <c r="V4" s="456">
        <v>552793685114.17896</v>
      </c>
      <c r="W4" s="456">
        <v>552762441824.45044</v>
      </c>
      <c r="X4" s="456">
        <v>555795141589.56934</v>
      </c>
      <c r="Y4" s="456">
        <v>559713548000.72144</v>
      </c>
      <c r="Z4" s="456">
        <v>562477881413.104</v>
      </c>
      <c r="AA4" s="456">
        <v>562418464839.46484</v>
      </c>
      <c r="AB4" s="456">
        <v>564231739355.34241</v>
      </c>
      <c r="AC4" s="456">
        <v>565910900467.7113</v>
      </c>
      <c r="AD4" s="456">
        <v>567579869758.81763</v>
      </c>
      <c r="AE4" s="456">
        <v>569393445793.12366</v>
      </c>
      <c r="AF4" s="456">
        <v>569998904765.20288</v>
      </c>
    </row>
    <row r="5" spans="1:35" ht="14.1" customHeight="1" x14ac:dyDescent="0.2">
      <c r="A5" s="456" t="s">
        <v>55</v>
      </c>
      <c r="B5" s="456">
        <v>428646169216.61572</v>
      </c>
      <c r="C5" s="456">
        <v>416952587748.87628</v>
      </c>
      <c r="D5" s="456">
        <v>440789167443.76538</v>
      </c>
      <c r="E5" s="456">
        <v>454533552798.39532</v>
      </c>
      <c r="F5" s="456">
        <v>460251556754.22522</v>
      </c>
      <c r="G5" s="456">
        <v>465784089050.58179</v>
      </c>
      <c r="H5" s="456">
        <v>470237767907.42761</v>
      </c>
      <c r="I5" s="456">
        <v>470084433155.13422</v>
      </c>
      <c r="J5" s="456">
        <v>472293250896.8382</v>
      </c>
      <c r="K5" s="456">
        <v>474718142753.90662</v>
      </c>
      <c r="L5" s="456">
        <v>477783772990.13263</v>
      </c>
      <c r="M5" s="456">
        <v>479921140273.64758</v>
      </c>
      <c r="N5" s="456">
        <v>479717066909.19678</v>
      </c>
      <c r="O5" s="456">
        <v>481123736713.01923</v>
      </c>
      <c r="P5" s="456">
        <v>482482228209.16199</v>
      </c>
      <c r="Q5" s="456">
        <v>481640729928.06909</v>
      </c>
      <c r="R5" s="456">
        <v>480608487881.24017</v>
      </c>
      <c r="S5" s="456">
        <v>480585709179.10059</v>
      </c>
      <c r="T5" s="456">
        <v>480423680645.66779</v>
      </c>
      <c r="U5" s="456">
        <v>480464537304.95428</v>
      </c>
      <c r="V5" s="456">
        <v>480110775944.7995</v>
      </c>
      <c r="W5" s="456">
        <v>480083640612.97772</v>
      </c>
      <c r="X5" s="456">
        <v>482717592260.12451</v>
      </c>
      <c r="Y5" s="456">
        <v>486120795287.19373</v>
      </c>
      <c r="Z5" s="456">
        <v>488521666164.21002</v>
      </c>
      <c r="AA5" s="456">
        <v>488470061853.15851</v>
      </c>
      <c r="AB5" s="456">
        <v>490044921802.28961</v>
      </c>
      <c r="AC5" s="456">
        <v>491503301965.27802</v>
      </c>
      <c r="AD5" s="456">
        <v>492952830357.07861</v>
      </c>
      <c r="AE5" s="456">
        <v>494527952180.125</v>
      </c>
      <c r="AF5" s="456">
        <v>495053803659.10419</v>
      </c>
    </row>
    <row r="6" spans="1:35" ht="14.1" customHeight="1" x14ac:dyDescent="0.2">
      <c r="A6" s="456" t="s">
        <v>56</v>
      </c>
      <c r="B6" s="456">
        <v>1059759205573.939</v>
      </c>
      <c r="C6" s="456">
        <v>1759037152988.969</v>
      </c>
      <c r="D6" s="456">
        <v>1442339324504.468</v>
      </c>
      <c r="E6" s="456">
        <v>1134849707649.8669</v>
      </c>
      <c r="F6" s="456">
        <v>983064112498.0813</v>
      </c>
      <c r="G6" s="456">
        <v>936519543831.58984</v>
      </c>
      <c r="H6" s="456">
        <v>911233822530.48779</v>
      </c>
      <c r="I6" s="456">
        <v>917422651892.06567</v>
      </c>
      <c r="J6" s="456">
        <v>911065739169.22827</v>
      </c>
      <c r="K6" s="456">
        <v>917466353565.99316</v>
      </c>
      <c r="L6" s="456">
        <v>924769911779.44458</v>
      </c>
      <c r="M6" s="456">
        <v>916914098874.23877</v>
      </c>
      <c r="N6" s="456">
        <v>914133462212.24915</v>
      </c>
      <c r="O6" s="456">
        <v>919529274275.4043</v>
      </c>
      <c r="P6" s="456">
        <v>923338850041.68042</v>
      </c>
      <c r="Q6" s="456">
        <v>923326344639.60278</v>
      </c>
      <c r="R6" s="456">
        <v>928383972979.90356</v>
      </c>
      <c r="S6" s="456">
        <v>929304397466.16113</v>
      </c>
      <c r="T6" s="456">
        <v>928319832369.24695</v>
      </c>
      <c r="U6" s="456">
        <v>935024072549.79114</v>
      </c>
      <c r="V6" s="456">
        <v>918568509782.44446</v>
      </c>
      <c r="W6" s="456">
        <v>915051735231.48254</v>
      </c>
      <c r="X6" s="456">
        <v>914023199527.26282</v>
      </c>
      <c r="Y6" s="456">
        <v>911906223208.87073</v>
      </c>
      <c r="Z6" s="456">
        <v>915852753297.90112</v>
      </c>
      <c r="AA6" s="456">
        <v>920235157159.3501</v>
      </c>
      <c r="AB6" s="456">
        <v>919877274066.55615</v>
      </c>
      <c r="AC6" s="456">
        <v>924219606854.68066</v>
      </c>
      <c r="AD6" s="456">
        <v>933441130686.79285</v>
      </c>
      <c r="AE6" s="456">
        <v>942286551189.75061</v>
      </c>
      <c r="AF6" s="456">
        <v>951590570335.56909</v>
      </c>
    </row>
    <row r="7" spans="1:35" ht="14.1" customHeight="1" x14ac:dyDescent="0.2">
      <c r="A7" s="456" t="s">
        <v>57</v>
      </c>
      <c r="B7" s="456">
        <v>0</v>
      </c>
      <c r="C7" s="456">
        <v>0</v>
      </c>
      <c r="D7" s="456">
        <v>0</v>
      </c>
      <c r="E7" s="456">
        <v>0</v>
      </c>
      <c r="F7" s="456">
        <v>0</v>
      </c>
      <c r="G7" s="456">
        <v>0</v>
      </c>
      <c r="H7" s="456">
        <v>0</v>
      </c>
      <c r="I7" s="456">
        <v>0</v>
      </c>
      <c r="J7" s="456">
        <v>0</v>
      </c>
      <c r="K7" s="456">
        <v>0</v>
      </c>
      <c r="L7" s="456">
        <v>0</v>
      </c>
      <c r="M7" s="456">
        <v>0</v>
      </c>
      <c r="N7" s="456">
        <v>0</v>
      </c>
      <c r="O7" s="456">
        <v>0</v>
      </c>
      <c r="P7" s="456">
        <v>0</v>
      </c>
      <c r="Q7" s="456">
        <v>0</v>
      </c>
      <c r="R7" s="456">
        <v>0</v>
      </c>
      <c r="S7" s="456">
        <v>0</v>
      </c>
      <c r="T7" s="456">
        <v>0</v>
      </c>
      <c r="U7" s="456">
        <v>0</v>
      </c>
      <c r="V7" s="456">
        <v>0</v>
      </c>
      <c r="W7" s="456">
        <v>0</v>
      </c>
      <c r="X7" s="456">
        <v>0</v>
      </c>
      <c r="Y7" s="456">
        <v>0</v>
      </c>
      <c r="Z7" s="456">
        <v>0</v>
      </c>
      <c r="AA7" s="456">
        <v>0</v>
      </c>
      <c r="AB7" s="456">
        <v>0</v>
      </c>
      <c r="AC7" s="456">
        <v>0</v>
      </c>
      <c r="AD7" s="456">
        <v>0</v>
      </c>
      <c r="AE7" s="456">
        <v>0</v>
      </c>
      <c r="AF7" s="456">
        <v>0</v>
      </c>
    </row>
    <row r="8" spans="1:35" ht="14.1" customHeight="1" x14ac:dyDescent="0.2">
      <c r="A8" s="456" t="s">
        <v>58</v>
      </c>
      <c r="B8" s="456">
        <v>190931516146.87061</v>
      </c>
      <c r="C8" s="456">
        <v>191886988470.6662</v>
      </c>
      <c r="D8" s="456">
        <v>203898430463.20181</v>
      </c>
      <c r="E8" s="456">
        <v>201711204419.03769</v>
      </c>
      <c r="F8" s="456">
        <v>200433622030.99109</v>
      </c>
      <c r="G8" s="456">
        <v>204829125089.74731</v>
      </c>
      <c r="H8" s="456">
        <v>206932731441.80981</v>
      </c>
      <c r="I8" s="456">
        <v>205353425192.45279</v>
      </c>
      <c r="J8" s="456">
        <v>199683663583.086</v>
      </c>
      <c r="K8" s="456">
        <v>195819289602.1311</v>
      </c>
      <c r="L8" s="456">
        <v>192643876616.01349</v>
      </c>
      <c r="M8" s="456">
        <v>194158096085.03311</v>
      </c>
      <c r="N8" s="456">
        <v>197796106664.36261</v>
      </c>
      <c r="O8" s="456">
        <v>197835126501.41422</v>
      </c>
      <c r="P8" s="456">
        <v>194846049856.405</v>
      </c>
      <c r="Q8" s="456">
        <v>195604751003.9902</v>
      </c>
      <c r="R8" s="456">
        <v>197412555968.71909</v>
      </c>
      <c r="S8" s="456">
        <v>195675639391.48859</v>
      </c>
      <c r="T8" s="456">
        <v>195707749675.56711</v>
      </c>
      <c r="U8" s="456">
        <v>196767368905.69019</v>
      </c>
      <c r="V8" s="456">
        <v>196293530698.60379</v>
      </c>
      <c r="W8" s="456">
        <v>199327005753.97</v>
      </c>
      <c r="X8" s="456">
        <v>202169591818.16409</v>
      </c>
      <c r="Y8" s="456">
        <v>206109064380.703</v>
      </c>
      <c r="Z8" s="456">
        <v>213242301540.89999</v>
      </c>
      <c r="AA8" s="456">
        <v>219761696432.31281</v>
      </c>
      <c r="AB8" s="456">
        <v>224556080127.85681</v>
      </c>
      <c r="AC8" s="456">
        <v>227965833725.44601</v>
      </c>
      <c r="AD8" s="456">
        <v>231399518952.57431</v>
      </c>
      <c r="AE8" s="456">
        <v>234491130946.36639</v>
      </c>
      <c r="AF8" s="456">
        <v>238687828237.51199</v>
      </c>
    </row>
    <row r="9" spans="1:35" ht="14.1" customHeight="1" x14ac:dyDescent="0.2">
      <c r="A9" s="456" t="s">
        <v>59</v>
      </c>
      <c r="B9" s="456">
        <v>0</v>
      </c>
      <c r="C9" s="457">
        <v>0</v>
      </c>
      <c r="D9" s="457">
        <v>0</v>
      </c>
      <c r="E9" s="457">
        <v>0</v>
      </c>
      <c r="F9" s="457">
        <v>0</v>
      </c>
      <c r="G9" s="457">
        <v>0</v>
      </c>
      <c r="H9" s="457">
        <v>0</v>
      </c>
      <c r="I9" s="457">
        <v>0</v>
      </c>
      <c r="J9" s="457">
        <v>0</v>
      </c>
      <c r="K9" s="457">
        <v>0</v>
      </c>
      <c r="L9" s="457">
        <v>0</v>
      </c>
      <c r="M9" s="457">
        <v>0</v>
      </c>
      <c r="N9" s="457">
        <v>0</v>
      </c>
      <c r="O9" s="457">
        <v>0</v>
      </c>
      <c r="P9" s="457">
        <v>0</v>
      </c>
      <c r="Q9" s="457">
        <v>0</v>
      </c>
      <c r="R9" s="457">
        <v>0</v>
      </c>
      <c r="S9" s="457">
        <v>0</v>
      </c>
      <c r="T9" s="457">
        <v>0</v>
      </c>
      <c r="U9" s="457">
        <v>0</v>
      </c>
      <c r="V9" s="457">
        <v>0</v>
      </c>
      <c r="W9" s="457">
        <v>0</v>
      </c>
      <c r="X9" s="457">
        <v>0</v>
      </c>
      <c r="Y9" s="457">
        <v>0</v>
      </c>
      <c r="Z9" s="457">
        <v>0</v>
      </c>
      <c r="AA9" s="457">
        <v>0</v>
      </c>
      <c r="AB9" s="457">
        <v>0</v>
      </c>
      <c r="AC9" s="457">
        <v>0</v>
      </c>
      <c r="AD9" s="457">
        <v>0</v>
      </c>
      <c r="AE9" s="457">
        <v>0</v>
      </c>
      <c r="AF9" s="457">
        <v>0</v>
      </c>
      <c r="AG9" s="457"/>
    </row>
    <row r="10" spans="1:35" ht="14.1" customHeight="1" x14ac:dyDescent="0.2">
      <c r="A10" s="456" t="s">
        <v>60</v>
      </c>
      <c r="B10" s="456">
        <v>0</v>
      </c>
      <c r="C10" s="456">
        <v>0</v>
      </c>
      <c r="D10" s="456">
        <v>0</v>
      </c>
      <c r="E10" s="456">
        <v>0</v>
      </c>
      <c r="F10" s="456">
        <v>0</v>
      </c>
      <c r="G10" s="456">
        <v>0</v>
      </c>
      <c r="H10" s="456">
        <v>0</v>
      </c>
      <c r="I10" s="456">
        <v>0</v>
      </c>
      <c r="J10" s="456">
        <v>0</v>
      </c>
      <c r="K10" s="456">
        <v>0</v>
      </c>
      <c r="L10" s="456">
        <v>0</v>
      </c>
      <c r="M10" s="456">
        <v>0</v>
      </c>
      <c r="N10" s="456">
        <v>0</v>
      </c>
      <c r="O10" s="456">
        <v>0</v>
      </c>
      <c r="P10" s="456">
        <v>0</v>
      </c>
      <c r="Q10" s="456">
        <v>0</v>
      </c>
      <c r="R10" s="456">
        <v>0</v>
      </c>
      <c r="S10" s="456">
        <v>0</v>
      </c>
      <c r="T10" s="456">
        <v>0</v>
      </c>
      <c r="U10" s="456">
        <v>0</v>
      </c>
      <c r="V10" s="456">
        <v>0</v>
      </c>
      <c r="W10" s="456">
        <v>0</v>
      </c>
      <c r="X10" s="456">
        <v>0</v>
      </c>
      <c r="Y10" s="456">
        <v>0</v>
      </c>
      <c r="Z10" s="456">
        <v>0</v>
      </c>
      <c r="AA10" s="456">
        <v>0</v>
      </c>
      <c r="AB10" s="456">
        <v>0</v>
      </c>
      <c r="AC10" s="456">
        <v>0</v>
      </c>
      <c r="AD10" s="456">
        <v>0</v>
      </c>
      <c r="AE10" s="456">
        <v>0</v>
      </c>
      <c r="AF10" s="456">
        <v>0</v>
      </c>
    </row>
    <row r="11" spans="1:35" ht="14.1" customHeight="1" x14ac:dyDescent="0.2">
      <c r="A11" s="456" t="s">
        <v>61</v>
      </c>
      <c r="B11" s="456">
        <v>0</v>
      </c>
      <c r="C11" s="456">
        <v>0</v>
      </c>
      <c r="D11" s="456">
        <v>0</v>
      </c>
      <c r="E11" s="456">
        <v>0</v>
      </c>
      <c r="F11" s="456">
        <v>0</v>
      </c>
      <c r="G11" s="456">
        <v>0</v>
      </c>
      <c r="H11" s="456">
        <v>0</v>
      </c>
      <c r="I11" s="456">
        <v>0</v>
      </c>
      <c r="J11" s="456">
        <v>0</v>
      </c>
      <c r="K11" s="456">
        <v>0</v>
      </c>
      <c r="L11" s="456">
        <v>0</v>
      </c>
      <c r="M11" s="456">
        <v>0</v>
      </c>
      <c r="N11" s="456">
        <v>0</v>
      </c>
      <c r="O11" s="456">
        <v>0</v>
      </c>
      <c r="P11" s="456">
        <v>0</v>
      </c>
      <c r="Q11" s="456">
        <v>0</v>
      </c>
      <c r="R11" s="456">
        <v>0</v>
      </c>
      <c r="S11" s="456">
        <v>0</v>
      </c>
      <c r="T11" s="456">
        <v>0</v>
      </c>
      <c r="U11" s="456">
        <v>0</v>
      </c>
      <c r="V11" s="456">
        <v>0</v>
      </c>
      <c r="W11" s="456">
        <v>0</v>
      </c>
      <c r="X11" s="456">
        <v>0</v>
      </c>
      <c r="Y11" s="456">
        <v>0</v>
      </c>
      <c r="Z11" s="456">
        <v>0</v>
      </c>
      <c r="AA11" s="456">
        <v>0</v>
      </c>
      <c r="AB11" s="456">
        <v>0</v>
      </c>
      <c r="AC11" s="456">
        <v>0</v>
      </c>
      <c r="AD11" s="456">
        <v>0</v>
      </c>
      <c r="AE11" s="456">
        <v>0</v>
      </c>
      <c r="AF11" s="456">
        <v>0</v>
      </c>
    </row>
    <row r="12" spans="1:35" ht="14.1" customHeight="1" x14ac:dyDescent="0.2">
      <c r="A12" s="456" t="s">
        <v>62</v>
      </c>
      <c r="B12" s="456">
        <v>0</v>
      </c>
      <c r="C12" s="456">
        <v>0</v>
      </c>
      <c r="D12" s="456">
        <v>0</v>
      </c>
      <c r="E12" s="456">
        <v>0</v>
      </c>
      <c r="F12" s="456">
        <v>0</v>
      </c>
      <c r="G12" s="456">
        <v>0</v>
      </c>
      <c r="H12" s="456">
        <v>0</v>
      </c>
      <c r="I12" s="456">
        <v>0</v>
      </c>
      <c r="J12" s="456">
        <v>0</v>
      </c>
      <c r="K12" s="456">
        <v>0</v>
      </c>
      <c r="L12" s="456">
        <v>0</v>
      </c>
      <c r="M12" s="456">
        <v>0</v>
      </c>
      <c r="N12" s="456">
        <v>0</v>
      </c>
      <c r="O12" s="456">
        <v>0</v>
      </c>
      <c r="P12" s="456">
        <v>0</v>
      </c>
      <c r="Q12" s="456">
        <v>0</v>
      </c>
      <c r="R12" s="456">
        <v>0</v>
      </c>
      <c r="S12" s="456">
        <v>0</v>
      </c>
      <c r="T12" s="456">
        <v>0</v>
      </c>
      <c r="U12" s="456">
        <v>0</v>
      </c>
      <c r="V12" s="456">
        <v>0</v>
      </c>
      <c r="W12" s="456">
        <v>0</v>
      </c>
      <c r="X12" s="456">
        <v>0</v>
      </c>
      <c r="Y12" s="456">
        <v>0</v>
      </c>
      <c r="Z12" s="456">
        <v>0</v>
      </c>
      <c r="AA12" s="456">
        <v>0</v>
      </c>
      <c r="AB12" s="456">
        <v>0</v>
      </c>
      <c r="AC12" s="456">
        <v>0</v>
      </c>
      <c r="AD12" s="456">
        <v>0</v>
      </c>
      <c r="AE12" s="456">
        <v>0</v>
      </c>
      <c r="AF12" s="456">
        <v>0</v>
      </c>
    </row>
    <row r="13" spans="1:35" ht="14.1" customHeight="1" x14ac:dyDescent="0.2">
      <c r="A13" s="456" t="s">
        <v>63</v>
      </c>
      <c r="B13" s="456">
        <v>0</v>
      </c>
      <c r="C13" s="456">
        <v>0</v>
      </c>
      <c r="D13" s="456">
        <v>0</v>
      </c>
      <c r="E13" s="456">
        <v>0</v>
      </c>
      <c r="F13" s="456">
        <v>0</v>
      </c>
      <c r="G13" s="456">
        <v>0</v>
      </c>
      <c r="H13" s="456">
        <v>0</v>
      </c>
      <c r="I13" s="456">
        <v>0</v>
      </c>
      <c r="J13" s="456">
        <v>0</v>
      </c>
      <c r="K13" s="456">
        <v>0</v>
      </c>
      <c r="L13" s="456">
        <v>0</v>
      </c>
      <c r="M13" s="456">
        <v>0</v>
      </c>
      <c r="N13" s="456">
        <v>0</v>
      </c>
      <c r="O13" s="456">
        <v>0</v>
      </c>
      <c r="P13" s="456">
        <v>0</v>
      </c>
      <c r="Q13" s="456">
        <v>0</v>
      </c>
      <c r="R13" s="456">
        <v>0</v>
      </c>
      <c r="S13" s="456">
        <v>0</v>
      </c>
      <c r="T13" s="456">
        <v>0</v>
      </c>
      <c r="U13" s="456">
        <v>0</v>
      </c>
      <c r="V13" s="456">
        <v>0</v>
      </c>
      <c r="W13" s="456">
        <v>0</v>
      </c>
      <c r="X13" s="456">
        <v>0</v>
      </c>
      <c r="Y13" s="456">
        <v>0</v>
      </c>
      <c r="Z13" s="456">
        <v>0</v>
      </c>
      <c r="AA13" s="456">
        <v>0</v>
      </c>
      <c r="AB13" s="456">
        <v>0</v>
      </c>
      <c r="AC13" s="456">
        <v>0</v>
      </c>
      <c r="AD13" s="456">
        <v>0</v>
      </c>
      <c r="AE13" s="456">
        <v>0</v>
      </c>
      <c r="AF13" s="456">
        <v>0</v>
      </c>
    </row>
    <row r="14" spans="1:35" ht="14.1" customHeight="1" x14ac:dyDescent="0.2">
      <c r="A14" s="456" t="s">
        <v>64</v>
      </c>
      <c r="B14" s="456">
        <v>114585498034.9447</v>
      </c>
      <c r="C14" s="456">
        <v>105583236202.9807</v>
      </c>
      <c r="D14" s="456">
        <v>116800625672.31261</v>
      </c>
      <c r="E14" s="456">
        <v>125562109904.326</v>
      </c>
      <c r="F14" s="456">
        <v>128094159538.19051</v>
      </c>
      <c r="G14" s="456">
        <v>130848063604.1012</v>
      </c>
      <c r="H14" s="456">
        <v>133103255136.01669</v>
      </c>
      <c r="I14" s="456">
        <v>135248882839.8745</v>
      </c>
      <c r="J14" s="456">
        <v>135131319373.996</v>
      </c>
      <c r="K14" s="456">
        <v>135411536666.77521</v>
      </c>
      <c r="L14" s="456">
        <v>135921829785.2952</v>
      </c>
      <c r="M14" s="456">
        <v>136876620233.23689</v>
      </c>
      <c r="N14" s="456">
        <v>135188253141.3196</v>
      </c>
      <c r="O14" s="456">
        <v>133326218347.4323</v>
      </c>
      <c r="P14" s="456">
        <v>128529244562.7431</v>
      </c>
      <c r="Q14" s="456">
        <v>130080114799.67419</v>
      </c>
      <c r="R14" s="456">
        <v>130911157256.8103</v>
      </c>
      <c r="S14" s="456">
        <v>131068061857.3512</v>
      </c>
      <c r="T14" s="456">
        <v>131202413064.20039</v>
      </c>
      <c r="U14" s="456">
        <v>131139015523.81219</v>
      </c>
      <c r="V14" s="456">
        <v>131403775610.864</v>
      </c>
      <c r="W14" s="456">
        <v>131812348488.7171</v>
      </c>
      <c r="X14" s="456">
        <v>131907440692.709</v>
      </c>
      <c r="Y14" s="456">
        <v>132196848534.48351</v>
      </c>
      <c r="Z14" s="456">
        <v>132748166489.6712</v>
      </c>
      <c r="AA14" s="456">
        <v>133307549788.12379</v>
      </c>
      <c r="AB14" s="456">
        <v>133682243296.3564</v>
      </c>
      <c r="AC14" s="456">
        <v>134028527413.1908</v>
      </c>
      <c r="AD14" s="456">
        <v>134586826571.81551</v>
      </c>
      <c r="AE14" s="456">
        <v>135306391529.83411</v>
      </c>
      <c r="AF14" s="456">
        <v>136225290378.9292</v>
      </c>
    </row>
    <row r="15" spans="1:35" ht="14.1" customHeight="1" x14ac:dyDescent="0.2">
      <c r="A15" s="456" t="s">
        <v>65</v>
      </c>
      <c r="B15" s="456">
        <v>0</v>
      </c>
      <c r="C15" s="457">
        <v>0</v>
      </c>
      <c r="D15" s="457">
        <v>0</v>
      </c>
      <c r="E15" s="457">
        <v>0</v>
      </c>
      <c r="F15" s="457">
        <v>0</v>
      </c>
      <c r="G15" s="457">
        <v>0</v>
      </c>
      <c r="H15" s="457">
        <v>0</v>
      </c>
      <c r="I15" s="457">
        <v>0</v>
      </c>
      <c r="J15" s="457">
        <v>0</v>
      </c>
      <c r="K15" s="457">
        <v>0</v>
      </c>
      <c r="L15" s="457">
        <v>0</v>
      </c>
      <c r="M15" s="457">
        <v>0</v>
      </c>
      <c r="N15" s="457">
        <v>0</v>
      </c>
      <c r="O15" s="457">
        <v>0</v>
      </c>
      <c r="P15" s="457">
        <v>0</v>
      </c>
      <c r="Q15" s="457">
        <v>0</v>
      </c>
      <c r="R15" s="457">
        <v>0</v>
      </c>
      <c r="S15" s="457">
        <v>0</v>
      </c>
      <c r="T15" s="457">
        <v>0</v>
      </c>
      <c r="U15" s="457">
        <v>0</v>
      </c>
      <c r="V15" s="457">
        <v>0</v>
      </c>
      <c r="W15" s="457">
        <v>0</v>
      </c>
      <c r="X15" s="457">
        <v>0</v>
      </c>
      <c r="Y15" s="457">
        <v>0</v>
      </c>
      <c r="Z15" s="457">
        <v>0</v>
      </c>
      <c r="AA15" s="457">
        <v>0</v>
      </c>
      <c r="AB15" s="457">
        <v>0</v>
      </c>
      <c r="AC15" s="457">
        <v>0</v>
      </c>
      <c r="AD15" s="457">
        <v>0</v>
      </c>
      <c r="AE15" s="457">
        <v>0</v>
      </c>
      <c r="AF15" s="457">
        <v>0</v>
      </c>
      <c r="AG15" s="457"/>
    </row>
    <row r="16" spans="1:35" ht="14.1" customHeight="1" x14ac:dyDescent="0.2">
      <c r="A16" s="456" t="s">
        <v>66</v>
      </c>
      <c r="B16" s="456">
        <v>0</v>
      </c>
      <c r="C16" s="456">
        <v>0</v>
      </c>
      <c r="D16" s="456">
        <v>0</v>
      </c>
      <c r="E16" s="456">
        <v>0</v>
      </c>
      <c r="F16" s="456">
        <v>0</v>
      </c>
      <c r="G16" s="456">
        <v>0</v>
      </c>
      <c r="H16" s="456">
        <v>0</v>
      </c>
      <c r="I16" s="456">
        <v>0</v>
      </c>
      <c r="J16" s="456">
        <v>0</v>
      </c>
      <c r="K16" s="456">
        <v>0</v>
      </c>
      <c r="L16" s="456">
        <v>0</v>
      </c>
      <c r="M16" s="456">
        <v>0</v>
      </c>
      <c r="N16" s="456">
        <v>0</v>
      </c>
      <c r="O16" s="456">
        <v>0</v>
      </c>
      <c r="P16" s="456">
        <v>0</v>
      </c>
      <c r="Q16" s="456">
        <v>0</v>
      </c>
      <c r="R16" s="456">
        <v>0</v>
      </c>
      <c r="S16" s="456">
        <v>0</v>
      </c>
      <c r="T16" s="456">
        <v>0</v>
      </c>
      <c r="U16" s="456">
        <v>0</v>
      </c>
      <c r="V16" s="456">
        <v>0</v>
      </c>
      <c r="W16" s="456">
        <v>0</v>
      </c>
      <c r="X16" s="456">
        <v>0</v>
      </c>
      <c r="Y16" s="456">
        <v>0</v>
      </c>
      <c r="Z16" s="456">
        <v>0</v>
      </c>
      <c r="AA16" s="456">
        <v>0</v>
      </c>
      <c r="AB16" s="456">
        <v>0</v>
      </c>
      <c r="AC16" s="456">
        <v>0</v>
      </c>
      <c r="AD16" s="456">
        <v>0</v>
      </c>
      <c r="AE16" s="456">
        <v>0</v>
      </c>
      <c r="AF16" s="456">
        <v>0</v>
      </c>
    </row>
    <row r="17" spans="1:33" ht="14.1" customHeight="1" x14ac:dyDescent="0.2">
      <c r="A17" s="456" t="s">
        <v>67</v>
      </c>
      <c r="B17" s="456">
        <v>0</v>
      </c>
      <c r="C17" s="456">
        <v>0</v>
      </c>
      <c r="D17" s="456">
        <v>0</v>
      </c>
      <c r="E17" s="456">
        <v>0</v>
      </c>
      <c r="F17" s="456">
        <v>0</v>
      </c>
      <c r="G17" s="456">
        <v>0</v>
      </c>
      <c r="H17" s="456">
        <v>0</v>
      </c>
      <c r="I17" s="456">
        <v>0</v>
      </c>
      <c r="J17" s="456">
        <v>0</v>
      </c>
      <c r="K17" s="456">
        <v>0</v>
      </c>
      <c r="L17" s="456">
        <v>0</v>
      </c>
      <c r="M17" s="456">
        <v>0</v>
      </c>
      <c r="N17" s="456">
        <v>0</v>
      </c>
      <c r="O17" s="456">
        <v>0</v>
      </c>
      <c r="P17" s="456">
        <v>0</v>
      </c>
      <c r="Q17" s="456">
        <v>0</v>
      </c>
      <c r="R17" s="456">
        <v>0</v>
      </c>
      <c r="S17" s="456">
        <v>0</v>
      </c>
      <c r="T17" s="456">
        <v>0</v>
      </c>
      <c r="U17" s="456">
        <v>0</v>
      </c>
      <c r="V17" s="456">
        <v>0</v>
      </c>
      <c r="W17" s="456">
        <v>0</v>
      </c>
      <c r="X17" s="456">
        <v>0</v>
      </c>
      <c r="Y17" s="456">
        <v>0</v>
      </c>
      <c r="Z17" s="456">
        <v>0</v>
      </c>
      <c r="AA17" s="456">
        <v>0</v>
      </c>
      <c r="AB17" s="456">
        <v>0</v>
      </c>
      <c r="AC17" s="456">
        <v>0</v>
      </c>
      <c r="AD17" s="456">
        <v>0</v>
      </c>
      <c r="AE17" s="456">
        <v>0</v>
      </c>
      <c r="AF17" s="456">
        <v>0</v>
      </c>
    </row>
    <row r="18" spans="1:33" ht="14.1" customHeight="1" x14ac:dyDescent="0.2">
      <c r="A18" s="456" t="s">
        <v>68</v>
      </c>
      <c r="B18" s="456">
        <v>0</v>
      </c>
      <c r="C18" s="458">
        <v>0</v>
      </c>
      <c r="D18" s="458">
        <v>0</v>
      </c>
      <c r="E18" s="458">
        <v>0</v>
      </c>
      <c r="F18" s="458">
        <v>0</v>
      </c>
      <c r="G18" s="458">
        <v>0</v>
      </c>
      <c r="H18" s="458">
        <v>0</v>
      </c>
      <c r="I18" s="458">
        <v>0</v>
      </c>
      <c r="J18" s="458">
        <v>0</v>
      </c>
      <c r="K18" s="458">
        <v>0</v>
      </c>
      <c r="L18" s="458">
        <v>0</v>
      </c>
      <c r="M18" s="458">
        <v>0</v>
      </c>
      <c r="N18" s="458">
        <v>0</v>
      </c>
      <c r="O18" s="458">
        <v>0</v>
      </c>
      <c r="P18" s="458">
        <v>0</v>
      </c>
      <c r="Q18" s="458">
        <v>0</v>
      </c>
      <c r="R18" s="458">
        <v>0</v>
      </c>
      <c r="S18" s="458">
        <v>0</v>
      </c>
      <c r="T18" s="458">
        <v>0</v>
      </c>
      <c r="U18" s="458">
        <v>0</v>
      </c>
      <c r="V18" s="458">
        <v>0</v>
      </c>
      <c r="W18" s="458">
        <v>0</v>
      </c>
      <c r="X18" s="458">
        <v>0</v>
      </c>
      <c r="Y18" s="458">
        <v>0</v>
      </c>
      <c r="Z18" s="458">
        <v>0</v>
      </c>
      <c r="AA18" s="458">
        <v>0</v>
      </c>
      <c r="AB18" s="458">
        <v>0</v>
      </c>
      <c r="AC18" s="458">
        <v>0</v>
      </c>
      <c r="AD18" s="458">
        <v>0</v>
      </c>
      <c r="AE18" s="458">
        <v>0</v>
      </c>
      <c r="AF18" s="458">
        <v>0</v>
      </c>
      <c r="AG18" s="458"/>
    </row>
    <row r="19" spans="1:33" ht="14.1" customHeight="1" x14ac:dyDescent="0.2">
      <c r="A19" s="456" t="s">
        <v>69</v>
      </c>
      <c r="B19" s="456">
        <v>0</v>
      </c>
      <c r="C19" s="456">
        <v>0</v>
      </c>
      <c r="D19" s="456">
        <v>0</v>
      </c>
      <c r="E19" s="456">
        <v>0</v>
      </c>
      <c r="F19" s="456">
        <v>0</v>
      </c>
      <c r="G19" s="456">
        <v>0</v>
      </c>
      <c r="H19" s="456">
        <v>0</v>
      </c>
      <c r="I19" s="456">
        <v>0</v>
      </c>
      <c r="J19" s="456">
        <v>0</v>
      </c>
      <c r="K19" s="456">
        <v>0</v>
      </c>
      <c r="L19" s="456">
        <v>0</v>
      </c>
      <c r="M19" s="456">
        <v>0</v>
      </c>
      <c r="N19" s="456">
        <v>0</v>
      </c>
      <c r="O19" s="456">
        <v>0</v>
      </c>
      <c r="P19" s="456">
        <v>0</v>
      </c>
      <c r="Q19" s="456">
        <v>0</v>
      </c>
      <c r="R19" s="456">
        <v>0</v>
      </c>
      <c r="S19" s="456">
        <v>0</v>
      </c>
      <c r="T19" s="456">
        <v>0</v>
      </c>
      <c r="U19" s="456">
        <v>0</v>
      </c>
      <c r="V19" s="456">
        <v>0</v>
      </c>
      <c r="W19" s="456">
        <v>0</v>
      </c>
      <c r="X19" s="456">
        <v>0</v>
      </c>
      <c r="Y19" s="456">
        <v>0</v>
      </c>
      <c r="Z19" s="456">
        <v>0</v>
      </c>
      <c r="AA19" s="456">
        <v>0</v>
      </c>
      <c r="AB19" s="456">
        <v>0</v>
      </c>
      <c r="AC19" s="456">
        <v>0</v>
      </c>
      <c r="AD19" s="456">
        <v>0</v>
      </c>
      <c r="AE19" s="456">
        <v>0</v>
      </c>
      <c r="AF19" s="456">
        <v>0</v>
      </c>
    </row>
    <row r="20" spans="1:33" ht="14.1" customHeight="1" x14ac:dyDescent="0.2">
      <c r="A20" s="456" t="s">
        <v>70</v>
      </c>
      <c r="B20" s="456">
        <v>0</v>
      </c>
      <c r="C20" s="457">
        <v>0</v>
      </c>
      <c r="D20" s="457">
        <v>0</v>
      </c>
      <c r="E20" s="457">
        <v>0</v>
      </c>
      <c r="F20" s="457">
        <v>0</v>
      </c>
      <c r="G20" s="457">
        <v>0</v>
      </c>
      <c r="H20" s="457">
        <v>0</v>
      </c>
      <c r="I20" s="457">
        <v>0</v>
      </c>
      <c r="J20" s="457">
        <v>0</v>
      </c>
      <c r="K20" s="457">
        <v>0</v>
      </c>
      <c r="L20" s="457">
        <v>0</v>
      </c>
      <c r="M20" s="457">
        <v>0</v>
      </c>
      <c r="N20" s="457">
        <v>0</v>
      </c>
      <c r="O20" s="457">
        <v>0</v>
      </c>
      <c r="P20" s="457">
        <v>0</v>
      </c>
      <c r="Q20" s="457">
        <v>0</v>
      </c>
      <c r="R20" s="457">
        <v>0</v>
      </c>
      <c r="S20" s="457">
        <v>0</v>
      </c>
      <c r="T20" s="457">
        <v>0</v>
      </c>
      <c r="U20" s="457">
        <v>0</v>
      </c>
      <c r="V20" s="457">
        <v>0</v>
      </c>
      <c r="W20" s="457">
        <v>0</v>
      </c>
      <c r="X20" s="457">
        <v>0</v>
      </c>
      <c r="Y20" s="457">
        <v>0</v>
      </c>
      <c r="Z20" s="457">
        <v>0</v>
      </c>
      <c r="AA20" s="457">
        <v>0</v>
      </c>
      <c r="AB20" s="457">
        <v>0</v>
      </c>
      <c r="AC20" s="457">
        <v>0</v>
      </c>
      <c r="AD20" s="457">
        <v>0</v>
      </c>
      <c r="AE20" s="457">
        <v>0</v>
      </c>
      <c r="AF20" s="457">
        <v>0</v>
      </c>
      <c r="AG20" s="457"/>
    </row>
    <row r="21" spans="1:33" ht="14.1" customHeight="1" x14ac:dyDescent="0.2">
      <c r="A21" s="456" t="s">
        <v>71</v>
      </c>
      <c r="B21" s="456">
        <v>0</v>
      </c>
      <c r="C21" s="456">
        <v>0</v>
      </c>
      <c r="D21" s="456">
        <v>0</v>
      </c>
      <c r="E21" s="456">
        <v>0</v>
      </c>
      <c r="F21" s="456">
        <v>0</v>
      </c>
      <c r="G21" s="456">
        <v>0</v>
      </c>
      <c r="H21" s="456">
        <v>0</v>
      </c>
      <c r="I21" s="456">
        <v>0</v>
      </c>
      <c r="J21" s="456">
        <v>0</v>
      </c>
      <c r="K21" s="456">
        <v>0</v>
      </c>
      <c r="L21" s="456">
        <v>0</v>
      </c>
      <c r="M21" s="456">
        <v>0</v>
      </c>
      <c r="N21" s="456">
        <v>0</v>
      </c>
      <c r="O21" s="456">
        <v>0</v>
      </c>
      <c r="P21" s="456">
        <v>0</v>
      </c>
      <c r="Q21" s="456">
        <v>0</v>
      </c>
      <c r="R21" s="456">
        <v>0</v>
      </c>
      <c r="S21" s="456">
        <v>0</v>
      </c>
      <c r="T21" s="456">
        <v>0</v>
      </c>
      <c r="U21" s="456">
        <v>0</v>
      </c>
      <c r="V21" s="456">
        <v>0</v>
      </c>
      <c r="W21" s="456">
        <v>0</v>
      </c>
      <c r="X21" s="456">
        <v>0</v>
      </c>
      <c r="Y21" s="456">
        <v>0</v>
      </c>
      <c r="Z21" s="456">
        <v>0</v>
      </c>
      <c r="AA21" s="456">
        <v>0</v>
      </c>
      <c r="AB21" s="456">
        <v>0</v>
      </c>
      <c r="AC21" s="456">
        <v>0</v>
      </c>
      <c r="AD21" s="456">
        <v>0</v>
      </c>
      <c r="AE21" s="456">
        <v>0</v>
      </c>
      <c r="AF21" s="456">
        <v>0</v>
      </c>
    </row>
    <row r="22" spans="1:33" ht="14.1" customHeight="1" x14ac:dyDescent="0.2">
      <c r="A22" s="456" t="s">
        <v>72</v>
      </c>
      <c r="B22" s="456">
        <v>0</v>
      </c>
      <c r="C22" s="456">
        <v>0</v>
      </c>
      <c r="D22" s="456">
        <v>0</v>
      </c>
      <c r="E22" s="456">
        <v>0</v>
      </c>
      <c r="F22" s="456">
        <v>0</v>
      </c>
      <c r="G22" s="456">
        <v>0</v>
      </c>
      <c r="H22" s="456">
        <v>0</v>
      </c>
      <c r="I22" s="456">
        <v>0</v>
      </c>
      <c r="J22" s="456">
        <v>0</v>
      </c>
      <c r="K22" s="456">
        <v>0</v>
      </c>
      <c r="L22" s="456">
        <v>0</v>
      </c>
      <c r="M22" s="456">
        <v>0</v>
      </c>
      <c r="N22" s="456">
        <v>0</v>
      </c>
      <c r="O22" s="456">
        <v>0</v>
      </c>
      <c r="P22" s="456">
        <v>0</v>
      </c>
      <c r="Q22" s="456">
        <v>0</v>
      </c>
      <c r="R22" s="456">
        <v>0</v>
      </c>
      <c r="S22" s="456">
        <v>0</v>
      </c>
      <c r="T22" s="456">
        <v>0</v>
      </c>
      <c r="U22" s="456">
        <v>0</v>
      </c>
      <c r="V22" s="456">
        <v>0</v>
      </c>
      <c r="W22" s="456">
        <v>0</v>
      </c>
      <c r="X22" s="456">
        <v>0</v>
      </c>
      <c r="Y22" s="456">
        <v>0</v>
      </c>
      <c r="Z22" s="456">
        <v>0</v>
      </c>
      <c r="AA22" s="456">
        <v>0</v>
      </c>
      <c r="AB22" s="456">
        <v>0</v>
      </c>
      <c r="AC22" s="456">
        <v>0</v>
      </c>
      <c r="AD22" s="456">
        <v>0</v>
      </c>
      <c r="AE22" s="456">
        <v>0</v>
      </c>
      <c r="AF22" s="456">
        <v>0</v>
      </c>
    </row>
    <row r="23" spans="1:33" ht="14.1" customHeight="1" x14ac:dyDescent="0.2">
      <c r="A23" s="456" t="s">
        <v>73</v>
      </c>
      <c r="B23" s="456">
        <v>0</v>
      </c>
      <c r="C23" s="456">
        <v>0</v>
      </c>
      <c r="D23" s="456">
        <v>0</v>
      </c>
      <c r="E23" s="456">
        <v>0</v>
      </c>
      <c r="F23" s="456">
        <v>0</v>
      </c>
      <c r="G23" s="456">
        <v>0</v>
      </c>
      <c r="H23" s="456">
        <v>0</v>
      </c>
      <c r="I23" s="456">
        <v>0</v>
      </c>
      <c r="J23" s="456">
        <v>0</v>
      </c>
      <c r="K23" s="456">
        <v>0</v>
      </c>
      <c r="L23" s="456">
        <v>0</v>
      </c>
      <c r="M23" s="456">
        <v>0</v>
      </c>
      <c r="N23" s="456">
        <v>0</v>
      </c>
      <c r="O23" s="456">
        <v>0</v>
      </c>
      <c r="P23" s="456">
        <v>0</v>
      </c>
      <c r="Q23" s="456">
        <v>0</v>
      </c>
      <c r="R23" s="456">
        <v>0</v>
      </c>
      <c r="S23" s="456">
        <v>0</v>
      </c>
      <c r="T23" s="456">
        <v>0</v>
      </c>
      <c r="U23" s="456">
        <v>0</v>
      </c>
      <c r="V23" s="456">
        <v>0</v>
      </c>
      <c r="W23" s="456">
        <v>0</v>
      </c>
      <c r="X23" s="456">
        <v>0</v>
      </c>
      <c r="Y23" s="456">
        <v>0</v>
      </c>
      <c r="Z23" s="456">
        <v>0</v>
      </c>
      <c r="AA23" s="456">
        <v>0</v>
      </c>
      <c r="AB23" s="456">
        <v>0</v>
      </c>
      <c r="AC23" s="456">
        <v>0</v>
      </c>
      <c r="AD23" s="456">
        <v>0</v>
      </c>
      <c r="AE23" s="456">
        <v>0</v>
      </c>
      <c r="AF23" s="456">
        <v>0</v>
      </c>
    </row>
    <row r="24" spans="1:33" ht="14.1" customHeight="1" x14ac:dyDescent="0.2">
      <c r="A24" s="456" t="s">
        <v>74</v>
      </c>
      <c r="B24" s="456">
        <v>0</v>
      </c>
      <c r="C24" s="456">
        <v>0</v>
      </c>
      <c r="D24" s="456">
        <v>0</v>
      </c>
      <c r="E24" s="456">
        <v>0</v>
      </c>
      <c r="F24" s="456">
        <v>0</v>
      </c>
      <c r="G24" s="456">
        <v>0</v>
      </c>
      <c r="H24" s="456">
        <v>0</v>
      </c>
      <c r="I24" s="456">
        <v>0</v>
      </c>
      <c r="J24" s="456">
        <v>0</v>
      </c>
      <c r="K24" s="456">
        <v>0</v>
      </c>
      <c r="L24" s="456">
        <v>0</v>
      </c>
      <c r="M24" s="456">
        <v>0</v>
      </c>
      <c r="N24" s="456">
        <v>0</v>
      </c>
      <c r="O24" s="456">
        <v>0</v>
      </c>
      <c r="P24" s="456">
        <v>0</v>
      </c>
      <c r="Q24" s="456">
        <v>0</v>
      </c>
      <c r="R24" s="456">
        <v>0</v>
      </c>
      <c r="S24" s="456">
        <v>0</v>
      </c>
      <c r="T24" s="456">
        <v>0</v>
      </c>
      <c r="U24" s="456">
        <v>0</v>
      </c>
      <c r="V24" s="456">
        <v>0</v>
      </c>
      <c r="W24" s="456">
        <v>0</v>
      </c>
      <c r="X24" s="456">
        <v>0</v>
      </c>
      <c r="Y24" s="456">
        <v>0</v>
      </c>
      <c r="Z24" s="456">
        <v>0</v>
      </c>
      <c r="AA24" s="456">
        <v>0</v>
      </c>
      <c r="AB24" s="456">
        <v>0</v>
      </c>
      <c r="AC24" s="456">
        <v>0</v>
      </c>
      <c r="AD24" s="456">
        <v>0</v>
      </c>
      <c r="AE24" s="456">
        <v>0</v>
      </c>
      <c r="AF24" s="456">
        <v>0</v>
      </c>
    </row>
    <row r="25" spans="1:33" ht="14.1" customHeight="1" x14ac:dyDescent="0.2">
      <c r="A25" s="456" t="s">
        <v>75</v>
      </c>
      <c r="B25" s="456">
        <v>0</v>
      </c>
      <c r="C25" s="456">
        <v>0</v>
      </c>
      <c r="D25" s="456">
        <v>0</v>
      </c>
      <c r="E25" s="456">
        <v>0</v>
      </c>
      <c r="F25" s="456">
        <v>0</v>
      </c>
      <c r="G25" s="456">
        <v>0</v>
      </c>
      <c r="H25" s="456">
        <v>0</v>
      </c>
      <c r="I25" s="456">
        <v>0</v>
      </c>
      <c r="J25" s="456">
        <v>0</v>
      </c>
      <c r="K25" s="456">
        <v>0</v>
      </c>
      <c r="L25" s="456">
        <v>0</v>
      </c>
      <c r="M25" s="456">
        <v>0</v>
      </c>
      <c r="N25" s="456">
        <v>0</v>
      </c>
      <c r="O25" s="456">
        <v>0</v>
      </c>
      <c r="P25" s="456">
        <v>0</v>
      </c>
      <c r="Q25" s="456">
        <v>0</v>
      </c>
      <c r="R25" s="456">
        <v>0</v>
      </c>
      <c r="S25" s="456">
        <v>0</v>
      </c>
      <c r="T25" s="456">
        <v>0</v>
      </c>
      <c r="U25" s="456">
        <v>0</v>
      </c>
      <c r="V25" s="456">
        <v>0</v>
      </c>
      <c r="W25" s="456">
        <v>0</v>
      </c>
      <c r="X25" s="456">
        <v>0</v>
      </c>
      <c r="Y25" s="456">
        <v>0</v>
      </c>
      <c r="Z25" s="456">
        <v>0</v>
      </c>
      <c r="AA25" s="456">
        <v>0</v>
      </c>
      <c r="AB25" s="456">
        <v>0</v>
      </c>
      <c r="AC25" s="456">
        <v>0</v>
      </c>
      <c r="AD25" s="456">
        <v>0</v>
      </c>
      <c r="AE25" s="456">
        <v>0</v>
      </c>
      <c r="AF25" s="456">
        <v>0</v>
      </c>
    </row>
    <row r="26" spans="1:33" ht="14.1" customHeight="1" x14ac:dyDescent="0.2">
      <c r="A26" s="456" t="s">
        <v>76</v>
      </c>
      <c r="B26" s="456">
        <v>49557572075698.727</v>
      </c>
      <c r="C26" s="456">
        <v>49727796686654.898</v>
      </c>
      <c r="D26" s="456">
        <v>50653012223502.797</v>
      </c>
      <c r="E26" s="456">
        <v>51709356058502.93</v>
      </c>
      <c r="F26" s="456">
        <v>52834070820404.563</v>
      </c>
      <c r="G26" s="456">
        <v>53987160192694.188</v>
      </c>
      <c r="H26" s="456">
        <v>54953539082810.406</v>
      </c>
      <c r="I26" s="456">
        <v>55728370587223.258</v>
      </c>
      <c r="J26" s="456">
        <v>56324838229722.813</v>
      </c>
      <c r="K26" s="456">
        <v>56941827920005.344</v>
      </c>
      <c r="L26" s="456">
        <v>57653973044879.5</v>
      </c>
      <c r="M26" s="456">
        <v>58514650858364.391</v>
      </c>
      <c r="N26" s="456">
        <v>59289141616515.977</v>
      </c>
      <c r="O26" s="456">
        <v>60014943039278.102</v>
      </c>
      <c r="P26" s="456">
        <v>60835192863840.656</v>
      </c>
      <c r="Q26" s="456">
        <v>61663841738322.211</v>
      </c>
      <c r="R26" s="456">
        <v>62336433407497.133</v>
      </c>
      <c r="S26" s="456">
        <v>62980058504265.953</v>
      </c>
      <c r="T26" s="456">
        <v>63786775545354.297</v>
      </c>
      <c r="U26" s="456">
        <v>64480671566787.563</v>
      </c>
      <c r="V26" s="456">
        <v>65351943334823.93</v>
      </c>
      <c r="W26" s="456">
        <v>66303665041607.633</v>
      </c>
      <c r="X26" s="456">
        <v>67272820935829.906</v>
      </c>
      <c r="Y26" s="456">
        <v>68392693048804.188</v>
      </c>
      <c r="Z26" s="456">
        <v>69607754673322.289</v>
      </c>
      <c r="AA26" s="456">
        <v>70820925178187.938</v>
      </c>
      <c r="AB26" s="456">
        <v>72023500356119.766</v>
      </c>
      <c r="AC26" s="456">
        <v>73208114607648.781</v>
      </c>
      <c r="AD26" s="456">
        <v>74476278079282.25</v>
      </c>
      <c r="AE26" s="456">
        <v>75833026483908.734</v>
      </c>
      <c r="AF26" s="456">
        <v>77253418144239.578</v>
      </c>
    </row>
    <row r="27" spans="1:33" ht="14.1" customHeight="1" x14ac:dyDescent="0.2"/>
    <row r="28" spans="1:33" ht="14.45" customHeight="1" x14ac:dyDescent="0.25">
      <c r="A28" s="455"/>
    </row>
    <row r="29" spans="1:33" ht="14.1" customHeight="1" x14ac:dyDescent="0.2"/>
    <row r="30" spans="1:33" ht="14.45" customHeight="1" x14ac:dyDescent="0.25">
      <c r="A30" s="455"/>
      <c r="C30" s="458"/>
      <c r="D30" s="458"/>
      <c r="E30" s="458"/>
      <c r="F30" s="458"/>
      <c r="G30" s="458"/>
      <c r="H30" s="458"/>
      <c r="I30" s="458"/>
      <c r="J30" s="458"/>
      <c r="K30" s="458"/>
      <c r="L30" s="458"/>
      <c r="M30" s="458"/>
      <c r="N30" s="458"/>
      <c r="O30" s="458"/>
      <c r="P30" s="458"/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58"/>
      <c r="AB30" s="458"/>
      <c r="AC30" s="458"/>
      <c r="AD30" s="458"/>
      <c r="AE30" s="458"/>
      <c r="AF30" s="458"/>
      <c r="AG30" s="458"/>
    </row>
    <row r="31" spans="1:33" ht="14.1" customHeight="1" x14ac:dyDescent="0.2"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8"/>
      <c r="O31" s="458"/>
      <c r="P31" s="458"/>
      <c r="Q31" s="458"/>
      <c r="R31" s="458"/>
      <c r="S31" s="458"/>
      <c r="T31" s="458"/>
      <c r="U31" s="458"/>
      <c r="V31" s="458"/>
      <c r="W31" s="458"/>
      <c r="X31" s="458"/>
      <c r="Y31" s="458"/>
      <c r="Z31" s="458"/>
      <c r="AA31" s="458"/>
      <c r="AB31" s="458"/>
      <c r="AC31" s="458"/>
      <c r="AD31" s="458"/>
      <c r="AE31" s="458"/>
      <c r="AF31" s="458"/>
      <c r="AG31" s="458"/>
    </row>
    <row r="32" spans="1:33" ht="14.1" customHeight="1" x14ac:dyDescent="0.2"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58"/>
      <c r="O32" s="458"/>
      <c r="P32" s="458"/>
      <c r="Q32" s="458"/>
      <c r="R32" s="458"/>
      <c r="S32" s="458"/>
      <c r="T32" s="458"/>
      <c r="U32" s="458"/>
      <c r="V32" s="458"/>
      <c r="W32" s="458"/>
      <c r="X32" s="458"/>
      <c r="Y32" s="458"/>
      <c r="Z32" s="458"/>
      <c r="AA32" s="458"/>
      <c r="AB32" s="458"/>
      <c r="AC32" s="458"/>
      <c r="AD32" s="458"/>
      <c r="AE32" s="458"/>
      <c r="AF32" s="458"/>
      <c r="AG32" s="458"/>
    </row>
    <row r="33" spans="1:35" ht="14.45" customHeight="1" x14ac:dyDescent="0.25">
      <c r="A33" s="455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458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</row>
    <row r="34" spans="1:35" ht="14.1" customHeight="1" x14ac:dyDescent="0.2">
      <c r="A34" s="459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59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59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59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59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59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59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59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59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59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59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59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6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55"/>
      <c r="C47" s="458"/>
      <c r="D47" s="458"/>
      <c r="E47" s="458"/>
      <c r="F47" s="458"/>
      <c r="G47" s="458"/>
      <c r="H47" s="458"/>
      <c r="I47" s="458"/>
      <c r="J47" s="458"/>
      <c r="K47" s="458"/>
      <c r="L47" s="458"/>
      <c r="M47" s="458"/>
      <c r="N47" s="458"/>
      <c r="O47" s="458"/>
      <c r="P47" s="458"/>
      <c r="Q47" s="458"/>
      <c r="R47" s="458"/>
      <c r="S47" s="458"/>
      <c r="T47" s="458"/>
      <c r="U47" s="458"/>
      <c r="V47" s="458"/>
      <c r="W47" s="458"/>
      <c r="X47" s="458"/>
      <c r="Y47" s="458"/>
      <c r="Z47" s="458"/>
      <c r="AA47" s="458"/>
      <c r="AB47" s="458"/>
      <c r="AC47" s="458"/>
      <c r="AD47" s="458"/>
      <c r="AE47" s="458"/>
      <c r="AF47" s="458"/>
      <c r="AG47" s="458"/>
    </row>
    <row r="48" spans="1:35" ht="14.1" customHeight="1" x14ac:dyDescent="0.2">
      <c r="A48" s="459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59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61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59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59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59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59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59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59"/>
      <c r="B56" s="462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59"/>
      <c r="B57" s="462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59"/>
      <c r="B58" s="462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59"/>
      <c r="B59" s="462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59"/>
      <c r="B60" s="462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59"/>
      <c r="B61" s="462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60"/>
      <c r="B62" s="46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62"/>
    </row>
    <row r="64" spans="1:35" ht="14.1" customHeight="1" x14ac:dyDescent="0.2">
      <c r="A64" s="459"/>
      <c r="B64" s="462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59"/>
      <c r="B65" s="462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59"/>
      <c r="B66" s="462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59"/>
      <c r="B67" s="462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59"/>
      <c r="B68" s="462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59"/>
      <c r="B69" s="462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59"/>
      <c r="B70" s="462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59"/>
      <c r="B71" s="462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59"/>
      <c r="B72" s="462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59"/>
      <c r="B73" s="462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59"/>
      <c r="B74" s="462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59"/>
      <c r="B75" s="462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60"/>
      <c r="B76" s="46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62"/>
    </row>
    <row r="78" spans="1:35" ht="14.45" customHeight="1" x14ac:dyDescent="0.25">
      <c r="A78" s="14"/>
      <c r="B78" s="462"/>
    </row>
    <row r="79" spans="1:35" ht="14.1" customHeight="1" x14ac:dyDescent="0.2">
      <c r="A79" s="459"/>
      <c r="B79" s="462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59"/>
      <c r="B80" s="462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59"/>
      <c r="B81" s="462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59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59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59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59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59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59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59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59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63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61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59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59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59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59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59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59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59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59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59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59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59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59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59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59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6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55"/>
    </row>
    <row r="109" spans="1:35" ht="14.1" customHeight="1" x14ac:dyDescent="0.2">
      <c r="A109" s="464"/>
      <c r="B109" s="465"/>
      <c r="C109" s="466"/>
      <c r="D109" s="466"/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  <c r="V109" s="466"/>
      <c r="W109" s="466"/>
      <c r="X109" s="466"/>
      <c r="Y109" s="466"/>
      <c r="Z109" s="466"/>
      <c r="AA109" s="466"/>
      <c r="AB109" s="466"/>
      <c r="AC109" s="466"/>
      <c r="AD109" s="466"/>
      <c r="AE109" s="466"/>
      <c r="AF109" s="466"/>
      <c r="AG109" s="466"/>
      <c r="AH109" s="466"/>
      <c r="AI109" s="466"/>
    </row>
    <row r="110" spans="1:35" ht="14.1" customHeight="1" x14ac:dyDescent="0.2">
      <c r="A110" s="464"/>
      <c r="B110" s="465"/>
      <c r="C110" s="467"/>
      <c r="D110" s="467"/>
      <c r="E110" s="467"/>
      <c r="F110" s="467"/>
      <c r="G110" s="467"/>
      <c r="H110" s="467"/>
      <c r="I110" s="467"/>
      <c r="J110" s="467"/>
      <c r="K110" s="467"/>
      <c r="L110" s="467"/>
      <c r="M110" s="467"/>
      <c r="N110" s="467"/>
      <c r="O110" s="467"/>
      <c r="P110" s="467"/>
      <c r="Q110" s="467"/>
      <c r="R110" s="467"/>
      <c r="S110" s="467"/>
      <c r="T110" s="467"/>
      <c r="U110" s="467"/>
      <c r="V110" s="467"/>
      <c r="W110" s="467"/>
      <c r="X110" s="467"/>
      <c r="Y110" s="467"/>
      <c r="Z110" s="467"/>
    </row>
    <row r="111" spans="1:35" ht="14.1" customHeight="1" x14ac:dyDescent="0.2">
      <c r="A111" s="464"/>
      <c r="B111" s="468"/>
      <c r="C111" s="469"/>
      <c r="D111" s="469"/>
      <c r="E111" s="469"/>
      <c r="F111" s="469"/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69"/>
      <c r="Y111" s="469"/>
      <c r="Z111" s="469"/>
    </row>
    <row r="112" spans="1:35" ht="14.1" customHeight="1" x14ac:dyDescent="0.2">
      <c r="A112" s="464"/>
      <c r="B112" s="468"/>
      <c r="C112" s="469"/>
      <c r="D112" s="469"/>
      <c r="E112" s="469"/>
      <c r="F112" s="469"/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469"/>
    </row>
    <row r="113" spans="1:35" ht="14.45" customHeight="1" x14ac:dyDescent="0.25">
      <c r="A113" s="455"/>
    </row>
    <row r="114" spans="1:35" ht="14.1" customHeight="1" x14ac:dyDescent="0.2">
      <c r="A114" s="459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59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59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59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59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59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59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59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59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59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6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55"/>
    </row>
    <row r="126" spans="1:35" ht="14.45" customHeight="1" x14ac:dyDescent="0.25">
      <c r="A126" s="461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59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59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59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59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59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59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59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59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59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59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59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59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59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59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59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59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59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59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59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6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59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6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70"/>
      <c r="D150" s="470"/>
      <c r="E150" s="470"/>
      <c r="F150" s="470"/>
      <c r="G150" s="470"/>
      <c r="H150" s="470"/>
      <c r="I150" s="470"/>
      <c r="J150" s="470"/>
      <c r="K150" s="470"/>
      <c r="L150" s="470"/>
    </row>
    <row r="151" spans="1:35" ht="14.1" customHeight="1" x14ac:dyDescent="0.2">
      <c r="C151" s="470"/>
      <c r="D151" s="470"/>
      <c r="E151" s="470"/>
      <c r="F151" s="470"/>
      <c r="G151" s="470"/>
      <c r="H151" s="470"/>
      <c r="I151" s="470"/>
      <c r="J151" s="470"/>
      <c r="K151" s="470"/>
      <c r="L151" s="470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BA0DC-DF47-4C25-9821-5D5CACD8C3D0}">
  <sheetPr>
    <tabColor theme="8" tint="0.39997558519241921"/>
  </sheetPr>
  <dimension ref="A1:AI1000"/>
  <sheetViews>
    <sheetView workbookViewId="0">
      <selection activeCell="J42" sqref="J42"/>
    </sheetView>
  </sheetViews>
  <sheetFormatPr defaultColWidth="8.875" defaultRowHeight="15" customHeight="1" x14ac:dyDescent="0.2"/>
  <cols>
    <col min="1" max="1" width="39.875" style="456" customWidth="1"/>
    <col min="2" max="2" width="17.875" style="458" customWidth="1"/>
    <col min="3" max="3" width="9.5" style="456" customWidth="1"/>
    <col min="4" max="35" width="9.5" style="456" bestFit="1" customWidth="1"/>
    <col min="36" max="38" width="8.875" style="456" customWidth="1"/>
    <col min="39" max="16384" width="8.875" style="456"/>
  </cols>
  <sheetData>
    <row r="1" spans="1:35" ht="14.45" customHeight="1" x14ac:dyDescent="0.25">
      <c r="A1" s="454" t="s">
        <v>51</v>
      </c>
      <c r="B1" s="455">
        <v>2020</v>
      </c>
      <c r="C1" s="455">
        <v>2021</v>
      </c>
      <c r="D1" s="455">
        <v>2022</v>
      </c>
      <c r="E1" s="455">
        <v>2023</v>
      </c>
      <c r="F1" s="455">
        <v>2024</v>
      </c>
      <c r="G1" s="455">
        <v>2025</v>
      </c>
      <c r="H1" s="455">
        <v>2026</v>
      </c>
      <c r="I1" s="455">
        <v>2027</v>
      </c>
      <c r="J1" s="455">
        <v>2028</v>
      </c>
      <c r="K1" s="455">
        <v>2029</v>
      </c>
      <c r="L1" s="455">
        <v>2030</v>
      </c>
      <c r="M1" s="455">
        <v>2031</v>
      </c>
      <c r="N1" s="455">
        <v>2032</v>
      </c>
      <c r="O1" s="455">
        <v>2033</v>
      </c>
      <c r="P1" s="455">
        <v>2034</v>
      </c>
      <c r="Q1" s="455">
        <v>2035</v>
      </c>
      <c r="R1" s="455">
        <v>2036</v>
      </c>
      <c r="S1" s="455">
        <v>2037</v>
      </c>
      <c r="T1" s="455">
        <v>2038</v>
      </c>
      <c r="U1" s="455">
        <v>2039</v>
      </c>
      <c r="V1" s="455">
        <v>2040</v>
      </c>
      <c r="W1" s="455">
        <v>2041</v>
      </c>
      <c r="X1" s="455">
        <v>2042</v>
      </c>
      <c r="Y1" s="455">
        <v>2043</v>
      </c>
      <c r="Z1" s="455">
        <v>2044</v>
      </c>
      <c r="AA1" s="455">
        <v>2045</v>
      </c>
      <c r="AB1" s="455">
        <v>2046</v>
      </c>
      <c r="AC1" s="455">
        <v>2047</v>
      </c>
      <c r="AD1" s="455">
        <v>2048</v>
      </c>
      <c r="AE1" s="455">
        <v>2049</v>
      </c>
      <c r="AF1" s="455">
        <v>2050</v>
      </c>
      <c r="AH1" s="455"/>
      <c r="AI1" s="455"/>
    </row>
    <row r="2" spans="1:35" ht="14.1" customHeight="1" x14ac:dyDescent="0.2">
      <c r="A2" s="456" t="s">
        <v>52</v>
      </c>
      <c r="B2" s="456">
        <v>1</v>
      </c>
      <c r="C2" s="457">
        <v>1</v>
      </c>
      <c r="D2" s="457">
        <v>1</v>
      </c>
      <c r="E2" s="457">
        <v>1</v>
      </c>
      <c r="F2" s="457">
        <v>1</v>
      </c>
      <c r="G2" s="457">
        <v>1</v>
      </c>
      <c r="H2" s="457">
        <v>1</v>
      </c>
      <c r="I2" s="457">
        <v>1</v>
      </c>
      <c r="J2" s="457">
        <v>1</v>
      </c>
      <c r="K2" s="457">
        <v>1</v>
      </c>
      <c r="L2" s="457">
        <v>1</v>
      </c>
      <c r="M2" s="457">
        <v>1</v>
      </c>
      <c r="N2" s="457">
        <v>1</v>
      </c>
      <c r="O2" s="457">
        <v>1</v>
      </c>
      <c r="P2" s="457">
        <v>1</v>
      </c>
      <c r="Q2" s="457">
        <v>1</v>
      </c>
      <c r="R2" s="457">
        <v>1</v>
      </c>
      <c r="S2" s="457">
        <v>1</v>
      </c>
      <c r="T2" s="457">
        <v>1</v>
      </c>
      <c r="U2" s="457">
        <v>1</v>
      </c>
      <c r="V2" s="457">
        <v>1</v>
      </c>
      <c r="W2" s="457">
        <v>1</v>
      </c>
      <c r="X2" s="457">
        <v>1</v>
      </c>
      <c r="Y2" s="457">
        <v>1</v>
      </c>
      <c r="Z2" s="457">
        <v>1</v>
      </c>
      <c r="AA2" s="457">
        <v>1</v>
      </c>
      <c r="AB2" s="457">
        <v>1</v>
      </c>
      <c r="AC2" s="457">
        <v>1</v>
      </c>
      <c r="AD2" s="457">
        <v>1</v>
      </c>
      <c r="AE2" s="457">
        <v>1</v>
      </c>
      <c r="AF2" s="457">
        <v>1</v>
      </c>
      <c r="AG2" s="457"/>
    </row>
    <row r="3" spans="1:35" ht="14.1" customHeight="1" x14ac:dyDescent="0.2">
      <c r="A3" s="456" t="s">
        <v>53</v>
      </c>
      <c r="B3" s="456">
        <v>1</v>
      </c>
      <c r="C3" s="456">
        <v>1</v>
      </c>
      <c r="D3" s="456">
        <v>1</v>
      </c>
      <c r="E3" s="456">
        <v>1</v>
      </c>
      <c r="F3" s="456">
        <v>1</v>
      </c>
      <c r="G3" s="456">
        <v>1</v>
      </c>
      <c r="H3" s="456">
        <v>1</v>
      </c>
      <c r="I3" s="456">
        <v>1</v>
      </c>
      <c r="J3" s="456">
        <v>1</v>
      </c>
      <c r="K3" s="456">
        <v>1</v>
      </c>
      <c r="L3" s="456">
        <v>1</v>
      </c>
      <c r="M3" s="456">
        <v>1</v>
      </c>
      <c r="N3" s="456">
        <v>1</v>
      </c>
      <c r="O3" s="456">
        <v>1</v>
      </c>
      <c r="P3" s="456">
        <v>1</v>
      </c>
      <c r="Q3" s="456">
        <v>1</v>
      </c>
      <c r="R3" s="456">
        <v>1</v>
      </c>
      <c r="S3" s="456">
        <v>1</v>
      </c>
      <c r="T3" s="456">
        <v>1</v>
      </c>
      <c r="U3" s="456">
        <v>1</v>
      </c>
      <c r="V3" s="456">
        <v>1</v>
      </c>
      <c r="W3" s="456">
        <v>1</v>
      </c>
      <c r="X3" s="456">
        <v>1</v>
      </c>
      <c r="Y3" s="456">
        <v>1</v>
      </c>
      <c r="Z3" s="456">
        <v>1</v>
      </c>
      <c r="AA3" s="456">
        <v>1</v>
      </c>
      <c r="AB3" s="456">
        <v>1</v>
      </c>
      <c r="AC3" s="456">
        <v>1</v>
      </c>
      <c r="AD3" s="456">
        <v>1</v>
      </c>
      <c r="AE3" s="456">
        <v>1</v>
      </c>
      <c r="AF3" s="456">
        <v>1</v>
      </c>
    </row>
    <row r="4" spans="1:35" ht="14.1" customHeight="1" x14ac:dyDescent="0.2">
      <c r="A4" s="456" t="s">
        <v>54</v>
      </c>
      <c r="B4" s="456">
        <v>1</v>
      </c>
      <c r="C4" s="456">
        <v>1</v>
      </c>
      <c r="D4" s="456">
        <v>1</v>
      </c>
      <c r="E4" s="456">
        <v>1</v>
      </c>
      <c r="F4" s="456">
        <v>1</v>
      </c>
      <c r="G4" s="456">
        <v>1</v>
      </c>
      <c r="H4" s="456">
        <v>1</v>
      </c>
      <c r="I4" s="456">
        <v>1</v>
      </c>
      <c r="J4" s="456">
        <v>1</v>
      </c>
      <c r="K4" s="456">
        <v>1</v>
      </c>
      <c r="L4" s="456">
        <v>1</v>
      </c>
      <c r="M4" s="456">
        <v>1</v>
      </c>
      <c r="N4" s="456">
        <v>1</v>
      </c>
      <c r="O4" s="456">
        <v>1</v>
      </c>
      <c r="P4" s="456">
        <v>1</v>
      </c>
      <c r="Q4" s="456">
        <v>1</v>
      </c>
      <c r="R4" s="456">
        <v>1</v>
      </c>
      <c r="S4" s="456">
        <v>1</v>
      </c>
      <c r="T4" s="456">
        <v>1</v>
      </c>
      <c r="U4" s="456">
        <v>1</v>
      </c>
      <c r="V4" s="456">
        <v>1</v>
      </c>
      <c r="W4" s="456">
        <v>1</v>
      </c>
      <c r="X4" s="456">
        <v>1</v>
      </c>
      <c r="Y4" s="456">
        <v>1</v>
      </c>
      <c r="Z4" s="456">
        <v>1</v>
      </c>
      <c r="AA4" s="456">
        <v>1</v>
      </c>
      <c r="AB4" s="456">
        <v>1</v>
      </c>
      <c r="AC4" s="456">
        <v>1</v>
      </c>
      <c r="AD4" s="456">
        <v>1</v>
      </c>
      <c r="AE4" s="456">
        <v>1</v>
      </c>
      <c r="AF4" s="456">
        <v>1</v>
      </c>
    </row>
    <row r="5" spans="1:35" ht="14.1" customHeight="1" x14ac:dyDescent="0.2">
      <c r="A5" s="456" t="s">
        <v>55</v>
      </c>
      <c r="B5" s="456">
        <v>1</v>
      </c>
      <c r="C5" s="456">
        <v>1</v>
      </c>
      <c r="D5" s="456">
        <v>1</v>
      </c>
      <c r="E5" s="456">
        <v>1</v>
      </c>
      <c r="F5" s="456">
        <v>1</v>
      </c>
      <c r="G5" s="456">
        <v>1</v>
      </c>
      <c r="H5" s="456">
        <v>1</v>
      </c>
      <c r="I5" s="456">
        <v>1</v>
      </c>
      <c r="J5" s="456">
        <v>1</v>
      </c>
      <c r="K5" s="456">
        <v>1</v>
      </c>
      <c r="L5" s="456">
        <v>1</v>
      </c>
      <c r="M5" s="456">
        <v>1</v>
      </c>
      <c r="N5" s="456">
        <v>1</v>
      </c>
      <c r="O5" s="456">
        <v>1</v>
      </c>
      <c r="P5" s="456">
        <v>1</v>
      </c>
      <c r="Q5" s="456">
        <v>1</v>
      </c>
      <c r="R5" s="456">
        <v>1</v>
      </c>
      <c r="S5" s="456">
        <v>1</v>
      </c>
      <c r="T5" s="456">
        <v>1</v>
      </c>
      <c r="U5" s="456">
        <v>1</v>
      </c>
      <c r="V5" s="456">
        <v>1</v>
      </c>
      <c r="W5" s="456">
        <v>1</v>
      </c>
      <c r="X5" s="456">
        <v>1</v>
      </c>
      <c r="Y5" s="456">
        <v>1</v>
      </c>
      <c r="Z5" s="456">
        <v>1</v>
      </c>
      <c r="AA5" s="456">
        <v>1</v>
      </c>
      <c r="AB5" s="456">
        <v>1</v>
      </c>
      <c r="AC5" s="456">
        <v>1</v>
      </c>
      <c r="AD5" s="456">
        <v>1</v>
      </c>
      <c r="AE5" s="456">
        <v>1</v>
      </c>
      <c r="AF5" s="456">
        <v>1</v>
      </c>
    </row>
    <row r="6" spans="1:35" ht="14.1" customHeight="1" x14ac:dyDescent="0.2">
      <c r="A6" s="456" t="s">
        <v>56</v>
      </c>
      <c r="B6" s="456">
        <v>1</v>
      </c>
      <c r="C6" s="456">
        <v>1</v>
      </c>
      <c r="D6" s="456">
        <v>1</v>
      </c>
      <c r="E6" s="456">
        <v>1</v>
      </c>
      <c r="F6" s="456">
        <v>1</v>
      </c>
      <c r="G6" s="456">
        <v>1</v>
      </c>
      <c r="H6" s="456">
        <v>1</v>
      </c>
      <c r="I6" s="456">
        <v>1</v>
      </c>
      <c r="J6" s="456">
        <v>1</v>
      </c>
      <c r="K6" s="456">
        <v>1</v>
      </c>
      <c r="L6" s="456">
        <v>1</v>
      </c>
      <c r="M6" s="456">
        <v>1</v>
      </c>
      <c r="N6" s="456">
        <v>1</v>
      </c>
      <c r="O6" s="456">
        <v>1</v>
      </c>
      <c r="P6" s="456">
        <v>1</v>
      </c>
      <c r="Q6" s="456">
        <v>1</v>
      </c>
      <c r="R6" s="456">
        <v>1</v>
      </c>
      <c r="S6" s="456">
        <v>1</v>
      </c>
      <c r="T6" s="456">
        <v>1</v>
      </c>
      <c r="U6" s="456">
        <v>1</v>
      </c>
      <c r="V6" s="456">
        <v>1</v>
      </c>
      <c r="W6" s="456">
        <v>1</v>
      </c>
      <c r="X6" s="456">
        <v>1</v>
      </c>
      <c r="Y6" s="456">
        <v>1</v>
      </c>
      <c r="Z6" s="456">
        <v>1</v>
      </c>
      <c r="AA6" s="456">
        <v>1</v>
      </c>
      <c r="AB6" s="456">
        <v>1</v>
      </c>
      <c r="AC6" s="456">
        <v>1</v>
      </c>
      <c r="AD6" s="456">
        <v>1</v>
      </c>
      <c r="AE6" s="456">
        <v>1</v>
      </c>
      <c r="AF6" s="456">
        <v>1</v>
      </c>
    </row>
    <row r="7" spans="1:35" ht="14.1" customHeight="1" x14ac:dyDescent="0.2">
      <c r="A7" s="456" t="s">
        <v>57</v>
      </c>
      <c r="B7" s="456">
        <v>1</v>
      </c>
      <c r="C7" s="456">
        <v>1</v>
      </c>
      <c r="D7" s="456">
        <v>1</v>
      </c>
      <c r="E7" s="456">
        <v>1</v>
      </c>
      <c r="F7" s="456">
        <v>1</v>
      </c>
      <c r="G7" s="456">
        <v>1</v>
      </c>
      <c r="H7" s="456">
        <v>1</v>
      </c>
      <c r="I7" s="456">
        <v>1</v>
      </c>
      <c r="J7" s="456">
        <v>1</v>
      </c>
      <c r="K7" s="456">
        <v>1</v>
      </c>
      <c r="L7" s="456">
        <v>1</v>
      </c>
      <c r="M7" s="456">
        <v>1</v>
      </c>
      <c r="N7" s="456">
        <v>1</v>
      </c>
      <c r="O7" s="456">
        <v>1</v>
      </c>
      <c r="P7" s="456">
        <v>1</v>
      </c>
      <c r="Q7" s="456">
        <v>1</v>
      </c>
      <c r="R7" s="456">
        <v>1</v>
      </c>
      <c r="S7" s="456">
        <v>1</v>
      </c>
      <c r="T7" s="456">
        <v>1</v>
      </c>
      <c r="U7" s="456">
        <v>1</v>
      </c>
      <c r="V7" s="456">
        <v>1</v>
      </c>
      <c r="W7" s="456">
        <v>1</v>
      </c>
      <c r="X7" s="456">
        <v>1</v>
      </c>
      <c r="Y7" s="456">
        <v>1</v>
      </c>
      <c r="Z7" s="456">
        <v>1</v>
      </c>
      <c r="AA7" s="456">
        <v>1</v>
      </c>
      <c r="AB7" s="456">
        <v>1</v>
      </c>
      <c r="AC7" s="456">
        <v>1</v>
      </c>
      <c r="AD7" s="456">
        <v>1</v>
      </c>
      <c r="AE7" s="456">
        <v>1</v>
      </c>
      <c r="AF7" s="456">
        <v>1</v>
      </c>
    </row>
    <row r="8" spans="1:35" ht="14.1" customHeight="1" x14ac:dyDescent="0.2">
      <c r="A8" s="456" t="s">
        <v>58</v>
      </c>
      <c r="B8" s="456">
        <v>1</v>
      </c>
      <c r="C8" s="456">
        <v>1</v>
      </c>
      <c r="D8" s="456">
        <v>1</v>
      </c>
      <c r="E8" s="456">
        <v>1</v>
      </c>
      <c r="F8" s="456">
        <v>1</v>
      </c>
      <c r="G8" s="456">
        <v>1</v>
      </c>
      <c r="H8" s="456">
        <v>1</v>
      </c>
      <c r="I8" s="456">
        <v>1</v>
      </c>
      <c r="J8" s="456">
        <v>1</v>
      </c>
      <c r="K8" s="456">
        <v>1</v>
      </c>
      <c r="L8" s="456">
        <v>1</v>
      </c>
      <c r="M8" s="456">
        <v>1</v>
      </c>
      <c r="N8" s="456">
        <v>1</v>
      </c>
      <c r="O8" s="456">
        <v>1</v>
      </c>
      <c r="P8" s="456">
        <v>1</v>
      </c>
      <c r="Q8" s="456">
        <v>1</v>
      </c>
      <c r="R8" s="456">
        <v>1</v>
      </c>
      <c r="S8" s="456">
        <v>1</v>
      </c>
      <c r="T8" s="456">
        <v>1</v>
      </c>
      <c r="U8" s="456">
        <v>1</v>
      </c>
      <c r="V8" s="456">
        <v>1</v>
      </c>
      <c r="W8" s="456">
        <v>1</v>
      </c>
      <c r="X8" s="456">
        <v>1</v>
      </c>
      <c r="Y8" s="456">
        <v>1</v>
      </c>
      <c r="Z8" s="456">
        <v>1</v>
      </c>
      <c r="AA8" s="456">
        <v>1</v>
      </c>
      <c r="AB8" s="456">
        <v>1</v>
      </c>
      <c r="AC8" s="456">
        <v>1</v>
      </c>
      <c r="AD8" s="456">
        <v>1</v>
      </c>
      <c r="AE8" s="456">
        <v>1</v>
      </c>
      <c r="AF8" s="456">
        <v>1</v>
      </c>
    </row>
    <row r="9" spans="1:35" ht="14.1" customHeight="1" x14ac:dyDescent="0.2">
      <c r="A9" s="456" t="s">
        <v>59</v>
      </c>
      <c r="B9" s="456">
        <v>1</v>
      </c>
      <c r="C9" s="457">
        <v>1</v>
      </c>
      <c r="D9" s="457">
        <v>1</v>
      </c>
      <c r="E9" s="457">
        <v>1</v>
      </c>
      <c r="F9" s="457">
        <v>1</v>
      </c>
      <c r="G9" s="457">
        <v>1</v>
      </c>
      <c r="H9" s="457">
        <v>1</v>
      </c>
      <c r="I9" s="457">
        <v>1</v>
      </c>
      <c r="J9" s="457">
        <v>1</v>
      </c>
      <c r="K9" s="457">
        <v>1</v>
      </c>
      <c r="L9" s="457">
        <v>1</v>
      </c>
      <c r="M9" s="457">
        <v>1</v>
      </c>
      <c r="N9" s="457">
        <v>1</v>
      </c>
      <c r="O9" s="457">
        <v>1</v>
      </c>
      <c r="P9" s="457">
        <v>1</v>
      </c>
      <c r="Q9" s="457">
        <v>1</v>
      </c>
      <c r="R9" s="457">
        <v>1</v>
      </c>
      <c r="S9" s="457">
        <v>1</v>
      </c>
      <c r="T9" s="457">
        <v>1</v>
      </c>
      <c r="U9" s="457">
        <v>1</v>
      </c>
      <c r="V9" s="457">
        <v>1</v>
      </c>
      <c r="W9" s="457">
        <v>1</v>
      </c>
      <c r="X9" s="457">
        <v>1</v>
      </c>
      <c r="Y9" s="457">
        <v>1</v>
      </c>
      <c r="Z9" s="457">
        <v>1</v>
      </c>
      <c r="AA9" s="457">
        <v>1</v>
      </c>
      <c r="AB9" s="457">
        <v>1</v>
      </c>
      <c r="AC9" s="457">
        <v>1</v>
      </c>
      <c r="AD9" s="457">
        <v>1</v>
      </c>
      <c r="AE9" s="457">
        <v>1</v>
      </c>
      <c r="AF9" s="457">
        <v>1</v>
      </c>
      <c r="AG9" s="457"/>
    </row>
    <row r="10" spans="1:35" ht="14.1" customHeight="1" x14ac:dyDescent="0.2">
      <c r="A10" s="456" t="s">
        <v>60</v>
      </c>
      <c r="B10" s="456">
        <v>1</v>
      </c>
      <c r="C10" s="456">
        <v>1</v>
      </c>
      <c r="D10" s="456">
        <v>1</v>
      </c>
      <c r="E10" s="456">
        <v>1</v>
      </c>
      <c r="F10" s="456">
        <v>1</v>
      </c>
      <c r="G10" s="456">
        <v>1</v>
      </c>
      <c r="H10" s="456">
        <v>1</v>
      </c>
      <c r="I10" s="456">
        <v>1</v>
      </c>
      <c r="J10" s="456">
        <v>1</v>
      </c>
      <c r="K10" s="456">
        <v>1</v>
      </c>
      <c r="L10" s="456">
        <v>1</v>
      </c>
      <c r="M10" s="456">
        <v>1</v>
      </c>
      <c r="N10" s="456">
        <v>1</v>
      </c>
      <c r="O10" s="456">
        <v>1</v>
      </c>
      <c r="P10" s="456">
        <v>1</v>
      </c>
      <c r="Q10" s="456">
        <v>1</v>
      </c>
      <c r="R10" s="456">
        <v>1</v>
      </c>
      <c r="S10" s="456">
        <v>1</v>
      </c>
      <c r="T10" s="456">
        <v>1</v>
      </c>
      <c r="U10" s="456">
        <v>1</v>
      </c>
      <c r="V10" s="456">
        <v>1</v>
      </c>
      <c r="W10" s="456">
        <v>1</v>
      </c>
      <c r="X10" s="456">
        <v>1</v>
      </c>
      <c r="Y10" s="456">
        <v>1</v>
      </c>
      <c r="Z10" s="456">
        <v>1</v>
      </c>
      <c r="AA10" s="456">
        <v>1</v>
      </c>
      <c r="AB10" s="456">
        <v>1</v>
      </c>
      <c r="AC10" s="456">
        <v>1</v>
      </c>
      <c r="AD10" s="456">
        <v>1</v>
      </c>
      <c r="AE10" s="456">
        <v>1</v>
      </c>
      <c r="AF10" s="456">
        <v>1</v>
      </c>
    </row>
    <row r="11" spans="1:35" ht="14.1" customHeight="1" x14ac:dyDescent="0.2">
      <c r="A11" s="456" t="s">
        <v>61</v>
      </c>
      <c r="B11" s="456">
        <v>1</v>
      </c>
      <c r="C11" s="456">
        <v>1</v>
      </c>
      <c r="D11" s="456">
        <v>1</v>
      </c>
      <c r="E11" s="456">
        <v>1</v>
      </c>
      <c r="F11" s="456">
        <v>1</v>
      </c>
      <c r="G11" s="456">
        <v>1</v>
      </c>
      <c r="H11" s="456">
        <v>1</v>
      </c>
      <c r="I11" s="456">
        <v>1</v>
      </c>
      <c r="J11" s="456">
        <v>1</v>
      </c>
      <c r="K11" s="456">
        <v>1</v>
      </c>
      <c r="L11" s="456">
        <v>1</v>
      </c>
      <c r="M11" s="456">
        <v>1</v>
      </c>
      <c r="N11" s="456">
        <v>1</v>
      </c>
      <c r="O11" s="456">
        <v>1</v>
      </c>
      <c r="P11" s="456">
        <v>1</v>
      </c>
      <c r="Q11" s="456">
        <v>1</v>
      </c>
      <c r="R11" s="456">
        <v>1</v>
      </c>
      <c r="S11" s="456">
        <v>1</v>
      </c>
      <c r="T11" s="456">
        <v>1</v>
      </c>
      <c r="U11" s="456">
        <v>1</v>
      </c>
      <c r="V11" s="456">
        <v>1</v>
      </c>
      <c r="W11" s="456">
        <v>1</v>
      </c>
      <c r="X11" s="456">
        <v>1</v>
      </c>
      <c r="Y11" s="456">
        <v>1</v>
      </c>
      <c r="Z11" s="456">
        <v>1</v>
      </c>
      <c r="AA11" s="456">
        <v>1</v>
      </c>
      <c r="AB11" s="456">
        <v>1</v>
      </c>
      <c r="AC11" s="456">
        <v>1</v>
      </c>
      <c r="AD11" s="456">
        <v>1</v>
      </c>
      <c r="AE11" s="456">
        <v>1</v>
      </c>
      <c r="AF11" s="456">
        <v>1</v>
      </c>
    </row>
    <row r="12" spans="1:35" ht="14.1" customHeight="1" x14ac:dyDescent="0.2">
      <c r="A12" s="456" t="s">
        <v>62</v>
      </c>
      <c r="B12" s="456">
        <v>1</v>
      </c>
      <c r="C12" s="456">
        <v>1</v>
      </c>
      <c r="D12" s="456">
        <v>1</v>
      </c>
      <c r="E12" s="456">
        <v>1</v>
      </c>
      <c r="F12" s="456">
        <v>1</v>
      </c>
      <c r="G12" s="456">
        <v>1</v>
      </c>
      <c r="H12" s="456">
        <v>1</v>
      </c>
      <c r="I12" s="456">
        <v>1</v>
      </c>
      <c r="J12" s="456">
        <v>1</v>
      </c>
      <c r="K12" s="456">
        <v>1</v>
      </c>
      <c r="L12" s="456">
        <v>1</v>
      </c>
      <c r="M12" s="456">
        <v>1</v>
      </c>
      <c r="N12" s="456">
        <v>1</v>
      </c>
      <c r="O12" s="456">
        <v>1</v>
      </c>
      <c r="P12" s="456">
        <v>1</v>
      </c>
      <c r="Q12" s="456">
        <v>1</v>
      </c>
      <c r="R12" s="456">
        <v>1</v>
      </c>
      <c r="S12" s="456">
        <v>1</v>
      </c>
      <c r="T12" s="456">
        <v>1</v>
      </c>
      <c r="U12" s="456">
        <v>1</v>
      </c>
      <c r="V12" s="456">
        <v>1</v>
      </c>
      <c r="W12" s="456">
        <v>1</v>
      </c>
      <c r="X12" s="456">
        <v>1</v>
      </c>
      <c r="Y12" s="456">
        <v>1</v>
      </c>
      <c r="Z12" s="456">
        <v>1</v>
      </c>
      <c r="AA12" s="456">
        <v>1</v>
      </c>
      <c r="AB12" s="456">
        <v>1</v>
      </c>
      <c r="AC12" s="456">
        <v>1</v>
      </c>
      <c r="AD12" s="456">
        <v>1</v>
      </c>
      <c r="AE12" s="456">
        <v>1</v>
      </c>
      <c r="AF12" s="456">
        <v>1</v>
      </c>
    </row>
    <row r="13" spans="1:35" ht="14.1" customHeight="1" x14ac:dyDescent="0.2">
      <c r="A13" s="456" t="s">
        <v>63</v>
      </c>
      <c r="B13" s="456">
        <v>1</v>
      </c>
      <c r="C13" s="456">
        <v>1</v>
      </c>
      <c r="D13" s="456">
        <v>1</v>
      </c>
      <c r="E13" s="456">
        <v>1</v>
      </c>
      <c r="F13" s="456">
        <v>1</v>
      </c>
      <c r="G13" s="456">
        <v>1</v>
      </c>
      <c r="H13" s="456">
        <v>1</v>
      </c>
      <c r="I13" s="456">
        <v>1</v>
      </c>
      <c r="J13" s="456">
        <v>1</v>
      </c>
      <c r="K13" s="456">
        <v>1</v>
      </c>
      <c r="L13" s="456">
        <v>1</v>
      </c>
      <c r="M13" s="456">
        <v>1</v>
      </c>
      <c r="N13" s="456">
        <v>1</v>
      </c>
      <c r="O13" s="456">
        <v>1</v>
      </c>
      <c r="P13" s="456">
        <v>1</v>
      </c>
      <c r="Q13" s="456">
        <v>1</v>
      </c>
      <c r="R13" s="456">
        <v>1</v>
      </c>
      <c r="S13" s="456">
        <v>1</v>
      </c>
      <c r="T13" s="456">
        <v>1</v>
      </c>
      <c r="U13" s="456">
        <v>1</v>
      </c>
      <c r="V13" s="456">
        <v>1</v>
      </c>
      <c r="W13" s="456">
        <v>1</v>
      </c>
      <c r="X13" s="456">
        <v>1</v>
      </c>
      <c r="Y13" s="456">
        <v>1</v>
      </c>
      <c r="Z13" s="456">
        <v>1</v>
      </c>
      <c r="AA13" s="456">
        <v>1</v>
      </c>
      <c r="AB13" s="456">
        <v>1</v>
      </c>
      <c r="AC13" s="456">
        <v>1</v>
      </c>
      <c r="AD13" s="456">
        <v>1</v>
      </c>
      <c r="AE13" s="456">
        <v>1</v>
      </c>
      <c r="AF13" s="456">
        <v>1</v>
      </c>
    </row>
    <row r="14" spans="1:35" ht="14.1" customHeight="1" x14ac:dyDescent="0.2">
      <c r="A14" s="456" t="s">
        <v>64</v>
      </c>
      <c r="B14" s="456">
        <v>1</v>
      </c>
      <c r="C14" s="456">
        <v>1</v>
      </c>
      <c r="D14" s="456">
        <v>1</v>
      </c>
      <c r="E14" s="456">
        <v>1</v>
      </c>
      <c r="F14" s="456">
        <v>1</v>
      </c>
      <c r="G14" s="456">
        <v>1</v>
      </c>
      <c r="H14" s="456">
        <v>1</v>
      </c>
      <c r="I14" s="456">
        <v>1</v>
      </c>
      <c r="J14" s="456">
        <v>1</v>
      </c>
      <c r="K14" s="456">
        <v>1</v>
      </c>
      <c r="L14" s="456">
        <v>1</v>
      </c>
      <c r="M14" s="456">
        <v>1</v>
      </c>
      <c r="N14" s="456">
        <v>1</v>
      </c>
      <c r="O14" s="456">
        <v>1</v>
      </c>
      <c r="P14" s="456">
        <v>1</v>
      </c>
      <c r="Q14" s="456">
        <v>1</v>
      </c>
      <c r="R14" s="456">
        <v>1</v>
      </c>
      <c r="S14" s="456">
        <v>1</v>
      </c>
      <c r="T14" s="456">
        <v>1</v>
      </c>
      <c r="U14" s="456">
        <v>1</v>
      </c>
      <c r="V14" s="456">
        <v>1</v>
      </c>
      <c r="W14" s="456">
        <v>1</v>
      </c>
      <c r="X14" s="456">
        <v>1</v>
      </c>
      <c r="Y14" s="456">
        <v>1</v>
      </c>
      <c r="Z14" s="456">
        <v>1</v>
      </c>
      <c r="AA14" s="456">
        <v>1</v>
      </c>
      <c r="AB14" s="456">
        <v>1</v>
      </c>
      <c r="AC14" s="456">
        <v>1</v>
      </c>
      <c r="AD14" s="456">
        <v>1</v>
      </c>
      <c r="AE14" s="456">
        <v>1</v>
      </c>
      <c r="AF14" s="456">
        <v>1</v>
      </c>
    </row>
    <row r="15" spans="1:35" ht="14.1" customHeight="1" x14ac:dyDescent="0.2">
      <c r="A15" s="456" t="s">
        <v>65</v>
      </c>
      <c r="B15" s="456">
        <v>1</v>
      </c>
      <c r="C15" s="457">
        <v>1</v>
      </c>
      <c r="D15" s="457">
        <v>1</v>
      </c>
      <c r="E15" s="457">
        <v>1</v>
      </c>
      <c r="F15" s="457">
        <v>1</v>
      </c>
      <c r="G15" s="457">
        <v>1</v>
      </c>
      <c r="H15" s="457">
        <v>1</v>
      </c>
      <c r="I15" s="457">
        <v>1</v>
      </c>
      <c r="J15" s="457">
        <v>1</v>
      </c>
      <c r="K15" s="457">
        <v>1</v>
      </c>
      <c r="L15" s="457">
        <v>1</v>
      </c>
      <c r="M15" s="457">
        <v>1</v>
      </c>
      <c r="N15" s="457">
        <v>1</v>
      </c>
      <c r="O15" s="457">
        <v>1</v>
      </c>
      <c r="P15" s="457">
        <v>1</v>
      </c>
      <c r="Q15" s="457">
        <v>1</v>
      </c>
      <c r="R15" s="457">
        <v>1</v>
      </c>
      <c r="S15" s="457">
        <v>1</v>
      </c>
      <c r="T15" s="457">
        <v>1</v>
      </c>
      <c r="U15" s="457">
        <v>1</v>
      </c>
      <c r="V15" s="457">
        <v>1</v>
      </c>
      <c r="W15" s="457">
        <v>1</v>
      </c>
      <c r="X15" s="457">
        <v>1</v>
      </c>
      <c r="Y15" s="457">
        <v>1</v>
      </c>
      <c r="Z15" s="457">
        <v>1</v>
      </c>
      <c r="AA15" s="457">
        <v>1</v>
      </c>
      <c r="AB15" s="457">
        <v>1</v>
      </c>
      <c r="AC15" s="457">
        <v>1</v>
      </c>
      <c r="AD15" s="457">
        <v>1</v>
      </c>
      <c r="AE15" s="457">
        <v>1</v>
      </c>
      <c r="AF15" s="457">
        <v>1</v>
      </c>
      <c r="AG15" s="457"/>
    </row>
    <row r="16" spans="1:35" ht="14.1" customHeight="1" x14ac:dyDescent="0.2">
      <c r="A16" s="456" t="s">
        <v>66</v>
      </c>
      <c r="B16" s="456">
        <v>1</v>
      </c>
      <c r="C16" s="456">
        <v>1</v>
      </c>
      <c r="D16" s="456">
        <v>1</v>
      </c>
      <c r="E16" s="456">
        <v>1</v>
      </c>
      <c r="F16" s="456">
        <v>1</v>
      </c>
      <c r="G16" s="456">
        <v>1</v>
      </c>
      <c r="H16" s="456">
        <v>1</v>
      </c>
      <c r="I16" s="456">
        <v>1</v>
      </c>
      <c r="J16" s="456">
        <v>1</v>
      </c>
      <c r="K16" s="456">
        <v>1</v>
      </c>
      <c r="L16" s="456">
        <v>1</v>
      </c>
      <c r="M16" s="456">
        <v>1</v>
      </c>
      <c r="N16" s="456">
        <v>1</v>
      </c>
      <c r="O16" s="456">
        <v>1</v>
      </c>
      <c r="P16" s="456">
        <v>1</v>
      </c>
      <c r="Q16" s="456">
        <v>1</v>
      </c>
      <c r="R16" s="456">
        <v>1</v>
      </c>
      <c r="S16" s="456">
        <v>1</v>
      </c>
      <c r="T16" s="456">
        <v>1</v>
      </c>
      <c r="U16" s="456">
        <v>1</v>
      </c>
      <c r="V16" s="456">
        <v>1</v>
      </c>
      <c r="W16" s="456">
        <v>1</v>
      </c>
      <c r="X16" s="456">
        <v>1</v>
      </c>
      <c r="Y16" s="456">
        <v>1</v>
      </c>
      <c r="Z16" s="456">
        <v>1</v>
      </c>
      <c r="AA16" s="456">
        <v>1</v>
      </c>
      <c r="AB16" s="456">
        <v>1</v>
      </c>
      <c r="AC16" s="456">
        <v>1</v>
      </c>
      <c r="AD16" s="456">
        <v>1</v>
      </c>
      <c r="AE16" s="456">
        <v>1</v>
      </c>
      <c r="AF16" s="456">
        <v>1</v>
      </c>
    </row>
    <row r="17" spans="1:33" ht="14.1" customHeight="1" x14ac:dyDescent="0.2">
      <c r="A17" s="456" t="s">
        <v>67</v>
      </c>
      <c r="B17" s="456">
        <v>1</v>
      </c>
      <c r="C17" s="456">
        <v>1</v>
      </c>
      <c r="D17" s="456">
        <v>1</v>
      </c>
      <c r="E17" s="456">
        <v>1</v>
      </c>
      <c r="F17" s="456">
        <v>1</v>
      </c>
      <c r="G17" s="456">
        <v>1</v>
      </c>
      <c r="H17" s="456">
        <v>1</v>
      </c>
      <c r="I17" s="456">
        <v>1</v>
      </c>
      <c r="J17" s="456">
        <v>1</v>
      </c>
      <c r="K17" s="456">
        <v>1</v>
      </c>
      <c r="L17" s="456">
        <v>1</v>
      </c>
      <c r="M17" s="456">
        <v>1</v>
      </c>
      <c r="N17" s="456">
        <v>1</v>
      </c>
      <c r="O17" s="456">
        <v>1</v>
      </c>
      <c r="P17" s="456">
        <v>1</v>
      </c>
      <c r="Q17" s="456">
        <v>1</v>
      </c>
      <c r="R17" s="456">
        <v>1</v>
      </c>
      <c r="S17" s="456">
        <v>1</v>
      </c>
      <c r="T17" s="456">
        <v>1</v>
      </c>
      <c r="U17" s="456">
        <v>1</v>
      </c>
      <c r="V17" s="456">
        <v>1</v>
      </c>
      <c r="W17" s="456">
        <v>1</v>
      </c>
      <c r="X17" s="456">
        <v>1</v>
      </c>
      <c r="Y17" s="456">
        <v>1</v>
      </c>
      <c r="Z17" s="456">
        <v>1</v>
      </c>
      <c r="AA17" s="456">
        <v>1</v>
      </c>
      <c r="AB17" s="456">
        <v>1</v>
      </c>
      <c r="AC17" s="456">
        <v>1</v>
      </c>
      <c r="AD17" s="456">
        <v>1</v>
      </c>
      <c r="AE17" s="456">
        <v>1</v>
      </c>
      <c r="AF17" s="456">
        <v>1</v>
      </c>
    </row>
    <row r="18" spans="1:33" ht="14.1" customHeight="1" x14ac:dyDescent="0.2">
      <c r="A18" s="456" t="s">
        <v>68</v>
      </c>
      <c r="B18" s="456">
        <v>1</v>
      </c>
      <c r="C18" s="458">
        <v>1</v>
      </c>
      <c r="D18" s="458">
        <v>1</v>
      </c>
      <c r="E18" s="458">
        <v>1</v>
      </c>
      <c r="F18" s="458">
        <v>1</v>
      </c>
      <c r="G18" s="458">
        <v>1</v>
      </c>
      <c r="H18" s="458">
        <v>1</v>
      </c>
      <c r="I18" s="458">
        <v>1</v>
      </c>
      <c r="J18" s="458">
        <v>1</v>
      </c>
      <c r="K18" s="458">
        <v>1</v>
      </c>
      <c r="L18" s="458">
        <v>1</v>
      </c>
      <c r="M18" s="458">
        <v>1</v>
      </c>
      <c r="N18" s="458">
        <v>1</v>
      </c>
      <c r="O18" s="458">
        <v>1</v>
      </c>
      <c r="P18" s="458">
        <v>1</v>
      </c>
      <c r="Q18" s="458">
        <v>1</v>
      </c>
      <c r="R18" s="458">
        <v>1</v>
      </c>
      <c r="S18" s="458">
        <v>1</v>
      </c>
      <c r="T18" s="458">
        <v>1</v>
      </c>
      <c r="U18" s="458">
        <v>1</v>
      </c>
      <c r="V18" s="458">
        <v>1</v>
      </c>
      <c r="W18" s="458">
        <v>1</v>
      </c>
      <c r="X18" s="458">
        <v>1</v>
      </c>
      <c r="Y18" s="458">
        <v>1</v>
      </c>
      <c r="Z18" s="458">
        <v>1</v>
      </c>
      <c r="AA18" s="458">
        <v>1</v>
      </c>
      <c r="AB18" s="458">
        <v>1</v>
      </c>
      <c r="AC18" s="458">
        <v>1</v>
      </c>
      <c r="AD18" s="458">
        <v>1</v>
      </c>
      <c r="AE18" s="458">
        <v>1</v>
      </c>
      <c r="AF18" s="458">
        <v>1</v>
      </c>
      <c r="AG18" s="458"/>
    </row>
    <row r="19" spans="1:33" ht="14.1" customHeight="1" x14ac:dyDescent="0.2">
      <c r="A19" s="456" t="s">
        <v>69</v>
      </c>
      <c r="B19" s="456">
        <v>1</v>
      </c>
      <c r="C19" s="456">
        <v>1</v>
      </c>
      <c r="D19" s="456">
        <v>1</v>
      </c>
      <c r="E19" s="456">
        <v>1</v>
      </c>
      <c r="F19" s="456">
        <v>1</v>
      </c>
      <c r="G19" s="456">
        <v>1</v>
      </c>
      <c r="H19" s="456">
        <v>1</v>
      </c>
      <c r="I19" s="456">
        <v>1</v>
      </c>
      <c r="J19" s="456">
        <v>1</v>
      </c>
      <c r="K19" s="456">
        <v>1</v>
      </c>
      <c r="L19" s="456">
        <v>1</v>
      </c>
      <c r="M19" s="456">
        <v>1</v>
      </c>
      <c r="N19" s="456">
        <v>1</v>
      </c>
      <c r="O19" s="456">
        <v>1</v>
      </c>
      <c r="P19" s="456">
        <v>1</v>
      </c>
      <c r="Q19" s="456">
        <v>1</v>
      </c>
      <c r="R19" s="456">
        <v>1</v>
      </c>
      <c r="S19" s="456">
        <v>1</v>
      </c>
      <c r="T19" s="456">
        <v>1</v>
      </c>
      <c r="U19" s="456">
        <v>1</v>
      </c>
      <c r="V19" s="456">
        <v>1</v>
      </c>
      <c r="W19" s="456">
        <v>1</v>
      </c>
      <c r="X19" s="456">
        <v>1</v>
      </c>
      <c r="Y19" s="456">
        <v>1</v>
      </c>
      <c r="Z19" s="456">
        <v>1</v>
      </c>
      <c r="AA19" s="456">
        <v>1</v>
      </c>
      <c r="AB19" s="456">
        <v>1</v>
      </c>
      <c r="AC19" s="456">
        <v>1</v>
      </c>
      <c r="AD19" s="456">
        <v>1</v>
      </c>
      <c r="AE19" s="456">
        <v>1</v>
      </c>
      <c r="AF19" s="456">
        <v>1</v>
      </c>
    </row>
    <row r="20" spans="1:33" ht="14.1" customHeight="1" x14ac:dyDescent="0.2">
      <c r="A20" s="456" t="s">
        <v>70</v>
      </c>
      <c r="B20" s="456">
        <v>1</v>
      </c>
      <c r="C20" s="457">
        <v>1</v>
      </c>
      <c r="D20" s="457">
        <v>1</v>
      </c>
      <c r="E20" s="457">
        <v>1</v>
      </c>
      <c r="F20" s="457">
        <v>1</v>
      </c>
      <c r="G20" s="457">
        <v>1</v>
      </c>
      <c r="H20" s="457">
        <v>1</v>
      </c>
      <c r="I20" s="457">
        <v>1</v>
      </c>
      <c r="J20" s="457">
        <v>1</v>
      </c>
      <c r="K20" s="457">
        <v>1</v>
      </c>
      <c r="L20" s="457">
        <v>1</v>
      </c>
      <c r="M20" s="457">
        <v>1</v>
      </c>
      <c r="N20" s="457">
        <v>1</v>
      </c>
      <c r="O20" s="457">
        <v>1</v>
      </c>
      <c r="P20" s="457">
        <v>1</v>
      </c>
      <c r="Q20" s="457">
        <v>1</v>
      </c>
      <c r="R20" s="457">
        <v>1</v>
      </c>
      <c r="S20" s="457">
        <v>1</v>
      </c>
      <c r="T20" s="457">
        <v>1</v>
      </c>
      <c r="U20" s="457">
        <v>1</v>
      </c>
      <c r="V20" s="457">
        <v>1</v>
      </c>
      <c r="W20" s="457">
        <v>1</v>
      </c>
      <c r="X20" s="457">
        <v>1</v>
      </c>
      <c r="Y20" s="457">
        <v>1</v>
      </c>
      <c r="Z20" s="457">
        <v>1</v>
      </c>
      <c r="AA20" s="457">
        <v>1</v>
      </c>
      <c r="AB20" s="457">
        <v>1</v>
      </c>
      <c r="AC20" s="457">
        <v>1</v>
      </c>
      <c r="AD20" s="457">
        <v>1</v>
      </c>
      <c r="AE20" s="457">
        <v>1</v>
      </c>
      <c r="AF20" s="457">
        <v>1</v>
      </c>
      <c r="AG20" s="457"/>
    </row>
    <row r="21" spans="1:33" ht="14.1" customHeight="1" x14ac:dyDescent="0.2">
      <c r="A21" s="456" t="s">
        <v>71</v>
      </c>
      <c r="B21" s="456">
        <v>1</v>
      </c>
      <c r="C21" s="456">
        <v>1</v>
      </c>
      <c r="D21" s="456">
        <v>1</v>
      </c>
      <c r="E21" s="456">
        <v>1</v>
      </c>
      <c r="F21" s="456">
        <v>1</v>
      </c>
      <c r="G21" s="456">
        <v>1</v>
      </c>
      <c r="H21" s="456">
        <v>1</v>
      </c>
      <c r="I21" s="456">
        <v>1</v>
      </c>
      <c r="J21" s="456">
        <v>1</v>
      </c>
      <c r="K21" s="456">
        <v>1</v>
      </c>
      <c r="L21" s="456">
        <v>1</v>
      </c>
      <c r="M21" s="456">
        <v>1</v>
      </c>
      <c r="N21" s="456">
        <v>1</v>
      </c>
      <c r="O21" s="456">
        <v>1</v>
      </c>
      <c r="P21" s="456">
        <v>1</v>
      </c>
      <c r="Q21" s="456">
        <v>1</v>
      </c>
      <c r="R21" s="456">
        <v>1</v>
      </c>
      <c r="S21" s="456">
        <v>1</v>
      </c>
      <c r="T21" s="456">
        <v>1</v>
      </c>
      <c r="U21" s="456">
        <v>1</v>
      </c>
      <c r="V21" s="456">
        <v>1</v>
      </c>
      <c r="W21" s="456">
        <v>1</v>
      </c>
      <c r="X21" s="456">
        <v>1</v>
      </c>
      <c r="Y21" s="456">
        <v>1</v>
      </c>
      <c r="Z21" s="456">
        <v>1</v>
      </c>
      <c r="AA21" s="456">
        <v>1</v>
      </c>
      <c r="AB21" s="456">
        <v>1</v>
      </c>
      <c r="AC21" s="456">
        <v>1</v>
      </c>
      <c r="AD21" s="456">
        <v>1</v>
      </c>
      <c r="AE21" s="456">
        <v>1</v>
      </c>
      <c r="AF21" s="456">
        <v>1</v>
      </c>
    </row>
    <row r="22" spans="1:33" ht="14.1" customHeight="1" x14ac:dyDescent="0.2">
      <c r="A22" s="456" t="s">
        <v>72</v>
      </c>
      <c r="B22" s="456">
        <v>1</v>
      </c>
      <c r="C22" s="456">
        <v>1</v>
      </c>
      <c r="D22" s="456">
        <v>1</v>
      </c>
      <c r="E22" s="456">
        <v>1</v>
      </c>
      <c r="F22" s="456">
        <v>1</v>
      </c>
      <c r="G22" s="456">
        <v>1</v>
      </c>
      <c r="H22" s="456">
        <v>1</v>
      </c>
      <c r="I22" s="456">
        <v>1</v>
      </c>
      <c r="J22" s="456">
        <v>1</v>
      </c>
      <c r="K22" s="456">
        <v>1</v>
      </c>
      <c r="L22" s="456">
        <v>1</v>
      </c>
      <c r="M22" s="456">
        <v>1</v>
      </c>
      <c r="N22" s="456">
        <v>1</v>
      </c>
      <c r="O22" s="456">
        <v>1</v>
      </c>
      <c r="P22" s="456">
        <v>1</v>
      </c>
      <c r="Q22" s="456">
        <v>1</v>
      </c>
      <c r="R22" s="456">
        <v>1</v>
      </c>
      <c r="S22" s="456">
        <v>1</v>
      </c>
      <c r="T22" s="456">
        <v>1</v>
      </c>
      <c r="U22" s="456">
        <v>1</v>
      </c>
      <c r="V22" s="456">
        <v>1</v>
      </c>
      <c r="W22" s="456">
        <v>1</v>
      </c>
      <c r="X22" s="456">
        <v>1</v>
      </c>
      <c r="Y22" s="456">
        <v>1</v>
      </c>
      <c r="Z22" s="456">
        <v>1</v>
      </c>
      <c r="AA22" s="456">
        <v>1</v>
      </c>
      <c r="AB22" s="456">
        <v>1</v>
      </c>
      <c r="AC22" s="456">
        <v>1</v>
      </c>
      <c r="AD22" s="456">
        <v>1</v>
      </c>
      <c r="AE22" s="456">
        <v>1</v>
      </c>
      <c r="AF22" s="456">
        <v>1</v>
      </c>
    </row>
    <row r="23" spans="1:33" ht="14.1" customHeight="1" x14ac:dyDescent="0.2">
      <c r="A23" s="456" t="s">
        <v>73</v>
      </c>
      <c r="B23" s="456">
        <v>1</v>
      </c>
      <c r="C23" s="456">
        <v>1</v>
      </c>
      <c r="D23" s="456">
        <v>1</v>
      </c>
      <c r="E23" s="456">
        <v>1</v>
      </c>
      <c r="F23" s="456">
        <v>1</v>
      </c>
      <c r="G23" s="456">
        <v>1</v>
      </c>
      <c r="H23" s="456">
        <v>1</v>
      </c>
      <c r="I23" s="456">
        <v>1</v>
      </c>
      <c r="J23" s="456">
        <v>1</v>
      </c>
      <c r="K23" s="456">
        <v>1</v>
      </c>
      <c r="L23" s="456">
        <v>1</v>
      </c>
      <c r="M23" s="456">
        <v>1</v>
      </c>
      <c r="N23" s="456">
        <v>1</v>
      </c>
      <c r="O23" s="456">
        <v>1</v>
      </c>
      <c r="P23" s="456">
        <v>1</v>
      </c>
      <c r="Q23" s="456">
        <v>1</v>
      </c>
      <c r="R23" s="456">
        <v>1</v>
      </c>
      <c r="S23" s="456">
        <v>1</v>
      </c>
      <c r="T23" s="456">
        <v>1</v>
      </c>
      <c r="U23" s="456">
        <v>1</v>
      </c>
      <c r="V23" s="456">
        <v>1</v>
      </c>
      <c r="W23" s="456">
        <v>1</v>
      </c>
      <c r="X23" s="456">
        <v>1</v>
      </c>
      <c r="Y23" s="456">
        <v>1</v>
      </c>
      <c r="Z23" s="456">
        <v>1</v>
      </c>
      <c r="AA23" s="456">
        <v>1</v>
      </c>
      <c r="AB23" s="456">
        <v>1</v>
      </c>
      <c r="AC23" s="456">
        <v>1</v>
      </c>
      <c r="AD23" s="456">
        <v>1</v>
      </c>
      <c r="AE23" s="456">
        <v>1</v>
      </c>
      <c r="AF23" s="456">
        <v>1</v>
      </c>
    </row>
    <row r="24" spans="1:33" ht="14.1" customHeight="1" x14ac:dyDescent="0.2">
      <c r="A24" s="456" t="s">
        <v>74</v>
      </c>
      <c r="B24" s="456">
        <v>1</v>
      </c>
      <c r="C24" s="456">
        <v>1</v>
      </c>
      <c r="D24" s="456">
        <v>1</v>
      </c>
      <c r="E24" s="456">
        <v>1</v>
      </c>
      <c r="F24" s="456">
        <v>1</v>
      </c>
      <c r="G24" s="456">
        <v>1</v>
      </c>
      <c r="H24" s="456">
        <v>1</v>
      </c>
      <c r="I24" s="456">
        <v>1</v>
      </c>
      <c r="J24" s="456">
        <v>1</v>
      </c>
      <c r="K24" s="456">
        <v>1</v>
      </c>
      <c r="L24" s="456">
        <v>1</v>
      </c>
      <c r="M24" s="456">
        <v>1</v>
      </c>
      <c r="N24" s="456">
        <v>1</v>
      </c>
      <c r="O24" s="456">
        <v>1</v>
      </c>
      <c r="P24" s="456">
        <v>1</v>
      </c>
      <c r="Q24" s="456">
        <v>1</v>
      </c>
      <c r="R24" s="456">
        <v>1</v>
      </c>
      <c r="S24" s="456">
        <v>1</v>
      </c>
      <c r="T24" s="456">
        <v>1</v>
      </c>
      <c r="U24" s="456">
        <v>1</v>
      </c>
      <c r="V24" s="456">
        <v>1</v>
      </c>
      <c r="W24" s="456">
        <v>1</v>
      </c>
      <c r="X24" s="456">
        <v>1</v>
      </c>
      <c r="Y24" s="456">
        <v>1</v>
      </c>
      <c r="Z24" s="456">
        <v>1</v>
      </c>
      <c r="AA24" s="456">
        <v>1</v>
      </c>
      <c r="AB24" s="456">
        <v>1</v>
      </c>
      <c r="AC24" s="456">
        <v>1</v>
      </c>
      <c r="AD24" s="456">
        <v>1</v>
      </c>
      <c r="AE24" s="456">
        <v>1</v>
      </c>
      <c r="AF24" s="456">
        <v>1</v>
      </c>
    </row>
    <row r="25" spans="1:33" ht="14.1" customHeight="1" x14ac:dyDescent="0.2">
      <c r="A25" s="456" t="s">
        <v>75</v>
      </c>
      <c r="B25" s="456">
        <v>1</v>
      </c>
      <c r="C25" s="456">
        <v>1</v>
      </c>
      <c r="D25" s="456">
        <v>1</v>
      </c>
      <c r="E25" s="456">
        <v>1</v>
      </c>
      <c r="F25" s="456">
        <v>1</v>
      </c>
      <c r="G25" s="456">
        <v>1</v>
      </c>
      <c r="H25" s="456">
        <v>1</v>
      </c>
      <c r="I25" s="456">
        <v>1</v>
      </c>
      <c r="J25" s="456">
        <v>1</v>
      </c>
      <c r="K25" s="456">
        <v>1</v>
      </c>
      <c r="L25" s="456">
        <v>1</v>
      </c>
      <c r="M25" s="456">
        <v>1</v>
      </c>
      <c r="N25" s="456">
        <v>1</v>
      </c>
      <c r="O25" s="456">
        <v>1</v>
      </c>
      <c r="P25" s="456">
        <v>1</v>
      </c>
      <c r="Q25" s="456">
        <v>1</v>
      </c>
      <c r="R25" s="456">
        <v>1</v>
      </c>
      <c r="S25" s="456">
        <v>1</v>
      </c>
      <c r="T25" s="456">
        <v>1</v>
      </c>
      <c r="U25" s="456">
        <v>1</v>
      </c>
      <c r="V25" s="456">
        <v>1</v>
      </c>
      <c r="W25" s="456">
        <v>1</v>
      </c>
      <c r="X25" s="456">
        <v>1</v>
      </c>
      <c r="Y25" s="456">
        <v>1</v>
      </c>
      <c r="Z25" s="456">
        <v>1</v>
      </c>
      <c r="AA25" s="456">
        <v>1</v>
      </c>
      <c r="AB25" s="456">
        <v>1</v>
      </c>
      <c r="AC25" s="456">
        <v>1</v>
      </c>
      <c r="AD25" s="456">
        <v>1</v>
      </c>
      <c r="AE25" s="456">
        <v>1</v>
      </c>
      <c r="AF25" s="456">
        <v>1</v>
      </c>
    </row>
    <row r="26" spans="1:33" ht="14.1" customHeight="1" x14ac:dyDescent="0.2">
      <c r="A26" s="456" t="s">
        <v>76</v>
      </c>
      <c r="B26" s="456">
        <v>1</v>
      </c>
      <c r="C26" s="456">
        <v>1</v>
      </c>
      <c r="D26" s="456">
        <v>1</v>
      </c>
      <c r="E26" s="456">
        <v>1</v>
      </c>
      <c r="F26" s="456">
        <v>1</v>
      </c>
      <c r="G26" s="456">
        <v>1</v>
      </c>
      <c r="H26" s="456">
        <v>1</v>
      </c>
      <c r="I26" s="456">
        <v>1</v>
      </c>
      <c r="J26" s="456">
        <v>1</v>
      </c>
      <c r="K26" s="456">
        <v>1</v>
      </c>
      <c r="L26" s="456">
        <v>1</v>
      </c>
      <c r="M26" s="456">
        <v>1</v>
      </c>
      <c r="N26" s="456">
        <v>1</v>
      </c>
      <c r="O26" s="456">
        <v>1</v>
      </c>
      <c r="P26" s="456">
        <v>1</v>
      </c>
      <c r="Q26" s="456">
        <v>1</v>
      </c>
      <c r="R26" s="456">
        <v>1</v>
      </c>
      <c r="S26" s="456">
        <v>1</v>
      </c>
      <c r="T26" s="456">
        <v>1</v>
      </c>
      <c r="U26" s="456">
        <v>1</v>
      </c>
      <c r="V26" s="456">
        <v>1</v>
      </c>
      <c r="W26" s="456">
        <v>1</v>
      </c>
      <c r="X26" s="456">
        <v>1</v>
      </c>
      <c r="Y26" s="456">
        <v>1</v>
      </c>
      <c r="Z26" s="456">
        <v>1</v>
      </c>
      <c r="AA26" s="456">
        <v>1</v>
      </c>
      <c r="AB26" s="456">
        <v>1</v>
      </c>
      <c r="AC26" s="456">
        <v>1</v>
      </c>
      <c r="AD26" s="456">
        <v>1</v>
      </c>
      <c r="AE26" s="456">
        <v>1</v>
      </c>
      <c r="AF26" s="456">
        <v>1</v>
      </c>
    </row>
    <row r="27" spans="1:33" ht="14.1" customHeight="1" x14ac:dyDescent="0.2"/>
    <row r="28" spans="1:33" ht="14.45" customHeight="1" x14ac:dyDescent="0.25">
      <c r="A28" s="455"/>
    </row>
    <row r="29" spans="1:33" ht="14.1" customHeight="1" x14ac:dyDescent="0.2"/>
    <row r="30" spans="1:33" ht="14.45" customHeight="1" x14ac:dyDescent="0.25">
      <c r="A30" s="455"/>
      <c r="C30" s="458"/>
      <c r="D30" s="458"/>
      <c r="E30" s="458"/>
      <c r="F30" s="458"/>
      <c r="G30" s="458"/>
      <c r="H30" s="458"/>
      <c r="I30" s="458"/>
      <c r="J30" s="458"/>
      <c r="K30" s="458"/>
      <c r="L30" s="458"/>
      <c r="M30" s="458"/>
      <c r="N30" s="458"/>
      <c r="O30" s="458"/>
      <c r="P30" s="458"/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58"/>
      <c r="AB30" s="458"/>
      <c r="AC30" s="458"/>
      <c r="AD30" s="458"/>
      <c r="AE30" s="458"/>
      <c r="AF30" s="458"/>
      <c r="AG30" s="458"/>
    </row>
    <row r="31" spans="1:33" ht="14.1" customHeight="1" x14ac:dyDescent="0.2"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8"/>
      <c r="O31" s="458"/>
      <c r="P31" s="458"/>
      <c r="Q31" s="458"/>
      <c r="R31" s="458"/>
      <c r="S31" s="458"/>
      <c r="T31" s="458"/>
      <c r="U31" s="458"/>
      <c r="V31" s="458"/>
      <c r="W31" s="458"/>
      <c r="X31" s="458"/>
      <c r="Y31" s="458"/>
      <c r="Z31" s="458"/>
      <c r="AA31" s="458"/>
      <c r="AB31" s="458"/>
      <c r="AC31" s="458"/>
      <c r="AD31" s="458"/>
      <c r="AE31" s="458"/>
      <c r="AF31" s="458"/>
      <c r="AG31" s="458"/>
    </row>
    <row r="32" spans="1:33" ht="14.1" customHeight="1" x14ac:dyDescent="0.2"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58"/>
      <c r="O32" s="458"/>
      <c r="P32" s="458"/>
      <c r="Q32" s="458"/>
      <c r="R32" s="458"/>
      <c r="S32" s="458"/>
      <c r="T32" s="458"/>
      <c r="U32" s="458"/>
      <c r="V32" s="458"/>
      <c r="W32" s="458"/>
      <c r="X32" s="458"/>
      <c r="Y32" s="458"/>
      <c r="Z32" s="458"/>
      <c r="AA32" s="458"/>
      <c r="AB32" s="458"/>
      <c r="AC32" s="458"/>
      <c r="AD32" s="458"/>
      <c r="AE32" s="458"/>
      <c r="AF32" s="458"/>
      <c r="AG32" s="458"/>
    </row>
    <row r="33" spans="1:35" ht="14.45" customHeight="1" x14ac:dyDescent="0.25">
      <c r="A33" s="455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458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</row>
    <row r="34" spans="1:35" ht="14.1" customHeight="1" x14ac:dyDescent="0.2">
      <c r="A34" s="459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59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59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59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59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59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59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59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59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59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59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59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6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55"/>
      <c r="C47" s="458"/>
      <c r="D47" s="458"/>
      <c r="E47" s="458"/>
      <c r="F47" s="458"/>
      <c r="G47" s="458"/>
      <c r="H47" s="458"/>
      <c r="I47" s="458"/>
      <c r="J47" s="458"/>
      <c r="K47" s="458"/>
      <c r="L47" s="458"/>
      <c r="M47" s="458"/>
      <c r="N47" s="458"/>
      <c r="O47" s="458"/>
      <c r="P47" s="458"/>
      <c r="Q47" s="458"/>
      <c r="R47" s="458"/>
      <c r="S47" s="458"/>
      <c r="T47" s="458"/>
      <c r="U47" s="458"/>
      <c r="V47" s="458"/>
      <c r="W47" s="458"/>
      <c r="X47" s="458"/>
      <c r="Y47" s="458"/>
      <c r="Z47" s="458"/>
      <c r="AA47" s="458"/>
      <c r="AB47" s="458"/>
      <c r="AC47" s="458"/>
      <c r="AD47" s="458"/>
      <c r="AE47" s="458"/>
      <c r="AF47" s="458"/>
      <c r="AG47" s="458"/>
    </row>
    <row r="48" spans="1:35" ht="14.1" customHeight="1" x14ac:dyDescent="0.2">
      <c r="A48" s="459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59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61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59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59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59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59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59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59"/>
      <c r="B56" s="462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59"/>
      <c r="B57" s="462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59"/>
      <c r="B58" s="462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59"/>
      <c r="B59" s="462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59"/>
      <c r="B60" s="462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59"/>
      <c r="B61" s="462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60"/>
      <c r="B62" s="46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62"/>
    </row>
    <row r="64" spans="1:35" ht="14.1" customHeight="1" x14ac:dyDescent="0.2">
      <c r="A64" s="459"/>
      <c r="B64" s="462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59"/>
      <c r="B65" s="462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59"/>
      <c r="B66" s="462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59"/>
      <c r="B67" s="462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59"/>
      <c r="B68" s="462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59"/>
      <c r="B69" s="462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59"/>
      <c r="B70" s="462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59"/>
      <c r="B71" s="462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59"/>
      <c r="B72" s="462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59"/>
      <c r="B73" s="462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59"/>
      <c r="B74" s="462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59"/>
      <c r="B75" s="462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60"/>
      <c r="B76" s="46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62"/>
    </row>
    <row r="78" spans="1:35" ht="14.45" customHeight="1" x14ac:dyDescent="0.25">
      <c r="A78" s="14"/>
      <c r="B78" s="462"/>
    </row>
    <row r="79" spans="1:35" ht="14.1" customHeight="1" x14ac:dyDescent="0.2">
      <c r="A79" s="459"/>
      <c r="B79" s="462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59"/>
      <c r="B80" s="462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59"/>
      <c r="B81" s="462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59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59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59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59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59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59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59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59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63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61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59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59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59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59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59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59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59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59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59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59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59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59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59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59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6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55"/>
    </row>
    <row r="109" spans="1:35" ht="14.1" customHeight="1" x14ac:dyDescent="0.2">
      <c r="A109" s="464"/>
      <c r="B109" s="465"/>
      <c r="C109" s="466"/>
      <c r="D109" s="466"/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  <c r="V109" s="466"/>
      <c r="W109" s="466"/>
      <c r="X109" s="466"/>
      <c r="Y109" s="466"/>
      <c r="Z109" s="466"/>
      <c r="AA109" s="466"/>
      <c r="AB109" s="466"/>
      <c r="AC109" s="466"/>
      <c r="AD109" s="466"/>
      <c r="AE109" s="466"/>
      <c r="AF109" s="466"/>
      <c r="AG109" s="466"/>
      <c r="AH109" s="466"/>
      <c r="AI109" s="466"/>
    </row>
    <row r="110" spans="1:35" ht="14.1" customHeight="1" x14ac:dyDescent="0.2">
      <c r="A110" s="464"/>
      <c r="B110" s="465"/>
      <c r="C110" s="467"/>
      <c r="D110" s="467"/>
      <c r="E110" s="467"/>
      <c r="F110" s="467"/>
      <c r="G110" s="467"/>
      <c r="H110" s="467"/>
      <c r="I110" s="467"/>
      <c r="J110" s="467"/>
      <c r="K110" s="467"/>
      <c r="L110" s="467"/>
      <c r="M110" s="467"/>
      <c r="N110" s="467"/>
      <c r="O110" s="467"/>
      <c r="P110" s="467"/>
      <c r="Q110" s="467"/>
      <c r="R110" s="467"/>
      <c r="S110" s="467"/>
      <c r="T110" s="467"/>
      <c r="U110" s="467"/>
      <c r="V110" s="467"/>
      <c r="W110" s="467"/>
      <c r="X110" s="467"/>
      <c r="Y110" s="467"/>
      <c r="Z110" s="467"/>
    </row>
    <row r="111" spans="1:35" ht="14.1" customHeight="1" x14ac:dyDescent="0.2">
      <c r="A111" s="464"/>
      <c r="B111" s="468"/>
      <c r="C111" s="469"/>
      <c r="D111" s="469"/>
      <c r="E111" s="469"/>
      <c r="F111" s="469"/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69"/>
      <c r="Y111" s="469"/>
      <c r="Z111" s="469"/>
    </row>
    <row r="112" spans="1:35" ht="14.1" customHeight="1" x14ac:dyDescent="0.2">
      <c r="A112" s="464"/>
      <c r="B112" s="468"/>
      <c r="C112" s="469"/>
      <c r="D112" s="469"/>
      <c r="E112" s="469"/>
      <c r="F112" s="469"/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469"/>
    </row>
    <row r="113" spans="1:35" ht="14.45" customHeight="1" x14ac:dyDescent="0.25">
      <c r="A113" s="455"/>
    </row>
    <row r="114" spans="1:35" ht="14.1" customHeight="1" x14ac:dyDescent="0.2">
      <c r="A114" s="459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59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59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59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59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59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59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59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59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59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6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55"/>
    </row>
    <row r="126" spans="1:35" ht="14.45" customHeight="1" x14ac:dyDescent="0.25">
      <c r="A126" s="461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59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59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59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59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59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59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59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59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59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59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59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59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59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59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59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59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59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59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59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6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59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6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70"/>
      <c r="D150" s="470"/>
      <c r="E150" s="470"/>
      <c r="F150" s="470"/>
      <c r="G150" s="470"/>
      <c r="H150" s="470"/>
      <c r="I150" s="470"/>
      <c r="J150" s="470"/>
      <c r="K150" s="470"/>
      <c r="L150" s="470"/>
    </row>
    <row r="151" spans="1:35" ht="14.1" customHeight="1" x14ac:dyDescent="0.2">
      <c r="C151" s="470"/>
      <c r="D151" s="470"/>
      <c r="E151" s="470"/>
      <c r="F151" s="470"/>
      <c r="G151" s="470"/>
      <c r="H151" s="470"/>
      <c r="I151" s="470"/>
      <c r="J151" s="470"/>
      <c r="K151" s="470"/>
      <c r="L151" s="470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1519-08A1-49B5-BC37-62C61247F879}">
  <sheetPr>
    <tabColor theme="8" tint="0.39997558519241921"/>
  </sheetPr>
  <dimension ref="A1:AI1000"/>
  <sheetViews>
    <sheetView workbookViewId="0">
      <selection activeCell="J41" sqref="J41"/>
    </sheetView>
  </sheetViews>
  <sheetFormatPr defaultColWidth="8.875" defaultRowHeight="15" customHeight="1" x14ac:dyDescent="0.2"/>
  <cols>
    <col min="1" max="1" width="39.875" style="456" customWidth="1"/>
    <col min="2" max="2" width="17.875" style="458" customWidth="1"/>
    <col min="3" max="3" width="9.5" style="456" customWidth="1"/>
    <col min="4" max="35" width="9.5" style="456" bestFit="1" customWidth="1"/>
    <col min="36" max="38" width="8.875" style="456" customWidth="1"/>
    <col min="39" max="16384" width="8.875" style="456"/>
  </cols>
  <sheetData>
    <row r="1" spans="1:35" ht="14.45" customHeight="1" x14ac:dyDescent="0.25">
      <c r="A1" s="454" t="s">
        <v>51</v>
      </c>
      <c r="B1" s="455">
        <v>2020</v>
      </c>
      <c r="C1" s="455">
        <v>2021</v>
      </c>
      <c r="D1" s="455">
        <v>2022</v>
      </c>
      <c r="E1" s="455">
        <v>2023</v>
      </c>
      <c r="F1" s="455">
        <v>2024</v>
      </c>
      <c r="G1" s="455">
        <v>2025</v>
      </c>
      <c r="H1" s="455">
        <v>2026</v>
      </c>
      <c r="I1" s="455">
        <v>2027</v>
      </c>
      <c r="J1" s="455">
        <v>2028</v>
      </c>
      <c r="K1" s="455">
        <v>2029</v>
      </c>
      <c r="L1" s="455">
        <v>2030</v>
      </c>
      <c r="M1" s="455">
        <v>2031</v>
      </c>
      <c r="N1" s="455">
        <v>2032</v>
      </c>
      <c r="O1" s="455">
        <v>2033</v>
      </c>
      <c r="P1" s="455">
        <v>2034</v>
      </c>
      <c r="Q1" s="455">
        <v>2035</v>
      </c>
      <c r="R1" s="455">
        <v>2036</v>
      </c>
      <c r="S1" s="455">
        <v>2037</v>
      </c>
      <c r="T1" s="455">
        <v>2038</v>
      </c>
      <c r="U1" s="455">
        <v>2039</v>
      </c>
      <c r="V1" s="455">
        <v>2040</v>
      </c>
      <c r="W1" s="455">
        <v>2041</v>
      </c>
      <c r="X1" s="455">
        <v>2042</v>
      </c>
      <c r="Y1" s="455">
        <v>2043</v>
      </c>
      <c r="Z1" s="455">
        <v>2044</v>
      </c>
      <c r="AA1" s="455">
        <v>2045</v>
      </c>
      <c r="AB1" s="455">
        <v>2046</v>
      </c>
      <c r="AC1" s="455">
        <v>2047</v>
      </c>
      <c r="AD1" s="455">
        <v>2048</v>
      </c>
      <c r="AE1" s="455">
        <v>2049</v>
      </c>
      <c r="AF1" s="455">
        <v>2050</v>
      </c>
      <c r="AH1" s="455"/>
      <c r="AI1" s="455"/>
    </row>
    <row r="2" spans="1:35" ht="14.1" customHeight="1" x14ac:dyDescent="0.2">
      <c r="A2" s="456" t="s">
        <v>52</v>
      </c>
      <c r="B2" s="456">
        <v>0</v>
      </c>
      <c r="C2" s="457">
        <v>0</v>
      </c>
      <c r="D2" s="457">
        <v>0</v>
      </c>
      <c r="E2" s="457">
        <v>0</v>
      </c>
      <c r="F2" s="457">
        <v>0</v>
      </c>
      <c r="G2" s="457">
        <v>0</v>
      </c>
      <c r="H2" s="457">
        <v>0</v>
      </c>
      <c r="I2" s="457">
        <v>0</v>
      </c>
      <c r="J2" s="457">
        <v>0</v>
      </c>
      <c r="K2" s="457">
        <v>0</v>
      </c>
      <c r="L2" s="457">
        <v>0</v>
      </c>
      <c r="M2" s="457">
        <v>0</v>
      </c>
      <c r="N2" s="457">
        <v>0</v>
      </c>
      <c r="O2" s="457">
        <v>0</v>
      </c>
      <c r="P2" s="457">
        <v>0</v>
      </c>
      <c r="Q2" s="457">
        <v>0</v>
      </c>
      <c r="R2" s="457">
        <v>0</v>
      </c>
      <c r="S2" s="457">
        <v>0</v>
      </c>
      <c r="T2" s="457">
        <v>0</v>
      </c>
      <c r="U2" s="457">
        <v>0</v>
      </c>
      <c r="V2" s="457">
        <v>0</v>
      </c>
      <c r="W2" s="457">
        <v>0</v>
      </c>
      <c r="X2" s="457">
        <v>0</v>
      </c>
      <c r="Y2" s="457">
        <v>0</v>
      </c>
      <c r="Z2" s="457">
        <v>0</v>
      </c>
      <c r="AA2" s="457">
        <v>0</v>
      </c>
      <c r="AB2" s="457">
        <v>0</v>
      </c>
      <c r="AC2" s="457">
        <v>0</v>
      </c>
      <c r="AD2" s="457">
        <v>0</v>
      </c>
      <c r="AE2" s="457">
        <v>0</v>
      </c>
      <c r="AF2" s="457">
        <v>0</v>
      </c>
      <c r="AG2" s="457"/>
    </row>
    <row r="3" spans="1:35" ht="14.1" customHeight="1" x14ac:dyDescent="0.2">
      <c r="A3" s="456" t="s">
        <v>53</v>
      </c>
      <c r="B3" s="456">
        <v>0</v>
      </c>
      <c r="C3" s="456">
        <v>0</v>
      </c>
      <c r="D3" s="456">
        <v>0</v>
      </c>
      <c r="E3" s="456">
        <v>0</v>
      </c>
      <c r="F3" s="456">
        <v>0</v>
      </c>
      <c r="G3" s="456">
        <v>0</v>
      </c>
      <c r="H3" s="456">
        <v>0</v>
      </c>
      <c r="I3" s="456">
        <v>0</v>
      </c>
      <c r="J3" s="456">
        <v>0</v>
      </c>
      <c r="K3" s="456">
        <v>0</v>
      </c>
      <c r="L3" s="456">
        <v>0</v>
      </c>
      <c r="M3" s="456">
        <v>0</v>
      </c>
      <c r="N3" s="456">
        <v>0</v>
      </c>
      <c r="O3" s="456">
        <v>0</v>
      </c>
      <c r="P3" s="456">
        <v>0</v>
      </c>
      <c r="Q3" s="456">
        <v>0</v>
      </c>
      <c r="R3" s="456">
        <v>0</v>
      </c>
      <c r="S3" s="456">
        <v>0</v>
      </c>
      <c r="T3" s="456">
        <v>0</v>
      </c>
      <c r="U3" s="456">
        <v>0</v>
      </c>
      <c r="V3" s="456">
        <v>0</v>
      </c>
      <c r="W3" s="456">
        <v>0</v>
      </c>
      <c r="X3" s="456">
        <v>0</v>
      </c>
      <c r="Y3" s="456">
        <v>0</v>
      </c>
      <c r="Z3" s="456">
        <v>0</v>
      </c>
      <c r="AA3" s="456">
        <v>0</v>
      </c>
      <c r="AB3" s="456">
        <v>0</v>
      </c>
      <c r="AC3" s="456">
        <v>0</v>
      </c>
      <c r="AD3" s="456">
        <v>0</v>
      </c>
      <c r="AE3" s="456">
        <v>0</v>
      </c>
      <c r="AF3" s="456">
        <v>0</v>
      </c>
    </row>
    <row r="4" spans="1:35" ht="14.1" customHeight="1" x14ac:dyDescent="0.2">
      <c r="A4" s="456" t="s">
        <v>54</v>
      </c>
      <c r="B4" s="456">
        <v>0</v>
      </c>
      <c r="C4" s="456">
        <v>0</v>
      </c>
      <c r="D4" s="456">
        <v>0</v>
      </c>
      <c r="E4" s="456">
        <v>0</v>
      </c>
      <c r="F4" s="456">
        <v>0</v>
      </c>
      <c r="G4" s="456">
        <v>0</v>
      </c>
      <c r="H4" s="456">
        <v>0</v>
      </c>
      <c r="I4" s="456">
        <v>0</v>
      </c>
      <c r="J4" s="456">
        <v>0</v>
      </c>
      <c r="K4" s="456">
        <v>0</v>
      </c>
      <c r="L4" s="456">
        <v>0</v>
      </c>
      <c r="M4" s="456">
        <v>0</v>
      </c>
      <c r="N4" s="456">
        <v>0</v>
      </c>
      <c r="O4" s="456">
        <v>0</v>
      </c>
      <c r="P4" s="456">
        <v>0</v>
      </c>
      <c r="Q4" s="456">
        <v>0</v>
      </c>
      <c r="R4" s="456">
        <v>0</v>
      </c>
      <c r="S4" s="456">
        <v>0</v>
      </c>
      <c r="T4" s="456">
        <v>0</v>
      </c>
      <c r="U4" s="456">
        <v>0</v>
      </c>
      <c r="V4" s="456">
        <v>0</v>
      </c>
      <c r="W4" s="456">
        <v>0</v>
      </c>
      <c r="X4" s="456">
        <v>0</v>
      </c>
      <c r="Y4" s="456">
        <v>0</v>
      </c>
      <c r="Z4" s="456">
        <v>0</v>
      </c>
      <c r="AA4" s="456">
        <v>0</v>
      </c>
      <c r="AB4" s="456">
        <v>0</v>
      </c>
      <c r="AC4" s="456">
        <v>0</v>
      </c>
      <c r="AD4" s="456">
        <v>0</v>
      </c>
      <c r="AE4" s="456">
        <v>0</v>
      </c>
      <c r="AF4" s="456">
        <v>0</v>
      </c>
    </row>
    <row r="5" spans="1:35" ht="14.1" customHeight="1" x14ac:dyDescent="0.2">
      <c r="A5" s="456" t="s">
        <v>55</v>
      </c>
      <c r="B5" s="456">
        <v>0</v>
      </c>
      <c r="C5" s="456">
        <v>0</v>
      </c>
      <c r="D5" s="456">
        <v>0</v>
      </c>
      <c r="E5" s="456">
        <v>0</v>
      </c>
      <c r="F5" s="456">
        <v>0</v>
      </c>
      <c r="G5" s="456">
        <v>0</v>
      </c>
      <c r="H5" s="456">
        <v>0</v>
      </c>
      <c r="I5" s="456">
        <v>0</v>
      </c>
      <c r="J5" s="456">
        <v>0</v>
      </c>
      <c r="K5" s="456">
        <v>0</v>
      </c>
      <c r="L5" s="456">
        <v>0</v>
      </c>
      <c r="M5" s="456">
        <v>0</v>
      </c>
      <c r="N5" s="456">
        <v>0</v>
      </c>
      <c r="O5" s="456">
        <v>0</v>
      </c>
      <c r="P5" s="456">
        <v>0</v>
      </c>
      <c r="Q5" s="456">
        <v>0</v>
      </c>
      <c r="R5" s="456">
        <v>0</v>
      </c>
      <c r="S5" s="456">
        <v>0</v>
      </c>
      <c r="T5" s="456">
        <v>0</v>
      </c>
      <c r="U5" s="456">
        <v>0</v>
      </c>
      <c r="V5" s="456">
        <v>0</v>
      </c>
      <c r="W5" s="456">
        <v>0</v>
      </c>
      <c r="X5" s="456">
        <v>0</v>
      </c>
      <c r="Y5" s="456">
        <v>0</v>
      </c>
      <c r="Z5" s="456">
        <v>0</v>
      </c>
      <c r="AA5" s="456">
        <v>0</v>
      </c>
      <c r="AB5" s="456">
        <v>0</v>
      </c>
      <c r="AC5" s="456">
        <v>0</v>
      </c>
      <c r="AD5" s="456">
        <v>0</v>
      </c>
      <c r="AE5" s="456">
        <v>0</v>
      </c>
      <c r="AF5" s="456">
        <v>0</v>
      </c>
    </row>
    <row r="6" spans="1:35" ht="14.1" customHeight="1" x14ac:dyDescent="0.2">
      <c r="A6" s="456" t="s">
        <v>56</v>
      </c>
      <c r="B6" s="456">
        <v>0</v>
      </c>
      <c r="C6" s="456">
        <v>0</v>
      </c>
      <c r="D6" s="456">
        <v>0</v>
      </c>
      <c r="E6" s="456">
        <v>0</v>
      </c>
      <c r="F6" s="456">
        <v>0</v>
      </c>
      <c r="G6" s="456">
        <v>0</v>
      </c>
      <c r="H6" s="456">
        <v>0</v>
      </c>
      <c r="I6" s="456">
        <v>0</v>
      </c>
      <c r="J6" s="456">
        <v>0</v>
      </c>
      <c r="K6" s="456">
        <v>0</v>
      </c>
      <c r="L6" s="456">
        <v>0</v>
      </c>
      <c r="M6" s="456">
        <v>0</v>
      </c>
      <c r="N6" s="456">
        <v>0</v>
      </c>
      <c r="O6" s="456">
        <v>0</v>
      </c>
      <c r="P6" s="456">
        <v>0</v>
      </c>
      <c r="Q6" s="456">
        <v>0</v>
      </c>
      <c r="R6" s="456">
        <v>0</v>
      </c>
      <c r="S6" s="456">
        <v>0</v>
      </c>
      <c r="T6" s="456">
        <v>0</v>
      </c>
      <c r="U6" s="456">
        <v>0</v>
      </c>
      <c r="V6" s="456">
        <v>0</v>
      </c>
      <c r="W6" s="456">
        <v>0</v>
      </c>
      <c r="X6" s="456">
        <v>0</v>
      </c>
      <c r="Y6" s="456">
        <v>0</v>
      </c>
      <c r="Z6" s="456">
        <v>0</v>
      </c>
      <c r="AA6" s="456">
        <v>0</v>
      </c>
      <c r="AB6" s="456">
        <v>0</v>
      </c>
      <c r="AC6" s="456">
        <v>0</v>
      </c>
      <c r="AD6" s="456">
        <v>0</v>
      </c>
      <c r="AE6" s="456">
        <v>0</v>
      </c>
      <c r="AF6" s="456">
        <v>0</v>
      </c>
    </row>
    <row r="7" spans="1:35" ht="14.1" customHeight="1" x14ac:dyDescent="0.2">
      <c r="A7" s="456" t="s">
        <v>57</v>
      </c>
      <c r="B7" s="456">
        <v>0</v>
      </c>
      <c r="C7" s="456">
        <v>0</v>
      </c>
      <c r="D7" s="456">
        <v>0</v>
      </c>
      <c r="E7" s="456">
        <v>0</v>
      </c>
      <c r="F7" s="456">
        <v>0</v>
      </c>
      <c r="G7" s="456">
        <v>0</v>
      </c>
      <c r="H7" s="456">
        <v>0</v>
      </c>
      <c r="I7" s="456">
        <v>0</v>
      </c>
      <c r="J7" s="456">
        <v>0</v>
      </c>
      <c r="K7" s="456">
        <v>0</v>
      </c>
      <c r="L7" s="456">
        <v>0</v>
      </c>
      <c r="M7" s="456">
        <v>0</v>
      </c>
      <c r="N7" s="456">
        <v>0</v>
      </c>
      <c r="O7" s="456">
        <v>0</v>
      </c>
      <c r="P7" s="456">
        <v>0</v>
      </c>
      <c r="Q7" s="456">
        <v>0</v>
      </c>
      <c r="R7" s="456">
        <v>0</v>
      </c>
      <c r="S7" s="456">
        <v>0</v>
      </c>
      <c r="T7" s="456">
        <v>0</v>
      </c>
      <c r="U7" s="456">
        <v>0</v>
      </c>
      <c r="V7" s="456">
        <v>0</v>
      </c>
      <c r="W7" s="456">
        <v>0</v>
      </c>
      <c r="X7" s="456">
        <v>0</v>
      </c>
      <c r="Y7" s="456">
        <v>0</v>
      </c>
      <c r="Z7" s="456">
        <v>0</v>
      </c>
      <c r="AA7" s="456">
        <v>0</v>
      </c>
      <c r="AB7" s="456">
        <v>0</v>
      </c>
      <c r="AC7" s="456">
        <v>0</v>
      </c>
      <c r="AD7" s="456">
        <v>0</v>
      </c>
      <c r="AE7" s="456">
        <v>0</v>
      </c>
      <c r="AF7" s="456">
        <v>0</v>
      </c>
    </row>
    <row r="8" spans="1:35" ht="14.1" customHeight="1" x14ac:dyDescent="0.2">
      <c r="A8" s="456" t="s">
        <v>58</v>
      </c>
      <c r="B8" s="456">
        <v>0</v>
      </c>
      <c r="C8" s="456">
        <v>0</v>
      </c>
      <c r="D8" s="456">
        <v>0</v>
      </c>
      <c r="E8" s="456">
        <v>0</v>
      </c>
      <c r="F8" s="456">
        <v>0</v>
      </c>
      <c r="G8" s="456">
        <v>0</v>
      </c>
      <c r="H8" s="456">
        <v>0</v>
      </c>
      <c r="I8" s="456">
        <v>0</v>
      </c>
      <c r="J8" s="456">
        <v>0</v>
      </c>
      <c r="K8" s="456">
        <v>0</v>
      </c>
      <c r="L8" s="456">
        <v>0</v>
      </c>
      <c r="M8" s="456">
        <v>0</v>
      </c>
      <c r="N8" s="456">
        <v>0</v>
      </c>
      <c r="O8" s="456">
        <v>0</v>
      </c>
      <c r="P8" s="456">
        <v>0</v>
      </c>
      <c r="Q8" s="456">
        <v>0</v>
      </c>
      <c r="R8" s="456">
        <v>0</v>
      </c>
      <c r="S8" s="456">
        <v>0</v>
      </c>
      <c r="T8" s="456">
        <v>0</v>
      </c>
      <c r="U8" s="456">
        <v>0</v>
      </c>
      <c r="V8" s="456">
        <v>0</v>
      </c>
      <c r="W8" s="456">
        <v>0</v>
      </c>
      <c r="X8" s="456">
        <v>0</v>
      </c>
      <c r="Y8" s="456">
        <v>0</v>
      </c>
      <c r="Z8" s="456">
        <v>0</v>
      </c>
      <c r="AA8" s="456">
        <v>0</v>
      </c>
      <c r="AB8" s="456">
        <v>0</v>
      </c>
      <c r="AC8" s="456">
        <v>0</v>
      </c>
      <c r="AD8" s="456">
        <v>0</v>
      </c>
      <c r="AE8" s="456">
        <v>0</v>
      </c>
      <c r="AF8" s="456">
        <v>0</v>
      </c>
    </row>
    <row r="9" spans="1:35" ht="14.1" customHeight="1" x14ac:dyDescent="0.2">
      <c r="A9" s="456" t="s">
        <v>59</v>
      </c>
      <c r="B9" s="456">
        <v>0</v>
      </c>
      <c r="C9" s="457">
        <v>0</v>
      </c>
      <c r="D9" s="457">
        <v>0</v>
      </c>
      <c r="E9" s="457">
        <v>0</v>
      </c>
      <c r="F9" s="457">
        <v>0</v>
      </c>
      <c r="G9" s="457">
        <v>0</v>
      </c>
      <c r="H9" s="457">
        <v>0</v>
      </c>
      <c r="I9" s="457">
        <v>0</v>
      </c>
      <c r="J9" s="457">
        <v>0</v>
      </c>
      <c r="K9" s="457">
        <v>0</v>
      </c>
      <c r="L9" s="457">
        <v>0</v>
      </c>
      <c r="M9" s="457">
        <v>0</v>
      </c>
      <c r="N9" s="457">
        <v>0</v>
      </c>
      <c r="O9" s="457">
        <v>0</v>
      </c>
      <c r="P9" s="457">
        <v>0</v>
      </c>
      <c r="Q9" s="457">
        <v>0</v>
      </c>
      <c r="R9" s="457">
        <v>0</v>
      </c>
      <c r="S9" s="457">
        <v>0</v>
      </c>
      <c r="T9" s="457">
        <v>0</v>
      </c>
      <c r="U9" s="457">
        <v>0</v>
      </c>
      <c r="V9" s="457">
        <v>0</v>
      </c>
      <c r="W9" s="457">
        <v>0</v>
      </c>
      <c r="X9" s="457">
        <v>0</v>
      </c>
      <c r="Y9" s="457">
        <v>0</v>
      </c>
      <c r="Z9" s="457">
        <v>0</v>
      </c>
      <c r="AA9" s="457">
        <v>0</v>
      </c>
      <c r="AB9" s="457">
        <v>0</v>
      </c>
      <c r="AC9" s="457">
        <v>0</v>
      </c>
      <c r="AD9" s="457">
        <v>0</v>
      </c>
      <c r="AE9" s="457">
        <v>0</v>
      </c>
      <c r="AF9" s="457">
        <v>0</v>
      </c>
      <c r="AG9" s="457"/>
    </row>
    <row r="10" spans="1:35" ht="14.1" customHeight="1" x14ac:dyDescent="0.2">
      <c r="A10" s="456" t="s">
        <v>60</v>
      </c>
      <c r="B10" s="456">
        <v>3551695702188186</v>
      </c>
      <c r="C10" s="456">
        <v>3551695702188186</v>
      </c>
      <c r="D10" s="456">
        <v>3551695702188186</v>
      </c>
      <c r="E10" s="456">
        <v>3551695702188186</v>
      </c>
      <c r="F10" s="456">
        <v>3551695702188186</v>
      </c>
      <c r="G10" s="456">
        <v>3551695702188186</v>
      </c>
      <c r="H10" s="456">
        <v>3551695702188186</v>
      </c>
      <c r="I10" s="456">
        <v>3551695702188186</v>
      </c>
      <c r="J10" s="456">
        <v>3551695702188186</v>
      </c>
      <c r="K10" s="456">
        <v>3551695702188186</v>
      </c>
      <c r="L10" s="456">
        <v>3551695702188186</v>
      </c>
      <c r="M10" s="456">
        <v>3551695702188186</v>
      </c>
      <c r="N10" s="456">
        <v>3551695702188186</v>
      </c>
      <c r="O10" s="456">
        <v>3551695702188186</v>
      </c>
      <c r="P10" s="456">
        <v>3551695702188186</v>
      </c>
      <c r="Q10" s="456">
        <v>3551695702188186</v>
      </c>
      <c r="R10" s="456">
        <v>3551695702188186</v>
      </c>
      <c r="S10" s="456">
        <v>3551695702188186</v>
      </c>
      <c r="T10" s="456">
        <v>3551695702188186</v>
      </c>
      <c r="U10" s="456">
        <v>3551695702188186</v>
      </c>
      <c r="V10" s="456">
        <v>3551695702188186</v>
      </c>
      <c r="W10" s="456">
        <v>3551695702188186</v>
      </c>
      <c r="X10" s="456">
        <v>3551695702188186</v>
      </c>
      <c r="Y10" s="456">
        <v>3551695702188186</v>
      </c>
      <c r="Z10" s="456">
        <v>3551695702188186</v>
      </c>
      <c r="AA10" s="456">
        <v>3551695702188186</v>
      </c>
      <c r="AB10" s="456">
        <v>3551695702188186</v>
      </c>
      <c r="AC10" s="456">
        <v>3551695702188186</v>
      </c>
      <c r="AD10" s="456">
        <v>3551695702188186</v>
      </c>
      <c r="AE10" s="456">
        <v>3551695702188186</v>
      </c>
      <c r="AF10" s="456">
        <v>3551695702188186</v>
      </c>
    </row>
    <row r="11" spans="1:35" ht="14.1" customHeight="1" x14ac:dyDescent="0.2">
      <c r="A11" s="456" t="s">
        <v>61</v>
      </c>
      <c r="B11" s="456">
        <v>0</v>
      </c>
      <c r="C11" s="456">
        <v>0</v>
      </c>
      <c r="D11" s="456">
        <v>0</v>
      </c>
      <c r="E11" s="456">
        <v>0</v>
      </c>
      <c r="F11" s="456">
        <v>0</v>
      </c>
      <c r="G11" s="456">
        <v>0</v>
      </c>
      <c r="H11" s="456">
        <v>0</v>
      </c>
      <c r="I11" s="456">
        <v>0</v>
      </c>
      <c r="J11" s="456">
        <v>0</v>
      </c>
      <c r="K11" s="456">
        <v>0</v>
      </c>
      <c r="L11" s="456">
        <v>0</v>
      </c>
      <c r="M11" s="456">
        <v>0</v>
      </c>
      <c r="N11" s="456">
        <v>0</v>
      </c>
      <c r="O11" s="456">
        <v>0</v>
      </c>
      <c r="P11" s="456">
        <v>0</v>
      </c>
      <c r="Q11" s="456">
        <v>0</v>
      </c>
      <c r="R11" s="456">
        <v>0</v>
      </c>
      <c r="S11" s="456">
        <v>0</v>
      </c>
      <c r="T11" s="456">
        <v>0</v>
      </c>
      <c r="U11" s="456">
        <v>0</v>
      </c>
      <c r="V11" s="456">
        <v>0</v>
      </c>
      <c r="W11" s="456">
        <v>0</v>
      </c>
      <c r="X11" s="456">
        <v>0</v>
      </c>
      <c r="Y11" s="456">
        <v>0</v>
      </c>
      <c r="Z11" s="456">
        <v>0</v>
      </c>
      <c r="AA11" s="456">
        <v>0</v>
      </c>
      <c r="AB11" s="456">
        <v>0</v>
      </c>
      <c r="AC11" s="456">
        <v>0</v>
      </c>
      <c r="AD11" s="456">
        <v>0</v>
      </c>
      <c r="AE11" s="456">
        <v>0</v>
      </c>
      <c r="AF11" s="456">
        <v>0</v>
      </c>
    </row>
    <row r="12" spans="1:35" ht="14.1" customHeight="1" x14ac:dyDescent="0.2">
      <c r="A12" s="456" t="s">
        <v>62</v>
      </c>
      <c r="B12" s="456">
        <v>0</v>
      </c>
      <c r="C12" s="456">
        <v>0</v>
      </c>
      <c r="D12" s="456">
        <v>0</v>
      </c>
      <c r="E12" s="456">
        <v>0</v>
      </c>
      <c r="F12" s="456">
        <v>0</v>
      </c>
      <c r="G12" s="456">
        <v>0</v>
      </c>
      <c r="H12" s="456">
        <v>0</v>
      </c>
      <c r="I12" s="456">
        <v>0</v>
      </c>
      <c r="J12" s="456">
        <v>0</v>
      </c>
      <c r="K12" s="456">
        <v>0</v>
      </c>
      <c r="L12" s="456">
        <v>0</v>
      </c>
      <c r="M12" s="456">
        <v>0</v>
      </c>
      <c r="N12" s="456">
        <v>0</v>
      </c>
      <c r="O12" s="456">
        <v>0</v>
      </c>
      <c r="P12" s="456">
        <v>0</v>
      </c>
      <c r="Q12" s="456">
        <v>0</v>
      </c>
      <c r="R12" s="456">
        <v>0</v>
      </c>
      <c r="S12" s="456">
        <v>0</v>
      </c>
      <c r="T12" s="456">
        <v>0</v>
      </c>
      <c r="U12" s="456">
        <v>0</v>
      </c>
      <c r="V12" s="456">
        <v>0</v>
      </c>
      <c r="W12" s="456">
        <v>0</v>
      </c>
      <c r="X12" s="456">
        <v>0</v>
      </c>
      <c r="Y12" s="456">
        <v>0</v>
      </c>
      <c r="Z12" s="456">
        <v>0</v>
      </c>
      <c r="AA12" s="456">
        <v>0</v>
      </c>
      <c r="AB12" s="456">
        <v>0</v>
      </c>
      <c r="AC12" s="456">
        <v>0</v>
      </c>
      <c r="AD12" s="456">
        <v>0</v>
      </c>
      <c r="AE12" s="456">
        <v>0</v>
      </c>
      <c r="AF12" s="456">
        <v>0</v>
      </c>
    </row>
    <row r="13" spans="1:35" ht="14.1" customHeight="1" x14ac:dyDescent="0.2">
      <c r="A13" s="456" t="s">
        <v>63</v>
      </c>
      <c r="B13" s="456">
        <v>0</v>
      </c>
      <c r="C13" s="456">
        <v>0</v>
      </c>
      <c r="D13" s="456">
        <v>0</v>
      </c>
      <c r="E13" s="456">
        <v>0</v>
      </c>
      <c r="F13" s="456">
        <v>0</v>
      </c>
      <c r="G13" s="456">
        <v>0</v>
      </c>
      <c r="H13" s="456">
        <v>0</v>
      </c>
      <c r="I13" s="456">
        <v>0</v>
      </c>
      <c r="J13" s="456">
        <v>0</v>
      </c>
      <c r="K13" s="456">
        <v>0</v>
      </c>
      <c r="L13" s="456">
        <v>0</v>
      </c>
      <c r="M13" s="456">
        <v>0</v>
      </c>
      <c r="N13" s="456">
        <v>0</v>
      </c>
      <c r="O13" s="456">
        <v>0</v>
      </c>
      <c r="P13" s="456">
        <v>0</v>
      </c>
      <c r="Q13" s="456">
        <v>0</v>
      </c>
      <c r="R13" s="456">
        <v>0</v>
      </c>
      <c r="S13" s="456">
        <v>0</v>
      </c>
      <c r="T13" s="456">
        <v>0</v>
      </c>
      <c r="U13" s="456">
        <v>0</v>
      </c>
      <c r="V13" s="456">
        <v>0</v>
      </c>
      <c r="W13" s="456">
        <v>0</v>
      </c>
      <c r="X13" s="456">
        <v>0</v>
      </c>
      <c r="Y13" s="456">
        <v>0</v>
      </c>
      <c r="Z13" s="456">
        <v>0</v>
      </c>
      <c r="AA13" s="456">
        <v>0</v>
      </c>
      <c r="AB13" s="456">
        <v>0</v>
      </c>
      <c r="AC13" s="456">
        <v>0</v>
      </c>
      <c r="AD13" s="456">
        <v>0</v>
      </c>
      <c r="AE13" s="456">
        <v>0</v>
      </c>
      <c r="AF13" s="456">
        <v>0</v>
      </c>
    </row>
    <row r="14" spans="1:35" ht="14.1" customHeight="1" x14ac:dyDescent="0.2">
      <c r="A14" s="456" t="s">
        <v>64</v>
      </c>
      <c r="B14" s="456">
        <v>0</v>
      </c>
      <c r="C14" s="456">
        <v>0</v>
      </c>
      <c r="D14" s="456">
        <v>0</v>
      </c>
      <c r="E14" s="456">
        <v>0</v>
      </c>
      <c r="F14" s="456">
        <v>0</v>
      </c>
      <c r="G14" s="456">
        <v>0</v>
      </c>
      <c r="H14" s="456">
        <v>0</v>
      </c>
      <c r="I14" s="456">
        <v>0</v>
      </c>
      <c r="J14" s="456">
        <v>0</v>
      </c>
      <c r="K14" s="456">
        <v>0</v>
      </c>
      <c r="L14" s="456">
        <v>0</v>
      </c>
      <c r="M14" s="456">
        <v>0</v>
      </c>
      <c r="N14" s="456">
        <v>0</v>
      </c>
      <c r="O14" s="456">
        <v>0</v>
      </c>
      <c r="P14" s="456">
        <v>0</v>
      </c>
      <c r="Q14" s="456">
        <v>0</v>
      </c>
      <c r="R14" s="456">
        <v>0</v>
      </c>
      <c r="S14" s="456">
        <v>0</v>
      </c>
      <c r="T14" s="456">
        <v>0</v>
      </c>
      <c r="U14" s="456">
        <v>0</v>
      </c>
      <c r="V14" s="456">
        <v>0</v>
      </c>
      <c r="W14" s="456">
        <v>0</v>
      </c>
      <c r="X14" s="456">
        <v>0</v>
      </c>
      <c r="Y14" s="456">
        <v>0</v>
      </c>
      <c r="Z14" s="456">
        <v>0</v>
      </c>
      <c r="AA14" s="456">
        <v>0</v>
      </c>
      <c r="AB14" s="456">
        <v>0</v>
      </c>
      <c r="AC14" s="456">
        <v>0</v>
      </c>
      <c r="AD14" s="456">
        <v>0</v>
      </c>
      <c r="AE14" s="456">
        <v>0</v>
      </c>
      <c r="AF14" s="456">
        <v>0</v>
      </c>
    </row>
    <row r="15" spans="1:35" ht="14.1" customHeight="1" x14ac:dyDescent="0.2">
      <c r="A15" s="456" t="s">
        <v>65</v>
      </c>
      <c r="B15" s="456">
        <v>0</v>
      </c>
      <c r="C15" s="457">
        <v>0</v>
      </c>
      <c r="D15" s="457">
        <v>0</v>
      </c>
      <c r="E15" s="457">
        <v>0</v>
      </c>
      <c r="F15" s="457">
        <v>0</v>
      </c>
      <c r="G15" s="457">
        <v>0</v>
      </c>
      <c r="H15" s="457">
        <v>0</v>
      </c>
      <c r="I15" s="457">
        <v>0</v>
      </c>
      <c r="J15" s="457">
        <v>0</v>
      </c>
      <c r="K15" s="457">
        <v>0</v>
      </c>
      <c r="L15" s="457">
        <v>0</v>
      </c>
      <c r="M15" s="457">
        <v>0</v>
      </c>
      <c r="N15" s="457">
        <v>0</v>
      </c>
      <c r="O15" s="457">
        <v>0</v>
      </c>
      <c r="P15" s="457">
        <v>0</v>
      </c>
      <c r="Q15" s="457">
        <v>0</v>
      </c>
      <c r="R15" s="457">
        <v>0</v>
      </c>
      <c r="S15" s="457">
        <v>0</v>
      </c>
      <c r="T15" s="457">
        <v>0</v>
      </c>
      <c r="U15" s="457">
        <v>0</v>
      </c>
      <c r="V15" s="457">
        <v>0</v>
      </c>
      <c r="W15" s="457">
        <v>0</v>
      </c>
      <c r="X15" s="457">
        <v>0</v>
      </c>
      <c r="Y15" s="457">
        <v>0</v>
      </c>
      <c r="Z15" s="457">
        <v>0</v>
      </c>
      <c r="AA15" s="457">
        <v>0</v>
      </c>
      <c r="AB15" s="457">
        <v>0</v>
      </c>
      <c r="AC15" s="457">
        <v>0</v>
      </c>
      <c r="AD15" s="457">
        <v>0</v>
      </c>
      <c r="AE15" s="457">
        <v>0</v>
      </c>
      <c r="AF15" s="457">
        <v>0</v>
      </c>
      <c r="AG15" s="457"/>
    </row>
    <row r="16" spans="1:35" ht="14.1" customHeight="1" x14ac:dyDescent="0.2">
      <c r="A16" s="456" t="s">
        <v>66</v>
      </c>
      <c r="B16" s="456">
        <v>0</v>
      </c>
      <c r="C16" s="456">
        <v>0</v>
      </c>
      <c r="D16" s="456">
        <v>0</v>
      </c>
      <c r="E16" s="456">
        <v>0</v>
      </c>
      <c r="F16" s="456">
        <v>0</v>
      </c>
      <c r="G16" s="456">
        <v>0</v>
      </c>
      <c r="H16" s="456">
        <v>0</v>
      </c>
      <c r="I16" s="456">
        <v>0</v>
      </c>
      <c r="J16" s="456">
        <v>0</v>
      </c>
      <c r="K16" s="456">
        <v>0</v>
      </c>
      <c r="L16" s="456">
        <v>0</v>
      </c>
      <c r="M16" s="456">
        <v>0</v>
      </c>
      <c r="N16" s="456">
        <v>0</v>
      </c>
      <c r="O16" s="456">
        <v>0</v>
      </c>
      <c r="P16" s="456">
        <v>0</v>
      </c>
      <c r="Q16" s="456">
        <v>0</v>
      </c>
      <c r="R16" s="456">
        <v>0</v>
      </c>
      <c r="S16" s="456">
        <v>0</v>
      </c>
      <c r="T16" s="456">
        <v>0</v>
      </c>
      <c r="U16" s="456">
        <v>0</v>
      </c>
      <c r="V16" s="456">
        <v>0</v>
      </c>
      <c r="W16" s="456">
        <v>0</v>
      </c>
      <c r="X16" s="456">
        <v>0</v>
      </c>
      <c r="Y16" s="456">
        <v>0</v>
      </c>
      <c r="Z16" s="456">
        <v>0</v>
      </c>
      <c r="AA16" s="456">
        <v>0</v>
      </c>
      <c r="AB16" s="456">
        <v>0</v>
      </c>
      <c r="AC16" s="456">
        <v>0</v>
      </c>
      <c r="AD16" s="456">
        <v>0</v>
      </c>
      <c r="AE16" s="456">
        <v>0</v>
      </c>
      <c r="AF16" s="456">
        <v>0</v>
      </c>
    </row>
    <row r="17" spans="1:33" ht="14.1" customHeight="1" x14ac:dyDescent="0.2">
      <c r="A17" s="456" t="s">
        <v>67</v>
      </c>
      <c r="B17" s="456">
        <v>0</v>
      </c>
      <c r="C17" s="456">
        <v>0</v>
      </c>
      <c r="D17" s="456">
        <v>0</v>
      </c>
      <c r="E17" s="456">
        <v>0</v>
      </c>
      <c r="F17" s="456">
        <v>0</v>
      </c>
      <c r="G17" s="456">
        <v>0</v>
      </c>
      <c r="H17" s="456">
        <v>0</v>
      </c>
      <c r="I17" s="456">
        <v>0</v>
      </c>
      <c r="J17" s="456">
        <v>0</v>
      </c>
      <c r="K17" s="456">
        <v>0</v>
      </c>
      <c r="L17" s="456">
        <v>0</v>
      </c>
      <c r="M17" s="456">
        <v>0</v>
      </c>
      <c r="N17" s="456">
        <v>0</v>
      </c>
      <c r="O17" s="456">
        <v>0</v>
      </c>
      <c r="P17" s="456">
        <v>0</v>
      </c>
      <c r="Q17" s="456">
        <v>0</v>
      </c>
      <c r="R17" s="456">
        <v>0</v>
      </c>
      <c r="S17" s="456">
        <v>0</v>
      </c>
      <c r="T17" s="456">
        <v>0</v>
      </c>
      <c r="U17" s="456">
        <v>0</v>
      </c>
      <c r="V17" s="456">
        <v>0</v>
      </c>
      <c r="W17" s="456">
        <v>0</v>
      </c>
      <c r="X17" s="456">
        <v>0</v>
      </c>
      <c r="Y17" s="456">
        <v>0</v>
      </c>
      <c r="Z17" s="456">
        <v>0</v>
      </c>
      <c r="AA17" s="456">
        <v>0</v>
      </c>
      <c r="AB17" s="456">
        <v>0</v>
      </c>
      <c r="AC17" s="456">
        <v>0</v>
      </c>
      <c r="AD17" s="456">
        <v>0</v>
      </c>
      <c r="AE17" s="456">
        <v>0</v>
      </c>
      <c r="AF17" s="456">
        <v>0</v>
      </c>
    </row>
    <row r="18" spans="1:33" ht="14.1" customHeight="1" x14ac:dyDescent="0.2">
      <c r="A18" s="456" t="s">
        <v>68</v>
      </c>
      <c r="B18" s="456">
        <v>0</v>
      </c>
      <c r="C18" s="458">
        <v>0</v>
      </c>
      <c r="D18" s="458">
        <v>0</v>
      </c>
      <c r="E18" s="458">
        <v>0</v>
      </c>
      <c r="F18" s="458">
        <v>0</v>
      </c>
      <c r="G18" s="458">
        <v>0</v>
      </c>
      <c r="H18" s="458">
        <v>0</v>
      </c>
      <c r="I18" s="458">
        <v>0</v>
      </c>
      <c r="J18" s="458">
        <v>0</v>
      </c>
      <c r="K18" s="458">
        <v>0</v>
      </c>
      <c r="L18" s="458">
        <v>0</v>
      </c>
      <c r="M18" s="458">
        <v>0</v>
      </c>
      <c r="N18" s="458">
        <v>0</v>
      </c>
      <c r="O18" s="458">
        <v>0</v>
      </c>
      <c r="P18" s="458">
        <v>0</v>
      </c>
      <c r="Q18" s="458">
        <v>0</v>
      </c>
      <c r="R18" s="458">
        <v>0</v>
      </c>
      <c r="S18" s="458">
        <v>0</v>
      </c>
      <c r="T18" s="458">
        <v>0</v>
      </c>
      <c r="U18" s="458">
        <v>0</v>
      </c>
      <c r="V18" s="458">
        <v>0</v>
      </c>
      <c r="W18" s="458">
        <v>0</v>
      </c>
      <c r="X18" s="458">
        <v>0</v>
      </c>
      <c r="Y18" s="458">
        <v>0</v>
      </c>
      <c r="Z18" s="458">
        <v>0</v>
      </c>
      <c r="AA18" s="458">
        <v>0</v>
      </c>
      <c r="AB18" s="458">
        <v>0</v>
      </c>
      <c r="AC18" s="458">
        <v>0</v>
      </c>
      <c r="AD18" s="458">
        <v>0</v>
      </c>
      <c r="AE18" s="458">
        <v>0</v>
      </c>
      <c r="AF18" s="458">
        <v>0</v>
      </c>
      <c r="AG18" s="458"/>
    </row>
    <row r="19" spans="1:33" ht="14.1" customHeight="1" x14ac:dyDescent="0.2">
      <c r="A19" s="456" t="s">
        <v>69</v>
      </c>
      <c r="B19" s="456">
        <v>0</v>
      </c>
      <c r="C19" s="456">
        <v>0</v>
      </c>
      <c r="D19" s="456">
        <v>0</v>
      </c>
      <c r="E19" s="456">
        <v>0</v>
      </c>
      <c r="F19" s="456">
        <v>0</v>
      </c>
      <c r="G19" s="456">
        <v>0</v>
      </c>
      <c r="H19" s="456">
        <v>0</v>
      </c>
      <c r="I19" s="456">
        <v>0</v>
      </c>
      <c r="J19" s="456">
        <v>0</v>
      </c>
      <c r="K19" s="456">
        <v>0</v>
      </c>
      <c r="L19" s="456">
        <v>0</v>
      </c>
      <c r="M19" s="456">
        <v>0</v>
      </c>
      <c r="N19" s="456">
        <v>0</v>
      </c>
      <c r="O19" s="456">
        <v>0</v>
      </c>
      <c r="P19" s="456">
        <v>0</v>
      </c>
      <c r="Q19" s="456">
        <v>0</v>
      </c>
      <c r="R19" s="456">
        <v>0</v>
      </c>
      <c r="S19" s="456">
        <v>0</v>
      </c>
      <c r="T19" s="456">
        <v>0</v>
      </c>
      <c r="U19" s="456">
        <v>0</v>
      </c>
      <c r="V19" s="456">
        <v>0</v>
      </c>
      <c r="W19" s="456">
        <v>0</v>
      </c>
      <c r="X19" s="456">
        <v>0</v>
      </c>
      <c r="Y19" s="456">
        <v>0</v>
      </c>
      <c r="Z19" s="456">
        <v>0</v>
      </c>
      <c r="AA19" s="456">
        <v>0</v>
      </c>
      <c r="AB19" s="456">
        <v>0</v>
      </c>
      <c r="AC19" s="456">
        <v>0</v>
      </c>
      <c r="AD19" s="456">
        <v>0</v>
      </c>
      <c r="AE19" s="456">
        <v>0</v>
      </c>
      <c r="AF19" s="456">
        <v>0</v>
      </c>
    </row>
    <row r="20" spans="1:33" ht="14.1" customHeight="1" x14ac:dyDescent="0.2">
      <c r="A20" s="456" t="s">
        <v>70</v>
      </c>
      <c r="B20" s="456">
        <v>0</v>
      </c>
      <c r="C20" s="457">
        <v>0</v>
      </c>
      <c r="D20" s="457">
        <v>0</v>
      </c>
      <c r="E20" s="457">
        <v>0</v>
      </c>
      <c r="F20" s="457">
        <v>0</v>
      </c>
      <c r="G20" s="457">
        <v>0</v>
      </c>
      <c r="H20" s="457">
        <v>0</v>
      </c>
      <c r="I20" s="457">
        <v>0</v>
      </c>
      <c r="J20" s="457">
        <v>0</v>
      </c>
      <c r="K20" s="457">
        <v>0</v>
      </c>
      <c r="L20" s="457">
        <v>0</v>
      </c>
      <c r="M20" s="457">
        <v>0</v>
      </c>
      <c r="N20" s="457">
        <v>0</v>
      </c>
      <c r="O20" s="457">
        <v>0</v>
      </c>
      <c r="P20" s="457">
        <v>0</v>
      </c>
      <c r="Q20" s="457">
        <v>0</v>
      </c>
      <c r="R20" s="457">
        <v>0</v>
      </c>
      <c r="S20" s="457">
        <v>0</v>
      </c>
      <c r="T20" s="457">
        <v>0</v>
      </c>
      <c r="U20" s="457">
        <v>0</v>
      </c>
      <c r="V20" s="457">
        <v>0</v>
      </c>
      <c r="W20" s="457">
        <v>0</v>
      </c>
      <c r="X20" s="457">
        <v>0</v>
      </c>
      <c r="Y20" s="457">
        <v>0</v>
      </c>
      <c r="Z20" s="457">
        <v>0</v>
      </c>
      <c r="AA20" s="457">
        <v>0</v>
      </c>
      <c r="AB20" s="457">
        <v>0</v>
      </c>
      <c r="AC20" s="457">
        <v>0</v>
      </c>
      <c r="AD20" s="457">
        <v>0</v>
      </c>
      <c r="AE20" s="457">
        <v>0</v>
      </c>
      <c r="AF20" s="457">
        <v>0</v>
      </c>
      <c r="AG20" s="457"/>
    </row>
    <row r="21" spans="1:33" ht="14.1" customHeight="1" x14ac:dyDescent="0.2">
      <c r="A21" s="456" t="s">
        <v>71</v>
      </c>
      <c r="B21" s="456">
        <v>0</v>
      </c>
      <c r="C21" s="456">
        <v>0</v>
      </c>
      <c r="D21" s="456">
        <v>0</v>
      </c>
      <c r="E21" s="456">
        <v>0</v>
      </c>
      <c r="F21" s="456">
        <v>0</v>
      </c>
      <c r="G21" s="456">
        <v>0</v>
      </c>
      <c r="H21" s="456">
        <v>0</v>
      </c>
      <c r="I21" s="456">
        <v>0</v>
      </c>
      <c r="J21" s="456">
        <v>0</v>
      </c>
      <c r="K21" s="456">
        <v>0</v>
      </c>
      <c r="L21" s="456">
        <v>0</v>
      </c>
      <c r="M21" s="456">
        <v>0</v>
      </c>
      <c r="N21" s="456">
        <v>0</v>
      </c>
      <c r="O21" s="456">
        <v>0</v>
      </c>
      <c r="P21" s="456">
        <v>0</v>
      </c>
      <c r="Q21" s="456">
        <v>0</v>
      </c>
      <c r="R21" s="456">
        <v>0</v>
      </c>
      <c r="S21" s="456">
        <v>0</v>
      </c>
      <c r="T21" s="456">
        <v>0</v>
      </c>
      <c r="U21" s="456">
        <v>0</v>
      </c>
      <c r="V21" s="456">
        <v>0</v>
      </c>
      <c r="W21" s="456">
        <v>0</v>
      </c>
      <c r="X21" s="456">
        <v>0</v>
      </c>
      <c r="Y21" s="456">
        <v>0</v>
      </c>
      <c r="Z21" s="456">
        <v>0</v>
      </c>
      <c r="AA21" s="456">
        <v>0</v>
      </c>
      <c r="AB21" s="456">
        <v>0</v>
      </c>
      <c r="AC21" s="456">
        <v>0</v>
      </c>
      <c r="AD21" s="456">
        <v>0</v>
      </c>
      <c r="AE21" s="456">
        <v>0</v>
      </c>
      <c r="AF21" s="456">
        <v>0</v>
      </c>
    </row>
    <row r="22" spans="1:33" ht="14.1" customHeight="1" x14ac:dyDescent="0.2">
      <c r="A22" s="456" t="s">
        <v>72</v>
      </c>
      <c r="B22" s="456">
        <v>0</v>
      </c>
      <c r="C22" s="456">
        <v>0</v>
      </c>
      <c r="D22" s="456">
        <v>0</v>
      </c>
      <c r="E22" s="456">
        <v>0</v>
      </c>
      <c r="F22" s="456">
        <v>0</v>
      </c>
      <c r="G22" s="456">
        <v>0</v>
      </c>
      <c r="H22" s="456">
        <v>0</v>
      </c>
      <c r="I22" s="456">
        <v>0</v>
      </c>
      <c r="J22" s="456">
        <v>0</v>
      </c>
      <c r="K22" s="456">
        <v>0</v>
      </c>
      <c r="L22" s="456">
        <v>0</v>
      </c>
      <c r="M22" s="456">
        <v>0</v>
      </c>
      <c r="N22" s="456">
        <v>0</v>
      </c>
      <c r="O22" s="456">
        <v>0</v>
      </c>
      <c r="P22" s="456">
        <v>0</v>
      </c>
      <c r="Q22" s="456">
        <v>0</v>
      </c>
      <c r="R22" s="456">
        <v>0</v>
      </c>
      <c r="S22" s="456">
        <v>0</v>
      </c>
      <c r="T22" s="456">
        <v>0</v>
      </c>
      <c r="U22" s="456">
        <v>0</v>
      </c>
      <c r="V22" s="456">
        <v>0</v>
      </c>
      <c r="W22" s="456">
        <v>0</v>
      </c>
      <c r="X22" s="456">
        <v>0</v>
      </c>
      <c r="Y22" s="456">
        <v>0</v>
      </c>
      <c r="Z22" s="456">
        <v>0</v>
      </c>
      <c r="AA22" s="456">
        <v>0</v>
      </c>
      <c r="AB22" s="456">
        <v>0</v>
      </c>
      <c r="AC22" s="456">
        <v>0</v>
      </c>
      <c r="AD22" s="456">
        <v>0</v>
      </c>
      <c r="AE22" s="456">
        <v>0</v>
      </c>
      <c r="AF22" s="456">
        <v>0</v>
      </c>
    </row>
    <row r="23" spans="1:33" ht="14.1" customHeight="1" x14ac:dyDescent="0.2">
      <c r="A23" s="456" t="s">
        <v>73</v>
      </c>
      <c r="B23" s="456">
        <v>0</v>
      </c>
      <c r="C23" s="456">
        <v>0</v>
      </c>
      <c r="D23" s="456">
        <v>0</v>
      </c>
      <c r="E23" s="456">
        <v>0</v>
      </c>
      <c r="F23" s="456">
        <v>0</v>
      </c>
      <c r="G23" s="456">
        <v>0</v>
      </c>
      <c r="H23" s="456">
        <v>0</v>
      </c>
      <c r="I23" s="456">
        <v>0</v>
      </c>
      <c r="J23" s="456">
        <v>0</v>
      </c>
      <c r="K23" s="456">
        <v>0</v>
      </c>
      <c r="L23" s="456">
        <v>0</v>
      </c>
      <c r="M23" s="456">
        <v>0</v>
      </c>
      <c r="N23" s="456">
        <v>0</v>
      </c>
      <c r="O23" s="456">
        <v>0</v>
      </c>
      <c r="P23" s="456">
        <v>0</v>
      </c>
      <c r="Q23" s="456">
        <v>0</v>
      </c>
      <c r="R23" s="456">
        <v>0</v>
      </c>
      <c r="S23" s="456">
        <v>0</v>
      </c>
      <c r="T23" s="456">
        <v>0</v>
      </c>
      <c r="U23" s="456">
        <v>0</v>
      </c>
      <c r="V23" s="456">
        <v>0</v>
      </c>
      <c r="W23" s="456">
        <v>0</v>
      </c>
      <c r="X23" s="456">
        <v>0</v>
      </c>
      <c r="Y23" s="456">
        <v>0</v>
      </c>
      <c r="Z23" s="456">
        <v>0</v>
      </c>
      <c r="AA23" s="456">
        <v>0</v>
      </c>
      <c r="AB23" s="456">
        <v>0</v>
      </c>
      <c r="AC23" s="456">
        <v>0</v>
      </c>
      <c r="AD23" s="456">
        <v>0</v>
      </c>
      <c r="AE23" s="456">
        <v>0</v>
      </c>
      <c r="AF23" s="456">
        <v>0</v>
      </c>
    </row>
    <row r="24" spans="1:33" ht="14.1" customHeight="1" x14ac:dyDescent="0.2">
      <c r="A24" s="456" t="s">
        <v>74</v>
      </c>
      <c r="B24" s="456">
        <v>0</v>
      </c>
      <c r="C24" s="456">
        <v>0</v>
      </c>
      <c r="D24" s="456">
        <v>0</v>
      </c>
      <c r="E24" s="456">
        <v>0</v>
      </c>
      <c r="F24" s="456">
        <v>0</v>
      </c>
      <c r="G24" s="456">
        <v>0</v>
      </c>
      <c r="H24" s="456">
        <v>0</v>
      </c>
      <c r="I24" s="456">
        <v>0</v>
      </c>
      <c r="J24" s="456">
        <v>0</v>
      </c>
      <c r="K24" s="456">
        <v>0</v>
      </c>
      <c r="L24" s="456">
        <v>0</v>
      </c>
      <c r="M24" s="456">
        <v>0</v>
      </c>
      <c r="N24" s="456">
        <v>0</v>
      </c>
      <c r="O24" s="456">
        <v>0</v>
      </c>
      <c r="P24" s="456">
        <v>0</v>
      </c>
      <c r="Q24" s="456">
        <v>0</v>
      </c>
      <c r="R24" s="456">
        <v>0</v>
      </c>
      <c r="S24" s="456">
        <v>0</v>
      </c>
      <c r="T24" s="456">
        <v>0</v>
      </c>
      <c r="U24" s="456">
        <v>0</v>
      </c>
      <c r="V24" s="456">
        <v>0</v>
      </c>
      <c r="W24" s="456">
        <v>0</v>
      </c>
      <c r="X24" s="456">
        <v>0</v>
      </c>
      <c r="Y24" s="456">
        <v>0</v>
      </c>
      <c r="Z24" s="456">
        <v>0</v>
      </c>
      <c r="AA24" s="456">
        <v>0</v>
      </c>
      <c r="AB24" s="456">
        <v>0</v>
      </c>
      <c r="AC24" s="456">
        <v>0</v>
      </c>
      <c r="AD24" s="456">
        <v>0</v>
      </c>
      <c r="AE24" s="456">
        <v>0</v>
      </c>
      <c r="AF24" s="456">
        <v>0</v>
      </c>
    </row>
    <row r="25" spans="1:33" ht="14.1" customHeight="1" x14ac:dyDescent="0.2">
      <c r="A25" s="456" t="s">
        <v>75</v>
      </c>
      <c r="B25" s="456">
        <v>0</v>
      </c>
      <c r="C25" s="456">
        <v>0</v>
      </c>
      <c r="D25" s="456">
        <v>0</v>
      </c>
      <c r="E25" s="456">
        <v>0</v>
      </c>
      <c r="F25" s="456">
        <v>0</v>
      </c>
      <c r="G25" s="456">
        <v>0</v>
      </c>
      <c r="H25" s="456">
        <v>0</v>
      </c>
      <c r="I25" s="456">
        <v>0</v>
      </c>
      <c r="J25" s="456">
        <v>0</v>
      </c>
      <c r="K25" s="456">
        <v>0</v>
      </c>
      <c r="L25" s="456">
        <v>0</v>
      </c>
      <c r="M25" s="456">
        <v>0</v>
      </c>
      <c r="N25" s="456">
        <v>0</v>
      </c>
      <c r="O25" s="456">
        <v>0</v>
      </c>
      <c r="P25" s="456">
        <v>0</v>
      </c>
      <c r="Q25" s="456">
        <v>0</v>
      </c>
      <c r="R25" s="456">
        <v>0</v>
      </c>
      <c r="S25" s="456">
        <v>0</v>
      </c>
      <c r="T25" s="456">
        <v>0</v>
      </c>
      <c r="U25" s="456">
        <v>0</v>
      </c>
      <c r="V25" s="456">
        <v>0</v>
      </c>
      <c r="W25" s="456">
        <v>0</v>
      </c>
      <c r="X25" s="456">
        <v>0</v>
      </c>
      <c r="Y25" s="456">
        <v>0</v>
      </c>
      <c r="Z25" s="456">
        <v>0</v>
      </c>
      <c r="AA25" s="456">
        <v>0</v>
      </c>
      <c r="AB25" s="456">
        <v>0</v>
      </c>
      <c r="AC25" s="456">
        <v>0</v>
      </c>
      <c r="AD25" s="456">
        <v>0</v>
      </c>
      <c r="AE25" s="456">
        <v>0</v>
      </c>
      <c r="AF25" s="456">
        <v>0</v>
      </c>
    </row>
    <row r="26" spans="1:33" ht="14.1" customHeight="1" x14ac:dyDescent="0.2">
      <c r="A26" s="456" t="s">
        <v>76</v>
      </c>
      <c r="B26" s="456">
        <v>0</v>
      </c>
      <c r="C26" s="456">
        <v>0</v>
      </c>
      <c r="D26" s="456">
        <v>0</v>
      </c>
      <c r="E26" s="456">
        <v>0</v>
      </c>
      <c r="F26" s="456">
        <v>0</v>
      </c>
      <c r="G26" s="456">
        <v>0</v>
      </c>
      <c r="H26" s="456">
        <v>0</v>
      </c>
      <c r="I26" s="456">
        <v>0</v>
      </c>
      <c r="J26" s="456">
        <v>0</v>
      </c>
      <c r="K26" s="456">
        <v>0</v>
      </c>
      <c r="L26" s="456">
        <v>0</v>
      </c>
      <c r="M26" s="456">
        <v>0</v>
      </c>
      <c r="N26" s="456">
        <v>0</v>
      </c>
      <c r="O26" s="456">
        <v>0</v>
      </c>
      <c r="P26" s="456">
        <v>0</v>
      </c>
      <c r="Q26" s="456">
        <v>0</v>
      </c>
      <c r="R26" s="456">
        <v>0</v>
      </c>
      <c r="S26" s="456">
        <v>0</v>
      </c>
      <c r="T26" s="456">
        <v>0</v>
      </c>
      <c r="U26" s="456">
        <v>0</v>
      </c>
      <c r="V26" s="456">
        <v>0</v>
      </c>
      <c r="W26" s="456">
        <v>0</v>
      </c>
      <c r="X26" s="456">
        <v>0</v>
      </c>
      <c r="Y26" s="456">
        <v>0</v>
      </c>
      <c r="Z26" s="456">
        <v>0</v>
      </c>
      <c r="AA26" s="456">
        <v>0</v>
      </c>
      <c r="AB26" s="456">
        <v>0</v>
      </c>
      <c r="AC26" s="456">
        <v>0</v>
      </c>
      <c r="AD26" s="456">
        <v>0</v>
      </c>
      <c r="AE26" s="456">
        <v>0</v>
      </c>
      <c r="AF26" s="456">
        <v>0</v>
      </c>
    </row>
    <row r="27" spans="1:33" ht="14.1" customHeight="1" x14ac:dyDescent="0.2"/>
    <row r="28" spans="1:33" ht="14.45" customHeight="1" x14ac:dyDescent="0.25">
      <c r="A28" s="455"/>
    </row>
    <row r="29" spans="1:33" ht="14.1" customHeight="1" x14ac:dyDescent="0.2"/>
    <row r="30" spans="1:33" ht="14.45" customHeight="1" x14ac:dyDescent="0.25">
      <c r="A30" s="455"/>
      <c r="C30" s="458"/>
      <c r="D30" s="458"/>
      <c r="E30" s="458"/>
      <c r="F30" s="458"/>
      <c r="G30" s="458"/>
      <c r="H30" s="458"/>
      <c r="I30" s="458"/>
      <c r="J30" s="458"/>
      <c r="K30" s="458"/>
      <c r="L30" s="458"/>
      <c r="M30" s="458"/>
      <c r="N30" s="458"/>
      <c r="O30" s="458"/>
      <c r="P30" s="458"/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58"/>
      <c r="AB30" s="458"/>
      <c r="AC30" s="458"/>
      <c r="AD30" s="458"/>
      <c r="AE30" s="458"/>
      <c r="AF30" s="458"/>
      <c r="AG30" s="458"/>
    </row>
    <row r="31" spans="1:33" ht="14.1" customHeight="1" x14ac:dyDescent="0.2"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8"/>
      <c r="O31" s="458"/>
      <c r="P31" s="458"/>
      <c r="Q31" s="458"/>
      <c r="R31" s="458"/>
      <c r="S31" s="458"/>
      <c r="T31" s="458"/>
      <c r="U31" s="458"/>
      <c r="V31" s="458"/>
      <c r="W31" s="458"/>
      <c r="X31" s="458"/>
      <c r="Y31" s="458"/>
      <c r="Z31" s="458"/>
      <c r="AA31" s="458"/>
      <c r="AB31" s="458"/>
      <c r="AC31" s="458"/>
      <c r="AD31" s="458"/>
      <c r="AE31" s="458"/>
      <c r="AF31" s="458"/>
      <c r="AG31" s="458"/>
    </row>
    <row r="32" spans="1:33" ht="14.1" customHeight="1" x14ac:dyDescent="0.2"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58"/>
      <c r="O32" s="458"/>
      <c r="P32" s="458"/>
      <c r="Q32" s="458"/>
      <c r="R32" s="458"/>
      <c r="S32" s="458"/>
      <c r="T32" s="458"/>
      <c r="U32" s="458"/>
      <c r="V32" s="458"/>
      <c r="W32" s="458"/>
      <c r="X32" s="458"/>
      <c r="Y32" s="458"/>
      <c r="Z32" s="458"/>
      <c r="AA32" s="458"/>
      <c r="AB32" s="458"/>
      <c r="AC32" s="458"/>
      <c r="AD32" s="458"/>
      <c r="AE32" s="458"/>
      <c r="AF32" s="458"/>
      <c r="AG32" s="458"/>
    </row>
    <row r="33" spans="1:35" ht="14.45" customHeight="1" x14ac:dyDescent="0.25">
      <c r="A33" s="455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458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</row>
    <row r="34" spans="1:35" ht="14.1" customHeight="1" x14ac:dyDescent="0.2">
      <c r="A34" s="459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59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59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59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59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59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59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59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59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59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59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59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6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55"/>
      <c r="C47" s="458"/>
      <c r="D47" s="458"/>
      <c r="E47" s="458"/>
      <c r="F47" s="458"/>
      <c r="G47" s="458"/>
      <c r="H47" s="458"/>
      <c r="I47" s="458"/>
      <c r="J47" s="458"/>
      <c r="K47" s="458"/>
      <c r="L47" s="458"/>
      <c r="M47" s="458"/>
      <c r="N47" s="458"/>
      <c r="O47" s="458"/>
      <c r="P47" s="458"/>
      <c r="Q47" s="458"/>
      <c r="R47" s="458"/>
      <c r="S47" s="458"/>
      <c r="T47" s="458"/>
      <c r="U47" s="458"/>
      <c r="V47" s="458"/>
      <c r="W47" s="458"/>
      <c r="X47" s="458"/>
      <c r="Y47" s="458"/>
      <c r="Z47" s="458"/>
      <c r="AA47" s="458"/>
      <c r="AB47" s="458"/>
      <c r="AC47" s="458"/>
      <c r="AD47" s="458"/>
      <c r="AE47" s="458"/>
      <c r="AF47" s="458"/>
      <c r="AG47" s="458"/>
    </row>
    <row r="48" spans="1:35" ht="14.1" customHeight="1" x14ac:dyDescent="0.2">
      <c r="A48" s="459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59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61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59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59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59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59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59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59"/>
      <c r="B56" s="462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59"/>
      <c r="B57" s="462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59"/>
      <c r="B58" s="462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59"/>
      <c r="B59" s="462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59"/>
      <c r="B60" s="462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59"/>
      <c r="B61" s="462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60"/>
      <c r="B62" s="46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62"/>
    </row>
    <row r="64" spans="1:35" ht="14.1" customHeight="1" x14ac:dyDescent="0.2">
      <c r="A64" s="459"/>
      <c r="B64" s="462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59"/>
      <c r="B65" s="462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59"/>
      <c r="B66" s="462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59"/>
      <c r="B67" s="462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59"/>
      <c r="B68" s="462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59"/>
      <c r="B69" s="462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59"/>
      <c r="B70" s="462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59"/>
      <c r="B71" s="462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59"/>
      <c r="B72" s="462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59"/>
      <c r="B73" s="462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59"/>
      <c r="B74" s="462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59"/>
      <c r="B75" s="462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60"/>
      <c r="B76" s="46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62"/>
    </row>
    <row r="78" spans="1:35" ht="14.45" customHeight="1" x14ac:dyDescent="0.25">
      <c r="A78" s="14"/>
      <c r="B78" s="462"/>
    </row>
    <row r="79" spans="1:35" ht="14.1" customHeight="1" x14ac:dyDescent="0.2">
      <c r="A79" s="459"/>
      <c r="B79" s="462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59"/>
      <c r="B80" s="462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59"/>
      <c r="B81" s="462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59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59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59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59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59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59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59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59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63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61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59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59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59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59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59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59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59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59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59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59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59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59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59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59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6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55"/>
    </row>
    <row r="109" spans="1:35" ht="14.1" customHeight="1" x14ac:dyDescent="0.2">
      <c r="A109" s="464"/>
      <c r="B109" s="465"/>
      <c r="C109" s="466"/>
      <c r="D109" s="466"/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  <c r="V109" s="466"/>
      <c r="W109" s="466"/>
      <c r="X109" s="466"/>
      <c r="Y109" s="466"/>
      <c r="Z109" s="466"/>
      <c r="AA109" s="466"/>
      <c r="AB109" s="466"/>
      <c r="AC109" s="466"/>
      <c r="AD109" s="466"/>
      <c r="AE109" s="466"/>
      <c r="AF109" s="466"/>
      <c r="AG109" s="466"/>
      <c r="AH109" s="466"/>
      <c r="AI109" s="466"/>
    </row>
    <row r="110" spans="1:35" ht="14.1" customHeight="1" x14ac:dyDescent="0.2">
      <c r="A110" s="464"/>
      <c r="B110" s="465"/>
      <c r="C110" s="467"/>
      <c r="D110" s="467"/>
      <c r="E110" s="467"/>
      <c r="F110" s="467"/>
      <c r="G110" s="467"/>
      <c r="H110" s="467"/>
      <c r="I110" s="467"/>
      <c r="J110" s="467"/>
      <c r="K110" s="467"/>
      <c r="L110" s="467"/>
      <c r="M110" s="467"/>
      <c r="N110" s="467"/>
      <c r="O110" s="467"/>
      <c r="P110" s="467"/>
      <c r="Q110" s="467"/>
      <c r="R110" s="467"/>
      <c r="S110" s="467"/>
      <c r="T110" s="467"/>
      <c r="U110" s="467"/>
      <c r="V110" s="467"/>
      <c r="W110" s="467"/>
      <c r="X110" s="467"/>
      <c r="Y110" s="467"/>
      <c r="Z110" s="467"/>
    </row>
    <row r="111" spans="1:35" ht="14.1" customHeight="1" x14ac:dyDescent="0.2">
      <c r="A111" s="464"/>
      <c r="B111" s="468"/>
      <c r="C111" s="469"/>
      <c r="D111" s="469"/>
      <c r="E111" s="469"/>
      <c r="F111" s="469"/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69"/>
      <c r="Y111" s="469"/>
      <c r="Z111" s="469"/>
    </row>
    <row r="112" spans="1:35" ht="14.1" customHeight="1" x14ac:dyDescent="0.2">
      <c r="A112" s="464"/>
      <c r="B112" s="468"/>
      <c r="C112" s="469"/>
      <c r="D112" s="469"/>
      <c r="E112" s="469"/>
      <c r="F112" s="469"/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469"/>
    </row>
    <row r="113" spans="1:35" ht="14.45" customHeight="1" x14ac:dyDescent="0.25">
      <c r="A113" s="455"/>
    </row>
    <row r="114" spans="1:35" ht="14.1" customHeight="1" x14ac:dyDescent="0.2">
      <c r="A114" s="459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59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59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59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59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59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59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59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59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59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6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55"/>
    </row>
    <row r="126" spans="1:35" ht="14.45" customHeight="1" x14ac:dyDescent="0.25">
      <c r="A126" s="461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59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59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59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59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59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59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59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59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59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59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59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59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59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59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59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59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59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59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59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6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59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6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70"/>
      <c r="D150" s="470"/>
      <c r="E150" s="470"/>
      <c r="F150" s="470"/>
      <c r="G150" s="470"/>
      <c r="H150" s="470"/>
      <c r="I150" s="470"/>
      <c r="J150" s="470"/>
      <c r="K150" s="470"/>
      <c r="L150" s="470"/>
    </row>
    <row r="151" spans="1:35" ht="14.1" customHeight="1" x14ac:dyDescent="0.2">
      <c r="C151" s="470"/>
      <c r="D151" s="470"/>
      <c r="E151" s="470"/>
      <c r="F151" s="470"/>
      <c r="G151" s="470"/>
      <c r="H151" s="470"/>
      <c r="I151" s="470"/>
      <c r="J151" s="470"/>
      <c r="K151" s="470"/>
      <c r="L151" s="470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09633-33E7-42FF-B798-B9ED0A33D22E}">
  <sheetPr>
    <tabColor theme="8" tint="0.39997558519241921"/>
  </sheetPr>
  <dimension ref="A1:AI1000"/>
  <sheetViews>
    <sheetView workbookViewId="0">
      <selection activeCell="I41" sqref="I41"/>
    </sheetView>
  </sheetViews>
  <sheetFormatPr defaultColWidth="8.875" defaultRowHeight="15" customHeight="1" x14ac:dyDescent="0.2"/>
  <cols>
    <col min="1" max="1" width="39.875" style="456" customWidth="1"/>
    <col min="2" max="2" width="17.875" style="458" customWidth="1"/>
    <col min="3" max="3" width="9.5" style="456" customWidth="1"/>
    <col min="4" max="35" width="9.5" style="456" bestFit="1" customWidth="1"/>
    <col min="36" max="38" width="8.875" style="456" customWidth="1"/>
    <col min="39" max="16384" width="8.875" style="456"/>
  </cols>
  <sheetData>
    <row r="1" spans="1:35" ht="14.45" customHeight="1" x14ac:dyDescent="0.25">
      <c r="A1" s="454" t="s">
        <v>51</v>
      </c>
      <c r="B1" s="455">
        <v>2020</v>
      </c>
      <c r="C1" s="455">
        <v>2021</v>
      </c>
      <c r="D1" s="455">
        <v>2022</v>
      </c>
      <c r="E1" s="455">
        <v>2023</v>
      </c>
      <c r="F1" s="455">
        <v>2024</v>
      </c>
      <c r="G1" s="455">
        <v>2025</v>
      </c>
      <c r="H1" s="455">
        <v>2026</v>
      </c>
      <c r="I1" s="455">
        <v>2027</v>
      </c>
      <c r="J1" s="455">
        <v>2028</v>
      </c>
      <c r="K1" s="455">
        <v>2029</v>
      </c>
      <c r="L1" s="455">
        <v>2030</v>
      </c>
      <c r="M1" s="455">
        <v>2031</v>
      </c>
      <c r="N1" s="455">
        <v>2032</v>
      </c>
      <c r="O1" s="455">
        <v>2033</v>
      </c>
      <c r="P1" s="455">
        <v>2034</v>
      </c>
      <c r="Q1" s="455">
        <v>2035</v>
      </c>
      <c r="R1" s="455">
        <v>2036</v>
      </c>
      <c r="S1" s="455">
        <v>2037</v>
      </c>
      <c r="T1" s="455">
        <v>2038</v>
      </c>
      <c r="U1" s="455">
        <v>2039</v>
      </c>
      <c r="V1" s="455">
        <v>2040</v>
      </c>
      <c r="W1" s="455">
        <v>2041</v>
      </c>
      <c r="X1" s="455">
        <v>2042</v>
      </c>
      <c r="Y1" s="455">
        <v>2043</v>
      </c>
      <c r="Z1" s="455">
        <v>2044</v>
      </c>
      <c r="AA1" s="455">
        <v>2045</v>
      </c>
      <c r="AB1" s="455">
        <v>2046</v>
      </c>
      <c r="AC1" s="455">
        <v>2047</v>
      </c>
      <c r="AD1" s="455">
        <v>2048</v>
      </c>
      <c r="AE1" s="455">
        <v>2049</v>
      </c>
      <c r="AF1" s="455">
        <v>2050</v>
      </c>
      <c r="AH1" s="455"/>
      <c r="AI1" s="455"/>
    </row>
    <row r="2" spans="1:35" ht="14.1" customHeight="1" x14ac:dyDescent="0.2">
      <c r="A2" s="456" t="s">
        <v>52</v>
      </c>
      <c r="B2" s="456">
        <v>0</v>
      </c>
      <c r="C2" s="457">
        <v>0</v>
      </c>
      <c r="D2" s="457">
        <v>0</v>
      </c>
      <c r="E2" s="457">
        <v>0</v>
      </c>
      <c r="F2" s="457">
        <v>0</v>
      </c>
      <c r="G2" s="457">
        <v>0</v>
      </c>
      <c r="H2" s="457">
        <v>0</v>
      </c>
      <c r="I2" s="457">
        <v>0</v>
      </c>
      <c r="J2" s="457">
        <v>0</v>
      </c>
      <c r="K2" s="457">
        <v>0</v>
      </c>
      <c r="L2" s="457">
        <v>0</v>
      </c>
      <c r="M2" s="457">
        <v>0</v>
      </c>
      <c r="N2" s="457">
        <v>0</v>
      </c>
      <c r="O2" s="457">
        <v>0</v>
      </c>
      <c r="P2" s="457">
        <v>0</v>
      </c>
      <c r="Q2" s="457">
        <v>0</v>
      </c>
      <c r="R2" s="457">
        <v>0</v>
      </c>
      <c r="S2" s="457">
        <v>0</v>
      </c>
      <c r="T2" s="457">
        <v>0</v>
      </c>
      <c r="U2" s="457">
        <v>0</v>
      </c>
      <c r="V2" s="457">
        <v>0</v>
      </c>
      <c r="W2" s="457">
        <v>0</v>
      </c>
      <c r="X2" s="457">
        <v>0</v>
      </c>
      <c r="Y2" s="457">
        <v>0</v>
      </c>
      <c r="Z2" s="457">
        <v>0</v>
      </c>
      <c r="AA2" s="457">
        <v>0</v>
      </c>
      <c r="AB2" s="457">
        <v>0</v>
      </c>
      <c r="AC2" s="457">
        <v>0</v>
      </c>
      <c r="AD2" s="457">
        <v>0</v>
      </c>
      <c r="AE2" s="457">
        <v>0</v>
      </c>
      <c r="AF2" s="457">
        <v>0</v>
      </c>
      <c r="AG2" s="457"/>
    </row>
    <row r="3" spans="1:35" ht="14.1" customHeight="1" x14ac:dyDescent="0.2">
      <c r="A3" s="456" t="s">
        <v>53</v>
      </c>
      <c r="B3" s="456">
        <v>0</v>
      </c>
      <c r="C3" s="456">
        <v>0</v>
      </c>
      <c r="D3" s="456">
        <v>0</v>
      </c>
      <c r="E3" s="456">
        <v>0</v>
      </c>
      <c r="F3" s="456">
        <v>0</v>
      </c>
      <c r="G3" s="456">
        <v>0</v>
      </c>
      <c r="H3" s="456">
        <v>0</v>
      </c>
      <c r="I3" s="456">
        <v>0</v>
      </c>
      <c r="J3" s="456">
        <v>0</v>
      </c>
      <c r="K3" s="456">
        <v>0</v>
      </c>
      <c r="L3" s="456">
        <v>0</v>
      </c>
      <c r="M3" s="456">
        <v>0</v>
      </c>
      <c r="N3" s="456">
        <v>0</v>
      </c>
      <c r="O3" s="456">
        <v>0</v>
      </c>
      <c r="P3" s="456">
        <v>0</v>
      </c>
      <c r="Q3" s="456">
        <v>0</v>
      </c>
      <c r="R3" s="456">
        <v>0</v>
      </c>
      <c r="S3" s="456">
        <v>0</v>
      </c>
      <c r="T3" s="456">
        <v>0</v>
      </c>
      <c r="U3" s="456">
        <v>0</v>
      </c>
      <c r="V3" s="456">
        <v>0</v>
      </c>
      <c r="W3" s="456">
        <v>0</v>
      </c>
      <c r="X3" s="456">
        <v>0</v>
      </c>
      <c r="Y3" s="456">
        <v>0</v>
      </c>
      <c r="Z3" s="456">
        <v>0</v>
      </c>
      <c r="AA3" s="456">
        <v>0</v>
      </c>
      <c r="AB3" s="456">
        <v>0</v>
      </c>
      <c r="AC3" s="456">
        <v>0</v>
      </c>
      <c r="AD3" s="456">
        <v>0</v>
      </c>
      <c r="AE3" s="456">
        <v>0</v>
      </c>
      <c r="AF3" s="456">
        <v>0</v>
      </c>
    </row>
    <row r="4" spans="1:35" ht="14.1" customHeight="1" x14ac:dyDescent="0.2">
      <c r="A4" s="456" t="s">
        <v>54</v>
      </c>
      <c r="B4" s="456">
        <v>0</v>
      </c>
      <c r="C4" s="456">
        <v>0</v>
      </c>
      <c r="D4" s="456">
        <v>0</v>
      </c>
      <c r="E4" s="456">
        <v>0</v>
      </c>
      <c r="F4" s="456">
        <v>0</v>
      </c>
      <c r="G4" s="456">
        <v>0</v>
      </c>
      <c r="H4" s="456">
        <v>0</v>
      </c>
      <c r="I4" s="456">
        <v>0</v>
      </c>
      <c r="J4" s="456">
        <v>0</v>
      </c>
      <c r="K4" s="456">
        <v>0</v>
      </c>
      <c r="L4" s="456">
        <v>0</v>
      </c>
      <c r="M4" s="456">
        <v>0</v>
      </c>
      <c r="N4" s="456">
        <v>0</v>
      </c>
      <c r="O4" s="456">
        <v>0</v>
      </c>
      <c r="P4" s="456">
        <v>0</v>
      </c>
      <c r="Q4" s="456">
        <v>0</v>
      </c>
      <c r="R4" s="456">
        <v>0</v>
      </c>
      <c r="S4" s="456">
        <v>0</v>
      </c>
      <c r="T4" s="456">
        <v>0</v>
      </c>
      <c r="U4" s="456">
        <v>0</v>
      </c>
      <c r="V4" s="456">
        <v>0</v>
      </c>
      <c r="W4" s="456">
        <v>0</v>
      </c>
      <c r="X4" s="456">
        <v>0</v>
      </c>
      <c r="Y4" s="456">
        <v>0</v>
      </c>
      <c r="Z4" s="456">
        <v>0</v>
      </c>
      <c r="AA4" s="456">
        <v>0</v>
      </c>
      <c r="AB4" s="456">
        <v>0</v>
      </c>
      <c r="AC4" s="456">
        <v>0</v>
      </c>
      <c r="AD4" s="456">
        <v>0</v>
      </c>
      <c r="AE4" s="456">
        <v>0</v>
      </c>
      <c r="AF4" s="456">
        <v>0</v>
      </c>
    </row>
    <row r="5" spans="1:35" ht="14.1" customHeight="1" x14ac:dyDescent="0.2">
      <c r="A5" s="456" t="s">
        <v>55</v>
      </c>
      <c r="B5" s="456">
        <v>0</v>
      </c>
      <c r="C5" s="456">
        <v>0</v>
      </c>
      <c r="D5" s="456">
        <v>0</v>
      </c>
      <c r="E5" s="456">
        <v>0</v>
      </c>
      <c r="F5" s="456">
        <v>0</v>
      </c>
      <c r="G5" s="456">
        <v>0</v>
      </c>
      <c r="H5" s="456">
        <v>0</v>
      </c>
      <c r="I5" s="456">
        <v>0</v>
      </c>
      <c r="J5" s="456">
        <v>0</v>
      </c>
      <c r="K5" s="456">
        <v>0</v>
      </c>
      <c r="L5" s="456">
        <v>0</v>
      </c>
      <c r="M5" s="456">
        <v>0</v>
      </c>
      <c r="N5" s="456">
        <v>0</v>
      </c>
      <c r="O5" s="456">
        <v>0</v>
      </c>
      <c r="P5" s="456">
        <v>0</v>
      </c>
      <c r="Q5" s="456">
        <v>0</v>
      </c>
      <c r="R5" s="456">
        <v>0</v>
      </c>
      <c r="S5" s="456">
        <v>0</v>
      </c>
      <c r="T5" s="456">
        <v>0</v>
      </c>
      <c r="U5" s="456">
        <v>0</v>
      </c>
      <c r="V5" s="456">
        <v>0</v>
      </c>
      <c r="W5" s="456">
        <v>0</v>
      </c>
      <c r="X5" s="456">
        <v>0</v>
      </c>
      <c r="Y5" s="456">
        <v>0</v>
      </c>
      <c r="Z5" s="456">
        <v>0</v>
      </c>
      <c r="AA5" s="456">
        <v>0</v>
      </c>
      <c r="AB5" s="456">
        <v>0</v>
      </c>
      <c r="AC5" s="456">
        <v>0</v>
      </c>
      <c r="AD5" s="456">
        <v>0</v>
      </c>
      <c r="AE5" s="456">
        <v>0</v>
      </c>
      <c r="AF5" s="456">
        <v>0</v>
      </c>
    </row>
    <row r="6" spans="1:35" ht="14.1" customHeight="1" x14ac:dyDescent="0.2">
      <c r="A6" s="456" t="s">
        <v>56</v>
      </c>
      <c r="B6" s="456">
        <v>0</v>
      </c>
      <c r="C6" s="456">
        <v>0</v>
      </c>
      <c r="D6" s="456">
        <v>0</v>
      </c>
      <c r="E6" s="456">
        <v>0</v>
      </c>
      <c r="F6" s="456">
        <v>0</v>
      </c>
      <c r="G6" s="456">
        <v>0</v>
      </c>
      <c r="H6" s="456">
        <v>0</v>
      </c>
      <c r="I6" s="456">
        <v>0</v>
      </c>
      <c r="J6" s="456">
        <v>0</v>
      </c>
      <c r="K6" s="456">
        <v>0</v>
      </c>
      <c r="L6" s="456">
        <v>0</v>
      </c>
      <c r="M6" s="456">
        <v>0</v>
      </c>
      <c r="N6" s="456">
        <v>0</v>
      </c>
      <c r="O6" s="456">
        <v>0</v>
      </c>
      <c r="P6" s="456">
        <v>0</v>
      </c>
      <c r="Q6" s="456">
        <v>0</v>
      </c>
      <c r="R6" s="456">
        <v>0</v>
      </c>
      <c r="S6" s="456">
        <v>0</v>
      </c>
      <c r="T6" s="456">
        <v>0</v>
      </c>
      <c r="U6" s="456">
        <v>0</v>
      </c>
      <c r="V6" s="456">
        <v>0</v>
      </c>
      <c r="W6" s="456">
        <v>0</v>
      </c>
      <c r="X6" s="456">
        <v>0</v>
      </c>
      <c r="Y6" s="456">
        <v>0</v>
      </c>
      <c r="Z6" s="456">
        <v>0</v>
      </c>
      <c r="AA6" s="456">
        <v>0</v>
      </c>
      <c r="AB6" s="456">
        <v>0</v>
      </c>
      <c r="AC6" s="456">
        <v>0</v>
      </c>
      <c r="AD6" s="456">
        <v>0</v>
      </c>
      <c r="AE6" s="456">
        <v>0</v>
      </c>
      <c r="AF6" s="456">
        <v>0</v>
      </c>
    </row>
    <row r="7" spans="1:35" ht="14.1" customHeight="1" x14ac:dyDescent="0.2">
      <c r="A7" s="456" t="s">
        <v>57</v>
      </c>
      <c r="B7" s="456">
        <v>0</v>
      </c>
      <c r="C7" s="456">
        <v>0</v>
      </c>
      <c r="D7" s="456">
        <v>0</v>
      </c>
      <c r="E7" s="456">
        <v>0</v>
      </c>
      <c r="F7" s="456">
        <v>0</v>
      </c>
      <c r="G7" s="456">
        <v>0</v>
      </c>
      <c r="H7" s="456">
        <v>0</v>
      </c>
      <c r="I7" s="456">
        <v>0</v>
      </c>
      <c r="J7" s="456">
        <v>0</v>
      </c>
      <c r="K7" s="456">
        <v>0</v>
      </c>
      <c r="L7" s="456">
        <v>0</v>
      </c>
      <c r="M7" s="456">
        <v>0</v>
      </c>
      <c r="N7" s="456">
        <v>0</v>
      </c>
      <c r="O7" s="456">
        <v>0</v>
      </c>
      <c r="P7" s="456">
        <v>0</v>
      </c>
      <c r="Q7" s="456">
        <v>0</v>
      </c>
      <c r="R7" s="456">
        <v>0</v>
      </c>
      <c r="S7" s="456">
        <v>0</v>
      </c>
      <c r="T7" s="456">
        <v>0</v>
      </c>
      <c r="U7" s="456">
        <v>0</v>
      </c>
      <c r="V7" s="456">
        <v>0</v>
      </c>
      <c r="W7" s="456">
        <v>0</v>
      </c>
      <c r="X7" s="456">
        <v>0</v>
      </c>
      <c r="Y7" s="456">
        <v>0</v>
      </c>
      <c r="Z7" s="456">
        <v>0</v>
      </c>
      <c r="AA7" s="456">
        <v>0</v>
      </c>
      <c r="AB7" s="456">
        <v>0</v>
      </c>
      <c r="AC7" s="456">
        <v>0</v>
      </c>
      <c r="AD7" s="456">
        <v>0</v>
      </c>
      <c r="AE7" s="456">
        <v>0</v>
      </c>
      <c r="AF7" s="456">
        <v>0</v>
      </c>
    </row>
    <row r="8" spans="1:35" ht="14.1" customHeight="1" x14ac:dyDescent="0.2">
      <c r="A8" s="456" t="s">
        <v>58</v>
      </c>
      <c r="B8" s="456">
        <v>0</v>
      </c>
      <c r="C8" s="456">
        <v>0</v>
      </c>
      <c r="D8" s="456">
        <v>0</v>
      </c>
      <c r="E8" s="456">
        <v>0</v>
      </c>
      <c r="F8" s="456">
        <v>0</v>
      </c>
      <c r="G8" s="456">
        <v>0</v>
      </c>
      <c r="H8" s="456">
        <v>0</v>
      </c>
      <c r="I8" s="456">
        <v>0</v>
      </c>
      <c r="J8" s="456">
        <v>0</v>
      </c>
      <c r="K8" s="456">
        <v>0</v>
      </c>
      <c r="L8" s="456">
        <v>0</v>
      </c>
      <c r="M8" s="456">
        <v>0</v>
      </c>
      <c r="N8" s="456">
        <v>0</v>
      </c>
      <c r="O8" s="456">
        <v>0</v>
      </c>
      <c r="P8" s="456">
        <v>0</v>
      </c>
      <c r="Q8" s="456">
        <v>0</v>
      </c>
      <c r="R8" s="456">
        <v>0</v>
      </c>
      <c r="S8" s="456">
        <v>0</v>
      </c>
      <c r="T8" s="456">
        <v>0</v>
      </c>
      <c r="U8" s="456">
        <v>0</v>
      </c>
      <c r="V8" s="456">
        <v>0</v>
      </c>
      <c r="W8" s="456">
        <v>0</v>
      </c>
      <c r="X8" s="456">
        <v>0</v>
      </c>
      <c r="Y8" s="456">
        <v>0</v>
      </c>
      <c r="Z8" s="456">
        <v>0</v>
      </c>
      <c r="AA8" s="456">
        <v>0</v>
      </c>
      <c r="AB8" s="456">
        <v>0</v>
      </c>
      <c r="AC8" s="456">
        <v>0</v>
      </c>
      <c r="AD8" s="456">
        <v>0</v>
      </c>
      <c r="AE8" s="456">
        <v>0</v>
      </c>
      <c r="AF8" s="456">
        <v>0</v>
      </c>
    </row>
    <row r="9" spans="1:35" ht="14.1" customHeight="1" x14ac:dyDescent="0.2">
      <c r="A9" s="456" t="s">
        <v>59</v>
      </c>
      <c r="B9" s="456">
        <v>0</v>
      </c>
      <c r="C9" s="457">
        <v>0</v>
      </c>
      <c r="D9" s="457">
        <v>0</v>
      </c>
      <c r="E9" s="457">
        <v>0</v>
      </c>
      <c r="F9" s="457">
        <v>0</v>
      </c>
      <c r="G9" s="457">
        <v>0</v>
      </c>
      <c r="H9" s="457">
        <v>0</v>
      </c>
      <c r="I9" s="457">
        <v>0</v>
      </c>
      <c r="J9" s="457">
        <v>0</v>
      </c>
      <c r="K9" s="457">
        <v>0</v>
      </c>
      <c r="L9" s="457">
        <v>0</v>
      </c>
      <c r="M9" s="457">
        <v>0</v>
      </c>
      <c r="N9" s="457">
        <v>0</v>
      </c>
      <c r="O9" s="457">
        <v>0</v>
      </c>
      <c r="P9" s="457">
        <v>0</v>
      </c>
      <c r="Q9" s="457">
        <v>0</v>
      </c>
      <c r="R9" s="457">
        <v>0</v>
      </c>
      <c r="S9" s="457">
        <v>0</v>
      </c>
      <c r="T9" s="457">
        <v>0</v>
      </c>
      <c r="U9" s="457">
        <v>0</v>
      </c>
      <c r="V9" s="457">
        <v>0</v>
      </c>
      <c r="W9" s="457">
        <v>0</v>
      </c>
      <c r="X9" s="457">
        <v>0</v>
      </c>
      <c r="Y9" s="457">
        <v>0</v>
      </c>
      <c r="Z9" s="457">
        <v>0</v>
      </c>
      <c r="AA9" s="457">
        <v>0</v>
      </c>
      <c r="AB9" s="457">
        <v>0</v>
      </c>
      <c r="AC9" s="457">
        <v>0</v>
      </c>
      <c r="AD9" s="457">
        <v>0</v>
      </c>
      <c r="AE9" s="457">
        <v>0</v>
      </c>
      <c r="AF9" s="457">
        <v>0</v>
      </c>
      <c r="AG9" s="457"/>
    </row>
    <row r="10" spans="1:35" ht="14.1" customHeight="1" x14ac:dyDescent="0.2">
      <c r="A10" s="456" t="s">
        <v>60</v>
      </c>
      <c r="B10" s="456">
        <v>62543000000000</v>
      </c>
      <c r="C10" s="456">
        <v>67550274442221.617</v>
      </c>
      <c r="D10" s="456">
        <v>67401219315209.781</v>
      </c>
      <c r="E10" s="456">
        <v>67036295653559.203</v>
      </c>
      <c r="F10" s="456">
        <v>66548925527648.969</v>
      </c>
      <c r="G10" s="456">
        <v>66055066047887.398</v>
      </c>
      <c r="H10" s="456">
        <v>67047371294195.578</v>
      </c>
      <c r="I10" s="456">
        <v>66236254081915.547</v>
      </c>
      <c r="J10" s="456">
        <v>66641603468964.688</v>
      </c>
      <c r="K10" s="456">
        <v>67669760789025.828</v>
      </c>
      <c r="L10" s="456">
        <v>68214367021281.563</v>
      </c>
      <c r="M10" s="456">
        <v>67948052826833.281</v>
      </c>
      <c r="N10" s="456">
        <v>68247450117667.258</v>
      </c>
      <c r="O10" s="456">
        <v>68382887924769.031</v>
      </c>
      <c r="P10" s="456">
        <v>68935936177585.547</v>
      </c>
      <c r="Q10" s="456">
        <v>68795432351649.039</v>
      </c>
      <c r="R10" s="456">
        <v>68698073897667.977</v>
      </c>
      <c r="S10" s="456">
        <v>68588146840350.633</v>
      </c>
      <c r="T10" s="456">
        <v>68579815578884.539</v>
      </c>
      <c r="U10" s="456">
        <v>68555067910872.633</v>
      </c>
      <c r="V10" s="456">
        <v>68573756895105.273</v>
      </c>
      <c r="W10" s="456">
        <v>68658878754201.344</v>
      </c>
      <c r="X10" s="456">
        <v>68815844150586.367</v>
      </c>
      <c r="Y10" s="456">
        <v>69075061697991.789</v>
      </c>
      <c r="Z10" s="456">
        <v>69204736134094.703</v>
      </c>
      <c r="AA10" s="456">
        <v>68955576829767.727</v>
      </c>
      <c r="AB10" s="456">
        <v>69253435725166.344</v>
      </c>
      <c r="AC10" s="456">
        <v>69442245436606.109</v>
      </c>
      <c r="AD10" s="456">
        <v>69618043508330.844</v>
      </c>
      <c r="AE10" s="456">
        <v>69456668313863.867</v>
      </c>
      <c r="AF10" s="456">
        <v>69797459531260.297</v>
      </c>
    </row>
    <row r="11" spans="1:35" ht="14.1" customHeight="1" x14ac:dyDescent="0.2">
      <c r="A11" s="456" t="s">
        <v>61</v>
      </c>
      <c r="B11" s="456">
        <v>0</v>
      </c>
      <c r="C11" s="456">
        <v>0</v>
      </c>
      <c r="D11" s="456">
        <v>0</v>
      </c>
      <c r="E11" s="456">
        <v>0</v>
      </c>
      <c r="F11" s="456">
        <v>0</v>
      </c>
      <c r="G11" s="456">
        <v>0</v>
      </c>
      <c r="H11" s="456">
        <v>0</v>
      </c>
      <c r="I11" s="456">
        <v>0</v>
      </c>
      <c r="J11" s="456">
        <v>0</v>
      </c>
      <c r="K11" s="456">
        <v>0</v>
      </c>
      <c r="L11" s="456">
        <v>0</v>
      </c>
      <c r="M11" s="456">
        <v>0</v>
      </c>
      <c r="N11" s="456">
        <v>0</v>
      </c>
      <c r="O11" s="456">
        <v>0</v>
      </c>
      <c r="P11" s="456">
        <v>0</v>
      </c>
      <c r="Q11" s="456">
        <v>0</v>
      </c>
      <c r="R11" s="456">
        <v>0</v>
      </c>
      <c r="S11" s="456">
        <v>0</v>
      </c>
      <c r="T11" s="456">
        <v>0</v>
      </c>
      <c r="U11" s="456">
        <v>0</v>
      </c>
      <c r="V11" s="456">
        <v>0</v>
      </c>
      <c r="W11" s="456">
        <v>0</v>
      </c>
      <c r="X11" s="456">
        <v>0</v>
      </c>
      <c r="Y11" s="456">
        <v>0</v>
      </c>
      <c r="Z11" s="456">
        <v>0</v>
      </c>
      <c r="AA11" s="456">
        <v>0</v>
      </c>
      <c r="AB11" s="456">
        <v>0</v>
      </c>
      <c r="AC11" s="456">
        <v>0</v>
      </c>
      <c r="AD11" s="456">
        <v>0</v>
      </c>
      <c r="AE11" s="456">
        <v>0</v>
      </c>
      <c r="AF11" s="456">
        <v>0</v>
      </c>
    </row>
    <row r="12" spans="1:35" ht="14.1" customHeight="1" x14ac:dyDescent="0.2">
      <c r="A12" s="456" t="s">
        <v>62</v>
      </c>
      <c r="B12" s="456">
        <v>0</v>
      </c>
      <c r="C12" s="456">
        <v>0</v>
      </c>
      <c r="D12" s="456">
        <v>0</v>
      </c>
      <c r="E12" s="456">
        <v>0</v>
      </c>
      <c r="F12" s="456">
        <v>0</v>
      </c>
      <c r="G12" s="456">
        <v>0</v>
      </c>
      <c r="H12" s="456">
        <v>0</v>
      </c>
      <c r="I12" s="456">
        <v>0</v>
      </c>
      <c r="J12" s="456">
        <v>0</v>
      </c>
      <c r="K12" s="456">
        <v>0</v>
      </c>
      <c r="L12" s="456">
        <v>0</v>
      </c>
      <c r="M12" s="456">
        <v>0</v>
      </c>
      <c r="N12" s="456">
        <v>0</v>
      </c>
      <c r="O12" s="456">
        <v>0</v>
      </c>
      <c r="P12" s="456">
        <v>0</v>
      </c>
      <c r="Q12" s="456">
        <v>0</v>
      </c>
      <c r="R12" s="456">
        <v>0</v>
      </c>
      <c r="S12" s="456">
        <v>0</v>
      </c>
      <c r="T12" s="456">
        <v>0</v>
      </c>
      <c r="U12" s="456">
        <v>0</v>
      </c>
      <c r="V12" s="456">
        <v>0</v>
      </c>
      <c r="W12" s="456">
        <v>0</v>
      </c>
      <c r="X12" s="456">
        <v>0</v>
      </c>
      <c r="Y12" s="456">
        <v>0</v>
      </c>
      <c r="Z12" s="456">
        <v>0</v>
      </c>
      <c r="AA12" s="456">
        <v>0</v>
      </c>
      <c r="AB12" s="456">
        <v>0</v>
      </c>
      <c r="AC12" s="456">
        <v>0</v>
      </c>
      <c r="AD12" s="456">
        <v>0</v>
      </c>
      <c r="AE12" s="456">
        <v>0</v>
      </c>
      <c r="AF12" s="456">
        <v>0</v>
      </c>
    </row>
    <row r="13" spans="1:35" ht="14.1" customHeight="1" x14ac:dyDescent="0.2">
      <c r="A13" s="456" t="s">
        <v>63</v>
      </c>
      <c r="B13" s="456">
        <v>0</v>
      </c>
      <c r="C13" s="456">
        <v>0</v>
      </c>
      <c r="D13" s="456">
        <v>0</v>
      </c>
      <c r="E13" s="456">
        <v>0</v>
      </c>
      <c r="F13" s="456">
        <v>0</v>
      </c>
      <c r="G13" s="456">
        <v>0</v>
      </c>
      <c r="H13" s="456">
        <v>0</v>
      </c>
      <c r="I13" s="456">
        <v>0</v>
      </c>
      <c r="J13" s="456">
        <v>0</v>
      </c>
      <c r="K13" s="456">
        <v>0</v>
      </c>
      <c r="L13" s="456">
        <v>0</v>
      </c>
      <c r="M13" s="456">
        <v>0</v>
      </c>
      <c r="N13" s="456">
        <v>0</v>
      </c>
      <c r="O13" s="456">
        <v>0</v>
      </c>
      <c r="P13" s="456">
        <v>0</v>
      </c>
      <c r="Q13" s="456">
        <v>0</v>
      </c>
      <c r="R13" s="456">
        <v>0</v>
      </c>
      <c r="S13" s="456">
        <v>0</v>
      </c>
      <c r="T13" s="456">
        <v>0</v>
      </c>
      <c r="U13" s="456">
        <v>0</v>
      </c>
      <c r="V13" s="456">
        <v>0</v>
      </c>
      <c r="W13" s="456">
        <v>0</v>
      </c>
      <c r="X13" s="456">
        <v>0</v>
      </c>
      <c r="Y13" s="456">
        <v>0</v>
      </c>
      <c r="Z13" s="456">
        <v>0</v>
      </c>
      <c r="AA13" s="456">
        <v>0</v>
      </c>
      <c r="AB13" s="456">
        <v>0</v>
      </c>
      <c r="AC13" s="456">
        <v>0</v>
      </c>
      <c r="AD13" s="456">
        <v>0</v>
      </c>
      <c r="AE13" s="456">
        <v>0</v>
      </c>
      <c r="AF13" s="456">
        <v>0</v>
      </c>
    </row>
    <row r="14" spans="1:35" ht="14.1" customHeight="1" x14ac:dyDescent="0.2">
      <c r="A14" s="456" t="s">
        <v>64</v>
      </c>
      <c r="B14" s="456">
        <v>0</v>
      </c>
      <c r="C14" s="456">
        <v>0</v>
      </c>
      <c r="D14" s="456">
        <v>0</v>
      </c>
      <c r="E14" s="456">
        <v>0</v>
      </c>
      <c r="F14" s="456">
        <v>0</v>
      </c>
      <c r="G14" s="456">
        <v>0</v>
      </c>
      <c r="H14" s="456">
        <v>0</v>
      </c>
      <c r="I14" s="456">
        <v>0</v>
      </c>
      <c r="J14" s="456">
        <v>0</v>
      </c>
      <c r="K14" s="456">
        <v>0</v>
      </c>
      <c r="L14" s="456">
        <v>0</v>
      </c>
      <c r="M14" s="456">
        <v>0</v>
      </c>
      <c r="N14" s="456">
        <v>0</v>
      </c>
      <c r="O14" s="456">
        <v>0</v>
      </c>
      <c r="P14" s="456">
        <v>0</v>
      </c>
      <c r="Q14" s="456">
        <v>0</v>
      </c>
      <c r="R14" s="456">
        <v>0</v>
      </c>
      <c r="S14" s="456">
        <v>0</v>
      </c>
      <c r="T14" s="456">
        <v>0</v>
      </c>
      <c r="U14" s="456">
        <v>0</v>
      </c>
      <c r="V14" s="456">
        <v>0</v>
      </c>
      <c r="W14" s="456">
        <v>0</v>
      </c>
      <c r="X14" s="456">
        <v>0</v>
      </c>
      <c r="Y14" s="456">
        <v>0</v>
      </c>
      <c r="Z14" s="456">
        <v>0</v>
      </c>
      <c r="AA14" s="456">
        <v>0</v>
      </c>
      <c r="AB14" s="456">
        <v>0</v>
      </c>
      <c r="AC14" s="456">
        <v>0</v>
      </c>
      <c r="AD14" s="456">
        <v>0</v>
      </c>
      <c r="AE14" s="456">
        <v>0</v>
      </c>
      <c r="AF14" s="456">
        <v>0</v>
      </c>
    </row>
    <row r="15" spans="1:35" ht="14.1" customHeight="1" x14ac:dyDescent="0.2">
      <c r="A15" s="456" t="s">
        <v>65</v>
      </c>
      <c r="B15" s="456">
        <v>0</v>
      </c>
      <c r="C15" s="457">
        <v>0</v>
      </c>
      <c r="D15" s="457">
        <v>0</v>
      </c>
      <c r="E15" s="457">
        <v>0</v>
      </c>
      <c r="F15" s="457">
        <v>0</v>
      </c>
      <c r="G15" s="457">
        <v>0</v>
      </c>
      <c r="H15" s="457">
        <v>0</v>
      </c>
      <c r="I15" s="457">
        <v>0</v>
      </c>
      <c r="J15" s="457">
        <v>0</v>
      </c>
      <c r="K15" s="457">
        <v>0</v>
      </c>
      <c r="L15" s="457">
        <v>0</v>
      </c>
      <c r="M15" s="457">
        <v>0</v>
      </c>
      <c r="N15" s="457">
        <v>0</v>
      </c>
      <c r="O15" s="457">
        <v>0</v>
      </c>
      <c r="P15" s="457">
        <v>0</v>
      </c>
      <c r="Q15" s="457">
        <v>0</v>
      </c>
      <c r="R15" s="457">
        <v>0</v>
      </c>
      <c r="S15" s="457">
        <v>0</v>
      </c>
      <c r="T15" s="457">
        <v>0</v>
      </c>
      <c r="U15" s="457">
        <v>0</v>
      </c>
      <c r="V15" s="457">
        <v>0</v>
      </c>
      <c r="W15" s="457">
        <v>0</v>
      </c>
      <c r="X15" s="457">
        <v>0</v>
      </c>
      <c r="Y15" s="457">
        <v>0</v>
      </c>
      <c r="Z15" s="457">
        <v>0</v>
      </c>
      <c r="AA15" s="457">
        <v>0</v>
      </c>
      <c r="AB15" s="457">
        <v>0</v>
      </c>
      <c r="AC15" s="457">
        <v>0</v>
      </c>
      <c r="AD15" s="457">
        <v>0</v>
      </c>
      <c r="AE15" s="457">
        <v>0</v>
      </c>
      <c r="AF15" s="457">
        <v>0</v>
      </c>
      <c r="AG15" s="457"/>
    </row>
    <row r="16" spans="1:35" ht="14.1" customHeight="1" x14ac:dyDescent="0.2">
      <c r="A16" s="456" t="s">
        <v>66</v>
      </c>
      <c r="B16" s="456">
        <v>0</v>
      </c>
      <c r="C16" s="456">
        <v>0</v>
      </c>
      <c r="D16" s="456">
        <v>0</v>
      </c>
      <c r="E16" s="456">
        <v>0</v>
      </c>
      <c r="F16" s="456">
        <v>0</v>
      </c>
      <c r="G16" s="456">
        <v>0</v>
      </c>
      <c r="H16" s="456">
        <v>0</v>
      </c>
      <c r="I16" s="456">
        <v>0</v>
      </c>
      <c r="J16" s="456">
        <v>0</v>
      </c>
      <c r="K16" s="456">
        <v>0</v>
      </c>
      <c r="L16" s="456">
        <v>0</v>
      </c>
      <c r="M16" s="456">
        <v>0</v>
      </c>
      <c r="N16" s="456">
        <v>0</v>
      </c>
      <c r="O16" s="456">
        <v>0</v>
      </c>
      <c r="P16" s="456">
        <v>0</v>
      </c>
      <c r="Q16" s="456">
        <v>0</v>
      </c>
      <c r="R16" s="456">
        <v>0</v>
      </c>
      <c r="S16" s="456">
        <v>0</v>
      </c>
      <c r="T16" s="456">
        <v>0</v>
      </c>
      <c r="U16" s="456">
        <v>0</v>
      </c>
      <c r="V16" s="456">
        <v>0</v>
      </c>
      <c r="W16" s="456">
        <v>0</v>
      </c>
      <c r="X16" s="456">
        <v>0</v>
      </c>
      <c r="Y16" s="456">
        <v>0</v>
      </c>
      <c r="Z16" s="456">
        <v>0</v>
      </c>
      <c r="AA16" s="456">
        <v>0</v>
      </c>
      <c r="AB16" s="456">
        <v>0</v>
      </c>
      <c r="AC16" s="456">
        <v>0</v>
      </c>
      <c r="AD16" s="456">
        <v>0</v>
      </c>
      <c r="AE16" s="456">
        <v>0</v>
      </c>
      <c r="AF16" s="456">
        <v>0</v>
      </c>
    </row>
    <row r="17" spans="1:33" ht="14.1" customHeight="1" x14ac:dyDescent="0.2">
      <c r="A17" s="456" t="s">
        <v>67</v>
      </c>
      <c r="B17" s="456">
        <v>0</v>
      </c>
      <c r="C17" s="456">
        <v>0</v>
      </c>
      <c r="D17" s="456">
        <v>0</v>
      </c>
      <c r="E17" s="456">
        <v>0</v>
      </c>
      <c r="F17" s="456">
        <v>0</v>
      </c>
      <c r="G17" s="456">
        <v>0</v>
      </c>
      <c r="H17" s="456">
        <v>0</v>
      </c>
      <c r="I17" s="456">
        <v>0</v>
      </c>
      <c r="J17" s="456">
        <v>0</v>
      </c>
      <c r="K17" s="456">
        <v>0</v>
      </c>
      <c r="L17" s="456">
        <v>0</v>
      </c>
      <c r="M17" s="456">
        <v>0</v>
      </c>
      <c r="N17" s="456">
        <v>0</v>
      </c>
      <c r="O17" s="456">
        <v>0</v>
      </c>
      <c r="P17" s="456">
        <v>0</v>
      </c>
      <c r="Q17" s="456">
        <v>0</v>
      </c>
      <c r="R17" s="456">
        <v>0</v>
      </c>
      <c r="S17" s="456">
        <v>0</v>
      </c>
      <c r="T17" s="456">
        <v>0</v>
      </c>
      <c r="U17" s="456">
        <v>0</v>
      </c>
      <c r="V17" s="456">
        <v>0</v>
      </c>
      <c r="W17" s="456">
        <v>0</v>
      </c>
      <c r="X17" s="456">
        <v>0</v>
      </c>
      <c r="Y17" s="456">
        <v>0</v>
      </c>
      <c r="Z17" s="456">
        <v>0</v>
      </c>
      <c r="AA17" s="456">
        <v>0</v>
      </c>
      <c r="AB17" s="456">
        <v>0</v>
      </c>
      <c r="AC17" s="456">
        <v>0</v>
      </c>
      <c r="AD17" s="456">
        <v>0</v>
      </c>
      <c r="AE17" s="456">
        <v>0</v>
      </c>
      <c r="AF17" s="456">
        <v>0</v>
      </c>
    </row>
    <row r="18" spans="1:33" ht="14.1" customHeight="1" x14ac:dyDescent="0.2">
      <c r="A18" s="456" t="s">
        <v>68</v>
      </c>
      <c r="B18" s="456">
        <v>0</v>
      </c>
      <c r="C18" s="458">
        <v>0</v>
      </c>
      <c r="D18" s="458">
        <v>0</v>
      </c>
      <c r="E18" s="458">
        <v>0</v>
      </c>
      <c r="F18" s="458">
        <v>0</v>
      </c>
      <c r="G18" s="458">
        <v>0</v>
      </c>
      <c r="H18" s="458">
        <v>0</v>
      </c>
      <c r="I18" s="458">
        <v>0</v>
      </c>
      <c r="J18" s="458">
        <v>0</v>
      </c>
      <c r="K18" s="458">
        <v>0</v>
      </c>
      <c r="L18" s="458">
        <v>0</v>
      </c>
      <c r="M18" s="458">
        <v>0</v>
      </c>
      <c r="N18" s="458">
        <v>0</v>
      </c>
      <c r="O18" s="458">
        <v>0</v>
      </c>
      <c r="P18" s="458">
        <v>0</v>
      </c>
      <c r="Q18" s="458">
        <v>0</v>
      </c>
      <c r="R18" s="458">
        <v>0</v>
      </c>
      <c r="S18" s="458">
        <v>0</v>
      </c>
      <c r="T18" s="458">
        <v>0</v>
      </c>
      <c r="U18" s="458">
        <v>0</v>
      </c>
      <c r="V18" s="458">
        <v>0</v>
      </c>
      <c r="W18" s="458">
        <v>0</v>
      </c>
      <c r="X18" s="458">
        <v>0</v>
      </c>
      <c r="Y18" s="458">
        <v>0</v>
      </c>
      <c r="Z18" s="458">
        <v>0</v>
      </c>
      <c r="AA18" s="458">
        <v>0</v>
      </c>
      <c r="AB18" s="458">
        <v>0</v>
      </c>
      <c r="AC18" s="458">
        <v>0</v>
      </c>
      <c r="AD18" s="458">
        <v>0</v>
      </c>
      <c r="AE18" s="458">
        <v>0</v>
      </c>
      <c r="AF18" s="458">
        <v>0</v>
      </c>
      <c r="AG18" s="458"/>
    </row>
    <row r="19" spans="1:33" ht="14.1" customHeight="1" x14ac:dyDescent="0.2">
      <c r="A19" s="456" t="s">
        <v>69</v>
      </c>
      <c r="B19" s="456">
        <v>0</v>
      </c>
      <c r="C19" s="456">
        <v>0</v>
      </c>
      <c r="D19" s="456">
        <v>0</v>
      </c>
      <c r="E19" s="456">
        <v>0</v>
      </c>
      <c r="F19" s="456">
        <v>0</v>
      </c>
      <c r="G19" s="456">
        <v>0</v>
      </c>
      <c r="H19" s="456">
        <v>0</v>
      </c>
      <c r="I19" s="456">
        <v>0</v>
      </c>
      <c r="J19" s="456">
        <v>0</v>
      </c>
      <c r="K19" s="456">
        <v>0</v>
      </c>
      <c r="L19" s="456">
        <v>0</v>
      </c>
      <c r="M19" s="456">
        <v>0</v>
      </c>
      <c r="N19" s="456">
        <v>0</v>
      </c>
      <c r="O19" s="456">
        <v>0</v>
      </c>
      <c r="P19" s="456">
        <v>0</v>
      </c>
      <c r="Q19" s="456">
        <v>0</v>
      </c>
      <c r="R19" s="456">
        <v>0</v>
      </c>
      <c r="S19" s="456">
        <v>0</v>
      </c>
      <c r="T19" s="456">
        <v>0</v>
      </c>
      <c r="U19" s="456">
        <v>0</v>
      </c>
      <c r="V19" s="456">
        <v>0</v>
      </c>
      <c r="W19" s="456">
        <v>0</v>
      </c>
      <c r="X19" s="456">
        <v>0</v>
      </c>
      <c r="Y19" s="456">
        <v>0</v>
      </c>
      <c r="Z19" s="456">
        <v>0</v>
      </c>
      <c r="AA19" s="456">
        <v>0</v>
      </c>
      <c r="AB19" s="456">
        <v>0</v>
      </c>
      <c r="AC19" s="456">
        <v>0</v>
      </c>
      <c r="AD19" s="456">
        <v>0</v>
      </c>
      <c r="AE19" s="456">
        <v>0</v>
      </c>
      <c r="AF19" s="456">
        <v>0</v>
      </c>
    </row>
    <row r="20" spans="1:33" ht="14.1" customHeight="1" x14ac:dyDescent="0.2">
      <c r="A20" s="456" t="s">
        <v>70</v>
      </c>
      <c r="B20" s="456">
        <v>0</v>
      </c>
      <c r="C20" s="457">
        <v>0</v>
      </c>
      <c r="D20" s="457">
        <v>0</v>
      </c>
      <c r="E20" s="457">
        <v>0</v>
      </c>
      <c r="F20" s="457">
        <v>0</v>
      </c>
      <c r="G20" s="457">
        <v>0</v>
      </c>
      <c r="H20" s="457">
        <v>0</v>
      </c>
      <c r="I20" s="457">
        <v>0</v>
      </c>
      <c r="J20" s="457">
        <v>0</v>
      </c>
      <c r="K20" s="457">
        <v>0</v>
      </c>
      <c r="L20" s="457">
        <v>0</v>
      </c>
      <c r="M20" s="457">
        <v>0</v>
      </c>
      <c r="N20" s="457">
        <v>0</v>
      </c>
      <c r="O20" s="457">
        <v>0</v>
      </c>
      <c r="P20" s="457">
        <v>0</v>
      </c>
      <c r="Q20" s="457">
        <v>0</v>
      </c>
      <c r="R20" s="457">
        <v>0</v>
      </c>
      <c r="S20" s="457">
        <v>0</v>
      </c>
      <c r="T20" s="457">
        <v>0</v>
      </c>
      <c r="U20" s="457">
        <v>0</v>
      </c>
      <c r="V20" s="457">
        <v>0</v>
      </c>
      <c r="W20" s="457">
        <v>0</v>
      </c>
      <c r="X20" s="457">
        <v>0</v>
      </c>
      <c r="Y20" s="457">
        <v>0</v>
      </c>
      <c r="Z20" s="457">
        <v>0</v>
      </c>
      <c r="AA20" s="457">
        <v>0</v>
      </c>
      <c r="AB20" s="457">
        <v>0</v>
      </c>
      <c r="AC20" s="457">
        <v>0</v>
      </c>
      <c r="AD20" s="457">
        <v>0</v>
      </c>
      <c r="AE20" s="457">
        <v>0</v>
      </c>
      <c r="AF20" s="457">
        <v>0</v>
      </c>
      <c r="AG20" s="457"/>
    </row>
    <row r="21" spans="1:33" ht="14.1" customHeight="1" x14ac:dyDescent="0.2">
      <c r="A21" s="456" t="s">
        <v>71</v>
      </c>
      <c r="B21" s="456">
        <v>0</v>
      </c>
      <c r="C21" s="456">
        <v>0</v>
      </c>
      <c r="D21" s="456">
        <v>0</v>
      </c>
      <c r="E21" s="456">
        <v>0</v>
      </c>
      <c r="F21" s="456">
        <v>0</v>
      </c>
      <c r="G21" s="456">
        <v>0</v>
      </c>
      <c r="H21" s="456">
        <v>0</v>
      </c>
      <c r="I21" s="456">
        <v>0</v>
      </c>
      <c r="J21" s="456">
        <v>0</v>
      </c>
      <c r="K21" s="456">
        <v>0</v>
      </c>
      <c r="L21" s="456">
        <v>0</v>
      </c>
      <c r="M21" s="456">
        <v>0</v>
      </c>
      <c r="N21" s="456">
        <v>0</v>
      </c>
      <c r="O21" s="456">
        <v>0</v>
      </c>
      <c r="P21" s="456">
        <v>0</v>
      </c>
      <c r="Q21" s="456">
        <v>0</v>
      </c>
      <c r="R21" s="456">
        <v>0</v>
      </c>
      <c r="S21" s="456">
        <v>0</v>
      </c>
      <c r="T21" s="456">
        <v>0</v>
      </c>
      <c r="U21" s="456">
        <v>0</v>
      </c>
      <c r="V21" s="456">
        <v>0</v>
      </c>
      <c r="W21" s="456">
        <v>0</v>
      </c>
      <c r="X21" s="456">
        <v>0</v>
      </c>
      <c r="Y21" s="456">
        <v>0</v>
      </c>
      <c r="Z21" s="456">
        <v>0</v>
      </c>
      <c r="AA21" s="456">
        <v>0</v>
      </c>
      <c r="AB21" s="456">
        <v>0</v>
      </c>
      <c r="AC21" s="456">
        <v>0</v>
      </c>
      <c r="AD21" s="456">
        <v>0</v>
      </c>
      <c r="AE21" s="456">
        <v>0</v>
      </c>
      <c r="AF21" s="456">
        <v>0</v>
      </c>
    </row>
    <row r="22" spans="1:33" ht="14.1" customHeight="1" x14ac:dyDescent="0.2">
      <c r="A22" s="456" t="s">
        <v>72</v>
      </c>
      <c r="B22" s="456">
        <v>0</v>
      </c>
      <c r="C22" s="456">
        <v>0</v>
      </c>
      <c r="D22" s="456">
        <v>0</v>
      </c>
      <c r="E22" s="456">
        <v>0</v>
      </c>
      <c r="F22" s="456">
        <v>0</v>
      </c>
      <c r="G22" s="456">
        <v>0</v>
      </c>
      <c r="H22" s="456">
        <v>0</v>
      </c>
      <c r="I22" s="456">
        <v>0</v>
      </c>
      <c r="J22" s="456">
        <v>0</v>
      </c>
      <c r="K22" s="456">
        <v>0</v>
      </c>
      <c r="L22" s="456">
        <v>0</v>
      </c>
      <c r="M22" s="456">
        <v>0</v>
      </c>
      <c r="N22" s="456">
        <v>0</v>
      </c>
      <c r="O22" s="456">
        <v>0</v>
      </c>
      <c r="P22" s="456">
        <v>0</v>
      </c>
      <c r="Q22" s="456">
        <v>0</v>
      </c>
      <c r="R22" s="456">
        <v>0</v>
      </c>
      <c r="S22" s="456">
        <v>0</v>
      </c>
      <c r="T22" s="456">
        <v>0</v>
      </c>
      <c r="U22" s="456">
        <v>0</v>
      </c>
      <c r="V22" s="456">
        <v>0</v>
      </c>
      <c r="W22" s="456">
        <v>0</v>
      </c>
      <c r="X22" s="456">
        <v>0</v>
      </c>
      <c r="Y22" s="456">
        <v>0</v>
      </c>
      <c r="Z22" s="456">
        <v>0</v>
      </c>
      <c r="AA22" s="456">
        <v>0</v>
      </c>
      <c r="AB22" s="456">
        <v>0</v>
      </c>
      <c r="AC22" s="456">
        <v>0</v>
      </c>
      <c r="AD22" s="456">
        <v>0</v>
      </c>
      <c r="AE22" s="456">
        <v>0</v>
      </c>
      <c r="AF22" s="456">
        <v>0</v>
      </c>
    </row>
    <row r="23" spans="1:33" ht="14.1" customHeight="1" x14ac:dyDescent="0.2">
      <c r="A23" s="456" t="s">
        <v>73</v>
      </c>
      <c r="B23" s="456">
        <v>0</v>
      </c>
      <c r="C23" s="456">
        <v>0</v>
      </c>
      <c r="D23" s="456">
        <v>0</v>
      </c>
      <c r="E23" s="456">
        <v>0</v>
      </c>
      <c r="F23" s="456">
        <v>0</v>
      </c>
      <c r="G23" s="456">
        <v>0</v>
      </c>
      <c r="H23" s="456">
        <v>0</v>
      </c>
      <c r="I23" s="456">
        <v>0</v>
      </c>
      <c r="J23" s="456">
        <v>0</v>
      </c>
      <c r="K23" s="456">
        <v>0</v>
      </c>
      <c r="L23" s="456">
        <v>0</v>
      </c>
      <c r="M23" s="456">
        <v>0</v>
      </c>
      <c r="N23" s="456">
        <v>0</v>
      </c>
      <c r="O23" s="456">
        <v>0</v>
      </c>
      <c r="P23" s="456">
        <v>0</v>
      </c>
      <c r="Q23" s="456">
        <v>0</v>
      </c>
      <c r="R23" s="456">
        <v>0</v>
      </c>
      <c r="S23" s="456">
        <v>0</v>
      </c>
      <c r="T23" s="456">
        <v>0</v>
      </c>
      <c r="U23" s="456">
        <v>0</v>
      </c>
      <c r="V23" s="456">
        <v>0</v>
      </c>
      <c r="W23" s="456">
        <v>0</v>
      </c>
      <c r="X23" s="456">
        <v>0</v>
      </c>
      <c r="Y23" s="456">
        <v>0</v>
      </c>
      <c r="Z23" s="456">
        <v>0</v>
      </c>
      <c r="AA23" s="456">
        <v>0</v>
      </c>
      <c r="AB23" s="456">
        <v>0</v>
      </c>
      <c r="AC23" s="456">
        <v>0</v>
      </c>
      <c r="AD23" s="456">
        <v>0</v>
      </c>
      <c r="AE23" s="456">
        <v>0</v>
      </c>
      <c r="AF23" s="456">
        <v>0</v>
      </c>
    </row>
    <row r="24" spans="1:33" ht="14.1" customHeight="1" x14ac:dyDescent="0.2">
      <c r="A24" s="456" t="s">
        <v>74</v>
      </c>
      <c r="B24" s="456">
        <v>0</v>
      </c>
      <c r="C24" s="456">
        <v>0</v>
      </c>
      <c r="D24" s="456">
        <v>0</v>
      </c>
      <c r="E24" s="456">
        <v>0</v>
      </c>
      <c r="F24" s="456">
        <v>0</v>
      </c>
      <c r="G24" s="456">
        <v>0</v>
      </c>
      <c r="H24" s="456">
        <v>0</v>
      </c>
      <c r="I24" s="456">
        <v>0</v>
      </c>
      <c r="J24" s="456">
        <v>0</v>
      </c>
      <c r="K24" s="456">
        <v>0</v>
      </c>
      <c r="L24" s="456">
        <v>0</v>
      </c>
      <c r="M24" s="456">
        <v>0</v>
      </c>
      <c r="N24" s="456">
        <v>0</v>
      </c>
      <c r="O24" s="456">
        <v>0</v>
      </c>
      <c r="P24" s="456">
        <v>0</v>
      </c>
      <c r="Q24" s="456">
        <v>0</v>
      </c>
      <c r="R24" s="456">
        <v>0</v>
      </c>
      <c r="S24" s="456">
        <v>0</v>
      </c>
      <c r="T24" s="456">
        <v>0</v>
      </c>
      <c r="U24" s="456">
        <v>0</v>
      </c>
      <c r="V24" s="456">
        <v>0</v>
      </c>
      <c r="W24" s="456">
        <v>0</v>
      </c>
      <c r="X24" s="456">
        <v>0</v>
      </c>
      <c r="Y24" s="456">
        <v>0</v>
      </c>
      <c r="Z24" s="456">
        <v>0</v>
      </c>
      <c r="AA24" s="456">
        <v>0</v>
      </c>
      <c r="AB24" s="456">
        <v>0</v>
      </c>
      <c r="AC24" s="456">
        <v>0</v>
      </c>
      <c r="AD24" s="456">
        <v>0</v>
      </c>
      <c r="AE24" s="456">
        <v>0</v>
      </c>
      <c r="AF24" s="456">
        <v>0</v>
      </c>
    </row>
    <row r="25" spans="1:33" ht="14.1" customHeight="1" x14ac:dyDescent="0.2">
      <c r="A25" s="456" t="s">
        <v>75</v>
      </c>
      <c r="B25" s="456">
        <v>0</v>
      </c>
      <c r="C25" s="456">
        <v>0</v>
      </c>
      <c r="D25" s="456">
        <v>0</v>
      </c>
      <c r="E25" s="456">
        <v>0</v>
      </c>
      <c r="F25" s="456">
        <v>0</v>
      </c>
      <c r="G25" s="456">
        <v>0</v>
      </c>
      <c r="H25" s="456">
        <v>0</v>
      </c>
      <c r="I25" s="456">
        <v>0</v>
      </c>
      <c r="J25" s="456">
        <v>0</v>
      </c>
      <c r="K25" s="456">
        <v>0</v>
      </c>
      <c r="L25" s="456">
        <v>0</v>
      </c>
      <c r="M25" s="456">
        <v>0</v>
      </c>
      <c r="N25" s="456">
        <v>0</v>
      </c>
      <c r="O25" s="456">
        <v>0</v>
      </c>
      <c r="P25" s="456">
        <v>0</v>
      </c>
      <c r="Q25" s="456">
        <v>0</v>
      </c>
      <c r="R25" s="456">
        <v>0</v>
      </c>
      <c r="S25" s="456">
        <v>0</v>
      </c>
      <c r="T25" s="456">
        <v>0</v>
      </c>
      <c r="U25" s="456">
        <v>0</v>
      </c>
      <c r="V25" s="456">
        <v>0</v>
      </c>
      <c r="W25" s="456">
        <v>0</v>
      </c>
      <c r="X25" s="456">
        <v>0</v>
      </c>
      <c r="Y25" s="456">
        <v>0</v>
      </c>
      <c r="Z25" s="456">
        <v>0</v>
      </c>
      <c r="AA25" s="456">
        <v>0</v>
      </c>
      <c r="AB25" s="456">
        <v>0</v>
      </c>
      <c r="AC25" s="456">
        <v>0</v>
      </c>
      <c r="AD25" s="456">
        <v>0</v>
      </c>
      <c r="AE25" s="456">
        <v>0</v>
      </c>
      <c r="AF25" s="456">
        <v>0</v>
      </c>
    </row>
    <row r="26" spans="1:33" ht="14.1" customHeight="1" x14ac:dyDescent="0.2">
      <c r="A26" s="456" t="s">
        <v>76</v>
      </c>
      <c r="B26" s="456">
        <v>65632653239003.25</v>
      </c>
      <c r="C26" s="456">
        <v>67715709566417.781</v>
      </c>
      <c r="D26" s="456">
        <v>66546999798060.906</v>
      </c>
      <c r="E26" s="456">
        <v>66807935083601.297</v>
      </c>
      <c r="F26" s="456">
        <v>67368723901157.453</v>
      </c>
      <c r="G26" s="456">
        <v>67866642844849.398</v>
      </c>
      <c r="H26" s="456">
        <v>68206533022457.859</v>
      </c>
      <c r="I26" s="456">
        <v>68537076723672.203</v>
      </c>
      <c r="J26" s="456">
        <v>68966933861066.406</v>
      </c>
      <c r="K26" s="456">
        <v>69499121710786.891</v>
      </c>
      <c r="L26" s="456">
        <v>70172572709816.461</v>
      </c>
      <c r="M26" s="456">
        <v>70947930811132.953</v>
      </c>
      <c r="N26" s="456">
        <v>71742781367785.734</v>
      </c>
      <c r="O26" s="456">
        <v>72556491420765.125</v>
      </c>
      <c r="P26" s="456">
        <v>73562713328955.781</v>
      </c>
      <c r="Q26" s="456">
        <v>74435072047641.547</v>
      </c>
      <c r="R26" s="456">
        <v>75272847875828.25</v>
      </c>
      <c r="S26" s="456">
        <v>76163304715535.219</v>
      </c>
      <c r="T26" s="456">
        <v>77176360366687.484</v>
      </c>
      <c r="U26" s="456">
        <v>77827040045483.734</v>
      </c>
      <c r="V26" s="456">
        <v>78776274123132.469</v>
      </c>
      <c r="W26" s="456">
        <v>79769475616947.234</v>
      </c>
      <c r="X26" s="456">
        <v>80829054301099.75</v>
      </c>
      <c r="Y26" s="456">
        <v>81992167551620.109</v>
      </c>
      <c r="Z26" s="456">
        <v>83260490628089.734</v>
      </c>
      <c r="AA26" s="456">
        <v>84583493394479.984</v>
      </c>
      <c r="AB26" s="456">
        <v>85976785175114.703</v>
      </c>
      <c r="AC26" s="456">
        <v>87440185080008.375</v>
      </c>
      <c r="AD26" s="456">
        <v>88944321175731.891</v>
      </c>
      <c r="AE26" s="456">
        <v>90508114788680.141</v>
      </c>
      <c r="AF26" s="456">
        <v>92120677667211.797</v>
      </c>
    </row>
    <row r="27" spans="1:33" ht="14.1" customHeight="1" x14ac:dyDescent="0.2"/>
    <row r="28" spans="1:33" ht="14.45" customHeight="1" x14ac:dyDescent="0.25">
      <c r="A28" s="455"/>
    </row>
    <row r="29" spans="1:33" ht="14.1" customHeight="1" x14ac:dyDescent="0.2"/>
    <row r="30" spans="1:33" ht="14.45" customHeight="1" x14ac:dyDescent="0.25">
      <c r="A30" s="455"/>
      <c r="C30" s="458"/>
      <c r="D30" s="458"/>
      <c r="E30" s="458"/>
      <c r="F30" s="458"/>
      <c r="G30" s="458"/>
      <c r="H30" s="458"/>
      <c r="I30" s="458"/>
      <c r="J30" s="458"/>
      <c r="K30" s="458"/>
      <c r="L30" s="458"/>
      <c r="M30" s="458"/>
      <c r="N30" s="458"/>
      <c r="O30" s="458"/>
      <c r="P30" s="458"/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58"/>
      <c r="AB30" s="458"/>
      <c r="AC30" s="458"/>
      <c r="AD30" s="458"/>
      <c r="AE30" s="458"/>
      <c r="AF30" s="458"/>
      <c r="AG30" s="458"/>
    </row>
    <row r="31" spans="1:33" ht="14.1" customHeight="1" x14ac:dyDescent="0.2"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8"/>
      <c r="O31" s="458"/>
      <c r="P31" s="458"/>
      <c r="Q31" s="458"/>
      <c r="R31" s="458"/>
      <c r="S31" s="458"/>
      <c r="T31" s="458"/>
      <c r="U31" s="458"/>
      <c r="V31" s="458"/>
      <c r="W31" s="458"/>
      <c r="X31" s="458"/>
      <c r="Y31" s="458"/>
      <c r="Z31" s="458"/>
      <c r="AA31" s="458"/>
      <c r="AB31" s="458"/>
      <c r="AC31" s="458"/>
      <c r="AD31" s="458"/>
      <c r="AE31" s="458"/>
      <c r="AF31" s="458"/>
      <c r="AG31" s="458"/>
    </row>
    <row r="32" spans="1:33" ht="14.1" customHeight="1" x14ac:dyDescent="0.2"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58"/>
      <c r="O32" s="458"/>
      <c r="P32" s="458"/>
      <c r="Q32" s="458"/>
      <c r="R32" s="458"/>
      <c r="S32" s="458"/>
      <c r="T32" s="458"/>
      <c r="U32" s="458"/>
      <c r="V32" s="458"/>
      <c r="W32" s="458"/>
      <c r="X32" s="458"/>
      <c r="Y32" s="458"/>
      <c r="Z32" s="458"/>
      <c r="AA32" s="458"/>
      <c r="AB32" s="458"/>
      <c r="AC32" s="458"/>
      <c r="AD32" s="458"/>
      <c r="AE32" s="458"/>
      <c r="AF32" s="458"/>
      <c r="AG32" s="458"/>
    </row>
    <row r="33" spans="1:35" ht="14.45" customHeight="1" x14ac:dyDescent="0.25">
      <c r="A33" s="455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458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</row>
    <row r="34" spans="1:35" ht="14.1" customHeight="1" x14ac:dyDescent="0.2">
      <c r="A34" s="459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59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59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59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59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59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59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59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59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59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59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59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6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55"/>
      <c r="C47" s="458"/>
      <c r="D47" s="458"/>
      <c r="E47" s="458"/>
      <c r="F47" s="458"/>
      <c r="G47" s="458"/>
      <c r="H47" s="458"/>
      <c r="I47" s="458"/>
      <c r="J47" s="458"/>
      <c r="K47" s="458"/>
      <c r="L47" s="458"/>
      <c r="M47" s="458"/>
      <c r="N47" s="458"/>
      <c r="O47" s="458"/>
      <c r="P47" s="458"/>
      <c r="Q47" s="458"/>
      <c r="R47" s="458"/>
      <c r="S47" s="458"/>
      <c r="T47" s="458"/>
      <c r="U47" s="458"/>
      <c r="V47" s="458"/>
      <c r="W47" s="458"/>
      <c r="X47" s="458"/>
      <c r="Y47" s="458"/>
      <c r="Z47" s="458"/>
      <c r="AA47" s="458"/>
      <c r="AB47" s="458"/>
      <c r="AC47" s="458"/>
      <c r="AD47" s="458"/>
      <c r="AE47" s="458"/>
      <c r="AF47" s="458"/>
      <c r="AG47" s="458"/>
    </row>
    <row r="48" spans="1:35" ht="14.1" customHeight="1" x14ac:dyDescent="0.2">
      <c r="A48" s="459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59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61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59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59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59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59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59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59"/>
      <c r="B56" s="462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59"/>
      <c r="B57" s="462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59"/>
      <c r="B58" s="462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59"/>
      <c r="B59" s="462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59"/>
      <c r="B60" s="462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59"/>
      <c r="B61" s="462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60"/>
      <c r="B62" s="46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62"/>
    </row>
    <row r="64" spans="1:35" ht="14.1" customHeight="1" x14ac:dyDescent="0.2">
      <c r="A64" s="459"/>
      <c r="B64" s="462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59"/>
      <c r="B65" s="462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59"/>
      <c r="B66" s="462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59"/>
      <c r="B67" s="462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59"/>
      <c r="B68" s="462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59"/>
      <c r="B69" s="462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59"/>
      <c r="B70" s="462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59"/>
      <c r="B71" s="462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59"/>
      <c r="B72" s="462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59"/>
      <c r="B73" s="462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59"/>
      <c r="B74" s="462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59"/>
      <c r="B75" s="462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60"/>
      <c r="B76" s="46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62"/>
    </row>
    <row r="78" spans="1:35" ht="14.45" customHeight="1" x14ac:dyDescent="0.25">
      <c r="A78" s="14"/>
      <c r="B78" s="462"/>
    </row>
    <row r="79" spans="1:35" ht="14.1" customHeight="1" x14ac:dyDescent="0.2">
      <c r="A79" s="459"/>
      <c r="B79" s="462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59"/>
      <c r="B80" s="462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59"/>
      <c r="B81" s="462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59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59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59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59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59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59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59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59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63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61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59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59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59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59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59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59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59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59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59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59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59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59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59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59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6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55"/>
    </row>
    <row r="109" spans="1:35" ht="14.1" customHeight="1" x14ac:dyDescent="0.2">
      <c r="A109" s="464"/>
      <c r="B109" s="465"/>
      <c r="C109" s="466"/>
      <c r="D109" s="466"/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  <c r="V109" s="466"/>
      <c r="W109" s="466"/>
      <c r="X109" s="466"/>
      <c r="Y109" s="466"/>
      <c r="Z109" s="466"/>
      <c r="AA109" s="466"/>
      <c r="AB109" s="466"/>
      <c r="AC109" s="466"/>
      <c r="AD109" s="466"/>
      <c r="AE109" s="466"/>
      <c r="AF109" s="466"/>
      <c r="AG109" s="466"/>
      <c r="AH109" s="466"/>
      <c r="AI109" s="466"/>
    </row>
    <row r="110" spans="1:35" ht="14.1" customHeight="1" x14ac:dyDescent="0.2">
      <c r="A110" s="464"/>
      <c r="B110" s="465"/>
      <c r="C110" s="467"/>
      <c r="D110" s="467"/>
      <c r="E110" s="467"/>
      <c r="F110" s="467"/>
      <c r="G110" s="467"/>
      <c r="H110" s="467"/>
      <c r="I110" s="467"/>
      <c r="J110" s="467"/>
      <c r="K110" s="467"/>
      <c r="L110" s="467"/>
      <c r="M110" s="467"/>
      <c r="N110" s="467"/>
      <c r="O110" s="467"/>
      <c r="P110" s="467"/>
      <c r="Q110" s="467"/>
      <c r="R110" s="467"/>
      <c r="S110" s="467"/>
      <c r="T110" s="467"/>
      <c r="U110" s="467"/>
      <c r="V110" s="467"/>
      <c r="W110" s="467"/>
      <c r="X110" s="467"/>
      <c r="Y110" s="467"/>
      <c r="Z110" s="467"/>
    </row>
    <row r="111" spans="1:35" ht="14.1" customHeight="1" x14ac:dyDescent="0.2">
      <c r="A111" s="464"/>
      <c r="B111" s="468"/>
      <c r="C111" s="469"/>
      <c r="D111" s="469"/>
      <c r="E111" s="469"/>
      <c r="F111" s="469"/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69"/>
      <c r="Y111" s="469"/>
      <c r="Z111" s="469"/>
    </row>
    <row r="112" spans="1:35" ht="14.1" customHeight="1" x14ac:dyDescent="0.2">
      <c r="A112" s="464"/>
      <c r="B112" s="468"/>
      <c r="C112" s="469"/>
      <c r="D112" s="469"/>
      <c r="E112" s="469"/>
      <c r="F112" s="469"/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469"/>
    </row>
    <row r="113" spans="1:35" ht="14.45" customHeight="1" x14ac:dyDescent="0.25">
      <c r="A113" s="455"/>
    </row>
    <row r="114" spans="1:35" ht="14.1" customHeight="1" x14ac:dyDescent="0.2">
      <c r="A114" s="459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59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59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59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59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59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59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59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59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59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6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55"/>
    </row>
    <row r="126" spans="1:35" ht="14.45" customHeight="1" x14ac:dyDescent="0.25">
      <c r="A126" s="461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59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59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59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59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59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59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59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59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59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59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59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59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59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59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59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59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59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59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59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6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59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6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70"/>
      <c r="D150" s="470"/>
      <c r="E150" s="470"/>
      <c r="F150" s="470"/>
      <c r="G150" s="470"/>
      <c r="H150" s="470"/>
      <c r="I150" s="470"/>
      <c r="J150" s="470"/>
      <c r="K150" s="470"/>
      <c r="L150" s="470"/>
    </row>
    <row r="151" spans="1:35" ht="14.1" customHeight="1" x14ac:dyDescent="0.2">
      <c r="C151" s="470"/>
      <c r="D151" s="470"/>
      <c r="E151" s="470"/>
      <c r="F151" s="470"/>
      <c r="G151" s="470"/>
      <c r="H151" s="470"/>
      <c r="I151" s="470"/>
      <c r="J151" s="470"/>
      <c r="K151" s="470"/>
      <c r="L151" s="470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90BE5-FE56-4499-BE21-5D28AC3B74D6}">
  <sheetPr>
    <tabColor theme="8" tint="0.39997558519241921"/>
  </sheetPr>
  <dimension ref="A1:AI1000"/>
  <sheetViews>
    <sheetView workbookViewId="0">
      <selection activeCell="J39" sqref="J39"/>
    </sheetView>
  </sheetViews>
  <sheetFormatPr defaultColWidth="8.875" defaultRowHeight="15" customHeight="1" x14ac:dyDescent="0.2"/>
  <cols>
    <col min="1" max="1" width="39.875" style="456" customWidth="1"/>
    <col min="2" max="2" width="17.875" style="458" customWidth="1"/>
    <col min="3" max="3" width="9.5" style="456" customWidth="1"/>
    <col min="4" max="35" width="9.5" style="456" bestFit="1" customWidth="1"/>
    <col min="36" max="38" width="8.875" style="456" customWidth="1"/>
    <col min="39" max="16384" width="8.875" style="456"/>
  </cols>
  <sheetData>
    <row r="1" spans="1:35" ht="14.45" customHeight="1" x14ac:dyDescent="0.25">
      <c r="A1" s="454" t="s">
        <v>51</v>
      </c>
      <c r="B1" s="455">
        <v>2020</v>
      </c>
      <c r="C1" s="455">
        <v>2021</v>
      </c>
      <c r="D1" s="455">
        <v>2022</v>
      </c>
      <c r="E1" s="455">
        <v>2023</v>
      </c>
      <c r="F1" s="455">
        <v>2024</v>
      </c>
      <c r="G1" s="455">
        <v>2025</v>
      </c>
      <c r="H1" s="455">
        <v>2026</v>
      </c>
      <c r="I1" s="455">
        <v>2027</v>
      </c>
      <c r="J1" s="455">
        <v>2028</v>
      </c>
      <c r="K1" s="455">
        <v>2029</v>
      </c>
      <c r="L1" s="455">
        <v>2030</v>
      </c>
      <c r="M1" s="455">
        <v>2031</v>
      </c>
      <c r="N1" s="455">
        <v>2032</v>
      </c>
      <c r="O1" s="455">
        <v>2033</v>
      </c>
      <c r="P1" s="455">
        <v>2034</v>
      </c>
      <c r="Q1" s="455">
        <v>2035</v>
      </c>
      <c r="R1" s="455">
        <v>2036</v>
      </c>
      <c r="S1" s="455">
        <v>2037</v>
      </c>
      <c r="T1" s="455">
        <v>2038</v>
      </c>
      <c r="U1" s="455">
        <v>2039</v>
      </c>
      <c r="V1" s="455">
        <v>2040</v>
      </c>
      <c r="W1" s="455">
        <v>2041</v>
      </c>
      <c r="X1" s="455">
        <v>2042</v>
      </c>
      <c r="Y1" s="455">
        <v>2043</v>
      </c>
      <c r="Z1" s="455">
        <v>2044</v>
      </c>
      <c r="AA1" s="455">
        <v>2045</v>
      </c>
      <c r="AB1" s="455">
        <v>2046</v>
      </c>
      <c r="AC1" s="455">
        <v>2047</v>
      </c>
      <c r="AD1" s="455">
        <v>2048</v>
      </c>
      <c r="AE1" s="455">
        <v>2049</v>
      </c>
      <c r="AF1" s="455">
        <v>2050</v>
      </c>
      <c r="AH1" s="455"/>
      <c r="AI1" s="455"/>
    </row>
    <row r="2" spans="1:35" ht="14.1" customHeight="1" x14ac:dyDescent="0.2">
      <c r="A2" s="456" t="s">
        <v>52</v>
      </c>
      <c r="B2" s="456">
        <v>4731967144587.1914</v>
      </c>
      <c r="C2" s="457">
        <v>3969372466828.6011</v>
      </c>
      <c r="D2" s="457">
        <v>7077412904687.9912</v>
      </c>
      <c r="E2" s="457">
        <v>7165597961140.8975</v>
      </c>
      <c r="F2" s="457">
        <v>7257381470123.5342</v>
      </c>
      <c r="G2" s="457">
        <v>7358363182720.6621</v>
      </c>
      <c r="H2" s="457">
        <v>7451234233542.7197</v>
      </c>
      <c r="I2" s="457">
        <v>7540266797133.6475</v>
      </c>
      <c r="J2" s="457">
        <v>7626675744509.8535</v>
      </c>
      <c r="K2" s="457">
        <v>7715282301898.4189</v>
      </c>
      <c r="L2" s="457">
        <v>7807300158606.4541</v>
      </c>
      <c r="M2" s="457">
        <v>7906772385287.5137</v>
      </c>
      <c r="N2" s="457">
        <v>8055835559707.3799</v>
      </c>
      <c r="O2" s="457">
        <v>8154526824255.3301</v>
      </c>
      <c r="P2" s="457">
        <v>8275095811627.708</v>
      </c>
      <c r="Q2" s="457">
        <v>8398071423844.7412</v>
      </c>
      <c r="R2" s="457">
        <v>8517532632605.9492</v>
      </c>
      <c r="S2" s="457">
        <v>8652556657410.3145</v>
      </c>
      <c r="T2" s="457">
        <v>8788434910324.3408</v>
      </c>
      <c r="U2" s="457">
        <v>8924226972316.3574</v>
      </c>
      <c r="V2" s="457">
        <v>9054801713895.5664</v>
      </c>
      <c r="W2" s="457">
        <v>9179170856803.6836</v>
      </c>
      <c r="X2" s="457">
        <v>9307338973538.2383</v>
      </c>
      <c r="Y2" s="457">
        <v>9436049790268.4512</v>
      </c>
      <c r="Z2" s="457">
        <v>9567599368162.6699</v>
      </c>
      <c r="AA2" s="457">
        <v>9702311200141.5547</v>
      </c>
      <c r="AB2" s="457">
        <v>9838125271469.2695</v>
      </c>
      <c r="AC2" s="457">
        <v>9975788643993.4004</v>
      </c>
      <c r="AD2" s="457">
        <v>10117833646885.311</v>
      </c>
      <c r="AE2" s="457">
        <v>10262862908898.689</v>
      </c>
      <c r="AF2" s="457">
        <v>10411310191203.18</v>
      </c>
      <c r="AG2" s="457"/>
    </row>
    <row r="3" spans="1:35" ht="14.1" customHeight="1" x14ac:dyDescent="0.2">
      <c r="A3" s="456" t="s">
        <v>53</v>
      </c>
      <c r="B3" s="456">
        <v>0</v>
      </c>
      <c r="C3" s="456">
        <v>0</v>
      </c>
      <c r="D3" s="456">
        <v>0</v>
      </c>
      <c r="E3" s="456">
        <v>0</v>
      </c>
      <c r="F3" s="456">
        <v>0</v>
      </c>
      <c r="G3" s="456">
        <v>0</v>
      </c>
      <c r="H3" s="456">
        <v>0</v>
      </c>
      <c r="I3" s="456">
        <v>0</v>
      </c>
      <c r="J3" s="456">
        <v>0</v>
      </c>
      <c r="K3" s="456">
        <v>0</v>
      </c>
      <c r="L3" s="456">
        <v>0</v>
      </c>
      <c r="M3" s="456">
        <v>0</v>
      </c>
      <c r="N3" s="456">
        <v>0</v>
      </c>
      <c r="O3" s="456">
        <v>0</v>
      </c>
      <c r="P3" s="456">
        <v>0</v>
      </c>
      <c r="Q3" s="456">
        <v>0</v>
      </c>
      <c r="R3" s="456">
        <v>0</v>
      </c>
      <c r="S3" s="456">
        <v>0</v>
      </c>
      <c r="T3" s="456">
        <v>0</v>
      </c>
      <c r="U3" s="456">
        <v>0</v>
      </c>
      <c r="V3" s="456">
        <v>0</v>
      </c>
      <c r="W3" s="456">
        <v>0</v>
      </c>
      <c r="X3" s="456">
        <v>0</v>
      </c>
      <c r="Y3" s="456">
        <v>0</v>
      </c>
      <c r="Z3" s="456">
        <v>0</v>
      </c>
      <c r="AA3" s="456">
        <v>0</v>
      </c>
      <c r="AB3" s="456">
        <v>0</v>
      </c>
      <c r="AC3" s="456">
        <v>0</v>
      </c>
      <c r="AD3" s="456">
        <v>0</v>
      </c>
      <c r="AE3" s="456">
        <v>0</v>
      </c>
      <c r="AF3" s="456">
        <v>0</v>
      </c>
    </row>
    <row r="4" spans="1:35" ht="14.1" customHeight="1" x14ac:dyDescent="0.2">
      <c r="A4" s="456" t="s">
        <v>54</v>
      </c>
      <c r="B4" s="456">
        <v>0</v>
      </c>
      <c r="C4" s="456">
        <v>0</v>
      </c>
      <c r="D4" s="456">
        <v>0</v>
      </c>
      <c r="E4" s="456">
        <v>0</v>
      </c>
      <c r="F4" s="456">
        <v>0</v>
      </c>
      <c r="G4" s="456">
        <v>0</v>
      </c>
      <c r="H4" s="456">
        <v>0</v>
      </c>
      <c r="I4" s="456">
        <v>0</v>
      </c>
      <c r="J4" s="456">
        <v>0</v>
      </c>
      <c r="K4" s="456">
        <v>0</v>
      </c>
      <c r="L4" s="456">
        <v>0</v>
      </c>
      <c r="M4" s="456">
        <v>0</v>
      </c>
      <c r="N4" s="456">
        <v>0</v>
      </c>
      <c r="O4" s="456">
        <v>0</v>
      </c>
      <c r="P4" s="456">
        <v>0</v>
      </c>
      <c r="Q4" s="456">
        <v>0</v>
      </c>
      <c r="R4" s="456">
        <v>0</v>
      </c>
      <c r="S4" s="456">
        <v>0</v>
      </c>
      <c r="T4" s="456">
        <v>0</v>
      </c>
      <c r="U4" s="456">
        <v>0</v>
      </c>
      <c r="V4" s="456">
        <v>0</v>
      </c>
      <c r="W4" s="456">
        <v>0</v>
      </c>
      <c r="X4" s="456">
        <v>0</v>
      </c>
      <c r="Y4" s="456">
        <v>0</v>
      </c>
      <c r="Z4" s="456">
        <v>0</v>
      </c>
      <c r="AA4" s="456">
        <v>0</v>
      </c>
      <c r="AB4" s="456">
        <v>0</v>
      </c>
      <c r="AC4" s="456">
        <v>0</v>
      </c>
      <c r="AD4" s="456">
        <v>0</v>
      </c>
      <c r="AE4" s="456">
        <v>0</v>
      </c>
      <c r="AF4" s="456">
        <v>0</v>
      </c>
    </row>
    <row r="5" spans="1:35" ht="14.1" customHeight="1" x14ac:dyDescent="0.2">
      <c r="A5" s="456" t="s">
        <v>55</v>
      </c>
      <c r="B5" s="456">
        <v>0</v>
      </c>
      <c r="C5" s="456">
        <v>0</v>
      </c>
      <c r="D5" s="456">
        <v>0</v>
      </c>
      <c r="E5" s="456">
        <v>0</v>
      </c>
      <c r="F5" s="456">
        <v>0</v>
      </c>
      <c r="G5" s="456">
        <v>0</v>
      </c>
      <c r="H5" s="456">
        <v>0</v>
      </c>
      <c r="I5" s="456">
        <v>0</v>
      </c>
      <c r="J5" s="456">
        <v>0</v>
      </c>
      <c r="K5" s="456">
        <v>0</v>
      </c>
      <c r="L5" s="456">
        <v>0</v>
      </c>
      <c r="M5" s="456">
        <v>0</v>
      </c>
      <c r="N5" s="456">
        <v>0</v>
      </c>
      <c r="O5" s="456">
        <v>0</v>
      </c>
      <c r="P5" s="456">
        <v>0</v>
      </c>
      <c r="Q5" s="456">
        <v>0</v>
      </c>
      <c r="R5" s="456">
        <v>0</v>
      </c>
      <c r="S5" s="456">
        <v>0</v>
      </c>
      <c r="T5" s="456">
        <v>0</v>
      </c>
      <c r="U5" s="456">
        <v>0</v>
      </c>
      <c r="V5" s="456">
        <v>0</v>
      </c>
      <c r="W5" s="456">
        <v>0</v>
      </c>
      <c r="X5" s="456">
        <v>0</v>
      </c>
      <c r="Y5" s="456">
        <v>0</v>
      </c>
      <c r="Z5" s="456">
        <v>0</v>
      </c>
      <c r="AA5" s="456">
        <v>0</v>
      </c>
      <c r="AB5" s="456">
        <v>0</v>
      </c>
      <c r="AC5" s="456">
        <v>0</v>
      </c>
      <c r="AD5" s="456">
        <v>0</v>
      </c>
      <c r="AE5" s="456">
        <v>0</v>
      </c>
      <c r="AF5" s="456">
        <v>0</v>
      </c>
    </row>
    <row r="6" spans="1:35" ht="14.1" customHeight="1" x14ac:dyDescent="0.2">
      <c r="A6" s="456" t="s">
        <v>56</v>
      </c>
      <c r="B6" s="456">
        <v>0</v>
      </c>
      <c r="C6" s="456">
        <v>0</v>
      </c>
      <c r="D6" s="456">
        <v>0</v>
      </c>
      <c r="E6" s="456">
        <v>0</v>
      </c>
      <c r="F6" s="456">
        <v>0</v>
      </c>
      <c r="G6" s="456">
        <v>0</v>
      </c>
      <c r="H6" s="456">
        <v>0</v>
      </c>
      <c r="I6" s="456">
        <v>0</v>
      </c>
      <c r="J6" s="456">
        <v>0</v>
      </c>
      <c r="K6" s="456">
        <v>0</v>
      </c>
      <c r="L6" s="456">
        <v>0</v>
      </c>
      <c r="M6" s="456">
        <v>0</v>
      </c>
      <c r="N6" s="456">
        <v>0</v>
      </c>
      <c r="O6" s="456">
        <v>0</v>
      </c>
      <c r="P6" s="456">
        <v>0</v>
      </c>
      <c r="Q6" s="456">
        <v>0</v>
      </c>
      <c r="R6" s="456">
        <v>0</v>
      </c>
      <c r="S6" s="456">
        <v>0</v>
      </c>
      <c r="T6" s="456">
        <v>0</v>
      </c>
      <c r="U6" s="456">
        <v>0</v>
      </c>
      <c r="V6" s="456">
        <v>0</v>
      </c>
      <c r="W6" s="456">
        <v>0</v>
      </c>
      <c r="X6" s="456">
        <v>0</v>
      </c>
      <c r="Y6" s="456">
        <v>0</v>
      </c>
      <c r="Z6" s="456">
        <v>0</v>
      </c>
      <c r="AA6" s="456">
        <v>0</v>
      </c>
      <c r="AB6" s="456">
        <v>0</v>
      </c>
      <c r="AC6" s="456">
        <v>0</v>
      </c>
      <c r="AD6" s="456">
        <v>0</v>
      </c>
      <c r="AE6" s="456">
        <v>0</v>
      </c>
      <c r="AF6" s="456">
        <v>0</v>
      </c>
    </row>
    <row r="7" spans="1:35" ht="14.1" customHeight="1" x14ac:dyDescent="0.2">
      <c r="A7" s="456" t="s">
        <v>57</v>
      </c>
      <c r="B7" s="456">
        <v>0</v>
      </c>
      <c r="C7" s="456">
        <v>0</v>
      </c>
      <c r="D7" s="456">
        <v>0</v>
      </c>
      <c r="E7" s="456">
        <v>0</v>
      </c>
      <c r="F7" s="456">
        <v>0</v>
      </c>
      <c r="G7" s="456">
        <v>0</v>
      </c>
      <c r="H7" s="456">
        <v>0</v>
      </c>
      <c r="I7" s="456">
        <v>0</v>
      </c>
      <c r="J7" s="456">
        <v>0</v>
      </c>
      <c r="K7" s="456">
        <v>0</v>
      </c>
      <c r="L7" s="456">
        <v>0</v>
      </c>
      <c r="M7" s="456">
        <v>0</v>
      </c>
      <c r="N7" s="456">
        <v>0</v>
      </c>
      <c r="O7" s="456">
        <v>0</v>
      </c>
      <c r="P7" s="456">
        <v>0</v>
      </c>
      <c r="Q7" s="456">
        <v>0</v>
      </c>
      <c r="R7" s="456">
        <v>0</v>
      </c>
      <c r="S7" s="456">
        <v>0</v>
      </c>
      <c r="T7" s="456">
        <v>0</v>
      </c>
      <c r="U7" s="456">
        <v>0</v>
      </c>
      <c r="V7" s="456">
        <v>0</v>
      </c>
      <c r="W7" s="456">
        <v>0</v>
      </c>
      <c r="X7" s="456">
        <v>0</v>
      </c>
      <c r="Y7" s="456">
        <v>0</v>
      </c>
      <c r="Z7" s="456">
        <v>0</v>
      </c>
      <c r="AA7" s="456">
        <v>0</v>
      </c>
      <c r="AB7" s="456">
        <v>0</v>
      </c>
      <c r="AC7" s="456">
        <v>0</v>
      </c>
      <c r="AD7" s="456">
        <v>0</v>
      </c>
      <c r="AE7" s="456">
        <v>0</v>
      </c>
      <c r="AF7" s="456">
        <v>0</v>
      </c>
    </row>
    <row r="8" spans="1:35" ht="14.1" customHeight="1" x14ac:dyDescent="0.2">
      <c r="A8" s="456" t="s">
        <v>58</v>
      </c>
      <c r="B8" s="456">
        <v>0</v>
      </c>
      <c r="C8" s="456">
        <v>0</v>
      </c>
      <c r="D8" s="456">
        <v>0</v>
      </c>
      <c r="E8" s="456">
        <v>0</v>
      </c>
      <c r="F8" s="456">
        <v>0</v>
      </c>
      <c r="G8" s="456">
        <v>0</v>
      </c>
      <c r="H8" s="456">
        <v>0</v>
      </c>
      <c r="I8" s="456">
        <v>0</v>
      </c>
      <c r="J8" s="456">
        <v>0</v>
      </c>
      <c r="K8" s="456">
        <v>0</v>
      </c>
      <c r="L8" s="456">
        <v>0</v>
      </c>
      <c r="M8" s="456">
        <v>0</v>
      </c>
      <c r="N8" s="456">
        <v>0</v>
      </c>
      <c r="O8" s="456">
        <v>0</v>
      </c>
      <c r="P8" s="456">
        <v>0</v>
      </c>
      <c r="Q8" s="456">
        <v>0</v>
      </c>
      <c r="R8" s="456">
        <v>0</v>
      </c>
      <c r="S8" s="456">
        <v>0</v>
      </c>
      <c r="T8" s="456">
        <v>0</v>
      </c>
      <c r="U8" s="456">
        <v>0</v>
      </c>
      <c r="V8" s="456">
        <v>0</v>
      </c>
      <c r="W8" s="456">
        <v>0</v>
      </c>
      <c r="X8" s="456">
        <v>0</v>
      </c>
      <c r="Y8" s="456">
        <v>0</v>
      </c>
      <c r="Z8" s="456">
        <v>0</v>
      </c>
      <c r="AA8" s="456">
        <v>0</v>
      </c>
      <c r="AB8" s="456">
        <v>0</v>
      </c>
      <c r="AC8" s="456">
        <v>0</v>
      </c>
      <c r="AD8" s="456">
        <v>0</v>
      </c>
      <c r="AE8" s="456">
        <v>0</v>
      </c>
      <c r="AF8" s="456">
        <v>0</v>
      </c>
    </row>
    <row r="9" spans="1:35" ht="14.1" customHeight="1" x14ac:dyDescent="0.2">
      <c r="A9" s="456" t="s">
        <v>59</v>
      </c>
      <c r="B9" s="456">
        <v>0</v>
      </c>
      <c r="C9" s="457">
        <v>0</v>
      </c>
      <c r="D9" s="457">
        <v>0</v>
      </c>
      <c r="E9" s="457">
        <v>0</v>
      </c>
      <c r="F9" s="457">
        <v>0</v>
      </c>
      <c r="G9" s="457">
        <v>0</v>
      </c>
      <c r="H9" s="457">
        <v>0</v>
      </c>
      <c r="I9" s="457">
        <v>0</v>
      </c>
      <c r="J9" s="457">
        <v>0</v>
      </c>
      <c r="K9" s="457">
        <v>0</v>
      </c>
      <c r="L9" s="457">
        <v>0</v>
      </c>
      <c r="M9" s="457">
        <v>0</v>
      </c>
      <c r="N9" s="457">
        <v>0</v>
      </c>
      <c r="O9" s="457">
        <v>0</v>
      </c>
      <c r="P9" s="457">
        <v>0</v>
      </c>
      <c r="Q9" s="457">
        <v>0</v>
      </c>
      <c r="R9" s="457">
        <v>0</v>
      </c>
      <c r="S9" s="457">
        <v>0</v>
      </c>
      <c r="T9" s="457">
        <v>0</v>
      </c>
      <c r="U9" s="457">
        <v>0</v>
      </c>
      <c r="V9" s="457">
        <v>0</v>
      </c>
      <c r="W9" s="457">
        <v>0</v>
      </c>
      <c r="X9" s="457">
        <v>0</v>
      </c>
      <c r="Y9" s="457">
        <v>0</v>
      </c>
      <c r="Z9" s="457">
        <v>0</v>
      </c>
      <c r="AA9" s="457">
        <v>0</v>
      </c>
      <c r="AB9" s="457">
        <v>0</v>
      </c>
      <c r="AC9" s="457">
        <v>0</v>
      </c>
      <c r="AD9" s="457">
        <v>0</v>
      </c>
      <c r="AE9" s="457">
        <v>0</v>
      </c>
      <c r="AF9" s="457">
        <v>0</v>
      </c>
      <c r="AG9" s="457"/>
    </row>
    <row r="10" spans="1:35" ht="14.1" customHeight="1" x14ac:dyDescent="0.2">
      <c r="A10" s="456" t="s">
        <v>60</v>
      </c>
      <c r="B10" s="456">
        <v>10696000000000</v>
      </c>
      <c r="C10" s="456">
        <v>11552435171301.789</v>
      </c>
      <c r="D10" s="456">
        <v>11378258915386.119</v>
      </c>
      <c r="E10" s="456">
        <v>11498287966191.051</v>
      </c>
      <c r="F10" s="456">
        <v>11401211351642.141</v>
      </c>
      <c r="G10" s="456">
        <v>11596399635848.561</v>
      </c>
      <c r="H10" s="456">
        <v>11678822754248.07</v>
      </c>
      <c r="I10" s="456">
        <v>11736179477312.07</v>
      </c>
      <c r="J10" s="456">
        <v>11807803743502.461</v>
      </c>
      <c r="K10" s="456">
        <v>11895772489470.77</v>
      </c>
      <c r="L10" s="456">
        <v>11850974792747.029</v>
      </c>
      <c r="M10" s="456">
        <v>11895371917498.949</v>
      </c>
      <c r="N10" s="456">
        <v>11948790179187.109</v>
      </c>
      <c r="O10" s="456">
        <v>11922021103467.221</v>
      </c>
      <c r="P10" s="456">
        <v>12012087241437.58</v>
      </c>
      <c r="Q10" s="456">
        <v>12031301011279.439</v>
      </c>
      <c r="R10" s="456">
        <v>12177128410860.859</v>
      </c>
      <c r="S10" s="456">
        <v>12315986252548.949</v>
      </c>
      <c r="T10" s="456">
        <v>12304301464896.32</v>
      </c>
      <c r="U10" s="456">
        <v>12325752979826.529</v>
      </c>
      <c r="V10" s="456">
        <v>12338012792772.301</v>
      </c>
      <c r="W10" s="456">
        <v>12331410680680.051</v>
      </c>
      <c r="X10" s="456">
        <v>12281839270417.689</v>
      </c>
      <c r="Y10" s="456">
        <v>12119947115182.49</v>
      </c>
      <c r="Z10" s="456">
        <v>12073199197993.17</v>
      </c>
      <c r="AA10" s="456">
        <v>12138657006346.609</v>
      </c>
      <c r="AB10" s="456">
        <v>12018235184068.49</v>
      </c>
      <c r="AC10" s="456">
        <v>12049415405831.609</v>
      </c>
      <c r="AD10" s="456">
        <v>12131100734388.391</v>
      </c>
      <c r="AE10" s="456">
        <v>12103053933800.25</v>
      </c>
      <c r="AF10" s="456">
        <v>12188720606514.98</v>
      </c>
    </row>
    <row r="11" spans="1:35" ht="14.1" customHeight="1" x14ac:dyDescent="0.2">
      <c r="A11" s="456" t="s">
        <v>61</v>
      </c>
      <c r="B11" s="456">
        <v>30220230232240.441</v>
      </c>
      <c r="C11" s="456">
        <v>33012623099351.762</v>
      </c>
      <c r="D11" s="456">
        <v>35731084213892.867</v>
      </c>
      <c r="E11" s="456">
        <v>35974058499371.773</v>
      </c>
      <c r="F11" s="456">
        <v>36819930160070.109</v>
      </c>
      <c r="G11" s="456">
        <v>37495382579141.641</v>
      </c>
      <c r="H11" s="456">
        <v>37876386339317.977</v>
      </c>
      <c r="I11" s="456">
        <v>38115937538259.523</v>
      </c>
      <c r="J11" s="456">
        <v>38439282160408.547</v>
      </c>
      <c r="K11" s="456">
        <v>38806853414560.727</v>
      </c>
      <c r="L11" s="456">
        <v>39295092847799.563</v>
      </c>
      <c r="M11" s="456">
        <v>39736971394250.523</v>
      </c>
      <c r="N11" s="456">
        <v>40006992446073.531</v>
      </c>
      <c r="O11" s="456">
        <v>40337979394441.328</v>
      </c>
      <c r="P11" s="456">
        <v>40737553331173.32</v>
      </c>
      <c r="Q11" s="456">
        <v>41115065142516.656</v>
      </c>
      <c r="R11" s="456">
        <v>41296782098188.063</v>
      </c>
      <c r="S11" s="456">
        <v>41563605523129.93</v>
      </c>
      <c r="T11" s="456">
        <v>41792810440883.773</v>
      </c>
      <c r="U11" s="456">
        <v>41848083085814.719</v>
      </c>
      <c r="V11" s="456">
        <v>41756515936506.109</v>
      </c>
      <c r="W11" s="456">
        <v>41790397716462.531</v>
      </c>
      <c r="X11" s="456">
        <v>42030573237153.063</v>
      </c>
      <c r="Y11" s="456">
        <v>42196675358146.273</v>
      </c>
      <c r="Z11" s="456">
        <v>42205589194118.391</v>
      </c>
      <c r="AA11" s="456">
        <v>42317484292413.922</v>
      </c>
      <c r="AB11" s="456">
        <v>42388852297865.617</v>
      </c>
      <c r="AC11" s="456">
        <v>42485710420947.078</v>
      </c>
      <c r="AD11" s="456">
        <v>42585966149286.633</v>
      </c>
      <c r="AE11" s="456">
        <v>42909838347436.633</v>
      </c>
      <c r="AF11" s="456">
        <v>43168473919742.828</v>
      </c>
    </row>
    <row r="12" spans="1:35" ht="14.1" customHeight="1" x14ac:dyDescent="0.2">
      <c r="A12" s="456" t="s">
        <v>62</v>
      </c>
      <c r="B12" s="456">
        <v>0</v>
      </c>
      <c r="C12" s="456">
        <v>0</v>
      </c>
      <c r="D12" s="456">
        <v>0</v>
      </c>
      <c r="E12" s="456">
        <v>0</v>
      </c>
      <c r="F12" s="456">
        <v>0</v>
      </c>
      <c r="G12" s="456">
        <v>0</v>
      </c>
      <c r="H12" s="456">
        <v>0</v>
      </c>
      <c r="I12" s="456">
        <v>0</v>
      </c>
      <c r="J12" s="456">
        <v>0</v>
      </c>
      <c r="K12" s="456">
        <v>0</v>
      </c>
      <c r="L12" s="456">
        <v>0</v>
      </c>
      <c r="M12" s="456">
        <v>0</v>
      </c>
      <c r="N12" s="456">
        <v>0</v>
      </c>
      <c r="O12" s="456">
        <v>0</v>
      </c>
      <c r="P12" s="456">
        <v>0</v>
      </c>
      <c r="Q12" s="456">
        <v>0</v>
      </c>
      <c r="R12" s="456">
        <v>0</v>
      </c>
      <c r="S12" s="456">
        <v>0</v>
      </c>
      <c r="T12" s="456">
        <v>0</v>
      </c>
      <c r="U12" s="456">
        <v>0</v>
      </c>
      <c r="V12" s="456">
        <v>0</v>
      </c>
      <c r="W12" s="456">
        <v>0</v>
      </c>
      <c r="X12" s="456">
        <v>0</v>
      </c>
      <c r="Y12" s="456">
        <v>0</v>
      </c>
      <c r="Z12" s="456">
        <v>0</v>
      </c>
      <c r="AA12" s="456">
        <v>0</v>
      </c>
      <c r="AB12" s="456">
        <v>0</v>
      </c>
      <c r="AC12" s="456">
        <v>0</v>
      </c>
      <c r="AD12" s="456">
        <v>0</v>
      </c>
      <c r="AE12" s="456">
        <v>0</v>
      </c>
      <c r="AF12" s="456">
        <v>0</v>
      </c>
    </row>
    <row r="13" spans="1:35" ht="14.1" customHeight="1" x14ac:dyDescent="0.2">
      <c r="A13" s="456" t="s">
        <v>63</v>
      </c>
      <c r="B13" s="456">
        <v>0</v>
      </c>
      <c r="C13" s="456">
        <v>0</v>
      </c>
      <c r="D13" s="456">
        <v>0</v>
      </c>
      <c r="E13" s="456">
        <v>0</v>
      </c>
      <c r="F13" s="456">
        <v>0</v>
      </c>
      <c r="G13" s="456">
        <v>0</v>
      </c>
      <c r="H13" s="456">
        <v>0</v>
      </c>
      <c r="I13" s="456">
        <v>0</v>
      </c>
      <c r="J13" s="456">
        <v>0</v>
      </c>
      <c r="K13" s="456">
        <v>0</v>
      </c>
      <c r="L13" s="456">
        <v>0</v>
      </c>
      <c r="M13" s="456">
        <v>0</v>
      </c>
      <c r="N13" s="456">
        <v>0</v>
      </c>
      <c r="O13" s="456">
        <v>0</v>
      </c>
      <c r="P13" s="456">
        <v>0</v>
      </c>
      <c r="Q13" s="456">
        <v>0</v>
      </c>
      <c r="R13" s="456">
        <v>0</v>
      </c>
      <c r="S13" s="456">
        <v>0</v>
      </c>
      <c r="T13" s="456">
        <v>0</v>
      </c>
      <c r="U13" s="456">
        <v>0</v>
      </c>
      <c r="V13" s="456">
        <v>0</v>
      </c>
      <c r="W13" s="456">
        <v>0</v>
      </c>
      <c r="X13" s="456">
        <v>0</v>
      </c>
      <c r="Y13" s="456">
        <v>0</v>
      </c>
      <c r="Z13" s="456">
        <v>0</v>
      </c>
      <c r="AA13" s="456">
        <v>0</v>
      </c>
      <c r="AB13" s="456">
        <v>0</v>
      </c>
      <c r="AC13" s="456">
        <v>0</v>
      </c>
      <c r="AD13" s="456">
        <v>0</v>
      </c>
      <c r="AE13" s="456">
        <v>0</v>
      </c>
      <c r="AF13" s="456">
        <v>0</v>
      </c>
    </row>
    <row r="14" spans="1:35" ht="14.1" customHeight="1" x14ac:dyDescent="0.2">
      <c r="A14" s="456" t="s">
        <v>64</v>
      </c>
      <c r="B14" s="456">
        <v>0</v>
      </c>
      <c r="C14" s="456">
        <v>0</v>
      </c>
      <c r="D14" s="456">
        <v>0</v>
      </c>
      <c r="E14" s="456">
        <v>0</v>
      </c>
      <c r="F14" s="456">
        <v>0</v>
      </c>
      <c r="G14" s="456">
        <v>0</v>
      </c>
      <c r="H14" s="456">
        <v>0</v>
      </c>
      <c r="I14" s="456">
        <v>0</v>
      </c>
      <c r="J14" s="456">
        <v>0</v>
      </c>
      <c r="K14" s="456">
        <v>0</v>
      </c>
      <c r="L14" s="456">
        <v>0</v>
      </c>
      <c r="M14" s="456">
        <v>0</v>
      </c>
      <c r="N14" s="456">
        <v>0</v>
      </c>
      <c r="O14" s="456">
        <v>0</v>
      </c>
      <c r="P14" s="456">
        <v>0</v>
      </c>
      <c r="Q14" s="456">
        <v>0</v>
      </c>
      <c r="R14" s="456">
        <v>0</v>
      </c>
      <c r="S14" s="456">
        <v>0</v>
      </c>
      <c r="T14" s="456">
        <v>0</v>
      </c>
      <c r="U14" s="456">
        <v>0</v>
      </c>
      <c r="V14" s="456">
        <v>0</v>
      </c>
      <c r="W14" s="456">
        <v>0</v>
      </c>
      <c r="X14" s="456">
        <v>0</v>
      </c>
      <c r="Y14" s="456">
        <v>0</v>
      </c>
      <c r="Z14" s="456">
        <v>0</v>
      </c>
      <c r="AA14" s="456">
        <v>0</v>
      </c>
      <c r="AB14" s="456">
        <v>0</v>
      </c>
      <c r="AC14" s="456">
        <v>0</v>
      </c>
      <c r="AD14" s="456">
        <v>0</v>
      </c>
      <c r="AE14" s="456">
        <v>0</v>
      </c>
      <c r="AF14" s="456">
        <v>0</v>
      </c>
    </row>
    <row r="15" spans="1:35" ht="14.1" customHeight="1" x14ac:dyDescent="0.2">
      <c r="A15" s="456" t="s">
        <v>65</v>
      </c>
      <c r="B15" s="456">
        <v>0</v>
      </c>
      <c r="C15" s="457">
        <v>0</v>
      </c>
      <c r="D15" s="457">
        <v>0</v>
      </c>
      <c r="E15" s="457">
        <v>0</v>
      </c>
      <c r="F15" s="457">
        <v>0</v>
      </c>
      <c r="G15" s="457">
        <v>0</v>
      </c>
      <c r="H15" s="457">
        <v>0</v>
      </c>
      <c r="I15" s="457">
        <v>0</v>
      </c>
      <c r="J15" s="457">
        <v>0</v>
      </c>
      <c r="K15" s="457">
        <v>0</v>
      </c>
      <c r="L15" s="457">
        <v>0</v>
      </c>
      <c r="M15" s="457">
        <v>0</v>
      </c>
      <c r="N15" s="457">
        <v>0</v>
      </c>
      <c r="O15" s="457">
        <v>0</v>
      </c>
      <c r="P15" s="457">
        <v>0</v>
      </c>
      <c r="Q15" s="457">
        <v>0</v>
      </c>
      <c r="R15" s="457">
        <v>0</v>
      </c>
      <c r="S15" s="457">
        <v>0</v>
      </c>
      <c r="T15" s="457">
        <v>0</v>
      </c>
      <c r="U15" s="457">
        <v>0</v>
      </c>
      <c r="V15" s="457">
        <v>0</v>
      </c>
      <c r="W15" s="457">
        <v>0</v>
      </c>
      <c r="X15" s="457">
        <v>0</v>
      </c>
      <c r="Y15" s="457">
        <v>0</v>
      </c>
      <c r="Z15" s="457">
        <v>0</v>
      </c>
      <c r="AA15" s="457">
        <v>0</v>
      </c>
      <c r="AB15" s="457">
        <v>0</v>
      </c>
      <c r="AC15" s="457">
        <v>0</v>
      </c>
      <c r="AD15" s="457">
        <v>0</v>
      </c>
      <c r="AE15" s="457">
        <v>0</v>
      </c>
      <c r="AF15" s="457">
        <v>0</v>
      </c>
      <c r="AG15" s="457"/>
    </row>
    <row r="16" spans="1:35" ht="14.1" customHeight="1" x14ac:dyDescent="0.2">
      <c r="A16" s="456" t="s">
        <v>66</v>
      </c>
      <c r="B16" s="456">
        <v>0</v>
      </c>
      <c r="C16" s="456">
        <v>0</v>
      </c>
      <c r="D16" s="456">
        <v>0</v>
      </c>
      <c r="E16" s="456">
        <v>0</v>
      </c>
      <c r="F16" s="456">
        <v>0</v>
      </c>
      <c r="G16" s="456">
        <v>0</v>
      </c>
      <c r="H16" s="456">
        <v>0</v>
      </c>
      <c r="I16" s="456">
        <v>0</v>
      </c>
      <c r="J16" s="456">
        <v>0</v>
      </c>
      <c r="K16" s="456">
        <v>0</v>
      </c>
      <c r="L16" s="456">
        <v>0</v>
      </c>
      <c r="M16" s="456">
        <v>0</v>
      </c>
      <c r="N16" s="456">
        <v>0</v>
      </c>
      <c r="O16" s="456">
        <v>0</v>
      </c>
      <c r="P16" s="456">
        <v>0</v>
      </c>
      <c r="Q16" s="456">
        <v>0</v>
      </c>
      <c r="R16" s="456">
        <v>0</v>
      </c>
      <c r="S16" s="456">
        <v>0</v>
      </c>
      <c r="T16" s="456">
        <v>0</v>
      </c>
      <c r="U16" s="456">
        <v>0</v>
      </c>
      <c r="V16" s="456">
        <v>0</v>
      </c>
      <c r="W16" s="456">
        <v>0</v>
      </c>
      <c r="X16" s="456">
        <v>0</v>
      </c>
      <c r="Y16" s="456">
        <v>0</v>
      </c>
      <c r="Z16" s="456">
        <v>0</v>
      </c>
      <c r="AA16" s="456">
        <v>0</v>
      </c>
      <c r="AB16" s="456">
        <v>0</v>
      </c>
      <c r="AC16" s="456">
        <v>0</v>
      </c>
      <c r="AD16" s="456">
        <v>0</v>
      </c>
      <c r="AE16" s="456">
        <v>0</v>
      </c>
      <c r="AF16" s="456">
        <v>0</v>
      </c>
    </row>
    <row r="17" spans="1:33" ht="14.1" customHeight="1" x14ac:dyDescent="0.2">
      <c r="A17" s="456" t="s">
        <v>67</v>
      </c>
      <c r="B17" s="456">
        <v>0</v>
      </c>
      <c r="C17" s="456">
        <v>0</v>
      </c>
      <c r="D17" s="456">
        <v>0</v>
      </c>
      <c r="E17" s="456">
        <v>0</v>
      </c>
      <c r="F17" s="456">
        <v>0</v>
      </c>
      <c r="G17" s="456">
        <v>0</v>
      </c>
      <c r="H17" s="456">
        <v>0</v>
      </c>
      <c r="I17" s="456">
        <v>0</v>
      </c>
      <c r="J17" s="456">
        <v>0</v>
      </c>
      <c r="K17" s="456">
        <v>0</v>
      </c>
      <c r="L17" s="456">
        <v>0</v>
      </c>
      <c r="M17" s="456">
        <v>0</v>
      </c>
      <c r="N17" s="456">
        <v>0</v>
      </c>
      <c r="O17" s="456">
        <v>0</v>
      </c>
      <c r="P17" s="456">
        <v>0</v>
      </c>
      <c r="Q17" s="456">
        <v>0</v>
      </c>
      <c r="R17" s="456">
        <v>0</v>
      </c>
      <c r="S17" s="456">
        <v>0</v>
      </c>
      <c r="T17" s="456">
        <v>0</v>
      </c>
      <c r="U17" s="456">
        <v>0</v>
      </c>
      <c r="V17" s="456">
        <v>0</v>
      </c>
      <c r="W17" s="456">
        <v>0</v>
      </c>
      <c r="X17" s="456">
        <v>0</v>
      </c>
      <c r="Y17" s="456">
        <v>0</v>
      </c>
      <c r="Z17" s="456">
        <v>0</v>
      </c>
      <c r="AA17" s="456">
        <v>0</v>
      </c>
      <c r="AB17" s="456">
        <v>0</v>
      </c>
      <c r="AC17" s="456">
        <v>0</v>
      </c>
      <c r="AD17" s="456">
        <v>0</v>
      </c>
      <c r="AE17" s="456">
        <v>0</v>
      </c>
      <c r="AF17" s="456">
        <v>0</v>
      </c>
    </row>
    <row r="18" spans="1:33" ht="14.1" customHeight="1" x14ac:dyDescent="0.2">
      <c r="A18" s="456" t="s">
        <v>68</v>
      </c>
      <c r="B18" s="456">
        <v>0</v>
      </c>
      <c r="C18" s="458">
        <v>0</v>
      </c>
      <c r="D18" s="458">
        <v>0</v>
      </c>
      <c r="E18" s="458">
        <v>0</v>
      </c>
      <c r="F18" s="458">
        <v>0</v>
      </c>
      <c r="G18" s="458">
        <v>0</v>
      </c>
      <c r="H18" s="458">
        <v>0</v>
      </c>
      <c r="I18" s="458">
        <v>0</v>
      </c>
      <c r="J18" s="458">
        <v>0</v>
      </c>
      <c r="K18" s="458">
        <v>0</v>
      </c>
      <c r="L18" s="458">
        <v>0</v>
      </c>
      <c r="M18" s="458">
        <v>0</v>
      </c>
      <c r="N18" s="458">
        <v>0</v>
      </c>
      <c r="O18" s="458">
        <v>0</v>
      </c>
      <c r="P18" s="458">
        <v>0</v>
      </c>
      <c r="Q18" s="458">
        <v>0</v>
      </c>
      <c r="R18" s="458">
        <v>0</v>
      </c>
      <c r="S18" s="458">
        <v>0</v>
      </c>
      <c r="T18" s="458">
        <v>0</v>
      </c>
      <c r="U18" s="458">
        <v>0</v>
      </c>
      <c r="V18" s="458">
        <v>0</v>
      </c>
      <c r="W18" s="458">
        <v>0</v>
      </c>
      <c r="X18" s="458">
        <v>0</v>
      </c>
      <c r="Y18" s="458">
        <v>0</v>
      </c>
      <c r="Z18" s="458">
        <v>0</v>
      </c>
      <c r="AA18" s="458">
        <v>0</v>
      </c>
      <c r="AB18" s="458">
        <v>0</v>
      </c>
      <c r="AC18" s="458">
        <v>0</v>
      </c>
      <c r="AD18" s="458">
        <v>0</v>
      </c>
      <c r="AE18" s="458">
        <v>0</v>
      </c>
      <c r="AF18" s="458">
        <v>0</v>
      </c>
      <c r="AG18" s="458"/>
    </row>
    <row r="19" spans="1:33" ht="14.1" customHeight="1" x14ac:dyDescent="0.2">
      <c r="A19" s="456" t="s">
        <v>69</v>
      </c>
      <c r="B19" s="456">
        <v>0</v>
      </c>
      <c r="C19" s="456">
        <v>0</v>
      </c>
      <c r="D19" s="456">
        <v>0</v>
      </c>
      <c r="E19" s="456">
        <v>0</v>
      </c>
      <c r="F19" s="456">
        <v>0</v>
      </c>
      <c r="G19" s="456">
        <v>0</v>
      </c>
      <c r="H19" s="456">
        <v>0</v>
      </c>
      <c r="I19" s="456">
        <v>0</v>
      </c>
      <c r="J19" s="456">
        <v>0</v>
      </c>
      <c r="K19" s="456">
        <v>0</v>
      </c>
      <c r="L19" s="456">
        <v>0</v>
      </c>
      <c r="M19" s="456">
        <v>0</v>
      </c>
      <c r="N19" s="456">
        <v>0</v>
      </c>
      <c r="O19" s="456">
        <v>0</v>
      </c>
      <c r="P19" s="456">
        <v>0</v>
      </c>
      <c r="Q19" s="456">
        <v>0</v>
      </c>
      <c r="R19" s="456">
        <v>0</v>
      </c>
      <c r="S19" s="456">
        <v>0</v>
      </c>
      <c r="T19" s="456">
        <v>0</v>
      </c>
      <c r="U19" s="456">
        <v>0</v>
      </c>
      <c r="V19" s="456">
        <v>0</v>
      </c>
      <c r="W19" s="456">
        <v>0</v>
      </c>
      <c r="X19" s="456">
        <v>0</v>
      </c>
      <c r="Y19" s="456">
        <v>0</v>
      </c>
      <c r="Z19" s="456">
        <v>0</v>
      </c>
      <c r="AA19" s="456">
        <v>0</v>
      </c>
      <c r="AB19" s="456">
        <v>0</v>
      </c>
      <c r="AC19" s="456">
        <v>0</v>
      </c>
      <c r="AD19" s="456">
        <v>0</v>
      </c>
      <c r="AE19" s="456">
        <v>0</v>
      </c>
      <c r="AF19" s="456">
        <v>0</v>
      </c>
    </row>
    <row r="20" spans="1:33" ht="14.1" customHeight="1" x14ac:dyDescent="0.2">
      <c r="A20" s="456" t="s">
        <v>70</v>
      </c>
      <c r="B20" s="456">
        <v>0</v>
      </c>
      <c r="C20" s="457">
        <v>0</v>
      </c>
      <c r="D20" s="457">
        <v>0</v>
      </c>
      <c r="E20" s="457">
        <v>0</v>
      </c>
      <c r="F20" s="457">
        <v>0</v>
      </c>
      <c r="G20" s="457">
        <v>0</v>
      </c>
      <c r="H20" s="457">
        <v>0</v>
      </c>
      <c r="I20" s="457">
        <v>0</v>
      </c>
      <c r="J20" s="457">
        <v>0</v>
      </c>
      <c r="K20" s="457">
        <v>0</v>
      </c>
      <c r="L20" s="457">
        <v>0</v>
      </c>
      <c r="M20" s="457">
        <v>0</v>
      </c>
      <c r="N20" s="457">
        <v>0</v>
      </c>
      <c r="O20" s="457">
        <v>0</v>
      </c>
      <c r="P20" s="457">
        <v>0</v>
      </c>
      <c r="Q20" s="457">
        <v>0</v>
      </c>
      <c r="R20" s="457">
        <v>0</v>
      </c>
      <c r="S20" s="457">
        <v>0</v>
      </c>
      <c r="T20" s="457">
        <v>0</v>
      </c>
      <c r="U20" s="457">
        <v>0</v>
      </c>
      <c r="V20" s="457">
        <v>0</v>
      </c>
      <c r="W20" s="457">
        <v>0</v>
      </c>
      <c r="X20" s="457">
        <v>0</v>
      </c>
      <c r="Y20" s="457">
        <v>0</v>
      </c>
      <c r="Z20" s="457">
        <v>0</v>
      </c>
      <c r="AA20" s="457">
        <v>0</v>
      </c>
      <c r="AB20" s="457">
        <v>0</v>
      </c>
      <c r="AC20" s="457">
        <v>0</v>
      </c>
      <c r="AD20" s="457">
        <v>0</v>
      </c>
      <c r="AE20" s="457">
        <v>0</v>
      </c>
      <c r="AF20" s="457">
        <v>0</v>
      </c>
      <c r="AG20" s="457"/>
    </row>
    <row r="21" spans="1:33" ht="14.1" customHeight="1" x14ac:dyDescent="0.2">
      <c r="A21" s="456" t="s">
        <v>71</v>
      </c>
      <c r="B21" s="456">
        <v>0</v>
      </c>
      <c r="C21" s="456">
        <v>0</v>
      </c>
      <c r="D21" s="456">
        <v>0</v>
      </c>
      <c r="E21" s="456">
        <v>0</v>
      </c>
      <c r="F21" s="456">
        <v>0</v>
      </c>
      <c r="G21" s="456">
        <v>0</v>
      </c>
      <c r="H21" s="456">
        <v>0</v>
      </c>
      <c r="I21" s="456">
        <v>0</v>
      </c>
      <c r="J21" s="456">
        <v>0</v>
      </c>
      <c r="K21" s="456">
        <v>0</v>
      </c>
      <c r="L21" s="456">
        <v>0</v>
      </c>
      <c r="M21" s="456">
        <v>0</v>
      </c>
      <c r="N21" s="456">
        <v>0</v>
      </c>
      <c r="O21" s="456">
        <v>0</v>
      </c>
      <c r="P21" s="456">
        <v>0</v>
      </c>
      <c r="Q21" s="456">
        <v>0</v>
      </c>
      <c r="R21" s="456">
        <v>0</v>
      </c>
      <c r="S21" s="456">
        <v>0</v>
      </c>
      <c r="T21" s="456">
        <v>0</v>
      </c>
      <c r="U21" s="456">
        <v>0</v>
      </c>
      <c r="V21" s="456">
        <v>0</v>
      </c>
      <c r="W21" s="456">
        <v>0</v>
      </c>
      <c r="X21" s="456">
        <v>0</v>
      </c>
      <c r="Y21" s="456">
        <v>0</v>
      </c>
      <c r="Z21" s="456">
        <v>0</v>
      </c>
      <c r="AA21" s="456">
        <v>0</v>
      </c>
      <c r="AB21" s="456">
        <v>0</v>
      </c>
      <c r="AC21" s="456">
        <v>0</v>
      </c>
      <c r="AD21" s="456">
        <v>0</v>
      </c>
      <c r="AE21" s="456">
        <v>0</v>
      </c>
      <c r="AF21" s="456">
        <v>0</v>
      </c>
    </row>
    <row r="22" spans="1:33" ht="14.1" customHeight="1" x14ac:dyDescent="0.2">
      <c r="A22" s="456" t="s">
        <v>72</v>
      </c>
      <c r="B22" s="456">
        <v>0</v>
      </c>
      <c r="C22" s="456">
        <v>0</v>
      </c>
      <c r="D22" s="456">
        <v>0</v>
      </c>
      <c r="E22" s="456">
        <v>0</v>
      </c>
      <c r="F22" s="456">
        <v>0</v>
      </c>
      <c r="G22" s="456">
        <v>0</v>
      </c>
      <c r="H22" s="456">
        <v>0</v>
      </c>
      <c r="I22" s="456">
        <v>0</v>
      </c>
      <c r="J22" s="456">
        <v>0</v>
      </c>
      <c r="K22" s="456">
        <v>0</v>
      </c>
      <c r="L22" s="456">
        <v>0</v>
      </c>
      <c r="M22" s="456">
        <v>0</v>
      </c>
      <c r="N22" s="456">
        <v>0</v>
      </c>
      <c r="O22" s="456">
        <v>0</v>
      </c>
      <c r="P22" s="456">
        <v>0</v>
      </c>
      <c r="Q22" s="456">
        <v>0</v>
      </c>
      <c r="R22" s="456">
        <v>0</v>
      </c>
      <c r="S22" s="456">
        <v>0</v>
      </c>
      <c r="T22" s="456">
        <v>0</v>
      </c>
      <c r="U22" s="456">
        <v>0</v>
      </c>
      <c r="V22" s="456">
        <v>0</v>
      </c>
      <c r="W22" s="456">
        <v>0</v>
      </c>
      <c r="X22" s="456">
        <v>0</v>
      </c>
      <c r="Y22" s="456">
        <v>0</v>
      </c>
      <c r="Z22" s="456">
        <v>0</v>
      </c>
      <c r="AA22" s="456">
        <v>0</v>
      </c>
      <c r="AB22" s="456">
        <v>0</v>
      </c>
      <c r="AC22" s="456">
        <v>0</v>
      </c>
      <c r="AD22" s="456">
        <v>0</v>
      </c>
      <c r="AE22" s="456">
        <v>0</v>
      </c>
      <c r="AF22" s="456">
        <v>0</v>
      </c>
    </row>
    <row r="23" spans="1:33" ht="14.1" customHeight="1" x14ac:dyDescent="0.2">
      <c r="A23" s="456" t="s">
        <v>73</v>
      </c>
      <c r="B23" s="456">
        <v>0</v>
      </c>
      <c r="C23" s="456">
        <v>0</v>
      </c>
      <c r="D23" s="456">
        <v>0</v>
      </c>
      <c r="E23" s="456">
        <v>0</v>
      </c>
      <c r="F23" s="456">
        <v>0</v>
      </c>
      <c r="G23" s="456">
        <v>0</v>
      </c>
      <c r="H23" s="456">
        <v>0</v>
      </c>
      <c r="I23" s="456">
        <v>0</v>
      </c>
      <c r="J23" s="456">
        <v>0</v>
      </c>
      <c r="K23" s="456">
        <v>0</v>
      </c>
      <c r="L23" s="456">
        <v>0</v>
      </c>
      <c r="M23" s="456">
        <v>0</v>
      </c>
      <c r="N23" s="456">
        <v>0</v>
      </c>
      <c r="O23" s="456">
        <v>0</v>
      </c>
      <c r="P23" s="456">
        <v>0</v>
      </c>
      <c r="Q23" s="456">
        <v>0</v>
      </c>
      <c r="R23" s="456">
        <v>0</v>
      </c>
      <c r="S23" s="456">
        <v>0</v>
      </c>
      <c r="T23" s="456">
        <v>0</v>
      </c>
      <c r="U23" s="456">
        <v>0</v>
      </c>
      <c r="V23" s="456">
        <v>0</v>
      </c>
      <c r="W23" s="456">
        <v>0</v>
      </c>
      <c r="X23" s="456">
        <v>0</v>
      </c>
      <c r="Y23" s="456">
        <v>0</v>
      </c>
      <c r="Z23" s="456">
        <v>0</v>
      </c>
      <c r="AA23" s="456">
        <v>0</v>
      </c>
      <c r="AB23" s="456">
        <v>0</v>
      </c>
      <c r="AC23" s="456">
        <v>0</v>
      </c>
      <c r="AD23" s="456">
        <v>0</v>
      </c>
      <c r="AE23" s="456">
        <v>0</v>
      </c>
      <c r="AF23" s="456">
        <v>0</v>
      </c>
    </row>
    <row r="24" spans="1:33" ht="14.1" customHeight="1" x14ac:dyDescent="0.2">
      <c r="A24" s="456" t="s">
        <v>74</v>
      </c>
      <c r="B24" s="456">
        <v>0</v>
      </c>
      <c r="C24" s="456">
        <v>0</v>
      </c>
      <c r="D24" s="456">
        <v>0</v>
      </c>
      <c r="E24" s="456">
        <v>0</v>
      </c>
      <c r="F24" s="456">
        <v>0</v>
      </c>
      <c r="G24" s="456">
        <v>0</v>
      </c>
      <c r="H24" s="456">
        <v>0</v>
      </c>
      <c r="I24" s="456">
        <v>0</v>
      </c>
      <c r="J24" s="456">
        <v>0</v>
      </c>
      <c r="K24" s="456">
        <v>0</v>
      </c>
      <c r="L24" s="456">
        <v>0</v>
      </c>
      <c r="M24" s="456">
        <v>0</v>
      </c>
      <c r="N24" s="456">
        <v>0</v>
      </c>
      <c r="O24" s="456">
        <v>0</v>
      </c>
      <c r="P24" s="456">
        <v>0</v>
      </c>
      <c r="Q24" s="456">
        <v>0</v>
      </c>
      <c r="R24" s="456">
        <v>0</v>
      </c>
      <c r="S24" s="456">
        <v>0</v>
      </c>
      <c r="T24" s="456">
        <v>0</v>
      </c>
      <c r="U24" s="456">
        <v>0</v>
      </c>
      <c r="V24" s="456">
        <v>0</v>
      </c>
      <c r="W24" s="456">
        <v>0</v>
      </c>
      <c r="X24" s="456">
        <v>0</v>
      </c>
      <c r="Y24" s="456">
        <v>0</v>
      </c>
      <c r="Z24" s="456">
        <v>0</v>
      </c>
      <c r="AA24" s="456">
        <v>0</v>
      </c>
      <c r="AB24" s="456">
        <v>0</v>
      </c>
      <c r="AC24" s="456">
        <v>0</v>
      </c>
      <c r="AD24" s="456">
        <v>0</v>
      </c>
      <c r="AE24" s="456">
        <v>0</v>
      </c>
      <c r="AF24" s="456">
        <v>0</v>
      </c>
    </row>
    <row r="25" spans="1:33" ht="14.1" customHeight="1" x14ac:dyDescent="0.2">
      <c r="A25" s="456" t="s">
        <v>75</v>
      </c>
      <c r="B25" s="456">
        <v>0</v>
      </c>
      <c r="C25" s="456">
        <v>0</v>
      </c>
      <c r="D25" s="456">
        <v>0</v>
      </c>
      <c r="E25" s="456">
        <v>0</v>
      </c>
      <c r="F25" s="456">
        <v>0</v>
      </c>
      <c r="G25" s="456">
        <v>0</v>
      </c>
      <c r="H25" s="456">
        <v>0</v>
      </c>
      <c r="I25" s="456">
        <v>0</v>
      </c>
      <c r="J25" s="456">
        <v>0</v>
      </c>
      <c r="K25" s="456">
        <v>0</v>
      </c>
      <c r="L25" s="456">
        <v>0</v>
      </c>
      <c r="M25" s="456">
        <v>0</v>
      </c>
      <c r="N25" s="456">
        <v>0</v>
      </c>
      <c r="O25" s="456">
        <v>0</v>
      </c>
      <c r="P25" s="456">
        <v>0</v>
      </c>
      <c r="Q25" s="456">
        <v>0</v>
      </c>
      <c r="R25" s="456">
        <v>0</v>
      </c>
      <c r="S25" s="456">
        <v>0</v>
      </c>
      <c r="T25" s="456">
        <v>0</v>
      </c>
      <c r="U25" s="456">
        <v>0</v>
      </c>
      <c r="V25" s="456">
        <v>0</v>
      </c>
      <c r="W25" s="456">
        <v>0</v>
      </c>
      <c r="X25" s="456">
        <v>0</v>
      </c>
      <c r="Y25" s="456">
        <v>0</v>
      </c>
      <c r="Z25" s="456">
        <v>0</v>
      </c>
      <c r="AA25" s="456">
        <v>0</v>
      </c>
      <c r="AB25" s="456">
        <v>0</v>
      </c>
      <c r="AC25" s="456">
        <v>0</v>
      </c>
      <c r="AD25" s="456">
        <v>0</v>
      </c>
      <c r="AE25" s="456">
        <v>0</v>
      </c>
      <c r="AF25" s="456">
        <v>0</v>
      </c>
    </row>
    <row r="26" spans="1:33" ht="14.1" customHeight="1" x14ac:dyDescent="0.2">
      <c r="A26" s="456" t="s">
        <v>76</v>
      </c>
      <c r="B26" s="456">
        <v>2373882898899.7222</v>
      </c>
      <c r="C26" s="456">
        <v>1839025347848.866</v>
      </c>
      <c r="D26" s="456">
        <v>3751134155845.271</v>
      </c>
      <c r="E26" s="456">
        <v>3827719851315.9219</v>
      </c>
      <c r="F26" s="456">
        <v>3922363073666.3218</v>
      </c>
      <c r="G26" s="456">
        <v>4024127106445.4712</v>
      </c>
      <c r="H26" s="456">
        <v>4109063046106.811</v>
      </c>
      <c r="I26" s="456">
        <v>4169336764623.4331</v>
      </c>
      <c r="J26" s="456">
        <v>4213714856292.5601</v>
      </c>
      <c r="K26" s="456">
        <v>4256685799840.791</v>
      </c>
      <c r="L26" s="456">
        <v>4306482399077.3481</v>
      </c>
      <c r="M26" s="456">
        <v>4368983988821.769</v>
      </c>
      <c r="N26" s="456">
        <v>4431144328152.3281</v>
      </c>
      <c r="O26" s="456">
        <v>4487486513016.4336</v>
      </c>
      <c r="P26" s="456">
        <v>4548339858730.0361</v>
      </c>
      <c r="Q26" s="456">
        <v>4615626270014.4063</v>
      </c>
      <c r="R26" s="456">
        <v>4664602405108.5166</v>
      </c>
      <c r="S26" s="456">
        <v>4708197194034.8457</v>
      </c>
      <c r="T26" s="456">
        <v>4767567709264.8535</v>
      </c>
      <c r="U26" s="456">
        <v>4824996120545.9043</v>
      </c>
      <c r="V26" s="456">
        <v>4890704855614.124</v>
      </c>
      <c r="W26" s="456">
        <v>4964180711655.8779</v>
      </c>
      <c r="X26" s="456">
        <v>5039491071914.499</v>
      </c>
      <c r="Y26" s="456">
        <v>5128714103428.4912</v>
      </c>
      <c r="Z26" s="456">
        <v>5225269584074.1201</v>
      </c>
      <c r="AA26" s="456">
        <v>5319279832549.2959</v>
      </c>
      <c r="AB26" s="456">
        <v>5409000787973.9307</v>
      </c>
      <c r="AC26" s="456">
        <v>5493746777205.7012</v>
      </c>
      <c r="AD26" s="456">
        <v>5587032896316.6172</v>
      </c>
      <c r="AE26" s="456">
        <v>5688376629781.2578</v>
      </c>
      <c r="AF26" s="456">
        <v>5795183283217.791</v>
      </c>
    </row>
    <row r="27" spans="1:33" ht="14.1" customHeight="1" x14ac:dyDescent="0.2"/>
    <row r="28" spans="1:33" ht="14.45" customHeight="1" x14ac:dyDescent="0.25">
      <c r="A28" s="455"/>
    </row>
    <row r="29" spans="1:33" ht="14.1" customHeight="1" x14ac:dyDescent="0.2"/>
    <row r="30" spans="1:33" ht="14.45" customHeight="1" x14ac:dyDescent="0.25">
      <c r="A30" s="455"/>
      <c r="C30" s="458"/>
      <c r="D30" s="458"/>
      <c r="E30" s="458"/>
      <c r="F30" s="458"/>
      <c r="G30" s="458"/>
      <c r="H30" s="458"/>
      <c r="I30" s="458"/>
      <c r="J30" s="458"/>
      <c r="K30" s="458"/>
      <c r="L30" s="458"/>
      <c r="M30" s="458"/>
      <c r="N30" s="458"/>
      <c r="O30" s="458"/>
      <c r="P30" s="458"/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58"/>
      <c r="AB30" s="458"/>
      <c r="AC30" s="458"/>
      <c r="AD30" s="458"/>
      <c r="AE30" s="458"/>
      <c r="AF30" s="458"/>
      <c r="AG30" s="458"/>
    </row>
    <row r="31" spans="1:33" ht="14.1" customHeight="1" x14ac:dyDescent="0.2"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8"/>
      <c r="O31" s="458"/>
      <c r="P31" s="458"/>
      <c r="Q31" s="458"/>
      <c r="R31" s="458"/>
      <c r="S31" s="458"/>
      <c r="T31" s="458"/>
      <c r="U31" s="458"/>
      <c r="V31" s="458"/>
      <c r="W31" s="458"/>
      <c r="X31" s="458"/>
      <c r="Y31" s="458"/>
      <c r="Z31" s="458"/>
      <c r="AA31" s="458"/>
      <c r="AB31" s="458"/>
      <c r="AC31" s="458"/>
      <c r="AD31" s="458"/>
      <c r="AE31" s="458"/>
      <c r="AF31" s="458"/>
      <c r="AG31" s="458"/>
    </row>
    <row r="32" spans="1:33" ht="14.1" customHeight="1" x14ac:dyDescent="0.2"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58"/>
      <c r="O32" s="458"/>
      <c r="P32" s="458"/>
      <c r="Q32" s="458"/>
      <c r="R32" s="458"/>
      <c r="S32" s="458"/>
      <c r="T32" s="458"/>
      <c r="U32" s="458"/>
      <c r="V32" s="458"/>
      <c r="W32" s="458"/>
      <c r="X32" s="458"/>
      <c r="Y32" s="458"/>
      <c r="Z32" s="458"/>
      <c r="AA32" s="458"/>
      <c r="AB32" s="458"/>
      <c r="AC32" s="458"/>
      <c r="AD32" s="458"/>
      <c r="AE32" s="458"/>
      <c r="AF32" s="458"/>
      <c r="AG32" s="458"/>
    </row>
    <row r="33" spans="1:35" ht="14.45" customHeight="1" x14ac:dyDescent="0.25">
      <c r="A33" s="455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458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</row>
    <row r="34" spans="1:35" ht="14.1" customHeight="1" x14ac:dyDescent="0.2">
      <c r="A34" s="459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59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59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59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59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59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59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59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59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59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59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59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6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55"/>
      <c r="C47" s="458"/>
      <c r="D47" s="458"/>
      <c r="E47" s="458"/>
      <c r="F47" s="458"/>
      <c r="G47" s="458"/>
      <c r="H47" s="458"/>
      <c r="I47" s="458"/>
      <c r="J47" s="458"/>
      <c r="K47" s="458"/>
      <c r="L47" s="458"/>
      <c r="M47" s="458"/>
      <c r="N47" s="458"/>
      <c r="O47" s="458"/>
      <c r="P47" s="458"/>
      <c r="Q47" s="458"/>
      <c r="R47" s="458"/>
      <c r="S47" s="458"/>
      <c r="T47" s="458"/>
      <c r="U47" s="458"/>
      <c r="V47" s="458"/>
      <c r="W47" s="458"/>
      <c r="X47" s="458"/>
      <c r="Y47" s="458"/>
      <c r="Z47" s="458"/>
      <c r="AA47" s="458"/>
      <c r="AB47" s="458"/>
      <c r="AC47" s="458"/>
      <c r="AD47" s="458"/>
      <c r="AE47" s="458"/>
      <c r="AF47" s="458"/>
      <c r="AG47" s="458"/>
    </row>
    <row r="48" spans="1:35" ht="14.1" customHeight="1" x14ac:dyDescent="0.2">
      <c r="A48" s="459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59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61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59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59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59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59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59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59"/>
      <c r="B56" s="462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59"/>
      <c r="B57" s="462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59"/>
      <c r="B58" s="462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59"/>
      <c r="B59" s="462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59"/>
      <c r="B60" s="462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59"/>
      <c r="B61" s="462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60"/>
      <c r="B62" s="46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62"/>
    </row>
    <row r="64" spans="1:35" ht="14.1" customHeight="1" x14ac:dyDescent="0.2">
      <c r="A64" s="459"/>
      <c r="B64" s="462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59"/>
      <c r="B65" s="462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59"/>
      <c r="B66" s="462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59"/>
      <c r="B67" s="462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59"/>
      <c r="B68" s="462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59"/>
      <c r="B69" s="462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59"/>
      <c r="B70" s="462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59"/>
      <c r="B71" s="462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59"/>
      <c r="B72" s="462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59"/>
      <c r="B73" s="462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59"/>
      <c r="B74" s="462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59"/>
      <c r="B75" s="462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60"/>
      <c r="B76" s="46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62"/>
    </row>
    <row r="78" spans="1:35" ht="14.45" customHeight="1" x14ac:dyDescent="0.25">
      <c r="A78" s="14"/>
      <c r="B78" s="462"/>
    </row>
    <row r="79" spans="1:35" ht="14.1" customHeight="1" x14ac:dyDescent="0.2">
      <c r="A79" s="459"/>
      <c r="B79" s="462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59"/>
      <c r="B80" s="462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59"/>
      <c r="B81" s="462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59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59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59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59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59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59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59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59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63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61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59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59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59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59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59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59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59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59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59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59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59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59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59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59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6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55"/>
    </row>
    <row r="109" spans="1:35" ht="14.1" customHeight="1" x14ac:dyDescent="0.2">
      <c r="A109" s="464"/>
      <c r="B109" s="465"/>
      <c r="C109" s="466"/>
      <c r="D109" s="466"/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  <c r="V109" s="466"/>
      <c r="W109" s="466"/>
      <c r="X109" s="466"/>
      <c r="Y109" s="466"/>
      <c r="Z109" s="466"/>
      <c r="AA109" s="466"/>
      <c r="AB109" s="466"/>
      <c r="AC109" s="466"/>
      <c r="AD109" s="466"/>
      <c r="AE109" s="466"/>
      <c r="AF109" s="466"/>
      <c r="AG109" s="466"/>
      <c r="AH109" s="466"/>
      <c r="AI109" s="466"/>
    </row>
    <row r="110" spans="1:35" ht="14.1" customHeight="1" x14ac:dyDescent="0.2">
      <c r="A110" s="464"/>
      <c r="B110" s="465"/>
      <c r="C110" s="467"/>
      <c r="D110" s="467"/>
      <c r="E110" s="467"/>
      <c r="F110" s="467"/>
      <c r="G110" s="467"/>
      <c r="H110" s="467"/>
      <c r="I110" s="467"/>
      <c r="J110" s="467"/>
      <c r="K110" s="467"/>
      <c r="L110" s="467"/>
      <c r="M110" s="467"/>
      <c r="N110" s="467"/>
      <c r="O110" s="467"/>
      <c r="P110" s="467"/>
      <c r="Q110" s="467"/>
      <c r="R110" s="467"/>
      <c r="S110" s="467"/>
      <c r="T110" s="467"/>
      <c r="U110" s="467"/>
      <c r="V110" s="467"/>
      <c r="W110" s="467"/>
      <c r="X110" s="467"/>
      <c r="Y110" s="467"/>
      <c r="Z110" s="467"/>
    </row>
    <row r="111" spans="1:35" ht="14.1" customHeight="1" x14ac:dyDescent="0.2">
      <c r="A111" s="464"/>
      <c r="B111" s="468"/>
      <c r="C111" s="469"/>
      <c r="D111" s="469"/>
      <c r="E111" s="469"/>
      <c r="F111" s="469"/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69"/>
      <c r="Y111" s="469"/>
      <c r="Z111" s="469"/>
    </row>
    <row r="112" spans="1:35" ht="14.1" customHeight="1" x14ac:dyDescent="0.2">
      <c r="A112" s="464"/>
      <c r="B112" s="468"/>
      <c r="C112" s="469"/>
      <c r="D112" s="469"/>
      <c r="E112" s="469"/>
      <c r="F112" s="469"/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469"/>
    </row>
    <row r="113" spans="1:35" ht="14.45" customHeight="1" x14ac:dyDescent="0.25">
      <c r="A113" s="455"/>
    </row>
    <row r="114" spans="1:35" ht="14.1" customHeight="1" x14ac:dyDescent="0.2">
      <c r="A114" s="459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59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59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59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59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59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59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59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59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59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6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55"/>
    </row>
    <row r="126" spans="1:35" ht="14.45" customHeight="1" x14ac:dyDescent="0.25">
      <c r="A126" s="461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59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59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59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59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59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59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59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59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59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59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59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59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59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59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59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59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59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59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59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6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59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6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70"/>
      <c r="D150" s="470"/>
      <c r="E150" s="470"/>
      <c r="F150" s="470"/>
      <c r="G150" s="470"/>
      <c r="H150" s="470"/>
      <c r="I150" s="470"/>
      <c r="J150" s="470"/>
      <c r="K150" s="470"/>
      <c r="L150" s="470"/>
    </row>
    <row r="151" spans="1:35" ht="14.1" customHeight="1" x14ac:dyDescent="0.2">
      <c r="C151" s="470"/>
      <c r="D151" s="470"/>
      <c r="E151" s="470"/>
      <c r="F151" s="470"/>
      <c r="G151" s="470"/>
      <c r="H151" s="470"/>
      <c r="I151" s="470"/>
      <c r="J151" s="470"/>
      <c r="K151" s="470"/>
      <c r="L151" s="470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C8F94-537E-4DD3-8294-743BEAD6B5F8}">
  <sheetPr>
    <tabColor theme="8" tint="0.39997558519241921"/>
  </sheetPr>
  <dimension ref="A1:AI1000"/>
  <sheetViews>
    <sheetView workbookViewId="0">
      <selection activeCell="G21" sqref="G21"/>
    </sheetView>
  </sheetViews>
  <sheetFormatPr defaultColWidth="8.875" defaultRowHeight="15" customHeight="1" x14ac:dyDescent="0.2"/>
  <cols>
    <col min="1" max="1" width="39.875" style="456" customWidth="1"/>
    <col min="2" max="2" width="17.875" style="458" customWidth="1"/>
    <col min="3" max="3" width="9.5" style="456" customWidth="1"/>
    <col min="4" max="35" width="9.5" style="456" bestFit="1" customWidth="1"/>
    <col min="36" max="38" width="8.875" style="456" customWidth="1"/>
    <col min="39" max="16384" width="8.875" style="456"/>
  </cols>
  <sheetData>
    <row r="1" spans="1:35" ht="14.45" customHeight="1" x14ac:dyDescent="0.25">
      <c r="A1" s="454" t="s">
        <v>51</v>
      </c>
      <c r="B1" s="455">
        <v>2020</v>
      </c>
      <c r="C1" s="455">
        <v>2021</v>
      </c>
      <c r="D1" s="455">
        <v>2022</v>
      </c>
      <c r="E1" s="455">
        <v>2023</v>
      </c>
      <c r="F1" s="455">
        <v>2024</v>
      </c>
      <c r="G1" s="455">
        <v>2025</v>
      </c>
      <c r="H1" s="455">
        <v>2026</v>
      </c>
      <c r="I1" s="455">
        <v>2027</v>
      </c>
      <c r="J1" s="455">
        <v>2028</v>
      </c>
      <c r="K1" s="455">
        <v>2029</v>
      </c>
      <c r="L1" s="455">
        <v>2030</v>
      </c>
      <c r="M1" s="455">
        <v>2031</v>
      </c>
      <c r="N1" s="455">
        <v>2032</v>
      </c>
      <c r="O1" s="455">
        <v>2033</v>
      </c>
      <c r="P1" s="455">
        <v>2034</v>
      </c>
      <c r="Q1" s="455">
        <v>2035</v>
      </c>
      <c r="R1" s="455">
        <v>2036</v>
      </c>
      <c r="S1" s="455">
        <v>2037</v>
      </c>
      <c r="T1" s="455">
        <v>2038</v>
      </c>
      <c r="U1" s="455">
        <v>2039</v>
      </c>
      <c r="V1" s="455">
        <v>2040</v>
      </c>
      <c r="W1" s="455">
        <v>2041</v>
      </c>
      <c r="X1" s="455">
        <v>2042</v>
      </c>
      <c r="Y1" s="455">
        <v>2043</v>
      </c>
      <c r="Z1" s="455">
        <v>2044</v>
      </c>
      <c r="AA1" s="455">
        <v>2045</v>
      </c>
      <c r="AB1" s="455">
        <v>2046</v>
      </c>
      <c r="AC1" s="455">
        <v>2047</v>
      </c>
      <c r="AD1" s="455">
        <v>2048</v>
      </c>
      <c r="AE1" s="455">
        <v>2049</v>
      </c>
      <c r="AF1" s="455">
        <v>2050</v>
      </c>
      <c r="AH1" s="455"/>
      <c r="AI1" s="455"/>
    </row>
    <row r="2" spans="1:35" ht="14.1" customHeight="1" x14ac:dyDescent="0.2">
      <c r="A2" s="456" t="s">
        <v>52</v>
      </c>
      <c r="B2" s="456">
        <v>1</v>
      </c>
      <c r="C2" s="457">
        <v>1</v>
      </c>
      <c r="D2" s="457">
        <v>1</v>
      </c>
      <c r="E2" s="457">
        <v>1</v>
      </c>
      <c r="F2" s="457">
        <v>1</v>
      </c>
      <c r="G2" s="457">
        <v>1</v>
      </c>
      <c r="H2" s="457">
        <v>1</v>
      </c>
      <c r="I2" s="457">
        <v>1</v>
      </c>
      <c r="J2" s="457">
        <v>1</v>
      </c>
      <c r="K2" s="457">
        <v>1</v>
      </c>
      <c r="L2" s="457">
        <v>1</v>
      </c>
      <c r="M2" s="457">
        <v>1</v>
      </c>
      <c r="N2" s="457">
        <v>1</v>
      </c>
      <c r="O2" s="457">
        <v>1</v>
      </c>
      <c r="P2" s="457">
        <v>1</v>
      </c>
      <c r="Q2" s="457">
        <v>1</v>
      </c>
      <c r="R2" s="457">
        <v>1</v>
      </c>
      <c r="S2" s="457">
        <v>1</v>
      </c>
      <c r="T2" s="457">
        <v>1</v>
      </c>
      <c r="U2" s="457">
        <v>1</v>
      </c>
      <c r="V2" s="457">
        <v>1</v>
      </c>
      <c r="W2" s="457">
        <v>1</v>
      </c>
      <c r="X2" s="457">
        <v>1</v>
      </c>
      <c r="Y2" s="457">
        <v>1</v>
      </c>
      <c r="Z2" s="457">
        <v>1</v>
      </c>
      <c r="AA2" s="457">
        <v>1</v>
      </c>
      <c r="AB2" s="457">
        <v>1</v>
      </c>
      <c r="AC2" s="457">
        <v>1</v>
      </c>
      <c r="AD2" s="457">
        <v>1</v>
      </c>
      <c r="AE2" s="457">
        <v>1</v>
      </c>
      <c r="AF2" s="457">
        <v>1</v>
      </c>
      <c r="AG2" s="457"/>
    </row>
    <row r="3" spans="1:35" ht="14.1" customHeight="1" x14ac:dyDescent="0.2">
      <c r="A3" s="456" t="s">
        <v>53</v>
      </c>
      <c r="B3" s="456">
        <v>1</v>
      </c>
      <c r="C3" s="456">
        <v>1</v>
      </c>
      <c r="D3" s="456">
        <v>1</v>
      </c>
      <c r="E3" s="456">
        <v>1</v>
      </c>
      <c r="F3" s="456">
        <v>1</v>
      </c>
      <c r="G3" s="456">
        <v>1</v>
      </c>
      <c r="H3" s="456">
        <v>1</v>
      </c>
      <c r="I3" s="456">
        <v>1</v>
      </c>
      <c r="J3" s="456">
        <v>1</v>
      </c>
      <c r="K3" s="456">
        <v>1</v>
      </c>
      <c r="L3" s="456">
        <v>1</v>
      </c>
      <c r="M3" s="456">
        <v>1</v>
      </c>
      <c r="N3" s="456">
        <v>1</v>
      </c>
      <c r="O3" s="456">
        <v>1</v>
      </c>
      <c r="P3" s="456">
        <v>1</v>
      </c>
      <c r="Q3" s="456">
        <v>1</v>
      </c>
      <c r="R3" s="456">
        <v>1</v>
      </c>
      <c r="S3" s="456">
        <v>1</v>
      </c>
      <c r="T3" s="456">
        <v>1</v>
      </c>
      <c r="U3" s="456">
        <v>1</v>
      </c>
      <c r="V3" s="456">
        <v>1</v>
      </c>
      <c r="W3" s="456">
        <v>1</v>
      </c>
      <c r="X3" s="456">
        <v>1</v>
      </c>
      <c r="Y3" s="456">
        <v>1</v>
      </c>
      <c r="Z3" s="456">
        <v>1</v>
      </c>
      <c r="AA3" s="456">
        <v>1</v>
      </c>
      <c r="AB3" s="456">
        <v>1</v>
      </c>
      <c r="AC3" s="456">
        <v>1</v>
      </c>
      <c r="AD3" s="456">
        <v>1</v>
      </c>
      <c r="AE3" s="456">
        <v>1</v>
      </c>
      <c r="AF3" s="456">
        <v>1</v>
      </c>
    </row>
    <row r="4" spans="1:35" ht="14.1" customHeight="1" x14ac:dyDescent="0.2">
      <c r="A4" s="456" t="s">
        <v>54</v>
      </c>
      <c r="B4" s="456">
        <v>1</v>
      </c>
      <c r="C4" s="456">
        <v>1</v>
      </c>
      <c r="D4" s="456">
        <v>1</v>
      </c>
      <c r="E4" s="456">
        <v>1</v>
      </c>
      <c r="F4" s="456">
        <v>1</v>
      </c>
      <c r="G4" s="456">
        <v>1</v>
      </c>
      <c r="H4" s="456">
        <v>1</v>
      </c>
      <c r="I4" s="456">
        <v>1</v>
      </c>
      <c r="J4" s="456">
        <v>1</v>
      </c>
      <c r="K4" s="456">
        <v>1</v>
      </c>
      <c r="L4" s="456">
        <v>1</v>
      </c>
      <c r="M4" s="456">
        <v>1</v>
      </c>
      <c r="N4" s="456">
        <v>1</v>
      </c>
      <c r="O4" s="456">
        <v>1</v>
      </c>
      <c r="P4" s="456">
        <v>1</v>
      </c>
      <c r="Q4" s="456">
        <v>1</v>
      </c>
      <c r="R4" s="456">
        <v>1</v>
      </c>
      <c r="S4" s="456">
        <v>1</v>
      </c>
      <c r="T4" s="456">
        <v>1</v>
      </c>
      <c r="U4" s="456">
        <v>1</v>
      </c>
      <c r="V4" s="456">
        <v>1</v>
      </c>
      <c r="W4" s="456">
        <v>1</v>
      </c>
      <c r="X4" s="456">
        <v>1</v>
      </c>
      <c r="Y4" s="456">
        <v>1</v>
      </c>
      <c r="Z4" s="456">
        <v>1</v>
      </c>
      <c r="AA4" s="456">
        <v>1</v>
      </c>
      <c r="AB4" s="456">
        <v>1</v>
      </c>
      <c r="AC4" s="456">
        <v>1</v>
      </c>
      <c r="AD4" s="456">
        <v>1</v>
      </c>
      <c r="AE4" s="456">
        <v>1</v>
      </c>
      <c r="AF4" s="456">
        <v>1</v>
      </c>
    </row>
    <row r="5" spans="1:35" ht="14.1" customHeight="1" x14ac:dyDescent="0.2">
      <c r="A5" s="456" t="s">
        <v>55</v>
      </c>
      <c r="B5" s="456">
        <v>1</v>
      </c>
      <c r="C5" s="456">
        <v>1</v>
      </c>
      <c r="D5" s="456">
        <v>1</v>
      </c>
      <c r="E5" s="456">
        <v>1</v>
      </c>
      <c r="F5" s="456">
        <v>1</v>
      </c>
      <c r="G5" s="456">
        <v>1</v>
      </c>
      <c r="H5" s="456">
        <v>1</v>
      </c>
      <c r="I5" s="456">
        <v>1</v>
      </c>
      <c r="J5" s="456">
        <v>1</v>
      </c>
      <c r="K5" s="456">
        <v>1</v>
      </c>
      <c r="L5" s="456">
        <v>1</v>
      </c>
      <c r="M5" s="456">
        <v>1</v>
      </c>
      <c r="N5" s="456">
        <v>1</v>
      </c>
      <c r="O5" s="456">
        <v>1</v>
      </c>
      <c r="P5" s="456">
        <v>1</v>
      </c>
      <c r="Q5" s="456">
        <v>1</v>
      </c>
      <c r="R5" s="456">
        <v>1</v>
      </c>
      <c r="S5" s="456">
        <v>1</v>
      </c>
      <c r="T5" s="456">
        <v>1</v>
      </c>
      <c r="U5" s="456">
        <v>1</v>
      </c>
      <c r="V5" s="456">
        <v>1</v>
      </c>
      <c r="W5" s="456">
        <v>1</v>
      </c>
      <c r="X5" s="456">
        <v>1</v>
      </c>
      <c r="Y5" s="456">
        <v>1</v>
      </c>
      <c r="Z5" s="456">
        <v>1</v>
      </c>
      <c r="AA5" s="456">
        <v>1</v>
      </c>
      <c r="AB5" s="456">
        <v>1</v>
      </c>
      <c r="AC5" s="456">
        <v>1</v>
      </c>
      <c r="AD5" s="456">
        <v>1</v>
      </c>
      <c r="AE5" s="456">
        <v>1</v>
      </c>
      <c r="AF5" s="456">
        <v>1</v>
      </c>
    </row>
    <row r="6" spans="1:35" ht="14.1" customHeight="1" x14ac:dyDescent="0.2">
      <c r="A6" s="456" t="s">
        <v>56</v>
      </c>
      <c r="B6" s="456">
        <v>1</v>
      </c>
      <c r="C6" s="456">
        <v>1</v>
      </c>
      <c r="D6" s="456">
        <v>1</v>
      </c>
      <c r="E6" s="456">
        <v>1</v>
      </c>
      <c r="F6" s="456">
        <v>1</v>
      </c>
      <c r="G6" s="456">
        <v>1</v>
      </c>
      <c r="H6" s="456">
        <v>1</v>
      </c>
      <c r="I6" s="456">
        <v>1</v>
      </c>
      <c r="J6" s="456">
        <v>1</v>
      </c>
      <c r="K6" s="456">
        <v>1</v>
      </c>
      <c r="L6" s="456">
        <v>1</v>
      </c>
      <c r="M6" s="456">
        <v>1</v>
      </c>
      <c r="N6" s="456">
        <v>1</v>
      </c>
      <c r="O6" s="456">
        <v>1</v>
      </c>
      <c r="P6" s="456">
        <v>1</v>
      </c>
      <c r="Q6" s="456">
        <v>1</v>
      </c>
      <c r="R6" s="456">
        <v>1</v>
      </c>
      <c r="S6" s="456">
        <v>1</v>
      </c>
      <c r="T6" s="456">
        <v>1</v>
      </c>
      <c r="U6" s="456">
        <v>1</v>
      </c>
      <c r="V6" s="456">
        <v>1</v>
      </c>
      <c r="W6" s="456">
        <v>1</v>
      </c>
      <c r="X6" s="456">
        <v>1</v>
      </c>
      <c r="Y6" s="456">
        <v>1</v>
      </c>
      <c r="Z6" s="456">
        <v>1</v>
      </c>
      <c r="AA6" s="456">
        <v>1</v>
      </c>
      <c r="AB6" s="456">
        <v>1</v>
      </c>
      <c r="AC6" s="456">
        <v>1</v>
      </c>
      <c r="AD6" s="456">
        <v>1</v>
      </c>
      <c r="AE6" s="456">
        <v>1</v>
      </c>
      <c r="AF6" s="456">
        <v>1</v>
      </c>
    </row>
    <row r="7" spans="1:35" ht="14.1" customHeight="1" x14ac:dyDescent="0.2">
      <c r="A7" s="456" t="s">
        <v>57</v>
      </c>
      <c r="B7" s="456">
        <v>1</v>
      </c>
      <c r="C7" s="456">
        <v>1</v>
      </c>
      <c r="D7" s="456">
        <v>1</v>
      </c>
      <c r="E7" s="456">
        <v>1</v>
      </c>
      <c r="F7" s="456">
        <v>1</v>
      </c>
      <c r="G7" s="456">
        <v>1</v>
      </c>
      <c r="H7" s="456">
        <v>1</v>
      </c>
      <c r="I7" s="456">
        <v>1</v>
      </c>
      <c r="J7" s="456">
        <v>1</v>
      </c>
      <c r="K7" s="456">
        <v>1</v>
      </c>
      <c r="L7" s="456">
        <v>1</v>
      </c>
      <c r="M7" s="456">
        <v>1</v>
      </c>
      <c r="N7" s="456">
        <v>1</v>
      </c>
      <c r="O7" s="456">
        <v>1</v>
      </c>
      <c r="P7" s="456">
        <v>1</v>
      </c>
      <c r="Q7" s="456">
        <v>1</v>
      </c>
      <c r="R7" s="456">
        <v>1</v>
      </c>
      <c r="S7" s="456">
        <v>1</v>
      </c>
      <c r="T7" s="456">
        <v>1</v>
      </c>
      <c r="U7" s="456">
        <v>1</v>
      </c>
      <c r="V7" s="456">
        <v>1</v>
      </c>
      <c r="W7" s="456">
        <v>1</v>
      </c>
      <c r="X7" s="456">
        <v>1</v>
      </c>
      <c r="Y7" s="456">
        <v>1</v>
      </c>
      <c r="Z7" s="456">
        <v>1</v>
      </c>
      <c r="AA7" s="456">
        <v>1</v>
      </c>
      <c r="AB7" s="456">
        <v>1</v>
      </c>
      <c r="AC7" s="456">
        <v>1</v>
      </c>
      <c r="AD7" s="456">
        <v>1</v>
      </c>
      <c r="AE7" s="456">
        <v>1</v>
      </c>
      <c r="AF7" s="456">
        <v>1</v>
      </c>
    </row>
    <row r="8" spans="1:35" ht="14.1" customHeight="1" x14ac:dyDescent="0.2">
      <c r="A8" s="456" t="s">
        <v>58</v>
      </c>
      <c r="B8" s="456">
        <v>1</v>
      </c>
      <c r="C8" s="456">
        <v>1</v>
      </c>
      <c r="D8" s="456">
        <v>1</v>
      </c>
      <c r="E8" s="456">
        <v>1</v>
      </c>
      <c r="F8" s="456">
        <v>1</v>
      </c>
      <c r="G8" s="456">
        <v>1</v>
      </c>
      <c r="H8" s="456">
        <v>1</v>
      </c>
      <c r="I8" s="456">
        <v>1</v>
      </c>
      <c r="J8" s="456">
        <v>1</v>
      </c>
      <c r="K8" s="456">
        <v>1</v>
      </c>
      <c r="L8" s="456">
        <v>1</v>
      </c>
      <c r="M8" s="456">
        <v>1</v>
      </c>
      <c r="N8" s="456">
        <v>1</v>
      </c>
      <c r="O8" s="456">
        <v>1</v>
      </c>
      <c r="P8" s="456">
        <v>1</v>
      </c>
      <c r="Q8" s="456">
        <v>1</v>
      </c>
      <c r="R8" s="456">
        <v>1</v>
      </c>
      <c r="S8" s="456">
        <v>1</v>
      </c>
      <c r="T8" s="456">
        <v>1</v>
      </c>
      <c r="U8" s="456">
        <v>1</v>
      </c>
      <c r="V8" s="456">
        <v>1</v>
      </c>
      <c r="W8" s="456">
        <v>1</v>
      </c>
      <c r="X8" s="456">
        <v>1</v>
      </c>
      <c r="Y8" s="456">
        <v>1</v>
      </c>
      <c r="Z8" s="456">
        <v>1</v>
      </c>
      <c r="AA8" s="456">
        <v>1</v>
      </c>
      <c r="AB8" s="456">
        <v>1</v>
      </c>
      <c r="AC8" s="456">
        <v>1</v>
      </c>
      <c r="AD8" s="456">
        <v>1</v>
      </c>
      <c r="AE8" s="456">
        <v>1</v>
      </c>
      <c r="AF8" s="456">
        <v>1</v>
      </c>
    </row>
    <row r="9" spans="1:35" ht="14.1" customHeight="1" x14ac:dyDescent="0.2">
      <c r="A9" s="456" t="s">
        <v>59</v>
      </c>
      <c r="B9" s="456">
        <v>1</v>
      </c>
      <c r="C9" s="457">
        <v>1</v>
      </c>
      <c r="D9" s="457">
        <v>1</v>
      </c>
      <c r="E9" s="457">
        <v>1</v>
      </c>
      <c r="F9" s="457">
        <v>1</v>
      </c>
      <c r="G9" s="457">
        <v>1</v>
      </c>
      <c r="H9" s="457">
        <v>1</v>
      </c>
      <c r="I9" s="457">
        <v>1</v>
      </c>
      <c r="J9" s="457">
        <v>1</v>
      </c>
      <c r="K9" s="457">
        <v>1</v>
      </c>
      <c r="L9" s="457">
        <v>1</v>
      </c>
      <c r="M9" s="457">
        <v>1</v>
      </c>
      <c r="N9" s="457">
        <v>1</v>
      </c>
      <c r="O9" s="457">
        <v>1</v>
      </c>
      <c r="P9" s="457">
        <v>1</v>
      </c>
      <c r="Q9" s="457">
        <v>1</v>
      </c>
      <c r="R9" s="457">
        <v>1</v>
      </c>
      <c r="S9" s="457">
        <v>1</v>
      </c>
      <c r="T9" s="457">
        <v>1</v>
      </c>
      <c r="U9" s="457">
        <v>1</v>
      </c>
      <c r="V9" s="457">
        <v>1</v>
      </c>
      <c r="W9" s="457">
        <v>1</v>
      </c>
      <c r="X9" s="457">
        <v>1</v>
      </c>
      <c r="Y9" s="457">
        <v>1</v>
      </c>
      <c r="Z9" s="457">
        <v>1</v>
      </c>
      <c r="AA9" s="457">
        <v>1</v>
      </c>
      <c r="AB9" s="457">
        <v>1</v>
      </c>
      <c r="AC9" s="457">
        <v>1</v>
      </c>
      <c r="AD9" s="457">
        <v>1</v>
      </c>
      <c r="AE9" s="457">
        <v>1</v>
      </c>
      <c r="AF9" s="457">
        <v>1</v>
      </c>
      <c r="AG9" s="457"/>
    </row>
    <row r="10" spans="1:35" ht="14.1" customHeight="1" x14ac:dyDescent="0.2">
      <c r="A10" s="456" t="s">
        <v>60</v>
      </c>
      <c r="B10" s="456">
        <v>1</v>
      </c>
      <c r="C10" s="456">
        <v>1</v>
      </c>
      <c r="D10" s="456">
        <v>1</v>
      </c>
      <c r="E10" s="456">
        <v>1</v>
      </c>
      <c r="F10" s="456">
        <v>1</v>
      </c>
      <c r="G10" s="456">
        <v>1</v>
      </c>
      <c r="H10" s="456">
        <v>1</v>
      </c>
      <c r="I10" s="456">
        <v>1</v>
      </c>
      <c r="J10" s="456">
        <v>1</v>
      </c>
      <c r="K10" s="456">
        <v>1</v>
      </c>
      <c r="L10" s="456">
        <v>1</v>
      </c>
      <c r="M10" s="456">
        <v>1</v>
      </c>
      <c r="N10" s="456">
        <v>1</v>
      </c>
      <c r="O10" s="456">
        <v>1</v>
      </c>
      <c r="P10" s="456">
        <v>1</v>
      </c>
      <c r="Q10" s="456">
        <v>1</v>
      </c>
      <c r="R10" s="456">
        <v>1</v>
      </c>
      <c r="S10" s="456">
        <v>1</v>
      </c>
      <c r="T10" s="456">
        <v>1</v>
      </c>
      <c r="U10" s="456">
        <v>1</v>
      </c>
      <c r="V10" s="456">
        <v>1</v>
      </c>
      <c r="W10" s="456">
        <v>1</v>
      </c>
      <c r="X10" s="456">
        <v>1</v>
      </c>
      <c r="Y10" s="456">
        <v>1</v>
      </c>
      <c r="Z10" s="456">
        <v>1</v>
      </c>
      <c r="AA10" s="456">
        <v>1</v>
      </c>
      <c r="AB10" s="456">
        <v>1</v>
      </c>
      <c r="AC10" s="456">
        <v>1</v>
      </c>
      <c r="AD10" s="456">
        <v>1</v>
      </c>
      <c r="AE10" s="456">
        <v>1</v>
      </c>
      <c r="AF10" s="456">
        <v>1</v>
      </c>
    </row>
    <row r="11" spans="1:35" ht="14.1" customHeight="1" x14ac:dyDescent="0.2">
      <c r="A11" s="456" t="s">
        <v>61</v>
      </c>
      <c r="B11" s="456">
        <v>1</v>
      </c>
      <c r="C11" s="456">
        <v>1</v>
      </c>
      <c r="D11" s="456">
        <v>1</v>
      </c>
      <c r="E11" s="456">
        <v>1</v>
      </c>
      <c r="F11" s="456">
        <v>1</v>
      </c>
      <c r="G11" s="456">
        <v>1</v>
      </c>
      <c r="H11" s="456">
        <v>1</v>
      </c>
      <c r="I11" s="456">
        <v>1</v>
      </c>
      <c r="J11" s="456">
        <v>1</v>
      </c>
      <c r="K11" s="456">
        <v>1</v>
      </c>
      <c r="L11" s="456">
        <v>1</v>
      </c>
      <c r="M11" s="456">
        <v>1</v>
      </c>
      <c r="N11" s="456">
        <v>1</v>
      </c>
      <c r="O11" s="456">
        <v>1</v>
      </c>
      <c r="P11" s="456">
        <v>1</v>
      </c>
      <c r="Q11" s="456">
        <v>1</v>
      </c>
      <c r="R11" s="456">
        <v>1</v>
      </c>
      <c r="S11" s="456">
        <v>1</v>
      </c>
      <c r="T11" s="456">
        <v>1</v>
      </c>
      <c r="U11" s="456">
        <v>1</v>
      </c>
      <c r="V11" s="456">
        <v>1</v>
      </c>
      <c r="W11" s="456">
        <v>1</v>
      </c>
      <c r="X11" s="456">
        <v>1</v>
      </c>
      <c r="Y11" s="456">
        <v>1</v>
      </c>
      <c r="Z11" s="456">
        <v>1</v>
      </c>
      <c r="AA11" s="456">
        <v>1</v>
      </c>
      <c r="AB11" s="456">
        <v>1</v>
      </c>
      <c r="AC11" s="456">
        <v>1</v>
      </c>
      <c r="AD11" s="456">
        <v>1</v>
      </c>
      <c r="AE11" s="456">
        <v>1</v>
      </c>
      <c r="AF11" s="456">
        <v>1</v>
      </c>
    </row>
    <row r="12" spans="1:35" ht="14.1" customHeight="1" x14ac:dyDescent="0.2">
      <c r="A12" s="456" t="s">
        <v>62</v>
      </c>
      <c r="B12" s="456">
        <v>1</v>
      </c>
      <c r="C12" s="456">
        <v>1</v>
      </c>
      <c r="D12" s="456">
        <v>1</v>
      </c>
      <c r="E12" s="456">
        <v>1</v>
      </c>
      <c r="F12" s="456">
        <v>1</v>
      </c>
      <c r="G12" s="456">
        <v>1</v>
      </c>
      <c r="H12" s="456">
        <v>1</v>
      </c>
      <c r="I12" s="456">
        <v>1</v>
      </c>
      <c r="J12" s="456">
        <v>1</v>
      </c>
      <c r="K12" s="456">
        <v>1</v>
      </c>
      <c r="L12" s="456">
        <v>1</v>
      </c>
      <c r="M12" s="456">
        <v>1</v>
      </c>
      <c r="N12" s="456">
        <v>1</v>
      </c>
      <c r="O12" s="456">
        <v>1</v>
      </c>
      <c r="P12" s="456">
        <v>1</v>
      </c>
      <c r="Q12" s="456">
        <v>1</v>
      </c>
      <c r="R12" s="456">
        <v>1</v>
      </c>
      <c r="S12" s="456">
        <v>1</v>
      </c>
      <c r="T12" s="456">
        <v>1</v>
      </c>
      <c r="U12" s="456">
        <v>1</v>
      </c>
      <c r="V12" s="456">
        <v>1</v>
      </c>
      <c r="W12" s="456">
        <v>1</v>
      </c>
      <c r="X12" s="456">
        <v>1</v>
      </c>
      <c r="Y12" s="456">
        <v>1</v>
      </c>
      <c r="Z12" s="456">
        <v>1</v>
      </c>
      <c r="AA12" s="456">
        <v>1</v>
      </c>
      <c r="AB12" s="456">
        <v>1</v>
      </c>
      <c r="AC12" s="456">
        <v>1</v>
      </c>
      <c r="AD12" s="456">
        <v>1</v>
      </c>
      <c r="AE12" s="456">
        <v>1</v>
      </c>
      <c r="AF12" s="456">
        <v>1</v>
      </c>
    </row>
    <row r="13" spans="1:35" ht="14.1" customHeight="1" x14ac:dyDescent="0.2">
      <c r="A13" s="456" t="s">
        <v>63</v>
      </c>
      <c r="B13" s="456">
        <v>1</v>
      </c>
      <c r="C13" s="456">
        <v>1</v>
      </c>
      <c r="D13" s="456">
        <v>1</v>
      </c>
      <c r="E13" s="456">
        <v>1</v>
      </c>
      <c r="F13" s="456">
        <v>1</v>
      </c>
      <c r="G13" s="456">
        <v>1</v>
      </c>
      <c r="H13" s="456">
        <v>1</v>
      </c>
      <c r="I13" s="456">
        <v>1</v>
      </c>
      <c r="J13" s="456">
        <v>1</v>
      </c>
      <c r="K13" s="456">
        <v>1</v>
      </c>
      <c r="L13" s="456">
        <v>1</v>
      </c>
      <c r="M13" s="456">
        <v>1</v>
      </c>
      <c r="N13" s="456">
        <v>1</v>
      </c>
      <c r="O13" s="456">
        <v>1</v>
      </c>
      <c r="P13" s="456">
        <v>1</v>
      </c>
      <c r="Q13" s="456">
        <v>1</v>
      </c>
      <c r="R13" s="456">
        <v>1</v>
      </c>
      <c r="S13" s="456">
        <v>1</v>
      </c>
      <c r="T13" s="456">
        <v>1</v>
      </c>
      <c r="U13" s="456">
        <v>1</v>
      </c>
      <c r="V13" s="456">
        <v>1</v>
      </c>
      <c r="W13" s="456">
        <v>1</v>
      </c>
      <c r="X13" s="456">
        <v>1</v>
      </c>
      <c r="Y13" s="456">
        <v>1</v>
      </c>
      <c r="Z13" s="456">
        <v>1</v>
      </c>
      <c r="AA13" s="456">
        <v>1</v>
      </c>
      <c r="AB13" s="456">
        <v>1</v>
      </c>
      <c r="AC13" s="456">
        <v>1</v>
      </c>
      <c r="AD13" s="456">
        <v>1</v>
      </c>
      <c r="AE13" s="456">
        <v>1</v>
      </c>
      <c r="AF13" s="456">
        <v>1</v>
      </c>
    </row>
    <row r="14" spans="1:35" ht="14.1" customHeight="1" x14ac:dyDescent="0.2">
      <c r="A14" s="456" t="s">
        <v>64</v>
      </c>
      <c r="B14" s="456">
        <v>1</v>
      </c>
      <c r="C14" s="456">
        <v>1</v>
      </c>
      <c r="D14" s="456">
        <v>1</v>
      </c>
      <c r="E14" s="456">
        <v>1</v>
      </c>
      <c r="F14" s="456">
        <v>1</v>
      </c>
      <c r="G14" s="456">
        <v>1</v>
      </c>
      <c r="H14" s="456">
        <v>1</v>
      </c>
      <c r="I14" s="456">
        <v>1</v>
      </c>
      <c r="J14" s="456">
        <v>1</v>
      </c>
      <c r="K14" s="456">
        <v>1</v>
      </c>
      <c r="L14" s="456">
        <v>1</v>
      </c>
      <c r="M14" s="456">
        <v>1</v>
      </c>
      <c r="N14" s="456">
        <v>1</v>
      </c>
      <c r="O14" s="456">
        <v>1</v>
      </c>
      <c r="P14" s="456">
        <v>1</v>
      </c>
      <c r="Q14" s="456">
        <v>1</v>
      </c>
      <c r="R14" s="456">
        <v>1</v>
      </c>
      <c r="S14" s="456">
        <v>1</v>
      </c>
      <c r="T14" s="456">
        <v>1</v>
      </c>
      <c r="U14" s="456">
        <v>1</v>
      </c>
      <c r="V14" s="456">
        <v>1</v>
      </c>
      <c r="W14" s="456">
        <v>1</v>
      </c>
      <c r="X14" s="456">
        <v>1</v>
      </c>
      <c r="Y14" s="456">
        <v>1</v>
      </c>
      <c r="Z14" s="456">
        <v>1</v>
      </c>
      <c r="AA14" s="456">
        <v>1</v>
      </c>
      <c r="AB14" s="456">
        <v>1</v>
      </c>
      <c r="AC14" s="456">
        <v>1</v>
      </c>
      <c r="AD14" s="456">
        <v>1</v>
      </c>
      <c r="AE14" s="456">
        <v>1</v>
      </c>
      <c r="AF14" s="456">
        <v>1</v>
      </c>
    </row>
    <row r="15" spans="1:35" ht="14.1" customHeight="1" x14ac:dyDescent="0.2">
      <c r="A15" s="456" t="s">
        <v>65</v>
      </c>
      <c r="B15" s="456">
        <v>1</v>
      </c>
      <c r="C15" s="457">
        <v>1</v>
      </c>
      <c r="D15" s="457">
        <v>1</v>
      </c>
      <c r="E15" s="457">
        <v>1</v>
      </c>
      <c r="F15" s="457">
        <v>1</v>
      </c>
      <c r="G15" s="457">
        <v>1</v>
      </c>
      <c r="H15" s="457">
        <v>1</v>
      </c>
      <c r="I15" s="457">
        <v>1</v>
      </c>
      <c r="J15" s="457">
        <v>1</v>
      </c>
      <c r="K15" s="457">
        <v>1</v>
      </c>
      <c r="L15" s="457">
        <v>1</v>
      </c>
      <c r="M15" s="457">
        <v>1</v>
      </c>
      <c r="N15" s="457">
        <v>1</v>
      </c>
      <c r="O15" s="457">
        <v>1</v>
      </c>
      <c r="P15" s="457">
        <v>1</v>
      </c>
      <c r="Q15" s="457">
        <v>1</v>
      </c>
      <c r="R15" s="457">
        <v>1</v>
      </c>
      <c r="S15" s="457">
        <v>1</v>
      </c>
      <c r="T15" s="457">
        <v>1</v>
      </c>
      <c r="U15" s="457">
        <v>1</v>
      </c>
      <c r="V15" s="457">
        <v>1</v>
      </c>
      <c r="W15" s="457">
        <v>1</v>
      </c>
      <c r="X15" s="457">
        <v>1</v>
      </c>
      <c r="Y15" s="457">
        <v>1</v>
      </c>
      <c r="Z15" s="457">
        <v>1</v>
      </c>
      <c r="AA15" s="457">
        <v>1</v>
      </c>
      <c r="AB15" s="457">
        <v>1</v>
      </c>
      <c r="AC15" s="457">
        <v>1</v>
      </c>
      <c r="AD15" s="457">
        <v>1</v>
      </c>
      <c r="AE15" s="457">
        <v>1</v>
      </c>
      <c r="AF15" s="457">
        <v>1</v>
      </c>
      <c r="AG15" s="457"/>
    </row>
    <row r="16" spans="1:35" ht="14.1" customHeight="1" x14ac:dyDescent="0.2">
      <c r="A16" s="456" t="s">
        <v>66</v>
      </c>
      <c r="B16" s="456">
        <v>1</v>
      </c>
      <c r="C16" s="456">
        <v>1</v>
      </c>
      <c r="D16" s="456">
        <v>1</v>
      </c>
      <c r="E16" s="456">
        <v>1</v>
      </c>
      <c r="F16" s="456">
        <v>1</v>
      </c>
      <c r="G16" s="456">
        <v>1</v>
      </c>
      <c r="H16" s="456">
        <v>1</v>
      </c>
      <c r="I16" s="456">
        <v>1</v>
      </c>
      <c r="J16" s="456">
        <v>1</v>
      </c>
      <c r="K16" s="456">
        <v>1</v>
      </c>
      <c r="L16" s="456">
        <v>1</v>
      </c>
      <c r="M16" s="456">
        <v>1</v>
      </c>
      <c r="N16" s="456">
        <v>1</v>
      </c>
      <c r="O16" s="456">
        <v>1</v>
      </c>
      <c r="P16" s="456">
        <v>1</v>
      </c>
      <c r="Q16" s="456">
        <v>1</v>
      </c>
      <c r="R16" s="456">
        <v>1</v>
      </c>
      <c r="S16" s="456">
        <v>1</v>
      </c>
      <c r="T16" s="456">
        <v>1</v>
      </c>
      <c r="U16" s="456">
        <v>1</v>
      </c>
      <c r="V16" s="456">
        <v>1</v>
      </c>
      <c r="W16" s="456">
        <v>1</v>
      </c>
      <c r="X16" s="456">
        <v>1</v>
      </c>
      <c r="Y16" s="456">
        <v>1</v>
      </c>
      <c r="Z16" s="456">
        <v>1</v>
      </c>
      <c r="AA16" s="456">
        <v>1</v>
      </c>
      <c r="AB16" s="456">
        <v>1</v>
      </c>
      <c r="AC16" s="456">
        <v>1</v>
      </c>
      <c r="AD16" s="456">
        <v>1</v>
      </c>
      <c r="AE16" s="456">
        <v>1</v>
      </c>
      <c r="AF16" s="456">
        <v>1</v>
      </c>
    </row>
    <row r="17" spans="1:33" ht="14.1" customHeight="1" x14ac:dyDescent="0.2">
      <c r="A17" s="456" t="s">
        <v>67</v>
      </c>
      <c r="B17" s="456">
        <v>1</v>
      </c>
      <c r="C17" s="456">
        <v>1</v>
      </c>
      <c r="D17" s="456">
        <v>1</v>
      </c>
      <c r="E17" s="456">
        <v>1</v>
      </c>
      <c r="F17" s="456">
        <v>1</v>
      </c>
      <c r="G17" s="456">
        <v>1</v>
      </c>
      <c r="H17" s="456">
        <v>1</v>
      </c>
      <c r="I17" s="456">
        <v>1</v>
      </c>
      <c r="J17" s="456">
        <v>1</v>
      </c>
      <c r="K17" s="456">
        <v>1</v>
      </c>
      <c r="L17" s="456">
        <v>1</v>
      </c>
      <c r="M17" s="456">
        <v>1</v>
      </c>
      <c r="N17" s="456">
        <v>1</v>
      </c>
      <c r="O17" s="456">
        <v>1</v>
      </c>
      <c r="P17" s="456">
        <v>1</v>
      </c>
      <c r="Q17" s="456">
        <v>1</v>
      </c>
      <c r="R17" s="456">
        <v>1</v>
      </c>
      <c r="S17" s="456">
        <v>1</v>
      </c>
      <c r="T17" s="456">
        <v>1</v>
      </c>
      <c r="U17" s="456">
        <v>1</v>
      </c>
      <c r="V17" s="456">
        <v>1</v>
      </c>
      <c r="W17" s="456">
        <v>1</v>
      </c>
      <c r="X17" s="456">
        <v>1</v>
      </c>
      <c r="Y17" s="456">
        <v>1</v>
      </c>
      <c r="Z17" s="456">
        <v>1</v>
      </c>
      <c r="AA17" s="456">
        <v>1</v>
      </c>
      <c r="AB17" s="456">
        <v>1</v>
      </c>
      <c r="AC17" s="456">
        <v>1</v>
      </c>
      <c r="AD17" s="456">
        <v>1</v>
      </c>
      <c r="AE17" s="456">
        <v>1</v>
      </c>
      <c r="AF17" s="456">
        <v>1</v>
      </c>
    </row>
    <row r="18" spans="1:33" ht="14.1" customHeight="1" x14ac:dyDescent="0.2">
      <c r="A18" s="456" t="s">
        <v>68</v>
      </c>
      <c r="B18" s="456">
        <v>1</v>
      </c>
      <c r="C18" s="458">
        <v>1</v>
      </c>
      <c r="D18" s="458">
        <v>1</v>
      </c>
      <c r="E18" s="458">
        <v>1</v>
      </c>
      <c r="F18" s="458">
        <v>1</v>
      </c>
      <c r="G18" s="458">
        <v>1</v>
      </c>
      <c r="H18" s="458">
        <v>1</v>
      </c>
      <c r="I18" s="458">
        <v>1</v>
      </c>
      <c r="J18" s="458">
        <v>1</v>
      </c>
      <c r="K18" s="458">
        <v>1</v>
      </c>
      <c r="L18" s="458">
        <v>1</v>
      </c>
      <c r="M18" s="458">
        <v>1</v>
      </c>
      <c r="N18" s="458">
        <v>1</v>
      </c>
      <c r="O18" s="458">
        <v>1</v>
      </c>
      <c r="P18" s="458">
        <v>1</v>
      </c>
      <c r="Q18" s="458">
        <v>1</v>
      </c>
      <c r="R18" s="458">
        <v>1</v>
      </c>
      <c r="S18" s="458">
        <v>1</v>
      </c>
      <c r="T18" s="458">
        <v>1</v>
      </c>
      <c r="U18" s="458">
        <v>1</v>
      </c>
      <c r="V18" s="458">
        <v>1</v>
      </c>
      <c r="W18" s="458">
        <v>1</v>
      </c>
      <c r="X18" s="458">
        <v>1</v>
      </c>
      <c r="Y18" s="458">
        <v>1</v>
      </c>
      <c r="Z18" s="458">
        <v>1</v>
      </c>
      <c r="AA18" s="458">
        <v>1</v>
      </c>
      <c r="AB18" s="458">
        <v>1</v>
      </c>
      <c r="AC18" s="458">
        <v>1</v>
      </c>
      <c r="AD18" s="458">
        <v>1</v>
      </c>
      <c r="AE18" s="458">
        <v>1</v>
      </c>
      <c r="AF18" s="458">
        <v>1</v>
      </c>
      <c r="AG18" s="458"/>
    </row>
    <row r="19" spans="1:33" ht="14.1" customHeight="1" x14ac:dyDescent="0.2">
      <c r="A19" s="456" t="s">
        <v>69</v>
      </c>
      <c r="B19" s="456">
        <v>1</v>
      </c>
      <c r="C19" s="456">
        <v>1</v>
      </c>
      <c r="D19" s="456">
        <v>1</v>
      </c>
      <c r="E19" s="456">
        <v>1</v>
      </c>
      <c r="F19" s="456">
        <v>1</v>
      </c>
      <c r="G19" s="456">
        <v>1</v>
      </c>
      <c r="H19" s="456">
        <v>1</v>
      </c>
      <c r="I19" s="456">
        <v>1</v>
      </c>
      <c r="J19" s="456">
        <v>1</v>
      </c>
      <c r="K19" s="456">
        <v>1</v>
      </c>
      <c r="L19" s="456">
        <v>1</v>
      </c>
      <c r="M19" s="456">
        <v>1</v>
      </c>
      <c r="N19" s="456">
        <v>1</v>
      </c>
      <c r="O19" s="456">
        <v>1</v>
      </c>
      <c r="P19" s="456">
        <v>1</v>
      </c>
      <c r="Q19" s="456">
        <v>1</v>
      </c>
      <c r="R19" s="456">
        <v>1</v>
      </c>
      <c r="S19" s="456">
        <v>1</v>
      </c>
      <c r="T19" s="456">
        <v>1</v>
      </c>
      <c r="U19" s="456">
        <v>1</v>
      </c>
      <c r="V19" s="456">
        <v>1</v>
      </c>
      <c r="W19" s="456">
        <v>1</v>
      </c>
      <c r="X19" s="456">
        <v>1</v>
      </c>
      <c r="Y19" s="456">
        <v>1</v>
      </c>
      <c r="Z19" s="456">
        <v>1</v>
      </c>
      <c r="AA19" s="456">
        <v>1</v>
      </c>
      <c r="AB19" s="456">
        <v>1</v>
      </c>
      <c r="AC19" s="456">
        <v>1</v>
      </c>
      <c r="AD19" s="456">
        <v>1</v>
      </c>
      <c r="AE19" s="456">
        <v>1</v>
      </c>
      <c r="AF19" s="456">
        <v>1</v>
      </c>
    </row>
    <row r="20" spans="1:33" ht="14.1" customHeight="1" x14ac:dyDescent="0.2">
      <c r="A20" s="456" t="s">
        <v>70</v>
      </c>
      <c r="B20" s="456">
        <v>1</v>
      </c>
      <c r="C20" s="457">
        <v>1</v>
      </c>
      <c r="D20" s="457">
        <v>1</v>
      </c>
      <c r="E20" s="457">
        <v>1</v>
      </c>
      <c r="F20" s="457">
        <v>1</v>
      </c>
      <c r="G20" s="457">
        <v>1</v>
      </c>
      <c r="H20" s="457">
        <v>1</v>
      </c>
      <c r="I20" s="457">
        <v>1</v>
      </c>
      <c r="J20" s="457">
        <v>1</v>
      </c>
      <c r="K20" s="457">
        <v>1</v>
      </c>
      <c r="L20" s="457">
        <v>1</v>
      </c>
      <c r="M20" s="457">
        <v>1</v>
      </c>
      <c r="N20" s="457">
        <v>1</v>
      </c>
      <c r="O20" s="457">
        <v>1</v>
      </c>
      <c r="P20" s="457">
        <v>1</v>
      </c>
      <c r="Q20" s="457">
        <v>1</v>
      </c>
      <c r="R20" s="457">
        <v>1</v>
      </c>
      <c r="S20" s="457">
        <v>1</v>
      </c>
      <c r="T20" s="457">
        <v>1</v>
      </c>
      <c r="U20" s="457">
        <v>1</v>
      </c>
      <c r="V20" s="457">
        <v>1</v>
      </c>
      <c r="W20" s="457">
        <v>1</v>
      </c>
      <c r="X20" s="457">
        <v>1</v>
      </c>
      <c r="Y20" s="457">
        <v>1</v>
      </c>
      <c r="Z20" s="457">
        <v>1</v>
      </c>
      <c r="AA20" s="457">
        <v>1</v>
      </c>
      <c r="AB20" s="457">
        <v>1</v>
      </c>
      <c r="AC20" s="457">
        <v>1</v>
      </c>
      <c r="AD20" s="457">
        <v>1</v>
      </c>
      <c r="AE20" s="457">
        <v>1</v>
      </c>
      <c r="AF20" s="457">
        <v>1</v>
      </c>
      <c r="AG20" s="457"/>
    </row>
    <row r="21" spans="1:33" ht="14.1" customHeight="1" x14ac:dyDescent="0.2">
      <c r="A21" s="456" t="s">
        <v>71</v>
      </c>
      <c r="B21" s="456">
        <v>1</v>
      </c>
      <c r="C21" s="456">
        <v>1</v>
      </c>
      <c r="D21" s="456">
        <v>1</v>
      </c>
      <c r="E21" s="456">
        <v>1</v>
      </c>
      <c r="F21" s="456">
        <v>1</v>
      </c>
      <c r="G21" s="456">
        <v>1</v>
      </c>
      <c r="H21" s="456">
        <v>1</v>
      </c>
      <c r="I21" s="456">
        <v>1</v>
      </c>
      <c r="J21" s="456">
        <v>1</v>
      </c>
      <c r="K21" s="456">
        <v>1</v>
      </c>
      <c r="L21" s="456">
        <v>1</v>
      </c>
      <c r="M21" s="456">
        <v>1</v>
      </c>
      <c r="N21" s="456">
        <v>1</v>
      </c>
      <c r="O21" s="456">
        <v>1</v>
      </c>
      <c r="P21" s="456">
        <v>1</v>
      </c>
      <c r="Q21" s="456">
        <v>1</v>
      </c>
      <c r="R21" s="456">
        <v>1</v>
      </c>
      <c r="S21" s="456">
        <v>1</v>
      </c>
      <c r="T21" s="456">
        <v>1</v>
      </c>
      <c r="U21" s="456">
        <v>1</v>
      </c>
      <c r="V21" s="456">
        <v>1</v>
      </c>
      <c r="W21" s="456">
        <v>1</v>
      </c>
      <c r="X21" s="456">
        <v>1</v>
      </c>
      <c r="Y21" s="456">
        <v>1</v>
      </c>
      <c r="Z21" s="456">
        <v>1</v>
      </c>
      <c r="AA21" s="456">
        <v>1</v>
      </c>
      <c r="AB21" s="456">
        <v>1</v>
      </c>
      <c r="AC21" s="456">
        <v>1</v>
      </c>
      <c r="AD21" s="456">
        <v>1</v>
      </c>
      <c r="AE21" s="456">
        <v>1</v>
      </c>
      <c r="AF21" s="456">
        <v>1</v>
      </c>
    </row>
    <row r="22" spans="1:33" ht="14.1" customHeight="1" x14ac:dyDescent="0.2">
      <c r="A22" s="456" t="s">
        <v>72</v>
      </c>
      <c r="B22" s="456">
        <v>1</v>
      </c>
      <c r="C22" s="456">
        <v>1</v>
      </c>
      <c r="D22" s="456">
        <v>1</v>
      </c>
      <c r="E22" s="456">
        <v>1</v>
      </c>
      <c r="F22" s="456">
        <v>1</v>
      </c>
      <c r="G22" s="456">
        <v>1</v>
      </c>
      <c r="H22" s="456">
        <v>1</v>
      </c>
      <c r="I22" s="456">
        <v>1</v>
      </c>
      <c r="J22" s="456">
        <v>1</v>
      </c>
      <c r="K22" s="456">
        <v>1</v>
      </c>
      <c r="L22" s="456">
        <v>1</v>
      </c>
      <c r="M22" s="456">
        <v>1</v>
      </c>
      <c r="N22" s="456">
        <v>1</v>
      </c>
      <c r="O22" s="456">
        <v>1</v>
      </c>
      <c r="P22" s="456">
        <v>1</v>
      </c>
      <c r="Q22" s="456">
        <v>1</v>
      </c>
      <c r="R22" s="456">
        <v>1</v>
      </c>
      <c r="S22" s="456">
        <v>1</v>
      </c>
      <c r="T22" s="456">
        <v>1</v>
      </c>
      <c r="U22" s="456">
        <v>1</v>
      </c>
      <c r="V22" s="456">
        <v>1</v>
      </c>
      <c r="W22" s="456">
        <v>1</v>
      </c>
      <c r="X22" s="456">
        <v>1</v>
      </c>
      <c r="Y22" s="456">
        <v>1</v>
      </c>
      <c r="Z22" s="456">
        <v>1</v>
      </c>
      <c r="AA22" s="456">
        <v>1</v>
      </c>
      <c r="AB22" s="456">
        <v>1</v>
      </c>
      <c r="AC22" s="456">
        <v>1</v>
      </c>
      <c r="AD22" s="456">
        <v>1</v>
      </c>
      <c r="AE22" s="456">
        <v>1</v>
      </c>
      <c r="AF22" s="456">
        <v>1</v>
      </c>
    </row>
    <row r="23" spans="1:33" ht="14.1" customHeight="1" x14ac:dyDescent="0.2">
      <c r="A23" s="456" t="s">
        <v>73</v>
      </c>
      <c r="B23" s="456">
        <v>1</v>
      </c>
      <c r="C23" s="456">
        <v>1</v>
      </c>
      <c r="D23" s="456">
        <v>1</v>
      </c>
      <c r="E23" s="456">
        <v>1</v>
      </c>
      <c r="F23" s="456">
        <v>1</v>
      </c>
      <c r="G23" s="456">
        <v>1</v>
      </c>
      <c r="H23" s="456">
        <v>1</v>
      </c>
      <c r="I23" s="456">
        <v>1</v>
      </c>
      <c r="J23" s="456">
        <v>1</v>
      </c>
      <c r="K23" s="456">
        <v>1</v>
      </c>
      <c r="L23" s="456">
        <v>1</v>
      </c>
      <c r="M23" s="456">
        <v>1</v>
      </c>
      <c r="N23" s="456">
        <v>1</v>
      </c>
      <c r="O23" s="456">
        <v>1</v>
      </c>
      <c r="P23" s="456">
        <v>1</v>
      </c>
      <c r="Q23" s="456">
        <v>1</v>
      </c>
      <c r="R23" s="456">
        <v>1</v>
      </c>
      <c r="S23" s="456">
        <v>1</v>
      </c>
      <c r="T23" s="456">
        <v>1</v>
      </c>
      <c r="U23" s="456">
        <v>1</v>
      </c>
      <c r="V23" s="456">
        <v>1</v>
      </c>
      <c r="W23" s="456">
        <v>1</v>
      </c>
      <c r="X23" s="456">
        <v>1</v>
      </c>
      <c r="Y23" s="456">
        <v>1</v>
      </c>
      <c r="Z23" s="456">
        <v>1</v>
      </c>
      <c r="AA23" s="456">
        <v>1</v>
      </c>
      <c r="AB23" s="456">
        <v>1</v>
      </c>
      <c r="AC23" s="456">
        <v>1</v>
      </c>
      <c r="AD23" s="456">
        <v>1</v>
      </c>
      <c r="AE23" s="456">
        <v>1</v>
      </c>
      <c r="AF23" s="456">
        <v>1</v>
      </c>
    </row>
    <row r="24" spans="1:33" ht="14.1" customHeight="1" x14ac:dyDescent="0.2">
      <c r="A24" s="456" t="s">
        <v>74</v>
      </c>
      <c r="B24" s="456">
        <v>1</v>
      </c>
      <c r="C24" s="456">
        <v>1</v>
      </c>
      <c r="D24" s="456">
        <v>1</v>
      </c>
      <c r="E24" s="456">
        <v>1</v>
      </c>
      <c r="F24" s="456">
        <v>1</v>
      </c>
      <c r="G24" s="456">
        <v>1</v>
      </c>
      <c r="H24" s="456">
        <v>1</v>
      </c>
      <c r="I24" s="456">
        <v>1</v>
      </c>
      <c r="J24" s="456">
        <v>1</v>
      </c>
      <c r="K24" s="456">
        <v>1</v>
      </c>
      <c r="L24" s="456">
        <v>1</v>
      </c>
      <c r="M24" s="456">
        <v>1</v>
      </c>
      <c r="N24" s="456">
        <v>1</v>
      </c>
      <c r="O24" s="456">
        <v>1</v>
      </c>
      <c r="P24" s="456">
        <v>1</v>
      </c>
      <c r="Q24" s="456">
        <v>1</v>
      </c>
      <c r="R24" s="456">
        <v>1</v>
      </c>
      <c r="S24" s="456">
        <v>1</v>
      </c>
      <c r="T24" s="456">
        <v>1</v>
      </c>
      <c r="U24" s="456">
        <v>1</v>
      </c>
      <c r="V24" s="456">
        <v>1</v>
      </c>
      <c r="W24" s="456">
        <v>1</v>
      </c>
      <c r="X24" s="456">
        <v>1</v>
      </c>
      <c r="Y24" s="456">
        <v>1</v>
      </c>
      <c r="Z24" s="456">
        <v>1</v>
      </c>
      <c r="AA24" s="456">
        <v>1</v>
      </c>
      <c r="AB24" s="456">
        <v>1</v>
      </c>
      <c r="AC24" s="456">
        <v>1</v>
      </c>
      <c r="AD24" s="456">
        <v>1</v>
      </c>
      <c r="AE24" s="456">
        <v>1</v>
      </c>
      <c r="AF24" s="456">
        <v>1</v>
      </c>
    </row>
    <row r="25" spans="1:33" ht="14.1" customHeight="1" x14ac:dyDescent="0.2">
      <c r="A25" s="456" t="s">
        <v>75</v>
      </c>
      <c r="B25" s="456">
        <v>1</v>
      </c>
      <c r="C25" s="456">
        <v>1</v>
      </c>
      <c r="D25" s="456">
        <v>1</v>
      </c>
      <c r="E25" s="456">
        <v>1</v>
      </c>
      <c r="F25" s="456">
        <v>1</v>
      </c>
      <c r="G25" s="456">
        <v>1</v>
      </c>
      <c r="H25" s="456">
        <v>1</v>
      </c>
      <c r="I25" s="456">
        <v>1</v>
      </c>
      <c r="J25" s="456">
        <v>1</v>
      </c>
      <c r="K25" s="456">
        <v>1</v>
      </c>
      <c r="L25" s="456">
        <v>1</v>
      </c>
      <c r="M25" s="456">
        <v>1</v>
      </c>
      <c r="N25" s="456">
        <v>1</v>
      </c>
      <c r="O25" s="456">
        <v>1</v>
      </c>
      <c r="P25" s="456">
        <v>1</v>
      </c>
      <c r="Q25" s="456">
        <v>1</v>
      </c>
      <c r="R25" s="456">
        <v>1</v>
      </c>
      <c r="S25" s="456">
        <v>1</v>
      </c>
      <c r="T25" s="456">
        <v>1</v>
      </c>
      <c r="U25" s="456">
        <v>1</v>
      </c>
      <c r="V25" s="456">
        <v>1</v>
      </c>
      <c r="W25" s="456">
        <v>1</v>
      </c>
      <c r="X25" s="456">
        <v>1</v>
      </c>
      <c r="Y25" s="456">
        <v>1</v>
      </c>
      <c r="Z25" s="456">
        <v>1</v>
      </c>
      <c r="AA25" s="456">
        <v>1</v>
      </c>
      <c r="AB25" s="456">
        <v>1</v>
      </c>
      <c r="AC25" s="456">
        <v>1</v>
      </c>
      <c r="AD25" s="456">
        <v>1</v>
      </c>
      <c r="AE25" s="456">
        <v>1</v>
      </c>
      <c r="AF25" s="456">
        <v>1</v>
      </c>
    </row>
    <row r="26" spans="1:33" ht="14.1" customHeight="1" x14ac:dyDescent="0.2">
      <c r="A26" s="456" t="s">
        <v>76</v>
      </c>
      <c r="B26" s="456">
        <v>1</v>
      </c>
      <c r="C26" s="456">
        <v>1</v>
      </c>
      <c r="D26" s="456">
        <v>1</v>
      </c>
      <c r="E26" s="456">
        <v>1</v>
      </c>
      <c r="F26" s="456">
        <v>1</v>
      </c>
      <c r="G26" s="456">
        <v>1</v>
      </c>
      <c r="H26" s="456">
        <v>1</v>
      </c>
      <c r="I26" s="456">
        <v>1</v>
      </c>
      <c r="J26" s="456">
        <v>1</v>
      </c>
      <c r="K26" s="456">
        <v>1</v>
      </c>
      <c r="L26" s="456">
        <v>1</v>
      </c>
      <c r="M26" s="456">
        <v>1</v>
      </c>
      <c r="N26" s="456">
        <v>1</v>
      </c>
      <c r="O26" s="456">
        <v>1</v>
      </c>
      <c r="P26" s="456">
        <v>1</v>
      </c>
      <c r="Q26" s="456">
        <v>1</v>
      </c>
      <c r="R26" s="456">
        <v>1</v>
      </c>
      <c r="S26" s="456">
        <v>1</v>
      </c>
      <c r="T26" s="456">
        <v>1</v>
      </c>
      <c r="U26" s="456">
        <v>1</v>
      </c>
      <c r="V26" s="456">
        <v>1</v>
      </c>
      <c r="W26" s="456">
        <v>1</v>
      </c>
      <c r="X26" s="456">
        <v>1</v>
      </c>
      <c r="Y26" s="456">
        <v>1</v>
      </c>
      <c r="Z26" s="456">
        <v>1</v>
      </c>
      <c r="AA26" s="456">
        <v>1</v>
      </c>
      <c r="AB26" s="456">
        <v>1</v>
      </c>
      <c r="AC26" s="456">
        <v>1</v>
      </c>
      <c r="AD26" s="456">
        <v>1</v>
      </c>
      <c r="AE26" s="456">
        <v>1</v>
      </c>
      <c r="AF26" s="456">
        <v>1</v>
      </c>
    </row>
    <row r="27" spans="1:33" ht="14.1" customHeight="1" x14ac:dyDescent="0.2"/>
    <row r="28" spans="1:33" ht="14.45" customHeight="1" x14ac:dyDescent="0.25">
      <c r="A28" s="455"/>
    </row>
    <row r="29" spans="1:33" ht="14.1" customHeight="1" x14ac:dyDescent="0.2"/>
    <row r="30" spans="1:33" ht="14.45" customHeight="1" x14ac:dyDescent="0.25">
      <c r="A30" s="455"/>
      <c r="C30" s="458"/>
      <c r="D30" s="458"/>
      <c r="E30" s="458"/>
      <c r="F30" s="458"/>
      <c r="G30" s="458"/>
      <c r="H30" s="458"/>
      <c r="I30" s="458"/>
      <c r="J30" s="458"/>
      <c r="K30" s="458"/>
      <c r="L30" s="458"/>
      <c r="M30" s="458"/>
      <c r="N30" s="458"/>
      <c r="O30" s="458"/>
      <c r="P30" s="458"/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58"/>
      <c r="AB30" s="458"/>
      <c r="AC30" s="458"/>
      <c r="AD30" s="458"/>
      <c r="AE30" s="458"/>
      <c r="AF30" s="458"/>
      <c r="AG30" s="458"/>
    </row>
    <row r="31" spans="1:33" ht="14.1" customHeight="1" x14ac:dyDescent="0.2"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8"/>
      <c r="O31" s="458"/>
      <c r="P31" s="458"/>
      <c r="Q31" s="458"/>
      <c r="R31" s="458"/>
      <c r="S31" s="458"/>
      <c r="T31" s="458"/>
      <c r="U31" s="458"/>
      <c r="V31" s="458"/>
      <c r="W31" s="458"/>
      <c r="X31" s="458"/>
      <c r="Y31" s="458"/>
      <c r="Z31" s="458"/>
      <c r="AA31" s="458"/>
      <c r="AB31" s="458"/>
      <c r="AC31" s="458"/>
      <c r="AD31" s="458"/>
      <c r="AE31" s="458"/>
      <c r="AF31" s="458"/>
      <c r="AG31" s="458"/>
    </row>
    <row r="32" spans="1:33" ht="14.1" customHeight="1" x14ac:dyDescent="0.2"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58"/>
      <c r="O32" s="458"/>
      <c r="P32" s="458"/>
      <c r="Q32" s="458"/>
      <c r="R32" s="458"/>
      <c r="S32" s="458"/>
      <c r="T32" s="458"/>
      <c r="U32" s="458"/>
      <c r="V32" s="458"/>
      <c r="W32" s="458"/>
      <c r="X32" s="458"/>
      <c r="Y32" s="458"/>
      <c r="Z32" s="458"/>
      <c r="AA32" s="458"/>
      <c r="AB32" s="458"/>
      <c r="AC32" s="458"/>
      <c r="AD32" s="458"/>
      <c r="AE32" s="458"/>
      <c r="AF32" s="458"/>
      <c r="AG32" s="458"/>
    </row>
    <row r="33" spans="1:35" ht="14.45" customHeight="1" x14ac:dyDescent="0.25">
      <c r="A33" s="455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458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</row>
    <row r="34" spans="1:35" ht="14.1" customHeight="1" x14ac:dyDescent="0.2">
      <c r="A34" s="459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59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59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59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59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59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59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59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59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59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59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59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6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55"/>
      <c r="C47" s="458"/>
      <c r="D47" s="458"/>
      <c r="E47" s="458"/>
      <c r="F47" s="458"/>
      <c r="G47" s="458"/>
      <c r="H47" s="458"/>
      <c r="I47" s="458"/>
      <c r="J47" s="458"/>
      <c r="K47" s="458"/>
      <c r="L47" s="458"/>
      <c r="M47" s="458"/>
      <c r="N47" s="458"/>
      <c r="O47" s="458"/>
      <c r="P47" s="458"/>
      <c r="Q47" s="458"/>
      <c r="R47" s="458"/>
      <c r="S47" s="458"/>
      <c r="T47" s="458"/>
      <c r="U47" s="458"/>
      <c r="V47" s="458"/>
      <c r="W47" s="458"/>
      <c r="X47" s="458"/>
      <c r="Y47" s="458"/>
      <c r="Z47" s="458"/>
      <c r="AA47" s="458"/>
      <c r="AB47" s="458"/>
      <c r="AC47" s="458"/>
      <c r="AD47" s="458"/>
      <c r="AE47" s="458"/>
      <c r="AF47" s="458"/>
      <c r="AG47" s="458"/>
    </row>
    <row r="48" spans="1:35" ht="14.1" customHeight="1" x14ac:dyDescent="0.2">
      <c r="A48" s="459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59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61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59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59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59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59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59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59"/>
      <c r="B56" s="462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59"/>
      <c r="B57" s="462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59"/>
      <c r="B58" s="462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59"/>
      <c r="B59" s="462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59"/>
      <c r="B60" s="462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59"/>
      <c r="B61" s="462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60"/>
      <c r="B62" s="46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62"/>
    </row>
    <row r="64" spans="1:35" ht="14.1" customHeight="1" x14ac:dyDescent="0.2">
      <c r="A64" s="459"/>
      <c r="B64" s="462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59"/>
      <c r="B65" s="462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59"/>
      <c r="B66" s="462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59"/>
      <c r="B67" s="462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59"/>
      <c r="B68" s="462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59"/>
      <c r="B69" s="462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59"/>
      <c r="B70" s="462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59"/>
      <c r="B71" s="462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59"/>
      <c r="B72" s="462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59"/>
      <c r="B73" s="462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59"/>
      <c r="B74" s="462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59"/>
      <c r="B75" s="462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60"/>
      <c r="B76" s="46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62"/>
    </row>
    <row r="78" spans="1:35" ht="14.45" customHeight="1" x14ac:dyDescent="0.25">
      <c r="A78" s="14"/>
      <c r="B78" s="462"/>
    </row>
    <row r="79" spans="1:35" ht="14.1" customHeight="1" x14ac:dyDescent="0.2">
      <c r="A79" s="459"/>
      <c r="B79" s="462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59"/>
      <c r="B80" s="462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59"/>
      <c r="B81" s="462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59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59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59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59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59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59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59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59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63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61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59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59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59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59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59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59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59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59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59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59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59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59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59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59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6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55"/>
    </row>
    <row r="109" spans="1:35" ht="14.1" customHeight="1" x14ac:dyDescent="0.2">
      <c r="A109" s="464"/>
      <c r="B109" s="465"/>
      <c r="C109" s="466"/>
      <c r="D109" s="466"/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  <c r="V109" s="466"/>
      <c r="W109" s="466"/>
      <c r="X109" s="466"/>
      <c r="Y109" s="466"/>
      <c r="Z109" s="466"/>
      <c r="AA109" s="466"/>
      <c r="AB109" s="466"/>
      <c r="AC109" s="466"/>
      <c r="AD109" s="466"/>
      <c r="AE109" s="466"/>
      <c r="AF109" s="466"/>
      <c r="AG109" s="466"/>
      <c r="AH109" s="466"/>
      <c r="AI109" s="466"/>
    </row>
    <row r="110" spans="1:35" ht="14.1" customHeight="1" x14ac:dyDescent="0.2">
      <c r="A110" s="464"/>
      <c r="B110" s="465"/>
      <c r="C110" s="467"/>
      <c r="D110" s="467"/>
      <c r="E110" s="467"/>
      <c r="F110" s="467"/>
      <c r="G110" s="467"/>
      <c r="H110" s="467"/>
      <c r="I110" s="467"/>
      <c r="J110" s="467"/>
      <c r="K110" s="467"/>
      <c r="L110" s="467"/>
      <c r="M110" s="467"/>
      <c r="N110" s="467"/>
      <c r="O110" s="467"/>
      <c r="P110" s="467"/>
      <c r="Q110" s="467"/>
      <c r="R110" s="467"/>
      <c r="S110" s="467"/>
      <c r="T110" s="467"/>
      <c r="U110" s="467"/>
      <c r="V110" s="467"/>
      <c r="W110" s="467"/>
      <c r="X110" s="467"/>
      <c r="Y110" s="467"/>
      <c r="Z110" s="467"/>
    </row>
    <row r="111" spans="1:35" ht="14.1" customHeight="1" x14ac:dyDescent="0.2">
      <c r="A111" s="464"/>
      <c r="B111" s="468"/>
      <c r="C111" s="469"/>
      <c r="D111" s="469"/>
      <c r="E111" s="469"/>
      <c r="F111" s="469"/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69"/>
      <c r="Y111" s="469"/>
      <c r="Z111" s="469"/>
    </row>
    <row r="112" spans="1:35" ht="14.1" customHeight="1" x14ac:dyDescent="0.2">
      <c r="A112" s="464"/>
      <c r="B112" s="468"/>
      <c r="C112" s="469"/>
      <c r="D112" s="469"/>
      <c r="E112" s="469"/>
      <c r="F112" s="469"/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469"/>
    </row>
    <row r="113" spans="1:35" ht="14.45" customHeight="1" x14ac:dyDescent="0.25">
      <c r="A113" s="455"/>
    </row>
    <row r="114" spans="1:35" ht="14.1" customHeight="1" x14ac:dyDescent="0.2">
      <c r="A114" s="459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59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59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59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59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59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59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59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59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59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6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55"/>
    </row>
    <row r="126" spans="1:35" ht="14.45" customHeight="1" x14ac:dyDescent="0.25">
      <c r="A126" s="461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59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59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59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59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59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59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59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59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59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59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59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59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59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59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59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59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59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59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59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6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59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6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70"/>
      <c r="D150" s="470"/>
      <c r="E150" s="470"/>
      <c r="F150" s="470"/>
      <c r="G150" s="470"/>
      <c r="H150" s="470"/>
      <c r="I150" s="470"/>
      <c r="J150" s="470"/>
      <c r="K150" s="470"/>
      <c r="L150" s="470"/>
    </row>
    <row r="151" spans="1:35" ht="14.1" customHeight="1" x14ac:dyDescent="0.2">
      <c r="C151" s="470"/>
      <c r="D151" s="470"/>
      <c r="E151" s="470"/>
      <c r="F151" s="470"/>
      <c r="G151" s="470"/>
      <c r="H151" s="470"/>
      <c r="I151" s="470"/>
      <c r="J151" s="470"/>
      <c r="K151" s="470"/>
      <c r="L151" s="470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">
    <tabColor rgb="FF1F497D"/>
  </sheetPr>
  <dimension ref="A1:AI1000"/>
  <sheetViews>
    <sheetView tabSelected="1" workbookViewId="0">
      <selection activeCell="B2" sqref="B2"/>
    </sheetView>
  </sheetViews>
  <sheetFormatPr defaultColWidth="8.875" defaultRowHeight="15" customHeight="1" x14ac:dyDescent="0.2"/>
  <cols>
    <col min="1" max="1" width="45.2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244" t="s">
        <v>51</v>
      </c>
      <c r="B1" s="245">
        <v>2020</v>
      </c>
      <c r="C1" s="245">
        <v>2021</v>
      </c>
      <c r="D1" s="245">
        <v>2022</v>
      </c>
      <c r="E1" s="245">
        <v>2023</v>
      </c>
      <c r="F1" s="245">
        <v>2024</v>
      </c>
      <c r="G1" s="245">
        <v>2025</v>
      </c>
      <c r="H1" s="245">
        <v>2026</v>
      </c>
      <c r="I1" s="245">
        <v>2027</v>
      </c>
      <c r="J1" s="245">
        <v>2028</v>
      </c>
      <c r="K1" s="245">
        <v>2029</v>
      </c>
      <c r="L1" s="245">
        <v>2030</v>
      </c>
      <c r="M1" s="245">
        <v>2031</v>
      </c>
      <c r="N1" s="245">
        <v>2032</v>
      </c>
      <c r="O1" s="245">
        <v>2033</v>
      </c>
      <c r="P1" s="245">
        <v>2034</v>
      </c>
      <c r="Q1" s="245">
        <v>2035</v>
      </c>
      <c r="R1" s="245">
        <v>2036</v>
      </c>
      <c r="S1" s="245">
        <v>2037</v>
      </c>
      <c r="T1" s="245">
        <v>2038</v>
      </c>
      <c r="U1" s="245">
        <v>2039</v>
      </c>
      <c r="V1" s="245">
        <v>2040</v>
      </c>
      <c r="W1" s="245">
        <v>2041</v>
      </c>
      <c r="X1" s="245">
        <v>2042</v>
      </c>
      <c r="Y1" s="245">
        <v>2043</v>
      </c>
      <c r="Z1" s="245">
        <v>2044</v>
      </c>
      <c r="AA1" s="245">
        <v>2045</v>
      </c>
      <c r="AB1" s="245">
        <v>2046</v>
      </c>
      <c r="AC1" s="245">
        <v>2047</v>
      </c>
      <c r="AD1" s="245">
        <v>2048</v>
      </c>
      <c r="AE1" s="245">
        <v>2049</v>
      </c>
      <c r="AF1" s="245">
        <v>2050</v>
      </c>
      <c r="AH1" s="6"/>
      <c r="AI1" s="6"/>
    </row>
    <row r="2" spans="1:35" ht="14.1" customHeight="1" x14ac:dyDescent="0.2">
      <c r="A2" s="7" t="s">
        <v>52</v>
      </c>
      <c r="B2" s="200">
        <f>calcs!F4</f>
        <v>67903767442342.094</v>
      </c>
      <c r="C2" s="200">
        <f>calcs!G4</f>
        <v>68644290357173.953</v>
      </c>
      <c r="D2" s="200">
        <f>calcs!H4</f>
        <v>69384813272005.813</v>
      </c>
      <c r="E2" s="200">
        <f>calcs!I4</f>
        <v>70125336186837.68</v>
      </c>
      <c r="F2" s="200">
        <f>calcs!J4</f>
        <v>70865859101669.531</v>
      </c>
      <c r="G2" s="200">
        <f>calcs!K4</f>
        <v>71606382016501.328</v>
      </c>
      <c r="H2" s="200">
        <f>calcs!L4</f>
        <v>72346904931333.188</v>
      </c>
      <c r="I2" s="200">
        <f>calcs!M4</f>
        <v>73087427846165.047</v>
      </c>
      <c r="J2" s="200">
        <f>calcs!N4</f>
        <v>73827950760996.922</v>
      </c>
      <c r="K2" s="200">
        <f>calcs!O4</f>
        <v>74568473675828.766</v>
      </c>
      <c r="L2" s="200">
        <f>calcs!P4</f>
        <v>75308996590660.563</v>
      </c>
      <c r="M2" s="200">
        <f>calcs!Q4</f>
        <v>76049519505492.422</v>
      </c>
      <c r="N2" s="200">
        <f>calcs!R4</f>
        <v>76790042420324.281</v>
      </c>
      <c r="O2" s="200">
        <f>calcs!S4</f>
        <v>77530565335156.141</v>
      </c>
      <c r="P2" s="200">
        <f>calcs!T4</f>
        <v>78271088249988</v>
      </c>
      <c r="Q2" s="200">
        <f>calcs!U4</f>
        <v>79011611164819.781</v>
      </c>
      <c r="R2" s="200">
        <f>calcs!V4</f>
        <v>79752134079651.641</v>
      </c>
      <c r="S2" s="200">
        <f>calcs!W4</f>
        <v>80492656994483.516</v>
      </c>
      <c r="T2" s="200">
        <f>calcs!X4</f>
        <v>81233179909315.391</v>
      </c>
      <c r="U2" s="200">
        <f>calcs!Y4</f>
        <v>81973702824146.5</v>
      </c>
      <c r="V2" s="200">
        <f>calcs!Z4</f>
        <v>82714225738978.703</v>
      </c>
      <c r="W2" s="200">
        <f>calcs!AA4</f>
        <v>83454748653810.891</v>
      </c>
      <c r="X2" s="200">
        <f>calcs!AB4</f>
        <v>84195271568642.266</v>
      </c>
      <c r="Y2" s="200">
        <f>calcs!AC4</f>
        <v>84935794483474.453</v>
      </c>
      <c r="Z2" s="200">
        <f>calcs!AD4</f>
        <v>85676317398305.813</v>
      </c>
      <c r="AA2" s="200">
        <f>calcs!AE4</f>
        <v>86416840313138.016</v>
      </c>
      <c r="AB2" s="200">
        <f>calcs!AF4</f>
        <v>87157363227969.781</v>
      </c>
      <c r="AC2" s="200">
        <f>calcs!AG4</f>
        <v>87897886142801.531</v>
      </c>
      <c r="AD2" s="200">
        <f>calcs!AH4</f>
        <v>88638409057633.297</v>
      </c>
      <c r="AE2" s="200">
        <f>calcs!AI4</f>
        <v>89378931972465.047</v>
      </c>
      <c r="AF2" s="200">
        <f>calcs!AJ4</f>
        <v>90119454887296.797</v>
      </c>
      <c r="AG2" s="24"/>
    </row>
    <row r="3" spans="1:35" ht="14.1" customHeight="1" x14ac:dyDescent="0.2">
      <c r="A3" s="7" t="s">
        <v>53</v>
      </c>
      <c r="B3" s="200">
        <f>calcs!F5</f>
        <v>0</v>
      </c>
      <c r="C3" s="200">
        <f>calcs!G5</f>
        <v>0</v>
      </c>
      <c r="D3" s="200">
        <f>calcs!H5</f>
        <v>0</v>
      </c>
      <c r="E3" s="200">
        <f>calcs!I5</f>
        <v>0</v>
      </c>
      <c r="F3" s="200">
        <f>calcs!J5</f>
        <v>0</v>
      </c>
      <c r="G3" s="200">
        <f>calcs!K5</f>
        <v>0</v>
      </c>
      <c r="H3" s="200">
        <f>calcs!L5</f>
        <v>0</v>
      </c>
      <c r="I3" s="200">
        <f>calcs!M5</f>
        <v>0</v>
      </c>
      <c r="J3" s="200">
        <f>calcs!N5</f>
        <v>0</v>
      </c>
      <c r="K3" s="200">
        <f>calcs!O5</f>
        <v>0</v>
      </c>
      <c r="L3" s="200">
        <f>calcs!P5</f>
        <v>0</v>
      </c>
      <c r="M3" s="200">
        <f>calcs!Q5</f>
        <v>0</v>
      </c>
      <c r="N3" s="200">
        <f>calcs!R5</f>
        <v>0</v>
      </c>
      <c r="O3" s="200">
        <f>calcs!S5</f>
        <v>0</v>
      </c>
      <c r="P3" s="200">
        <f>calcs!T5</f>
        <v>0</v>
      </c>
      <c r="Q3" s="200">
        <f>calcs!U5</f>
        <v>0</v>
      </c>
      <c r="R3" s="200">
        <f>calcs!V5</f>
        <v>0</v>
      </c>
      <c r="S3" s="200">
        <f>calcs!W5</f>
        <v>0</v>
      </c>
      <c r="T3" s="200">
        <f>calcs!X5</f>
        <v>0</v>
      </c>
      <c r="U3" s="200">
        <f>calcs!Y5</f>
        <v>0</v>
      </c>
      <c r="V3" s="200">
        <f>calcs!Z5</f>
        <v>0</v>
      </c>
      <c r="W3" s="200">
        <f>calcs!AA5</f>
        <v>0</v>
      </c>
      <c r="X3" s="200">
        <f>calcs!AB5</f>
        <v>0</v>
      </c>
      <c r="Y3" s="200">
        <f>calcs!AC5</f>
        <v>0</v>
      </c>
      <c r="Z3" s="200">
        <f>calcs!AD5</f>
        <v>0</v>
      </c>
      <c r="AA3" s="200">
        <f>calcs!AE5</f>
        <v>0</v>
      </c>
      <c r="AB3" s="200">
        <f>calcs!AF5</f>
        <v>0</v>
      </c>
      <c r="AC3" s="200">
        <f>calcs!AG5</f>
        <v>0</v>
      </c>
      <c r="AD3" s="200">
        <f>calcs!AH5</f>
        <v>0</v>
      </c>
      <c r="AE3" s="200">
        <f>calcs!AI5</f>
        <v>0</v>
      </c>
      <c r="AF3" s="200">
        <f>calcs!AJ5</f>
        <v>0</v>
      </c>
    </row>
    <row r="4" spans="1:35" ht="14.1" customHeight="1" x14ac:dyDescent="0.2">
      <c r="A4" s="7" t="s">
        <v>54</v>
      </c>
      <c r="B4" s="200">
        <f>calcs!F6</f>
        <v>15004291240418.023</v>
      </c>
      <c r="C4" s="200">
        <f>calcs!G6</f>
        <v>13959301561932.863</v>
      </c>
      <c r="D4" s="200">
        <f>calcs!H6</f>
        <v>14105807823093.502</v>
      </c>
      <c r="E4" s="200">
        <f>calcs!I6</f>
        <v>14758808246705.701</v>
      </c>
      <c r="F4" s="200">
        <f>calcs!J6</f>
        <v>15081349280983.158</v>
      </c>
      <c r="G4" s="200">
        <f>calcs!K6</f>
        <v>15590352056418.6</v>
      </c>
      <c r="H4" s="200">
        <f>calcs!L6</f>
        <v>15727371636355.295</v>
      </c>
      <c r="I4" s="200">
        <f>calcs!M6</f>
        <v>15727072845654.49</v>
      </c>
      <c r="J4" s="200">
        <f>calcs!N6</f>
        <v>15877074627937.799</v>
      </c>
      <c r="K4" s="200">
        <f>calcs!O6</f>
        <v>15731209502291.953</v>
      </c>
      <c r="L4" s="200">
        <f>calcs!P6</f>
        <v>15517314876564.15</v>
      </c>
      <c r="M4" s="200">
        <f>calcs!Q6</f>
        <v>15499455849203.949</v>
      </c>
      <c r="N4" s="200">
        <f>calcs!R6</f>
        <v>15382485164597.299</v>
      </c>
      <c r="O4" s="200">
        <f>calcs!S6</f>
        <v>15517511243229.525</v>
      </c>
      <c r="P4" s="200">
        <f>calcs!T6</f>
        <v>15664481880845.064</v>
      </c>
      <c r="Q4" s="200">
        <f>calcs!U6</f>
        <v>15622339526554.006</v>
      </c>
      <c r="R4" s="200">
        <f>calcs!V6</f>
        <v>15525933035303.59</v>
      </c>
      <c r="S4" s="200">
        <f>calcs!W6</f>
        <v>15592922196840.184</v>
      </c>
      <c r="T4" s="200">
        <f>calcs!X6</f>
        <v>15699229865907.832</v>
      </c>
      <c r="U4" s="200">
        <f>calcs!Y6</f>
        <v>15756614603238</v>
      </c>
      <c r="V4" s="200">
        <f>calcs!Z6</f>
        <v>15624621877178.895</v>
      </c>
      <c r="W4" s="200">
        <f>calcs!AA6</f>
        <v>15453408564041.744</v>
      </c>
      <c r="X4" s="200">
        <f>calcs!AB6</f>
        <v>15370061204489.754</v>
      </c>
      <c r="Y4" s="200">
        <f>calcs!AC6</f>
        <v>15376447307772.77</v>
      </c>
      <c r="Z4" s="200">
        <f>calcs!AD6</f>
        <v>15460564607072.438</v>
      </c>
      <c r="AA4" s="200">
        <f>calcs!AE6</f>
        <v>15519583205564.68</v>
      </c>
      <c r="AB4" s="200">
        <f>calcs!AF6</f>
        <v>15502868783476.842</v>
      </c>
      <c r="AC4" s="200">
        <f>calcs!AG6</f>
        <v>15525154052039.703</v>
      </c>
      <c r="AD4" s="200">
        <f>calcs!AH6</f>
        <v>15547439320602.555</v>
      </c>
      <c r="AE4" s="200">
        <f>calcs!AI6</f>
        <v>15569724589165.408</v>
      </c>
      <c r="AF4" s="200">
        <f>calcs!AJ6</f>
        <v>15592009857728.268</v>
      </c>
    </row>
    <row r="5" spans="1:35" ht="14.1" customHeight="1" x14ac:dyDescent="0.2">
      <c r="A5" s="7" t="s">
        <v>55</v>
      </c>
      <c r="B5" s="200">
        <f>calcs!F7</f>
        <v>27506699495710.461</v>
      </c>
      <c r="C5" s="200">
        <f>calcs!G7</f>
        <v>27358418387059.219</v>
      </c>
      <c r="D5" s="200">
        <f>calcs!H7</f>
        <v>28839564387258.012</v>
      </c>
      <c r="E5" s="200">
        <f>calcs!I7</f>
        <v>29451039503645.105</v>
      </c>
      <c r="F5" s="200">
        <f>calcs!J7</f>
        <v>30048057201228.887</v>
      </c>
      <c r="G5" s="200">
        <f>calcs!K7</f>
        <v>30566305133202.945</v>
      </c>
      <c r="H5" s="200">
        <f>calcs!L7</f>
        <v>30848874347546.305</v>
      </c>
      <c r="I5" s="200">
        <f>calcs!M7</f>
        <v>30991104323404.93</v>
      </c>
      <c r="J5" s="200">
        <f>calcs!N7</f>
        <v>31023932172778.727</v>
      </c>
      <c r="K5" s="200">
        <f>calcs!O7</f>
        <v>31053533252301.129</v>
      </c>
      <c r="L5" s="200">
        <f>calcs!P7</f>
        <v>31136261476227.98</v>
      </c>
      <c r="M5" s="200">
        <f>calcs!Q7</f>
        <v>31251655173159.02</v>
      </c>
      <c r="N5" s="200">
        <f>calcs!R7</f>
        <v>31286051580746.484</v>
      </c>
      <c r="O5" s="200">
        <f>calcs!S7</f>
        <v>31363460413496.301</v>
      </c>
      <c r="P5" s="200">
        <f>calcs!T7</f>
        <v>31532762716465.344</v>
      </c>
      <c r="Q5" s="200">
        <f>calcs!U7</f>
        <v>31768835848639.547</v>
      </c>
      <c r="R5" s="200">
        <f>calcs!V7</f>
        <v>31937532421255.75</v>
      </c>
      <c r="S5" s="200">
        <f>calcs!W7</f>
        <v>32124709902487.324</v>
      </c>
      <c r="T5" s="200">
        <f>calcs!X7</f>
        <v>32384006502989.176</v>
      </c>
      <c r="U5" s="200">
        <f>calcs!Y7</f>
        <v>32591843515659.867</v>
      </c>
      <c r="V5" s="200">
        <f>calcs!Z7</f>
        <v>32739526157530.813</v>
      </c>
      <c r="W5" s="200">
        <f>calcs!AA7</f>
        <v>32984935906196.16</v>
      </c>
      <c r="X5" s="200">
        <f>calcs!AB7</f>
        <v>33393086985879.359</v>
      </c>
      <c r="Y5" s="200">
        <f>calcs!AC7</f>
        <v>33814115738749.82</v>
      </c>
      <c r="Z5" s="200">
        <f>calcs!AD7</f>
        <v>34123977732078.582</v>
      </c>
      <c r="AA5" s="200">
        <f>calcs!AE7</f>
        <v>34416222224219.867</v>
      </c>
      <c r="AB5" s="200">
        <f>calcs!AF7</f>
        <v>34824506732098.801</v>
      </c>
      <c r="AC5" s="200">
        <f>calcs!AG7</f>
        <v>35183853070323.391</v>
      </c>
      <c r="AD5" s="200">
        <f>calcs!AH7</f>
        <v>35543199408548.094</v>
      </c>
      <c r="AE5" s="200">
        <f>calcs!AI7</f>
        <v>35902545746772.805</v>
      </c>
      <c r="AF5" s="200">
        <f>calcs!AJ7</f>
        <v>36261892084997.391</v>
      </c>
    </row>
    <row r="6" spans="1:35" ht="14.1" customHeight="1" x14ac:dyDescent="0.2">
      <c r="A6" s="7" t="s">
        <v>56</v>
      </c>
      <c r="B6" s="200">
        <f>calcs!F8</f>
        <v>13868865468286.65</v>
      </c>
      <c r="C6" s="200">
        <f>calcs!G8</f>
        <v>13794102200243.781</v>
      </c>
      <c r="D6" s="200">
        <f>calcs!H8</f>
        <v>14540895344904.822</v>
      </c>
      <c r="E6" s="200">
        <f>calcs!I8</f>
        <v>14849200822546.732</v>
      </c>
      <c r="F6" s="200">
        <f>calcs!J8</f>
        <v>15150216876154.582</v>
      </c>
      <c r="G6" s="200">
        <f>calcs!K8</f>
        <v>15411517249501.33</v>
      </c>
      <c r="H6" s="200">
        <f>calcs!L8</f>
        <v>15553988519811.992</v>
      </c>
      <c r="I6" s="200">
        <f>calcs!M8</f>
        <v>15625700809432.508</v>
      </c>
      <c r="J6" s="200">
        <f>calcs!N8</f>
        <v>15642252596267.182</v>
      </c>
      <c r="K6" s="200">
        <f>calcs!O8</f>
        <v>15657177447199.451</v>
      </c>
      <c r="L6" s="200">
        <f>calcs!P8</f>
        <v>15698888980357.064</v>
      </c>
      <c r="M6" s="200">
        <f>calcs!Q8</f>
        <v>15757070430257.092</v>
      </c>
      <c r="N6" s="200">
        <f>calcs!R8</f>
        <v>15774413083434.996</v>
      </c>
      <c r="O6" s="200">
        <f>calcs!S8</f>
        <v>15813442581962.498</v>
      </c>
      <c r="P6" s="200">
        <f>calcs!T8</f>
        <v>15898804726690.729</v>
      </c>
      <c r="Q6" s="200">
        <f>calcs!U8</f>
        <v>16017832693361.6</v>
      </c>
      <c r="R6" s="200">
        <f>calcs!V8</f>
        <v>16102889429119.375</v>
      </c>
      <c r="S6" s="200">
        <f>calcs!W8</f>
        <v>16197264230658.113</v>
      </c>
      <c r="T6" s="200">
        <f>calcs!X8</f>
        <v>16328001459575.93</v>
      </c>
      <c r="U6" s="200">
        <f>calcs!Y8</f>
        <v>16432792787539.865</v>
      </c>
      <c r="V6" s="200">
        <f>calcs!Z8</f>
        <v>16507254308902.277</v>
      </c>
      <c r="W6" s="200">
        <f>calcs!AA8</f>
        <v>16630989793393.121</v>
      </c>
      <c r="X6" s="200">
        <f>calcs!AB8</f>
        <v>16836779383516.246</v>
      </c>
      <c r="Y6" s="200">
        <f>calcs!AC8</f>
        <v>17049061890646.973</v>
      </c>
      <c r="Z6" s="200">
        <f>calcs!AD8</f>
        <v>17205294167801.193</v>
      </c>
      <c r="AA6" s="200">
        <f>calcs!AE8</f>
        <v>17352643708809.824</v>
      </c>
      <c r="AB6" s="200">
        <f>calcs!AF8</f>
        <v>17558500573369.004</v>
      </c>
      <c r="AC6" s="200">
        <f>calcs!AG8</f>
        <v>17739682834880.805</v>
      </c>
      <c r="AD6" s="200">
        <f>calcs!AH8</f>
        <v>17920865096392.66</v>
      </c>
      <c r="AE6" s="200">
        <f>calcs!AI8</f>
        <v>18102047357904.516</v>
      </c>
      <c r="AF6" s="200">
        <f>calcs!AJ8</f>
        <v>18283229619416.316</v>
      </c>
    </row>
    <row r="7" spans="1:35" ht="14.1" customHeight="1" x14ac:dyDescent="0.2">
      <c r="A7" s="7" t="s">
        <v>57</v>
      </c>
      <c r="B7" s="200">
        <f>calcs!F9</f>
        <v>927776402083.18677</v>
      </c>
      <c r="C7" s="200">
        <f>calcs!G9</f>
        <v>922775012748.82446</v>
      </c>
      <c r="D7" s="200">
        <f>calcs!H9</f>
        <v>972732744218.52087</v>
      </c>
      <c r="E7" s="200">
        <f>calcs!I9</f>
        <v>993357253659.70215</v>
      </c>
      <c r="F7" s="200">
        <f>calcs!J9</f>
        <v>1013494127279.5505</v>
      </c>
      <c r="G7" s="200">
        <f>calcs!K9</f>
        <v>1030974167070.9084</v>
      </c>
      <c r="H7" s="200">
        <f>calcs!L9</f>
        <v>1040504974249.8591</v>
      </c>
      <c r="I7" s="200">
        <f>calcs!M9</f>
        <v>1045302264280.6412</v>
      </c>
      <c r="J7" s="200">
        <f>calcs!N9</f>
        <v>1046409518314.6958</v>
      </c>
      <c r="K7" s="200">
        <f>calcs!O9</f>
        <v>1047407936284.1565</v>
      </c>
      <c r="L7" s="200">
        <f>calcs!P9</f>
        <v>1050198285375.5681</v>
      </c>
      <c r="M7" s="200">
        <f>calcs!Q9</f>
        <v>1054090411691.1389</v>
      </c>
      <c r="N7" s="200">
        <f>calcs!R9</f>
        <v>1055250571792.5376</v>
      </c>
      <c r="O7" s="200">
        <f>calcs!S9</f>
        <v>1057861502571.3933</v>
      </c>
      <c r="P7" s="200">
        <f>calcs!T9</f>
        <v>1063571918011.7303</v>
      </c>
      <c r="Q7" s="200">
        <f>calcs!U9</f>
        <v>1071534453874.3571</v>
      </c>
      <c r="R7" s="200">
        <f>calcs!V9</f>
        <v>1077224438570.9956</v>
      </c>
      <c r="S7" s="200">
        <f>calcs!W9</f>
        <v>1083537767806.1189</v>
      </c>
      <c r="T7" s="200">
        <f>calcs!X9</f>
        <v>1092283610509.7675</v>
      </c>
      <c r="U7" s="200">
        <f>calcs!Y9</f>
        <v>1099293767285.0432</v>
      </c>
      <c r="V7" s="200">
        <f>calcs!Z9</f>
        <v>1104274970869.5203</v>
      </c>
      <c r="W7" s="200">
        <f>calcs!AA9</f>
        <v>1112552422465.9353</v>
      </c>
      <c r="X7" s="200">
        <f>calcs!AB9</f>
        <v>1126318993779.731</v>
      </c>
      <c r="Y7" s="200">
        <f>calcs!AC9</f>
        <v>1140519917506.4268</v>
      </c>
      <c r="Z7" s="200">
        <f>calcs!AD9</f>
        <v>1150971285739.7444</v>
      </c>
      <c r="AA7" s="200">
        <f>calcs!AE9</f>
        <v>1160828431395.8328</v>
      </c>
      <c r="AB7" s="200">
        <f>calcs!AF9</f>
        <v>1174599503123.4783</v>
      </c>
      <c r="AC7" s="200">
        <f>calcs!AG9</f>
        <v>1186719934105.4568</v>
      </c>
      <c r="AD7" s="200">
        <f>calcs!AH9</f>
        <v>1198840365087.439</v>
      </c>
      <c r="AE7" s="200">
        <f>calcs!AI9</f>
        <v>1210960796069.4214</v>
      </c>
      <c r="AF7" s="200">
        <f>calcs!AJ9</f>
        <v>1223081227051.3997</v>
      </c>
    </row>
    <row r="8" spans="1:35" ht="14.1" customHeight="1" x14ac:dyDescent="0.2">
      <c r="A8" s="7" t="s">
        <v>58</v>
      </c>
      <c r="B8" s="200">
        <f>calcs!F10</f>
        <v>1124951966869.7097</v>
      </c>
      <c r="C8" s="200">
        <f>calcs!G10</f>
        <v>1118887657887.3528</v>
      </c>
      <c r="D8" s="200">
        <f>calcs!H10</f>
        <v>1179462650041.7065</v>
      </c>
      <c r="E8" s="200">
        <f>calcs!I10</f>
        <v>1204470380793.9482</v>
      </c>
      <c r="F8" s="200">
        <f>calcs!J10</f>
        <v>1228886840982.4065</v>
      </c>
      <c r="G8" s="200">
        <f>calcs!K10</f>
        <v>1250081824062.4846</v>
      </c>
      <c r="H8" s="200">
        <f>calcs!L10</f>
        <v>1261638164855.0964</v>
      </c>
      <c r="I8" s="200">
        <f>calcs!M10</f>
        <v>1267454998354.6931</v>
      </c>
      <c r="J8" s="200">
        <f>calcs!N10</f>
        <v>1268797571415.0095</v>
      </c>
      <c r="K8" s="200">
        <f>calcs!O10</f>
        <v>1270008178039.6023</v>
      </c>
      <c r="L8" s="200">
        <f>calcs!P10</f>
        <v>1273391545725.5969</v>
      </c>
      <c r="M8" s="200">
        <f>calcs!Q10</f>
        <v>1278110845703.6689</v>
      </c>
      <c r="N8" s="200">
        <f>calcs!R10</f>
        <v>1279517568686.73</v>
      </c>
      <c r="O8" s="200">
        <f>calcs!S10</f>
        <v>1282683387205.5447</v>
      </c>
      <c r="P8" s="200">
        <f>calcs!T10</f>
        <v>1289607407979.113</v>
      </c>
      <c r="Q8" s="200">
        <f>calcs!U10</f>
        <v>1299262180788.4019</v>
      </c>
      <c r="R8" s="200">
        <f>calcs!V10</f>
        <v>1306161428777.0007</v>
      </c>
      <c r="S8" s="200">
        <f>calcs!W10</f>
        <v>1313816497524.8167</v>
      </c>
      <c r="T8" s="200">
        <f>calcs!X10</f>
        <v>1324421049364.3667</v>
      </c>
      <c r="U8" s="200">
        <f>calcs!Y10</f>
        <v>1332921038838.8828</v>
      </c>
      <c r="V8" s="200">
        <f>calcs!Z10</f>
        <v>1338960872097.364</v>
      </c>
      <c r="W8" s="200">
        <f>calcs!AA10</f>
        <v>1348997488067.7073</v>
      </c>
      <c r="X8" s="200">
        <f>calcs!AB10</f>
        <v>1365689798242.5872</v>
      </c>
      <c r="Y8" s="200">
        <f>calcs!AC10</f>
        <v>1382908771523.0488</v>
      </c>
      <c r="Z8" s="200">
        <f>calcs!AD10</f>
        <v>1395581315493.9355</v>
      </c>
      <c r="AA8" s="200">
        <f>calcs!AE10</f>
        <v>1407533349808.0649</v>
      </c>
      <c r="AB8" s="200">
        <f>calcs!AF10</f>
        <v>1424231116846.6899</v>
      </c>
      <c r="AC8" s="200">
        <f>calcs!AG10</f>
        <v>1438927440919.8936</v>
      </c>
      <c r="AD8" s="200">
        <f>calcs!AH10</f>
        <v>1453623764993.1016</v>
      </c>
      <c r="AE8" s="200">
        <f>calcs!AI10</f>
        <v>1468320089066.3096</v>
      </c>
      <c r="AF8" s="200">
        <f>calcs!AJ10</f>
        <v>1483016413139.5129</v>
      </c>
    </row>
    <row r="9" spans="1:35" ht="14.1" customHeight="1" x14ac:dyDescent="0.2">
      <c r="A9" s="7" t="s">
        <v>59</v>
      </c>
      <c r="B9" s="200">
        <f>calcs!F11</f>
        <v>5128574049616.6182</v>
      </c>
      <c r="C9" s="200">
        <f>calcs!G11</f>
        <v>5100927306829.6211</v>
      </c>
      <c r="D9" s="200">
        <f>calcs!H11</f>
        <v>5377084282387.4316</v>
      </c>
      <c r="E9" s="200">
        <f>calcs!I11</f>
        <v>5491092704749.3438</v>
      </c>
      <c r="F9" s="200">
        <f>calcs!J11</f>
        <v>5602405567692.6982</v>
      </c>
      <c r="G9" s="200">
        <f>calcs!K11</f>
        <v>5699031951225.3398</v>
      </c>
      <c r="H9" s="200">
        <f>calcs!L11</f>
        <v>5751716466869.5342</v>
      </c>
      <c r="I9" s="200">
        <f>calcs!M11</f>
        <v>5778234986962.4258</v>
      </c>
      <c r="J9" s="200">
        <f>calcs!N11</f>
        <v>5784355679720.5459</v>
      </c>
      <c r="K9" s="200">
        <f>calcs!O11</f>
        <v>5789874747113.6699</v>
      </c>
      <c r="L9" s="200">
        <f>calcs!P11</f>
        <v>5805299273871.8975</v>
      </c>
      <c r="M9" s="200">
        <f>calcs!Q11</f>
        <v>5826814218609.7109</v>
      </c>
      <c r="N9" s="200">
        <f>calcs!R11</f>
        <v>5833227366191.4707</v>
      </c>
      <c r="O9" s="200">
        <f>calcs!S11</f>
        <v>5847660102147.8047</v>
      </c>
      <c r="P9" s="200">
        <f>calcs!T11</f>
        <v>5879226208349.7783</v>
      </c>
      <c r="Q9" s="200">
        <f>calcs!U11</f>
        <v>5923241614111.8965</v>
      </c>
      <c r="R9" s="200">
        <f>calcs!V11</f>
        <v>5954694782992.2139</v>
      </c>
      <c r="S9" s="200">
        <f>calcs!W11</f>
        <v>5989593683642.4551</v>
      </c>
      <c r="T9" s="200">
        <f>calcs!X11</f>
        <v>6037939062799.8125</v>
      </c>
      <c r="U9" s="200">
        <f>calcs!Y11</f>
        <v>6076689895479.6465</v>
      </c>
      <c r="V9" s="200">
        <f>calcs!Z11</f>
        <v>6104225055224.8672</v>
      </c>
      <c r="W9" s="200">
        <f>calcs!AA11</f>
        <v>6149981256136.0049</v>
      </c>
      <c r="X9" s="200">
        <f>calcs!AB11</f>
        <v>6226080281971.9727</v>
      </c>
      <c r="Y9" s="200">
        <f>calcs!AC11</f>
        <v>6304580326532.0479</v>
      </c>
      <c r="Z9" s="200">
        <f>calcs!AD11</f>
        <v>6362353531136.1191</v>
      </c>
      <c r="AA9" s="200">
        <f>calcs!AE11</f>
        <v>6416841984713.5068</v>
      </c>
      <c r="AB9" s="200">
        <f>calcs!AF11</f>
        <v>6492965887993.6855</v>
      </c>
      <c r="AC9" s="200">
        <f>calcs!AG11</f>
        <v>6559965358625.5869</v>
      </c>
      <c r="AD9" s="200">
        <f>calcs!AH11</f>
        <v>6626964829257.5098</v>
      </c>
      <c r="AE9" s="200">
        <f>calcs!AI11</f>
        <v>6693964299889.4326</v>
      </c>
      <c r="AF9" s="200">
        <f>calcs!AJ11</f>
        <v>6760963770521.334</v>
      </c>
      <c r="AG9" s="24"/>
    </row>
    <row r="10" spans="1:35" ht="14.1" customHeight="1" x14ac:dyDescent="0.2">
      <c r="A10" s="7" t="s">
        <v>60</v>
      </c>
      <c r="B10" s="200">
        <f>calcs!F12</f>
        <v>19643113110791.715</v>
      </c>
      <c r="C10" s="200">
        <f>calcs!G12</f>
        <v>21006103786014.953</v>
      </c>
      <c r="D10" s="200">
        <f>calcs!H12</f>
        <v>19656694966880.27</v>
      </c>
      <c r="E10" s="200">
        <f>calcs!I12</f>
        <v>20032479624065.637</v>
      </c>
      <c r="F10" s="200">
        <f>calcs!J12</f>
        <v>19855836823375.949</v>
      </c>
      <c r="G10" s="200">
        <f>calcs!K12</f>
        <v>19652561734991.941</v>
      </c>
      <c r="H10" s="200">
        <f>calcs!L12</f>
        <v>19216545086456.543</v>
      </c>
      <c r="I10" s="200">
        <f>calcs!M12</f>
        <v>19094457523037.477</v>
      </c>
      <c r="J10" s="200">
        <f>calcs!N12</f>
        <v>18326119904679.074</v>
      </c>
      <c r="K10" s="200">
        <f>calcs!O12</f>
        <v>17915688407579.543</v>
      </c>
      <c r="L10" s="200">
        <f>calcs!P12</f>
        <v>17513052059803.855</v>
      </c>
      <c r="M10" s="200">
        <f>calcs!Q12</f>
        <v>17214082812820.832</v>
      </c>
      <c r="N10" s="200">
        <f>calcs!R12</f>
        <v>16756862705004.635</v>
      </c>
      <c r="O10" s="200">
        <f>calcs!S12</f>
        <v>16655437498119.488</v>
      </c>
      <c r="P10" s="200">
        <f>calcs!T12</f>
        <v>16121725516071.609</v>
      </c>
      <c r="Q10" s="200">
        <f>calcs!U12</f>
        <v>15806024919129.744</v>
      </c>
      <c r="R10" s="200">
        <f>calcs!V12</f>
        <v>15861032222593.236</v>
      </c>
      <c r="S10" s="200">
        <f>calcs!W12</f>
        <v>15429978766727.873</v>
      </c>
      <c r="T10" s="200">
        <f>calcs!X12</f>
        <v>15227020012917.369</v>
      </c>
      <c r="U10" s="200">
        <f>calcs!Y12</f>
        <v>15184420088006.617</v>
      </c>
      <c r="V10" s="200">
        <f>calcs!Z12</f>
        <v>15133590255573.621</v>
      </c>
      <c r="W10" s="200">
        <f>calcs!AA12</f>
        <v>14918329645400.781</v>
      </c>
      <c r="X10" s="200">
        <f>calcs!AB12</f>
        <v>14817782427632.475</v>
      </c>
      <c r="Y10" s="200">
        <f>calcs!AC12</f>
        <v>14749041357919.73</v>
      </c>
      <c r="Z10" s="200">
        <f>calcs!AD12</f>
        <v>14701170985124.854</v>
      </c>
      <c r="AA10" s="200">
        <f>calcs!AE12</f>
        <v>14592523420119.84</v>
      </c>
      <c r="AB10" s="200">
        <f>calcs!AF12</f>
        <v>14525302399318.678</v>
      </c>
      <c r="AC10" s="200">
        <f>calcs!AG12</f>
        <v>14448480010011.727</v>
      </c>
      <c r="AD10" s="200">
        <f>calcs!AH12</f>
        <v>14371657620704.777</v>
      </c>
      <c r="AE10" s="200">
        <f>calcs!AI12</f>
        <v>14294835231397.828</v>
      </c>
      <c r="AF10" s="200">
        <f>calcs!AJ12</f>
        <v>14218012842090.877</v>
      </c>
    </row>
    <row r="11" spans="1:35" ht="14.1" customHeight="1" x14ac:dyDescent="0.2">
      <c r="A11" s="7" t="s">
        <v>61</v>
      </c>
      <c r="B11" s="200">
        <f>calcs!F13</f>
        <v>7693986426641.7393</v>
      </c>
      <c r="C11" s="200">
        <f>calcs!G13</f>
        <v>7652510245994.623</v>
      </c>
      <c r="D11" s="200">
        <f>calcs!H13</f>
        <v>8066806305875.6465</v>
      </c>
      <c r="E11" s="200">
        <f>calcs!I13</f>
        <v>8237843956046.8408</v>
      </c>
      <c r="F11" s="200">
        <f>calcs!J13</f>
        <v>8404837675609.2646</v>
      </c>
      <c r="G11" s="200">
        <f>calcs!K13</f>
        <v>8549798453432.3311</v>
      </c>
      <c r="H11" s="200">
        <f>calcs!L13</f>
        <v>8628836787351.0801</v>
      </c>
      <c r="I11" s="200">
        <f>calcs!M13</f>
        <v>8668620386393.5049</v>
      </c>
      <c r="J11" s="200">
        <f>calcs!N13</f>
        <v>8677802768581.4238</v>
      </c>
      <c r="K11" s="200">
        <f>calcs!O13</f>
        <v>8686082580708.459</v>
      </c>
      <c r="L11" s="200">
        <f>calcs!P13</f>
        <v>8709222755417.2656</v>
      </c>
      <c r="M11" s="200">
        <f>calcs!Q13</f>
        <v>8741499893503.0566</v>
      </c>
      <c r="N11" s="200">
        <f>calcs!R13</f>
        <v>8751121022099.1816</v>
      </c>
      <c r="O11" s="200">
        <f>calcs!S13</f>
        <v>8772773292978.5781</v>
      </c>
      <c r="P11" s="200">
        <f>calcs!T13</f>
        <v>8820129378765.8301</v>
      </c>
      <c r="Q11" s="200">
        <f>calcs!U13</f>
        <v>8886162145616.9141</v>
      </c>
      <c r="R11" s="200">
        <f>calcs!V13</f>
        <v>8933348800640.084</v>
      </c>
      <c r="S11" s="200">
        <f>calcs!W13</f>
        <v>8985704809407.8125</v>
      </c>
      <c r="T11" s="200">
        <f>calcs!X13</f>
        <v>9058233486468.7129</v>
      </c>
      <c r="U11" s="200">
        <f>calcs!Y13</f>
        <v>9116368238502.1738</v>
      </c>
      <c r="V11" s="200">
        <f>calcs!Z13</f>
        <v>9157677020102.1934</v>
      </c>
      <c r="W11" s="200">
        <f>calcs!AA13</f>
        <v>9226321361655.8281</v>
      </c>
      <c r="X11" s="200">
        <f>calcs!AB13</f>
        <v>9340486598658.959</v>
      </c>
      <c r="Y11" s="200">
        <f>calcs!AC13</f>
        <v>9458253890598.7422</v>
      </c>
      <c r="Z11" s="200">
        <f>calcs!AD13</f>
        <v>9544926374557.6211</v>
      </c>
      <c r="AA11" s="200">
        <f>calcs!AE13</f>
        <v>9626671011210.4648</v>
      </c>
      <c r="AB11" s="200">
        <f>calcs!AF13</f>
        <v>9740873569838.7188</v>
      </c>
      <c r="AC11" s="200">
        <f>calcs!AG13</f>
        <v>9841387477339.4922</v>
      </c>
      <c r="AD11" s="200">
        <f>calcs!AH13</f>
        <v>9941901384840.2988</v>
      </c>
      <c r="AE11" s="200">
        <f>calcs!AI13</f>
        <v>10042415292341.104</v>
      </c>
      <c r="AF11" s="200">
        <f>calcs!AJ13</f>
        <v>10142929199841.877</v>
      </c>
    </row>
    <row r="12" spans="1:35" ht="14.1" customHeight="1" x14ac:dyDescent="0.2">
      <c r="A12" s="7" t="s">
        <v>62</v>
      </c>
      <c r="B12" s="200">
        <f>calcs!F14</f>
        <v>5528960361790.4814</v>
      </c>
      <c r="C12" s="200">
        <f>calcs!G14</f>
        <v>5499155245685.4795</v>
      </c>
      <c r="D12" s="200">
        <f>calcs!H14</f>
        <v>5796871717499.9434</v>
      </c>
      <c r="E12" s="200">
        <f>calcs!I14</f>
        <v>5919780744853.541</v>
      </c>
      <c r="F12" s="200">
        <f>calcs!J14</f>
        <v>6039783771234.1836</v>
      </c>
      <c r="G12" s="200">
        <f>calcs!K14</f>
        <v>6143953748948.5693</v>
      </c>
      <c r="H12" s="200">
        <f>calcs!L14</f>
        <v>6200751329691.0479</v>
      </c>
      <c r="I12" s="200">
        <f>calcs!M14</f>
        <v>6229340143078.251</v>
      </c>
      <c r="J12" s="200">
        <f>calcs!N14</f>
        <v>6235938676572.9326</v>
      </c>
      <c r="K12" s="200">
        <f>calcs!O14</f>
        <v>6241888615982.0967</v>
      </c>
      <c r="L12" s="200">
        <f>calcs!P14</f>
        <v>6258517331141.624</v>
      </c>
      <c r="M12" s="200">
        <f>calcs!Q14</f>
        <v>6281711941473.9785</v>
      </c>
      <c r="N12" s="200">
        <f>calcs!R14</f>
        <v>6288625761656.9033</v>
      </c>
      <c r="O12" s="200">
        <f>calcs!S14</f>
        <v>6304185257189.7256</v>
      </c>
      <c r="P12" s="200">
        <f>calcs!T14</f>
        <v>6338215720292.7842</v>
      </c>
      <c r="Q12" s="200">
        <f>calcs!U14</f>
        <v>6385667396219.168</v>
      </c>
      <c r="R12" s="200">
        <f>calcs!V14</f>
        <v>6419576105016.1055</v>
      </c>
      <c r="S12" s="200">
        <f>calcs!W14</f>
        <v>6457199552878.708</v>
      </c>
      <c r="T12" s="200">
        <f>calcs!X14</f>
        <v>6509319241987.3682</v>
      </c>
      <c r="U12" s="200">
        <f>calcs!Y14</f>
        <v>6551095341113.6338</v>
      </c>
      <c r="V12" s="200">
        <f>calcs!Z14</f>
        <v>6580780162920.6377</v>
      </c>
      <c r="W12" s="200">
        <f>calcs!AA14</f>
        <v>6630108537376.4414</v>
      </c>
      <c r="X12" s="200">
        <f>calcs!AB14</f>
        <v>6712148592438.0195</v>
      </c>
      <c r="Y12" s="200">
        <f>calcs!AC14</f>
        <v>6796777113070.1611</v>
      </c>
      <c r="Z12" s="200">
        <f>calcs!AD14</f>
        <v>6859060655267.1191</v>
      </c>
      <c r="AA12" s="200">
        <f>calcs!AE14</f>
        <v>6917803006862.3271</v>
      </c>
      <c r="AB12" s="200">
        <f>calcs!AF14</f>
        <v>6999869881543.0859</v>
      </c>
      <c r="AC12" s="200">
        <f>calcs!AG14</f>
        <v>7072099981723.1582</v>
      </c>
      <c r="AD12" s="200">
        <f>calcs!AH14</f>
        <v>7144330081903.2539</v>
      </c>
      <c r="AE12" s="200">
        <f>calcs!AI14</f>
        <v>7216560182083.3496</v>
      </c>
      <c r="AF12" s="200">
        <f>calcs!AJ14</f>
        <v>7288790282263.4219</v>
      </c>
    </row>
    <row r="13" spans="1:35" ht="14.1" customHeight="1" x14ac:dyDescent="0.2">
      <c r="A13" s="7" t="s">
        <v>63</v>
      </c>
      <c r="B13" s="200">
        <f>calcs!F15</f>
        <v>10459733778387.854</v>
      </c>
      <c r="C13" s="200">
        <f>calcs!G15</f>
        <v>10403348208716.07</v>
      </c>
      <c r="D13" s="200">
        <f>calcs!H15</f>
        <v>10966570737519.256</v>
      </c>
      <c r="E13" s="200">
        <f>calcs!I15</f>
        <v>11199091070629.926</v>
      </c>
      <c r="F13" s="200">
        <f>calcs!J15</f>
        <v>11426113806625.07</v>
      </c>
      <c r="G13" s="200">
        <f>calcs!K15</f>
        <v>11623183447804.451</v>
      </c>
      <c r="H13" s="200">
        <f>calcs!L15</f>
        <v>11730633589413.068</v>
      </c>
      <c r="I13" s="200">
        <f>calcs!M15</f>
        <v>11784718147359.387</v>
      </c>
      <c r="J13" s="200">
        <f>calcs!N15</f>
        <v>11797201308598.725</v>
      </c>
      <c r="K13" s="200">
        <f>calcs!O15</f>
        <v>11808457454084.498</v>
      </c>
      <c r="L13" s="200">
        <f>calcs!P15</f>
        <v>11839915797473.486</v>
      </c>
      <c r="M13" s="200">
        <f>calcs!Q15</f>
        <v>11883795556649.641</v>
      </c>
      <c r="N13" s="200">
        <f>calcs!R15</f>
        <v>11896875179901.201</v>
      </c>
      <c r="O13" s="200">
        <f>calcs!S15</f>
        <v>11926310764595.217</v>
      </c>
      <c r="P13" s="200">
        <f>calcs!T15</f>
        <v>11990689881304.598</v>
      </c>
      <c r="Q13" s="200">
        <f>calcs!U15</f>
        <v>12080459361469.143</v>
      </c>
      <c r="R13" s="200">
        <f>calcs!V15</f>
        <v>12144608142356.766</v>
      </c>
      <c r="S13" s="200">
        <f>calcs!W15</f>
        <v>12215784497895.049</v>
      </c>
      <c r="T13" s="200">
        <f>calcs!X15</f>
        <v>12314384964712.717</v>
      </c>
      <c r="U13" s="200">
        <f>calcs!Y15</f>
        <v>12393417340886.016</v>
      </c>
      <c r="V13" s="200">
        <f>calcs!Z15</f>
        <v>12449575336791.703</v>
      </c>
      <c r="W13" s="200">
        <f>calcs!AA15</f>
        <v>12542895171040.117</v>
      </c>
      <c r="X13" s="200">
        <f>calcs!AB15</f>
        <v>12698099238162.512</v>
      </c>
      <c r="Y13" s="200">
        <f>calcs!AC15</f>
        <v>12858200186251.846</v>
      </c>
      <c r="Z13" s="200">
        <f>calcs!AD15</f>
        <v>12976028715943.854</v>
      </c>
      <c r="AA13" s="200">
        <f>calcs!AE15</f>
        <v>13087157991430.893</v>
      </c>
      <c r="AB13" s="200">
        <f>calcs!AF15</f>
        <v>13242412796134.732</v>
      </c>
      <c r="AC13" s="200">
        <f>calcs!AG15</f>
        <v>13379058307990.996</v>
      </c>
      <c r="AD13" s="200">
        <f>calcs!AH15</f>
        <v>13515703819847.301</v>
      </c>
      <c r="AE13" s="200">
        <f>calcs!AI15</f>
        <v>13652349331703.605</v>
      </c>
      <c r="AF13" s="200">
        <f>calcs!AJ15</f>
        <v>13788994843559.869</v>
      </c>
    </row>
    <row r="14" spans="1:35" ht="14.1" customHeight="1" x14ac:dyDescent="0.2">
      <c r="A14" s="7" t="s">
        <v>64</v>
      </c>
      <c r="B14" s="200">
        <f>calcs!F16</f>
        <v>12894860064515.422</v>
      </c>
      <c r="C14" s="200">
        <f>calcs!G16</f>
        <v>12825347393736.176</v>
      </c>
      <c r="D14" s="200">
        <f>calcs!H16</f>
        <v>13519693526054.18</v>
      </c>
      <c r="E14" s="200">
        <f>calcs!I16</f>
        <v>13806346821553.135</v>
      </c>
      <c r="F14" s="200">
        <f>calcs!J16</f>
        <v>14086222626630.463</v>
      </c>
      <c r="G14" s="200">
        <f>calcs!K16</f>
        <v>14329171969301.404</v>
      </c>
      <c r="H14" s="200">
        <f>calcs!L16</f>
        <v>14461637533847.449</v>
      </c>
      <c r="I14" s="200">
        <f>calcs!M16</f>
        <v>14528313495315.031</v>
      </c>
      <c r="J14" s="200">
        <f>calcs!N16</f>
        <v>14543702856149.113</v>
      </c>
      <c r="K14" s="200">
        <f>calcs!O16</f>
        <v>14557579540200.555</v>
      </c>
      <c r="L14" s="200">
        <f>calcs!P16</f>
        <v>14596361687476.676</v>
      </c>
      <c r="M14" s="200">
        <f>calcs!Q16</f>
        <v>14650457075201.578</v>
      </c>
      <c r="N14" s="200">
        <f>calcs!R16</f>
        <v>14666581760121.76</v>
      </c>
      <c r="O14" s="200">
        <f>calcs!S16</f>
        <v>14702870231089.424</v>
      </c>
      <c r="P14" s="200">
        <f>calcs!T16</f>
        <v>14782237423279.328</v>
      </c>
      <c r="Q14" s="200">
        <f>calcs!U16</f>
        <v>14892906098917.891</v>
      </c>
      <c r="R14" s="200">
        <f>calcs!V16</f>
        <v>14971989330898.832</v>
      </c>
      <c r="S14" s="200">
        <f>calcs!W16</f>
        <v>15059736224272.426</v>
      </c>
      <c r="T14" s="200">
        <f>calcs!X16</f>
        <v>15181291824907.006</v>
      </c>
      <c r="U14" s="200">
        <f>calcs!Y16</f>
        <v>15278723695823.885</v>
      </c>
      <c r="V14" s="200">
        <f>calcs!Z16</f>
        <v>15347955811482.865</v>
      </c>
      <c r="W14" s="200">
        <f>calcs!AA16</f>
        <v>15463001397668.188</v>
      </c>
      <c r="X14" s="200">
        <f>calcs!AB16</f>
        <v>15654338459336.254</v>
      </c>
      <c r="Y14" s="200">
        <f>calcs!AC16</f>
        <v>15851712442799.762</v>
      </c>
      <c r="Z14" s="200">
        <f>calcs!AD16</f>
        <v>15996972583657.785</v>
      </c>
      <c r="AA14" s="200">
        <f>calcs!AE16</f>
        <v>16133973819715.746</v>
      </c>
      <c r="AB14" s="200">
        <f>calcs!AF16</f>
        <v>16325373431160.566</v>
      </c>
      <c r="AC14" s="200">
        <f>calcs!AG16</f>
        <v>16493831328002.197</v>
      </c>
      <c r="AD14" s="200">
        <f>calcs!AH16</f>
        <v>16662289224843.881</v>
      </c>
      <c r="AE14" s="200">
        <f>calcs!AI16</f>
        <v>16830747121685.564</v>
      </c>
      <c r="AF14" s="200">
        <f>calcs!AJ16</f>
        <v>16999205018527.197</v>
      </c>
    </row>
    <row r="15" spans="1:35" s="473" customFormat="1" ht="14.1" customHeight="1" x14ac:dyDescent="0.2">
      <c r="A15" s="282" t="s">
        <v>65</v>
      </c>
      <c r="B15" s="471">
        <f>calcs!F$18*'BIFUbC-electricity RMI'!B15/SUM('BIFUbC-electricity RMI'!B$15:B$16)</f>
        <v>2324896297589.2104</v>
      </c>
      <c r="C15" s="471">
        <f>calcs!G$18*'BIFUbC-electricity RMI'!C15/SUM('BIFUbC-electricity RMI'!C$15:C$16)</f>
        <v>2069293536190.0334</v>
      </c>
      <c r="D15" s="471">
        <f>calcs!H$18*'BIFUbC-electricity RMI'!D15/SUM('BIFUbC-electricity RMI'!D$15:D$16)</f>
        <v>2250918931591.6724</v>
      </c>
      <c r="E15" s="471">
        <f>calcs!I$18*'BIFUbC-electricity RMI'!E15/SUM('BIFUbC-electricity RMI'!E$15:E$16)</f>
        <v>2260383616192.1143</v>
      </c>
      <c r="F15" s="471">
        <f>calcs!J$18*'BIFUbC-electricity RMI'!F15/SUM('BIFUbC-electricity RMI'!F$15:F$16)</f>
        <v>2346997233655.7783</v>
      </c>
      <c r="G15" s="471">
        <f>calcs!K$18*'BIFUbC-electricity RMI'!G15/SUM('BIFUbC-electricity RMI'!G$15:G$16)</f>
        <v>2457941367181.1445</v>
      </c>
      <c r="H15" s="471">
        <f>calcs!L$18*'BIFUbC-electricity RMI'!H15/SUM('BIFUbC-electricity RMI'!H$15:H$16)</f>
        <v>2464126749365.3481</v>
      </c>
      <c r="I15" s="471">
        <f>calcs!M$18*'BIFUbC-electricity RMI'!I15/SUM('BIFUbC-electricity RMI'!I$15:I$16)</f>
        <v>2480105258203.3638</v>
      </c>
      <c r="J15" s="471">
        <f>calcs!N$18*'BIFUbC-electricity RMI'!J15/SUM('BIFUbC-electricity RMI'!J$15:J$16)</f>
        <v>2482593164619.3018</v>
      </c>
      <c r="K15" s="471">
        <f>calcs!O$18*'BIFUbC-electricity RMI'!K15/SUM('BIFUbC-electricity RMI'!K$15:K$16)</f>
        <v>2501135395133.7803</v>
      </c>
      <c r="L15" s="471">
        <f>calcs!P$18*'BIFUbC-electricity RMI'!L15/SUM('BIFUbC-electricity RMI'!L$15:L$16)</f>
        <v>2527967634931.7798</v>
      </c>
      <c r="M15" s="471">
        <f>calcs!Q$18*'BIFUbC-electricity RMI'!M15/SUM('BIFUbC-electricity RMI'!M$15:M$16)</f>
        <v>2541923699888.9785</v>
      </c>
      <c r="N15" s="471">
        <f>calcs!R$18*'BIFUbC-electricity RMI'!N15/SUM('BIFUbC-electricity RMI'!N$15:N$16)</f>
        <v>2531604123746.085</v>
      </c>
      <c r="O15" s="471">
        <f>calcs!S$18*'BIFUbC-electricity RMI'!O15/SUM('BIFUbC-electricity RMI'!O$15:O$16)</f>
        <v>2523631362781.8032</v>
      </c>
      <c r="P15" s="471">
        <f>calcs!T$18*'BIFUbC-electricity RMI'!P15/SUM('BIFUbC-electricity RMI'!P$15:P$16)</f>
        <v>2525538756036.9292</v>
      </c>
      <c r="Q15" s="471">
        <f>calcs!U$18*'BIFUbC-electricity RMI'!Q15/SUM('BIFUbC-electricity RMI'!Q$15:Q$16)</f>
        <v>2536222861810.3486</v>
      </c>
      <c r="R15" s="471">
        <f>calcs!V$18*'BIFUbC-electricity RMI'!R15/SUM('BIFUbC-electricity RMI'!R$15:R$16)</f>
        <v>2534013298582.625</v>
      </c>
      <c r="S15" s="471">
        <f>calcs!W$18*'BIFUbC-electricity RMI'!S15/SUM('BIFUbC-electricity RMI'!S$15:S$16)</f>
        <v>2543672920212.7563</v>
      </c>
      <c r="T15" s="471">
        <f>calcs!X$18*'BIFUbC-electricity RMI'!T15/SUM('BIFUbC-electricity RMI'!T$15:T$16)</f>
        <v>2570928803506.1401</v>
      </c>
      <c r="U15" s="471">
        <f>calcs!Y$18*'BIFUbC-electricity RMI'!U15/SUM('BIFUbC-electricity RMI'!U$15:U$16)</f>
        <v>2584501698191.145</v>
      </c>
      <c r="V15" s="471">
        <f>calcs!Z$18*'BIFUbC-electricity RMI'!V15/SUM('BIFUbC-electricity RMI'!V$15:V$16)</f>
        <v>2566686337296.4692</v>
      </c>
      <c r="W15" s="471">
        <f>calcs!AA$18*'BIFUbC-electricity RMI'!W15/SUM('BIFUbC-electricity RMI'!W$15:W$16)</f>
        <v>2584360600284.499</v>
      </c>
      <c r="X15" s="471">
        <f>calcs!AB$18*'BIFUbC-electricity RMI'!X15/SUM('BIFUbC-electricity RMI'!X$15:X$16)</f>
        <v>2640853050585.1963</v>
      </c>
      <c r="Y15" s="471">
        <f>calcs!AC$18*'BIFUbC-electricity RMI'!Y15/SUM('BIFUbC-electricity RMI'!Y$15:Y$16)</f>
        <v>2693028669489.9287</v>
      </c>
      <c r="Z15" s="471">
        <f>calcs!AD$18*'BIFUbC-electricity RMI'!Z15/SUM('BIFUbC-electricity RMI'!Z$15:Z$16)</f>
        <v>2699121320185.5874</v>
      </c>
      <c r="AA15" s="471">
        <f>calcs!AE$18*'BIFUbC-electricity RMI'!AA15/SUM('BIFUbC-electricity RMI'!AA$15:AA$16)</f>
        <v>2720129018340.3931</v>
      </c>
      <c r="AB15" s="471">
        <f>calcs!AF$18*'BIFUbC-electricity RMI'!AB15/SUM('BIFUbC-electricity RMI'!AB$15:AB$16)</f>
        <v>2752468693128.7485</v>
      </c>
      <c r="AC15" s="471">
        <f>calcs!AG$18*'BIFUbC-electricity RMI'!AC15/SUM('BIFUbC-electricity RMI'!AC$15:AC$16)</f>
        <v>2777357480247.9639</v>
      </c>
      <c r="AD15" s="471">
        <f>calcs!AH$18*'BIFUbC-electricity RMI'!AD15/SUM('BIFUbC-electricity RMI'!AD$15:AD$16)</f>
        <v>2819749355715.6587</v>
      </c>
      <c r="AE15" s="471">
        <f>calcs!AI$18*'BIFUbC-electricity RMI'!AE15/SUM('BIFUbC-electricity RMI'!AE$15:AE$16)</f>
        <v>2857074592325.8555</v>
      </c>
      <c r="AF15" s="471">
        <f>calcs!AJ$18*'BIFUbC-electricity RMI'!AF15/SUM('BIFUbC-electricity RMI'!AF$15:AF$16)</f>
        <v>2919493072307.9834</v>
      </c>
      <c r="AG15" s="472"/>
    </row>
    <row r="16" spans="1:35" s="473" customFormat="1" ht="14.1" customHeight="1" x14ac:dyDescent="0.2">
      <c r="A16" s="282" t="s">
        <v>66</v>
      </c>
      <c r="B16" s="471">
        <f>calcs!F$18*'BIFUbC-electricity RMI'!B16/SUM('BIFUbC-electricity RMI'!B$15:B$16)</f>
        <v>4291122699409.0659</v>
      </c>
      <c r="C16" s="471">
        <f>calcs!G$18*'BIFUbC-electricity RMI'!C16/SUM('BIFUbC-electricity RMI'!C$15:C$16)</f>
        <v>4511060308328.3691</v>
      </c>
      <c r="D16" s="471">
        <f>calcs!H$18*'BIFUbC-electricity RMI'!D16/SUM('BIFUbC-electricity RMI'!D$15:D$16)</f>
        <v>4685685944649.7979</v>
      </c>
      <c r="E16" s="471">
        <f>calcs!I$18*'BIFUbC-electricity RMI'!E16/SUM('BIFUbC-electricity RMI'!E$15:E$16)</f>
        <v>4823295647757.6885</v>
      </c>
      <c r="F16" s="471">
        <f>calcs!J$18*'BIFUbC-electricity RMI'!F16/SUM('BIFUbC-electricity RMI'!F$15:F$16)</f>
        <v>4880279063059.6045</v>
      </c>
      <c r="G16" s="471">
        <f>calcs!K$18*'BIFUbC-electricity RMI'!G16/SUM('BIFUbC-electricity RMI'!G$15:G$16)</f>
        <v>4893985950047.627</v>
      </c>
      <c r="H16" s="471">
        <f>calcs!L$18*'BIFUbC-electricity RMI'!H16/SUM('BIFUbC-electricity RMI'!H$15:H$16)</f>
        <v>4955765220996.5293</v>
      </c>
      <c r="I16" s="471">
        <f>calcs!M$18*'BIFUbC-electricity RMI'!I16/SUM('BIFUbC-electricity RMI'!I$15:I$16)</f>
        <v>4973996422500.8975</v>
      </c>
      <c r="J16" s="471">
        <f>calcs!N$18*'BIFUbC-electricity RMI'!J16/SUM('BIFUbC-electricity RMI'!J$15:J$16)</f>
        <v>4979404398872.4072</v>
      </c>
      <c r="K16" s="471">
        <f>calcs!O$18*'BIFUbC-electricity RMI'!K16/SUM('BIFUbC-electricity RMI'!K$15:K$16)</f>
        <v>4967981935834.2988</v>
      </c>
      <c r="L16" s="471">
        <f>calcs!P$18*'BIFUbC-electricity RMI'!L16/SUM('BIFUbC-electricity RMI'!L$15:L$16)</f>
        <v>4961047812172.4551</v>
      </c>
      <c r="M16" s="471">
        <f>calcs!Q$18*'BIFUbC-electricity RMI'!M16/SUM('BIFUbC-electricity RMI'!M$15:M$16)</f>
        <v>4974846690739.0576</v>
      </c>
      <c r="N16" s="471">
        <f>calcs!R$18*'BIFUbC-electricity RMI'!N16/SUM('BIFUbC-electricity RMI'!N$15:N$16)</f>
        <v>4993439425428.75</v>
      </c>
      <c r="O16" s="471">
        <f>calcs!S$18*'BIFUbC-electricity RMI'!O16/SUM('BIFUbC-electricity RMI'!O$15:O$16)</f>
        <v>5020030861748.3975</v>
      </c>
      <c r="P16" s="471">
        <f>calcs!T$18*'BIFUbC-electricity RMI'!P16/SUM('BIFUbC-electricity RMI'!P$15:P$16)</f>
        <v>5058844720886.8369</v>
      </c>
      <c r="Q16" s="471">
        <f>calcs!U$18*'BIFUbC-electricity RMI'!Q16/SUM('BIFUbC-electricity RMI'!Q$15:Q$16)</f>
        <v>5104941848623.0557</v>
      </c>
      <c r="R16" s="471">
        <f>calcs!V$18*'BIFUbC-electricity RMI'!R16/SUM('BIFUbC-electricity RMI'!R$15:R$16)</f>
        <v>5147726971609.6436</v>
      </c>
      <c r="S16" s="471">
        <f>calcs!W$18*'BIFUbC-electricity RMI'!S16/SUM('BIFUbC-electricity RMI'!S$15:S$16)</f>
        <v>5183088010194.7246</v>
      </c>
      <c r="T16" s="471">
        <f>calcs!X$18*'BIFUbC-electricity RMI'!T16/SUM('BIFUbC-electricity RMI'!T$15:T$16)</f>
        <v>5218199159887.0654</v>
      </c>
      <c r="U16" s="471">
        <f>calcs!Y$18*'BIFUbC-electricity RMI'!U16/SUM('BIFUbC-electricity RMI'!U$15:U$16)</f>
        <v>5254616036760.1875</v>
      </c>
      <c r="V16" s="471">
        <f>calcs!Z$18*'BIFUbC-electricity RMI'!V16/SUM('BIFUbC-electricity RMI'!V$15:V$16)</f>
        <v>5307952604562.9277</v>
      </c>
      <c r="W16" s="471">
        <f>calcs!AA$18*'BIFUbC-electricity RMI'!W16/SUM('BIFUbC-electricity RMI'!W$15:W$16)</f>
        <v>5349305254617.3623</v>
      </c>
      <c r="X16" s="471">
        <f>calcs!AB$18*'BIFUbC-electricity RMI'!X16/SUM('BIFUbC-electricity RMI'!X$15:X$16)</f>
        <v>5390982899105.7734</v>
      </c>
      <c r="Y16" s="471">
        <f>calcs!AC$18*'BIFUbC-electricity RMI'!Y16/SUM('BIFUbC-electricity RMI'!Y$15:Y$16)</f>
        <v>5440074763335.7529</v>
      </c>
      <c r="Z16" s="471">
        <f>calcs!AD$18*'BIFUbC-electricity RMI'!Z16/SUM('BIFUbC-electricity RMI'!Z$15:Z$16)</f>
        <v>5508511331771.9854</v>
      </c>
      <c r="AA16" s="471">
        <f>calcs!AE$18*'BIFUbC-electricity RMI'!AA16/SUM('BIFUbC-electricity RMI'!AA$15:AA$16)</f>
        <v>5557795422425.8066</v>
      </c>
      <c r="AB16" s="471">
        <f>calcs!AF$18*'BIFUbC-electricity RMI'!AB16/SUM('BIFUbC-electricity RMI'!AB$15:AB$16)</f>
        <v>5623657935098.3037</v>
      </c>
      <c r="AC16" s="471">
        <f>calcs!AG$18*'BIFUbC-electricity RMI'!AC16/SUM('BIFUbC-electricity RMI'!AC$15:AC$16)</f>
        <v>5685200535378.5977</v>
      </c>
      <c r="AD16" s="471">
        <f>calcs!AH$18*'BIFUbC-electricity RMI'!AD16/SUM('BIFUbC-electricity RMI'!AD$15:AD$16)</f>
        <v>5729240047310.4414</v>
      </c>
      <c r="AE16" s="471">
        <f>calcs!AI$18*'BIFUbC-electricity RMI'!AE16/SUM('BIFUbC-electricity RMI'!AE$15:AE$16)</f>
        <v>5778346198099.7822</v>
      </c>
      <c r="AF16" s="471">
        <f>calcs!AJ$18*'BIFUbC-electricity RMI'!AF16/SUM('BIFUbC-electricity RMI'!AF$15:AF$16)</f>
        <v>5802359105517.165</v>
      </c>
    </row>
    <row r="17" spans="1:33" ht="14.1" customHeight="1" x14ac:dyDescent="0.2">
      <c r="A17" s="7" t="s">
        <v>67</v>
      </c>
      <c r="B17" s="200">
        <f>calcs!F19</f>
        <v>0</v>
      </c>
      <c r="C17" s="200">
        <f>calcs!G19</f>
        <v>0</v>
      </c>
      <c r="D17" s="200">
        <f>calcs!H19</f>
        <v>0</v>
      </c>
      <c r="E17" s="200">
        <f>calcs!I19</f>
        <v>0</v>
      </c>
      <c r="F17" s="200">
        <f>calcs!J19</f>
        <v>0</v>
      </c>
      <c r="G17" s="200">
        <f>calcs!K19</f>
        <v>0</v>
      </c>
      <c r="H17" s="200">
        <f>calcs!L19</f>
        <v>0</v>
      </c>
      <c r="I17" s="200">
        <f>calcs!M19</f>
        <v>0</v>
      </c>
      <c r="J17" s="200">
        <f>calcs!N19</f>
        <v>0</v>
      </c>
      <c r="K17" s="200">
        <f>calcs!O19</f>
        <v>0</v>
      </c>
      <c r="L17" s="200">
        <f>calcs!P19</f>
        <v>0</v>
      </c>
      <c r="M17" s="200">
        <f>calcs!Q19</f>
        <v>0</v>
      </c>
      <c r="N17" s="200">
        <f>calcs!R19</f>
        <v>0</v>
      </c>
      <c r="O17" s="200">
        <f>calcs!S19</f>
        <v>0</v>
      </c>
      <c r="P17" s="200">
        <f>calcs!T19</f>
        <v>0</v>
      </c>
      <c r="Q17" s="200">
        <f>calcs!U19</f>
        <v>0</v>
      </c>
      <c r="R17" s="200">
        <f>calcs!V19</f>
        <v>0</v>
      </c>
      <c r="S17" s="200">
        <f>calcs!W19</f>
        <v>0</v>
      </c>
      <c r="T17" s="200">
        <f>calcs!X19</f>
        <v>0</v>
      </c>
      <c r="U17" s="200">
        <f>calcs!Y19</f>
        <v>0</v>
      </c>
      <c r="V17" s="200">
        <f>calcs!Z19</f>
        <v>0</v>
      </c>
      <c r="W17" s="200">
        <f>calcs!AA19</f>
        <v>0</v>
      </c>
      <c r="X17" s="200">
        <f>calcs!AB19</f>
        <v>0</v>
      </c>
      <c r="Y17" s="200">
        <f>calcs!AC19</f>
        <v>0</v>
      </c>
      <c r="Z17" s="200">
        <f>calcs!AD19</f>
        <v>0</v>
      </c>
      <c r="AA17" s="200">
        <f>calcs!AE19</f>
        <v>0</v>
      </c>
      <c r="AB17" s="200">
        <f>calcs!AF19</f>
        <v>0</v>
      </c>
      <c r="AC17" s="200">
        <f>calcs!AG19</f>
        <v>0</v>
      </c>
      <c r="AD17" s="200">
        <f>calcs!AH19</f>
        <v>0</v>
      </c>
      <c r="AE17" s="200">
        <f>calcs!AI19</f>
        <v>0</v>
      </c>
      <c r="AF17" s="200">
        <f>calcs!AJ19</f>
        <v>0</v>
      </c>
    </row>
    <row r="18" spans="1:33" s="473" customFormat="1" ht="14.1" customHeight="1" x14ac:dyDescent="0.2">
      <c r="A18" s="282" t="s">
        <v>68</v>
      </c>
      <c r="B18" s="471">
        <f>calcs!F$21*'BIFUbC-electricity RMI'!B18/SUM('BIFUbC-electricity RMI'!B$18:B$19)</f>
        <v>10784622373859.992</v>
      </c>
      <c r="C18" s="471">
        <f>calcs!G$21*'BIFUbC-electricity RMI'!C18/SUM('BIFUbC-electricity RMI'!C$18:C$19)</f>
        <v>10743920097970.631</v>
      </c>
      <c r="D18" s="471">
        <f>calcs!H$21*'BIFUbC-electricity RMI'!D18/SUM('BIFUbC-electricity RMI'!D$18:D$19)</f>
        <v>11332083804021.74</v>
      </c>
      <c r="E18" s="471">
        <f>calcs!I$21*'BIFUbC-electricity RMI'!E18/SUM('BIFUbC-electricity RMI'!E$18:E$19)</f>
        <v>11578231718884.863</v>
      </c>
      <c r="F18" s="471">
        <f>calcs!J$21*'BIFUbC-electricity RMI'!F18/SUM('BIFUbC-electricity RMI'!F$18:F$19)</f>
        <v>11819691706235.523</v>
      </c>
      <c r="G18" s="471">
        <f>calcs!K$21*'BIFUbC-electricity RMI'!G18/SUM('BIFUbC-electricity RMI'!G$18:G$19)</f>
        <v>12021450858526.277</v>
      </c>
      <c r="H18" s="471">
        <f>calcs!L$21*'BIFUbC-electricity RMI'!H18/SUM('BIFUbC-electricity RMI'!H$18:H$19)</f>
        <v>12131208956568.785</v>
      </c>
      <c r="I18" s="471">
        <f>calcs!M$21*'BIFUbC-electricity RMI'!I18/SUM('BIFUbC-electricity RMI'!I$18:I$19)</f>
        <v>12188725057746.559</v>
      </c>
      <c r="J18" s="471">
        <f>calcs!N$21*'BIFUbC-electricity RMI'!J18/SUM('BIFUbC-electricity RMI'!J$18:J$19)</f>
        <v>12205200177975.063</v>
      </c>
      <c r="K18" s="471">
        <f>calcs!O$21*'BIFUbC-electricity RMI'!K18/SUM('BIFUbC-electricity RMI'!K$18:K$19)</f>
        <v>12220183605818.713</v>
      </c>
      <c r="L18" s="471">
        <f>calcs!P$21*'BIFUbC-electricity RMI'!L18/SUM('BIFUbC-electricity RMI'!L$18:L$19)</f>
        <v>12253919093802.529</v>
      </c>
      <c r="M18" s="471">
        <f>calcs!Q$21*'BIFUbC-electricity RMI'!M18/SUM('BIFUbC-electricity RMI'!M$18:M$19)</f>
        <v>12298274361149.582</v>
      </c>
      <c r="N18" s="471">
        <f>calcs!R$21*'BIFUbC-electricity RMI'!N18/SUM('BIFUbC-electricity RMI'!N$18:N$19)</f>
        <v>12314240543464.684</v>
      </c>
      <c r="O18" s="471">
        <f>calcs!S$21*'BIFUbC-electricity RMI'!O18/SUM('BIFUbC-electricity RMI'!O$18:O$19)</f>
        <v>12349294966765.422</v>
      </c>
      <c r="P18" s="471">
        <f>calcs!T$21*'BIFUbC-electricity RMI'!P18/SUM('BIFUbC-electricity RMI'!P$18:P$19)</f>
        <v>12419154170237.588</v>
      </c>
      <c r="Q18" s="471">
        <f>calcs!U$21*'BIFUbC-electricity RMI'!Q18/SUM('BIFUbC-electricity RMI'!Q$18:Q$19)</f>
        <v>12513992029359.672</v>
      </c>
      <c r="R18" s="471">
        <f>calcs!V$21*'BIFUbC-electricity RMI'!R18/SUM('BIFUbC-electricity RMI'!R$18:R$19)</f>
        <v>12582730338864.537</v>
      </c>
      <c r="S18" s="471">
        <f>calcs!W$21*'BIFUbC-electricity RMI'!S18/SUM('BIFUbC-electricity RMI'!S$18:S$19)</f>
        <v>12658413093807.406</v>
      </c>
      <c r="T18" s="471">
        <f>calcs!X$21*'BIFUbC-electricity RMI'!T18/SUM('BIFUbC-electricity RMI'!T$18:T$19)</f>
        <v>12760901671383.627</v>
      </c>
      <c r="U18" s="471">
        <f>calcs!Y$21*'BIFUbC-electricity RMI'!U18/SUM('BIFUbC-electricity RMI'!U$18:U$19)</f>
        <v>12843575913500.35</v>
      </c>
      <c r="V18" s="471">
        <f>calcs!Z$21*'BIFUbC-electricity RMI'!V18/SUM('BIFUbC-electricity RMI'!V$18:V$19)</f>
        <v>12903016091415.973</v>
      </c>
      <c r="W18" s="471">
        <f>calcs!AA$21*'BIFUbC-electricity RMI'!W18/SUM('BIFUbC-electricity RMI'!W$18:W$19)</f>
        <v>13000724709413.576</v>
      </c>
      <c r="X18" s="471">
        <f>calcs!AB$21*'BIFUbC-electricity RMI'!X18/SUM('BIFUbC-electricity RMI'!X$18:X$19)</f>
        <v>13160828069543.869</v>
      </c>
      <c r="Y18" s="471">
        <f>calcs!AC$21*'BIFUbC-electricity RMI'!Y18/SUM('BIFUbC-electricity RMI'!Y$18:Y$19)</f>
        <v>13325738142099.443</v>
      </c>
      <c r="Z18" s="471">
        <f>calcs!AD$21*'BIFUbC-electricity RMI'!Z18/SUM('BIFUbC-electricity RMI'!Z$18:Z$19)</f>
        <v>13447901380523.311</v>
      </c>
      <c r="AA18" s="471">
        <f>calcs!AE$21*'BIFUbC-electricity RMI'!AA18/SUM('BIFUbC-electricity RMI'!AA$18:AA$19)</f>
        <v>13564750469179.189</v>
      </c>
      <c r="AB18" s="471">
        <f>calcs!AF$21*'BIFUbC-electricity RMI'!AB18/SUM('BIFUbC-electricity RMI'!AB$18:AB$19)</f>
        <v>13727202802437.781</v>
      </c>
      <c r="AC18" s="471">
        <f>calcs!AG$21*'BIFUbC-electricity RMI'!AC18/SUM('BIFUbC-electricity RMI'!AC$18:AC$19)</f>
        <v>13871636403410.393</v>
      </c>
      <c r="AD18" s="471">
        <f>calcs!AH$21*'BIFUbC-electricity RMI'!AD18/SUM('BIFUbC-electricity RMI'!AD$18:AD$19)</f>
        <v>14014834950278.797</v>
      </c>
      <c r="AE18" s="471">
        <f>calcs!AI$21*'BIFUbC-electricity RMI'!AE18/SUM('BIFUbC-electricity RMI'!AE$18:AE$19)</f>
        <v>14157115294558.564</v>
      </c>
      <c r="AF18" s="471">
        <f>calcs!AJ$21*'BIFUbC-electricity RMI'!AF18/SUM('BIFUbC-electricity RMI'!AF$18:AF$19)</f>
        <v>14297659723071.076</v>
      </c>
      <c r="AG18" s="282"/>
    </row>
    <row r="19" spans="1:33" s="473" customFormat="1" ht="14.1" customHeight="1" x14ac:dyDescent="0.2">
      <c r="A19" s="282" t="s">
        <v>69</v>
      </c>
      <c r="B19" s="471">
        <f>calcs!F$21*'BIFUbC-electricity RMI'!B19/SUM('BIFUbC-electricity RMI'!B$18:B$19)</f>
        <v>621731308727.5083</v>
      </c>
      <c r="C19" s="471">
        <f>calcs!G$21*'BIFUbC-electricity RMI'!C19/SUM('BIFUbC-electricity RMI'!C$18:C$19)</f>
        <v>600945045434.4054</v>
      </c>
      <c r="D19" s="471">
        <f>calcs!H$21*'BIFUbC-electricity RMI'!D19/SUM('BIFUbC-electricity RMI'!D$18:D$19)</f>
        <v>626976260749.70276</v>
      </c>
      <c r="E19" s="471">
        <f>calcs!I$21*'BIFUbC-electricity RMI'!E19/SUM('BIFUbC-electricity RMI'!E$18:E$19)</f>
        <v>634392080303.36133</v>
      </c>
      <c r="F19" s="471">
        <f>calcs!J$21*'BIFUbC-electricity RMI'!F19/SUM('BIFUbC-electricity RMI'!F$18:F$19)</f>
        <v>640500690358.09717</v>
      </c>
      <c r="G19" s="471">
        <f>calcs!K$21*'BIFUbC-electricity RMI'!G19/SUM('BIFUbC-electricity RMI'!G$18:G$19)</f>
        <v>653646245492.80017</v>
      </c>
      <c r="H19" s="471">
        <f>calcs!L$21*'BIFUbC-electricity RMI'!H19/SUM('BIFUbC-electricity RMI'!H$18:H$19)</f>
        <v>661062670664.67725</v>
      </c>
      <c r="I19" s="471">
        <f>calcs!M$21*'BIFUbC-electricity RMI'!I19/SUM('BIFUbC-electricity RMI'!I$18:I$19)</f>
        <v>662525852303.52393</v>
      </c>
      <c r="J19" s="471">
        <f>calcs!N$21*'BIFUbC-electricity RMI'!J19/SUM('BIFUbC-electricity RMI'!J$18:J$19)</f>
        <v>659663636111.53296</v>
      </c>
      <c r="K19" s="471">
        <f>calcs!O$21*'BIFUbC-electricity RMI'!K19/SUM('BIFUbC-electricity RMI'!K$18:K$19)</f>
        <v>656955049983.1377</v>
      </c>
      <c r="L19" s="471">
        <f>calcs!P$21*'BIFUbC-electricity RMI'!L19/SUM('BIFUbC-electricity RMI'!L$18:L$19)</f>
        <v>657524927562.68677</v>
      </c>
      <c r="M19" s="471">
        <f>calcs!Q$21*'BIFUbC-electricity RMI'!M19/SUM('BIFUbC-electricity RMI'!M$18:M$19)</f>
        <v>661020596317.2887</v>
      </c>
      <c r="N19" s="471">
        <f>calcs!R$21*'BIFUbC-electricity RMI'!N19/SUM('BIFUbC-electricity RMI'!N$18:N$19)</f>
        <v>659317760661.21497</v>
      </c>
      <c r="O19" s="471">
        <f>calcs!S$21*'BIFUbC-electricity RMI'!O19/SUM('BIFUbC-electricity RMI'!O$18:O$19)</f>
        <v>656362881860.11511</v>
      </c>
      <c r="P19" s="471">
        <f>calcs!T$21*'BIFUbC-electricity RMI'!P19/SUM('BIFUbC-electricity RMI'!P$18:P$19)</f>
        <v>656709191311.90564</v>
      </c>
      <c r="Q19" s="471">
        <f>calcs!U$21*'BIFUbC-electricity RMI'!Q19/SUM('BIFUbC-electricity RMI'!Q$18:Q$19)</f>
        <v>659765070439.11841</v>
      </c>
      <c r="R19" s="471">
        <f>calcs!V$21*'BIFUbC-electricity RMI'!R19/SUM('BIFUbC-electricity RMI'!R$18:R$19)</f>
        <v>660981092336.34729</v>
      </c>
      <c r="S19" s="471">
        <f>calcs!W$21*'BIFUbC-electricity RMI'!S19/SUM('BIFUbC-electricity RMI'!S$18:S$19)</f>
        <v>662916248356.44763</v>
      </c>
      <c r="T19" s="471">
        <f>calcs!X$21*'BIFUbC-electricity RMI'!T19/SUM('BIFUbC-electricity RMI'!T$18:T$19)</f>
        <v>667951611792.41443</v>
      </c>
      <c r="U19" s="471">
        <f>calcs!Y$21*'BIFUbC-electricity RMI'!U19/SUM('BIFUbC-electricity RMI'!U$18:U$19)</f>
        <v>671462281654.09998</v>
      </c>
      <c r="V19" s="471">
        <f>calcs!Z$21*'BIFUbC-electricity RMI'!V19/SUM('BIFUbC-electricity RMI'!V$18:V$19)</f>
        <v>673262473424.47192</v>
      </c>
      <c r="W19" s="471">
        <f>calcs!AA$21*'BIFUbC-electricity RMI'!W19/SUM('BIFUbC-electricity RMI'!W$18:W$19)</f>
        <v>677319259555.72302</v>
      </c>
      <c r="X19" s="471">
        <f>calcs!AB$21*'BIFUbC-electricity RMI'!X19/SUM('BIFUbC-electricity RMI'!X$18:X$19)</f>
        <v>686466142317.07507</v>
      </c>
      <c r="Y19" s="471">
        <f>calcs!AC$21*'BIFUbC-electricity RMI'!Y19/SUM('BIFUbC-electricity RMI'!Y$18:Y$19)</f>
        <v>696146367900.61768</v>
      </c>
      <c r="Z19" s="471">
        <f>calcs!AD$21*'BIFUbC-electricity RMI'!Z19/SUM('BIFUbC-electricity RMI'!Z$18:Z$19)</f>
        <v>702475298784.4707</v>
      </c>
      <c r="AA19" s="471">
        <f>calcs!AE$21*'BIFUbC-electricity RMI'!AA19/SUM('BIFUbC-electricity RMI'!AA$18:AA$19)</f>
        <v>706812833760.8291</v>
      </c>
      <c r="AB19" s="471">
        <f>calcs!AF$21*'BIFUbC-electricity RMI'!AB19/SUM('BIFUbC-electricity RMI'!AB$18:AB$19)</f>
        <v>713666072794.34155</v>
      </c>
      <c r="AC19" s="471">
        <f>calcs!AG$21*'BIFUbC-electricity RMI'!AC19/SUM('BIFUbC-electricity RMI'!AC$18:AC$19)</f>
        <v>718244585360.53247</v>
      </c>
      <c r="AD19" s="471">
        <f>calcs!AH$21*'BIFUbC-electricity RMI'!AD19/SUM('BIFUbC-electricity RMI'!AD$18:AD$19)</f>
        <v>724058152030.96985</v>
      </c>
      <c r="AE19" s="471">
        <f>calcs!AI$21*'BIFUbC-electricity RMI'!AE19/SUM('BIFUbC-electricity RMI'!AE$18:AE$19)</f>
        <v>730789921290.04895</v>
      </c>
      <c r="AF19" s="471">
        <f>calcs!AJ$21*'BIFUbC-electricity RMI'!AF19/SUM('BIFUbC-electricity RMI'!AF$18:AF$19)</f>
        <v>739257606316.33655</v>
      </c>
    </row>
    <row r="20" spans="1:33" ht="14.1" customHeight="1" x14ac:dyDescent="0.2">
      <c r="A20" s="7" t="s">
        <v>70</v>
      </c>
      <c r="B20" s="200">
        <f>calcs!F22</f>
        <v>2273666384346.6777</v>
      </c>
      <c r="C20" s="200">
        <f>calcs!G22</f>
        <v>2261409669497.0259</v>
      </c>
      <c r="D20" s="200">
        <f>calcs!H22</f>
        <v>2383839184222.582</v>
      </c>
      <c r="E20" s="200">
        <f>calcs!I22</f>
        <v>2434382886029.1406</v>
      </c>
      <c r="F20" s="200">
        <f>calcs!J22</f>
        <v>2483731557252.5996</v>
      </c>
      <c r="G20" s="200">
        <f>calcs!K22</f>
        <v>2526569226740.0044</v>
      </c>
      <c r="H20" s="200">
        <f>calcs!L22</f>
        <v>2549926013838.5049</v>
      </c>
      <c r="I20" s="200">
        <f>calcs!M22</f>
        <v>2561682550278.1685</v>
      </c>
      <c r="J20" s="200">
        <f>calcs!N22</f>
        <v>2564396055677.2163</v>
      </c>
      <c r="K20" s="200">
        <f>calcs!O22</f>
        <v>2566842840667.2134</v>
      </c>
      <c r="L20" s="200">
        <f>calcs!P22</f>
        <v>2573681043186.1494</v>
      </c>
      <c r="M20" s="200">
        <f>calcs!Q22</f>
        <v>2583219329294.1758</v>
      </c>
      <c r="N20" s="200">
        <f>calcs!R22</f>
        <v>2586062489582.6758</v>
      </c>
      <c r="O20" s="200">
        <f>calcs!S22</f>
        <v>2592460998458.7485</v>
      </c>
      <c r="P20" s="200">
        <f>calcs!T22</f>
        <v>2606455296651.9297</v>
      </c>
      <c r="Q20" s="200">
        <f>calcs!U22</f>
        <v>2625968780810.7837</v>
      </c>
      <c r="R20" s="200">
        <f>calcs!V22</f>
        <v>2639913010156.5029</v>
      </c>
      <c r="S20" s="200">
        <f>calcs!W22</f>
        <v>2655384846283.1626</v>
      </c>
      <c r="T20" s="200">
        <f>calcs!X22</f>
        <v>2676817950761.1602</v>
      </c>
      <c r="U20" s="200">
        <f>calcs!Y22</f>
        <v>2693997475669.4854</v>
      </c>
      <c r="V20" s="200">
        <f>calcs!Z22</f>
        <v>2706204722068.707</v>
      </c>
      <c r="W20" s="200">
        <f>calcs!AA22</f>
        <v>2726489958253.3818</v>
      </c>
      <c r="X20" s="200">
        <f>calcs!AB22</f>
        <v>2760227171609.5396</v>
      </c>
      <c r="Y20" s="200">
        <f>calcs!AC22</f>
        <v>2795028835923.873</v>
      </c>
      <c r="Z20" s="200">
        <f>calcs!AD22</f>
        <v>2820641607028.1685</v>
      </c>
      <c r="AA20" s="200">
        <f>calcs!AE22</f>
        <v>2844798139435.6904</v>
      </c>
      <c r="AB20" s="200">
        <f>calcs!AF22</f>
        <v>2878546381785.1089</v>
      </c>
      <c r="AC20" s="200">
        <f>calcs!AG22</f>
        <v>2908249461563.4277</v>
      </c>
      <c r="AD20" s="200">
        <f>calcs!AH22</f>
        <v>2937952541341.7554</v>
      </c>
      <c r="AE20" s="200">
        <f>calcs!AI22</f>
        <v>2967655621120.0835</v>
      </c>
      <c r="AF20" s="200">
        <f>calcs!AJ22</f>
        <v>2997358700898.4023</v>
      </c>
      <c r="AG20" s="24"/>
    </row>
    <row r="21" spans="1:33" s="473" customFormat="1" ht="14.1" customHeight="1" x14ac:dyDescent="0.2">
      <c r="A21" s="282" t="s">
        <v>71</v>
      </c>
      <c r="B21" s="471">
        <f>calcs!F$23*'BIFUbC-electricity RMI'!B21/SUM('BIFUbC-electricity RMI'!B$21:B$22)</f>
        <v>291866058154.87006</v>
      </c>
      <c r="C21" s="471">
        <f>calcs!G$23*'BIFUbC-electricity RMI'!C21/SUM('BIFUbC-electricity RMI'!C$21:C$22)</f>
        <v>290292687904.19275</v>
      </c>
      <c r="D21" s="471">
        <f>calcs!H$23*'BIFUbC-electricity RMI'!D21/SUM('BIFUbC-electricity RMI'!D$21:D$22)</f>
        <v>306008722635.92383</v>
      </c>
      <c r="E21" s="471">
        <f>calcs!I$23*'BIFUbC-electricity RMI'!E21/SUM('BIFUbC-electricity RMI'!E$21:E$22)</f>
        <v>312496917699.36725</v>
      </c>
      <c r="F21" s="471">
        <f>calcs!J$23*'BIFUbC-electricity RMI'!F21/SUM('BIFUbC-electricity RMI'!F$21:F$22)</f>
        <v>318831709049.73077</v>
      </c>
      <c r="G21" s="471">
        <f>calcs!K$23*'BIFUbC-electricity RMI'!G21/SUM('BIFUbC-electricity RMI'!G$21:G$22)</f>
        <v>324330695981.10608</v>
      </c>
      <c r="H21" s="471">
        <f>calcs!L$23*'BIFUbC-electricity RMI'!H21/SUM('BIFUbC-electricity RMI'!H$21:H$22)</f>
        <v>327328960558.76569</v>
      </c>
      <c r="I21" s="471">
        <f>calcs!M$23*'BIFUbC-electricity RMI'!I21/SUM('BIFUbC-electricity RMI'!I$21:I$22)</f>
        <v>328838123895.92999</v>
      </c>
      <c r="J21" s="471">
        <f>calcs!N$23*'BIFUbC-electricity RMI'!J21/SUM('BIFUbC-electricity RMI'!J$21:J$22)</f>
        <v>329186451218.7309</v>
      </c>
      <c r="K21" s="471">
        <f>calcs!O$23*'BIFUbC-electricity RMI'!K21/SUM('BIFUbC-electricity RMI'!K$21:K$22)</f>
        <v>329500540169.99451</v>
      </c>
      <c r="L21" s="471">
        <f>calcs!P$23*'BIFUbC-electricity RMI'!L21/SUM('BIFUbC-electricity RMI'!L$21:L$22)</f>
        <v>330378346706.52399</v>
      </c>
      <c r="M21" s="471">
        <f>calcs!Q$23*'BIFUbC-electricity RMI'!M21/SUM('BIFUbC-electricity RMI'!M$21:M$22)</f>
        <v>331602757634.64819</v>
      </c>
      <c r="N21" s="471">
        <f>calcs!R$23*'BIFUbC-electricity RMI'!N21/SUM('BIFUbC-electricity RMI'!N$21:N$22)</f>
        <v>331967728499.24823</v>
      </c>
      <c r="O21" s="471">
        <f>calcs!S$23*'BIFUbC-electricity RMI'!O21/SUM('BIFUbC-electricity RMI'!O$21:O$22)</f>
        <v>332789092432.22693</v>
      </c>
      <c r="P21" s="471">
        <f>calcs!T$23*'BIFUbC-electricity RMI'!P21/SUM('BIFUbC-electricity RMI'!P$21:P$22)</f>
        <v>334585512821.07874</v>
      </c>
      <c r="Q21" s="471">
        <f>calcs!U$23*'BIFUbC-electricity RMI'!Q21/SUM('BIFUbC-electricity RMI'!Q$21:Q$22)</f>
        <v>337090420199.54138</v>
      </c>
      <c r="R21" s="471">
        <f>calcs!V$23*'BIFUbC-electricity RMI'!R21/SUM('BIFUbC-electricity RMI'!R$21:R$22)</f>
        <v>338880413349.44318</v>
      </c>
      <c r="S21" s="471">
        <f>calcs!W$23*'BIFUbC-electricity RMI'!S21/SUM('BIFUbC-electricity RMI'!S$21:S$22)</f>
        <v>340866502361.3559</v>
      </c>
      <c r="T21" s="471">
        <f>calcs!X$23*'BIFUbC-electricity RMI'!T21/SUM('BIFUbC-electricity RMI'!T$21:T$22)</f>
        <v>343617827604.62012</v>
      </c>
      <c r="U21" s="471">
        <f>calcs!Y$23*'BIFUbC-electricity RMI'!U21/SUM('BIFUbC-electricity RMI'!U$21:U$22)</f>
        <v>345823129248.91003</v>
      </c>
      <c r="V21" s="471">
        <f>calcs!Z$23*'BIFUbC-electricity RMI'!V21/SUM('BIFUbC-electricity RMI'!V$21:V$22)</f>
        <v>347390149332.41724</v>
      </c>
      <c r="W21" s="471">
        <f>calcs!AA$23*'BIFUbC-electricity RMI'!W21/SUM('BIFUbC-electricity RMI'!W$21:W$22)</f>
        <v>349994124992.48859</v>
      </c>
      <c r="X21" s="471">
        <f>calcs!AB$23*'BIFUbC-electricity RMI'!X21/SUM('BIFUbC-electricity RMI'!X$21:X$22)</f>
        <v>354324904364.16022</v>
      </c>
      <c r="Y21" s="471">
        <f>calcs!AC$23*'BIFUbC-electricity RMI'!Y21/SUM('BIFUbC-electricity RMI'!Y$21:Y$22)</f>
        <v>358792325200.64856</v>
      </c>
      <c r="Z21" s="471">
        <f>calcs!AD$23*'BIFUbC-electricity RMI'!Z21/SUM('BIFUbC-electricity RMI'!Z$21:Z$22)</f>
        <v>362080185984.49054</v>
      </c>
      <c r="AA21" s="471">
        <f>calcs!AE$23*'BIFUbC-electricity RMI'!AA21/SUM('BIFUbC-electricity RMI'!AA$21:AA$22)</f>
        <v>365181112286.17395</v>
      </c>
      <c r="AB21" s="471">
        <f>calcs!AF$23*'BIFUbC-electricity RMI'!AB21/SUM('BIFUbC-electricity RMI'!AB$21:AB$22)</f>
        <v>369513307427.90338</v>
      </c>
      <c r="AC21" s="471">
        <f>calcs!AG$23*'BIFUbC-electricity RMI'!AC21/SUM('BIFUbC-electricity RMI'!AC$21:AC$22)</f>
        <v>373326233048.67267</v>
      </c>
      <c r="AD21" s="471">
        <f>calcs!AH$23*'BIFUbC-electricity RMI'!AD21/SUM('BIFUbC-electricity RMI'!AD$21:AD$22)</f>
        <v>377139158669.4433</v>
      </c>
      <c r="AE21" s="471">
        <f>calcs!AI$23*'BIFUbC-electricity RMI'!AE21/SUM('BIFUbC-electricity RMI'!AE$21:AE$22)</f>
        <v>380952084290.21381</v>
      </c>
      <c r="AF21" s="471">
        <f>calcs!AJ$23*'BIFUbC-electricity RMI'!AF21/SUM('BIFUbC-electricity RMI'!AF$21:AF$22)</f>
        <v>384765009910.98322</v>
      </c>
    </row>
    <row r="22" spans="1:33" s="473" customFormat="1" ht="14.1" customHeight="1" x14ac:dyDescent="0.2">
      <c r="A22" s="282" t="s">
        <v>72</v>
      </c>
      <c r="B22" s="471">
        <f>calcs!F$23*'BIFUbC-electricity RMI'!B22/SUM('BIFUbC-electricity RMI'!B$21:B$22)</f>
        <v>3018577189852.1978</v>
      </c>
      <c r="C22" s="471">
        <f>calcs!G$23*'BIFUbC-electricity RMI'!C22/SUM('BIFUbC-electricity RMI'!C$21:C$22)</f>
        <v>3002304864183.666</v>
      </c>
      <c r="D22" s="471">
        <f>calcs!H$23*'BIFUbC-electricity RMI'!D22/SUM('BIFUbC-electricity RMI'!D$21:D$22)</f>
        <v>3164845394781.9702</v>
      </c>
      <c r="E22" s="471">
        <f>calcs!I$23*'BIFUbC-electricity RMI'!E22/SUM('BIFUbC-electricity RMI'!E$21:E$22)</f>
        <v>3231948495929.2441</v>
      </c>
      <c r="F22" s="471">
        <f>calcs!J$23*'BIFUbC-electricity RMI'!F22/SUM('BIFUbC-electricity RMI'!F$21:F$22)</f>
        <v>3297465044148.543</v>
      </c>
      <c r="G22" s="471">
        <f>calcs!K$23*'BIFUbC-electricity RMI'!G22/SUM('BIFUbC-electricity RMI'!G$21:G$22)</f>
        <v>3354337421235.7651</v>
      </c>
      <c r="H22" s="471">
        <f>calcs!L$23*'BIFUbC-electricity RMI'!H22/SUM('BIFUbC-electricity RMI'!H$21:H$22)</f>
        <v>3385346484504.3101</v>
      </c>
      <c r="I22" s="471">
        <f>calcs!M$23*'BIFUbC-electricity RMI'!I22/SUM('BIFUbC-electricity RMI'!I$21:I$22)</f>
        <v>3400954760622.8975</v>
      </c>
      <c r="J22" s="471">
        <f>calcs!N$23*'BIFUbC-electricity RMI'!J22/SUM('BIFUbC-electricity RMI'!J$21:J$22)</f>
        <v>3404557279250.2998</v>
      </c>
      <c r="K22" s="471">
        <f>calcs!O$23*'BIFUbC-electricity RMI'!K22/SUM('BIFUbC-electricity RMI'!K$21:K$22)</f>
        <v>3407805693094.1802</v>
      </c>
      <c r="L22" s="471">
        <f>calcs!P$23*'BIFUbC-electricity RMI'!L22/SUM('BIFUbC-electricity RMI'!L$21:L$22)</f>
        <v>3416884264288.8638</v>
      </c>
      <c r="M22" s="471">
        <f>calcs!Q$23*'BIFUbC-electricity RMI'!M22/SUM('BIFUbC-electricity RMI'!M$21:M$22)</f>
        <v>3429547534975.4492</v>
      </c>
      <c r="N22" s="471">
        <f>calcs!R$23*'BIFUbC-electricity RMI'!N22/SUM('BIFUbC-electricity RMI'!N$21:N$22)</f>
        <v>3433322186724.2925</v>
      </c>
      <c r="O22" s="471">
        <f>calcs!S$23*'BIFUbC-electricity RMI'!O22/SUM('BIFUbC-electricity RMI'!O$21:O$22)</f>
        <v>3441817009480.7676</v>
      </c>
      <c r="P22" s="471">
        <f>calcs!T$23*'BIFUbC-electricity RMI'!P22/SUM('BIFUbC-electricity RMI'!P$21:P$22)</f>
        <v>3460396194890.1802</v>
      </c>
      <c r="Q22" s="471">
        <f>calcs!U$23*'BIFUbC-electricity RMI'!Q22/SUM('BIFUbC-electricity RMI'!Q$21:Q$22)</f>
        <v>3486302791645.9683</v>
      </c>
      <c r="R22" s="471">
        <f>calcs!V$23*'BIFUbC-electricity RMI'!R22/SUM('BIFUbC-electricity RMI'!R$21:R$22)</f>
        <v>3504815504382.9121</v>
      </c>
      <c r="S22" s="471">
        <f>calcs!W$23*'BIFUbC-electricity RMI'!S22/SUM('BIFUbC-electricity RMI'!S$21:S$22)</f>
        <v>3525356306647.7461</v>
      </c>
      <c r="T22" s="471">
        <f>calcs!X$23*'BIFUbC-electricity RMI'!T22/SUM('BIFUbC-electricity RMI'!T$21:T$22)</f>
        <v>3553811440052.7256</v>
      </c>
      <c r="U22" s="471">
        <f>calcs!Y$23*'BIFUbC-electricity RMI'!U22/SUM('BIFUbC-electricity RMI'!U$21:U$22)</f>
        <v>3576619413279.4878</v>
      </c>
      <c r="V22" s="471">
        <f>calcs!Z$23*'BIFUbC-electricity RMI'!V22/SUM('BIFUbC-electricity RMI'!V$21:V$22)</f>
        <v>3592826063377.8857</v>
      </c>
      <c r="W22" s="471">
        <f>calcs!AA$23*'BIFUbC-electricity RMI'!W22/SUM('BIFUbC-electricity RMI'!W$21:W$22)</f>
        <v>3619757257707.6196</v>
      </c>
      <c r="X22" s="471">
        <f>calcs!AB$23*'BIFUbC-electricity RMI'!X22/SUM('BIFUbC-electricity RMI'!X$21:X$22)</f>
        <v>3664547638296.0791</v>
      </c>
      <c r="Y22" s="471">
        <f>calcs!AC$23*'BIFUbC-electricity RMI'!Y22/SUM('BIFUbC-electricity RMI'!Y$21:Y$22)</f>
        <v>3710751210988.793</v>
      </c>
      <c r="Z22" s="471">
        <f>calcs!AD$23*'BIFUbC-electricity RMI'!Z22/SUM('BIFUbC-electricity RMI'!Z$21:Z$22)</f>
        <v>3744755375872.7041</v>
      </c>
      <c r="AA22" s="471">
        <f>calcs!AE$23*'BIFUbC-electricity RMI'!AA22/SUM('BIFUbC-electricity RMI'!AA$21:AA$22)</f>
        <v>3776826201308.3467</v>
      </c>
      <c r="AB22" s="471">
        <f>calcs!AF$23*'BIFUbC-electricity RMI'!AB22/SUM('BIFUbC-electricity RMI'!AB$21:AB$22)</f>
        <v>3821631224268.1382</v>
      </c>
      <c r="AC22" s="471">
        <f>calcs!AG$23*'BIFUbC-electricity RMI'!AC22/SUM('BIFUbC-electricity RMI'!AC$21:AC$22)</f>
        <v>3861065786745.9385</v>
      </c>
      <c r="AD22" s="471">
        <f>calcs!AH$23*'BIFUbC-electricity RMI'!AD22/SUM('BIFUbC-electricity RMI'!AD$21:AD$22)</f>
        <v>3900500349223.751</v>
      </c>
      <c r="AE22" s="471">
        <f>calcs!AI$23*'BIFUbC-electricity RMI'!AE22/SUM('BIFUbC-electricity RMI'!AE$21:AE$22)</f>
        <v>3939934911701.563</v>
      </c>
      <c r="AF22" s="471">
        <f>calcs!AJ$23*'BIFUbC-electricity RMI'!AF22/SUM('BIFUbC-electricity RMI'!AF$21:AF$22)</f>
        <v>3979369474179.3628</v>
      </c>
    </row>
    <row r="23" spans="1:33" ht="14.1" customHeight="1" x14ac:dyDescent="0.2">
      <c r="A23" s="7" t="s">
        <v>73</v>
      </c>
      <c r="B23" s="200">
        <f>calcs!F25</f>
        <v>468629937105.80859</v>
      </c>
      <c r="C23" s="200">
        <f>calcs!G25</f>
        <v>466103681033.82703</v>
      </c>
      <c r="D23" s="200">
        <f>calcs!H25</f>
        <v>491337873781.15833</v>
      </c>
      <c r="E23" s="200">
        <f>calcs!I25</f>
        <v>501755537499.00775</v>
      </c>
      <c r="F23" s="200">
        <f>calcs!J25</f>
        <v>511926891067.37659</v>
      </c>
      <c r="G23" s="200">
        <f>calcs!K25</f>
        <v>520756249013.57776</v>
      </c>
      <c r="H23" s="200">
        <f>calcs!L25</f>
        <v>525570363232.05811</v>
      </c>
      <c r="I23" s="200">
        <f>calcs!M25</f>
        <v>527993526529.1153</v>
      </c>
      <c r="J23" s="200">
        <f>calcs!N25</f>
        <v>528552812567.4043</v>
      </c>
      <c r="K23" s="200">
        <f>calcs!O25</f>
        <v>529057124327.41791</v>
      </c>
      <c r="L23" s="200">
        <f>calcs!P25</f>
        <v>530466559958.97241</v>
      </c>
      <c r="M23" s="200">
        <f>calcs!Q25</f>
        <v>532432515232.65515</v>
      </c>
      <c r="N23" s="200">
        <f>calcs!R25</f>
        <v>533018524700.16302</v>
      </c>
      <c r="O23" s="200">
        <f>calcs!S25</f>
        <v>534337334193.41528</v>
      </c>
      <c r="P23" s="200">
        <f>calcs!T25</f>
        <v>537221727052.13043</v>
      </c>
      <c r="Q23" s="200">
        <f>calcs!U25</f>
        <v>541243690396.02124</v>
      </c>
      <c r="R23" s="200">
        <f>calcs!V25</f>
        <v>544117763464.19965</v>
      </c>
      <c r="S23" s="200">
        <f>calcs!W25</f>
        <v>547306694628.80023</v>
      </c>
      <c r="T23" s="200">
        <f>calcs!X25</f>
        <v>551724314765.44678</v>
      </c>
      <c r="U23" s="200">
        <f>calcs!Y25</f>
        <v>555265221088.69763</v>
      </c>
      <c r="V23" s="200">
        <f>calcs!Z25</f>
        <v>557781281119.17847</v>
      </c>
      <c r="W23" s="200">
        <f>calcs!AA25</f>
        <v>561962311820.44922</v>
      </c>
      <c r="X23" s="200">
        <f>calcs!AB25</f>
        <v>568915956507.31653</v>
      </c>
      <c r="Y23" s="200">
        <f>calcs!AC25</f>
        <v>576088997315.36365</v>
      </c>
      <c r="Z23" s="200">
        <f>calcs!AD25</f>
        <v>581368096920.45386</v>
      </c>
      <c r="AA23" s="200">
        <f>calcs!AE25</f>
        <v>586347048248.04028</v>
      </c>
      <c r="AB23" s="200">
        <f>calcs!AF25</f>
        <v>593302966142.82141</v>
      </c>
      <c r="AC23" s="200">
        <f>calcs!AG25</f>
        <v>599425127469.65222</v>
      </c>
      <c r="AD23" s="200">
        <f>calcs!AH25</f>
        <v>605547288796.48486</v>
      </c>
      <c r="AE23" s="200">
        <f>calcs!AI25</f>
        <v>611669450123.3175</v>
      </c>
      <c r="AF23" s="200">
        <f>calcs!AJ25</f>
        <v>617791611450.14819</v>
      </c>
    </row>
    <row r="24" spans="1:33" ht="14.1" customHeight="1" x14ac:dyDescent="0.2">
      <c r="A24" s="7" t="s">
        <v>74</v>
      </c>
      <c r="B24" s="200">
        <f>calcs!F26</f>
        <v>0</v>
      </c>
      <c r="C24" s="200">
        <f>calcs!G26</f>
        <v>0</v>
      </c>
      <c r="D24" s="200">
        <f>calcs!H26</f>
        <v>0</v>
      </c>
      <c r="E24" s="200">
        <f>calcs!I26</f>
        <v>0</v>
      </c>
      <c r="F24" s="200">
        <f>calcs!J26</f>
        <v>0</v>
      </c>
      <c r="G24" s="200">
        <f>calcs!K26</f>
        <v>0</v>
      </c>
      <c r="H24" s="200">
        <f>calcs!L26</f>
        <v>0</v>
      </c>
      <c r="I24" s="200">
        <f>calcs!M26</f>
        <v>0</v>
      </c>
      <c r="J24" s="200">
        <f>calcs!N26</f>
        <v>0</v>
      </c>
      <c r="K24" s="200">
        <f>calcs!O26</f>
        <v>0</v>
      </c>
      <c r="L24" s="200">
        <f>calcs!P26</f>
        <v>0</v>
      </c>
      <c r="M24" s="200">
        <f>calcs!Q26</f>
        <v>0</v>
      </c>
      <c r="N24" s="200">
        <f>calcs!R26</f>
        <v>0</v>
      </c>
      <c r="O24" s="200">
        <f>calcs!S26</f>
        <v>0</v>
      </c>
      <c r="P24" s="200">
        <f>calcs!T26</f>
        <v>0</v>
      </c>
      <c r="Q24" s="200">
        <f>calcs!U26</f>
        <v>0</v>
      </c>
      <c r="R24" s="200">
        <f>calcs!V26</f>
        <v>0</v>
      </c>
      <c r="S24" s="200">
        <f>calcs!W26</f>
        <v>0</v>
      </c>
      <c r="T24" s="200">
        <f>calcs!X26</f>
        <v>0</v>
      </c>
      <c r="U24" s="200">
        <f>calcs!Y26</f>
        <v>0</v>
      </c>
      <c r="V24" s="200">
        <f>calcs!Z26</f>
        <v>0</v>
      </c>
      <c r="W24" s="200">
        <f>calcs!AA26</f>
        <v>0</v>
      </c>
      <c r="X24" s="200">
        <f>calcs!AB26</f>
        <v>0</v>
      </c>
      <c r="Y24" s="200">
        <f>calcs!AC26</f>
        <v>0</v>
      </c>
      <c r="Z24" s="200">
        <f>calcs!AD26</f>
        <v>0</v>
      </c>
      <c r="AA24" s="200">
        <f>calcs!AE26</f>
        <v>0</v>
      </c>
      <c r="AB24" s="200">
        <f>calcs!AF26</f>
        <v>0</v>
      </c>
      <c r="AC24" s="200">
        <f>calcs!AG26</f>
        <v>0</v>
      </c>
      <c r="AD24" s="200">
        <f>calcs!AH26</f>
        <v>0</v>
      </c>
      <c r="AE24" s="200">
        <f>calcs!AI26</f>
        <v>0</v>
      </c>
      <c r="AF24" s="200">
        <f>calcs!AJ26</f>
        <v>0</v>
      </c>
    </row>
    <row r="25" spans="1:33" ht="14.1" customHeight="1" x14ac:dyDescent="0.2">
      <c r="A25" s="7" t="s">
        <v>75</v>
      </c>
      <c r="B25" s="200">
        <f>calcs!F27</f>
        <v>50983659902702.422</v>
      </c>
      <c r="C25" s="200">
        <f>calcs!G27</f>
        <v>50093504848042.484</v>
      </c>
      <c r="D25" s="200">
        <f>calcs!H27</f>
        <v>51359301375727.141</v>
      </c>
      <c r="E25" s="200">
        <f>calcs!I27</f>
        <v>51523306378199.055</v>
      </c>
      <c r="F25" s="200">
        <f>calcs!J27</f>
        <v>51230957446311.156</v>
      </c>
      <c r="G25" s="200">
        <f>calcs!K27</f>
        <v>50989630850567.188</v>
      </c>
      <c r="H25" s="200">
        <f>calcs!L27</f>
        <v>50770716306656.344</v>
      </c>
      <c r="I25" s="200">
        <f>calcs!M27</f>
        <v>50566482440123.406</v>
      </c>
      <c r="J25" s="200">
        <f>calcs!N27</f>
        <v>50355524438541.578</v>
      </c>
      <c r="K25" s="200">
        <f>calcs!O27</f>
        <v>50176529562000.547</v>
      </c>
      <c r="L25" s="200">
        <f>calcs!P27</f>
        <v>50021863810774.523</v>
      </c>
      <c r="M25" s="200">
        <f>calcs!Q27</f>
        <v>49746048341853.875</v>
      </c>
      <c r="N25" s="200">
        <f>calcs!R27</f>
        <v>49533086550233.188</v>
      </c>
      <c r="O25" s="200">
        <f>calcs!S27</f>
        <v>49320124758612.563</v>
      </c>
      <c r="P25" s="200">
        <f>calcs!T27</f>
        <v>49107162966991.875</v>
      </c>
      <c r="Q25" s="200">
        <f>calcs!U27</f>
        <v>48894201175371.25</v>
      </c>
      <c r="R25" s="200">
        <f>calcs!V27</f>
        <v>48681239383750.625</v>
      </c>
      <c r="S25" s="200">
        <f>calcs!W27</f>
        <v>48468277592129.938</v>
      </c>
      <c r="T25" s="200">
        <f>calcs!X27</f>
        <v>48255315800509.313</v>
      </c>
      <c r="U25" s="200">
        <f>calcs!Y27</f>
        <v>48042354008888.625</v>
      </c>
      <c r="V25" s="200">
        <f>calcs!Z27</f>
        <v>47829392217268</v>
      </c>
      <c r="W25" s="200">
        <f>calcs!AA27</f>
        <v>47616430425647.375</v>
      </c>
      <c r="X25" s="200">
        <f>calcs!AB27</f>
        <v>47403468634026.688</v>
      </c>
      <c r="Y25" s="200">
        <f>calcs!AC27</f>
        <v>47190506842406.063</v>
      </c>
      <c r="Z25" s="200">
        <f>calcs!AD27</f>
        <v>46977545050785.438</v>
      </c>
      <c r="AA25" s="200">
        <f>calcs!AE27</f>
        <v>46764583259164.75</v>
      </c>
      <c r="AB25" s="200">
        <f>calcs!AF27</f>
        <v>46551621467544.125</v>
      </c>
      <c r="AC25" s="200">
        <f>calcs!AG27</f>
        <v>46338659675923.438</v>
      </c>
      <c r="AD25" s="200">
        <f>calcs!AH27</f>
        <v>46125697884302.813</v>
      </c>
      <c r="AE25" s="200">
        <f>calcs!AI27</f>
        <v>45912736092682.188</v>
      </c>
      <c r="AF25" s="200">
        <f>calcs!AJ27</f>
        <v>45699774301061.5</v>
      </c>
    </row>
    <row r="26" spans="1:33" ht="14.1" customHeight="1" x14ac:dyDescent="0.2">
      <c r="A26" s="7" t="s">
        <v>76</v>
      </c>
      <c r="B26" s="200">
        <f>calcs!F28</f>
        <v>3044739132456.377</v>
      </c>
      <c r="C26" s="200">
        <f>calcs!G28</f>
        <v>3028325774896.5264</v>
      </c>
      <c r="D26" s="200">
        <f>calcs!H28</f>
        <v>3192275040725.0117</v>
      </c>
      <c r="E26" s="200">
        <f>calcs!I28</f>
        <v>3259959722984.9624</v>
      </c>
      <c r="F26" s="200">
        <f>calcs!J28</f>
        <v>3326044101697.3491</v>
      </c>
      <c r="G26" s="200">
        <f>calcs!K28</f>
        <v>3383409390435.1738</v>
      </c>
      <c r="H26" s="200">
        <f>calcs!L28</f>
        <v>3414687208578.0903</v>
      </c>
      <c r="I26" s="200">
        <f>calcs!M28</f>
        <v>3430430761285.0444</v>
      </c>
      <c r="J26" s="200">
        <f>calcs!N28</f>
        <v>3434064502862.7422</v>
      </c>
      <c r="K26" s="200">
        <f>calcs!O28</f>
        <v>3437341070638.4893</v>
      </c>
      <c r="L26" s="200">
        <f>calcs!P28</f>
        <v>3446498325611.5181</v>
      </c>
      <c r="M26" s="200">
        <f>calcs!Q28</f>
        <v>3459271348588.6851</v>
      </c>
      <c r="N26" s="200">
        <f>calcs!R28</f>
        <v>3463078715161.8286</v>
      </c>
      <c r="O26" s="200">
        <f>calcs!S28</f>
        <v>3471647162361.6787</v>
      </c>
      <c r="P26" s="200">
        <f>calcs!T28</f>
        <v>3490387373165.4224</v>
      </c>
      <c r="Q26" s="200">
        <f>calcs!U28</f>
        <v>3516518501829.7109</v>
      </c>
      <c r="R26" s="200">
        <f>calcs!V28</f>
        <v>3535191663843.7842</v>
      </c>
      <c r="S26" s="200">
        <f>calcs!W28</f>
        <v>3555910492793.4102</v>
      </c>
      <c r="T26" s="200">
        <f>calcs!X28</f>
        <v>3584612246218.3901</v>
      </c>
      <c r="U26" s="200">
        <f>calcs!Y28</f>
        <v>3607617895651.1748</v>
      </c>
      <c r="V26" s="200">
        <f>calcs!Z28</f>
        <v>3623965008432.1592</v>
      </c>
      <c r="W26" s="200">
        <f>calcs!AA28</f>
        <v>3651129614835.1987</v>
      </c>
      <c r="X26" s="200">
        <f>calcs!AB28</f>
        <v>3696308192674.374</v>
      </c>
      <c r="Y26" s="200">
        <f>calcs!AC28</f>
        <v>3742912210722.9189</v>
      </c>
      <c r="Z26" s="200">
        <f>calcs!AD28</f>
        <v>3777211088961.5146</v>
      </c>
      <c r="AA26" s="200">
        <f>calcs!AE28</f>
        <v>3809559871541.0522</v>
      </c>
      <c r="AB26" s="200">
        <f>calcs!AF28</f>
        <v>3854753218656.6719</v>
      </c>
      <c r="AC26" s="200">
        <f>calcs!AG28</f>
        <v>3894529559626.5488</v>
      </c>
      <c r="AD26" s="200">
        <f>calcs!AH28</f>
        <v>3934305900596.4385</v>
      </c>
      <c r="AE26" s="200">
        <f>calcs!AI28</f>
        <v>3974082241566.3276</v>
      </c>
      <c r="AF26" s="200">
        <f>calcs!AJ28</f>
        <v>4013858582536.2046</v>
      </c>
    </row>
    <row r="27" spans="1:33" ht="14.1" customHeight="1" x14ac:dyDescent="0.2"/>
    <row r="28" spans="1:33" ht="14.45" customHeight="1" x14ac:dyDescent="0.25">
      <c r="A28" s="6"/>
      <c r="B28" s="44"/>
      <c r="C28" s="44"/>
      <c r="D28" s="44"/>
      <c r="E28" s="44"/>
      <c r="F28" s="44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B33" s="44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>
    <tabColor rgb="FF1F497D"/>
  </sheetPr>
  <dimension ref="A1:AI1000"/>
  <sheetViews>
    <sheetView workbookViewId="0">
      <selection activeCell="A14" sqref="A14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calcs!F30</f>
        <v>0</v>
      </c>
      <c r="C2" s="3">
        <f>calcs!G30</f>
        <v>0</v>
      </c>
      <c r="D2" s="3">
        <f>calcs!H30</f>
        <v>0</v>
      </c>
      <c r="E2" s="3">
        <f>calcs!I30</f>
        <v>0</v>
      </c>
      <c r="F2" s="3">
        <f>calcs!J30</f>
        <v>0</v>
      </c>
      <c r="G2" s="3">
        <f>calcs!K30</f>
        <v>0</v>
      </c>
      <c r="H2" s="3">
        <f>calcs!L30</f>
        <v>0</v>
      </c>
      <c r="I2" s="3">
        <f>calcs!M30</f>
        <v>0</v>
      </c>
      <c r="J2" s="3">
        <f>calcs!N30</f>
        <v>0</v>
      </c>
      <c r="K2" s="3">
        <f>calcs!O30</f>
        <v>0</v>
      </c>
      <c r="L2" s="3">
        <f>calcs!P30</f>
        <v>0</v>
      </c>
      <c r="M2" s="3">
        <f>calcs!Q30</f>
        <v>0</v>
      </c>
      <c r="N2" s="3">
        <f>calcs!R30</f>
        <v>0</v>
      </c>
      <c r="O2" s="3">
        <f>calcs!S30</f>
        <v>0</v>
      </c>
      <c r="P2" s="3">
        <f>calcs!T30</f>
        <v>0</v>
      </c>
      <c r="Q2" s="3">
        <f>calcs!U30</f>
        <v>0</v>
      </c>
      <c r="R2" s="3">
        <f>calcs!V30</f>
        <v>0</v>
      </c>
      <c r="S2" s="3">
        <f>calcs!W30</f>
        <v>0</v>
      </c>
      <c r="T2" s="3">
        <f>calcs!X30</f>
        <v>0</v>
      </c>
      <c r="U2" s="3">
        <f>calcs!Y30</f>
        <v>0</v>
      </c>
      <c r="V2" s="3">
        <f>calcs!Z30</f>
        <v>0</v>
      </c>
      <c r="W2" s="3">
        <f>calcs!AA30</f>
        <v>0</v>
      </c>
      <c r="X2" s="3">
        <f>calcs!AB30</f>
        <v>0</v>
      </c>
      <c r="Y2" s="3">
        <f>calcs!AC30</f>
        <v>0</v>
      </c>
      <c r="Z2" s="3">
        <f>calcs!AD30</f>
        <v>0</v>
      </c>
      <c r="AA2" s="3">
        <f>calcs!AE30</f>
        <v>0</v>
      </c>
      <c r="AB2" s="3">
        <f>calcs!AF30</f>
        <v>0</v>
      </c>
      <c r="AC2" s="3">
        <f>calcs!AG30</f>
        <v>0</v>
      </c>
      <c r="AD2" s="3">
        <f>calcs!AH30</f>
        <v>0</v>
      </c>
      <c r="AE2" s="3">
        <f>calcs!AI30</f>
        <v>0</v>
      </c>
      <c r="AF2" s="3">
        <f>calcs!AJ30</f>
        <v>0</v>
      </c>
      <c r="AG2" s="24"/>
    </row>
    <row r="3" spans="1:35" ht="14.1" customHeight="1" x14ac:dyDescent="0.2">
      <c r="A3" s="4" t="s">
        <v>53</v>
      </c>
      <c r="B3" s="3">
        <f>calcs!F31</f>
        <v>0</v>
      </c>
      <c r="C3" s="3">
        <f>calcs!G31</f>
        <v>0</v>
      </c>
      <c r="D3" s="3">
        <f>calcs!H31</f>
        <v>0</v>
      </c>
      <c r="E3" s="3">
        <f>calcs!I31</f>
        <v>0</v>
      </c>
      <c r="F3" s="3">
        <f>calcs!J31</f>
        <v>0</v>
      </c>
      <c r="G3" s="3">
        <f>calcs!K31</f>
        <v>0</v>
      </c>
      <c r="H3" s="3">
        <f>calcs!L31</f>
        <v>0</v>
      </c>
      <c r="I3" s="3">
        <f>calcs!M31</f>
        <v>0</v>
      </c>
      <c r="J3" s="3">
        <f>calcs!N31</f>
        <v>0</v>
      </c>
      <c r="K3" s="3">
        <f>calcs!O31</f>
        <v>0</v>
      </c>
      <c r="L3" s="3">
        <f>calcs!P31</f>
        <v>0</v>
      </c>
      <c r="M3" s="3">
        <f>calcs!Q31</f>
        <v>0</v>
      </c>
      <c r="N3" s="3">
        <f>calcs!R31</f>
        <v>0</v>
      </c>
      <c r="O3" s="3">
        <f>calcs!S31</f>
        <v>0</v>
      </c>
      <c r="P3" s="3">
        <f>calcs!T31</f>
        <v>0</v>
      </c>
      <c r="Q3" s="3">
        <f>calcs!U31</f>
        <v>0</v>
      </c>
      <c r="R3" s="3">
        <f>calcs!V31</f>
        <v>0</v>
      </c>
      <c r="S3" s="3">
        <f>calcs!W31</f>
        <v>0</v>
      </c>
      <c r="T3" s="3">
        <f>calcs!X31</f>
        <v>0</v>
      </c>
      <c r="U3" s="3">
        <f>calcs!Y31</f>
        <v>0</v>
      </c>
      <c r="V3" s="3">
        <f>calcs!Z31</f>
        <v>0</v>
      </c>
      <c r="W3" s="3">
        <f>calcs!AA31</f>
        <v>0</v>
      </c>
      <c r="X3" s="3">
        <f>calcs!AB31</f>
        <v>0</v>
      </c>
      <c r="Y3" s="3">
        <f>calcs!AC31</f>
        <v>0</v>
      </c>
      <c r="Z3" s="3">
        <f>calcs!AD31</f>
        <v>0</v>
      </c>
      <c r="AA3" s="3">
        <f>calcs!AE31</f>
        <v>0</v>
      </c>
      <c r="AB3" s="3">
        <f>calcs!AF31</f>
        <v>0</v>
      </c>
      <c r="AC3" s="3">
        <f>calcs!AG31</f>
        <v>0</v>
      </c>
      <c r="AD3" s="3">
        <f>calcs!AH31</f>
        <v>0</v>
      </c>
      <c r="AE3" s="3">
        <f>calcs!AI31</f>
        <v>0</v>
      </c>
      <c r="AF3" s="3">
        <f>calcs!AJ31</f>
        <v>0</v>
      </c>
    </row>
    <row r="4" spans="1:35" ht="14.1" customHeight="1" x14ac:dyDescent="0.2">
      <c r="A4" s="4" t="s">
        <v>54</v>
      </c>
      <c r="B4" s="3">
        <f>calcs!F32</f>
        <v>0</v>
      </c>
      <c r="C4" s="3">
        <f>calcs!G32</f>
        <v>0</v>
      </c>
      <c r="D4" s="3">
        <f>calcs!H32</f>
        <v>0</v>
      </c>
      <c r="E4" s="3">
        <f>calcs!I32</f>
        <v>0</v>
      </c>
      <c r="F4" s="3">
        <f>calcs!J32</f>
        <v>0</v>
      </c>
      <c r="G4" s="3">
        <f>calcs!K32</f>
        <v>0</v>
      </c>
      <c r="H4" s="3">
        <f>calcs!L32</f>
        <v>0</v>
      </c>
      <c r="I4" s="3">
        <f>calcs!M32</f>
        <v>0</v>
      </c>
      <c r="J4" s="3">
        <f>calcs!N32</f>
        <v>0</v>
      </c>
      <c r="K4" s="3">
        <f>calcs!O32</f>
        <v>0</v>
      </c>
      <c r="L4" s="3">
        <f>calcs!P32</f>
        <v>0</v>
      </c>
      <c r="M4" s="3">
        <f>calcs!Q32</f>
        <v>0</v>
      </c>
      <c r="N4" s="3">
        <f>calcs!R32</f>
        <v>0</v>
      </c>
      <c r="O4" s="3">
        <f>calcs!S32</f>
        <v>0</v>
      </c>
      <c r="P4" s="3">
        <f>calcs!T32</f>
        <v>0</v>
      </c>
      <c r="Q4" s="3">
        <f>calcs!U32</f>
        <v>0</v>
      </c>
      <c r="R4" s="3">
        <f>calcs!V32</f>
        <v>0</v>
      </c>
      <c r="S4" s="3">
        <f>calcs!W32</f>
        <v>0</v>
      </c>
      <c r="T4" s="3">
        <f>calcs!X32</f>
        <v>0</v>
      </c>
      <c r="U4" s="3">
        <f>calcs!Y32</f>
        <v>0</v>
      </c>
      <c r="V4" s="3">
        <f>calcs!Z32</f>
        <v>0</v>
      </c>
      <c r="W4" s="3">
        <f>calcs!AA32</f>
        <v>0</v>
      </c>
      <c r="X4" s="3">
        <f>calcs!AB32</f>
        <v>0</v>
      </c>
      <c r="Y4" s="3">
        <f>calcs!AC32</f>
        <v>0</v>
      </c>
      <c r="Z4" s="3">
        <f>calcs!AD32</f>
        <v>0</v>
      </c>
      <c r="AA4" s="3">
        <f>calcs!AE32</f>
        <v>0</v>
      </c>
      <c r="AB4" s="3">
        <f>calcs!AF32</f>
        <v>0</v>
      </c>
      <c r="AC4" s="3">
        <f>calcs!AG32</f>
        <v>0</v>
      </c>
      <c r="AD4" s="3">
        <f>calcs!AH32</f>
        <v>0</v>
      </c>
      <c r="AE4" s="3">
        <f>calcs!AI32</f>
        <v>0</v>
      </c>
      <c r="AF4" s="3">
        <f>calcs!AJ32</f>
        <v>0</v>
      </c>
    </row>
    <row r="5" spans="1:35" ht="14.1" customHeight="1" x14ac:dyDescent="0.2">
      <c r="A5" s="4" t="s">
        <v>55</v>
      </c>
      <c r="B5" s="3">
        <f>calcs!F33</f>
        <v>0</v>
      </c>
      <c r="C5" s="3">
        <f>calcs!G33</f>
        <v>0</v>
      </c>
      <c r="D5" s="3">
        <f>calcs!H33</f>
        <v>0</v>
      </c>
      <c r="E5" s="3">
        <f>calcs!I33</f>
        <v>0</v>
      </c>
      <c r="F5" s="3">
        <f>calcs!J33</f>
        <v>0</v>
      </c>
      <c r="G5" s="3">
        <f>calcs!K33</f>
        <v>0</v>
      </c>
      <c r="H5" s="3">
        <f>calcs!L33</f>
        <v>0</v>
      </c>
      <c r="I5" s="3">
        <f>calcs!M33</f>
        <v>0</v>
      </c>
      <c r="J5" s="3">
        <f>calcs!N33</f>
        <v>0</v>
      </c>
      <c r="K5" s="3">
        <f>calcs!O33</f>
        <v>0</v>
      </c>
      <c r="L5" s="3">
        <f>calcs!P33</f>
        <v>0</v>
      </c>
      <c r="M5" s="3">
        <f>calcs!Q33</f>
        <v>0</v>
      </c>
      <c r="N5" s="3">
        <f>calcs!R33</f>
        <v>0</v>
      </c>
      <c r="O5" s="3">
        <f>calcs!S33</f>
        <v>0</v>
      </c>
      <c r="P5" s="3">
        <f>calcs!T33</f>
        <v>0</v>
      </c>
      <c r="Q5" s="3">
        <f>calcs!U33</f>
        <v>0</v>
      </c>
      <c r="R5" s="3">
        <f>calcs!V33</f>
        <v>0</v>
      </c>
      <c r="S5" s="3">
        <f>calcs!W33</f>
        <v>0</v>
      </c>
      <c r="T5" s="3">
        <f>calcs!X33</f>
        <v>0</v>
      </c>
      <c r="U5" s="3">
        <f>calcs!Y33</f>
        <v>0</v>
      </c>
      <c r="V5" s="3">
        <f>calcs!Z33</f>
        <v>0</v>
      </c>
      <c r="W5" s="3">
        <f>calcs!AA33</f>
        <v>0</v>
      </c>
      <c r="X5" s="3">
        <f>calcs!AB33</f>
        <v>0</v>
      </c>
      <c r="Y5" s="3">
        <f>calcs!AC33</f>
        <v>0</v>
      </c>
      <c r="Z5" s="3">
        <f>calcs!AD33</f>
        <v>0</v>
      </c>
      <c r="AA5" s="3">
        <f>calcs!AE33</f>
        <v>0</v>
      </c>
      <c r="AB5" s="3">
        <f>calcs!AF33</f>
        <v>0</v>
      </c>
      <c r="AC5" s="3">
        <f>calcs!AG33</f>
        <v>0</v>
      </c>
      <c r="AD5" s="3">
        <f>calcs!AH33</f>
        <v>0</v>
      </c>
      <c r="AE5" s="3">
        <f>calcs!AI33</f>
        <v>0</v>
      </c>
      <c r="AF5" s="3">
        <f>calcs!AJ33</f>
        <v>0</v>
      </c>
    </row>
    <row r="6" spans="1:35" ht="14.1" customHeight="1" x14ac:dyDescent="0.2">
      <c r="A6" s="4" t="s">
        <v>56</v>
      </c>
      <c r="B6" s="3">
        <f>calcs!F34</f>
        <v>0</v>
      </c>
      <c r="C6" s="3">
        <f>calcs!G34</f>
        <v>0</v>
      </c>
      <c r="D6" s="3">
        <f>calcs!H34</f>
        <v>0</v>
      </c>
      <c r="E6" s="3">
        <f>calcs!I34</f>
        <v>0</v>
      </c>
      <c r="F6" s="3">
        <f>calcs!J34</f>
        <v>0</v>
      </c>
      <c r="G6" s="3">
        <f>calcs!K34</f>
        <v>0</v>
      </c>
      <c r="H6" s="3">
        <f>calcs!L34</f>
        <v>0</v>
      </c>
      <c r="I6" s="3">
        <f>calcs!M34</f>
        <v>0</v>
      </c>
      <c r="J6" s="3">
        <f>calcs!N34</f>
        <v>0</v>
      </c>
      <c r="K6" s="3">
        <f>calcs!O34</f>
        <v>0</v>
      </c>
      <c r="L6" s="3">
        <f>calcs!P34</f>
        <v>0</v>
      </c>
      <c r="M6" s="3">
        <f>calcs!Q34</f>
        <v>0</v>
      </c>
      <c r="N6" s="3">
        <f>calcs!R34</f>
        <v>0</v>
      </c>
      <c r="O6" s="3">
        <f>calcs!S34</f>
        <v>0</v>
      </c>
      <c r="P6" s="3">
        <f>calcs!T34</f>
        <v>0</v>
      </c>
      <c r="Q6" s="3">
        <f>calcs!U34</f>
        <v>0</v>
      </c>
      <c r="R6" s="3">
        <f>calcs!V34</f>
        <v>0</v>
      </c>
      <c r="S6" s="3">
        <f>calcs!W34</f>
        <v>0</v>
      </c>
      <c r="T6" s="3">
        <f>calcs!X34</f>
        <v>0</v>
      </c>
      <c r="U6" s="3">
        <f>calcs!Y34</f>
        <v>0</v>
      </c>
      <c r="V6" s="3">
        <f>calcs!Z34</f>
        <v>0</v>
      </c>
      <c r="W6" s="3">
        <f>calcs!AA34</f>
        <v>0</v>
      </c>
      <c r="X6" s="3">
        <f>calcs!AB34</f>
        <v>0</v>
      </c>
      <c r="Y6" s="3">
        <f>calcs!AC34</f>
        <v>0</v>
      </c>
      <c r="Z6" s="3">
        <f>calcs!AD34</f>
        <v>0</v>
      </c>
      <c r="AA6" s="3">
        <f>calcs!AE34</f>
        <v>0</v>
      </c>
      <c r="AB6" s="3">
        <f>calcs!AF34</f>
        <v>0</v>
      </c>
      <c r="AC6" s="3">
        <f>calcs!AG34</f>
        <v>0</v>
      </c>
      <c r="AD6" s="3">
        <f>calcs!AH34</f>
        <v>0</v>
      </c>
      <c r="AE6" s="3">
        <f>calcs!AI34</f>
        <v>0</v>
      </c>
      <c r="AF6" s="3">
        <f>calcs!AJ34</f>
        <v>0</v>
      </c>
    </row>
    <row r="7" spans="1:35" ht="14.1" customHeight="1" x14ac:dyDescent="0.2">
      <c r="A7" s="4" t="s">
        <v>57</v>
      </c>
      <c r="B7" s="3">
        <f>calcs!F35</f>
        <v>0</v>
      </c>
      <c r="C7" s="3">
        <f>calcs!G35</f>
        <v>0</v>
      </c>
      <c r="D7" s="3">
        <f>calcs!H35</f>
        <v>0</v>
      </c>
      <c r="E7" s="3">
        <f>calcs!I35</f>
        <v>0</v>
      </c>
      <c r="F7" s="3">
        <f>calcs!J35</f>
        <v>0</v>
      </c>
      <c r="G7" s="3">
        <f>calcs!K35</f>
        <v>0</v>
      </c>
      <c r="H7" s="3">
        <f>calcs!L35</f>
        <v>0</v>
      </c>
      <c r="I7" s="3">
        <f>calcs!M35</f>
        <v>0</v>
      </c>
      <c r="J7" s="3">
        <f>calcs!N35</f>
        <v>0</v>
      </c>
      <c r="K7" s="3">
        <f>calcs!O35</f>
        <v>0</v>
      </c>
      <c r="L7" s="3">
        <f>calcs!P35</f>
        <v>0</v>
      </c>
      <c r="M7" s="3">
        <f>calcs!Q35</f>
        <v>0</v>
      </c>
      <c r="N7" s="3">
        <f>calcs!R35</f>
        <v>0</v>
      </c>
      <c r="O7" s="3">
        <f>calcs!S35</f>
        <v>0</v>
      </c>
      <c r="P7" s="3">
        <f>calcs!T35</f>
        <v>0</v>
      </c>
      <c r="Q7" s="3">
        <f>calcs!U35</f>
        <v>0</v>
      </c>
      <c r="R7" s="3">
        <f>calcs!V35</f>
        <v>0</v>
      </c>
      <c r="S7" s="3">
        <f>calcs!W35</f>
        <v>0</v>
      </c>
      <c r="T7" s="3">
        <f>calcs!X35</f>
        <v>0</v>
      </c>
      <c r="U7" s="3">
        <f>calcs!Y35</f>
        <v>0</v>
      </c>
      <c r="V7" s="3">
        <f>calcs!Z35</f>
        <v>0</v>
      </c>
      <c r="W7" s="3">
        <f>calcs!AA35</f>
        <v>0</v>
      </c>
      <c r="X7" s="3">
        <f>calcs!AB35</f>
        <v>0</v>
      </c>
      <c r="Y7" s="3">
        <f>calcs!AC35</f>
        <v>0</v>
      </c>
      <c r="Z7" s="3">
        <f>calcs!AD35</f>
        <v>0</v>
      </c>
      <c r="AA7" s="3">
        <f>calcs!AE35</f>
        <v>0</v>
      </c>
      <c r="AB7" s="3">
        <f>calcs!AF35</f>
        <v>0</v>
      </c>
      <c r="AC7" s="3">
        <f>calcs!AG35</f>
        <v>0</v>
      </c>
      <c r="AD7" s="3">
        <f>calcs!AH35</f>
        <v>0</v>
      </c>
      <c r="AE7" s="3">
        <f>calcs!AI35</f>
        <v>0</v>
      </c>
      <c r="AF7" s="3">
        <f>calcs!AJ35</f>
        <v>0</v>
      </c>
    </row>
    <row r="8" spans="1:35" ht="14.1" customHeight="1" x14ac:dyDescent="0.2">
      <c r="A8" s="4" t="s">
        <v>58</v>
      </c>
      <c r="B8" s="3">
        <f>calcs!F36</f>
        <v>0</v>
      </c>
      <c r="C8" s="3">
        <f>calcs!G36</f>
        <v>0</v>
      </c>
      <c r="D8" s="3">
        <f>calcs!H36</f>
        <v>0</v>
      </c>
      <c r="E8" s="3">
        <f>calcs!I36</f>
        <v>0</v>
      </c>
      <c r="F8" s="3">
        <f>calcs!J36</f>
        <v>0</v>
      </c>
      <c r="G8" s="3">
        <f>calcs!K36</f>
        <v>0</v>
      </c>
      <c r="H8" s="3">
        <f>calcs!L36</f>
        <v>0</v>
      </c>
      <c r="I8" s="3">
        <f>calcs!M36</f>
        <v>0</v>
      </c>
      <c r="J8" s="3">
        <f>calcs!N36</f>
        <v>0</v>
      </c>
      <c r="K8" s="3">
        <f>calcs!O36</f>
        <v>0</v>
      </c>
      <c r="L8" s="3">
        <f>calcs!P36</f>
        <v>0</v>
      </c>
      <c r="M8" s="3">
        <f>calcs!Q36</f>
        <v>0</v>
      </c>
      <c r="N8" s="3">
        <f>calcs!R36</f>
        <v>0</v>
      </c>
      <c r="O8" s="3">
        <f>calcs!S36</f>
        <v>0</v>
      </c>
      <c r="P8" s="3">
        <f>calcs!T36</f>
        <v>0</v>
      </c>
      <c r="Q8" s="3">
        <f>calcs!U36</f>
        <v>0</v>
      </c>
      <c r="R8" s="3">
        <f>calcs!V36</f>
        <v>0</v>
      </c>
      <c r="S8" s="3">
        <f>calcs!W36</f>
        <v>0</v>
      </c>
      <c r="T8" s="3">
        <f>calcs!X36</f>
        <v>0</v>
      </c>
      <c r="U8" s="3">
        <f>calcs!Y36</f>
        <v>0</v>
      </c>
      <c r="V8" s="3">
        <f>calcs!Z36</f>
        <v>0</v>
      </c>
      <c r="W8" s="3">
        <f>calcs!AA36</f>
        <v>0</v>
      </c>
      <c r="X8" s="3">
        <f>calcs!AB36</f>
        <v>0</v>
      </c>
      <c r="Y8" s="3">
        <f>calcs!AC36</f>
        <v>0</v>
      </c>
      <c r="Z8" s="3">
        <f>calcs!AD36</f>
        <v>0</v>
      </c>
      <c r="AA8" s="3">
        <f>calcs!AE36</f>
        <v>0</v>
      </c>
      <c r="AB8" s="3">
        <f>calcs!AF36</f>
        <v>0</v>
      </c>
      <c r="AC8" s="3">
        <f>calcs!AG36</f>
        <v>0</v>
      </c>
      <c r="AD8" s="3">
        <f>calcs!AH36</f>
        <v>0</v>
      </c>
      <c r="AE8" s="3">
        <f>calcs!AI36</f>
        <v>0</v>
      </c>
      <c r="AF8" s="3">
        <f>calcs!AJ36</f>
        <v>0</v>
      </c>
    </row>
    <row r="9" spans="1:35" ht="14.1" customHeight="1" x14ac:dyDescent="0.2">
      <c r="A9" s="4" t="s">
        <v>59</v>
      </c>
      <c r="B9" s="3">
        <f>calcs!F37</f>
        <v>0</v>
      </c>
      <c r="C9" s="3">
        <f>calcs!G37</f>
        <v>0</v>
      </c>
      <c r="D9" s="3">
        <f>calcs!H37</f>
        <v>0</v>
      </c>
      <c r="E9" s="3">
        <f>calcs!I37</f>
        <v>0</v>
      </c>
      <c r="F9" s="3">
        <f>calcs!J37</f>
        <v>0</v>
      </c>
      <c r="G9" s="3">
        <f>calcs!K37</f>
        <v>0</v>
      </c>
      <c r="H9" s="3">
        <f>calcs!L37</f>
        <v>0</v>
      </c>
      <c r="I9" s="3">
        <f>calcs!M37</f>
        <v>0</v>
      </c>
      <c r="J9" s="3">
        <f>calcs!N37</f>
        <v>0</v>
      </c>
      <c r="K9" s="3">
        <f>calcs!O37</f>
        <v>0</v>
      </c>
      <c r="L9" s="3">
        <f>calcs!P37</f>
        <v>0</v>
      </c>
      <c r="M9" s="3">
        <f>calcs!Q37</f>
        <v>0</v>
      </c>
      <c r="N9" s="3">
        <f>calcs!R37</f>
        <v>0</v>
      </c>
      <c r="O9" s="3">
        <f>calcs!S37</f>
        <v>0</v>
      </c>
      <c r="P9" s="3">
        <f>calcs!T37</f>
        <v>0</v>
      </c>
      <c r="Q9" s="3">
        <f>calcs!U37</f>
        <v>0</v>
      </c>
      <c r="R9" s="3">
        <f>calcs!V37</f>
        <v>0</v>
      </c>
      <c r="S9" s="3">
        <f>calcs!W37</f>
        <v>0</v>
      </c>
      <c r="T9" s="3">
        <f>calcs!X37</f>
        <v>0</v>
      </c>
      <c r="U9" s="3">
        <f>calcs!Y37</f>
        <v>0</v>
      </c>
      <c r="V9" s="3">
        <f>calcs!Z37</f>
        <v>0</v>
      </c>
      <c r="W9" s="3">
        <f>calcs!AA37</f>
        <v>0</v>
      </c>
      <c r="X9" s="3">
        <f>calcs!AB37</f>
        <v>0</v>
      </c>
      <c r="Y9" s="3">
        <f>calcs!AC37</f>
        <v>0</v>
      </c>
      <c r="Z9" s="3">
        <f>calcs!AD37</f>
        <v>0</v>
      </c>
      <c r="AA9" s="3">
        <f>calcs!AE37</f>
        <v>0</v>
      </c>
      <c r="AB9" s="3">
        <f>calcs!AF37</f>
        <v>0</v>
      </c>
      <c r="AC9" s="3">
        <f>calcs!AG37</f>
        <v>0</v>
      </c>
      <c r="AD9" s="3">
        <f>calcs!AH37</f>
        <v>0</v>
      </c>
      <c r="AE9" s="3">
        <f>calcs!AI37</f>
        <v>0</v>
      </c>
      <c r="AF9" s="3">
        <f>calcs!AJ37</f>
        <v>0</v>
      </c>
      <c r="AG9" s="24"/>
    </row>
    <row r="10" spans="1:35" ht="14.1" customHeight="1" x14ac:dyDescent="0.2">
      <c r="A10" s="4" t="s">
        <v>60</v>
      </c>
      <c r="B10" s="3">
        <f>calcs!F38</f>
        <v>58081151608861.313</v>
      </c>
      <c r="C10" s="3">
        <f>calcs!G38</f>
        <v>58081151608861.313</v>
      </c>
      <c r="D10" s="3">
        <f>calcs!H38</f>
        <v>58081151608861.313</v>
      </c>
      <c r="E10" s="3">
        <f>calcs!I38</f>
        <v>58081151608861.313</v>
      </c>
      <c r="F10" s="3">
        <f>calcs!J38</f>
        <v>58081151608861.313</v>
      </c>
      <c r="G10" s="3">
        <f>calcs!K38</f>
        <v>58081151608861.313</v>
      </c>
      <c r="H10" s="3">
        <f>calcs!L38</f>
        <v>58081151608861.313</v>
      </c>
      <c r="I10" s="3">
        <f>calcs!M38</f>
        <v>58081151608861.313</v>
      </c>
      <c r="J10" s="3">
        <f>calcs!N38</f>
        <v>58081151608861.313</v>
      </c>
      <c r="K10" s="3">
        <f>calcs!O38</f>
        <v>58081151608861.313</v>
      </c>
      <c r="L10" s="3">
        <f>calcs!P38</f>
        <v>58081151608861.313</v>
      </c>
      <c r="M10" s="3">
        <f>calcs!Q38</f>
        <v>58081151608861.313</v>
      </c>
      <c r="N10" s="3">
        <f>calcs!R38</f>
        <v>58081151608861.313</v>
      </c>
      <c r="O10" s="3">
        <f>calcs!S38</f>
        <v>58081151608861.313</v>
      </c>
      <c r="P10" s="3">
        <f>calcs!T38</f>
        <v>58081151608861.313</v>
      </c>
      <c r="Q10" s="3">
        <f>calcs!U38</f>
        <v>58081151608861.313</v>
      </c>
      <c r="R10" s="3">
        <f>calcs!V38</f>
        <v>58081151608861.313</v>
      </c>
      <c r="S10" s="3">
        <f>calcs!W38</f>
        <v>58081151608861.313</v>
      </c>
      <c r="T10" s="3">
        <f>calcs!X38</f>
        <v>58081151608861.313</v>
      </c>
      <c r="U10" s="3">
        <f>calcs!Y38</f>
        <v>58081151608861.313</v>
      </c>
      <c r="V10" s="3">
        <f>calcs!Z38</f>
        <v>58081151608861.313</v>
      </c>
      <c r="W10" s="3">
        <f>calcs!AA38</f>
        <v>58081151608861.313</v>
      </c>
      <c r="X10" s="3">
        <f>calcs!AB38</f>
        <v>58081151608861.313</v>
      </c>
      <c r="Y10" s="3">
        <f>calcs!AC38</f>
        <v>58081151608861.313</v>
      </c>
      <c r="Z10" s="3">
        <f>calcs!AD38</f>
        <v>58081151608861.313</v>
      </c>
      <c r="AA10" s="3">
        <f>calcs!AE38</f>
        <v>40220292755431.219</v>
      </c>
      <c r="AB10" s="3">
        <f>calcs!AF38</f>
        <v>43792464526117.656</v>
      </c>
      <c r="AC10" s="3">
        <f>calcs!AG38</f>
        <v>40220292755431.531</v>
      </c>
      <c r="AD10" s="3">
        <f>calcs!AH38</f>
        <v>36648120984745.414</v>
      </c>
      <c r="AE10" s="3">
        <f>calcs!AI38</f>
        <v>33075949214059.289</v>
      </c>
      <c r="AF10" s="3">
        <f>calcs!AJ38</f>
        <v>29503777443373.168</v>
      </c>
    </row>
    <row r="11" spans="1:35" ht="14.1" customHeight="1" x14ac:dyDescent="0.2">
      <c r="A11" s="4" t="s">
        <v>61</v>
      </c>
      <c r="B11" s="3">
        <f>calcs!F39</f>
        <v>0</v>
      </c>
      <c r="C11" s="3">
        <f>calcs!G39</f>
        <v>0</v>
      </c>
      <c r="D11" s="3">
        <f>calcs!H39</f>
        <v>0</v>
      </c>
      <c r="E11" s="3">
        <f>calcs!I39</f>
        <v>0</v>
      </c>
      <c r="F11" s="3">
        <f>calcs!J39</f>
        <v>0</v>
      </c>
      <c r="G11" s="3">
        <f>calcs!K39</f>
        <v>0</v>
      </c>
      <c r="H11" s="3">
        <f>calcs!L39</f>
        <v>0</v>
      </c>
      <c r="I11" s="3">
        <f>calcs!M39</f>
        <v>0</v>
      </c>
      <c r="J11" s="3">
        <f>calcs!N39</f>
        <v>0</v>
      </c>
      <c r="K11" s="3">
        <f>calcs!O39</f>
        <v>0</v>
      </c>
      <c r="L11" s="3">
        <f>calcs!P39</f>
        <v>0</v>
      </c>
      <c r="M11" s="3">
        <f>calcs!Q39</f>
        <v>0</v>
      </c>
      <c r="N11" s="3">
        <f>calcs!R39</f>
        <v>0</v>
      </c>
      <c r="O11" s="3">
        <f>calcs!S39</f>
        <v>0</v>
      </c>
      <c r="P11" s="3">
        <f>calcs!T39</f>
        <v>0</v>
      </c>
      <c r="Q11" s="3">
        <f>calcs!U39</f>
        <v>0</v>
      </c>
      <c r="R11" s="3">
        <f>calcs!V39</f>
        <v>0</v>
      </c>
      <c r="S11" s="3">
        <f>calcs!W39</f>
        <v>0</v>
      </c>
      <c r="T11" s="3">
        <f>calcs!X39</f>
        <v>0</v>
      </c>
      <c r="U11" s="3">
        <f>calcs!Y39</f>
        <v>0</v>
      </c>
      <c r="V11" s="3">
        <f>calcs!Z39</f>
        <v>0</v>
      </c>
      <c r="W11" s="3">
        <f>calcs!AA39</f>
        <v>0</v>
      </c>
      <c r="X11" s="3">
        <f>calcs!AB39</f>
        <v>0</v>
      </c>
      <c r="Y11" s="3">
        <f>calcs!AC39</f>
        <v>0</v>
      </c>
      <c r="Z11" s="3">
        <f>calcs!AD39</f>
        <v>0</v>
      </c>
      <c r="AA11" s="3">
        <f>calcs!AE39</f>
        <v>0</v>
      </c>
      <c r="AB11" s="3">
        <f>calcs!AF39</f>
        <v>0</v>
      </c>
      <c r="AC11" s="3">
        <f>calcs!AG39</f>
        <v>0</v>
      </c>
      <c r="AD11" s="3">
        <f>calcs!AH39</f>
        <v>0</v>
      </c>
      <c r="AE11" s="3">
        <f>calcs!AI39</f>
        <v>0</v>
      </c>
      <c r="AF11" s="3">
        <f>calcs!AJ39</f>
        <v>0</v>
      </c>
    </row>
    <row r="12" spans="1:35" ht="14.1" customHeight="1" x14ac:dyDescent="0.2">
      <c r="A12" s="4" t="s">
        <v>62</v>
      </c>
      <c r="B12" s="3">
        <f>calcs!F40</f>
        <v>0</v>
      </c>
      <c r="C12" s="3">
        <f>calcs!G40</f>
        <v>0</v>
      </c>
      <c r="D12" s="3">
        <f>calcs!H40</f>
        <v>0</v>
      </c>
      <c r="E12" s="3">
        <f>calcs!I40</f>
        <v>0</v>
      </c>
      <c r="F12" s="3">
        <f>calcs!J40</f>
        <v>0</v>
      </c>
      <c r="G12" s="3">
        <f>calcs!K40</f>
        <v>0</v>
      </c>
      <c r="H12" s="3">
        <f>calcs!L40</f>
        <v>0</v>
      </c>
      <c r="I12" s="3">
        <f>calcs!M40</f>
        <v>0</v>
      </c>
      <c r="J12" s="3">
        <f>calcs!N40</f>
        <v>0</v>
      </c>
      <c r="K12" s="3">
        <f>calcs!O40</f>
        <v>0</v>
      </c>
      <c r="L12" s="3">
        <f>calcs!P40</f>
        <v>0</v>
      </c>
      <c r="M12" s="3">
        <f>calcs!Q40</f>
        <v>0</v>
      </c>
      <c r="N12" s="3">
        <f>calcs!R40</f>
        <v>0</v>
      </c>
      <c r="O12" s="3">
        <f>calcs!S40</f>
        <v>0</v>
      </c>
      <c r="P12" s="3">
        <f>calcs!T40</f>
        <v>0</v>
      </c>
      <c r="Q12" s="3">
        <f>calcs!U40</f>
        <v>0</v>
      </c>
      <c r="R12" s="3">
        <f>calcs!V40</f>
        <v>0</v>
      </c>
      <c r="S12" s="3">
        <f>calcs!W40</f>
        <v>0</v>
      </c>
      <c r="T12" s="3">
        <f>calcs!X40</f>
        <v>0</v>
      </c>
      <c r="U12" s="3">
        <f>calcs!Y40</f>
        <v>0</v>
      </c>
      <c r="V12" s="3">
        <f>calcs!Z40</f>
        <v>0</v>
      </c>
      <c r="W12" s="3">
        <f>calcs!AA40</f>
        <v>0</v>
      </c>
      <c r="X12" s="3">
        <f>calcs!AB40</f>
        <v>0</v>
      </c>
      <c r="Y12" s="3">
        <f>calcs!AC40</f>
        <v>0</v>
      </c>
      <c r="Z12" s="3">
        <f>calcs!AD40</f>
        <v>0</v>
      </c>
      <c r="AA12" s="3">
        <f>calcs!AE40</f>
        <v>0</v>
      </c>
      <c r="AB12" s="3">
        <f>calcs!AF40</f>
        <v>0</v>
      </c>
      <c r="AC12" s="3">
        <f>calcs!AG40</f>
        <v>0</v>
      </c>
      <c r="AD12" s="3">
        <f>calcs!AH40</f>
        <v>0</v>
      </c>
      <c r="AE12" s="3">
        <f>calcs!AI40</f>
        <v>0</v>
      </c>
      <c r="AF12" s="3">
        <f>calcs!AJ40</f>
        <v>0</v>
      </c>
    </row>
    <row r="13" spans="1:35" ht="14.1" customHeight="1" x14ac:dyDescent="0.2">
      <c r="A13" s="4" t="s">
        <v>63</v>
      </c>
      <c r="B13" s="3">
        <f>calcs!F41</f>
        <v>0</v>
      </c>
      <c r="C13" s="3">
        <f>calcs!G41</f>
        <v>0</v>
      </c>
      <c r="D13" s="3">
        <f>calcs!H41</f>
        <v>0</v>
      </c>
      <c r="E13" s="3">
        <f>calcs!I41</f>
        <v>0</v>
      </c>
      <c r="F13" s="3">
        <f>calcs!J41</f>
        <v>0</v>
      </c>
      <c r="G13" s="3">
        <f>calcs!K41</f>
        <v>0</v>
      </c>
      <c r="H13" s="3">
        <f>calcs!L41</f>
        <v>0</v>
      </c>
      <c r="I13" s="3">
        <f>calcs!M41</f>
        <v>0</v>
      </c>
      <c r="J13" s="3">
        <f>calcs!N41</f>
        <v>0</v>
      </c>
      <c r="K13" s="3">
        <f>calcs!O41</f>
        <v>0</v>
      </c>
      <c r="L13" s="3">
        <f>calcs!P41</f>
        <v>0</v>
      </c>
      <c r="M13" s="3">
        <f>calcs!Q41</f>
        <v>0</v>
      </c>
      <c r="N13" s="3">
        <f>calcs!R41</f>
        <v>0</v>
      </c>
      <c r="O13" s="3">
        <f>calcs!S41</f>
        <v>0</v>
      </c>
      <c r="P13" s="3">
        <f>calcs!T41</f>
        <v>0</v>
      </c>
      <c r="Q13" s="3">
        <f>calcs!U41</f>
        <v>0</v>
      </c>
      <c r="R13" s="3">
        <f>calcs!V41</f>
        <v>0</v>
      </c>
      <c r="S13" s="3">
        <f>calcs!W41</f>
        <v>0</v>
      </c>
      <c r="T13" s="3">
        <f>calcs!X41</f>
        <v>0</v>
      </c>
      <c r="U13" s="3">
        <f>calcs!Y41</f>
        <v>0</v>
      </c>
      <c r="V13" s="3">
        <f>calcs!Z41</f>
        <v>0</v>
      </c>
      <c r="W13" s="3">
        <f>calcs!AA41</f>
        <v>0</v>
      </c>
      <c r="X13" s="3">
        <f>calcs!AB41</f>
        <v>0</v>
      </c>
      <c r="Y13" s="3">
        <f>calcs!AC41</f>
        <v>0</v>
      </c>
      <c r="Z13" s="3">
        <f>calcs!AD41</f>
        <v>0</v>
      </c>
      <c r="AA13" s="3">
        <f>calcs!AE41</f>
        <v>0</v>
      </c>
      <c r="AB13" s="3">
        <f>calcs!AF41</f>
        <v>0</v>
      </c>
      <c r="AC13" s="3">
        <f>calcs!AG41</f>
        <v>0</v>
      </c>
      <c r="AD13" s="3">
        <f>calcs!AH41</f>
        <v>0</v>
      </c>
      <c r="AE13" s="3">
        <f>calcs!AI41</f>
        <v>0</v>
      </c>
      <c r="AF13" s="3">
        <f>calcs!AJ41</f>
        <v>0</v>
      </c>
    </row>
    <row r="14" spans="1:35" ht="14.1" customHeight="1" x14ac:dyDescent="0.2">
      <c r="A14" s="4" t="s">
        <v>64</v>
      </c>
      <c r="B14" s="3">
        <f>calcs!F42</f>
        <v>26465490095883.504</v>
      </c>
      <c r="C14" s="3">
        <f>calcs!G42</f>
        <v>25800590626497.434</v>
      </c>
      <c r="D14" s="3">
        <f>calcs!H42</f>
        <v>25135691157111.367</v>
      </c>
      <c r="E14" s="3">
        <f>calcs!I42</f>
        <v>24470791687725.305</v>
      </c>
      <c r="F14" s="3">
        <f>calcs!J42</f>
        <v>23805892218339.234</v>
      </c>
      <c r="G14" s="3">
        <f>calcs!K42</f>
        <v>23140992748953.168</v>
      </c>
      <c r="H14" s="3">
        <f>calcs!L42</f>
        <v>22476093279567.102</v>
      </c>
      <c r="I14" s="3">
        <f>calcs!M42</f>
        <v>21811193810181.035</v>
      </c>
      <c r="J14" s="3">
        <f>calcs!N42</f>
        <v>21146294340794.969</v>
      </c>
      <c r="K14" s="3">
        <f>calcs!O42</f>
        <v>20481394871408.898</v>
      </c>
      <c r="L14" s="3">
        <f>calcs!P42</f>
        <v>19816495402022.836</v>
      </c>
      <c r="M14" s="3">
        <f>calcs!Q42</f>
        <v>19151595932636.77</v>
      </c>
      <c r="N14" s="3">
        <f>calcs!R42</f>
        <v>18486696463250.703</v>
      </c>
      <c r="O14" s="3">
        <f>calcs!S42</f>
        <v>17821796993864.633</v>
      </c>
      <c r="P14" s="3">
        <f>calcs!T42</f>
        <v>17156897524478.568</v>
      </c>
      <c r="Q14" s="3">
        <f>calcs!U42</f>
        <v>16491998055092.504</v>
      </c>
      <c r="R14" s="3">
        <f>calcs!V42</f>
        <v>16491998055092.504</v>
      </c>
      <c r="S14" s="3">
        <f>calcs!W42</f>
        <v>16491998055092.504</v>
      </c>
      <c r="T14" s="3">
        <f>calcs!X42</f>
        <v>16491998055092.504</v>
      </c>
      <c r="U14" s="3">
        <f>calcs!Y42</f>
        <v>16491998055092.504</v>
      </c>
      <c r="V14" s="3">
        <f>calcs!Z42</f>
        <v>16491998055092.504</v>
      </c>
      <c r="W14" s="3">
        <f>calcs!AA42</f>
        <v>16491998055092.504</v>
      </c>
      <c r="X14" s="3">
        <f>calcs!AB42</f>
        <v>16491998055092.504</v>
      </c>
      <c r="Y14" s="3">
        <f>calcs!AC42</f>
        <v>16491998055092.504</v>
      </c>
      <c r="Z14" s="3">
        <f>calcs!AD42</f>
        <v>16491998055092.504</v>
      </c>
      <c r="AA14" s="3">
        <f>calcs!AE42</f>
        <v>16491998055092.504</v>
      </c>
      <c r="AB14" s="3">
        <f>calcs!AF42</f>
        <v>16491998055092.504</v>
      </c>
      <c r="AC14" s="3">
        <f>calcs!AG42</f>
        <v>16491998055092.504</v>
      </c>
      <c r="AD14" s="3">
        <f>calcs!AH42</f>
        <v>16491998055092.504</v>
      </c>
      <c r="AE14" s="3">
        <f>calcs!AI42</f>
        <v>16491998055092.504</v>
      </c>
      <c r="AF14" s="3">
        <f>calcs!AJ42</f>
        <v>16491998055092.504</v>
      </c>
    </row>
    <row r="15" spans="1:35" s="473" customFormat="1" ht="14.1" customHeight="1" x14ac:dyDescent="0.2">
      <c r="A15" s="473" t="s">
        <v>65</v>
      </c>
      <c r="B15" s="474">
        <f>calcs!F43</f>
        <v>0</v>
      </c>
      <c r="C15" s="474">
        <f>calcs!G43</f>
        <v>0</v>
      </c>
      <c r="D15" s="474">
        <f>calcs!H43</f>
        <v>0</v>
      </c>
      <c r="E15" s="474">
        <f>calcs!I43</f>
        <v>0</v>
      </c>
      <c r="F15" s="474">
        <f>calcs!J43</f>
        <v>0</v>
      </c>
      <c r="G15" s="474">
        <f>calcs!K43</f>
        <v>0</v>
      </c>
      <c r="H15" s="474">
        <f>calcs!L43</f>
        <v>0</v>
      </c>
      <c r="I15" s="474">
        <f>calcs!M43</f>
        <v>0</v>
      </c>
      <c r="J15" s="474">
        <f>calcs!N43</f>
        <v>0</v>
      </c>
      <c r="K15" s="474">
        <f>calcs!O43</f>
        <v>0</v>
      </c>
      <c r="L15" s="474">
        <f>calcs!P43</f>
        <v>0</v>
      </c>
      <c r="M15" s="474">
        <f>calcs!Q43</f>
        <v>0</v>
      </c>
      <c r="N15" s="474">
        <f>calcs!R43</f>
        <v>0</v>
      </c>
      <c r="O15" s="474">
        <f>calcs!S43</f>
        <v>0</v>
      </c>
      <c r="P15" s="474">
        <f>calcs!T43</f>
        <v>0</v>
      </c>
      <c r="Q15" s="474">
        <f>calcs!U43</f>
        <v>0</v>
      </c>
      <c r="R15" s="474">
        <f>calcs!V43</f>
        <v>0</v>
      </c>
      <c r="S15" s="474">
        <f>calcs!W43</f>
        <v>0</v>
      </c>
      <c r="T15" s="474">
        <f>calcs!X43</f>
        <v>0</v>
      </c>
      <c r="U15" s="474">
        <f>calcs!Y43</f>
        <v>0</v>
      </c>
      <c r="V15" s="474">
        <f>calcs!Z43</f>
        <v>0</v>
      </c>
      <c r="W15" s="474">
        <f>calcs!AA43</f>
        <v>0</v>
      </c>
      <c r="X15" s="474">
        <f>calcs!AB43</f>
        <v>0</v>
      </c>
      <c r="Y15" s="474">
        <f>calcs!AC43</f>
        <v>0</v>
      </c>
      <c r="Z15" s="474">
        <f>calcs!AD43</f>
        <v>0</v>
      </c>
      <c r="AA15" s="474">
        <f>calcs!AE43</f>
        <v>0</v>
      </c>
      <c r="AB15" s="474">
        <f>calcs!AF43</f>
        <v>0</v>
      </c>
      <c r="AC15" s="474">
        <f>calcs!AG43</f>
        <v>0</v>
      </c>
      <c r="AD15" s="474">
        <f>calcs!AH43</f>
        <v>0</v>
      </c>
      <c r="AE15" s="474">
        <f>calcs!AI43</f>
        <v>0</v>
      </c>
      <c r="AF15" s="474">
        <f>calcs!AJ43</f>
        <v>0</v>
      </c>
      <c r="AG15" s="472"/>
    </row>
    <row r="16" spans="1:35" s="473" customFormat="1" ht="14.1" customHeight="1" x14ac:dyDescent="0.2">
      <c r="A16" s="473" t="s">
        <v>66</v>
      </c>
      <c r="B16" s="474">
        <f>calcs!F44</f>
        <v>0</v>
      </c>
      <c r="C16" s="474">
        <f>calcs!G44</f>
        <v>0</v>
      </c>
      <c r="D16" s="474">
        <f>calcs!H44</f>
        <v>0</v>
      </c>
      <c r="E16" s="474">
        <f>calcs!I44</f>
        <v>0</v>
      </c>
      <c r="F16" s="474">
        <f>calcs!J44</f>
        <v>0</v>
      </c>
      <c r="G16" s="474">
        <f>calcs!K44</f>
        <v>0</v>
      </c>
      <c r="H16" s="474">
        <f>calcs!L44</f>
        <v>0</v>
      </c>
      <c r="I16" s="474">
        <f>calcs!M44</f>
        <v>0</v>
      </c>
      <c r="J16" s="474">
        <f>calcs!N44</f>
        <v>0</v>
      </c>
      <c r="K16" s="474">
        <f>calcs!O44</f>
        <v>0</v>
      </c>
      <c r="L16" s="474">
        <f>calcs!P44</f>
        <v>0</v>
      </c>
      <c r="M16" s="474">
        <f>calcs!Q44</f>
        <v>0</v>
      </c>
      <c r="N16" s="474">
        <f>calcs!R44</f>
        <v>0</v>
      </c>
      <c r="O16" s="474">
        <f>calcs!S44</f>
        <v>0</v>
      </c>
      <c r="P16" s="474">
        <f>calcs!T44</f>
        <v>0</v>
      </c>
      <c r="Q16" s="474">
        <f>calcs!U44</f>
        <v>0</v>
      </c>
      <c r="R16" s="474">
        <f>calcs!V44</f>
        <v>0</v>
      </c>
      <c r="S16" s="474">
        <f>calcs!W44</f>
        <v>0</v>
      </c>
      <c r="T16" s="474">
        <f>calcs!X44</f>
        <v>0</v>
      </c>
      <c r="U16" s="474">
        <f>calcs!Y44</f>
        <v>0</v>
      </c>
      <c r="V16" s="474">
        <f>calcs!Z44</f>
        <v>0</v>
      </c>
      <c r="W16" s="474">
        <f>calcs!AA44</f>
        <v>0</v>
      </c>
      <c r="X16" s="474">
        <f>calcs!AB44</f>
        <v>0</v>
      </c>
      <c r="Y16" s="474">
        <f>calcs!AC44</f>
        <v>0</v>
      </c>
      <c r="Z16" s="474">
        <f>calcs!AD44</f>
        <v>0</v>
      </c>
      <c r="AA16" s="474">
        <f>calcs!AE44</f>
        <v>0</v>
      </c>
      <c r="AB16" s="474">
        <f>calcs!AF44</f>
        <v>0</v>
      </c>
      <c r="AC16" s="474">
        <f>calcs!AG44</f>
        <v>0</v>
      </c>
      <c r="AD16" s="474">
        <f>calcs!AH44</f>
        <v>0</v>
      </c>
      <c r="AE16" s="474">
        <f>calcs!AI44</f>
        <v>0</v>
      </c>
      <c r="AF16" s="474">
        <f>calcs!AJ44</f>
        <v>0</v>
      </c>
    </row>
    <row r="17" spans="1:33" ht="14.1" customHeight="1" x14ac:dyDescent="0.2">
      <c r="A17" s="4" t="s">
        <v>67</v>
      </c>
      <c r="B17" s="3">
        <f>calcs!F45</f>
        <v>0</v>
      </c>
      <c r="C17" s="3">
        <f>calcs!G45</f>
        <v>0</v>
      </c>
      <c r="D17" s="3">
        <f>calcs!H45</f>
        <v>0</v>
      </c>
      <c r="E17" s="3">
        <f>calcs!I45</f>
        <v>0</v>
      </c>
      <c r="F17" s="3">
        <f>calcs!J45</f>
        <v>0</v>
      </c>
      <c r="G17" s="3">
        <f>calcs!K45</f>
        <v>0</v>
      </c>
      <c r="H17" s="3">
        <f>calcs!L45</f>
        <v>0</v>
      </c>
      <c r="I17" s="3">
        <f>calcs!M45</f>
        <v>0</v>
      </c>
      <c r="J17" s="3">
        <f>calcs!N45</f>
        <v>0</v>
      </c>
      <c r="K17" s="3">
        <f>calcs!O45</f>
        <v>0</v>
      </c>
      <c r="L17" s="3">
        <f>calcs!P45</f>
        <v>0</v>
      </c>
      <c r="M17" s="3">
        <f>calcs!Q45</f>
        <v>0</v>
      </c>
      <c r="N17" s="3">
        <f>calcs!R45</f>
        <v>0</v>
      </c>
      <c r="O17" s="3">
        <f>calcs!S45</f>
        <v>0</v>
      </c>
      <c r="P17" s="3">
        <f>calcs!T45</f>
        <v>0</v>
      </c>
      <c r="Q17" s="3">
        <f>calcs!U45</f>
        <v>0</v>
      </c>
      <c r="R17" s="3">
        <f>calcs!V45</f>
        <v>0</v>
      </c>
      <c r="S17" s="3">
        <f>calcs!W45</f>
        <v>0</v>
      </c>
      <c r="T17" s="3">
        <f>calcs!X45</f>
        <v>0</v>
      </c>
      <c r="U17" s="3">
        <f>calcs!Y45</f>
        <v>0</v>
      </c>
      <c r="V17" s="3">
        <f>calcs!Z45</f>
        <v>0</v>
      </c>
      <c r="W17" s="3">
        <f>calcs!AA45</f>
        <v>0</v>
      </c>
      <c r="X17" s="3">
        <f>calcs!AB45</f>
        <v>0</v>
      </c>
      <c r="Y17" s="3">
        <f>calcs!AC45</f>
        <v>0</v>
      </c>
      <c r="Z17" s="3">
        <f>calcs!AD45</f>
        <v>0</v>
      </c>
      <c r="AA17" s="3">
        <f>calcs!AE45</f>
        <v>0</v>
      </c>
      <c r="AB17" s="3">
        <f>calcs!AF45</f>
        <v>0</v>
      </c>
      <c r="AC17" s="3">
        <f>calcs!AG45</f>
        <v>0</v>
      </c>
      <c r="AD17" s="3">
        <f>calcs!AH45</f>
        <v>0</v>
      </c>
      <c r="AE17" s="3">
        <f>calcs!AI45</f>
        <v>0</v>
      </c>
      <c r="AF17" s="3">
        <f>calcs!AJ45</f>
        <v>0</v>
      </c>
    </row>
    <row r="18" spans="1:33" s="473" customFormat="1" ht="14.1" customHeight="1" x14ac:dyDescent="0.2">
      <c r="A18" s="473" t="s">
        <v>68</v>
      </c>
      <c r="B18" s="474">
        <f>calcs!F46</f>
        <v>0</v>
      </c>
      <c r="C18" s="474">
        <f>calcs!G46</f>
        <v>0</v>
      </c>
      <c r="D18" s="474">
        <f>calcs!H46</f>
        <v>0</v>
      </c>
      <c r="E18" s="474">
        <f>calcs!I46</f>
        <v>0</v>
      </c>
      <c r="F18" s="474">
        <f>calcs!J46</f>
        <v>0</v>
      </c>
      <c r="G18" s="474">
        <f>calcs!K46</f>
        <v>0</v>
      </c>
      <c r="H18" s="474">
        <f>calcs!L46</f>
        <v>0</v>
      </c>
      <c r="I18" s="474">
        <f>calcs!M46</f>
        <v>0</v>
      </c>
      <c r="J18" s="474">
        <f>calcs!N46</f>
        <v>0</v>
      </c>
      <c r="K18" s="474">
        <f>calcs!O46</f>
        <v>0</v>
      </c>
      <c r="L18" s="474">
        <f>calcs!P46</f>
        <v>0</v>
      </c>
      <c r="M18" s="474">
        <f>calcs!Q46</f>
        <v>0</v>
      </c>
      <c r="N18" s="474">
        <f>calcs!R46</f>
        <v>0</v>
      </c>
      <c r="O18" s="474">
        <f>calcs!S46</f>
        <v>0</v>
      </c>
      <c r="P18" s="474">
        <f>calcs!T46</f>
        <v>0</v>
      </c>
      <c r="Q18" s="474">
        <f>calcs!U46</f>
        <v>0</v>
      </c>
      <c r="R18" s="474">
        <f>calcs!V46</f>
        <v>0</v>
      </c>
      <c r="S18" s="474">
        <f>calcs!W46</f>
        <v>0</v>
      </c>
      <c r="T18" s="474">
        <f>calcs!X46</f>
        <v>0</v>
      </c>
      <c r="U18" s="474">
        <f>calcs!Y46</f>
        <v>0</v>
      </c>
      <c r="V18" s="474">
        <f>calcs!Z46</f>
        <v>0</v>
      </c>
      <c r="W18" s="474">
        <f>calcs!AA46</f>
        <v>0</v>
      </c>
      <c r="X18" s="474">
        <f>calcs!AB46</f>
        <v>0</v>
      </c>
      <c r="Y18" s="474">
        <f>calcs!AC46</f>
        <v>0</v>
      </c>
      <c r="Z18" s="474">
        <f>calcs!AD46</f>
        <v>0</v>
      </c>
      <c r="AA18" s="474">
        <f>calcs!AE46</f>
        <v>0</v>
      </c>
      <c r="AB18" s="474">
        <f>calcs!AF46</f>
        <v>0</v>
      </c>
      <c r="AC18" s="474">
        <f>calcs!AG46</f>
        <v>0</v>
      </c>
      <c r="AD18" s="474">
        <f>calcs!AH46</f>
        <v>0</v>
      </c>
      <c r="AE18" s="474">
        <f>calcs!AI46</f>
        <v>0</v>
      </c>
      <c r="AF18" s="474">
        <f>calcs!AJ46</f>
        <v>0</v>
      </c>
      <c r="AG18" s="282"/>
    </row>
    <row r="19" spans="1:33" s="473" customFormat="1" ht="14.1" customHeight="1" x14ac:dyDescent="0.2">
      <c r="A19" s="473" t="s">
        <v>69</v>
      </c>
      <c r="B19" s="474">
        <f>calcs!F47</f>
        <v>0</v>
      </c>
      <c r="C19" s="474">
        <f>calcs!G47</f>
        <v>0</v>
      </c>
      <c r="D19" s="474">
        <f>calcs!H47</f>
        <v>0</v>
      </c>
      <c r="E19" s="474">
        <f>calcs!I47</f>
        <v>0</v>
      </c>
      <c r="F19" s="474">
        <f>calcs!J47</f>
        <v>0</v>
      </c>
      <c r="G19" s="474">
        <f>calcs!K47</f>
        <v>0</v>
      </c>
      <c r="H19" s="474">
        <f>calcs!L47</f>
        <v>0</v>
      </c>
      <c r="I19" s="474">
        <f>calcs!M47</f>
        <v>0</v>
      </c>
      <c r="J19" s="474">
        <f>calcs!N47</f>
        <v>0</v>
      </c>
      <c r="K19" s="474">
        <f>calcs!O47</f>
        <v>0</v>
      </c>
      <c r="L19" s="474">
        <f>calcs!P47</f>
        <v>0</v>
      </c>
      <c r="M19" s="474">
        <f>calcs!Q47</f>
        <v>0</v>
      </c>
      <c r="N19" s="474">
        <f>calcs!R47</f>
        <v>0</v>
      </c>
      <c r="O19" s="474">
        <f>calcs!S47</f>
        <v>0</v>
      </c>
      <c r="P19" s="474">
        <f>calcs!T47</f>
        <v>0</v>
      </c>
      <c r="Q19" s="474">
        <f>calcs!U47</f>
        <v>0</v>
      </c>
      <c r="R19" s="474">
        <f>calcs!V47</f>
        <v>0</v>
      </c>
      <c r="S19" s="474">
        <f>calcs!W47</f>
        <v>0</v>
      </c>
      <c r="T19" s="474">
        <f>calcs!X47</f>
        <v>0</v>
      </c>
      <c r="U19" s="474">
        <f>calcs!Y47</f>
        <v>0</v>
      </c>
      <c r="V19" s="474">
        <f>calcs!Z47</f>
        <v>0</v>
      </c>
      <c r="W19" s="474">
        <f>calcs!AA47</f>
        <v>0</v>
      </c>
      <c r="X19" s="474">
        <f>calcs!AB47</f>
        <v>0</v>
      </c>
      <c r="Y19" s="474">
        <f>calcs!AC47</f>
        <v>0</v>
      </c>
      <c r="Z19" s="474">
        <f>calcs!AD47</f>
        <v>0</v>
      </c>
      <c r="AA19" s="474">
        <f>calcs!AE47</f>
        <v>0</v>
      </c>
      <c r="AB19" s="474">
        <f>calcs!AF47</f>
        <v>0</v>
      </c>
      <c r="AC19" s="474">
        <f>calcs!AG47</f>
        <v>0</v>
      </c>
      <c r="AD19" s="474">
        <f>calcs!AH47</f>
        <v>0</v>
      </c>
      <c r="AE19" s="474">
        <f>calcs!AI47</f>
        <v>0</v>
      </c>
      <c r="AF19" s="474">
        <f>calcs!AJ47</f>
        <v>0</v>
      </c>
    </row>
    <row r="20" spans="1:33" ht="14.1" customHeight="1" x14ac:dyDescent="0.2">
      <c r="A20" s="4" t="s">
        <v>70</v>
      </c>
      <c r="B20" s="3">
        <f>calcs!F48</f>
        <v>0</v>
      </c>
      <c r="C20" s="3">
        <f>calcs!G48</f>
        <v>0</v>
      </c>
      <c r="D20" s="3">
        <f>calcs!H48</f>
        <v>0</v>
      </c>
      <c r="E20" s="3">
        <f>calcs!I48</f>
        <v>0</v>
      </c>
      <c r="F20" s="3">
        <f>calcs!J48</f>
        <v>0</v>
      </c>
      <c r="G20" s="3">
        <f>calcs!K48</f>
        <v>0</v>
      </c>
      <c r="H20" s="3">
        <f>calcs!L48</f>
        <v>0</v>
      </c>
      <c r="I20" s="3">
        <f>calcs!M48</f>
        <v>0</v>
      </c>
      <c r="J20" s="3">
        <f>calcs!N48</f>
        <v>0</v>
      </c>
      <c r="K20" s="3">
        <f>calcs!O48</f>
        <v>0</v>
      </c>
      <c r="L20" s="3">
        <f>calcs!P48</f>
        <v>0</v>
      </c>
      <c r="M20" s="3">
        <f>calcs!Q48</f>
        <v>0</v>
      </c>
      <c r="N20" s="3">
        <f>calcs!R48</f>
        <v>0</v>
      </c>
      <c r="O20" s="3">
        <f>calcs!S48</f>
        <v>0</v>
      </c>
      <c r="P20" s="3">
        <f>calcs!T48</f>
        <v>0</v>
      </c>
      <c r="Q20" s="3">
        <f>calcs!U48</f>
        <v>0</v>
      </c>
      <c r="R20" s="3">
        <f>calcs!V48</f>
        <v>0</v>
      </c>
      <c r="S20" s="3">
        <f>calcs!W48</f>
        <v>0</v>
      </c>
      <c r="T20" s="3">
        <f>calcs!X48</f>
        <v>0</v>
      </c>
      <c r="U20" s="3">
        <f>calcs!Y48</f>
        <v>0</v>
      </c>
      <c r="V20" s="3">
        <f>calcs!Z48</f>
        <v>0</v>
      </c>
      <c r="W20" s="3">
        <f>calcs!AA48</f>
        <v>0</v>
      </c>
      <c r="X20" s="3">
        <f>calcs!AB48</f>
        <v>0</v>
      </c>
      <c r="Y20" s="3">
        <f>calcs!AC48</f>
        <v>0</v>
      </c>
      <c r="Z20" s="3">
        <f>calcs!AD48</f>
        <v>0</v>
      </c>
      <c r="AA20" s="3">
        <f>calcs!AE48</f>
        <v>0</v>
      </c>
      <c r="AB20" s="3">
        <f>calcs!AF48</f>
        <v>0</v>
      </c>
      <c r="AC20" s="3">
        <f>calcs!AG48</f>
        <v>0</v>
      </c>
      <c r="AD20" s="3">
        <f>calcs!AH48</f>
        <v>0</v>
      </c>
      <c r="AE20" s="3">
        <f>calcs!AI48</f>
        <v>0</v>
      </c>
      <c r="AF20" s="3">
        <f>calcs!AJ48</f>
        <v>0</v>
      </c>
      <c r="AG20" s="24"/>
    </row>
    <row r="21" spans="1:33" s="473" customFormat="1" ht="14.1" customHeight="1" x14ac:dyDescent="0.2">
      <c r="A21" s="473" t="s">
        <v>71</v>
      </c>
      <c r="B21" s="474">
        <f>calcs!F49</f>
        <v>0</v>
      </c>
      <c r="C21" s="474">
        <f>calcs!G49</f>
        <v>0</v>
      </c>
      <c r="D21" s="474">
        <f>calcs!H49</f>
        <v>0</v>
      </c>
      <c r="E21" s="474">
        <f>calcs!I49</f>
        <v>0</v>
      </c>
      <c r="F21" s="474">
        <f>calcs!J49</f>
        <v>0</v>
      </c>
      <c r="G21" s="474">
        <f>calcs!K49</f>
        <v>0</v>
      </c>
      <c r="H21" s="474">
        <f>calcs!L49</f>
        <v>0</v>
      </c>
      <c r="I21" s="474">
        <f>calcs!M49</f>
        <v>0</v>
      </c>
      <c r="J21" s="474">
        <f>calcs!N49</f>
        <v>0</v>
      </c>
      <c r="K21" s="474">
        <f>calcs!O49</f>
        <v>0</v>
      </c>
      <c r="L21" s="474">
        <f>calcs!P49</f>
        <v>0</v>
      </c>
      <c r="M21" s="474">
        <f>calcs!Q49</f>
        <v>0</v>
      </c>
      <c r="N21" s="474">
        <f>calcs!R49</f>
        <v>0</v>
      </c>
      <c r="O21" s="474">
        <f>calcs!S49</f>
        <v>0</v>
      </c>
      <c r="P21" s="474">
        <f>calcs!T49</f>
        <v>0</v>
      </c>
      <c r="Q21" s="474">
        <f>calcs!U49</f>
        <v>0</v>
      </c>
      <c r="R21" s="474">
        <f>calcs!V49</f>
        <v>0</v>
      </c>
      <c r="S21" s="474">
        <f>calcs!W49</f>
        <v>0</v>
      </c>
      <c r="T21" s="474">
        <f>calcs!X49</f>
        <v>0</v>
      </c>
      <c r="U21" s="474">
        <f>calcs!Y49</f>
        <v>0</v>
      </c>
      <c r="V21" s="474">
        <f>calcs!Z49</f>
        <v>0</v>
      </c>
      <c r="W21" s="474">
        <f>calcs!AA49</f>
        <v>0</v>
      </c>
      <c r="X21" s="474">
        <f>calcs!AB49</f>
        <v>0</v>
      </c>
      <c r="Y21" s="474">
        <f>calcs!AC49</f>
        <v>0</v>
      </c>
      <c r="Z21" s="474">
        <f>calcs!AD49</f>
        <v>0</v>
      </c>
      <c r="AA21" s="474">
        <f>calcs!AE49</f>
        <v>0</v>
      </c>
      <c r="AB21" s="474">
        <f>calcs!AF49</f>
        <v>0</v>
      </c>
      <c r="AC21" s="474">
        <f>calcs!AG49</f>
        <v>0</v>
      </c>
      <c r="AD21" s="474">
        <f>calcs!AH49</f>
        <v>0</v>
      </c>
      <c r="AE21" s="474">
        <f>calcs!AI49</f>
        <v>0</v>
      </c>
      <c r="AF21" s="474">
        <f>calcs!AJ49</f>
        <v>0</v>
      </c>
    </row>
    <row r="22" spans="1:33" s="473" customFormat="1" ht="14.1" customHeight="1" x14ac:dyDescent="0.2">
      <c r="A22" s="473" t="s">
        <v>72</v>
      </c>
      <c r="B22" s="474">
        <f>calcs!F50</f>
        <v>0</v>
      </c>
      <c r="C22" s="474">
        <f>calcs!G50</f>
        <v>0</v>
      </c>
      <c r="D22" s="474">
        <f>calcs!H50</f>
        <v>0</v>
      </c>
      <c r="E22" s="474">
        <f>calcs!I50</f>
        <v>0</v>
      </c>
      <c r="F22" s="474">
        <f>calcs!J50</f>
        <v>0</v>
      </c>
      <c r="G22" s="474">
        <f>calcs!K50</f>
        <v>0</v>
      </c>
      <c r="H22" s="474">
        <f>calcs!L50</f>
        <v>0</v>
      </c>
      <c r="I22" s="474">
        <f>calcs!M50</f>
        <v>0</v>
      </c>
      <c r="J22" s="474">
        <f>calcs!N50</f>
        <v>0</v>
      </c>
      <c r="K22" s="474">
        <f>calcs!O50</f>
        <v>0</v>
      </c>
      <c r="L22" s="474">
        <f>calcs!P50</f>
        <v>0</v>
      </c>
      <c r="M22" s="474">
        <f>calcs!Q50</f>
        <v>0</v>
      </c>
      <c r="N22" s="474">
        <f>calcs!R50</f>
        <v>0</v>
      </c>
      <c r="O22" s="474">
        <f>calcs!S50</f>
        <v>0</v>
      </c>
      <c r="P22" s="474">
        <f>calcs!T50</f>
        <v>0</v>
      </c>
      <c r="Q22" s="474">
        <f>calcs!U50</f>
        <v>0</v>
      </c>
      <c r="R22" s="474">
        <f>calcs!V50</f>
        <v>0</v>
      </c>
      <c r="S22" s="474">
        <f>calcs!W50</f>
        <v>0</v>
      </c>
      <c r="T22" s="474">
        <f>calcs!X50</f>
        <v>0</v>
      </c>
      <c r="U22" s="474">
        <f>calcs!Y50</f>
        <v>0</v>
      </c>
      <c r="V22" s="474">
        <f>calcs!Z50</f>
        <v>0</v>
      </c>
      <c r="W22" s="474">
        <f>calcs!AA50</f>
        <v>0</v>
      </c>
      <c r="X22" s="474">
        <f>calcs!AB50</f>
        <v>0</v>
      </c>
      <c r="Y22" s="474">
        <f>calcs!AC50</f>
        <v>0</v>
      </c>
      <c r="Z22" s="474">
        <f>calcs!AD50</f>
        <v>0</v>
      </c>
      <c r="AA22" s="474">
        <f>calcs!AE50</f>
        <v>0</v>
      </c>
      <c r="AB22" s="474">
        <f>calcs!AF50</f>
        <v>0</v>
      </c>
      <c r="AC22" s="474">
        <f>calcs!AG50</f>
        <v>0</v>
      </c>
      <c r="AD22" s="474">
        <f>calcs!AH50</f>
        <v>0</v>
      </c>
      <c r="AE22" s="474">
        <f>calcs!AI50</f>
        <v>0</v>
      </c>
      <c r="AF22" s="474">
        <f>calcs!AJ50</f>
        <v>0</v>
      </c>
    </row>
    <row r="23" spans="1:33" ht="14.1" customHeight="1" x14ac:dyDescent="0.2">
      <c r="A23" s="4" t="s">
        <v>73</v>
      </c>
      <c r="B23" s="3">
        <f>calcs!F51</f>
        <v>383135798074.9455</v>
      </c>
      <c r="C23" s="3">
        <f>calcs!G51</f>
        <v>351693508792.16174</v>
      </c>
      <c r="D23" s="3">
        <f>calcs!H51</f>
        <v>344022130687.0238</v>
      </c>
      <c r="E23" s="3">
        <f>calcs!I51</f>
        <v>332646782599.78546</v>
      </c>
      <c r="F23" s="3">
        <f>calcs!J51</f>
        <v>314092999002.32526</v>
      </c>
      <c r="G23" s="3">
        <f>calcs!K51</f>
        <v>296381474959.61133</v>
      </c>
      <c r="H23" s="3">
        <f>calcs!L51</f>
        <v>277666578024.29102</v>
      </c>
      <c r="I23" s="3">
        <f>calcs!M51</f>
        <v>259536281276.16113</v>
      </c>
      <c r="J23" s="3">
        <f>calcs!N51</f>
        <v>240175360614.02594</v>
      </c>
      <c r="K23" s="3">
        <f>calcs!O51</f>
        <v>221868369390.22772</v>
      </c>
      <c r="L23" s="3">
        <f>calcs!P51</f>
        <v>205241346853.34738</v>
      </c>
      <c r="M23" s="3">
        <f>calcs!Q51</f>
        <v>191315567444.23596</v>
      </c>
      <c r="N23" s="3">
        <f>calcs!R51</f>
        <v>176278394708.60602</v>
      </c>
      <c r="O23" s="3">
        <f>calcs!S51</f>
        <v>162393265120.24689</v>
      </c>
      <c r="P23" s="3">
        <f>calcs!T51</f>
        <v>145736802890.81866</v>
      </c>
      <c r="Q23" s="3">
        <f>calcs!U51</f>
        <v>146922119402.15652</v>
      </c>
      <c r="R23" s="3">
        <f>calcs!V51</f>
        <v>142255930015.21915</v>
      </c>
      <c r="S23" s="3">
        <f>calcs!W51</f>
        <v>137271813807.17453</v>
      </c>
      <c r="T23" s="3">
        <f>calcs!X51</f>
        <v>133276384552.74353</v>
      </c>
      <c r="U23" s="3">
        <f>calcs!Y51</f>
        <v>129648238253.15599</v>
      </c>
      <c r="V23" s="3">
        <f>calcs!Z51</f>
        <v>126738791781.22258</v>
      </c>
      <c r="W23" s="3">
        <f>calcs!AA51</f>
        <v>124270973492.50087</v>
      </c>
      <c r="X23" s="3">
        <f>calcs!AB51</f>
        <v>121756762398.99263</v>
      </c>
      <c r="Y23" s="3">
        <f>calcs!AC51</f>
        <v>119595829861.07605</v>
      </c>
      <c r="Z23" s="3">
        <f>calcs!AD51</f>
        <v>117689440318.20052</v>
      </c>
      <c r="AA23" s="3">
        <f>calcs!AE51</f>
        <v>430043017382.83655</v>
      </c>
      <c r="AB23" s="3">
        <f>calcs!AF51</f>
        <v>364914234400.68329</v>
      </c>
      <c r="AC23" s="3">
        <f>calcs!AG51</f>
        <v>425661910970.68622</v>
      </c>
      <c r="AD23" s="3">
        <f>calcs!AH51</f>
        <v>486409587540.6665</v>
      </c>
      <c r="AE23" s="3">
        <f>calcs!AI51</f>
        <v>547157264110.64679</v>
      </c>
      <c r="AF23" s="3">
        <f>calcs!AJ51</f>
        <v>607904940680.64966</v>
      </c>
    </row>
    <row r="24" spans="1:33" ht="14.1" customHeight="1" x14ac:dyDescent="0.2">
      <c r="A24" s="4" t="s">
        <v>74</v>
      </c>
      <c r="B24" s="3">
        <f>calcs!F52</f>
        <v>0</v>
      </c>
      <c r="C24" s="3">
        <f>calcs!G52</f>
        <v>0</v>
      </c>
      <c r="D24" s="3">
        <f>calcs!H52</f>
        <v>0</v>
      </c>
      <c r="E24" s="3">
        <f>calcs!I52</f>
        <v>0</v>
      </c>
      <c r="F24" s="3">
        <f>calcs!J52</f>
        <v>0</v>
      </c>
      <c r="G24" s="3">
        <f>calcs!K52</f>
        <v>0</v>
      </c>
      <c r="H24" s="3">
        <f>calcs!L52</f>
        <v>0</v>
      </c>
      <c r="I24" s="3">
        <f>calcs!M52</f>
        <v>0</v>
      </c>
      <c r="J24" s="3">
        <f>calcs!N52</f>
        <v>0</v>
      </c>
      <c r="K24" s="3">
        <f>calcs!O52</f>
        <v>0</v>
      </c>
      <c r="L24" s="3">
        <f>calcs!P52</f>
        <v>0</v>
      </c>
      <c r="M24" s="3">
        <f>calcs!Q52</f>
        <v>0</v>
      </c>
      <c r="N24" s="3">
        <f>calcs!R52</f>
        <v>0</v>
      </c>
      <c r="O24" s="3">
        <f>calcs!S52</f>
        <v>0</v>
      </c>
      <c r="P24" s="3">
        <f>calcs!T52</f>
        <v>0</v>
      </c>
      <c r="Q24" s="3">
        <f>calcs!U52</f>
        <v>0</v>
      </c>
      <c r="R24" s="3">
        <f>calcs!V52</f>
        <v>0</v>
      </c>
      <c r="S24" s="3">
        <f>calcs!W52</f>
        <v>0</v>
      </c>
      <c r="T24" s="3">
        <f>calcs!X52</f>
        <v>0</v>
      </c>
      <c r="U24" s="3">
        <f>calcs!Y52</f>
        <v>0</v>
      </c>
      <c r="V24" s="3">
        <f>calcs!Z52</f>
        <v>0</v>
      </c>
      <c r="W24" s="3">
        <f>calcs!AA52</f>
        <v>0</v>
      </c>
      <c r="X24" s="3">
        <f>calcs!AB52</f>
        <v>0</v>
      </c>
      <c r="Y24" s="3">
        <f>calcs!AC52</f>
        <v>0</v>
      </c>
      <c r="Z24" s="3">
        <f>calcs!AD52</f>
        <v>0</v>
      </c>
      <c r="AA24" s="3">
        <f>calcs!AE52</f>
        <v>0</v>
      </c>
      <c r="AB24" s="3">
        <f>calcs!AF52</f>
        <v>0</v>
      </c>
      <c r="AC24" s="3">
        <f>calcs!AG52</f>
        <v>0</v>
      </c>
      <c r="AD24" s="3">
        <f>calcs!AH52</f>
        <v>0</v>
      </c>
      <c r="AE24" s="3">
        <f>calcs!AI52</f>
        <v>0</v>
      </c>
      <c r="AF24" s="3">
        <f>calcs!AJ52</f>
        <v>0</v>
      </c>
    </row>
    <row r="25" spans="1:33" ht="14.1" customHeight="1" x14ac:dyDescent="0.2">
      <c r="A25" s="4" t="s">
        <v>75</v>
      </c>
      <c r="B25" s="3">
        <f>calcs!F53</f>
        <v>0</v>
      </c>
      <c r="C25" s="3">
        <f>calcs!G53</f>
        <v>0</v>
      </c>
      <c r="D25" s="3">
        <f>calcs!H53</f>
        <v>0</v>
      </c>
      <c r="E25" s="3">
        <f>calcs!I53</f>
        <v>0</v>
      </c>
      <c r="F25" s="3">
        <f>calcs!J53</f>
        <v>0</v>
      </c>
      <c r="G25" s="3">
        <f>calcs!K53</f>
        <v>0</v>
      </c>
      <c r="H25" s="3">
        <f>calcs!L53</f>
        <v>0</v>
      </c>
      <c r="I25" s="3">
        <f>calcs!M53</f>
        <v>0</v>
      </c>
      <c r="J25" s="3">
        <f>calcs!N53</f>
        <v>0</v>
      </c>
      <c r="K25" s="3">
        <f>calcs!O53</f>
        <v>0</v>
      </c>
      <c r="L25" s="3">
        <f>calcs!P53</f>
        <v>0</v>
      </c>
      <c r="M25" s="3">
        <f>calcs!Q53</f>
        <v>0</v>
      </c>
      <c r="N25" s="3">
        <f>calcs!R53</f>
        <v>0</v>
      </c>
      <c r="O25" s="3">
        <f>calcs!S53</f>
        <v>0</v>
      </c>
      <c r="P25" s="3">
        <f>calcs!T53</f>
        <v>0</v>
      </c>
      <c r="Q25" s="3">
        <f>calcs!U53</f>
        <v>0</v>
      </c>
      <c r="R25" s="3">
        <f>calcs!V53</f>
        <v>0</v>
      </c>
      <c r="S25" s="3">
        <f>calcs!W53</f>
        <v>0</v>
      </c>
      <c r="T25" s="3">
        <f>calcs!X53</f>
        <v>0</v>
      </c>
      <c r="U25" s="3">
        <f>calcs!Y53</f>
        <v>0</v>
      </c>
      <c r="V25" s="3">
        <f>calcs!Z53</f>
        <v>0</v>
      </c>
      <c r="W25" s="3">
        <f>calcs!AA53</f>
        <v>0</v>
      </c>
      <c r="X25" s="3">
        <f>calcs!AB53</f>
        <v>0</v>
      </c>
      <c r="Y25" s="3">
        <f>calcs!AC53</f>
        <v>0</v>
      </c>
      <c r="Z25" s="3">
        <f>calcs!AD53</f>
        <v>0</v>
      </c>
      <c r="AA25" s="3">
        <f>calcs!AE53</f>
        <v>0</v>
      </c>
      <c r="AB25" s="3">
        <f>calcs!AF53</f>
        <v>0</v>
      </c>
      <c r="AC25" s="3">
        <f>calcs!AG53</f>
        <v>0</v>
      </c>
      <c r="AD25" s="3">
        <f>calcs!AH53</f>
        <v>0</v>
      </c>
      <c r="AE25" s="3">
        <f>calcs!AI53</f>
        <v>0</v>
      </c>
      <c r="AF25" s="3">
        <f>calcs!AJ53</f>
        <v>0</v>
      </c>
    </row>
    <row r="26" spans="1:33" ht="14.1" customHeight="1" x14ac:dyDescent="0.2">
      <c r="A26" s="4" t="s">
        <v>76</v>
      </c>
      <c r="B26" s="3">
        <f>calcs!F54</f>
        <v>0</v>
      </c>
      <c r="C26" s="3">
        <f>calcs!G54</f>
        <v>0</v>
      </c>
      <c r="D26" s="3">
        <f>calcs!H54</f>
        <v>0</v>
      </c>
      <c r="E26" s="3">
        <f>calcs!I54</f>
        <v>0</v>
      </c>
      <c r="F26" s="3">
        <f>calcs!J54</f>
        <v>0</v>
      </c>
      <c r="G26" s="3">
        <f>calcs!K54</f>
        <v>0</v>
      </c>
      <c r="H26" s="3">
        <f>calcs!L54</f>
        <v>0</v>
      </c>
      <c r="I26" s="3">
        <f>calcs!M54</f>
        <v>0</v>
      </c>
      <c r="J26" s="3">
        <f>calcs!N54</f>
        <v>0</v>
      </c>
      <c r="K26" s="3">
        <f>calcs!O54</f>
        <v>0</v>
      </c>
      <c r="L26" s="3">
        <f>calcs!P54</f>
        <v>0</v>
      </c>
      <c r="M26" s="3">
        <f>calcs!Q54</f>
        <v>0</v>
      </c>
      <c r="N26" s="3">
        <f>calcs!R54</f>
        <v>0</v>
      </c>
      <c r="O26" s="3">
        <f>calcs!S54</f>
        <v>0</v>
      </c>
      <c r="P26" s="3">
        <f>calcs!T54</f>
        <v>0</v>
      </c>
      <c r="Q26" s="3">
        <f>calcs!U54</f>
        <v>0</v>
      </c>
      <c r="R26" s="3">
        <f>calcs!V54</f>
        <v>0</v>
      </c>
      <c r="S26" s="3">
        <f>calcs!W54</f>
        <v>0</v>
      </c>
      <c r="T26" s="3">
        <f>calcs!X54</f>
        <v>0</v>
      </c>
      <c r="U26" s="3">
        <f>calcs!Y54</f>
        <v>0</v>
      </c>
      <c r="V26" s="3">
        <f>calcs!Z54</f>
        <v>0</v>
      </c>
      <c r="W26" s="3">
        <f>calcs!AA54</f>
        <v>0</v>
      </c>
      <c r="X26" s="3">
        <f>calcs!AB54</f>
        <v>0</v>
      </c>
      <c r="Y26" s="3">
        <f>calcs!AC54</f>
        <v>0</v>
      </c>
      <c r="Z26" s="3">
        <f>calcs!AD54</f>
        <v>0</v>
      </c>
      <c r="AA26" s="3">
        <f>calcs!AE54</f>
        <v>0</v>
      </c>
      <c r="AB26" s="3">
        <f>calcs!AF54</f>
        <v>0</v>
      </c>
      <c r="AC26" s="3">
        <f>calcs!AG54</f>
        <v>0</v>
      </c>
      <c r="AD26" s="3">
        <f>calcs!AH54</f>
        <v>0</v>
      </c>
      <c r="AE26" s="3">
        <f>calcs!AI54</f>
        <v>0</v>
      </c>
      <c r="AF26" s="3">
        <f>calcs!AJ54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tabColor rgb="FF1F497D"/>
  </sheetPr>
  <dimension ref="A1:AI1000"/>
  <sheetViews>
    <sheetView workbookViewId="0">
      <selection activeCell="B2" sqref="B2:AF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MAX(0,calcs!F56)</f>
        <v>12353617435254.113</v>
      </c>
      <c r="C2" s="3">
        <f>MAX(0,calcs!G56)</f>
        <v>11933755842027.393</v>
      </c>
      <c r="D2" s="3">
        <f>MAX(0,calcs!H56)</f>
        <v>11513894248800.73</v>
      </c>
      <c r="E2" s="3">
        <f>MAX(0,calcs!I56)</f>
        <v>11094032655574.029</v>
      </c>
      <c r="F2" s="3">
        <f>MAX(0,calcs!J56)</f>
        <v>10674171062347.332</v>
      </c>
      <c r="G2" s="3">
        <f>MAX(0,calcs!K56)</f>
        <v>10254309469120.637</v>
      </c>
      <c r="H2" s="3">
        <f>MAX(0,calcs!L56)</f>
        <v>9834447875893.9473</v>
      </c>
      <c r="I2" s="3">
        <f>MAX(0,calcs!M56)</f>
        <v>9414586282667.25</v>
      </c>
      <c r="J2" s="3">
        <f>MAX(0,calcs!N56)</f>
        <v>8994724689440.5391</v>
      </c>
      <c r="K2" s="3">
        <f>MAX(0,calcs!O56)</f>
        <v>8574863096213.8516</v>
      </c>
      <c r="L2" s="3">
        <f>MAX(0,calcs!P56)</f>
        <v>8155001502987.1553</v>
      </c>
      <c r="M2" s="3">
        <f>MAX(0,calcs!Q56)</f>
        <v>7735139909760.4561</v>
      </c>
      <c r="N2" s="3">
        <f>MAX(0,calcs!R56)</f>
        <v>7315278316533.7578</v>
      </c>
      <c r="O2" s="3">
        <f>MAX(0,calcs!S56)</f>
        <v>6895416723307.0586</v>
      </c>
      <c r="P2" s="3">
        <f>MAX(0,calcs!T56)</f>
        <v>6475555130080.3721</v>
      </c>
      <c r="Q2" s="3">
        <f>MAX(0,calcs!U56)</f>
        <v>6055693536853.6738</v>
      </c>
      <c r="R2" s="3">
        <f>MAX(0,calcs!V56)</f>
        <v>5635831943626.9756</v>
      </c>
      <c r="S2" s="3">
        <f>MAX(0,calcs!W56)</f>
        <v>5215970350400.2773</v>
      </c>
      <c r="T2" s="3">
        <f>MAX(0,calcs!X56)</f>
        <v>4796108757173.5791</v>
      </c>
      <c r="U2" s="3">
        <f>MAX(0,calcs!Y56)</f>
        <v>4376247163946.8804</v>
      </c>
      <c r="V2" s="3">
        <f>MAX(0,calcs!Z56)</f>
        <v>3956385570720.1816</v>
      </c>
      <c r="W2" s="3">
        <f>MAX(0,calcs!AA56)</f>
        <v>3536523977493.4834</v>
      </c>
      <c r="X2" s="3">
        <f>MAX(0,calcs!AB56)</f>
        <v>3116662384266.7847</v>
      </c>
      <c r="Y2" s="3">
        <f>MAX(0,calcs!AC56)</f>
        <v>2696800791040.0977</v>
      </c>
      <c r="Z2" s="3">
        <f>MAX(0,calcs!AD56)</f>
        <v>2279432087181.3081</v>
      </c>
      <c r="AA2" s="3">
        <f>MAX(0,calcs!AE56)</f>
        <v>1886949418897.0574</v>
      </c>
      <c r="AB2" s="3">
        <f>MAX(0,calcs!AF56)</f>
        <v>1462359907492.3115</v>
      </c>
      <c r="AC2" s="3">
        <f>MAX(0,calcs!AG56)</f>
        <v>1048721966064.4355</v>
      </c>
      <c r="AD2" s="3">
        <f>MAX(0,calcs!AH56)</f>
        <v>635084024636.55957</v>
      </c>
      <c r="AE2" s="3">
        <f>MAX(0,calcs!AI56)</f>
        <v>221446083208.68356</v>
      </c>
      <c r="AF2" s="3">
        <f>MAX(0,calcs!AJ56)</f>
        <v>0</v>
      </c>
      <c r="AG2" s="24"/>
    </row>
    <row r="3" spans="1:35" ht="14.1" customHeight="1" x14ac:dyDescent="0.2">
      <c r="A3" s="4" t="s">
        <v>53</v>
      </c>
      <c r="B3" s="200">
        <f>calcs!F57</f>
        <v>29815697.847747061</v>
      </c>
      <c r="C3" s="200">
        <f>calcs!G57</f>
        <v>29765685.647522122</v>
      </c>
      <c r="D3" s="200">
        <f>calcs!H57</f>
        <v>30247469.709816646</v>
      </c>
      <c r="E3" s="200">
        <f>calcs!I57</f>
        <v>30888796.146404468</v>
      </c>
      <c r="F3" s="200">
        <f>calcs!J57</f>
        <v>31514959.374163501</v>
      </c>
      <c r="G3" s="200">
        <f>calcs!K57</f>
        <v>32058507.41164656</v>
      </c>
      <c r="H3" s="200">
        <f>calcs!L57</f>
        <v>32354871.241453703</v>
      </c>
      <c r="I3" s="200">
        <f>calcs!M57</f>
        <v>32504044.676559832</v>
      </c>
      <c r="J3" s="200">
        <f>calcs!N57</f>
        <v>32538475.133491807</v>
      </c>
      <c r="K3" s="200">
        <f>calcs!O57</f>
        <v>32569521.294391077</v>
      </c>
      <c r="L3" s="200">
        <f>calcs!P57</f>
        <v>32656288.189125452</v>
      </c>
      <c r="M3" s="200">
        <f>calcs!Q57</f>
        <v>32777315.237445481</v>
      </c>
      <c r="N3" s="200">
        <f>calcs!R57</f>
        <v>32813390.827307306</v>
      </c>
      <c r="O3" s="200">
        <f>calcs!S57</f>
        <v>32894578.645973068</v>
      </c>
      <c r="P3" s="200">
        <f>calcs!T57</f>
        <v>33072146.039574929</v>
      </c>
      <c r="Q3" s="200">
        <f>calcs!U57</f>
        <v>33319743.916535079</v>
      </c>
      <c r="R3" s="200">
        <f>calcs!V57</f>
        <v>33496676.008914847</v>
      </c>
      <c r="S3" s="200">
        <f>calcs!W57</f>
        <v>33692991.220819131</v>
      </c>
      <c r="T3" s="200">
        <f>calcs!X57</f>
        <v>33964946.301839821</v>
      </c>
      <c r="U3" s="200">
        <f>calcs!Y57</f>
        <v>34182929.613269903</v>
      </c>
      <c r="V3" s="200">
        <f>calcs!Z57</f>
        <v>34337821.905562319</v>
      </c>
      <c r="W3" s="200">
        <f>calcs!AA57</f>
        <v>34595212.198965244</v>
      </c>
      <c r="X3" s="200">
        <f>calcs!AB57</f>
        <v>35023288.61697109</v>
      </c>
      <c r="Y3" s="200">
        <f>calcs!AC57</f>
        <v>35464871.377320886</v>
      </c>
      <c r="Z3" s="200">
        <f>calcs!AD57</f>
        <v>35789860.379636616</v>
      </c>
      <c r="AA3" s="200">
        <f>calcs!AE57</f>
        <v>36096371.820142627</v>
      </c>
      <c r="AB3" s="200">
        <f>calcs!AF57</f>
        <v>36524588.180113435</v>
      </c>
      <c r="AC3" s="200">
        <f>calcs!AG57</f>
        <v>36901477.280615389</v>
      </c>
      <c r="AD3" s="200">
        <f>calcs!AH57</f>
        <v>37278366.381117463</v>
      </c>
      <c r="AE3" s="200">
        <f>calcs!AI57</f>
        <v>37655255.481619537</v>
      </c>
      <c r="AF3" s="200">
        <f>calcs!AJ57</f>
        <v>38032144.582121491</v>
      </c>
    </row>
    <row r="4" spans="1:35" ht="14.1" customHeight="1" x14ac:dyDescent="0.2">
      <c r="A4" s="4" t="s">
        <v>54</v>
      </c>
      <c r="B4" s="3">
        <f>calcs!F58</f>
        <v>238241990463810.5</v>
      </c>
      <c r="C4" s="3">
        <f>calcs!G58</f>
        <v>218341156509549.19</v>
      </c>
      <c r="D4" s="3">
        <f>calcs!H58</f>
        <v>227820007456700.5</v>
      </c>
      <c r="E4" s="3">
        <f>calcs!I58</f>
        <v>238366483294334.19</v>
      </c>
      <c r="F4" s="3">
        <f>calcs!J58</f>
        <v>243575777349360.31</v>
      </c>
      <c r="G4" s="3">
        <f>calcs!K58</f>
        <v>251796576721469.75</v>
      </c>
      <c r="H4" s="3">
        <f>calcs!L58</f>
        <v>254009551838838.53</v>
      </c>
      <c r="I4" s="3">
        <f>calcs!M58</f>
        <v>254004726131545.56</v>
      </c>
      <c r="J4" s="3">
        <f>calcs!N58</f>
        <v>256427374134898.78</v>
      </c>
      <c r="K4" s="3">
        <f>calcs!O58</f>
        <v>254071536424001.84</v>
      </c>
      <c r="L4" s="3">
        <f>calcs!P58</f>
        <v>250616968217813.88</v>
      </c>
      <c r="M4" s="3">
        <f>calcs!Q58</f>
        <v>250328530731822.5</v>
      </c>
      <c r="N4" s="3">
        <f>calcs!R58</f>
        <v>248439361208636.81</v>
      </c>
      <c r="O4" s="3">
        <f>calcs!S58</f>
        <v>250620139695529.38</v>
      </c>
      <c r="P4" s="3">
        <f>calcs!T58</f>
        <v>252993832303383.5</v>
      </c>
      <c r="Q4" s="3">
        <f>calcs!U58</f>
        <v>252313199787384.41</v>
      </c>
      <c r="R4" s="3">
        <f>calcs!V58</f>
        <v>250756158331056.97</v>
      </c>
      <c r="S4" s="3">
        <f>calcs!W58</f>
        <v>251838086531992.75</v>
      </c>
      <c r="T4" s="3">
        <f>calcs!X58</f>
        <v>253555039879396.59</v>
      </c>
      <c r="U4" s="3">
        <f>calcs!Y58</f>
        <v>254481848995926.34</v>
      </c>
      <c r="V4" s="3">
        <f>calcs!Z58</f>
        <v>252350061563959.13</v>
      </c>
      <c r="W4" s="3">
        <f>calcs!AA58</f>
        <v>249584830478665.78</v>
      </c>
      <c r="X4" s="3">
        <f>calcs!AB58</f>
        <v>248238704378497.06</v>
      </c>
      <c r="Y4" s="3">
        <f>calcs!AC58</f>
        <v>248341845022110.09</v>
      </c>
      <c r="Z4" s="3">
        <f>calcs!AD58</f>
        <v>249700406261142</v>
      </c>
      <c r="AA4" s="3">
        <f>calcs!AE58</f>
        <v>250653603534010.97</v>
      </c>
      <c r="AB4" s="3">
        <f>calcs!AF58</f>
        <v>250383652332885.75</v>
      </c>
      <c r="AC4" s="3">
        <f>calcs!AG58</f>
        <v>250743577132219.38</v>
      </c>
      <c r="AD4" s="3">
        <f>calcs!AH58</f>
        <v>251103501931552.88</v>
      </c>
      <c r="AE4" s="3">
        <f>calcs!AI58</f>
        <v>251463426730886.34</v>
      </c>
      <c r="AF4" s="3">
        <f>calcs!AJ58</f>
        <v>251823351530219.97</v>
      </c>
    </row>
    <row r="5" spans="1:35" ht="14.1" customHeight="1" x14ac:dyDescent="0.2">
      <c r="A5" s="4" t="s">
        <v>55</v>
      </c>
      <c r="B5" s="3">
        <f>calcs!F59</f>
        <v>6307254348201.4473</v>
      </c>
      <c r="C5" s="3">
        <f>calcs!G59</f>
        <v>6296674697544.1777</v>
      </c>
      <c r="D5" s="3">
        <f>calcs!H59</f>
        <v>6398591970697.3496</v>
      </c>
      <c r="E5" s="3">
        <f>calcs!I59</f>
        <v>6534259060444.5293</v>
      </c>
      <c r="F5" s="3">
        <f>calcs!J59</f>
        <v>6666718503826.8154</v>
      </c>
      <c r="G5" s="3">
        <f>calcs!K59</f>
        <v>6781701414519.6289</v>
      </c>
      <c r="H5" s="3">
        <f>calcs!L59</f>
        <v>6844394632828.5195</v>
      </c>
      <c r="I5" s="3">
        <f>calcs!M59</f>
        <v>6875950989550.8682</v>
      </c>
      <c r="J5" s="3">
        <f>calcs!N59</f>
        <v>6883234456478.3809</v>
      </c>
      <c r="K5" s="3">
        <f>calcs!O59</f>
        <v>6889802004698.3418</v>
      </c>
      <c r="L5" s="3">
        <f>calcs!P59</f>
        <v>6908156794745.1113</v>
      </c>
      <c r="M5" s="3">
        <f>calcs!Q59</f>
        <v>6933759025511.7539</v>
      </c>
      <c r="N5" s="3">
        <f>calcs!R59</f>
        <v>6941390506156.0049</v>
      </c>
      <c r="O5" s="3">
        <f>calcs!S59</f>
        <v>6958565090662.3115</v>
      </c>
      <c r="P5" s="3">
        <f>calcs!T59</f>
        <v>6996127945005.4561</v>
      </c>
      <c r="Q5" s="3">
        <f>calcs!U59</f>
        <v>7048505145567.2852</v>
      </c>
      <c r="R5" s="3">
        <f>calcs!V59</f>
        <v>7085933607402.9688</v>
      </c>
      <c r="S5" s="3">
        <f>calcs!W59</f>
        <v>7127462401403.5068</v>
      </c>
      <c r="T5" s="3">
        <f>calcs!X59</f>
        <v>7184992158917.2266</v>
      </c>
      <c r="U5" s="3">
        <f>calcs!Y59</f>
        <v>7231104652942.1357</v>
      </c>
      <c r="V5" s="3">
        <f>calcs!Z59</f>
        <v>7263870784697.7285</v>
      </c>
      <c r="W5" s="3">
        <f>calcs!AA59</f>
        <v>7318319486704.9873</v>
      </c>
      <c r="X5" s="3">
        <f>calcs!AB59</f>
        <v>7408875369804.4639</v>
      </c>
      <c r="Y5" s="3">
        <f>calcs!AC59</f>
        <v>7502288403419.4902</v>
      </c>
      <c r="Z5" s="3">
        <f>calcs!AD59</f>
        <v>7571037030684.251</v>
      </c>
      <c r="AA5" s="3">
        <f>calcs!AE59</f>
        <v>7635876888727.3896</v>
      </c>
      <c r="AB5" s="3">
        <f>calcs!AF59</f>
        <v>7726462375345.5059</v>
      </c>
      <c r="AC5" s="3">
        <f>calcs!AG59</f>
        <v>7806190021837.9492</v>
      </c>
      <c r="AD5" s="3">
        <f>calcs!AH59</f>
        <v>7885917668330.418</v>
      </c>
      <c r="AE5" s="3">
        <f>calcs!AI59</f>
        <v>7965645314822.8867</v>
      </c>
      <c r="AF5" s="3">
        <f>calcs!AJ59</f>
        <v>8045372961315.3301</v>
      </c>
    </row>
    <row r="6" spans="1:35" ht="14.1" customHeight="1" x14ac:dyDescent="0.2">
      <c r="A6" s="4" t="s">
        <v>56</v>
      </c>
      <c r="B6" s="3">
        <f>calcs!F60</f>
        <v>60026384602926.813</v>
      </c>
      <c r="C6" s="3">
        <f>calcs!G60</f>
        <v>59925697656712.414</v>
      </c>
      <c r="D6" s="3">
        <f>calcs!H60</f>
        <v>60895648303734.969</v>
      </c>
      <c r="E6" s="3">
        <f>calcs!I60</f>
        <v>62186797266111.313</v>
      </c>
      <c r="F6" s="3">
        <f>calcs!J60</f>
        <v>63447418933449.344</v>
      </c>
      <c r="G6" s="3">
        <f>calcs!K60</f>
        <v>64541715760400.508</v>
      </c>
      <c r="H6" s="3">
        <f>calcs!L60</f>
        <v>65138369554024.328</v>
      </c>
      <c r="I6" s="3">
        <f>calcs!M60</f>
        <v>65438692626586.484</v>
      </c>
      <c r="J6" s="3">
        <f>calcs!N60</f>
        <v>65508009664222.398</v>
      </c>
      <c r="K6" s="3">
        <f>calcs!O60</f>
        <v>65570513275712.57</v>
      </c>
      <c r="L6" s="3">
        <f>calcs!P60</f>
        <v>65745196525479.961</v>
      </c>
      <c r="M6" s="3">
        <f>calcs!Q60</f>
        <v>65988853950065.922</v>
      </c>
      <c r="N6" s="3">
        <f>calcs!R60</f>
        <v>66061483047760.742</v>
      </c>
      <c r="O6" s="3">
        <f>calcs!S60</f>
        <v>66224934235560.867</v>
      </c>
      <c r="P6" s="3">
        <f>calcs!T60</f>
        <v>66582421379269.961</v>
      </c>
      <c r="Q6" s="3">
        <f>calcs!U60</f>
        <v>67080897231325.227</v>
      </c>
      <c r="R6" s="3">
        <f>calcs!V60</f>
        <v>67437105356321.07</v>
      </c>
      <c r="S6" s="3">
        <f>calcs!W60</f>
        <v>67832336501784.992</v>
      </c>
      <c r="T6" s="3">
        <f>calcs!X60</f>
        <v>68379849438474.547</v>
      </c>
      <c r="U6" s="3">
        <f>calcs!Y60</f>
        <v>68818703835099.383</v>
      </c>
      <c r="V6" s="3">
        <f>calcs!Z60</f>
        <v>69130540383640.078</v>
      </c>
      <c r="W6" s="3">
        <f>calcs!AA60</f>
        <v>69648730795407.734</v>
      </c>
      <c r="X6" s="3">
        <f>calcs!AB60</f>
        <v>70510554652017.688</v>
      </c>
      <c r="Y6" s="3">
        <f>calcs!AC60</f>
        <v>71399570121054.641</v>
      </c>
      <c r="Z6" s="3">
        <f>calcs!AD60</f>
        <v>72053853476901</v>
      </c>
      <c r="AA6" s="3">
        <f>calcs!AE60</f>
        <v>72670936924250.234</v>
      </c>
      <c r="AB6" s="3">
        <f>calcs!AF60</f>
        <v>73533042518696.875</v>
      </c>
      <c r="AC6" s="3">
        <f>calcs!AG60</f>
        <v>74291813626953.563</v>
      </c>
      <c r="AD6" s="3">
        <f>calcs!AH60</f>
        <v>75050584735210.484</v>
      </c>
      <c r="AE6" s="3">
        <f>calcs!AI60</f>
        <v>75809355843467.406</v>
      </c>
      <c r="AF6" s="3">
        <f>calcs!AJ60</f>
        <v>76568126951724.078</v>
      </c>
    </row>
    <row r="7" spans="1:35" ht="14.1" customHeight="1" x14ac:dyDescent="0.2">
      <c r="A7" s="4" t="s">
        <v>57</v>
      </c>
      <c r="B7" s="3">
        <f>calcs!F61</f>
        <v>3123098385853.3413</v>
      </c>
      <c r="C7" s="3">
        <f>calcs!G61</f>
        <v>3117859768847.1899</v>
      </c>
      <c r="D7" s="3">
        <f>calcs!H61</f>
        <v>3168325098720.2446</v>
      </c>
      <c r="E7" s="3">
        <f>calcs!I61</f>
        <v>3235501978803.3599</v>
      </c>
      <c r="F7" s="3">
        <f>calcs!J61</f>
        <v>3301090561565.4009</v>
      </c>
      <c r="G7" s="3">
        <f>calcs!K61</f>
        <v>3358025469048.2173</v>
      </c>
      <c r="H7" s="3">
        <f>calcs!L61</f>
        <v>3389068626354.8955</v>
      </c>
      <c r="I7" s="3">
        <f>calcs!M61</f>
        <v>3404694063558.1826</v>
      </c>
      <c r="J7" s="3">
        <f>calcs!N61</f>
        <v>3408300543105.2168</v>
      </c>
      <c r="K7" s="3">
        <f>calcs!O61</f>
        <v>3411552528535.3945</v>
      </c>
      <c r="L7" s="3">
        <f>calcs!P61</f>
        <v>3420641081494.1138</v>
      </c>
      <c r="M7" s="3">
        <f>calcs!Q61</f>
        <v>3433318275272.4727</v>
      </c>
      <c r="N7" s="3">
        <f>calcs!R61</f>
        <v>3437097077198.9443</v>
      </c>
      <c r="O7" s="3">
        <f>calcs!S61</f>
        <v>3445601239896.084</v>
      </c>
      <c r="P7" s="3">
        <f>calcs!T61</f>
        <v>3464200852864.0581</v>
      </c>
      <c r="Q7" s="3">
        <f>calcs!U61</f>
        <v>3490135933566.2993</v>
      </c>
      <c r="R7" s="3">
        <f>calcs!V61</f>
        <v>3508669000776.0161</v>
      </c>
      <c r="S7" s="3">
        <f>calcs!W61</f>
        <v>3529232387370.1372</v>
      </c>
      <c r="T7" s="3">
        <f>calcs!X61</f>
        <v>3557718806802.5273</v>
      </c>
      <c r="U7" s="3">
        <f>calcs!Y61</f>
        <v>3580551857081.8345</v>
      </c>
      <c r="V7" s="3">
        <f>calcs!Z61</f>
        <v>3596776326168.8843</v>
      </c>
      <c r="W7" s="3">
        <f>calcs!AA61</f>
        <v>3623737130975.9976</v>
      </c>
      <c r="X7" s="3">
        <f>calcs!AB61</f>
        <v>3668576757971.2441</v>
      </c>
      <c r="Y7" s="3">
        <f>calcs!AC61</f>
        <v>3714831130856.0068</v>
      </c>
      <c r="Z7" s="3">
        <f>calcs!AD61</f>
        <v>3748872682851.042</v>
      </c>
      <c r="AA7" s="3">
        <f>calcs!AE61</f>
        <v>3780978769717.7036</v>
      </c>
      <c r="AB7" s="3">
        <f>calcs!AF61</f>
        <v>3825833055183.3677</v>
      </c>
      <c r="AC7" s="3">
        <f>calcs!AG61</f>
        <v>3865310975419.6807</v>
      </c>
      <c r="AD7" s="3">
        <f>calcs!AH61</f>
        <v>3904788895656.0063</v>
      </c>
      <c r="AE7" s="3">
        <f>calcs!AI61</f>
        <v>3944266815892.332</v>
      </c>
      <c r="AF7" s="3">
        <f>calcs!AJ61</f>
        <v>3983744736128.645</v>
      </c>
    </row>
    <row r="8" spans="1:35" ht="14.1" customHeight="1" x14ac:dyDescent="0.2">
      <c r="A8" s="4" t="s">
        <v>58</v>
      </c>
      <c r="B8" s="3">
        <f>calcs!F62</f>
        <v>8845307784425.5879</v>
      </c>
      <c r="C8" s="3">
        <f>calcs!G62</f>
        <v>8830470858379.957</v>
      </c>
      <c r="D8" s="3">
        <f>calcs!H62</f>
        <v>8973399873101.9102</v>
      </c>
      <c r="E8" s="3">
        <f>calcs!I62</f>
        <v>9163659707061.7188</v>
      </c>
      <c r="F8" s="3">
        <f>calcs!J62</f>
        <v>9349421130493.7891</v>
      </c>
      <c r="G8" s="3">
        <f>calcs!K62</f>
        <v>9510673424896.1973</v>
      </c>
      <c r="H8" s="3">
        <f>calcs!L62</f>
        <v>9598594536258.459</v>
      </c>
      <c r="I8" s="3">
        <f>calcs!M62</f>
        <v>9642849242403.9141</v>
      </c>
      <c r="J8" s="3">
        <f>calcs!N62</f>
        <v>9653063592920.7773</v>
      </c>
      <c r="K8" s="3">
        <f>calcs!O62</f>
        <v>9662273937420.5488</v>
      </c>
      <c r="L8" s="3">
        <f>calcs!P62</f>
        <v>9688014736557.416</v>
      </c>
      <c r="M8" s="3">
        <f>calcs!Q62</f>
        <v>9723919362975.9492</v>
      </c>
      <c r="N8" s="3">
        <f>calcs!R62</f>
        <v>9734621768717.4473</v>
      </c>
      <c r="O8" s="3">
        <f>calcs!S62</f>
        <v>9758707444931.0957</v>
      </c>
      <c r="P8" s="3">
        <f>calcs!T62</f>
        <v>9811385676945.2227</v>
      </c>
      <c r="Q8" s="3">
        <f>calcs!U62</f>
        <v>9884839581652.2813</v>
      </c>
      <c r="R8" s="3">
        <f>calcs!V62</f>
        <v>9937329341309.5313</v>
      </c>
      <c r="S8" s="3">
        <f>calcs!W62</f>
        <v>9995569416082.4023</v>
      </c>
      <c r="T8" s="3">
        <f>calcs!X62</f>
        <v>10076249278329.805</v>
      </c>
      <c r="U8" s="3">
        <f>calcs!Y62</f>
        <v>10140917544399.354</v>
      </c>
      <c r="V8" s="3">
        <f>calcs!Z62</f>
        <v>10186868841791.682</v>
      </c>
      <c r="W8" s="3">
        <f>calcs!AA62</f>
        <v>10263227824817.951</v>
      </c>
      <c r="X8" s="3">
        <f>calcs!AB62</f>
        <v>10390223600394.012</v>
      </c>
      <c r="Y8" s="3">
        <f>calcs!AC62</f>
        <v>10521226250324.789</v>
      </c>
      <c r="Z8" s="3">
        <f>calcs!AD62</f>
        <v>10617639480922.818</v>
      </c>
      <c r="AA8" s="3">
        <f>calcs!AE62</f>
        <v>10708571044710.723</v>
      </c>
      <c r="AB8" s="3">
        <f>calcs!AF62</f>
        <v>10835608336328.381</v>
      </c>
      <c r="AC8" s="3">
        <f>calcs!AG62</f>
        <v>10947418568359.793</v>
      </c>
      <c r="AD8" s="3">
        <f>calcs!AH62</f>
        <v>11059228800391.24</v>
      </c>
      <c r="AE8" s="3">
        <f>calcs!AI62</f>
        <v>11171039032422.689</v>
      </c>
      <c r="AF8" s="3">
        <f>calcs!AJ62</f>
        <v>11282849264454.102</v>
      </c>
    </row>
    <row r="9" spans="1:35" ht="14.1" customHeight="1" x14ac:dyDescent="0.2">
      <c r="A9" s="4" t="s">
        <v>59</v>
      </c>
      <c r="B9" s="3">
        <f>calcs!F63</f>
        <v>13882407477519.988</v>
      </c>
      <c r="C9" s="3">
        <f>calcs!G63</f>
        <v>13859121430488.143</v>
      </c>
      <c r="D9" s="3">
        <f>calcs!H63</f>
        <v>14083443621540.023</v>
      </c>
      <c r="E9" s="3">
        <f>calcs!I63</f>
        <v>14382049911564.885</v>
      </c>
      <c r="F9" s="3">
        <f>calcs!J63</f>
        <v>14673596100407.381</v>
      </c>
      <c r="G9" s="3">
        <f>calcs!K63</f>
        <v>14926676051058.824</v>
      </c>
      <c r="H9" s="3">
        <f>calcs!L63</f>
        <v>15064665222668.705</v>
      </c>
      <c r="I9" s="3">
        <f>calcs!M63</f>
        <v>15134121467548.15</v>
      </c>
      <c r="J9" s="3">
        <f>calcs!N63</f>
        <v>15150152540683.104</v>
      </c>
      <c r="K9" s="3">
        <f>calcs!O63</f>
        <v>15164607860777.141</v>
      </c>
      <c r="L9" s="3">
        <f>calcs!P63</f>
        <v>15205007162997.488</v>
      </c>
      <c r="M9" s="3">
        <f>calcs!Q63</f>
        <v>15261358243866.357</v>
      </c>
      <c r="N9" s="3">
        <f>calcs!R63</f>
        <v>15278155302952.854</v>
      </c>
      <c r="O9" s="3">
        <f>calcs!S63</f>
        <v>15315956946459.055</v>
      </c>
      <c r="P9" s="3">
        <f>calcs!T63</f>
        <v>15398633626551.867</v>
      </c>
      <c r="Q9" s="3">
        <f>calcs!U63</f>
        <v>15513917013044.512</v>
      </c>
      <c r="R9" s="3">
        <f>calcs!V63</f>
        <v>15596297892231.336</v>
      </c>
      <c r="S9" s="3">
        <f>calcs!W63</f>
        <v>15687703693953.895</v>
      </c>
      <c r="T9" s="3">
        <f>calcs!X63</f>
        <v>15814327973204.045</v>
      </c>
      <c r="U9" s="3">
        <f>calcs!Y63</f>
        <v>15915822600900.648</v>
      </c>
      <c r="V9" s="3">
        <f>calcs!Z63</f>
        <v>15987941587607.275</v>
      </c>
      <c r="W9" s="3">
        <f>calcs!AA63</f>
        <v>16107784394977.549</v>
      </c>
      <c r="X9" s="3">
        <f>calcs!AB63</f>
        <v>16307099913152.596</v>
      </c>
      <c r="Y9" s="3">
        <f>calcs!AC63</f>
        <v>16512704083329.252</v>
      </c>
      <c r="Z9" s="3">
        <f>calcs!AD63</f>
        <v>16664021345091.768</v>
      </c>
      <c r="AA9" s="3">
        <f>calcs!AE63</f>
        <v>16806735318628.617</v>
      </c>
      <c r="AB9" s="3">
        <f>calcs!AF63</f>
        <v>17006115994808.375</v>
      </c>
      <c r="AC9" s="3">
        <f>calcs!AG63</f>
        <v>17181598322732.471</v>
      </c>
      <c r="AD9" s="3">
        <f>calcs!AH63</f>
        <v>17357080650656.623</v>
      </c>
      <c r="AE9" s="3">
        <f>calcs!AI63</f>
        <v>17532562978580.773</v>
      </c>
      <c r="AF9" s="3">
        <f>calcs!AJ63</f>
        <v>17708045306504.871</v>
      </c>
      <c r="AG9" s="24"/>
    </row>
    <row r="10" spans="1:35" ht="14.1" customHeight="1" x14ac:dyDescent="0.2">
      <c r="A10" s="4" t="s">
        <v>60</v>
      </c>
      <c r="B10" s="3">
        <f>calcs!F64</f>
        <v>116101256447069.33</v>
      </c>
      <c r="C10" s="3">
        <f>calcs!G64</f>
        <v>124114188354658.06</v>
      </c>
      <c r="D10" s="3">
        <f>calcs!H64</f>
        <v>116129293380998.64</v>
      </c>
      <c r="E10" s="3">
        <f>calcs!I64</f>
        <v>118349382097636.22</v>
      </c>
      <c r="F10" s="3">
        <f>calcs!J64</f>
        <v>117305798542033.55</v>
      </c>
      <c r="G10" s="3">
        <f>calcs!K64</f>
        <v>116104874764370.58</v>
      </c>
      <c r="H10" s="3">
        <f>calcs!L64</f>
        <v>113528942982243.34</v>
      </c>
      <c r="I10" s="3">
        <f>calcs!M64</f>
        <v>112807664939604.31</v>
      </c>
      <c r="J10" s="3">
        <f>calcs!N64</f>
        <v>108268422465305.39</v>
      </c>
      <c r="K10" s="3">
        <f>calcs!O64</f>
        <v>105843644555296.52</v>
      </c>
      <c r="L10" s="3">
        <f>calcs!P64</f>
        <v>103464919411752.33</v>
      </c>
      <c r="M10" s="3">
        <f>calcs!Q64</f>
        <v>101698646523391.08</v>
      </c>
      <c r="N10" s="3">
        <f>calcs!R64</f>
        <v>98997447357929.031</v>
      </c>
      <c r="O10" s="3">
        <f>calcs!S64</f>
        <v>98398239931327.594</v>
      </c>
      <c r="P10" s="3">
        <f>calcs!T64</f>
        <v>95245136347605.984</v>
      </c>
      <c r="Q10" s="3">
        <f>calcs!U64</f>
        <v>93380016737997.641</v>
      </c>
      <c r="R10" s="3">
        <f>calcs!V64</f>
        <v>93704993001442.359</v>
      </c>
      <c r="S10" s="3">
        <f>calcs!W64</f>
        <v>91158383140353.047</v>
      </c>
      <c r="T10" s="3">
        <f>calcs!X64</f>
        <v>89959328227753.844</v>
      </c>
      <c r="U10" s="3">
        <f>calcs!Y64</f>
        <v>89707653203732.531</v>
      </c>
      <c r="V10" s="3">
        <f>calcs!Z64</f>
        <v>89407356916230.266</v>
      </c>
      <c r="W10" s="3">
        <f>calcs!AA64</f>
        <v>88135624176100.047</v>
      </c>
      <c r="X10" s="3">
        <f>calcs!AB64</f>
        <v>87541603799300.563</v>
      </c>
      <c r="Y10" s="3">
        <f>calcs!AC64</f>
        <v>87135490163949.078</v>
      </c>
      <c r="Z10" s="3">
        <f>calcs!AD64</f>
        <v>86852677993545.016</v>
      </c>
      <c r="AA10" s="3">
        <f>calcs!AE64</f>
        <v>86210801779214.125</v>
      </c>
      <c r="AB10" s="3">
        <f>calcs!AF64</f>
        <v>85813668402563.5</v>
      </c>
      <c r="AC10" s="3">
        <f>calcs!AG64</f>
        <v>85359811342610.75</v>
      </c>
      <c r="AD10" s="3">
        <f>calcs!AH64</f>
        <v>84905954282658.016</v>
      </c>
      <c r="AE10" s="3">
        <f>calcs!AI64</f>
        <v>84452097222705.281</v>
      </c>
      <c r="AF10" s="3">
        <f>calcs!AJ64</f>
        <v>83998240162752.531</v>
      </c>
    </row>
    <row r="11" spans="1:35" ht="14.1" customHeight="1" x14ac:dyDescent="0.2">
      <c r="A11" s="4" t="s">
        <v>61</v>
      </c>
      <c r="B11" s="3">
        <f>calcs!F65</f>
        <v>138717240852184.81</v>
      </c>
      <c r="C11" s="3">
        <f>calcs!G65</f>
        <v>138484559582754.95</v>
      </c>
      <c r="D11" s="3">
        <f>calcs!H65</f>
        <v>140726055191857.5</v>
      </c>
      <c r="E11" s="3">
        <f>calcs!I65</f>
        <v>143709820127473.41</v>
      </c>
      <c r="F11" s="3">
        <f>calcs!J65</f>
        <v>146623038383218.34</v>
      </c>
      <c r="G11" s="3">
        <f>calcs!K65</f>
        <v>149151890279132.19</v>
      </c>
      <c r="H11" s="3">
        <f>calcs!L65</f>
        <v>150530720081109.81</v>
      </c>
      <c r="I11" s="3">
        <f>calcs!M65</f>
        <v>151224748020084.53</v>
      </c>
      <c r="J11" s="3">
        <f>calcs!N65</f>
        <v>151384935382167.16</v>
      </c>
      <c r="K11" s="3">
        <f>calcs!O65</f>
        <v>151529377340258.88</v>
      </c>
      <c r="L11" s="3">
        <f>calcs!P65</f>
        <v>151933059464230.16</v>
      </c>
      <c r="M11" s="3">
        <f>calcs!Q65</f>
        <v>152496136615641.09</v>
      </c>
      <c r="N11" s="3">
        <f>calcs!R65</f>
        <v>152663977942491.84</v>
      </c>
      <c r="O11" s="3">
        <f>calcs!S65</f>
        <v>153041703469951.66</v>
      </c>
      <c r="P11" s="3">
        <f>calcs!T65</f>
        <v>153867834021433.09</v>
      </c>
      <c r="Q11" s="3">
        <f>calcs!U65</f>
        <v>155019780707643.78</v>
      </c>
      <c r="R11" s="3">
        <f>calcs!V65</f>
        <v>155842955526440.78</v>
      </c>
      <c r="S11" s="3">
        <f>calcs!W65</f>
        <v>156756310118096.97</v>
      </c>
      <c r="T11" s="3">
        <f>calcs!X65</f>
        <v>158021578456526.09</v>
      </c>
      <c r="U11" s="3">
        <f>calcs!Y65</f>
        <v>159035743668013.41</v>
      </c>
      <c r="V11" s="3">
        <f>calcs!Z65</f>
        <v>159756378533774.19</v>
      </c>
      <c r="W11" s="3">
        <f>calcs!AA65</f>
        <v>160953884341128.13</v>
      </c>
      <c r="X11" s="3">
        <f>calcs!AB65</f>
        <v>162945505663657.22</v>
      </c>
      <c r="Y11" s="3">
        <f>calcs!AC65</f>
        <v>164999965111040.03</v>
      </c>
      <c r="Z11" s="3">
        <f>calcs!AD65</f>
        <v>166511973246444.06</v>
      </c>
      <c r="AA11" s="3">
        <f>calcs!AE65</f>
        <v>167938014707346.34</v>
      </c>
      <c r="AB11" s="3">
        <f>calcs!AF65</f>
        <v>169930287108490.41</v>
      </c>
      <c r="AC11" s="3">
        <f>calcs!AG65</f>
        <v>171683759940012.41</v>
      </c>
      <c r="AD11" s="3">
        <f>calcs!AH65</f>
        <v>173437232771534.94</v>
      </c>
      <c r="AE11" s="3">
        <f>calcs!AI65</f>
        <v>175190705603057.47</v>
      </c>
      <c r="AF11" s="3">
        <f>calcs!AJ65</f>
        <v>176944178434579.44</v>
      </c>
    </row>
    <row r="12" spans="1:35" ht="14.1" customHeight="1" x14ac:dyDescent="0.2">
      <c r="A12" s="4" t="s">
        <v>62</v>
      </c>
      <c r="B12" s="3">
        <f>calcs!F66</f>
        <v>1638688964497.6899</v>
      </c>
      <c r="C12" s="3">
        <f>calcs!G66</f>
        <v>1635940263426.9534</v>
      </c>
      <c r="D12" s="3">
        <f>calcs!H66</f>
        <v>1662419409753.98</v>
      </c>
      <c r="E12" s="3">
        <f>calcs!I66</f>
        <v>1697667102417.209</v>
      </c>
      <c r="F12" s="3">
        <f>calcs!J66</f>
        <v>1732081415861.8469</v>
      </c>
      <c r="G12" s="3">
        <f>calcs!K66</f>
        <v>1761955147989.3401</v>
      </c>
      <c r="H12" s="3">
        <f>calcs!L66</f>
        <v>1778243485088.1792</v>
      </c>
      <c r="I12" s="3">
        <f>calcs!M66</f>
        <v>1786442148193.5303</v>
      </c>
      <c r="J12" s="3">
        <f>calcs!N66</f>
        <v>1788334467135.8926</v>
      </c>
      <c r="K12" s="3">
        <f>calcs!O66</f>
        <v>1790040783101.2424</v>
      </c>
      <c r="L12" s="3">
        <f>calcs!P66</f>
        <v>1794809544631.1924</v>
      </c>
      <c r="M12" s="3">
        <f>calcs!Q66</f>
        <v>1801461265127.5735</v>
      </c>
      <c r="N12" s="3">
        <f>calcs!R66</f>
        <v>1803444001580.5718</v>
      </c>
      <c r="O12" s="3">
        <f>calcs!S66</f>
        <v>1807906133682.2117</v>
      </c>
      <c r="P12" s="3">
        <f>calcs!T66</f>
        <v>1817665346088.906</v>
      </c>
      <c r="Q12" s="3">
        <f>calcs!U66</f>
        <v>1831273476634.0818</v>
      </c>
      <c r="R12" s="3">
        <f>calcs!V66</f>
        <v>1840997772497.5818</v>
      </c>
      <c r="S12" s="3">
        <f>calcs!W66</f>
        <v>1851787376448.9404</v>
      </c>
      <c r="T12" s="3">
        <f>calcs!X66</f>
        <v>1866734193806.1389</v>
      </c>
      <c r="U12" s="3">
        <f>calcs!Y66</f>
        <v>1878714689741.8435</v>
      </c>
      <c r="V12" s="3">
        <f>calcs!Z66</f>
        <v>1887227664731.1079</v>
      </c>
      <c r="W12" s="3">
        <f>calcs!AA66</f>
        <v>1901373992464.9753</v>
      </c>
      <c r="X12" s="3">
        <f>calcs!AB66</f>
        <v>1924901333858.4248</v>
      </c>
      <c r="Y12" s="3">
        <f>calcs!AC66</f>
        <v>1949170992076.4807</v>
      </c>
      <c r="Z12" s="3">
        <f>calcs!AD66</f>
        <v>1967032586140.0298</v>
      </c>
      <c r="AA12" s="3">
        <f>calcs!AE66</f>
        <v>1983878642120.8206</v>
      </c>
      <c r="AB12" s="3">
        <f>calcs!AF66</f>
        <v>2007413674810.1379</v>
      </c>
      <c r="AC12" s="3">
        <f>calcs!AG66</f>
        <v>2028127729969.4634</v>
      </c>
      <c r="AD12" s="3">
        <f>calcs!AH66</f>
        <v>2048841785128.7954</v>
      </c>
      <c r="AE12" s="3">
        <f>calcs!AI66</f>
        <v>2069555840288.1272</v>
      </c>
      <c r="AF12" s="3">
        <f>calcs!AJ66</f>
        <v>2090269895447.4526</v>
      </c>
    </row>
    <row r="13" spans="1:35" ht="14.1" customHeight="1" x14ac:dyDescent="0.2">
      <c r="A13" s="4" t="s">
        <v>63</v>
      </c>
      <c r="B13" s="3">
        <f>calcs!F67</f>
        <v>13693719233574.152</v>
      </c>
      <c r="C13" s="3">
        <f>calcs!G67</f>
        <v>13670749688080.674</v>
      </c>
      <c r="D13" s="3">
        <f>calcs!H67</f>
        <v>13892022915155.938</v>
      </c>
      <c r="E13" s="3">
        <f>calcs!I67</f>
        <v>14186570579428.227</v>
      </c>
      <c r="F13" s="3">
        <f>calcs!J67</f>
        <v>14474154102681.855</v>
      </c>
      <c r="G13" s="3">
        <f>calcs!K67</f>
        <v>14723794216868.07</v>
      </c>
      <c r="H13" s="3">
        <f>calcs!L67</f>
        <v>14859907853955.805</v>
      </c>
      <c r="I13" s="3">
        <f>calcs!M67</f>
        <v>14928420056751.871</v>
      </c>
      <c r="J13" s="3">
        <f>calcs!N67</f>
        <v>14944233237201.906</v>
      </c>
      <c r="K13" s="3">
        <f>calcs!O67</f>
        <v>14958492082083.08</v>
      </c>
      <c r="L13" s="3">
        <f>calcs!P67</f>
        <v>14998342281173.805</v>
      </c>
      <c r="M13" s="3">
        <f>calcs!Q67</f>
        <v>15053927443990.578</v>
      </c>
      <c r="N13" s="3">
        <f>calcs!R67</f>
        <v>15070496199190.473</v>
      </c>
      <c r="O13" s="3">
        <f>calcs!S67</f>
        <v>15107784046675.127</v>
      </c>
      <c r="P13" s="3">
        <f>calcs!T67</f>
        <v>15189336993899.037</v>
      </c>
      <c r="Q13" s="3">
        <f>calcs!U67</f>
        <v>15303053460548.084</v>
      </c>
      <c r="R13" s="3">
        <f>calcs!V67</f>
        <v>15384314627361.27</v>
      </c>
      <c r="S13" s="3">
        <f>calcs!W67</f>
        <v>15474478050898.244</v>
      </c>
      <c r="T13" s="3">
        <f>calcs!X67</f>
        <v>15599381266065.574</v>
      </c>
      <c r="U13" s="3">
        <f>calcs!Y67</f>
        <v>15699496389299.352</v>
      </c>
      <c r="V13" s="3">
        <f>calcs!Z67</f>
        <v>15770635142211.598</v>
      </c>
      <c r="W13" s="3">
        <f>calcs!AA67</f>
        <v>15888849058562.15</v>
      </c>
      <c r="X13" s="3">
        <f>calcs!AB67</f>
        <v>16085455500867.145</v>
      </c>
      <c r="Y13" s="3">
        <f>calcs!AC67</f>
        <v>16288265120467.367</v>
      </c>
      <c r="Z13" s="3">
        <f>calcs!AD67</f>
        <v>16437525693687.432</v>
      </c>
      <c r="AA13" s="3">
        <f>calcs!AE67</f>
        <v>16578299913683.922</v>
      </c>
      <c r="AB13" s="3">
        <f>calcs!AF67</f>
        <v>16774970628372.779</v>
      </c>
      <c r="AC13" s="3">
        <f>calcs!AG67</f>
        <v>16948067818679.129</v>
      </c>
      <c r="AD13" s="3">
        <f>calcs!AH67</f>
        <v>17121165008985.531</v>
      </c>
      <c r="AE13" s="3">
        <f>calcs!AI67</f>
        <v>17294262199291.936</v>
      </c>
      <c r="AF13" s="3">
        <f>calcs!AJ67</f>
        <v>17467359389598.283</v>
      </c>
    </row>
    <row r="14" spans="1:35" ht="14.1" customHeight="1" x14ac:dyDescent="0.2">
      <c r="A14" s="4" t="s">
        <v>64</v>
      </c>
      <c r="B14" s="3">
        <f>calcs!F68</f>
        <v>4658517068738.9707</v>
      </c>
      <c r="C14" s="3">
        <f>calcs!G68</f>
        <v>4556690942302.4561</v>
      </c>
      <c r="D14" s="3">
        <f>calcs!H68</f>
        <v>4454864815865.9404</v>
      </c>
      <c r="E14" s="3">
        <f>calcs!I68</f>
        <v>4353038689429.4248</v>
      </c>
      <c r="F14" s="3">
        <f>calcs!J68</f>
        <v>4251212562992.9097</v>
      </c>
      <c r="G14" s="3">
        <f>calcs!K68</f>
        <v>4149386436556.394</v>
      </c>
      <c r="H14" s="3">
        <f>calcs!L68</f>
        <v>4047560310119.8789</v>
      </c>
      <c r="I14" s="3">
        <f>calcs!M68</f>
        <v>3945734183683.3633</v>
      </c>
      <c r="J14" s="3">
        <f>calcs!N68</f>
        <v>3843908057246.8481</v>
      </c>
      <c r="K14" s="3">
        <f>calcs!O68</f>
        <v>3742081930810.3325</v>
      </c>
      <c r="L14" s="3">
        <f>calcs!P68</f>
        <v>3640255804373.8174</v>
      </c>
      <c r="M14" s="3">
        <f>calcs!Q68</f>
        <v>3538429677937.3018</v>
      </c>
      <c r="N14" s="3">
        <f>calcs!R68</f>
        <v>3436603551500.7866</v>
      </c>
      <c r="O14" s="3">
        <f>calcs!S68</f>
        <v>3334777425064.271</v>
      </c>
      <c r="P14" s="3">
        <f>calcs!T68</f>
        <v>3232951298627.7559</v>
      </c>
      <c r="Q14" s="3">
        <f>calcs!U68</f>
        <v>3131125172191.2402</v>
      </c>
      <c r="R14" s="3">
        <f>calcs!V68</f>
        <v>3131125172191.2402</v>
      </c>
      <c r="S14" s="3">
        <f>calcs!W68</f>
        <v>3131125172191.2402</v>
      </c>
      <c r="T14" s="3">
        <f>calcs!X68</f>
        <v>3131125172191.2402</v>
      </c>
      <c r="U14" s="3">
        <f>calcs!Y68</f>
        <v>3131125172191.2402</v>
      </c>
      <c r="V14" s="3">
        <f>calcs!Z68</f>
        <v>3131125172191.2402</v>
      </c>
      <c r="W14" s="3">
        <f>calcs!AA68</f>
        <v>3131125172191.2402</v>
      </c>
      <c r="X14" s="3">
        <f>calcs!AB68</f>
        <v>3131125172191.2402</v>
      </c>
      <c r="Y14" s="3">
        <f>calcs!AC68</f>
        <v>3131125172191.2402</v>
      </c>
      <c r="Z14" s="3">
        <f>calcs!AD68</f>
        <v>3131125172191.2402</v>
      </c>
      <c r="AA14" s="3">
        <f>calcs!AE68</f>
        <v>3131125172191.2402</v>
      </c>
      <c r="AB14" s="3">
        <f>calcs!AF68</f>
        <v>3131125172191.2402</v>
      </c>
      <c r="AC14" s="3">
        <f>calcs!AG68</f>
        <v>3131125172191.2402</v>
      </c>
      <c r="AD14" s="3">
        <f>calcs!AH68</f>
        <v>3131125172191.2402</v>
      </c>
      <c r="AE14" s="3">
        <f>calcs!AI68</f>
        <v>3131125172191.2402</v>
      </c>
      <c r="AF14" s="3">
        <f>calcs!AJ68</f>
        <v>3131125172191.2402</v>
      </c>
    </row>
    <row r="15" spans="1:35" s="473" customFormat="1" ht="14.1" customHeight="1" x14ac:dyDescent="0.2">
      <c r="A15" s="473" t="s">
        <v>65</v>
      </c>
      <c r="B15" s="474">
        <f>calcs!$F$70*'BIFUbC-natural-gas RMI'!B15/SUM('BIFUbC-natural-gas RMI'!B$15:B$16)</f>
        <v>0</v>
      </c>
      <c r="C15" s="474">
        <f>calcs!$F$70*'BIFUbC-natural-gas RMI'!C15/SUM('BIFUbC-natural-gas RMI'!C$15:C$16)</f>
        <v>0</v>
      </c>
      <c r="D15" s="474">
        <f>calcs!$F$70*'BIFUbC-natural-gas RMI'!D15/SUM('BIFUbC-natural-gas RMI'!D$15:D$16)</f>
        <v>0</v>
      </c>
      <c r="E15" s="474">
        <f>calcs!$F$70*'BIFUbC-natural-gas RMI'!E15/SUM('BIFUbC-natural-gas RMI'!E$15:E$16)</f>
        <v>0</v>
      </c>
      <c r="F15" s="474">
        <f>calcs!$F$70*'BIFUbC-natural-gas RMI'!F15/SUM('BIFUbC-natural-gas RMI'!F$15:F$16)</f>
        <v>0</v>
      </c>
      <c r="G15" s="474">
        <f>calcs!$F$70*'BIFUbC-natural-gas RMI'!G15/SUM('BIFUbC-natural-gas RMI'!G$15:G$16)</f>
        <v>0</v>
      </c>
      <c r="H15" s="474">
        <f>calcs!$F$70*'BIFUbC-natural-gas RMI'!H15/SUM('BIFUbC-natural-gas RMI'!H$15:H$16)</f>
        <v>0</v>
      </c>
      <c r="I15" s="474">
        <f>calcs!$F$70*'BIFUbC-natural-gas RMI'!I15/SUM('BIFUbC-natural-gas RMI'!I$15:I$16)</f>
        <v>0</v>
      </c>
      <c r="J15" s="474">
        <f>calcs!$F$70*'BIFUbC-natural-gas RMI'!J15/SUM('BIFUbC-natural-gas RMI'!J$15:J$16)</f>
        <v>0</v>
      </c>
      <c r="K15" s="474">
        <f>calcs!$F$70*'BIFUbC-natural-gas RMI'!K15/SUM('BIFUbC-natural-gas RMI'!K$15:K$16)</f>
        <v>0</v>
      </c>
      <c r="L15" s="474">
        <f>calcs!$F$70*'BIFUbC-natural-gas RMI'!L15/SUM('BIFUbC-natural-gas RMI'!L$15:L$16)</f>
        <v>0</v>
      </c>
      <c r="M15" s="474">
        <f>calcs!$F$70*'BIFUbC-natural-gas RMI'!M15/SUM('BIFUbC-natural-gas RMI'!M$15:M$16)</f>
        <v>0</v>
      </c>
      <c r="N15" s="474">
        <f>calcs!$F$70*'BIFUbC-natural-gas RMI'!N15/SUM('BIFUbC-natural-gas RMI'!N$15:N$16)</f>
        <v>0</v>
      </c>
      <c r="O15" s="474">
        <f>calcs!$F$70*'BIFUbC-natural-gas RMI'!O15/SUM('BIFUbC-natural-gas RMI'!O$15:O$16)</f>
        <v>0</v>
      </c>
      <c r="P15" s="474">
        <f>calcs!$F$70*'BIFUbC-natural-gas RMI'!P15/SUM('BIFUbC-natural-gas RMI'!P$15:P$16)</f>
        <v>0</v>
      </c>
      <c r="Q15" s="474">
        <f>calcs!$F$70*'BIFUbC-natural-gas RMI'!Q15/SUM('BIFUbC-natural-gas RMI'!Q$15:Q$16)</f>
        <v>0</v>
      </c>
      <c r="R15" s="474">
        <f>calcs!$F$70*'BIFUbC-natural-gas RMI'!R15/SUM('BIFUbC-natural-gas RMI'!R$15:R$16)</f>
        <v>0</v>
      </c>
      <c r="S15" s="474">
        <f>calcs!$F$70*'BIFUbC-natural-gas RMI'!S15/SUM('BIFUbC-natural-gas RMI'!S$15:S$16)</f>
        <v>0</v>
      </c>
      <c r="T15" s="474">
        <f>calcs!$F$70*'BIFUbC-natural-gas RMI'!T15/SUM('BIFUbC-natural-gas RMI'!T$15:T$16)</f>
        <v>0</v>
      </c>
      <c r="U15" s="474">
        <f>calcs!$F$70*'BIFUbC-natural-gas RMI'!U15/SUM('BIFUbC-natural-gas RMI'!U$15:U$16)</f>
        <v>0</v>
      </c>
      <c r="V15" s="474">
        <f>calcs!$F$70*'BIFUbC-natural-gas RMI'!V15/SUM('BIFUbC-natural-gas RMI'!V$15:V$16)</f>
        <v>0</v>
      </c>
      <c r="W15" s="474">
        <f>calcs!$F$70*'BIFUbC-natural-gas RMI'!W15/SUM('BIFUbC-natural-gas RMI'!W$15:W$16)</f>
        <v>0</v>
      </c>
      <c r="X15" s="474">
        <f>calcs!$F$70*'BIFUbC-natural-gas RMI'!X15/SUM('BIFUbC-natural-gas RMI'!X$15:X$16)</f>
        <v>0</v>
      </c>
      <c r="Y15" s="474">
        <f>calcs!$F$70*'BIFUbC-natural-gas RMI'!Y15/SUM('BIFUbC-natural-gas RMI'!Y$15:Y$16)</f>
        <v>0</v>
      </c>
      <c r="Z15" s="474">
        <f>calcs!$F$70*'BIFUbC-natural-gas RMI'!Z15/SUM('BIFUbC-natural-gas RMI'!Z$15:Z$16)</f>
        <v>0</v>
      </c>
      <c r="AA15" s="474">
        <f>calcs!$F$70*'BIFUbC-natural-gas RMI'!AA15/SUM('BIFUbC-natural-gas RMI'!AA$15:AA$16)</f>
        <v>0</v>
      </c>
      <c r="AB15" s="474">
        <f>calcs!$F$70*'BIFUbC-natural-gas RMI'!AB15/SUM('BIFUbC-natural-gas RMI'!AB$15:AB$16)</f>
        <v>0</v>
      </c>
      <c r="AC15" s="474">
        <f>calcs!$F$70*'BIFUbC-natural-gas RMI'!AC15/SUM('BIFUbC-natural-gas RMI'!AC$15:AC$16)</f>
        <v>0</v>
      </c>
      <c r="AD15" s="474">
        <f>calcs!$F$70*'BIFUbC-natural-gas RMI'!AD15/SUM('BIFUbC-natural-gas RMI'!AD$15:AD$16)</f>
        <v>0</v>
      </c>
      <c r="AE15" s="474">
        <f>calcs!$F$70*'BIFUbC-natural-gas RMI'!AE15/SUM('BIFUbC-natural-gas RMI'!AE$15:AE$16)</f>
        <v>0</v>
      </c>
      <c r="AF15" s="474">
        <f>calcs!$F$70*'BIFUbC-natural-gas RMI'!AF15/SUM('BIFUbC-natural-gas RMI'!AF$15:AF$16)</f>
        <v>0</v>
      </c>
      <c r="AG15" s="472"/>
    </row>
    <row r="16" spans="1:35" s="473" customFormat="1" ht="14.1" customHeight="1" x14ac:dyDescent="0.2">
      <c r="A16" s="473" t="s">
        <v>66</v>
      </c>
      <c r="B16" s="474">
        <f>calcs!$F$70*'BIFUbC-natural-gas RMI'!B16/SUM('BIFUbC-natural-gas RMI'!B$15:B$16)</f>
        <v>0</v>
      </c>
      <c r="C16" s="474">
        <f>calcs!$F$70*'BIFUbC-natural-gas RMI'!C16/SUM('BIFUbC-natural-gas RMI'!C$15:C$16)</f>
        <v>0</v>
      </c>
      <c r="D16" s="474">
        <f>calcs!$F$70*'BIFUbC-natural-gas RMI'!D16/SUM('BIFUbC-natural-gas RMI'!D$15:D$16)</f>
        <v>0</v>
      </c>
      <c r="E16" s="474">
        <f>calcs!$F$70*'BIFUbC-natural-gas RMI'!E16/SUM('BIFUbC-natural-gas RMI'!E$15:E$16)</f>
        <v>0</v>
      </c>
      <c r="F16" s="474">
        <f>calcs!$F$70*'BIFUbC-natural-gas RMI'!F16/SUM('BIFUbC-natural-gas RMI'!F$15:F$16)</f>
        <v>0</v>
      </c>
      <c r="G16" s="474">
        <f>calcs!$F$70*'BIFUbC-natural-gas RMI'!G16/SUM('BIFUbC-natural-gas RMI'!G$15:G$16)</f>
        <v>0</v>
      </c>
      <c r="H16" s="474">
        <f>calcs!$F$70*'BIFUbC-natural-gas RMI'!H16/SUM('BIFUbC-natural-gas RMI'!H$15:H$16)</f>
        <v>0</v>
      </c>
      <c r="I16" s="474">
        <f>calcs!$F$70*'BIFUbC-natural-gas RMI'!I16/SUM('BIFUbC-natural-gas RMI'!I$15:I$16)</f>
        <v>0</v>
      </c>
      <c r="J16" s="474">
        <f>calcs!$F$70*'BIFUbC-natural-gas RMI'!J16/SUM('BIFUbC-natural-gas RMI'!J$15:J$16)</f>
        <v>0</v>
      </c>
      <c r="K16" s="474">
        <f>calcs!$F$70*'BIFUbC-natural-gas RMI'!K16/SUM('BIFUbC-natural-gas RMI'!K$15:K$16)</f>
        <v>0</v>
      </c>
      <c r="L16" s="474">
        <f>calcs!$F$70*'BIFUbC-natural-gas RMI'!L16/SUM('BIFUbC-natural-gas RMI'!L$15:L$16)</f>
        <v>0</v>
      </c>
      <c r="M16" s="474">
        <f>calcs!$F$70*'BIFUbC-natural-gas RMI'!M16/SUM('BIFUbC-natural-gas RMI'!M$15:M$16)</f>
        <v>0</v>
      </c>
      <c r="N16" s="474">
        <f>calcs!$F$70*'BIFUbC-natural-gas RMI'!N16/SUM('BIFUbC-natural-gas RMI'!N$15:N$16)</f>
        <v>0</v>
      </c>
      <c r="O16" s="474">
        <f>calcs!$F$70*'BIFUbC-natural-gas RMI'!O16/SUM('BIFUbC-natural-gas RMI'!O$15:O$16)</f>
        <v>0</v>
      </c>
      <c r="P16" s="474">
        <f>calcs!$F$70*'BIFUbC-natural-gas RMI'!P16/SUM('BIFUbC-natural-gas RMI'!P$15:P$16)</f>
        <v>0</v>
      </c>
      <c r="Q16" s="474">
        <f>calcs!$F$70*'BIFUbC-natural-gas RMI'!Q16/SUM('BIFUbC-natural-gas RMI'!Q$15:Q$16)</f>
        <v>0</v>
      </c>
      <c r="R16" s="474">
        <f>calcs!$F$70*'BIFUbC-natural-gas RMI'!R16/SUM('BIFUbC-natural-gas RMI'!R$15:R$16)</f>
        <v>0</v>
      </c>
      <c r="S16" s="474">
        <f>calcs!$F$70*'BIFUbC-natural-gas RMI'!S16/SUM('BIFUbC-natural-gas RMI'!S$15:S$16)</f>
        <v>0</v>
      </c>
      <c r="T16" s="474">
        <f>calcs!$F$70*'BIFUbC-natural-gas RMI'!T16/SUM('BIFUbC-natural-gas RMI'!T$15:T$16)</f>
        <v>0</v>
      </c>
      <c r="U16" s="474">
        <f>calcs!$F$70*'BIFUbC-natural-gas RMI'!U16/SUM('BIFUbC-natural-gas RMI'!U$15:U$16)</f>
        <v>0</v>
      </c>
      <c r="V16" s="474">
        <f>calcs!$F$70*'BIFUbC-natural-gas RMI'!V16/SUM('BIFUbC-natural-gas RMI'!V$15:V$16)</f>
        <v>0</v>
      </c>
      <c r="W16" s="474">
        <f>calcs!$F$70*'BIFUbC-natural-gas RMI'!W16/SUM('BIFUbC-natural-gas RMI'!W$15:W$16)</f>
        <v>0</v>
      </c>
      <c r="X16" s="474">
        <f>calcs!$F$70*'BIFUbC-natural-gas RMI'!X16/SUM('BIFUbC-natural-gas RMI'!X$15:X$16)</f>
        <v>0</v>
      </c>
      <c r="Y16" s="474">
        <f>calcs!$F$70*'BIFUbC-natural-gas RMI'!Y16/SUM('BIFUbC-natural-gas RMI'!Y$15:Y$16)</f>
        <v>0</v>
      </c>
      <c r="Z16" s="474">
        <f>calcs!$F$70*'BIFUbC-natural-gas RMI'!Z16/SUM('BIFUbC-natural-gas RMI'!Z$15:Z$16)</f>
        <v>0</v>
      </c>
      <c r="AA16" s="474">
        <f>calcs!$F$70*'BIFUbC-natural-gas RMI'!AA16/SUM('BIFUbC-natural-gas RMI'!AA$15:AA$16)</f>
        <v>0</v>
      </c>
      <c r="AB16" s="474">
        <f>calcs!$F$70*'BIFUbC-natural-gas RMI'!AB16/SUM('BIFUbC-natural-gas RMI'!AB$15:AB$16)</f>
        <v>0</v>
      </c>
      <c r="AC16" s="474">
        <f>calcs!$F$70*'BIFUbC-natural-gas RMI'!AC16/SUM('BIFUbC-natural-gas RMI'!AC$15:AC$16)</f>
        <v>0</v>
      </c>
      <c r="AD16" s="474">
        <f>calcs!$F$70*'BIFUbC-natural-gas RMI'!AD16/SUM('BIFUbC-natural-gas RMI'!AD$15:AD$16)</f>
        <v>0</v>
      </c>
      <c r="AE16" s="474">
        <f>calcs!$F$70*'BIFUbC-natural-gas RMI'!AE16/SUM('BIFUbC-natural-gas RMI'!AE$15:AE$16)</f>
        <v>0</v>
      </c>
      <c r="AF16" s="474">
        <f>calcs!$F$70*'BIFUbC-natural-gas RMI'!AF16/SUM('BIFUbC-natural-gas RMI'!AF$15:AF$16)</f>
        <v>0</v>
      </c>
    </row>
    <row r="17" spans="1:33" ht="14.1" customHeight="1" x14ac:dyDescent="0.2">
      <c r="A17" s="4" t="s">
        <v>67</v>
      </c>
      <c r="B17" s="3">
        <f>calcs!F71</f>
        <v>7754209692068.0908</v>
      </c>
      <c r="C17" s="3">
        <f>calcs!G71</f>
        <v>7741202950126.7744</v>
      </c>
      <c r="D17" s="3">
        <f>calcs!H71</f>
        <v>7866501196185.1143</v>
      </c>
      <c r="E17" s="3">
        <f>calcs!I71</f>
        <v>8033291847732.6025</v>
      </c>
      <c r="F17" s="3">
        <f>calcs!J71</f>
        <v>8196138982631.1289</v>
      </c>
      <c r="G17" s="3">
        <f>calcs!K71</f>
        <v>8337500270965.8311</v>
      </c>
      <c r="H17" s="3">
        <f>calcs!L71</f>
        <v>8414576021236.8447</v>
      </c>
      <c r="I17" s="3">
        <f>calcs!M71</f>
        <v>8453371762399.9658</v>
      </c>
      <c r="J17" s="3">
        <f>calcs!N71</f>
        <v>8462326138856.542</v>
      </c>
      <c r="K17" s="3">
        <f>calcs!O71</f>
        <v>8470400356772.7539</v>
      </c>
      <c r="L17" s="3">
        <f>calcs!P71</f>
        <v>8492965942845.4199</v>
      </c>
      <c r="M17" s="3">
        <f>calcs!Q71</f>
        <v>8524441614348.3252</v>
      </c>
      <c r="N17" s="3">
        <f>calcs!R71</f>
        <v>8533823842796.6445</v>
      </c>
      <c r="O17" s="3">
        <f>calcs!S71</f>
        <v>8554938470855.6855</v>
      </c>
      <c r="P17" s="3">
        <f>calcs!T71</f>
        <v>8601118667995.2549</v>
      </c>
      <c r="Q17" s="3">
        <f>calcs!U71</f>
        <v>8665511789600.6572</v>
      </c>
      <c r="R17" s="3">
        <f>calcs!V71</f>
        <v>8711526763074.5293</v>
      </c>
      <c r="S17" s="3">
        <f>calcs!W71</f>
        <v>8762582731196.4893</v>
      </c>
      <c r="T17" s="3">
        <f>calcs!X71</f>
        <v>8833310464480.6914</v>
      </c>
      <c r="U17" s="3">
        <f>calcs!Y71</f>
        <v>8890001685153.4941</v>
      </c>
      <c r="V17" s="3">
        <f>calcs!Z71</f>
        <v>8930284737398.4473</v>
      </c>
      <c r="W17" s="3">
        <f>calcs!AA71</f>
        <v>8997224586264</v>
      </c>
      <c r="X17" s="3">
        <f>calcs!AB71</f>
        <v>9108555011142.7715</v>
      </c>
      <c r="Y17" s="3">
        <f>calcs!AC71</f>
        <v>9223398049116.9199</v>
      </c>
      <c r="Z17" s="3">
        <f>calcs!AD71</f>
        <v>9307918387511.8359</v>
      </c>
      <c r="AA17" s="3">
        <f>calcs!AE71</f>
        <v>9387633240903.4375</v>
      </c>
      <c r="AB17" s="3">
        <f>calcs!AF71</f>
        <v>9499000060682.1914</v>
      </c>
      <c r="AC17" s="3">
        <f>calcs!AG71</f>
        <v>9597018129246.9648</v>
      </c>
      <c r="AD17" s="3">
        <f>calcs!AH71</f>
        <v>9695036197811.7715</v>
      </c>
      <c r="AE17" s="3">
        <f>calcs!AI71</f>
        <v>9793054266376.5762</v>
      </c>
      <c r="AF17" s="3">
        <f>calcs!AJ71</f>
        <v>9891072334941.3516</v>
      </c>
    </row>
    <row r="18" spans="1:33" s="473" customFormat="1" ht="14.1" customHeight="1" x14ac:dyDescent="0.2">
      <c r="A18" s="473" t="s">
        <v>68</v>
      </c>
      <c r="B18" s="474">
        <f>calcs!F$73*'BIFUbC-natural-gas RMI'!B18/SUM('BIFUbC-natural-gas RMI'!B$18:B$19)</f>
        <v>400065694692.72357</v>
      </c>
      <c r="C18" s="474">
        <f>calcs!G$73*'BIFUbC-natural-gas RMI'!C18/SUM('BIFUbC-natural-gas RMI'!C$18:C$19)</f>
        <v>399394633236.16217</v>
      </c>
      <c r="D18" s="474">
        <f>calcs!H$73*'BIFUbC-natural-gas RMI'!D18/SUM('BIFUbC-natural-gas RMI'!D$18:D$19)</f>
        <v>405859190147.0213</v>
      </c>
      <c r="E18" s="474">
        <f>calcs!I$73*'BIFUbC-natural-gas RMI'!E18/SUM('BIFUbC-natural-gas RMI'!E$18:E$19)</f>
        <v>414464479471.07123</v>
      </c>
      <c r="F18" s="474">
        <f>calcs!J$73*'BIFUbC-natural-gas RMI'!F18/SUM('BIFUbC-natural-gas RMI'!F$18:F$19)</f>
        <v>422866309540.03888</v>
      </c>
      <c r="G18" s="474">
        <f>calcs!K$73*'BIFUbC-natural-gas RMI'!G18/SUM('BIFUbC-natural-gas RMI'!G$18:G$19)</f>
        <v>430159612696.14661</v>
      </c>
      <c r="H18" s="474">
        <f>calcs!L$73*'BIFUbC-natural-gas RMI'!H18/SUM('BIFUbC-natural-gas RMI'!H$18:H$19)</f>
        <v>434136209254.74597</v>
      </c>
      <c r="I18" s="474">
        <f>calcs!M$73*'BIFUbC-natural-gas RMI'!I18/SUM('BIFUbC-natural-gas RMI'!I$18:I$19)</f>
        <v>436137811707.59424</v>
      </c>
      <c r="J18" s="474">
        <f>calcs!N$73*'BIFUbC-natural-gas RMI'!J18/SUM('BIFUbC-natural-gas RMI'!J$18:J$19)</f>
        <v>436599798032.4295</v>
      </c>
      <c r="K18" s="474">
        <f>calcs!O$73*'BIFUbC-natural-gas RMI'!K18/SUM('BIFUbC-natural-gas RMI'!K$18:K$19)</f>
        <v>437016374025.08722</v>
      </c>
      <c r="L18" s="474">
        <f>calcs!P$73*'BIFUbC-natural-gas RMI'!L18/SUM('BIFUbC-natural-gas RMI'!L$18:L$19)</f>
        <v>438180608321.9162</v>
      </c>
      <c r="M18" s="474">
        <f>calcs!Q$73*'BIFUbC-natural-gas RMI'!M18/SUM('BIFUbC-natural-gas RMI'!M$18:M$19)</f>
        <v>439804543820.92792</v>
      </c>
      <c r="N18" s="474">
        <f>calcs!R$73*'BIFUbC-natural-gas RMI'!N18/SUM('BIFUbC-natural-gas RMI'!N$18:N$19)</f>
        <v>440288604465.53265</v>
      </c>
      <c r="O18" s="474">
        <f>calcs!S$73*'BIFUbC-natural-gas RMI'!O18/SUM('BIFUbC-natural-gas RMI'!O$18:O$19)</f>
        <v>441377978970.23035</v>
      </c>
      <c r="P18" s="474">
        <f>calcs!T$73*'BIFUbC-natural-gas RMI'!P18/SUM('BIFUbC-natural-gas RMI'!P$18:P$19)</f>
        <v>443760570282.99652</v>
      </c>
      <c r="Q18" s="474">
        <f>calcs!U$73*'BIFUbC-natural-gas RMI'!Q18/SUM('BIFUbC-natural-gas RMI'!Q$18:Q$19)</f>
        <v>447082827476.38275</v>
      </c>
      <c r="R18" s="474">
        <f>calcs!V$73*'BIFUbC-natural-gas RMI'!R18/SUM('BIFUbC-natural-gas RMI'!R$18:R$19)</f>
        <v>449456894345.88239</v>
      </c>
      <c r="S18" s="474">
        <f>calcs!W$73*'BIFUbC-natural-gas RMI'!S18/SUM('BIFUbC-natural-gas RMI'!S$18:S$19)</f>
        <v>452091043042.6626</v>
      </c>
      <c r="T18" s="474">
        <f>calcs!X$73*'BIFUbC-natural-gas RMI'!T18/SUM('BIFUbC-natural-gas RMI'!T$18:T$19)</f>
        <v>455740124106.24664</v>
      </c>
      <c r="U18" s="474">
        <f>calcs!Y$73*'BIFUbC-natural-gas RMI'!U18/SUM('BIFUbC-natural-gas RMI'!U$18:U$19)</f>
        <v>458665014389.34583</v>
      </c>
      <c r="V18" s="474">
        <f>calcs!Z$73*'BIFUbC-natural-gas RMI'!V18/SUM('BIFUbC-natural-gas RMI'!V$18:V$19)</f>
        <v>460743352211.08484</v>
      </c>
      <c r="W18" s="474">
        <f>calcs!AA$73*'BIFUbC-natural-gas RMI'!W18/SUM('BIFUbC-natural-gas RMI'!W$18:W$19)</f>
        <v>464197003608.52094</v>
      </c>
      <c r="X18" s="474">
        <f>calcs!AB$73*'BIFUbC-natural-gas RMI'!X18/SUM('BIFUbC-natural-gas RMI'!X$18:X$19)</f>
        <v>469940913760.33459</v>
      </c>
      <c r="Y18" s="474">
        <f>calcs!AC$73*'BIFUbC-natural-gas RMI'!Y18/SUM('BIFUbC-natural-gas RMI'!Y$18:Y$19)</f>
        <v>475866051407.14709</v>
      </c>
      <c r="Z18" s="474">
        <f>calcs!AD$73*'BIFUbC-natural-gas RMI'!Z18/SUM('BIFUbC-natural-gas RMI'!Z$18:Z$19)</f>
        <v>480226739244.90503</v>
      </c>
      <c r="AA18" s="474">
        <f>calcs!AE$73*'BIFUbC-natural-gas RMI'!AA18/SUM('BIFUbC-natural-gas RMI'!AA$18:AA$19)</f>
        <v>484339495988.1308</v>
      </c>
      <c r="AB18" s="474">
        <f>calcs!AF$73*'BIFUbC-natural-gas RMI'!AB18/SUM('BIFUbC-natural-gas RMI'!AB$18:AB$19)</f>
        <v>490085283874.9455</v>
      </c>
      <c r="AC18" s="474">
        <f>calcs!AG$73*'BIFUbC-natural-gas RMI'!AC18/SUM('BIFUbC-natural-gas RMI'!AC$18:AC$19)</f>
        <v>495142364899.32355</v>
      </c>
      <c r="AD18" s="474">
        <f>calcs!AH$73*'BIFUbC-natural-gas RMI'!AD18/SUM('BIFUbC-natural-gas RMI'!AD$18:AD$19)</f>
        <v>500199445923.70313</v>
      </c>
      <c r="AE18" s="474">
        <f>calcs!AI$73*'BIFUbC-natural-gas RMI'!AE18/SUM('BIFUbC-natural-gas RMI'!AE$18:AE$19)</f>
        <v>505256526948.0827</v>
      </c>
      <c r="AF18" s="474">
        <f>calcs!AJ$73*'BIFUbC-natural-gas RMI'!AF18/SUM('BIFUbC-natural-gas RMI'!AF$18:AF$19)</f>
        <v>510313607972.46075</v>
      </c>
      <c r="AG18" s="282"/>
    </row>
    <row r="19" spans="1:33" s="473" customFormat="1" ht="14.1" customHeight="1" x14ac:dyDescent="0.2">
      <c r="A19" s="473" t="s">
        <v>69</v>
      </c>
      <c r="B19" s="474">
        <f>calcs!F$73*'BIFUbC-natural-gas RMI'!B19/SUM('BIFUbC-natural-gas RMI'!B$18:B$19)</f>
        <v>0</v>
      </c>
      <c r="C19" s="474">
        <f>calcs!G$73*'BIFUbC-natural-gas RMI'!C19/SUM('BIFUbC-natural-gas RMI'!C$18:C$19)</f>
        <v>0</v>
      </c>
      <c r="D19" s="474">
        <f>calcs!H$73*'BIFUbC-natural-gas RMI'!D19/SUM('BIFUbC-natural-gas RMI'!D$18:D$19)</f>
        <v>0</v>
      </c>
      <c r="E19" s="474">
        <f>calcs!I$73*'BIFUbC-natural-gas RMI'!E19/SUM('BIFUbC-natural-gas RMI'!E$18:E$19)</f>
        <v>0</v>
      </c>
      <c r="F19" s="474">
        <f>calcs!J$73*'BIFUbC-natural-gas RMI'!F19/SUM('BIFUbC-natural-gas RMI'!F$18:F$19)</f>
        <v>0</v>
      </c>
      <c r="G19" s="474">
        <f>calcs!K$73*'BIFUbC-natural-gas RMI'!G19/SUM('BIFUbC-natural-gas RMI'!G$18:G$19)</f>
        <v>0</v>
      </c>
      <c r="H19" s="474">
        <f>calcs!L$73*'BIFUbC-natural-gas RMI'!H19/SUM('BIFUbC-natural-gas RMI'!H$18:H$19)</f>
        <v>0</v>
      </c>
      <c r="I19" s="474">
        <f>calcs!M$73*'BIFUbC-natural-gas RMI'!I19/SUM('BIFUbC-natural-gas RMI'!I$18:I$19)</f>
        <v>0</v>
      </c>
      <c r="J19" s="474">
        <f>calcs!N$73*'BIFUbC-natural-gas RMI'!J19/SUM('BIFUbC-natural-gas RMI'!J$18:J$19)</f>
        <v>0</v>
      </c>
      <c r="K19" s="474">
        <f>calcs!O$73*'BIFUbC-natural-gas RMI'!K19/SUM('BIFUbC-natural-gas RMI'!K$18:K$19)</f>
        <v>0</v>
      </c>
      <c r="L19" s="474">
        <f>calcs!P$73*'BIFUbC-natural-gas RMI'!L19/SUM('BIFUbC-natural-gas RMI'!L$18:L$19)</f>
        <v>0</v>
      </c>
      <c r="M19" s="474">
        <f>calcs!Q$73*'BIFUbC-natural-gas RMI'!M19/SUM('BIFUbC-natural-gas RMI'!M$18:M$19)</f>
        <v>0</v>
      </c>
      <c r="N19" s="474">
        <f>calcs!R$73*'BIFUbC-natural-gas RMI'!N19/SUM('BIFUbC-natural-gas RMI'!N$18:N$19)</f>
        <v>0</v>
      </c>
      <c r="O19" s="474">
        <f>calcs!S$73*'BIFUbC-natural-gas RMI'!O19/SUM('BIFUbC-natural-gas RMI'!O$18:O$19)</f>
        <v>0</v>
      </c>
      <c r="P19" s="474">
        <f>calcs!T$73*'BIFUbC-natural-gas RMI'!P19/SUM('BIFUbC-natural-gas RMI'!P$18:P$19)</f>
        <v>0</v>
      </c>
      <c r="Q19" s="474">
        <f>calcs!U$73*'BIFUbC-natural-gas RMI'!Q19/SUM('BIFUbC-natural-gas RMI'!Q$18:Q$19)</f>
        <v>0</v>
      </c>
      <c r="R19" s="474">
        <f>calcs!V$73*'BIFUbC-natural-gas RMI'!R19/SUM('BIFUbC-natural-gas RMI'!R$18:R$19)</f>
        <v>0</v>
      </c>
      <c r="S19" s="474">
        <f>calcs!W$73*'BIFUbC-natural-gas RMI'!S19/SUM('BIFUbC-natural-gas RMI'!S$18:S$19)</f>
        <v>0</v>
      </c>
      <c r="T19" s="474">
        <f>calcs!X$73*'BIFUbC-natural-gas RMI'!T19/SUM('BIFUbC-natural-gas RMI'!T$18:T$19)</f>
        <v>0</v>
      </c>
      <c r="U19" s="474">
        <f>calcs!Y$73*'BIFUbC-natural-gas RMI'!U19/SUM('BIFUbC-natural-gas RMI'!U$18:U$19)</f>
        <v>0</v>
      </c>
      <c r="V19" s="474">
        <f>calcs!Z$73*'BIFUbC-natural-gas RMI'!V19/SUM('BIFUbC-natural-gas RMI'!V$18:V$19)</f>
        <v>0</v>
      </c>
      <c r="W19" s="474">
        <f>calcs!AA$73*'BIFUbC-natural-gas RMI'!W19/SUM('BIFUbC-natural-gas RMI'!W$18:W$19)</f>
        <v>0</v>
      </c>
      <c r="X19" s="474">
        <f>calcs!AB$73*'BIFUbC-natural-gas RMI'!X19/SUM('BIFUbC-natural-gas RMI'!X$18:X$19)</f>
        <v>0</v>
      </c>
      <c r="Y19" s="474">
        <f>calcs!AC$73*'BIFUbC-natural-gas RMI'!Y19/SUM('BIFUbC-natural-gas RMI'!Y$18:Y$19)</f>
        <v>0</v>
      </c>
      <c r="Z19" s="474">
        <f>calcs!AD$73*'BIFUbC-natural-gas RMI'!Z19/SUM('BIFUbC-natural-gas RMI'!Z$18:Z$19)</f>
        <v>0</v>
      </c>
      <c r="AA19" s="474">
        <f>calcs!AE$73*'BIFUbC-natural-gas RMI'!AA19/SUM('BIFUbC-natural-gas RMI'!AA$18:AA$19)</f>
        <v>0</v>
      </c>
      <c r="AB19" s="474">
        <f>calcs!AF$73*'BIFUbC-natural-gas RMI'!AB19/SUM('BIFUbC-natural-gas RMI'!AB$18:AB$19)</f>
        <v>0</v>
      </c>
      <c r="AC19" s="474">
        <f>calcs!AG$73*'BIFUbC-natural-gas RMI'!AC19/SUM('BIFUbC-natural-gas RMI'!AC$18:AC$19)</f>
        <v>0</v>
      </c>
      <c r="AD19" s="474">
        <f>calcs!AH$73*'BIFUbC-natural-gas RMI'!AD19/SUM('BIFUbC-natural-gas RMI'!AD$18:AD$19)</f>
        <v>0</v>
      </c>
      <c r="AE19" s="474">
        <f>calcs!AI$73*'BIFUbC-natural-gas RMI'!AE19/SUM('BIFUbC-natural-gas RMI'!AE$18:AE$19)</f>
        <v>0</v>
      </c>
      <c r="AF19" s="474">
        <f>calcs!AJ$73*'BIFUbC-natural-gas RMI'!AF19/SUM('BIFUbC-natural-gas RMI'!AF$18:AF$19)</f>
        <v>0</v>
      </c>
    </row>
    <row r="20" spans="1:33" ht="14.1" customHeight="1" x14ac:dyDescent="0.2">
      <c r="A20" s="4" t="s">
        <v>70</v>
      </c>
      <c r="B20" s="3">
        <f>calcs!F74</f>
        <v>1556066981368.51</v>
      </c>
      <c r="C20" s="3">
        <f>calcs!G74</f>
        <v>1553456868607.3391</v>
      </c>
      <c r="D20" s="3">
        <f>calcs!H74</f>
        <v>1578600947921.342</v>
      </c>
      <c r="E20" s="3">
        <f>calcs!I74</f>
        <v>1612071467288.3218</v>
      </c>
      <c r="F20" s="3">
        <f>calcs!J74</f>
        <v>1644750626053.562</v>
      </c>
      <c r="G20" s="3">
        <f>calcs!K74</f>
        <v>1673118137631.9956</v>
      </c>
      <c r="H20" s="3">
        <f>calcs!L74</f>
        <v>1688585223875.9509</v>
      </c>
      <c r="I20" s="3">
        <f>calcs!M74</f>
        <v>1696370513962.1094</v>
      </c>
      <c r="J20" s="3">
        <f>calcs!N74</f>
        <v>1698167423008.4399</v>
      </c>
      <c r="K20" s="3">
        <f>calcs!O74</f>
        <v>1699787707266.7627</v>
      </c>
      <c r="L20" s="3">
        <f>calcs!P74</f>
        <v>1704316029919.5305</v>
      </c>
      <c r="M20" s="3">
        <f>calcs!Q74</f>
        <v>1710632373568.6033</v>
      </c>
      <c r="N20" s="3">
        <f>calcs!R74</f>
        <v>1712515141314.1055</v>
      </c>
      <c r="O20" s="3">
        <f>calcs!S74</f>
        <v>1716752294660.6497</v>
      </c>
      <c r="P20" s="3">
        <f>calcs!T74</f>
        <v>1726019451832.7698</v>
      </c>
      <c r="Q20" s="3">
        <f>calcs!U74</f>
        <v>1738941466368.9397</v>
      </c>
      <c r="R20" s="3">
        <f>calcs!V74</f>
        <v>1748175467474.7498</v>
      </c>
      <c r="S20" s="3">
        <f>calcs!W74</f>
        <v>1758421064299.0984</v>
      </c>
      <c r="T20" s="3">
        <f>calcs!X74</f>
        <v>1772614269641.8899</v>
      </c>
      <c r="U20" s="3">
        <f>calcs!Y74</f>
        <v>1783990714195.957</v>
      </c>
      <c r="V20" s="3">
        <f>calcs!Z74</f>
        <v>1792074468697.8804</v>
      </c>
      <c r="W20" s="3">
        <f>calcs!AA74</f>
        <v>1805507544755.1394</v>
      </c>
      <c r="X20" s="3">
        <f>calcs!AB74</f>
        <v>1827848647853.3433</v>
      </c>
      <c r="Y20" s="3">
        <f>calcs!AC74</f>
        <v>1850894640485.5029</v>
      </c>
      <c r="Z20" s="3">
        <f>calcs!AD74</f>
        <v>1867855660763.9402</v>
      </c>
      <c r="AA20" s="3">
        <f>calcs!AE74</f>
        <v>1883852345946.9819</v>
      </c>
      <c r="AB20" s="3">
        <f>calcs!AF74</f>
        <v>1906200752549.269</v>
      </c>
      <c r="AC20" s="3">
        <f>calcs!AG74</f>
        <v>1925870414078.6934</v>
      </c>
      <c r="AD20" s="3">
        <f>calcs!AH74</f>
        <v>1945540075608.1238</v>
      </c>
      <c r="AE20" s="3">
        <f>calcs!AI74</f>
        <v>1965209737137.5544</v>
      </c>
      <c r="AF20" s="3">
        <f>calcs!AJ74</f>
        <v>1984879398666.9785</v>
      </c>
      <c r="AG20" s="24"/>
    </row>
    <row r="21" spans="1:33" s="473" customFormat="1" ht="14.1" customHeight="1" x14ac:dyDescent="0.2">
      <c r="A21" s="473" t="s">
        <v>71</v>
      </c>
      <c r="B21" s="474">
        <f>calcs!F$75*'BIFUbC-natural-gas RMI'!B21/SUM('BIFUbC-natural-gas RMI'!B$21:B$22)</f>
        <v>180664589028.45978</v>
      </c>
      <c r="C21" s="474">
        <f>calcs!G$75*'BIFUbC-natural-gas RMI'!C21/SUM('BIFUbC-natural-gas RMI'!C$21:C$22)</f>
        <v>180361546193.56839</v>
      </c>
      <c r="D21" s="474">
        <f>calcs!H$75*'BIFUbC-natural-gas RMI'!D21/SUM('BIFUbC-natural-gas RMI'!D$21:D$22)</f>
        <v>183280858029.21198</v>
      </c>
      <c r="E21" s="474">
        <f>calcs!I$75*'BIFUbC-natural-gas RMI'!E21/SUM('BIFUbC-natural-gas RMI'!E$21:E$22)</f>
        <v>187166897446.79953</v>
      </c>
      <c r="F21" s="474">
        <f>calcs!J$75*'BIFUbC-natural-gas RMI'!F21/SUM('BIFUbC-natural-gas RMI'!F$21:F$22)</f>
        <v>190961057247.63641</v>
      </c>
      <c r="G21" s="474">
        <f>calcs!K$75*'BIFUbC-natural-gas RMI'!G21/SUM('BIFUbC-natural-gas RMI'!G$21:G$22)</f>
        <v>194254620366.98907</v>
      </c>
      <c r="H21" s="474">
        <f>calcs!L$75*'BIFUbC-natural-gas RMI'!H21/SUM('BIFUbC-natural-gas RMI'!H$21:H$22)</f>
        <v>196050400891.34308</v>
      </c>
      <c r="I21" s="474">
        <f>calcs!M$75*'BIFUbC-natural-gas RMI'!I21/SUM('BIFUbC-natural-gas RMI'!I$21:I$22)</f>
        <v>196954299149.4028</v>
      </c>
      <c r="J21" s="474">
        <f>calcs!N$75*'BIFUbC-natural-gas RMI'!J21/SUM('BIFUbC-natural-gas RMI'!J$21:J$22)</f>
        <v>197162926308.94278</v>
      </c>
      <c r="K21" s="474">
        <f>calcs!O$75*'BIFUbC-natural-gas RMI'!K21/SUM('BIFUbC-natural-gas RMI'!K$21:K$22)</f>
        <v>197351046738.93964</v>
      </c>
      <c r="L21" s="474">
        <f>calcs!P$75*'BIFUbC-natural-gas RMI'!L21/SUM('BIFUbC-natural-gas RMI'!L$21:L$22)</f>
        <v>197876800167.83844</v>
      </c>
      <c r="M21" s="474">
        <f>calcs!Q$75*'BIFUbC-natural-gas RMI'!M21/SUM('BIFUbC-natural-gas RMI'!M$21:M$22)</f>
        <v>198610148823.89606</v>
      </c>
      <c r="N21" s="474">
        <f>calcs!R$75*'BIFUbC-natural-gas RMI'!N21/SUM('BIFUbC-natural-gas RMI'!N$21:N$22)</f>
        <v>198828744466.01807</v>
      </c>
      <c r="O21" s="474">
        <f>calcs!S$75*'BIFUbC-natural-gas RMI'!O21/SUM('BIFUbC-natural-gas RMI'!O$21:O$22)</f>
        <v>199320692163.10944</v>
      </c>
      <c r="P21" s="474">
        <f>calcs!T$75*'BIFUbC-natural-gas RMI'!P21/SUM('BIFUbC-natural-gas RMI'!P$21:P$22)</f>
        <v>200396640153.78702</v>
      </c>
      <c r="Q21" s="474">
        <f>calcs!U$75*'BIFUbC-natural-gas RMI'!Q21/SUM('BIFUbC-natural-gas RMI'!Q$21:Q$22)</f>
        <v>201896929327.42133</v>
      </c>
      <c r="R21" s="474">
        <f>calcs!V$75*'BIFUbC-natural-gas RMI'!R21/SUM('BIFUbC-natural-gas RMI'!R$21:R$22)</f>
        <v>202969027787.73456</v>
      </c>
      <c r="S21" s="474">
        <f>calcs!W$75*'BIFUbC-natural-gas RMI'!S21/SUM('BIFUbC-natural-gas RMI'!S$21:S$22)</f>
        <v>204158575899.59937</v>
      </c>
      <c r="T21" s="474">
        <f>calcs!X$75*'BIFUbC-natural-gas RMI'!T21/SUM('BIFUbC-natural-gas RMI'!T$21:T$22)</f>
        <v>205806454584.09979</v>
      </c>
      <c r="U21" s="474">
        <f>calcs!Y$75*'BIFUbC-natural-gas RMI'!U21/SUM('BIFUbC-natural-gas RMI'!U$21:U$22)</f>
        <v>207127297905.483</v>
      </c>
      <c r="V21" s="474">
        <f>calcs!Z$75*'BIFUbC-natural-gas RMI'!V21/SUM('BIFUbC-natural-gas RMI'!V$21:V$22)</f>
        <v>208065848882.00494</v>
      </c>
      <c r="W21" s="474">
        <f>calcs!AA$75*'BIFUbC-natural-gas RMI'!W21/SUM('BIFUbC-natural-gas RMI'!W$21:W$22)</f>
        <v>209625474010.18454</v>
      </c>
      <c r="X21" s="474">
        <f>calcs!AB$75*'BIFUbC-natural-gas RMI'!X21/SUM('BIFUbC-natural-gas RMI'!X$21:X$22)</f>
        <v>212219350917.80307</v>
      </c>
      <c r="Y21" s="474">
        <f>calcs!AC$75*'BIFUbC-natural-gas RMI'!Y21/SUM('BIFUbC-natural-gas RMI'!Y$21:Y$22)</f>
        <v>214895067861.54297</v>
      </c>
      <c r="Z21" s="474">
        <f>calcs!AD$75*'BIFUbC-natural-gas RMI'!Z21/SUM('BIFUbC-natural-gas RMI'!Z$21:Z$22)</f>
        <v>216864299131.65982</v>
      </c>
      <c r="AA21" s="474">
        <f>calcs!AE$75*'BIFUbC-natural-gas RMI'!AA21/SUM('BIFUbC-natural-gas RMI'!AA$21:AA$22)</f>
        <v>218721567866.88495</v>
      </c>
      <c r="AB21" s="474">
        <f>calcs!AF$75*'BIFUbC-natural-gas RMI'!AB21/SUM('BIFUbC-natural-gas RMI'!AB$21:AB$22)</f>
        <v>221316292735.79285</v>
      </c>
      <c r="AC21" s="474">
        <f>calcs!AG$75*'BIFUbC-natural-gas RMI'!AC21/SUM('BIFUbC-natural-gas RMI'!AC$21:AC$22)</f>
        <v>223600006328.5181</v>
      </c>
      <c r="AD21" s="474">
        <f>calcs!AH$75*'BIFUbC-natural-gas RMI'!AD21/SUM('BIFUbC-natural-gas RMI'!AD$21:AD$22)</f>
        <v>225883719921.2442</v>
      </c>
      <c r="AE21" s="474">
        <f>calcs!AI$75*'BIFUbC-natural-gas RMI'!AE21/SUM('BIFUbC-natural-gas RMI'!AE$21:AE$22)</f>
        <v>228167433513.97015</v>
      </c>
      <c r="AF21" s="474">
        <f>calcs!AJ$75*'BIFUbC-natural-gas RMI'!AF21/SUM('BIFUbC-natural-gas RMI'!AF$21:AF$22)</f>
        <v>230451147106.69556</v>
      </c>
    </row>
    <row r="22" spans="1:33" s="473" customFormat="1" ht="14.1" customHeight="1" x14ac:dyDescent="0.2">
      <c r="A22" s="473" t="s">
        <v>72</v>
      </c>
      <c r="B22" s="474">
        <f>calcs!F$75*'BIFUbC-natural-gas RMI'!B22/SUM('BIFUbC-natural-gas RMI'!B$21:B$22)</f>
        <v>3368393086070.0273</v>
      </c>
      <c r="C22" s="474">
        <f>calcs!G$75*'BIFUbC-natural-gas RMI'!C22/SUM('BIFUbC-natural-gas RMI'!C$21:C$22)</f>
        <v>3362743017092.3677</v>
      </c>
      <c r="D22" s="474">
        <f>calcs!H$75*'BIFUbC-natural-gas RMI'!D22/SUM('BIFUbC-natural-gas RMI'!D$21:D$22)</f>
        <v>3417171999861.7314</v>
      </c>
      <c r="E22" s="474">
        <f>calcs!I$75*'BIFUbC-natural-gas RMI'!E22/SUM('BIFUbC-natural-gas RMI'!E$21:E$22)</f>
        <v>3489625093059.4004</v>
      </c>
      <c r="F22" s="474">
        <f>calcs!J$75*'BIFUbC-natural-gas RMI'!F22/SUM('BIFUbC-natural-gas RMI'!F$21:F$22)</f>
        <v>3560365140731.7769</v>
      </c>
      <c r="G22" s="474">
        <f>calcs!K$75*'BIFUbC-natural-gas RMI'!G22/SUM('BIFUbC-natural-gas RMI'!G$21:G$22)</f>
        <v>3621771835311.063</v>
      </c>
      <c r="H22" s="474">
        <f>calcs!L$75*'BIFUbC-natural-gas RMI'!H22/SUM('BIFUbC-natural-gas RMI'!H$21:H$22)</f>
        <v>3655253187328.4214</v>
      </c>
      <c r="I22" s="474">
        <f>calcs!M$75*'BIFUbC-natural-gas RMI'!I22/SUM('BIFUbC-natural-gas RMI'!I$21:I$22)</f>
        <v>3672105879155.4805</v>
      </c>
      <c r="J22" s="474">
        <f>calcs!N$75*'BIFUbC-natural-gas RMI'!J22/SUM('BIFUbC-natural-gas RMI'!J$21:J$22)</f>
        <v>3675995619173.3774</v>
      </c>
      <c r="K22" s="474">
        <f>calcs!O$75*'BIFUbC-natural-gas RMI'!K22/SUM('BIFUbC-natural-gas RMI'!K$21:K$22)</f>
        <v>3679503022362.668</v>
      </c>
      <c r="L22" s="474">
        <f>calcs!P$75*'BIFUbC-natural-gas RMI'!L22/SUM('BIFUbC-natural-gas RMI'!L$21:L$22)</f>
        <v>3689305409340.6782</v>
      </c>
      <c r="M22" s="474">
        <f>calcs!Q$75*'BIFUbC-natural-gas RMI'!M22/SUM('BIFUbC-natural-gas RMI'!M$21:M$22)</f>
        <v>3702978296518.1104</v>
      </c>
      <c r="N22" s="474">
        <f>calcs!R$75*'BIFUbC-natural-gas RMI'!N22/SUM('BIFUbC-natural-gas RMI'!N$21:N$22)</f>
        <v>3707053893476.6987</v>
      </c>
      <c r="O22" s="474">
        <f>calcs!S$75*'BIFUbC-natural-gas RMI'!O22/SUM('BIFUbC-natural-gas RMI'!O$21:O$22)</f>
        <v>3716225990955.7964</v>
      </c>
      <c r="P22" s="474">
        <f>calcs!T$75*'BIFUbC-natural-gas RMI'!P22/SUM('BIFUbC-natural-gas RMI'!P$21:P$22)</f>
        <v>3736286456552.6191</v>
      </c>
      <c r="Q22" s="474">
        <f>calcs!U$75*'BIFUbC-natural-gas RMI'!Q22/SUM('BIFUbC-natural-gas RMI'!Q$21:Q$22)</f>
        <v>3764258532911.0874</v>
      </c>
      <c r="R22" s="474">
        <f>calcs!V$75*'BIFUbC-natural-gas RMI'!R22/SUM('BIFUbC-natural-gas RMI'!R$21:R$22)</f>
        <v>3784247226106.1699</v>
      </c>
      <c r="S22" s="474">
        <f>calcs!W$75*'BIFUbC-natural-gas RMI'!S22/SUM('BIFUbC-natural-gas RMI'!S$21:S$22)</f>
        <v>3806425704230.1934</v>
      </c>
      <c r="T22" s="474">
        <f>calcs!X$75*'BIFUbC-natural-gas RMI'!T22/SUM('BIFUbC-natural-gas RMI'!T$21:T$22)</f>
        <v>3837149506815.9824</v>
      </c>
      <c r="U22" s="474">
        <f>calcs!Y$75*'BIFUbC-natural-gas RMI'!U22/SUM('BIFUbC-natural-gas RMI'!U$21:U$22)</f>
        <v>3861775912773.313</v>
      </c>
      <c r="V22" s="474">
        <f>calcs!Z$75*'BIFUbC-natural-gas RMI'!V22/SUM('BIFUbC-natural-gas RMI'!V$21:V$22)</f>
        <v>3879274685705.1943</v>
      </c>
      <c r="W22" s="474">
        <f>calcs!AA$75*'BIFUbC-natural-gas RMI'!W22/SUM('BIFUbC-natural-gas RMI'!W$21:W$22)</f>
        <v>3908353048691.9414</v>
      </c>
      <c r="X22" s="474">
        <f>calcs!AB$75*'BIFUbC-natural-gas RMI'!X22/SUM('BIFUbC-natural-gas RMI'!X$21:X$22)</f>
        <v>3956714474075.4321</v>
      </c>
      <c r="Y22" s="474">
        <f>calcs!AC$75*'BIFUbC-natural-gas RMI'!Y22/SUM('BIFUbC-natural-gas RMI'!Y$21:Y$22)</f>
        <v>4006601762459.0703</v>
      </c>
      <c r="Z22" s="474">
        <f>calcs!AD$75*'BIFUbC-natural-gas RMI'!Z22/SUM('BIFUbC-natural-gas RMI'!Z$21:Z$22)</f>
        <v>4043317009374.9429</v>
      </c>
      <c r="AA22" s="474">
        <f>calcs!AE$75*'BIFUbC-natural-gas RMI'!AA22/SUM('BIFUbC-natural-gas RMI'!AA$21:AA$22)</f>
        <v>4077944775670.2012</v>
      </c>
      <c r="AB22" s="474">
        <f>calcs!AF$75*'BIFUbC-natural-gas RMI'!AB22/SUM('BIFUbC-natural-gas RMI'!AB$21:AB$22)</f>
        <v>4126322010831.1323</v>
      </c>
      <c r="AC22" s="474">
        <f>calcs!AG$75*'BIFUbC-natural-gas RMI'!AC22/SUM('BIFUbC-natural-gas RMI'!AC$21:AC$22)</f>
        <v>4168900609756.7271</v>
      </c>
      <c r="AD22" s="474">
        <f>calcs!AH$75*'BIFUbC-natural-gas RMI'!AD22/SUM('BIFUbC-natural-gas RMI'!AD$21:AD$22)</f>
        <v>4211479208682.335</v>
      </c>
      <c r="AE22" s="474">
        <f>calcs!AI$75*'BIFUbC-natural-gas RMI'!AE22/SUM('BIFUbC-natural-gas RMI'!AE$21:AE$22)</f>
        <v>4254057807607.9429</v>
      </c>
      <c r="AF22" s="474">
        <f>calcs!AJ$75*'BIFUbC-natural-gas RMI'!AF22/SUM('BIFUbC-natural-gas RMI'!AF$21:AF$22)</f>
        <v>4296636406533.5366</v>
      </c>
    </row>
    <row r="23" spans="1:33" ht="14.1" customHeight="1" x14ac:dyDescent="0.2">
      <c r="A23" s="4" t="s">
        <v>73</v>
      </c>
      <c r="B23" s="3">
        <f>calcs!F77</f>
        <v>29420803886138.285</v>
      </c>
      <c r="C23" s="3">
        <f>calcs!G77</f>
        <v>29371454072417.813</v>
      </c>
      <c r="D23" s="3">
        <f>calcs!H77</f>
        <v>29846857146483.551</v>
      </c>
      <c r="E23" s="3">
        <f>calcs!I77</f>
        <v>30479689536125.973</v>
      </c>
      <c r="F23" s="3">
        <f>calcs!J77</f>
        <v>31097559546034.258</v>
      </c>
      <c r="G23" s="3">
        <f>calcs!K77</f>
        <v>31633908562419.691</v>
      </c>
      <c r="H23" s="3">
        <f>calcs!L77</f>
        <v>31926347201965.391</v>
      </c>
      <c r="I23" s="3">
        <f>calcs!M77</f>
        <v>32073544909753.09</v>
      </c>
      <c r="J23" s="3">
        <f>calcs!N77</f>
        <v>32107519352554.277</v>
      </c>
      <c r="K23" s="3">
        <f>calcs!O77</f>
        <v>32138154322626.055</v>
      </c>
      <c r="L23" s="3">
        <f>calcs!P77</f>
        <v>32223772033364.363</v>
      </c>
      <c r="M23" s="3">
        <f>calcs!Q77</f>
        <v>32343196139139.934</v>
      </c>
      <c r="N23" s="3">
        <f>calcs!R77</f>
        <v>32378793925910.559</v>
      </c>
      <c r="O23" s="3">
        <f>calcs!S77</f>
        <v>32458906452644.168</v>
      </c>
      <c r="P23" s="3">
        <f>calcs!T77</f>
        <v>32634122055190.52</v>
      </c>
      <c r="Q23" s="3">
        <f>calcs!U77</f>
        <v>32878440622472.328</v>
      </c>
      <c r="R23" s="3">
        <f>calcs!V77</f>
        <v>33053029338042.59</v>
      </c>
      <c r="S23" s="3">
        <f>calcs!W77</f>
        <v>33246744453442.379</v>
      </c>
      <c r="T23" s="3">
        <f>calcs!X77</f>
        <v>33515097625835.199</v>
      </c>
      <c r="U23" s="3">
        <f>calcs!Y77</f>
        <v>33730193857651.887</v>
      </c>
      <c r="V23" s="3">
        <f>calcs!Z77</f>
        <v>33883034679231.18</v>
      </c>
      <c r="W23" s="3">
        <f>calcs!AA77</f>
        <v>34137015967312.121</v>
      </c>
      <c r="X23" s="3">
        <f>calcs!AB77</f>
        <v>34559422727896.543</v>
      </c>
      <c r="Y23" s="3">
        <f>calcs!AC77</f>
        <v>34995156946095.719</v>
      </c>
      <c r="Z23" s="3">
        <f>calcs!AD77</f>
        <v>35315841632099.313</v>
      </c>
      <c r="AA23" s="3">
        <f>calcs!AE77</f>
        <v>35618293482330.492</v>
      </c>
      <c r="AB23" s="3">
        <f>calcs!AF77</f>
        <v>36040838331418.75</v>
      </c>
      <c r="AC23" s="3">
        <f>calcs!AG77</f>
        <v>36412735724842.625</v>
      </c>
      <c r="AD23" s="3">
        <f>calcs!AH77</f>
        <v>36784633118266.625</v>
      </c>
      <c r="AE23" s="3">
        <f>calcs!AI77</f>
        <v>37156530511690.617</v>
      </c>
      <c r="AF23" s="3">
        <f>calcs!AJ77</f>
        <v>37528427905114.492</v>
      </c>
    </row>
    <row r="24" spans="1:33" ht="14.1" customHeight="1" x14ac:dyDescent="0.2">
      <c r="A24" s="4" t="s">
        <v>74</v>
      </c>
      <c r="B24" s="3">
        <f>calcs!F78</f>
        <v>20028840447702.512</v>
      </c>
      <c r="C24" s="3">
        <f>calcs!G78</f>
        <v>19995244508279.629</v>
      </c>
      <c r="D24" s="3">
        <f>calcs!H78</f>
        <v>20318885301905.125</v>
      </c>
      <c r="E24" s="3">
        <f>calcs!I78</f>
        <v>20749699463589.477</v>
      </c>
      <c r="F24" s="3">
        <f>calcs!J78</f>
        <v>21170327665788.398</v>
      </c>
      <c r="G24" s="3">
        <f>calcs!K78</f>
        <v>21535458710984.871</v>
      </c>
      <c r="H24" s="3">
        <f>calcs!L78</f>
        <v>21734542559096.977</v>
      </c>
      <c r="I24" s="3">
        <f>calcs!M78</f>
        <v>21834750541684.984</v>
      </c>
      <c r="J24" s="3">
        <f>calcs!N78</f>
        <v>21857879369054.832</v>
      </c>
      <c r="K24" s="3">
        <f>calcs!O78</f>
        <v>21878734779058.664</v>
      </c>
      <c r="L24" s="3">
        <f>calcs!P78</f>
        <v>21937020863779.926</v>
      </c>
      <c r="M24" s="3">
        <f>calcs!Q78</f>
        <v>22018321373767.535</v>
      </c>
      <c r="N24" s="3">
        <f>calcs!R78</f>
        <v>22042555327206.723</v>
      </c>
      <c r="O24" s="3">
        <f>calcs!S78</f>
        <v>22097093640368.375</v>
      </c>
      <c r="P24" s="3">
        <f>calcs!T78</f>
        <v>22216375403060.195</v>
      </c>
      <c r="Q24" s="3">
        <f>calcs!U78</f>
        <v>22382700484503.813</v>
      </c>
      <c r="R24" s="3">
        <f>calcs!V78</f>
        <v>22501555480501.172</v>
      </c>
      <c r="S24" s="3">
        <f>calcs!W78</f>
        <v>22633431181575.359</v>
      </c>
      <c r="T24" s="3">
        <f>calcs!X78</f>
        <v>22816118333642.707</v>
      </c>
      <c r="U24" s="3">
        <f>calcs!Y78</f>
        <v>22962549686253.988</v>
      </c>
      <c r="V24" s="3">
        <f>calcs!Z78</f>
        <v>23066599339049.16</v>
      </c>
      <c r="W24" s="3">
        <f>calcs!AA78</f>
        <v>23239502523998.227</v>
      </c>
      <c r="X24" s="3">
        <f>calcs!AB78</f>
        <v>23527064945627.441</v>
      </c>
      <c r="Y24" s="3">
        <f>calcs!AC78</f>
        <v>23823700318599.953</v>
      </c>
      <c r="Z24" s="3">
        <f>calcs!AD78</f>
        <v>24042013265956.695</v>
      </c>
      <c r="AA24" s="3">
        <f>calcs!AE78</f>
        <v>24247913821048.152</v>
      </c>
      <c r="AB24" s="3">
        <f>calcs!AF78</f>
        <v>24535570249374.863</v>
      </c>
      <c r="AC24" s="3">
        <f>calcs!AG78</f>
        <v>24788747340817.723</v>
      </c>
      <c r="AD24" s="3">
        <f>calcs!AH78</f>
        <v>25041924432260.664</v>
      </c>
      <c r="AE24" s="3">
        <f>calcs!AI78</f>
        <v>25295101523703.605</v>
      </c>
      <c r="AF24" s="3">
        <f>calcs!AJ78</f>
        <v>25548278615146.465</v>
      </c>
    </row>
    <row r="25" spans="1:33" ht="14.1" customHeight="1" x14ac:dyDescent="0.2">
      <c r="A25" s="4" t="s">
        <v>75</v>
      </c>
      <c r="B25" s="3">
        <f>calcs!F79</f>
        <v>255383376842.75052</v>
      </c>
      <c r="C25" s="3">
        <f>calcs!G79</f>
        <v>253981986409.65781</v>
      </c>
      <c r="D25" s="3">
        <f>calcs!H79</f>
        <v>268484578149.24588</v>
      </c>
      <c r="E25" s="3">
        <f>calcs!I79</f>
        <v>273000644330.44604</v>
      </c>
      <c r="F25" s="3">
        <f>calcs!J79</f>
        <v>277661029755.41675</v>
      </c>
      <c r="G25" s="3">
        <f>calcs!K79</f>
        <v>282437687012.4787</v>
      </c>
      <c r="H25" s="3">
        <f>calcs!L79</f>
        <v>287382036787.55963</v>
      </c>
      <c r="I25" s="3">
        <f>calcs!M79</f>
        <v>292494257038.32239</v>
      </c>
      <c r="J25" s="3">
        <f>calcs!N79</f>
        <v>297774728838.31665</v>
      </c>
      <c r="K25" s="3">
        <f>calcs!O79</f>
        <v>303224043790.66913</v>
      </c>
      <c r="L25" s="3">
        <f>calcs!P79</f>
        <v>308843031650.96777</v>
      </c>
      <c r="M25" s="3">
        <f>calcs!Q79</f>
        <v>312835906815.21259</v>
      </c>
      <c r="N25" s="3">
        <f>calcs!R79</f>
        <v>316820408865.453</v>
      </c>
      <c r="O25" s="3">
        <f>calcs!S79</f>
        <v>320796537138.46069</v>
      </c>
      <c r="P25" s="3">
        <f>calcs!T79</f>
        <v>324764290978.07538</v>
      </c>
      <c r="Q25" s="3">
        <f>calcs!U79</f>
        <v>328723669735.04504</v>
      </c>
      <c r="R25" s="3">
        <f>calcs!V79</f>
        <v>332674672766.57825</v>
      </c>
      <c r="S25" s="3">
        <f>calcs!W79</f>
        <v>336617299436.63599</v>
      </c>
      <c r="T25" s="3">
        <f>calcs!X79</f>
        <v>340551549115.48145</v>
      </c>
      <c r="U25" s="3">
        <f>calcs!Y79</f>
        <v>344477421179.41595</v>
      </c>
      <c r="V25" s="3">
        <f>calcs!Z79</f>
        <v>348394915011.46204</v>
      </c>
      <c r="W25" s="3">
        <f>calcs!AA79</f>
        <v>352325135800.18549</v>
      </c>
      <c r="X25" s="3">
        <f>calcs!AB79</f>
        <v>356246799755.11212</v>
      </c>
      <c r="Y25" s="3">
        <f>calcs!AC79</f>
        <v>360159906529.19775</v>
      </c>
      <c r="Z25" s="3">
        <f>calcs!AD79</f>
        <v>364064455778.59991</v>
      </c>
      <c r="AA25" s="3">
        <f>calcs!AE79</f>
        <v>367960447162.92841</v>
      </c>
      <c r="AB25" s="3">
        <f>calcs!AF79</f>
        <v>371877832629.89642</v>
      </c>
      <c r="AC25" s="3">
        <f>calcs!AG79</f>
        <v>375786660504.7937</v>
      </c>
      <c r="AD25" s="3">
        <f>calcs!AH79</f>
        <v>379695488379.69098</v>
      </c>
      <c r="AE25" s="3">
        <f>calcs!AI79</f>
        <v>383604316254.58826</v>
      </c>
      <c r="AF25" s="3">
        <f>calcs!AJ79</f>
        <v>387513144129.48547</v>
      </c>
    </row>
    <row r="26" spans="1:33" ht="14.1" customHeight="1" x14ac:dyDescent="0.2">
      <c r="A26" s="4" t="s">
        <v>76</v>
      </c>
      <c r="B26" s="3">
        <f>calcs!F80</f>
        <v>1781268613559.7366</v>
      </c>
      <c r="C26" s="3">
        <f>calcs!G80</f>
        <v>1778280752500.416</v>
      </c>
      <c r="D26" s="3">
        <f>calcs!H80</f>
        <v>1807063806080.4746</v>
      </c>
      <c r="E26" s="3">
        <f>calcs!I80</f>
        <v>1845378342884.9958</v>
      </c>
      <c r="F26" s="3">
        <f>calcs!J80</f>
        <v>1882786989506.9197</v>
      </c>
      <c r="G26" s="3">
        <f>calcs!K80</f>
        <v>1915259986250.9395</v>
      </c>
      <c r="H26" s="3">
        <f>calcs!L80</f>
        <v>1932965544944.4019</v>
      </c>
      <c r="I26" s="3">
        <f>calcs!M80</f>
        <v>1941877560329.3281</v>
      </c>
      <c r="J26" s="3">
        <f>calcs!N80</f>
        <v>1943934526850.6763</v>
      </c>
      <c r="K26" s="3">
        <f>calcs!O80</f>
        <v>1945789306579.9246</v>
      </c>
      <c r="L26" s="3">
        <f>calcs!P80</f>
        <v>1950972990258.0869</v>
      </c>
      <c r="M26" s="3">
        <f>calcs!Q80</f>
        <v>1958203466085.4551</v>
      </c>
      <c r="N26" s="3">
        <f>calcs!R80</f>
        <v>1960358717197.291</v>
      </c>
      <c r="O26" s="3">
        <f>calcs!S80</f>
        <v>1965209092121.6406</v>
      </c>
      <c r="P26" s="3">
        <f>calcs!T80</f>
        <v>1975817437652.5671</v>
      </c>
      <c r="Q26" s="3">
        <f>calcs!U80</f>
        <v>1990609589399.7874</v>
      </c>
      <c r="R26" s="3">
        <f>calcs!V80</f>
        <v>2001179980356.1521</v>
      </c>
      <c r="S26" s="3">
        <f>calcs!W80</f>
        <v>2012908370116.3083</v>
      </c>
      <c r="T26" s="3">
        <f>calcs!X80</f>
        <v>2029155685627.552</v>
      </c>
      <c r="U26" s="3">
        <f>calcs!Y80</f>
        <v>2042178584937.6064</v>
      </c>
      <c r="V26" s="3">
        <f>calcs!Z80</f>
        <v>2051432259969.8564</v>
      </c>
      <c r="W26" s="3">
        <f>calcs!AA80</f>
        <v>2066809436563.7021</v>
      </c>
      <c r="X26" s="3">
        <f>calcs!AB80</f>
        <v>2092383853486.3811</v>
      </c>
      <c r="Y26" s="3">
        <f>calcs!AC80</f>
        <v>2118765175007.5742</v>
      </c>
      <c r="Z26" s="3">
        <f>calcs!AD80</f>
        <v>2138180877183.428</v>
      </c>
      <c r="AA26" s="3">
        <f>calcs!AE80</f>
        <v>2156492680967.4065</v>
      </c>
      <c r="AB26" s="3">
        <f>calcs!AF80</f>
        <v>2182075458393.0383</v>
      </c>
      <c r="AC26" s="3">
        <f>calcs!AG80</f>
        <v>2204591809643.4795</v>
      </c>
      <c r="AD26" s="3">
        <f>calcs!AH80</f>
        <v>2227108160893.9277</v>
      </c>
      <c r="AE26" s="3">
        <f>calcs!AI80</f>
        <v>2249624512144.3755</v>
      </c>
      <c r="AF26" s="3">
        <f>calcs!AJ80</f>
        <v>2272140863394.8169</v>
      </c>
    </row>
    <row r="27" spans="1:33" ht="14.1" customHeight="1" x14ac:dyDescent="0.2"/>
    <row r="28" spans="1:33" ht="14.45" customHeight="1" x14ac:dyDescent="0.25">
      <c r="A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</row>
    <row r="29" spans="1:33" ht="14.1" customHeight="1" x14ac:dyDescent="0.2">
      <c r="AF29" s="44"/>
    </row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B31" s="44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calcs!F82</f>
        <v>0</v>
      </c>
      <c r="C2" s="3">
        <f>calcs!G82</f>
        <v>0</v>
      </c>
      <c r="D2" s="3">
        <f>calcs!H82</f>
        <v>0</v>
      </c>
      <c r="E2" s="3">
        <f>calcs!I82</f>
        <v>0</v>
      </c>
      <c r="F2" s="3">
        <f>calcs!J82</f>
        <v>0</v>
      </c>
      <c r="G2" s="3">
        <f>calcs!K82</f>
        <v>0</v>
      </c>
      <c r="H2" s="3">
        <f>calcs!L82</f>
        <v>0</v>
      </c>
      <c r="I2" s="3">
        <f>calcs!M82</f>
        <v>0</v>
      </c>
      <c r="J2" s="3">
        <f>calcs!N82</f>
        <v>0</v>
      </c>
      <c r="K2" s="3">
        <f>calcs!O82</f>
        <v>0</v>
      </c>
      <c r="L2" s="3">
        <f>calcs!P82</f>
        <v>0</v>
      </c>
      <c r="M2" s="3">
        <f>calcs!Q82</f>
        <v>0</v>
      </c>
      <c r="N2" s="3">
        <f>calcs!R82</f>
        <v>0</v>
      </c>
      <c r="O2" s="3">
        <f>calcs!S82</f>
        <v>0</v>
      </c>
      <c r="P2" s="3">
        <f>calcs!T82</f>
        <v>0</v>
      </c>
      <c r="Q2" s="3">
        <f>calcs!U82</f>
        <v>0</v>
      </c>
      <c r="R2" s="3">
        <f>calcs!V82</f>
        <v>0</v>
      </c>
      <c r="S2" s="3">
        <f>calcs!W82</f>
        <v>0</v>
      </c>
      <c r="T2" s="3">
        <f>calcs!X82</f>
        <v>0</v>
      </c>
      <c r="U2" s="3">
        <f>calcs!Y82</f>
        <v>0</v>
      </c>
      <c r="V2" s="3">
        <f>calcs!Z82</f>
        <v>0</v>
      </c>
      <c r="W2" s="3">
        <f>calcs!AA82</f>
        <v>0</v>
      </c>
      <c r="X2" s="3">
        <f>calcs!AB82</f>
        <v>0</v>
      </c>
      <c r="Y2" s="3">
        <f>calcs!AC82</f>
        <v>0</v>
      </c>
      <c r="Z2" s="3">
        <f>calcs!AD82</f>
        <v>0</v>
      </c>
      <c r="AA2" s="3">
        <f>calcs!AE82</f>
        <v>0</v>
      </c>
      <c r="AB2" s="3">
        <f>calcs!AF82</f>
        <v>0</v>
      </c>
      <c r="AC2" s="3">
        <f>calcs!AG82</f>
        <v>0</v>
      </c>
      <c r="AD2" s="3">
        <f>calcs!AH82</f>
        <v>0</v>
      </c>
      <c r="AE2" s="3">
        <f>calcs!AI82</f>
        <v>0</v>
      </c>
      <c r="AF2" s="3">
        <f>calcs!AJ82</f>
        <v>0</v>
      </c>
      <c r="AG2" s="24"/>
    </row>
    <row r="3" spans="1:35" ht="14.1" customHeight="1" x14ac:dyDescent="0.2">
      <c r="A3" s="4" t="s">
        <v>53</v>
      </c>
      <c r="B3" s="3">
        <f>calcs!F83</f>
        <v>0</v>
      </c>
      <c r="C3" s="3">
        <f>calcs!G83</f>
        <v>0</v>
      </c>
      <c r="D3" s="3">
        <f>calcs!H83</f>
        <v>0</v>
      </c>
      <c r="E3" s="3">
        <f>calcs!I83</f>
        <v>0</v>
      </c>
      <c r="F3" s="3">
        <f>calcs!J83</f>
        <v>0</v>
      </c>
      <c r="G3" s="3">
        <f>calcs!K83</f>
        <v>0</v>
      </c>
      <c r="H3" s="3">
        <f>calcs!L83</f>
        <v>0</v>
      </c>
      <c r="I3" s="3">
        <f>calcs!M83</f>
        <v>0</v>
      </c>
      <c r="J3" s="3">
        <f>calcs!N83</f>
        <v>0</v>
      </c>
      <c r="K3" s="3">
        <f>calcs!O83</f>
        <v>0</v>
      </c>
      <c r="L3" s="3">
        <f>calcs!P83</f>
        <v>0</v>
      </c>
      <c r="M3" s="3">
        <f>calcs!Q83</f>
        <v>0</v>
      </c>
      <c r="N3" s="3">
        <f>calcs!R83</f>
        <v>0</v>
      </c>
      <c r="O3" s="3">
        <f>calcs!S83</f>
        <v>0</v>
      </c>
      <c r="P3" s="3">
        <f>calcs!T83</f>
        <v>0</v>
      </c>
      <c r="Q3" s="3">
        <f>calcs!U83</f>
        <v>0</v>
      </c>
      <c r="R3" s="3">
        <f>calcs!V83</f>
        <v>0</v>
      </c>
      <c r="S3" s="3">
        <f>calcs!W83</f>
        <v>0</v>
      </c>
      <c r="T3" s="3">
        <f>calcs!X83</f>
        <v>0</v>
      </c>
      <c r="U3" s="3">
        <f>calcs!Y83</f>
        <v>0</v>
      </c>
      <c r="V3" s="3">
        <f>calcs!Z83</f>
        <v>0</v>
      </c>
      <c r="W3" s="3">
        <f>calcs!AA83</f>
        <v>0</v>
      </c>
      <c r="X3" s="3">
        <f>calcs!AB83</f>
        <v>0</v>
      </c>
      <c r="Y3" s="3">
        <f>calcs!AC83</f>
        <v>0</v>
      </c>
      <c r="Z3" s="3">
        <f>calcs!AD83</f>
        <v>0</v>
      </c>
      <c r="AA3" s="3">
        <f>calcs!AE83</f>
        <v>0</v>
      </c>
      <c r="AB3" s="3">
        <f>calcs!AF83</f>
        <v>0</v>
      </c>
      <c r="AC3" s="3">
        <f>calcs!AG83</f>
        <v>0</v>
      </c>
      <c r="AD3" s="3">
        <f>calcs!AH83</f>
        <v>0</v>
      </c>
      <c r="AE3" s="3">
        <f>calcs!AI83</f>
        <v>0</v>
      </c>
      <c r="AF3" s="3">
        <f>calcs!AJ83</f>
        <v>0</v>
      </c>
    </row>
    <row r="4" spans="1:35" ht="14.1" customHeight="1" x14ac:dyDescent="0.2">
      <c r="A4" s="4" t="s">
        <v>54</v>
      </c>
      <c r="B4" s="3">
        <f>calcs!F84</f>
        <v>0</v>
      </c>
      <c r="C4" s="3">
        <f>calcs!G84</f>
        <v>0</v>
      </c>
      <c r="D4" s="3">
        <f>calcs!H84</f>
        <v>0</v>
      </c>
      <c r="E4" s="3">
        <f>calcs!I84</f>
        <v>0</v>
      </c>
      <c r="F4" s="3">
        <f>calcs!J84</f>
        <v>0</v>
      </c>
      <c r="G4" s="3">
        <f>calcs!K84</f>
        <v>0</v>
      </c>
      <c r="H4" s="3">
        <f>calcs!L84</f>
        <v>0</v>
      </c>
      <c r="I4" s="3">
        <f>calcs!M84</f>
        <v>0</v>
      </c>
      <c r="J4" s="3">
        <f>calcs!N84</f>
        <v>0</v>
      </c>
      <c r="K4" s="3">
        <f>calcs!O84</f>
        <v>0</v>
      </c>
      <c r="L4" s="3">
        <f>calcs!P84</f>
        <v>0</v>
      </c>
      <c r="M4" s="3">
        <f>calcs!Q84</f>
        <v>0</v>
      </c>
      <c r="N4" s="3">
        <f>calcs!R84</f>
        <v>0</v>
      </c>
      <c r="O4" s="3">
        <f>calcs!S84</f>
        <v>0</v>
      </c>
      <c r="P4" s="3">
        <f>calcs!T84</f>
        <v>0</v>
      </c>
      <c r="Q4" s="3">
        <f>calcs!U84</f>
        <v>0</v>
      </c>
      <c r="R4" s="3">
        <f>calcs!V84</f>
        <v>0</v>
      </c>
      <c r="S4" s="3">
        <f>calcs!W84</f>
        <v>0</v>
      </c>
      <c r="T4" s="3">
        <f>calcs!X84</f>
        <v>0</v>
      </c>
      <c r="U4" s="3">
        <f>calcs!Y84</f>
        <v>0</v>
      </c>
      <c r="V4" s="3">
        <f>calcs!Z84</f>
        <v>0</v>
      </c>
      <c r="W4" s="3">
        <f>calcs!AA84</f>
        <v>0</v>
      </c>
      <c r="X4" s="3">
        <f>calcs!AB84</f>
        <v>0</v>
      </c>
      <c r="Y4" s="3">
        <f>calcs!AC84</f>
        <v>0</v>
      </c>
      <c r="Z4" s="3">
        <f>calcs!AD84</f>
        <v>0</v>
      </c>
      <c r="AA4" s="3">
        <f>calcs!AE84</f>
        <v>0</v>
      </c>
      <c r="AB4" s="3">
        <f>calcs!AF84</f>
        <v>0</v>
      </c>
      <c r="AC4" s="3">
        <f>calcs!AG84</f>
        <v>0</v>
      </c>
      <c r="AD4" s="3">
        <f>calcs!AH84</f>
        <v>0</v>
      </c>
      <c r="AE4" s="3">
        <f>calcs!AI84</f>
        <v>0</v>
      </c>
      <c r="AF4" s="3">
        <f>calcs!AJ84</f>
        <v>0</v>
      </c>
    </row>
    <row r="5" spans="1:35" ht="14.1" customHeight="1" x14ac:dyDescent="0.2">
      <c r="A5" s="4" t="s">
        <v>55</v>
      </c>
      <c r="B5" s="3">
        <f>calcs!F85</f>
        <v>0</v>
      </c>
      <c r="C5" s="3">
        <f>calcs!G85</f>
        <v>0</v>
      </c>
      <c r="D5" s="3">
        <f>calcs!H85</f>
        <v>0</v>
      </c>
      <c r="E5" s="3">
        <f>calcs!I85</f>
        <v>0</v>
      </c>
      <c r="F5" s="3">
        <f>calcs!J85</f>
        <v>0</v>
      </c>
      <c r="G5" s="3">
        <f>calcs!K85</f>
        <v>0</v>
      </c>
      <c r="H5" s="3">
        <f>calcs!L85</f>
        <v>0</v>
      </c>
      <c r="I5" s="3">
        <f>calcs!M85</f>
        <v>0</v>
      </c>
      <c r="J5" s="3">
        <f>calcs!N85</f>
        <v>0</v>
      </c>
      <c r="K5" s="3">
        <f>calcs!O85</f>
        <v>0</v>
      </c>
      <c r="L5" s="3">
        <f>calcs!P85</f>
        <v>0</v>
      </c>
      <c r="M5" s="3">
        <f>calcs!Q85</f>
        <v>0</v>
      </c>
      <c r="N5" s="3">
        <f>calcs!R85</f>
        <v>0</v>
      </c>
      <c r="O5" s="3">
        <f>calcs!S85</f>
        <v>0</v>
      </c>
      <c r="P5" s="3">
        <f>calcs!T85</f>
        <v>0</v>
      </c>
      <c r="Q5" s="3">
        <f>calcs!U85</f>
        <v>0</v>
      </c>
      <c r="R5" s="3">
        <f>calcs!V85</f>
        <v>0</v>
      </c>
      <c r="S5" s="3">
        <f>calcs!W85</f>
        <v>0</v>
      </c>
      <c r="T5" s="3">
        <f>calcs!X85</f>
        <v>0</v>
      </c>
      <c r="U5" s="3">
        <f>calcs!Y85</f>
        <v>0</v>
      </c>
      <c r="V5" s="3">
        <f>calcs!Z85</f>
        <v>0</v>
      </c>
      <c r="W5" s="3">
        <f>calcs!AA85</f>
        <v>0</v>
      </c>
      <c r="X5" s="3">
        <f>calcs!AB85</f>
        <v>0</v>
      </c>
      <c r="Y5" s="3">
        <f>calcs!AC85</f>
        <v>0</v>
      </c>
      <c r="Z5" s="3">
        <f>calcs!AD85</f>
        <v>0</v>
      </c>
      <c r="AA5" s="3">
        <f>calcs!AE85</f>
        <v>0</v>
      </c>
      <c r="AB5" s="3">
        <f>calcs!AF85</f>
        <v>0</v>
      </c>
      <c r="AC5" s="3">
        <f>calcs!AG85</f>
        <v>0</v>
      </c>
      <c r="AD5" s="3">
        <f>calcs!AH85</f>
        <v>0</v>
      </c>
      <c r="AE5" s="3">
        <f>calcs!AI85</f>
        <v>0</v>
      </c>
      <c r="AF5" s="3">
        <f>calcs!AJ85</f>
        <v>0</v>
      </c>
    </row>
    <row r="6" spans="1:35" ht="14.1" customHeight="1" x14ac:dyDescent="0.2">
      <c r="A6" s="4" t="s">
        <v>56</v>
      </c>
      <c r="B6" s="3">
        <f>calcs!F86</f>
        <v>0</v>
      </c>
      <c r="C6" s="3">
        <f>calcs!G86</f>
        <v>0</v>
      </c>
      <c r="D6" s="3">
        <f>calcs!H86</f>
        <v>0</v>
      </c>
      <c r="E6" s="3">
        <f>calcs!I86</f>
        <v>0</v>
      </c>
      <c r="F6" s="3">
        <f>calcs!J86</f>
        <v>0</v>
      </c>
      <c r="G6" s="3">
        <f>calcs!K86</f>
        <v>0</v>
      </c>
      <c r="H6" s="3">
        <f>calcs!L86</f>
        <v>0</v>
      </c>
      <c r="I6" s="3">
        <f>calcs!M86</f>
        <v>0</v>
      </c>
      <c r="J6" s="3">
        <f>calcs!N86</f>
        <v>0</v>
      </c>
      <c r="K6" s="3">
        <f>calcs!O86</f>
        <v>0</v>
      </c>
      <c r="L6" s="3">
        <f>calcs!P86</f>
        <v>0</v>
      </c>
      <c r="M6" s="3">
        <f>calcs!Q86</f>
        <v>0</v>
      </c>
      <c r="N6" s="3">
        <f>calcs!R86</f>
        <v>0</v>
      </c>
      <c r="O6" s="3">
        <f>calcs!S86</f>
        <v>0</v>
      </c>
      <c r="P6" s="3">
        <f>calcs!T86</f>
        <v>0</v>
      </c>
      <c r="Q6" s="3">
        <f>calcs!U86</f>
        <v>0</v>
      </c>
      <c r="R6" s="3">
        <f>calcs!V86</f>
        <v>0</v>
      </c>
      <c r="S6" s="3">
        <f>calcs!W86</f>
        <v>0</v>
      </c>
      <c r="T6" s="3">
        <f>calcs!X86</f>
        <v>0</v>
      </c>
      <c r="U6" s="3">
        <f>calcs!Y86</f>
        <v>0</v>
      </c>
      <c r="V6" s="3">
        <f>calcs!Z86</f>
        <v>0</v>
      </c>
      <c r="W6" s="3">
        <f>calcs!AA86</f>
        <v>0</v>
      </c>
      <c r="X6" s="3">
        <f>calcs!AB86</f>
        <v>0</v>
      </c>
      <c r="Y6" s="3">
        <f>calcs!AC86</f>
        <v>0</v>
      </c>
      <c r="Z6" s="3">
        <f>calcs!AD86</f>
        <v>0</v>
      </c>
      <c r="AA6" s="3">
        <f>calcs!AE86</f>
        <v>0</v>
      </c>
      <c r="AB6" s="3">
        <f>calcs!AF86</f>
        <v>0</v>
      </c>
      <c r="AC6" s="3">
        <f>calcs!AG86</f>
        <v>0</v>
      </c>
      <c r="AD6" s="3">
        <f>calcs!AH86</f>
        <v>0</v>
      </c>
      <c r="AE6" s="3">
        <f>calcs!AI86</f>
        <v>0</v>
      </c>
      <c r="AF6" s="3">
        <f>calcs!AJ86</f>
        <v>0</v>
      </c>
    </row>
    <row r="7" spans="1:35" ht="14.1" customHeight="1" x14ac:dyDescent="0.2">
      <c r="A7" s="4" t="s">
        <v>57</v>
      </c>
      <c r="B7" s="3">
        <f>calcs!F87</f>
        <v>0</v>
      </c>
      <c r="C7" s="3">
        <f>calcs!G87</f>
        <v>0</v>
      </c>
      <c r="D7" s="3">
        <f>calcs!H87</f>
        <v>0</v>
      </c>
      <c r="E7" s="3">
        <f>calcs!I87</f>
        <v>0</v>
      </c>
      <c r="F7" s="3">
        <f>calcs!J87</f>
        <v>0</v>
      </c>
      <c r="G7" s="3">
        <f>calcs!K87</f>
        <v>0</v>
      </c>
      <c r="H7" s="3">
        <f>calcs!L87</f>
        <v>0</v>
      </c>
      <c r="I7" s="3">
        <f>calcs!M87</f>
        <v>0</v>
      </c>
      <c r="J7" s="3">
        <f>calcs!N87</f>
        <v>0</v>
      </c>
      <c r="K7" s="3">
        <f>calcs!O87</f>
        <v>0</v>
      </c>
      <c r="L7" s="3">
        <f>calcs!P87</f>
        <v>0</v>
      </c>
      <c r="M7" s="3">
        <f>calcs!Q87</f>
        <v>0</v>
      </c>
      <c r="N7" s="3">
        <f>calcs!R87</f>
        <v>0</v>
      </c>
      <c r="O7" s="3">
        <f>calcs!S87</f>
        <v>0</v>
      </c>
      <c r="P7" s="3">
        <f>calcs!T87</f>
        <v>0</v>
      </c>
      <c r="Q7" s="3">
        <f>calcs!U87</f>
        <v>0</v>
      </c>
      <c r="R7" s="3">
        <f>calcs!V87</f>
        <v>0</v>
      </c>
      <c r="S7" s="3">
        <f>calcs!W87</f>
        <v>0</v>
      </c>
      <c r="T7" s="3">
        <f>calcs!X87</f>
        <v>0</v>
      </c>
      <c r="U7" s="3">
        <f>calcs!Y87</f>
        <v>0</v>
      </c>
      <c r="V7" s="3">
        <f>calcs!Z87</f>
        <v>0</v>
      </c>
      <c r="W7" s="3">
        <f>calcs!AA87</f>
        <v>0</v>
      </c>
      <c r="X7" s="3">
        <f>calcs!AB87</f>
        <v>0</v>
      </c>
      <c r="Y7" s="3">
        <f>calcs!AC87</f>
        <v>0</v>
      </c>
      <c r="Z7" s="3">
        <f>calcs!AD87</f>
        <v>0</v>
      </c>
      <c r="AA7" s="3">
        <f>calcs!AE87</f>
        <v>0</v>
      </c>
      <c r="AB7" s="3">
        <f>calcs!AF87</f>
        <v>0</v>
      </c>
      <c r="AC7" s="3">
        <f>calcs!AG87</f>
        <v>0</v>
      </c>
      <c r="AD7" s="3">
        <f>calcs!AH87</f>
        <v>0</v>
      </c>
      <c r="AE7" s="3">
        <f>calcs!AI87</f>
        <v>0</v>
      </c>
      <c r="AF7" s="3">
        <f>calcs!AJ87</f>
        <v>0</v>
      </c>
    </row>
    <row r="8" spans="1:35" ht="14.1" customHeight="1" x14ac:dyDescent="0.2">
      <c r="A8" s="4" t="s">
        <v>58</v>
      </c>
      <c r="B8" s="3">
        <f>calcs!F88</f>
        <v>9690103226182.9824</v>
      </c>
      <c r="C8" s="3">
        <f>calcs!G88</f>
        <v>9690103226182.9824</v>
      </c>
      <c r="D8" s="3">
        <f>calcs!H88</f>
        <v>9690103226182.9824</v>
      </c>
      <c r="E8" s="3">
        <f>calcs!I88</f>
        <v>9690103226182.9824</v>
      </c>
      <c r="F8" s="3">
        <f>calcs!J88</f>
        <v>9690103226182.9824</v>
      </c>
      <c r="G8" s="3">
        <f>calcs!K88</f>
        <v>9690103226182.9824</v>
      </c>
      <c r="H8" s="3">
        <f>calcs!L88</f>
        <v>9690103226182.9824</v>
      </c>
      <c r="I8" s="3">
        <f>calcs!M88</f>
        <v>9690103226182.9824</v>
      </c>
      <c r="J8" s="3">
        <f>calcs!N88</f>
        <v>9690103226182.9824</v>
      </c>
      <c r="K8" s="3">
        <f>calcs!O88</f>
        <v>9690103226182.9824</v>
      </c>
      <c r="L8" s="3">
        <f>calcs!P88</f>
        <v>9690103226182.9824</v>
      </c>
      <c r="M8" s="3">
        <f>calcs!Q88</f>
        <v>9690103226182.9824</v>
      </c>
      <c r="N8" s="3">
        <f>calcs!R88</f>
        <v>9690103226182.9824</v>
      </c>
      <c r="O8" s="3">
        <f>calcs!S88</f>
        <v>9690103226182.9824</v>
      </c>
      <c r="P8" s="3">
        <f>calcs!T88</f>
        <v>9690103226182.9824</v>
      </c>
      <c r="Q8" s="3">
        <f>calcs!U88</f>
        <v>9690103226182.9824</v>
      </c>
      <c r="R8" s="3">
        <f>calcs!V88</f>
        <v>9690103226182.9824</v>
      </c>
      <c r="S8" s="3">
        <f>calcs!W88</f>
        <v>9690103226182.9824</v>
      </c>
      <c r="T8" s="3">
        <f>calcs!X88</f>
        <v>9690103226182.9824</v>
      </c>
      <c r="U8" s="3">
        <f>calcs!Y88</f>
        <v>9690103226182.9824</v>
      </c>
      <c r="V8" s="3">
        <f>calcs!Z88</f>
        <v>9690103226182.9824</v>
      </c>
      <c r="W8" s="3">
        <f>calcs!AA88</f>
        <v>9690103226182.9824</v>
      </c>
      <c r="X8" s="3">
        <f>calcs!AB88</f>
        <v>9690103226182.9824</v>
      </c>
      <c r="Y8" s="3">
        <f>calcs!AC88</f>
        <v>9690103226182.9824</v>
      </c>
      <c r="Z8" s="3">
        <f>calcs!AD88</f>
        <v>9690103226182.9824</v>
      </c>
      <c r="AA8" s="3">
        <f>calcs!AE88</f>
        <v>9690103226182.9824</v>
      </c>
      <c r="AB8" s="3">
        <f>calcs!AF88</f>
        <v>9690103226182.9824</v>
      </c>
      <c r="AC8" s="3">
        <f>calcs!AG88</f>
        <v>9690103226182.9824</v>
      </c>
      <c r="AD8" s="3">
        <f>calcs!AH88</f>
        <v>9690103226182.9824</v>
      </c>
      <c r="AE8" s="3">
        <f>calcs!AI88</f>
        <v>9690103226182.9824</v>
      </c>
      <c r="AF8" s="3">
        <f>calcs!AJ88</f>
        <v>9690103226182.9824</v>
      </c>
    </row>
    <row r="9" spans="1:35" ht="14.1" customHeight="1" x14ac:dyDescent="0.2">
      <c r="A9" s="4" t="s">
        <v>59</v>
      </c>
      <c r="B9" s="3">
        <f>calcs!F89</f>
        <v>8210954771882.7158</v>
      </c>
      <c r="C9" s="3">
        <f>calcs!G89</f>
        <v>8210954771882.7158</v>
      </c>
      <c r="D9" s="3">
        <f>calcs!H89</f>
        <v>8210954771882.7158</v>
      </c>
      <c r="E9" s="3">
        <f>calcs!I89</f>
        <v>8210954771882.7158</v>
      </c>
      <c r="F9" s="3">
        <f>calcs!J89</f>
        <v>8210954771882.7158</v>
      </c>
      <c r="G9" s="3">
        <f>calcs!K89</f>
        <v>8210954771882.7158</v>
      </c>
      <c r="H9" s="3">
        <f>calcs!L89</f>
        <v>8210954771882.7158</v>
      </c>
      <c r="I9" s="3">
        <f>calcs!M89</f>
        <v>8210954771882.7158</v>
      </c>
      <c r="J9" s="3">
        <f>calcs!N89</f>
        <v>8210954771882.7158</v>
      </c>
      <c r="K9" s="3">
        <f>calcs!O89</f>
        <v>8210954771882.7158</v>
      </c>
      <c r="L9" s="3">
        <f>calcs!P89</f>
        <v>8210954771882.7158</v>
      </c>
      <c r="M9" s="3">
        <f>calcs!Q89</f>
        <v>8210954771882.7158</v>
      </c>
      <c r="N9" s="3">
        <f>calcs!R89</f>
        <v>8210954771882.7158</v>
      </c>
      <c r="O9" s="3">
        <f>calcs!S89</f>
        <v>8210954771882.7158</v>
      </c>
      <c r="P9" s="3">
        <f>calcs!T89</f>
        <v>8210954771882.7158</v>
      </c>
      <c r="Q9" s="3">
        <f>calcs!U89</f>
        <v>8210954771882.7158</v>
      </c>
      <c r="R9" s="3">
        <f>calcs!V89</f>
        <v>8210954771882.7158</v>
      </c>
      <c r="S9" s="3">
        <f>calcs!W89</f>
        <v>8210954771882.7158</v>
      </c>
      <c r="T9" s="3">
        <f>calcs!X89</f>
        <v>8210954771882.7158</v>
      </c>
      <c r="U9" s="3">
        <f>calcs!Y89</f>
        <v>8210954771882.7158</v>
      </c>
      <c r="V9" s="3">
        <f>calcs!Z89</f>
        <v>8210954771882.7158</v>
      </c>
      <c r="W9" s="3">
        <f>calcs!AA89</f>
        <v>8210954771882.7158</v>
      </c>
      <c r="X9" s="3">
        <f>calcs!AB89</f>
        <v>8210954771882.7158</v>
      </c>
      <c r="Y9" s="3">
        <f>calcs!AC89</f>
        <v>8210954771882.7158</v>
      </c>
      <c r="Z9" s="3">
        <f>calcs!AD89</f>
        <v>8210954771882.7158</v>
      </c>
      <c r="AA9" s="3">
        <f>calcs!AE89</f>
        <v>8210954771882.7158</v>
      </c>
      <c r="AB9" s="3">
        <f>calcs!AF89</f>
        <v>8210954771882.7158</v>
      </c>
      <c r="AC9" s="3">
        <f>calcs!AG89</f>
        <v>8210954771882.7158</v>
      </c>
      <c r="AD9" s="3">
        <f>calcs!AH89</f>
        <v>8210954771882.7158</v>
      </c>
      <c r="AE9" s="3">
        <f>calcs!AI89</f>
        <v>8210954771882.7158</v>
      </c>
      <c r="AF9" s="3">
        <f>calcs!AJ89</f>
        <v>8210954771882.7158</v>
      </c>
      <c r="AG9" s="24"/>
    </row>
    <row r="10" spans="1:35" ht="14.1" customHeight="1" x14ac:dyDescent="0.2">
      <c r="A10" s="4" t="s">
        <v>60</v>
      </c>
      <c r="B10" s="3">
        <f>calcs!F90</f>
        <v>0</v>
      </c>
      <c r="C10" s="3">
        <f>calcs!G90</f>
        <v>0</v>
      </c>
      <c r="D10" s="3">
        <f>calcs!H90</f>
        <v>0</v>
      </c>
      <c r="E10" s="3">
        <f>calcs!I90</f>
        <v>0</v>
      </c>
      <c r="F10" s="3">
        <f>calcs!J90</f>
        <v>0</v>
      </c>
      <c r="G10" s="3">
        <f>calcs!K90</f>
        <v>0</v>
      </c>
      <c r="H10" s="3">
        <f>calcs!L90</f>
        <v>0</v>
      </c>
      <c r="I10" s="3">
        <f>calcs!M90</f>
        <v>0</v>
      </c>
      <c r="J10" s="3">
        <f>calcs!N90</f>
        <v>0</v>
      </c>
      <c r="K10" s="3">
        <f>calcs!O90</f>
        <v>0</v>
      </c>
      <c r="L10" s="3">
        <f>calcs!P90</f>
        <v>0</v>
      </c>
      <c r="M10" s="3">
        <f>calcs!Q90</f>
        <v>0</v>
      </c>
      <c r="N10" s="3">
        <f>calcs!R90</f>
        <v>0</v>
      </c>
      <c r="O10" s="3">
        <f>calcs!S90</f>
        <v>0</v>
      </c>
      <c r="P10" s="3">
        <f>calcs!T90</f>
        <v>0</v>
      </c>
      <c r="Q10" s="3">
        <f>calcs!U90</f>
        <v>0</v>
      </c>
      <c r="R10" s="3">
        <f>calcs!V90</f>
        <v>0</v>
      </c>
      <c r="S10" s="3">
        <f>calcs!W90</f>
        <v>0</v>
      </c>
      <c r="T10" s="3">
        <f>calcs!X90</f>
        <v>0</v>
      </c>
      <c r="U10" s="3">
        <f>calcs!Y90</f>
        <v>0</v>
      </c>
      <c r="V10" s="3">
        <f>calcs!Z90</f>
        <v>0</v>
      </c>
      <c r="W10" s="3">
        <f>calcs!AA90</f>
        <v>0</v>
      </c>
      <c r="X10" s="3">
        <f>calcs!AB90</f>
        <v>0</v>
      </c>
      <c r="Y10" s="3">
        <f>calcs!AC90</f>
        <v>0</v>
      </c>
      <c r="Z10" s="3">
        <f>calcs!AD90</f>
        <v>0</v>
      </c>
      <c r="AA10" s="3">
        <f>calcs!AE90</f>
        <v>0</v>
      </c>
      <c r="AB10" s="3">
        <f>calcs!AF90</f>
        <v>0</v>
      </c>
      <c r="AC10" s="3">
        <f>calcs!AG90</f>
        <v>0</v>
      </c>
      <c r="AD10" s="3">
        <f>calcs!AH90</f>
        <v>0</v>
      </c>
      <c r="AE10" s="3">
        <f>calcs!AI90</f>
        <v>0</v>
      </c>
      <c r="AF10" s="3">
        <f>calcs!AJ90</f>
        <v>0</v>
      </c>
    </row>
    <row r="11" spans="1:35" ht="14.1" customHeight="1" x14ac:dyDescent="0.2">
      <c r="A11" s="4" t="s">
        <v>61</v>
      </c>
      <c r="B11" s="3">
        <f>calcs!F91</f>
        <v>0</v>
      </c>
      <c r="C11" s="3">
        <f>calcs!G91</f>
        <v>0</v>
      </c>
      <c r="D11" s="3">
        <f>calcs!H91</f>
        <v>0</v>
      </c>
      <c r="E11" s="3">
        <f>calcs!I91</f>
        <v>0</v>
      </c>
      <c r="F11" s="3">
        <f>calcs!J91</f>
        <v>0</v>
      </c>
      <c r="G11" s="3">
        <f>calcs!K91</f>
        <v>0</v>
      </c>
      <c r="H11" s="3">
        <f>calcs!L91</f>
        <v>0</v>
      </c>
      <c r="I11" s="3">
        <f>calcs!M91</f>
        <v>0</v>
      </c>
      <c r="J11" s="3">
        <f>calcs!N91</f>
        <v>0</v>
      </c>
      <c r="K11" s="3">
        <f>calcs!O91</f>
        <v>0</v>
      </c>
      <c r="L11" s="3">
        <f>calcs!P91</f>
        <v>0</v>
      </c>
      <c r="M11" s="3">
        <f>calcs!Q91</f>
        <v>0</v>
      </c>
      <c r="N11" s="3">
        <f>calcs!R91</f>
        <v>0</v>
      </c>
      <c r="O11" s="3">
        <f>calcs!S91</f>
        <v>0</v>
      </c>
      <c r="P11" s="3">
        <f>calcs!T91</f>
        <v>0</v>
      </c>
      <c r="Q11" s="3">
        <f>calcs!U91</f>
        <v>0</v>
      </c>
      <c r="R11" s="3">
        <f>calcs!V91</f>
        <v>0</v>
      </c>
      <c r="S11" s="3">
        <f>calcs!W91</f>
        <v>0</v>
      </c>
      <c r="T11" s="3">
        <f>calcs!X91</f>
        <v>0</v>
      </c>
      <c r="U11" s="3">
        <f>calcs!Y91</f>
        <v>0</v>
      </c>
      <c r="V11" s="3">
        <f>calcs!Z91</f>
        <v>0</v>
      </c>
      <c r="W11" s="3">
        <f>calcs!AA91</f>
        <v>0</v>
      </c>
      <c r="X11" s="3">
        <f>calcs!AB91</f>
        <v>0</v>
      </c>
      <c r="Y11" s="3">
        <f>calcs!AC91</f>
        <v>0</v>
      </c>
      <c r="Z11" s="3">
        <f>calcs!AD91</f>
        <v>0</v>
      </c>
      <c r="AA11" s="3">
        <f>calcs!AE91</f>
        <v>0</v>
      </c>
      <c r="AB11" s="3">
        <f>calcs!AF91</f>
        <v>0</v>
      </c>
      <c r="AC11" s="3">
        <f>calcs!AG91</f>
        <v>0</v>
      </c>
      <c r="AD11" s="3">
        <f>calcs!AH91</f>
        <v>0</v>
      </c>
      <c r="AE11" s="3">
        <f>calcs!AI91</f>
        <v>0</v>
      </c>
      <c r="AF11" s="3">
        <f>calcs!AJ91</f>
        <v>0</v>
      </c>
    </row>
    <row r="12" spans="1:35" ht="14.1" customHeight="1" x14ac:dyDescent="0.2">
      <c r="A12" s="4" t="s">
        <v>62</v>
      </c>
      <c r="B12" s="3">
        <f>calcs!F92</f>
        <v>0</v>
      </c>
      <c r="C12" s="3">
        <f>calcs!G92</f>
        <v>0</v>
      </c>
      <c r="D12" s="3">
        <f>calcs!H92</f>
        <v>0</v>
      </c>
      <c r="E12" s="3">
        <f>calcs!I92</f>
        <v>0</v>
      </c>
      <c r="F12" s="3">
        <f>calcs!J92</f>
        <v>0</v>
      </c>
      <c r="G12" s="3">
        <f>calcs!K92</f>
        <v>0</v>
      </c>
      <c r="H12" s="3">
        <f>calcs!L92</f>
        <v>0</v>
      </c>
      <c r="I12" s="3">
        <f>calcs!M92</f>
        <v>0</v>
      </c>
      <c r="J12" s="3">
        <f>calcs!N92</f>
        <v>0</v>
      </c>
      <c r="K12" s="3">
        <f>calcs!O92</f>
        <v>0</v>
      </c>
      <c r="L12" s="3">
        <f>calcs!P92</f>
        <v>0</v>
      </c>
      <c r="M12" s="3">
        <f>calcs!Q92</f>
        <v>0</v>
      </c>
      <c r="N12" s="3">
        <f>calcs!R92</f>
        <v>0</v>
      </c>
      <c r="O12" s="3">
        <f>calcs!S92</f>
        <v>0</v>
      </c>
      <c r="P12" s="3">
        <f>calcs!T92</f>
        <v>0</v>
      </c>
      <c r="Q12" s="3">
        <f>calcs!U92</f>
        <v>0</v>
      </c>
      <c r="R12" s="3">
        <f>calcs!V92</f>
        <v>0</v>
      </c>
      <c r="S12" s="3">
        <f>calcs!W92</f>
        <v>0</v>
      </c>
      <c r="T12" s="3">
        <f>calcs!X92</f>
        <v>0</v>
      </c>
      <c r="U12" s="3">
        <f>calcs!Y92</f>
        <v>0</v>
      </c>
      <c r="V12" s="3">
        <f>calcs!Z92</f>
        <v>0</v>
      </c>
      <c r="W12" s="3">
        <f>calcs!AA92</f>
        <v>0</v>
      </c>
      <c r="X12" s="3">
        <f>calcs!AB92</f>
        <v>0</v>
      </c>
      <c r="Y12" s="3">
        <f>calcs!AC92</f>
        <v>0</v>
      </c>
      <c r="Z12" s="3">
        <f>calcs!AD92</f>
        <v>0</v>
      </c>
      <c r="AA12" s="3">
        <f>calcs!AE92</f>
        <v>0</v>
      </c>
      <c r="AB12" s="3">
        <f>calcs!AF92</f>
        <v>0</v>
      </c>
      <c r="AC12" s="3">
        <f>calcs!AG92</f>
        <v>0</v>
      </c>
      <c r="AD12" s="3">
        <f>calcs!AH92</f>
        <v>0</v>
      </c>
      <c r="AE12" s="3">
        <f>calcs!AI92</f>
        <v>0</v>
      </c>
      <c r="AF12" s="3">
        <f>calcs!AJ92</f>
        <v>0</v>
      </c>
    </row>
    <row r="13" spans="1:35" ht="14.1" customHeight="1" x14ac:dyDescent="0.2">
      <c r="A13" s="4" t="s">
        <v>63</v>
      </c>
      <c r="B13" s="3">
        <f>calcs!F93</f>
        <v>0</v>
      </c>
      <c r="C13" s="3">
        <f>calcs!G93</f>
        <v>0</v>
      </c>
      <c r="D13" s="3">
        <f>calcs!H93</f>
        <v>0</v>
      </c>
      <c r="E13" s="3">
        <f>calcs!I93</f>
        <v>0</v>
      </c>
      <c r="F13" s="3">
        <f>calcs!J93</f>
        <v>0</v>
      </c>
      <c r="G13" s="3">
        <f>calcs!K93</f>
        <v>0</v>
      </c>
      <c r="H13" s="3">
        <f>calcs!L93</f>
        <v>0</v>
      </c>
      <c r="I13" s="3">
        <f>calcs!M93</f>
        <v>0</v>
      </c>
      <c r="J13" s="3">
        <f>calcs!N93</f>
        <v>0</v>
      </c>
      <c r="K13" s="3">
        <f>calcs!O93</f>
        <v>0</v>
      </c>
      <c r="L13" s="3">
        <f>calcs!P93</f>
        <v>0</v>
      </c>
      <c r="M13" s="3">
        <f>calcs!Q93</f>
        <v>0</v>
      </c>
      <c r="N13" s="3">
        <f>calcs!R93</f>
        <v>0</v>
      </c>
      <c r="O13" s="3">
        <f>calcs!S93</f>
        <v>0</v>
      </c>
      <c r="P13" s="3">
        <f>calcs!T93</f>
        <v>0</v>
      </c>
      <c r="Q13" s="3">
        <f>calcs!U93</f>
        <v>0</v>
      </c>
      <c r="R13" s="3">
        <f>calcs!V93</f>
        <v>0</v>
      </c>
      <c r="S13" s="3">
        <f>calcs!W93</f>
        <v>0</v>
      </c>
      <c r="T13" s="3">
        <f>calcs!X93</f>
        <v>0</v>
      </c>
      <c r="U13" s="3">
        <f>calcs!Y93</f>
        <v>0</v>
      </c>
      <c r="V13" s="3">
        <f>calcs!Z93</f>
        <v>0</v>
      </c>
      <c r="W13" s="3">
        <f>calcs!AA93</f>
        <v>0</v>
      </c>
      <c r="X13" s="3">
        <f>calcs!AB93</f>
        <v>0</v>
      </c>
      <c r="Y13" s="3">
        <f>calcs!AC93</f>
        <v>0</v>
      </c>
      <c r="Z13" s="3">
        <f>calcs!AD93</f>
        <v>0</v>
      </c>
      <c r="AA13" s="3">
        <f>calcs!AE93</f>
        <v>0</v>
      </c>
      <c r="AB13" s="3">
        <f>calcs!AF93</f>
        <v>0</v>
      </c>
      <c r="AC13" s="3">
        <f>calcs!AG93</f>
        <v>0</v>
      </c>
      <c r="AD13" s="3">
        <f>calcs!AH93</f>
        <v>0</v>
      </c>
      <c r="AE13" s="3">
        <f>calcs!AI93</f>
        <v>0</v>
      </c>
      <c r="AF13" s="3">
        <f>calcs!AJ93</f>
        <v>0</v>
      </c>
    </row>
    <row r="14" spans="1:35" ht="14.1" customHeight="1" x14ac:dyDescent="0.2">
      <c r="A14" s="4" t="s">
        <v>64</v>
      </c>
      <c r="B14" s="3">
        <f>calcs!F94</f>
        <v>1504826291016.7944</v>
      </c>
      <c r="C14" s="3">
        <f>calcs!G94</f>
        <v>1464697589923.0134</v>
      </c>
      <c r="D14" s="3">
        <f>calcs!H94</f>
        <v>1424568888829.2319</v>
      </c>
      <c r="E14" s="3">
        <f>calcs!I94</f>
        <v>1384440187735.4509</v>
      </c>
      <c r="F14" s="3">
        <f>calcs!J94</f>
        <v>1344311486641.6697</v>
      </c>
      <c r="G14" s="3">
        <f>calcs!K94</f>
        <v>1304182785547.8887</v>
      </c>
      <c r="H14" s="3">
        <f>calcs!L94</f>
        <v>1264054084454.1072</v>
      </c>
      <c r="I14" s="3">
        <f>calcs!M94</f>
        <v>1223925383360.3262</v>
      </c>
      <c r="J14" s="3">
        <f>calcs!N94</f>
        <v>1183796682266.5449</v>
      </c>
      <c r="K14" s="3">
        <f>calcs!O94</f>
        <v>1143667981172.7637</v>
      </c>
      <c r="L14" s="3">
        <f>calcs!P94</f>
        <v>1103539280078.9827</v>
      </c>
      <c r="M14" s="3">
        <f>calcs!Q94</f>
        <v>1063410578985.2014</v>
      </c>
      <c r="N14" s="3">
        <f>calcs!R94</f>
        <v>1023281877891.4202</v>
      </c>
      <c r="O14" s="3">
        <f>calcs!S94</f>
        <v>983153176797.63904</v>
      </c>
      <c r="P14" s="3">
        <f>calcs!T94</f>
        <v>943024475703.85791</v>
      </c>
      <c r="Q14" s="3">
        <f>calcs!U94</f>
        <v>902895774610.07666</v>
      </c>
      <c r="R14" s="3">
        <f>calcs!V94</f>
        <v>902895774610.07666</v>
      </c>
      <c r="S14" s="3">
        <f>calcs!W94</f>
        <v>902895774610.07666</v>
      </c>
      <c r="T14" s="3">
        <f>calcs!X94</f>
        <v>902895774610.07666</v>
      </c>
      <c r="U14" s="3">
        <f>calcs!Y94</f>
        <v>902895774610.07666</v>
      </c>
      <c r="V14" s="3">
        <f>calcs!Z94</f>
        <v>902895774610.07666</v>
      </c>
      <c r="W14" s="3">
        <f>calcs!AA94</f>
        <v>902895774610.07666</v>
      </c>
      <c r="X14" s="3">
        <f>calcs!AB94</f>
        <v>902895774610.07666</v>
      </c>
      <c r="Y14" s="3">
        <f>calcs!AC94</f>
        <v>902895774610.07666</v>
      </c>
      <c r="Z14" s="3">
        <f>calcs!AD94</f>
        <v>902895774610.07666</v>
      </c>
      <c r="AA14" s="3">
        <f>calcs!AE94</f>
        <v>902895774610.07666</v>
      </c>
      <c r="AB14" s="3">
        <f>calcs!AF94</f>
        <v>902895774610.07666</v>
      </c>
      <c r="AC14" s="3">
        <f>calcs!AG94</f>
        <v>902895774610.07666</v>
      </c>
      <c r="AD14" s="3">
        <f>calcs!AH94</f>
        <v>902895774610.07666</v>
      </c>
      <c r="AE14" s="3">
        <f>calcs!AI94</f>
        <v>902895774610.07666</v>
      </c>
      <c r="AF14" s="3">
        <f>calcs!AJ94</f>
        <v>902895774610.07666</v>
      </c>
    </row>
    <row r="15" spans="1:35" s="473" customFormat="1" ht="14.1" customHeight="1" x14ac:dyDescent="0.2">
      <c r="A15" s="473" t="s">
        <v>65</v>
      </c>
      <c r="B15" s="474">
        <f>calcs!F95</f>
        <v>0</v>
      </c>
      <c r="C15" s="474">
        <f>calcs!G95</f>
        <v>0</v>
      </c>
      <c r="D15" s="474">
        <f>calcs!H95</f>
        <v>0</v>
      </c>
      <c r="E15" s="474">
        <f>calcs!I95</f>
        <v>0</v>
      </c>
      <c r="F15" s="474">
        <f>calcs!J95</f>
        <v>0</v>
      </c>
      <c r="G15" s="474">
        <f>calcs!K95</f>
        <v>0</v>
      </c>
      <c r="H15" s="474">
        <f>calcs!L95</f>
        <v>0</v>
      </c>
      <c r="I15" s="474">
        <f>calcs!M95</f>
        <v>0</v>
      </c>
      <c r="J15" s="474">
        <f>calcs!N95</f>
        <v>0</v>
      </c>
      <c r="K15" s="474">
        <f>calcs!O95</f>
        <v>0</v>
      </c>
      <c r="L15" s="474">
        <f>calcs!P95</f>
        <v>0</v>
      </c>
      <c r="M15" s="474">
        <f>calcs!Q95</f>
        <v>0</v>
      </c>
      <c r="N15" s="474">
        <f>calcs!R95</f>
        <v>0</v>
      </c>
      <c r="O15" s="474">
        <f>calcs!S95</f>
        <v>0</v>
      </c>
      <c r="P15" s="474">
        <f>calcs!T95</f>
        <v>0</v>
      </c>
      <c r="Q15" s="474">
        <f>calcs!U95</f>
        <v>0</v>
      </c>
      <c r="R15" s="474">
        <f>calcs!V95</f>
        <v>0</v>
      </c>
      <c r="S15" s="474">
        <f>calcs!W95</f>
        <v>0</v>
      </c>
      <c r="T15" s="474">
        <f>calcs!X95</f>
        <v>0</v>
      </c>
      <c r="U15" s="474">
        <f>calcs!Y95</f>
        <v>0</v>
      </c>
      <c r="V15" s="474">
        <f>calcs!Z95</f>
        <v>0</v>
      </c>
      <c r="W15" s="474">
        <f>calcs!AA95</f>
        <v>0</v>
      </c>
      <c r="X15" s="474">
        <f>calcs!AB95</f>
        <v>0</v>
      </c>
      <c r="Y15" s="474">
        <f>calcs!AC95</f>
        <v>0</v>
      </c>
      <c r="Z15" s="474">
        <f>calcs!AD95</f>
        <v>0</v>
      </c>
      <c r="AA15" s="474">
        <f>calcs!AE95</f>
        <v>0</v>
      </c>
      <c r="AB15" s="474">
        <f>calcs!AF95</f>
        <v>0</v>
      </c>
      <c r="AC15" s="474">
        <f>calcs!AG95</f>
        <v>0</v>
      </c>
      <c r="AD15" s="474">
        <f>calcs!AH95</f>
        <v>0</v>
      </c>
      <c r="AE15" s="474">
        <f>calcs!AI95</f>
        <v>0</v>
      </c>
      <c r="AF15" s="474">
        <f>calcs!AJ95</f>
        <v>0</v>
      </c>
      <c r="AG15" s="472"/>
    </row>
    <row r="16" spans="1:35" s="473" customFormat="1" ht="14.1" customHeight="1" x14ac:dyDescent="0.2">
      <c r="A16" s="473" t="s">
        <v>66</v>
      </c>
      <c r="B16" s="474">
        <f>calcs!F96</f>
        <v>0</v>
      </c>
      <c r="C16" s="474">
        <f>calcs!G96</f>
        <v>0</v>
      </c>
      <c r="D16" s="474">
        <f>calcs!H96</f>
        <v>0</v>
      </c>
      <c r="E16" s="474">
        <f>calcs!I96</f>
        <v>0</v>
      </c>
      <c r="F16" s="474">
        <f>calcs!J96</f>
        <v>0</v>
      </c>
      <c r="G16" s="474">
        <f>calcs!K96</f>
        <v>0</v>
      </c>
      <c r="H16" s="474">
        <f>calcs!L96</f>
        <v>0</v>
      </c>
      <c r="I16" s="474">
        <f>calcs!M96</f>
        <v>0</v>
      </c>
      <c r="J16" s="474">
        <f>calcs!N96</f>
        <v>0</v>
      </c>
      <c r="K16" s="474">
        <f>calcs!O96</f>
        <v>0</v>
      </c>
      <c r="L16" s="474">
        <f>calcs!P96</f>
        <v>0</v>
      </c>
      <c r="M16" s="474">
        <f>calcs!Q96</f>
        <v>0</v>
      </c>
      <c r="N16" s="474">
        <f>calcs!R96</f>
        <v>0</v>
      </c>
      <c r="O16" s="474">
        <f>calcs!S96</f>
        <v>0</v>
      </c>
      <c r="P16" s="474">
        <f>calcs!T96</f>
        <v>0</v>
      </c>
      <c r="Q16" s="474">
        <f>calcs!U96</f>
        <v>0</v>
      </c>
      <c r="R16" s="474">
        <f>calcs!V96</f>
        <v>0</v>
      </c>
      <c r="S16" s="474">
        <f>calcs!W96</f>
        <v>0</v>
      </c>
      <c r="T16" s="474">
        <f>calcs!X96</f>
        <v>0</v>
      </c>
      <c r="U16" s="474">
        <f>calcs!Y96</f>
        <v>0</v>
      </c>
      <c r="V16" s="474">
        <f>calcs!Z96</f>
        <v>0</v>
      </c>
      <c r="W16" s="474">
        <f>calcs!AA96</f>
        <v>0</v>
      </c>
      <c r="X16" s="474">
        <f>calcs!AB96</f>
        <v>0</v>
      </c>
      <c r="Y16" s="474">
        <f>calcs!AC96</f>
        <v>0</v>
      </c>
      <c r="Z16" s="474">
        <f>calcs!AD96</f>
        <v>0</v>
      </c>
      <c r="AA16" s="474">
        <f>calcs!AE96</f>
        <v>0</v>
      </c>
      <c r="AB16" s="474">
        <f>calcs!AF96</f>
        <v>0</v>
      </c>
      <c r="AC16" s="474">
        <f>calcs!AG96</f>
        <v>0</v>
      </c>
      <c r="AD16" s="474">
        <f>calcs!AH96</f>
        <v>0</v>
      </c>
      <c r="AE16" s="474">
        <f>calcs!AI96</f>
        <v>0</v>
      </c>
      <c r="AF16" s="474">
        <f>calcs!AJ96</f>
        <v>0</v>
      </c>
    </row>
    <row r="17" spans="1:33" ht="14.1" customHeight="1" x14ac:dyDescent="0.2">
      <c r="A17" s="4" t="s">
        <v>67</v>
      </c>
      <c r="B17" s="3">
        <f>calcs!F97</f>
        <v>0</v>
      </c>
      <c r="C17" s="3">
        <f>calcs!G97</f>
        <v>0</v>
      </c>
      <c r="D17" s="3">
        <f>calcs!H97</f>
        <v>0</v>
      </c>
      <c r="E17" s="3">
        <f>calcs!I97</f>
        <v>0</v>
      </c>
      <c r="F17" s="3">
        <f>calcs!J97</f>
        <v>0</v>
      </c>
      <c r="G17" s="3">
        <f>calcs!K97</f>
        <v>0</v>
      </c>
      <c r="H17" s="3">
        <f>calcs!L97</f>
        <v>0</v>
      </c>
      <c r="I17" s="3">
        <f>calcs!M97</f>
        <v>0</v>
      </c>
      <c r="J17" s="3">
        <f>calcs!N97</f>
        <v>0</v>
      </c>
      <c r="K17" s="3">
        <f>calcs!O97</f>
        <v>0</v>
      </c>
      <c r="L17" s="3">
        <f>calcs!P97</f>
        <v>0</v>
      </c>
      <c r="M17" s="3">
        <f>calcs!Q97</f>
        <v>0</v>
      </c>
      <c r="N17" s="3">
        <f>calcs!R97</f>
        <v>0</v>
      </c>
      <c r="O17" s="3">
        <f>calcs!S97</f>
        <v>0</v>
      </c>
      <c r="P17" s="3">
        <f>calcs!T97</f>
        <v>0</v>
      </c>
      <c r="Q17" s="3">
        <f>calcs!U97</f>
        <v>0</v>
      </c>
      <c r="R17" s="3">
        <f>calcs!V97</f>
        <v>0</v>
      </c>
      <c r="S17" s="3">
        <f>calcs!W97</f>
        <v>0</v>
      </c>
      <c r="T17" s="3">
        <f>calcs!X97</f>
        <v>0</v>
      </c>
      <c r="U17" s="3">
        <f>calcs!Y97</f>
        <v>0</v>
      </c>
      <c r="V17" s="3">
        <f>calcs!Z97</f>
        <v>0</v>
      </c>
      <c r="W17" s="3">
        <f>calcs!AA97</f>
        <v>0</v>
      </c>
      <c r="X17" s="3">
        <f>calcs!AB97</f>
        <v>0</v>
      </c>
      <c r="Y17" s="3">
        <f>calcs!AC97</f>
        <v>0</v>
      </c>
      <c r="Z17" s="3">
        <f>calcs!AD97</f>
        <v>0</v>
      </c>
      <c r="AA17" s="3">
        <f>calcs!AE97</f>
        <v>0</v>
      </c>
      <c r="AB17" s="3">
        <f>calcs!AF97</f>
        <v>0</v>
      </c>
      <c r="AC17" s="3">
        <f>calcs!AG97</f>
        <v>0</v>
      </c>
      <c r="AD17" s="3">
        <f>calcs!AH97</f>
        <v>0</v>
      </c>
      <c r="AE17" s="3">
        <f>calcs!AI97</f>
        <v>0</v>
      </c>
      <c r="AF17" s="3">
        <f>calcs!AJ97</f>
        <v>0</v>
      </c>
    </row>
    <row r="18" spans="1:33" s="473" customFormat="1" ht="14.1" customHeight="1" x14ac:dyDescent="0.2">
      <c r="A18" s="473" t="s">
        <v>68</v>
      </c>
      <c r="B18" s="474">
        <f>calcs!F98</f>
        <v>0</v>
      </c>
      <c r="C18" s="474">
        <f>calcs!G98</f>
        <v>0</v>
      </c>
      <c r="D18" s="474">
        <f>calcs!H98</f>
        <v>0</v>
      </c>
      <c r="E18" s="474">
        <f>calcs!I98</f>
        <v>0</v>
      </c>
      <c r="F18" s="474">
        <f>calcs!J98</f>
        <v>0</v>
      </c>
      <c r="G18" s="474">
        <f>calcs!K98</f>
        <v>0</v>
      </c>
      <c r="H18" s="474">
        <f>calcs!L98</f>
        <v>0</v>
      </c>
      <c r="I18" s="474">
        <f>calcs!M98</f>
        <v>0</v>
      </c>
      <c r="J18" s="474">
        <f>calcs!N98</f>
        <v>0</v>
      </c>
      <c r="K18" s="474">
        <f>calcs!O98</f>
        <v>0</v>
      </c>
      <c r="L18" s="474">
        <f>calcs!P98</f>
        <v>0</v>
      </c>
      <c r="M18" s="474">
        <f>calcs!Q98</f>
        <v>0</v>
      </c>
      <c r="N18" s="474">
        <f>calcs!R98</f>
        <v>0</v>
      </c>
      <c r="O18" s="474">
        <f>calcs!S98</f>
        <v>0</v>
      </c>
      <c r="P18" s="474">
        <f>calcs!T98</f>
        <v>0</v>
      </c>
      <c r="Q18" s="474">
        <f>calcs!U98</f>
        <v>0</v>
      </c>
      <c r="R18" s="474">
        <f>calcs!V98</f>
        <v>0</v>
      </c>
      <c r="S18" s="474">
        <f>calcs!W98</f>
        <v>0</v>
      </c>
      <c r="T18" s="474">
        <f>calcs!X98</f>
        <v>0</v>
      </c>
      <c r="U18" s="474">
        <f>calcs!Y98</f>
        <v>0</v>
      </c>
      <c r="V18" s="474">
        <f>calcs!Z98</f>
        <v>0</v>
      </c>
      <c r="W18" s="474">
        <f>calcs!AA98</f>
        <v>0</v>
      </c>
      <c r="X18" s="474">
        <f>calcs!AB98</f>
        <v>0</v>
      </c>
      <c r="Y18" s="474">
        <f>calcs!AC98</f>
        <v>0</v>
      </c>
      <c r="Z18" s="474">
        <f>calcs!AD98</f>
        <v>0</v>
      </c>
      <c r="AA18" s="474">
        <f>calcs!AE98</f>
        <v>0</v>
      </c>
      <c r="AB18" s="474">
        <f>calcs!AF98</f>
        <v>0</v>
      </c>
      <c r="AC18" s="474">
        <f>calcs!AG98</f>
        <v>0</v>
      </c>
      <c r="AD18" s="474">
        <f>calcs!AH98</f>
        <v>0</v>
      </c>
      <c r="AE18" s="474">
        <f>calcs!AI98</f>
        <v>0</v>
      </c>
      <c r="AF18" s="474">
        <f>calcs!AJ98</f>
        <v>0</v>
      </c>
      <c r="AG18" s="282"/>
    </row>
    <row r="19" spans="1:33" s="473" customFormat="1" ht="14.1" customHeight="1" x14ac:dyDescent="0.2">
      <c r="A19" s="473" t="s">
        <v>69</v>
      </c>
      <c r="B19" s="474">
        <f>calcs!F99</f>
        <v>0</v>
      </c>
      <c r="C19" s="474">
        <f>calcs!G99</f>
        <v>0</v>
      </c>
      <c r="D19" s="474">
        <f>calcs!H99</f>
        <v>0</v>
      </c>
      <c r="E19" s="474">
        <f>calcs!I99</f>
        <v>0</v>
      </c>
      <c r="F19" s="474">
        <f>calcs!J99</f>
        <v>0</v>
      </c>
      <c r="G19" s="474">
        <f>calcs!K99</f>
        <v>0</v>
      </c>
      <c r="H19" s="474">
        <f>calcs!L99</f>
        <v>0</v>
      </c>
      <c r="I19" s="474">
        <f>calcs!M99</f>
        <v>0</v>
      </c>
      <c r="J19" s="474">
        <f>calcs!N99</f>
        <v>0</v>
      </c>
      <c r="K19" s="474">
        <f>calcs!O99</f>
        <v>0</v>
      </c>
      <c r="L19" s="474">
        <f>calcs!P99</f>
        <v>0</v>
      </c>
      <c r="M19" s="474">
        <f>calcs!Q99</f>
        <v>0</v>
      </c>
      <c r="N19" s="474">
        <f>calcs!R99</f>
        <v>0</v>
      </c>
      <c r="O19" s="474">
        <f>calcs!S99</f>
        <v>0</v>
      </c>
      <c r="P19" s="474">
        <f>calcs!T99</f>
        <v>0</v>
      </c>
      <c r="Q19" s="474">
        <f>calcs!U99</f>
        <v>0</v>
      </c>
      <c r="R19" s="474">
        <f>calcs!V99</f>
        <v>0</v>
      </c>
      <c r="S19" s="474">
        <f>calcs!W99</f>
        <v>0</v>
      </c>
      <c r="T19" s="474">
        <f>calcs!X99</f>
        <v>0</v>
      </c>
      <c r="U19" s="474">
        <f>calcs!Y99</f>
        <v>0</v>
      </c>
      <c r="V19" s="474">
        <f>calcs!Z99</f>
        <v>0</v>
      </c>
      <c r="W19" s="474">
        <f>calcs!AA99</f>
        <v>0</v>
      </c>
      <c r="X19" s="474">
        <f>calcs!AB99</f>
        <v>0</v>
      </c>
      <c r="Y19" s="474">
        <f>calcs!AC99</f>
        <v>0</v>
      </c>
      <c r="Z19" s="474">
        <f>calcs!AD99</f>
        <v>0</v>
      </c>
      <c r="AA19" s="474">
        <f>calcs!AE99</f>
        <v>0</v>
      </c>
      <c r="AB19" s="474">
        <f>calcs!AF99</f>
        <v>0</v>
      </c>
      <c r="AC19" s="474">
        <f>calcs!AG99</f>
        <v>0</v>
      </c>
      <c r="AD19" s="474">
        <f>calcs!AH99</f>
        <v>0</v>
      </c>
      <c r="AE19" s="474">
        <f>calcs!AI99</f>
        <v>0</v>
      </c>
      <c r="AF19" s="474">
        <f>calcs!AJ99</f>
        <v>0</v>
      </c>
    </row>
    <row r="20" spans="1:33" ht="14.1" customHeight="1" x14ac:dyDescent="0.2">
      <c r="A20" s="4" t="s">
        <v>70</v>
      </c>
      <c r="B20" s="3">
        <f>calcs!F100</f>
        <v>0</v>
      </c>
      <c r="C20" s="3">
        <f>calcs!G100</f>
        <v>0</v>
      </c>
      <c r="D20" s="3">
        <f>calcs!H100</f>
        <v>0</v>
      </c>
      <c r="E20" s="3">
        <f>calcs!I100</f>
        <v>0</v>
      </c>
      <c r="F20" s="3">
        <f>calcs!J100</f>
        <v>0</v>
      </c>
      <c r="G20" s="3">
        <f>calcs!K100</f>
        <v>0</v>
      </c>
      <c r="H20" s="3">
        <f>calcs!L100</f>
        <v>0</v>
      </c>
      <c r="I20" s="3">
        <f>calcs!M100</f>
        <v>0</v>
      </c>
      <c r="J20" s="3">
        <f>calcs!N100</f>
        <v>0</v>
      </c>
      <c r="K20" s="3">
        <f>calcs!O100</f>
        <v>0</v>
      </c>
      <c r="L20" s="3">
        <f>calcs!P100</f>
        <v>0</v>
      </c>
      <c r="M20" s="3">
        <f>calcs!Q100</f>
        <v>0</v>
      </c>
      <c r="N20" s="3">
        <f>calcs!R100</f>
        <v>0</v>
      </c>
      <c r="O20" s="3">
        <f>calcs!S100</f>
        <v>0</v>
      </c>
      <c r="P20" s="3">
        <f>calcs!T100</f>
        <v>0</v>
      </c>
      <c r="Q20" s="3">
        <f>calcs!U100</f>
        <v>0</v>
      </c>
      <c r="R20" s="3">
        <f>calcs!V100</f>
        <v>0</v>
      </c>
      <c r="S20" s="3">
        <f>calcs!W100</f>
        <v>0</v>
      </c>
      <c r="T20" s="3">
        <f>calcs!X100</f>
        <v>0</v>
      </c>
      <c r="U20" s="3">
        <f>calcs!Y100</f>
        <v>0</v>
      </c>
      <c r="V20" s="3">
        <f>calcs!Z100</f>
        <v>0</v>
      </c>
      <c r="W20" s="3">
        <f>calcs!AA100</f>
        <v>0</v>
      </c>
      <c r="X20" s="3">
        <f>calcs!AB100</f>
        <v>0</v>
      </c>
      <c r="Y20" s="3">
        <f>calcs!AC100</f>
        <v>0</v>
      </c>
      <c r="Z20" s="3">
        <f>calcs!AD100</f>
        <v>0</v>
      </c>
      <c r="AA20" s="3">
        <f>calcs!AE100</f>
        <v>0</v>
      </c>
      <c r="AB20" s="3">
        <f>calcs!AF100</f>
        <v>0</v>
      </c>
      <c r="AC20" s="3">
        <f>calcs!AG100</f>
        <v>0</v>
      </c>
      <c r="AD20" s="3">
        <f>calcs!AH100</f>
        <v>0</v>
      </c>
      <c r="AE20" s="3">
        <f>calcs!AI100</f>
        <v>0</v>
      </c>
      <c r="AF20" s="3">
        <f>calcs!AJ100</f>
        <v>0</v>
      </c>
      <c r="AG20" s="24"/>
    </row>
    <row r="21" spans="1:33" s="473" customFormat="1" ht="14.1" customHeight="1" x14ac:dyDescent="0.2">
      <c r="A21" s="473" t="s">
        <v>71</v>
      </c>
      <c r="B21" s="474">
        <f>calcs!F101</f>
        <v>0</v>
      </c>
      <c r="C21" s="474">
        <f>calcs!G101</f>
        <v>0</v>
      </c>
      <c r="D21" s="474">
        <f>calcs!H101</f>
        <v>0</v>
      </c>
      <c r="E21" s="474">
        <f>calcs!I101</f>
        <v>0</v>
      </c>
      <c r="F21" s="474">
        <f>calcs!J101</f>
        <v>0</v>
      </c>
      <c r="G21" s="474">
        <f>calcs!K101</f>
        <v>0</v>
      </c>
      <c r="H21" s="474">
        <f>calcs!L101</f>
        <v>0</v>
      </c>
      <c r="I21" s="474">
        <f>calcs!M101</f>
        <v>0</v>
      </c>
      <c r="J21" s="474">
        <f>calcs!N101</f>
        <v>0</v>
      </c>
      <c r="K21" s="474">
        <f>calcs!O101</f>
        <v>0</v>
      </c>
      <c r="L21" s="474">
        <f>calcs!P101</f>
        <v>0</v>
      </c>
      <c r="M21" s="474">
        <f>calcs!Q101</f>
        <v>0</v>
      </c>
      <c r="N21" s="474">
        <f>calcs!R101</f>
        <v>0</v>
      </c>
      <c r="O21" s="474">
        <f>calcs!S101</f>
        <v>0</v>
      </c>
      <c r="P21" s="474">
        <f>calcs!T101</f>
        <v>0</v>
      </c>
      <c r="Q21" s="474">
        <f>calcs!U101</f>
        <v>0</v>
      </c>
      <c r="R21" s="474">
        <f>calcs!V101</f>
        <v>0</v>
      </c>
      <c r="S21" s="474">
        <f>calcs!W101</f>
        <v>0</v>
      </c>
      <c r="T21" s="474">
        <f>calcs!X101</f>
        <v>0</v>
      </c>
      <c r="U21" s="474">
        <f>calcs!Y101</f>
        <v>0</v>
      </c>
      <c r="V21" s="474">
        <f>calcs!Z101</f>
        <v>0</v>
      </c>
      <c r="W21" s="474">
        <f>calcs!AA101</f>
        <v>0</v>
      </c>
      <c r="X21" s="474">
        <f>calcs!AB101</f>
        <v>0</v>
      </c>
      <c r="Y21" s="474">
        <f>calcs!AC101</f>
        <v>0</v>
      </c>
      <c r="Z21" s="474">
        <f>calcs!AD101</f>
        <v>0</v>
      </c>
      <c r="AA21" s="474">
        <f>calcs!AE101</f>
        <v>0</v>
      </c>
      <c r="AB21" s="474">
        <f>calcs!AF101</f>
        <v>0</v>
      </c>
      <c r="AC21" s="474">
        <f>calcs!AG101</f>
        <v>0</v>
      </c>
      <c r="AD21" s="474">
        <f>calcs!AH101</f>
        <v>0</v>
      </c>
      <c r="AE21" s="474">
        <f>calcs!AI101</f>
        <v>0</v>
      </c>
      <c r="AF21" s="474">
        <f>calcs!AJ101</f>
        <v>0</v>
      </c>
    </row>
    <row r="22" spans="1:33" s="473" customFormat="1" ht="14.1" customHeight="1" x14ac:dyDescent="0.2">
      <c r="A22" s="473" t="s">
        <v>72</v>
      </c>
      <c r="B22" s="474">
        <f>calcs!F102</f>
        <v>0</v>
      </c>
      <c r="C22" s="474">
        <f>calcs!G102</f>
        <v>0</v>
      </c>
      <c r="D22" s="474">
        <f>calcs!H102</f>
        <v>0</v>
      </c>
      <c r="E22" s="474">
        <f>calcs!I102</f>
        <v>0</v>
      </c>
      <c r="F22" s="474">
        <f>calcs!J102</f>
        <v>0</v>
      </c>
      <c r="G22" s="474">
        <f>calcs!K102</f>
        <v>0</v>
      </c>
      <c r="H22" s="474">
        <f>calcs!L102</f>
        <v>0</v>
      </c>
      <c r="I22" s="474">
        <f>calcs!M102</f>
        <v>0</v>
      </c>
      <c r="J22" s="474">
        <f>calcs!N102</f>
        <v>0</v>
      </c>
      <c r="K22" s="474">
        <f>calcs!O102</f>
        <v>0</v>
      </c>
      <c r="L22" s="474">
        <f>calcs!P102</f>
        <v>0</v>
      </c>
      <c r="M22" s="474">
        <f>calcs!Q102</f>
        <v>0</v>
      </c>
      <c r="N22" s="474">
        <f>calcs!R102</f>
        <v>0</v>
      </c>
      <c r="O22" s="474">
        <f>calcs!S102</f>
        <v>0</v>
      </c>
      <c r="P22" s="474">
        <f>calcs!T102</f>
        <v>0</v>
      </c>
      <c r="Q22" s="474">
        <f>calcs!U102</f>
        <v>0</v>
      </c>
      <c r="R22" s="474">
        <f>calcs!V102</f>
        <v>0</v>
      </c>
      <c r="S22" s="474">
        <f>calcs!W102</f>
        <v>0</v>
      </c>
      <c r="T22" s="474">
        <f>calcs!X102</f>
        <v>0</v>
      </c>
      <c r="U22" s="474">
        <f>calcs!Y102</f>
        <v>0</v>
      </c>
      <c r="V22" s="474">
        <f>calcs!Z102</f>
        <v>0</v>
      </c>
      <c r="W22" s="474">
        <f>calcs!AA102</f>
        <v>0</v>
      </c>
      <c r="X22" s="474">
        <f>calcs!AB102</f>
        <v>0</v>
      </c>
      <c r="Y22" s="474">
        <f>calcs!AC102</f>
        <v>0</v>
      </c>
      <c r="Z22" s="474">
        <f>calcs!AD102</f>
        <v>0</v>
      </c>
      <c r="AA22" s="474">
        <f>calcs!AE102</f>
        <v>0</v>
      </c>
      <c r="AB22" s="474">
        <f>calcs!AF102</f>
        <v>0</v>
      </c>
      <c r="AC22" s="474">
        <f>calcs!AG102</f>
        <v>0</v>
      </c>
      <c r="AD22" s="474">
        <f>calcs!AH102</f>
        <v>0</v>
      </c>
      <c r="AE22" s="474">
        <f>calcs!AI102</f>
        <v>0</v>
      </c>
      <c r="AF22" s="474">
        <f>calcs!AJ102</f>
        <v>0</v>
      </c>
    </row>
    <row r="23" spans="1:33" ht="14.1" customHeight="1" x14ac:dyDescent="0.2">
      <c r="A23" s="4" t="s">
        <v>73</v>
      </c>
      <c r="B23" s="3">
        <f>calcs!F103</f>
        <v>0</v>
      </c>
      <c r="C23" s="3">
        <f>calcs!G103</f>
        <v>0</v>
      </c>
      <c r="D23" s="3">
        <f>calcs!H103</f>
        <v>0</v>
      </c>
      <c r="E23" s="3">
        <f>calcs!I103</f>
        <v>0</v>
      </c>
      <c r="F23" s="3">
        <f>calcs!J103</f>
        <v>0</v>
      </c>
      <c r="G23" s="3">
        <f>calcs!K103</f>
        <v>0</v>
      </c>
      <c r="H23" s="3">
        <f>calcs!L103</f>
        <v>0</v>
      </c>
      <c r="I23" s="3">
        <f>calcs!M103</f>
        <v>0</v>
      </c>
      <c r="J23" s="3">
        <f>calcs!N103</f>
        <v>0</v>
      </c>
      <c r="K23" s="3">
        <f>calcs!O103</f>
        <v>0</v>
      </c>
      <c r="L23" s="3">
        <f>calcs!P103</f>
        <v>0</v>
      </c>
      <c r="M23" s="3">
        <f>calcs!Q103</f>
        <v>0</v>
      </c>
      <c r="N23" s="3">
        <f>calcs!R103</f>
        <v>0</v>
      </c>
      <c r="O23" s="3">
        <f>calcs!S103</f>
        <v>0</v>
      </c>
      <c r="P23" s="3">
        <f>calcs!T103</f>
        <v>0</v>
      </c>
      <c r="Q23" s="3">
        <f>calcs!U103</f>
        <v>0</v>
      </c>
      <c r="R23" s="3">
        <f>calcs!V103</f>
        <v>0</v>
      </c>
      <c r="S23" s="3">
        <f>calcs!W103</f>
        <v>0</v>
      </c>
      <c r="T23" s="3">
        <f>calcs!X103</f>
        <v>0</v>
      </c>
      <c r="U23" s="3">
        <f>calcs!Y103</f>
        <v>0</v>
      </c>
      <c r="V23" s="3">
        <f>calcs!Z103</f>
        <v>0</v>
      </c>
      <c r="W23" s="3">
        <f>calcs!AA103</f>
        <v>0</v>
      </c>
      <c r="X23" s="3">
        <f>calcs!AB103</f>
        <v>0</v>
      </c>
      <c r="Y23" s="3">
        <f>calcs!AC103</f>
        <v>0</v>
      </c>
      <c r="Z23" s="3">
        <f>calcs!AD103</f>
        <v>0</v>
      </c>
      <c r="AA23" s="3">
        <f>calcs!AE103</f>
        <v>0</v>
      </c>
      <c r="AB23" s="3">
        <f>calcs!AF103</f>
        <v>0</v>
      </c>
      <c r="AC23" s="3">
        <f>calcs!AG103</f>
        <v>0</v>
      </c>
      <c r="AD23" s="3">
        <f>calcs!AH103</f>
        <v>0</v>
      </c>
      <c r="AE23" s="3">
        <f>calcs!AI103</f>
        <v>0</v>
      </c>
      <c r="AF23" s="3">
        <f>calcs!AJ103</f>
        <v>0</v>
      </c>
    </row>
    <row r="24" spans="1:33" ht="14.1" customHeight="1" x14ac:dyDescent="0.2">
      <c r="A24" s="4" t="s">
        <v>74</v>
      </c>
      <c r="B24" s="3">
        <f>calcs!F104</f>
        <v>0</v>
      </c>
      <c r="C24" s="3">
        <f>calcs!G104</f>
        <v>0</v>
      </c>
      <c r="D24" s="3">
        <f>calcs!H104</f>
        <v>0</v>
      </c>
      <c r="E24" s="3">
        <f>calcs!I104</f>
        <v>0</v>
      </c>
      <c r="F24" s="3">
        <f>calcs!J104</f>
        <v>0</v>
      </c>
      <c r="G24" s="3">
        <f>calcs!K104</f>
        <v>0</v>
      </c>
      <c r="H24" s="3">
        <f>calcs!L104</f>
        <v>0</v>
      </c>
      <c r="I24" s="3">
        <f>calcs!M104</f>
        <v>0</v>
      </c>
      <c r="J24" s="3">
        <f>calcs!N104</f>
        <v>0</v>
      </c>
      <c r="K24" s="3">
        <f>calcs!O104</f>
        <v>0</v>
      </c>
      <c r="L24" s="3">
        <f>calcs!P104</f>
        <v>0</v>
      </c>
      <c r="M24" s="3">
        <f>calcs!Q104</f>
        <v>0</v>
      </c>
      <c r="N24" s="3">
        <f>calcs!R104</f>
        <v>0</v>
      </c>
      <c r="O24" s="3">
        <f>calcs!S104</f>
        <v>0</v>
      </c>
      <c r="P24" s="3">
        <f>calcs!T104</f>
        <v>0</v>
      </c>
      <c r="Q24" s="3">
        <f>calcs!U104</f>
        <v>0</v>
      </c>
      <c r="R24" s="3">
        <f>calcs!V104</f>
        <v>0</v>
      </c>
      <c r="S24" s="3">
        <f>calcs!W104</f>
        <v>0</v>
      </c>
      <c r="T24" s="3">
        <f>calcs!X104</f>
        <v>0</v>
      </c>
      <c r="U24" s="3">
        <f>calcs!Y104</f>
        <v>0</v>
      </c>
      <c r="V24" s="3">
        <f>calcs!Z104</f>
        <v>0</v>
      </c>
      <c r="W24" s="3">
        <f>calcs!AA104</f>
        <v>0</v>
      </c>
      <c r="X24" s="3">
        <f>calcs!AB104</f>
        <v>0</v>
      </c>
      <c r="Y24" s="3">
        <f>calcs!AC104</f>
        <v>0</v>
      </c>
      <c r="Z24" s="3">
        <f>calcs!AD104</f>
        <v>0</v>
      </c>
      <c r="AA24" s="3">
        <f>calcs!AE104</f>
        <v>0</v>
      </c>
      <c r="AB24" s="3">
        <f>calcs!AF104</f>
        <v>0</v>
      </c>
      <c r="AC24" s="3">
        <f>calcs!AG104</f>
        <v>0</v>
      </c>
      <c r="AD24" s="3">
        <f>calcs!AH104</f>
        <v>0</v>
      </c>
      <c r="AE24" s="3">
        <f>calcs!AI104</f>
        <v>0</v>
      </c>
      <c r="AF24" s="3">
        <f>calcs!AJ104</f>
        <v>0</v>
      </c>
    </row>
    <row r="25" spans="1:33" ht="14.1" customHeight="1" x14ac:dyDescent="0.2">
      <c r="A25" s="4" t="s">
        <v>75</v>
      </c>
      <c r="B25" s="3">
        <f>calcs!F105</f>
        <v>0</v>
      </c>
      <c r="C25" s="3">
        <f>calcs!G105</f>
        <v>0</v>
      </c>
      <c r="D25" s="3">
        <f>calcs!H105</f>
        <v>0</v>
      </c>
      <c r="E25" s="3">
        <f>calcs!I105</f>
        <v>0</v>
      </c>
      <c r="F25" s="3">
        <f>calcs!J105</f>
        <v>0</v>
      </c>
      <c r="G25" s="3">
        <f>calcs!K105</f>
        <v>0</v>
      </c>
      <c r="H25" s="3">
        <f>calcs!L105</f>
        <v>0</v>
      </c>
      <c r="I25" s="3">
        <f>calcs!M105</f>
        <v>0</v>
      </c>
      <c r="J25" s="3">
        <f>calcs!N105</f>
        <v>0</v>
      </c>
      <c r="K25" s="3">
        <f>calcs!O105</f>
        <v>0</v>
      </c>
      <c r="L25" s="3">
        <f>calcs!P105</f>
        <v>0</v>
      </c>
      <c r="M25" s="3">
        <f>calcs!Q105</f>
        <v>0</v>
      </c>
      <c r="N25" s="3">
        <f>calcs!R105</f>
        <v>0</v>
      </c>
      <c r="O25" s="3">
        <f>calcs!S105</f>
        <v>0</v>
      </c>
      <c r="P25" s="3">
        <f>calcs!T105</f>
        <v>0</v>
      </c>
      <c r="Q25" s="3">
        <f>calcs!U105</f>
        <v>0</v>
      </c>
      <c r="R25" s="3">
        <f>calcs!V105</f>
        <v>0</v>
      </c>
      <c r="S25" s="3">
        <f>calcs!W105</f>
        <v>0</v>
      </c>
      <c r="T25" s="3">
        <f>calcs!X105</f>
        <v>0</v>
      </c>
      <c r="U25" s="3">
        <f>calcs!Y105</f>
        <v>0</v>
      </c>
      <c r="V25" s="3">
        <f>calcs!Z105</f>
        <v>0</v>
      </c>
      <c r="W25" s="3">
        <f>calcs!AA105</f>
        <v>0</v>
      </c>
      <c r="X25" s="3">
        <f>calcs!AB105</f>
        <v>0</v>
      </c>
      <c r="Y25" s="3">
        <f>calcs!AC105</f>
        <v>0</v>
      </c>
      <c r="Z25" s="3">
        <f>calcs!AD105</f>
        <v>0</v>
      </c>
      <c r="AA25" s="3">
        <f>calcs!AE105</f>
        <v>0</v>
      </c>
      <c r="AB25" s="3">
        <f>calcs!AF105</f>
        <v>0</v>
      </c>
      <c r="AC25" s="3">
        <f>calcs!AG105</f>
        <v>0</v>
      </c>
      <c r="AD25" s="3">
        <f>calcs!AH105</f>
        <v>0</v>
      </c>
      <c r="AE25" s="3">
        <f>calcs!AI105</f>
        <v>0</v>
      </c>
      <c r="AF25" s="3">
        <f>calcs!AJ105</f>
        <v>0</v>
      </c>
    </row>
    <row r="26" spans="1:33" ht="14.1" customHeight="1" x14ac:dyDescent="0.2">
      <c r="A26" s="4" t="s">
        <v>76</v>
      </c>
      <c r="B26" s="3">
        <f>calcs!F106</f>
        <v>0</v>
      </c>
      <c r="C26" s="3">
        <f>calcs!G106</f>
        <v>0</v>
      </c>
      <c r="D26" s="3">
        <f>calcs!H106</f>
        <v>0</v>
      </c>
      <c r="E26" s="3">
        <f>calcs!I106</f>
        <v>0</v>
      </c>
      <c r="F26" s="3">
        <f>calcs!J106</f>
        <v>0</v>
      </c>
      <c r="G26" s="3">
        <f>calcs!K106</f>
        <v>0</v>
      </c>
      <c r="H26" s="3">
        <f>calcs!L106</f>
        <v>0</v>
      </c>
      <c r="I26" s="3">
        <f>calcs!M106</f>
        <v>0</v>
      </c>
      <c r="J26" s="3">
        <f>calcs!N106</f>
        <v>0</v>
      </c>
      <c r="K26" s="3">
        <f>calcs!O106</f>
        <v>0</v>
      </c>
      <c r="L26" s="3">
        <f>calcs!P106</f>
        <v>0</v>
      </c>
      <c r="M26" s="3">
        <f>calcs!Q106</f>
        <v>0</v>
      </c>
      <c r="N26" s="3">
        <f>calcs!R106</f>
        <v>0</v>
      </c>
      <c r="O26" s="3">
        <f>calcs!S106</f>
        <v>0</v>
      </c>
      <c r="P26" s="3">
        <f>calcs!T106</f>
        <v>0</v>
      </c>
      <c r="Q26" s="3">
        <f>calcs!U106</f>
        <v>0</v>
      </c>
      <c r="R26" s="3">
        <f>calcs!V106</f>
        <v>0</v>
      </c>
      <c r="S26" s="3">
        <f>calcs!W106</f>
        <v>0</v>
      </c>
      <c r="T26" s="3">
        <f>calcs!X106</f>
        <v>0</v>
      </c>
      <c r="U26" s="3">
        <f>calcs!Y106</f>
        <v>0</v>
      </c>
      <c r="V26" s="3">
        <f>calcs!Z106</f>
        <v>0</v>
      </c>
      <c r="W26" s="3">
        <f>calcs!AA106</f>
        <v>0</v>
      </c>
      <c r="X26" s="3">
        <f>calcs!AB106</f>
        <v>0</v>
      </c>
      <c r="Y26" s="3">
        <f>calcs!AC106</f>
        <v>0</v>
      </c>
      <c r="Z26" s="3">
        <f>calcs!AD106</f>
        <v>0</v>
      </c>
      <c r="AA26" s="3">
        <f>calcs!AE106</f>
        <v>0</v>
      </c>
      <c r="AB26" s="3">
        <f>calcs!AF106</f>
        <v>0</v>
      </c>
      <c r="AC26" s="3">
        <f>calcs!AG106</f>
        <v>0</v>
      </c>
      <c r="AD26" s="3">
        <f>calcs!AH106</f>
        <v>0</v>
      </c>
      <c r="AE26" s="3">
        <f>calcs!AI106</f>
        <v>0</v>
      </c>
      <c r="AF26" s="3">
        <f>calcs!AJ106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calcs!F108</f>
        <v>24793559639643.297</v>
      </c>
      <c r="C2" s="3">
        <f>calcs!G108</f>
        <v>24524781374089.586</v>
      </c>
      <c r="D2" s="3">
        <f>calcs!H108</f>
        <v>24256003108535.809</v>
      </c>
      <c r="E2" s="3">
        <f>calcs!I108</f>
        <v>23987224842982.098</v>
      </c>
      <c r="F2" s="3">
        <f>calcs!J108</f>
        <v>23718446577428.391</v>
      </c>
      <c r="G2" s="3">
        <f>calcs!K108</f>
        <v>23449668311874.676</v>
      </c>
      <c r="H2" s="3">
        <f>calcs!L108</f>
        <v>23180890046320.969</v>
      </c>
      <c r="I2" s="3">
        <f>calcs!M108</f>
        <v>22912111780767.262</v>
      </c>
      <c r="J2" s="3">
        <f>calcs!N108</f>
        <v>22643333515213.555</v>
      </c>
      <c r="K2" s="3">
        <f>calcs!O108</f>
        <v>22374555249659.84</v>
      </c>
      <c r="L2" s="3">
        <f>calcs!P108</f>
        <v>22105776984106.063</v>
      </c>
      <c r="M2" s="3">
        <f>calcs!Q108</f>
        <v>21836998718552.355</v>
      </c>
      <c r="N2" s="3">
        <f>calcs!R108</f>
        <v>21568220452998.645</v>
      </c>
      <c r="O2" s="3">
        <f>calcs!S108</f>
        <v>21299442187444.934</v>
      </c>
      <c r="P2" s="3">
        <f>calcs!T108</f>
        <v>21030663921891.227</v>
      </c>
      <c r="Q2" s="3">
        <f>calcs!U108</f>
        <v>20761885656337.516</v>
      </c>
      <c r="R2" s="3">
        <f>calcs!V108</f>
        <v>20493107390783.809</v>
      </c>
      <c r="S2" s="3">
        <f>calcs!W108</f>
        <v>20224329125230.098</v>
      </c>
      <c r="T2" s="3">
        <f>calcs!X108</f>
        <v>19955550859676.391</v>
      </c>
      <c r="U2" s="3">
        <f>calcs!Y108</f>
        <v>19686772594122.609</v>
      </c>
      <c r="V2" s="3">
        <f>calcs!Z108</f>
        <v>19417994328568.898</v>
      </c>
      <c r="W2" s="3">
        <f>calcs!AA108</f>
        <v>19149216063015.191</v>
      </c>
      <c r="X2" s="3">
        <f>calcs!AB108</f>
        <v>18880437797461.48</v>
      </c>
      <c r="Y2" s="3">
        <f>calcs!AC108</f>
        <v>18611659531907.773</v>
      </c>
      <c r="Z2" s="3">
        <f>calcs!AD108</f>
        <v>18342881266354.063</v>
      </c>
      <c r="AA2" s="3">
        <f>calcs!AE108</f>
        <v>18074103000800.355</v>
      </c>
      <c r="AB2" s="3">
        <f>calcs!AF108</f>
        <v>17805324735246.699</v>
      </c>
      <c r="AC2" s="3">
        <f>calcs!AG108</f>
        <v>17536546469692.982</v>
      </c>
      <c r="AD2" s="3">
        <f>calcs!AH108</f>
        <v>17267768204139.264</v>
      </c>
      <c r="AE2" s="3">
        <f>calcs!AI108</f>
        <v>16998989938585.545</v>
      </c>
      <c r="AF2" s="3">
        <f>calcs!AJ108</f>
        <v>16730211673031.826</v>
      </c>
      <c r="AG2" s="24"/>
    </row>
    <row r="3" spans="1:35" ht="14.1" customHeight="1" x14ac:dyDescent="0.2">
      <c r="A3" s="4" t="s">
        <v>53</v>
      </c>
      <c r="B3" s="3">
        <f>calcs!F109</f>
        <v>0</v>
      </c>
      <c r="C3" s="3">
        <f>calcs!G109</f>
        <v>0</v>
      </c>
      <c r="D3" s="3">
        <f>calcs!H109</f>
        <v>0</v>
      </c>
      <c r="E3" s="3">
        <f>calcs!I109</f>
        <v>0</v>
      </c>
      <c r="F3" s="3">
        <f>calcs!J109</f>
        <v>0</v>
      </c>
      <c r="G3" s="3">
        <f>calcs!K109</f>
        <v>0</v>
      </c>
      <c r="H3" s="3">
        <f>calcs!L109</f>
        <v>0</v>
      </c>
      <c r="I3" s="3">
        <f>calcs!M109</f>
        <v>0</v>
      </c>
      <c r="J3" s="3">
        <f>calcs!N109</f>
        <v>0</v>
      </c>
      <c r="K3" s="3">
        <f>calcs!O109</f>
        <v>0</v>
      </c>
      <c r="L3" s="3">
        <f>calcs!P109</f>
        <v>0</v>
      </c>
      <c r="M3" s="3">
        <f>calcs!Q109</f>
        <v>0</v>
      </c>
      <c r="N3" s="3">
        <f>calcs!R109</f>
        <v>0</v>
      </c>
      <c r="O3" s="3">
        <f>calcs!S109</f>
        <v>0</v>
      </c>
      <c r="P3" s="3">
        <f>calcs!T109</f>
        <v>0</v>
      </c>
      <c r="Q3" s="3">
        <f>calcs!U109</f>
        <v>0</v>
      </c>
      <c r="R3" s="3">
        <f>calcs!V109</f>
        <v>0</v>
      </c>
      <c r="S3" s="3">
        <f>calcs!W109</f>
        <v>0</v>
      </c>
      <c r="T3" s="3">
        <f>calcs!X109</f>
        <v>0</v>
      </c>
      <c r="U3" s="3">
        <f>calcs!Y109</f>
        <v>0</v>
      </c>
      <c r="V3" s="3">
        <f>calcs!Z109</f>
        <v>0</v>
      </c>
      <c r="W3" s="3">
        <f>calcs!AA109</f>
        <v>0</v>
      </c>
      <c r="X3" s="3">
        <f>calcs!AB109</f>
        <v>0</v>
      </c>
      <c r="Y3" s="3">
        <f>calcs!AC109</f>
        <v>0</v>
      </c>
      <c r="Z3" s="3">
        <f>calcs!AD109</f>
        <v>0</v>
      </c>
      <c r="AA3" s="3">
        <f>calcs!AE109</f>
        <v>0</v>
      </c>
      <c r="AB3" s="3">
        <f>calcs!AF109</f>
        <v>0</v>
      </c>
      <c r="AC3" s="3">
        <f>calcs!AG109</f>
        <v>0</v>
      </c>
      <c r="AD3" s="3">
        <f>calcs!AH109</f>
        <v>0</v>
      </c>
      <c r="AE3" s="3">
        <f>calcs!AI109</f>
        <v>0</v>
      </c>
      <c r="AF3" s="3">
        <f>calcs!AJ109</f>
        <v>0</v>
      </c>
    </row>
    <row r="4" spans="1:35" ht="14.1" customHeight="1" x14ac:dyDescent="0.2">
      <c r="A4" s="4" t="s">
        <v>54</v>
      </c>
      <c r="B4" s="3">
        <f>calcs!F110</f>
        <v>1725152885449.0259</v>
      </c>
      <c r="C4" s="3">
        <f>calcs!G110</f>
        <v>1578368485320.1492</v>
      </c>
      <c r="D4" s="3">
        <f>calcs!H110</f>
        <v>1568898668909.9565</v>
      </c>
      <c r="E4" s="3">
        <f>calcs!I110</f>
        <v>1615162343662.4348</v>
      </c>
      <c r="F4" s="3">
        <f>calcs!J110</f>
        <v>1624370514516.8259</v>
      </c>
      <c r="G4" s="3">
        <f>calcs!K110</f>
        <v>1653062849095.1946</v>
      </c>
      <c r="H4" s="3">
        <f>calcs!L110</f>
        <v>1642038439006.0808</v>
      </c>
      <c r="I4" s="3">
        <f>calcs!M110</f>
        <v>1617226240360.9414</v>
      </c>
      <c r="J4" s="3">
        <f>calcs!N110</f>
        <v>1608377564433.6936</v>
      </c>
      <c r="K4" s="3">
        <f>calcs!O110</f>
        <v>1570255353928.6377</v>
      </c>
      <c r="L4" s="3">
        <f>calcs!P110</f>
        <v>1526541461042.8833</v>
      </c>
      <c r="M4" s="3">
        <f>calcs!Q110</f>
        <v>1503082745044.1091</v>
      </c>
      <c r="N4" s="3">
        <f>calcs!R110</f>
        <v>1470805798024.1526</v>
      </c>
      <c r="O4" s="3">
        <f>calcs!S110</f>
        <v>1463183580790.6973</v>
      </c>
      <c r="P4" s="3">
        <f>calcs!T110</f>
        <v>1456880355921.8503</v>
      </c>
      <c r="Q4" s="3">
        <f>calcs!U110</f>
        <v>1433395221717.7385</v>
      </c>
      <c r="R4" s="3">
        <f>calcs!V110</f>
        <v>1405621450576.387</v>
      </c>
      <c r="S4" s="3">
        <f>calcs!W110</f>
        <v>1393174918890.8838</v>
      </c>
      <c r="T4" s="3">
        <f>calcs!X110</f>
        <v>1384518089484.2852</v>
      </c>
      <c r="U4" s="3">
        <f>calcs!Y110</f>
        <v>1371823097960.3494</v>
      </c>
      <c r="V4" s="3">
        <f>calcs!Z110</f>
        <v>1343168631869.677</v>
      </c>
      <c r="W4" s="3">
        <f>calcs!AA110</f>
        <v>1311898615565.1064</v>
      </c>
      <c r="X4" s="3">
        <f>calcs!AB110</f>
        <v>1288765701714.1443</v>
      </c>
      <c r="Y4" s="3">
        <f>calcs!AC110</f>
        <v>1273627820393.7822</v>
      </c>
      <c r="Z4" s="3">
        <f>calcs!AD110</f>
        <v>1265214694407.0073</v>
      </c>
      <c r="AA4" s="3">
        <f>calcs!AE110</f>
        <v>1254971686071.2012</v>
      </c>
      <c r="AB4" s="3">
        <f>calcs!AF110</f>
        <v>1237674243741.7617</v>
      </c>
      <c r="AC4" s="3">
        <f>calcs!AG110</f>
        <v>1223933757112.2695</v>
      </c>
      <c r="AD4" s="3">
        <f>calcs!AH110</f>
        <v>1210193270482.7737</v>
      </c>
      <c r="AE4" s="3">
        <f>calcs!AI110</f>
        <v>1196452783853.2781</v>
      </c>
      <c r="AF4" s="3">
        <f>calcs!AJ110</f>
        <v>1182712297223.7859</v>
      </c>
    </row>
    <row r="5" spans="1:35" ht="14.1" customHeight="1" x14ac:dyDescent="0.2">
      <c r="A5" s="4" t="s">
        <v>55</v>
      </c>
      <c r="B5" s="3">
        <f>calcs!F111</f>
        <v>0</v>
      </c>
      <c r="C5" s="3">
        <f>calcs!G111</f>
        <v>0</v>
      </c>
      <c r="D5" s="3">
        <f>calcs!H111</f>
        <v>0</v>
      </c>
      <c r="E5" s="3">
        <f>calcs!I111</f>
        <v>0</v>
      </c>
      <c r="F5" s="3">
        <f>calcs!J111</f>
        <v>0</v>
      </c>
      <c r="G5" s="3">
        <f>calcs!K111</f>
        <v>0</v>
      </c>
      <c r="H5" s="3">
        <f>calcs!L111</f>
        <v>0</v>
      </c>
      <c r="I5" s="3">
        <f>calcs!M111</f>
        <v>0</v>
      </c>
      <c r="J5" s="3">
        <f>calcs!N111</f>
        <v>0</v>
      </c>
      <c r="K5" s="3">
        <f>calcs!O111</f>
        <v>0</v>
      </c>
      <c r="L5" s="3">
        <f>calcs!P111</f>
        <v>0</v>
      </c>
      <c r="M5" s="3">
        <f>calcs!Q111</f>
        <v>0</v>
      </c>
      <c r="N5" s="3">
        <f>calcs!R111</f>
        <v>0</v>
      </c>
      <c r="O5" s="3">
        <f>calcs!S111</f>
        <v>0</v>
      </c>
      <c r="P5" s="3">
        <f>calcs!T111</f>
        <v>0</v>
      </c>
      <c r="Q5" s="3">
        <f>calcs!U111</f>
        <v>0</v>
      </c>
      <c r="R5" s="3">
        <f>calcs!V111</f>
        <v>0</v>
      </c>
      <c r="S5" s="3">
        <f>calcs!W111</f>
        <v>0</v>
      </c>
      <c r="T5" s="3">
        <f>calcs!X111</f>
        <v>0</v>
      </c>
      <c r="U5" s="3">
        <f>calcs!Y111</f>
        <v>0</v>
      </c>
      <c r="V5" s="3">
        <f>calcs!Z111</f>
        <v>0</v>
      </c>
      <c r="W5" s="3">
        <f>calcs!AA111</f>
        <v>0</v>
      </c>
      <c r="X5" s="3">
        <f>calcs!AB111</f>
        <v>0</v>
      </c>
      <c r="Y5" s="3">
        <f>calcs!AC111</f>
        <v>0</v>
      </c>
      <c r="Z5" s="3">
        <f>calcs!AD111</f>
        <v>0</v>
      </c>
      <c r="AA5" s="3">
        <f>calcs!AE111</f>
        <v>0</v>
      </c>
      <c r="AB5" s="3">
        <f>calcs!AF111</f>
        <v>0</v>
      </c>
      <c r="AC5" s="3">
        <f>calcs!AG111</f>
        <v>0</v>
      </c>
      <c r="AD5" s="3">
        <f>calcs!AH111</f>
        <v>0</v>
      </c>
      <c r="AE5" s="3">
        <f>calcs!AI111</f>
        <v>0</v>
      </c>
      <c r="AF5" s="3">
        <f>calcs!AJ111</f>
        <v>0</v>
      </c>
    </row>
    <row r="6" spans="1:35" ht="14.1" customHeight="1" x14ac:dyDescent="0.2">
      <c r="A6" s="4" t="s">
        <v>56</v>
      </c>
      <c r="B6" s="3">
        <f>calcs!F112</f>
        <v>0</v>
      </c>
      <c r="C6" s="3">
        <f>calcs!G112</f>
        <v>0</v>
      </c>
      <c r="D6" s="3">
        <f>calcs!H112</f>
        <v>0</v>
      </c>
      <c r="E6" s="3">
        <f>calcs!I112</f>
        <v>0</v>
      </c>
      <c r="F6" s="3">
        <f>calcs!J112</f>
        <v>0</v>
      </c>
      <c r="G6" s="3">
        <f>calcs!K112</f>
        <v>0</v>
      </c>
      <c r="H6" s="3">
        <f>calcs!L112</f>
        <v>0</v>
      </c>
      <c r="I6" s="3">
        <f>calcs!M112</f>
        <v>0</v>
      </c>
      <c r="J6" s="3">
        <f>calcs!N112</f>
        <v>0</v>
      </c>
      <c r="K6" s="3">
        <f>calcs!O112</f>
        <v>0</v>
      </c>
      <c r="L6" s="3">
        <f>calcs!P112</f>
        <v>0</v>
      </c>
      <c r="M6" s="3">
        <f>calcs!Q112</f>
        <v>0</v>
      </c>
      <c r="N6" s="3">
        <f>calcs!R112</f>
        <v>0</v>
      </c>
      <c r="O6" s="3">
        <f>calcs!S112</f>
        <v>0</v>
      </c>
      <c r="P6" s="3">
        <f>calcs!T112</f>
        <v>0</v>
      </c>
      <c r="Q6" s="3">
        <f>calcs!U112</f>
        <v>0</v>
      </c>
      <c r="R6" s="3">
        <f>calcs!V112</f>
        <v>0</v>
      </c>
      <c r="S6" s="3">
        <f>calcs!W112</f>
        <v>0</v>
      </c>
      <c r="T6" s="3">
        <f>calcs!X112</f>
        <v>0</v>
      </c>
      <c r="U6" s="3">
        <f>calcs!Y112</f>
        <v>0</v>
      </c>
      <c r="V6" s="3">
        <f>calcs!Z112</f>
        <v>0</v>
      </c>
      <c r="W6" s="3">
        <f>calcs!AA112</f>
        <v>0</v>
      </c>
      <c r="X6" s="3">
        <f>calcs!AB112</f>
        <v>0</v>
      </c>
      <c r="Y6" s="3">
        <f>calcs!AC112</f>
        <v>0</v>
      </c>
      <c r="Z6" s="3">
        <f>calcs!AD112</f>
        <v>0</v>
      </c>
      <c r="AA6" s="3">
        <f>calcs!AE112</f>
        <v>0</v>
      </c>
      <c r="AB6" s="3">
        <f>calcs!AF112</f>
        <v>0</v>
      </c>
      <c r="AC6" s="3">
        <f>calcs!AG112</f>
        <v>0</v>
      </c>
      <c r="AD6" s="3">
        <f>calcs!AH112</f>
        <v>0</v>
      </c>
      <c r="AE6" s="3">
        <f>calcs!AI112</f>
        <v>0</v>
      </c>
      <c r="AF6" s="3">
        <f>calcs!AJ112</f>
        <v>0</v>
      </c>
    </row>
    <row r="7" spans="1:35" ht="14.1" customHeight="1" x14ac:dyDescent="0.2">
      <c r="A7" s="4" t="s">
        <v>57</v>
      </c>
      <c r="B7" s="3">
        <f>calcs!F113</f>
        <v>0</v>
      </c>
      <c r="C7" s="3">
        <f>calcs!G113</f>
        <v>0</v>
      </c>
      <c r="D7" s="3">
        <f>calcs!H113</f>
        <v>0</v>
      </c>
      <c r="E7" s="3">
        <f>calcs!I113</f>
        <v>0</v>
      </c>
      <c r="F7" s="3">
        <f>calcs!J113</f>
        <v>0</v>
      </c>
      <c r="G7" s="3">
        <f>calcs!K113</f>
        <v>0</v>
      </c>
      <c r="H7" s="3">
        <f>calcs!L113</f>
        <v>0</v>
      </c>
      <c r="I7" s="3">
        <f>calcs!M113</f>
        <v>0</v>
      </c>
      <c r="J7" s="3">
        <f>calcs!N113</f>
        <v>0</v>
      </c>
      <c r="K7" s="3">
        <f>calcs!O113</f>
        <v>0</v>
      </c>
      <c r="L7" s="3">
        <f>calcs!P113</f>
        <v>0</v>
      </c>
      <c r="M7" s="3">
        <f>calcs!Q113</f>
        <v>0</v>
      </c>
      <c r="N7" s="3">
        <f>calcs!R113</f>
        <v>0</v>
      </c>
      <c r="O7" s="3">
        <f>calcs!S113</f>
        <v>0</v>
      </c>
      <c r="P7" s="3">
        <f>calcs!T113</f>
        <v>0</v>
      </c>
      <c r="Q7" s="3">
        <f>calcs!U113</f>
        <v>0</v>
      </c>
      <c r="R7" s="3">
        <f>calcs!V113</f>
        <v>0</v>
      </c>
      <c r="S7" s="3">
        <f>calcs!W113</f>
        <v>0</v>
      </c>
      <c r="T7" s="3">
        <f>calcs!X113</f>
        <v>0</v>
      </c>
      <c r="U7" s="3">
        <f>calcs!Y113</f>
        <v>0</v>
      </c>
      <c r="V7" s="3">
        <f>calcs!Z113</f>
        <v>0</v>
      </c>
      <c r="W7" s="3">
        <f>calcs!AA113</f>
        <v>0</v>
      </c>
      <c r="X7" s="3">
        <f>calcs!AB113</f>
        <v>0</v>
      </c>
      <c r="Y7" s="3">
        <f>calcs!AC113</f>
        <v>0</v>
      </c>
      <c r="Z7" s="3">
        <f>calcs!AD113</f>
        <v>0</v>
      </c>
      <c r="AA7" s="3">
        <f>calcs!AE113</f>
        <v>0</v>
      </c>
      <c r="AB7" s="3">
        <f>calcs!AF113</f>
        <v>0</v>
      </c>
      <c r="AC7" s="3">
        <f>calcs!AG113</f>
        <v>0</v>
      </c>
      <c r="AD7" s="3">
        <f>calcs!AH113</f>
        <v>0</v>
      </c>
      <c r="AE7" s="3">
        <f>calcs!AI113</f>
        <v>0</v>
      </c>
      <c r="AF7" s="3">
        <f>calcs!AJ113</f>
        <v>0</v>
      </c>
    </row>
    <row r="8" spans="1:35" ht="14.1" customHeight="1" x14ac:dyDescent="0.2">
      <c r="A8" s="4" t="s">
        <v>58</v>
      </c>
      <c r="B8" s="3">
        <f>calcs!F114</f>
        <v>0</v>
      </c>
      <c r="C8" s="3">
        <f>calcs!G114</f>
        <v>0</v>
      </c>
      <c r="D8" s="3">
        <f>calcs!H114</f>
        <v>0</v>
      </c>
      <c r="E8" s="3">
        <f>calcs!I114</f>
        <v>0</v>
      </c>
      <c r="F8" s="3">
        <f>calcs!J114</f>
        <v>0</v>
      </c>
      <c r="G8" s="3">
        <f>calcs!K114</f>
        <v>0</v>
      </c>
      <c r="H8" s="3">
        <f>calcs!L114</f>
        <v>0</v>
      </c>
      <c r="I8" s="3">
        <f>calcs!M114</f>
        <v>0</v>
      </c>
      <c r="J8" s="3">
        <f>calcs!N114</f>
        <v>0</v>
      </c>
      <c r="K8" s="3">
        <f>calcs!O114</f>
        <v>0</v>
      </c>
      <c r="L8" s="3">
        <f>calcs!P114</f>
        <v>0</v>
      </c>
      <c r="M8" s="3">
        <f>calcs!Q114</f>
        <v>0</v>
      </c>
      <c r="N8" s="3">
        <f>calcs!R114</f>
        <v>0</v>
      </c>
      <c r="O8" s="3">
        <f>calcs!S114</f>
        <v>0</v>
      </c>
      <c r="P8" s="3">
        <f>calcs!T114</f>
        <v>0</v>
      </c>
      <c r="Q8" s="3">
        <f>calcs!U114</f>
        <v>0</v>
      </c>
      <c r="R8" s="3">
        <f>calcs!V114</f>
        <v>0</v>
      </c>
      <c r="S8" s="3">
        <f>calcs!W114</f>
        <v>0</v>
      </c>
      <c r="T8" s="3">
        <f>calcs!X114</f>
        <v>0</v>
      </c>
      <c r="U8" s="3">
        <f>calcs!Y114</f>
        <v>0</v>
      </c>
      <c r="V8" s="3">
        <f>calcs!Z114</f>
        <v>0</v>
      </c>
      <c r="W8" s="3">
        <f>calcs!AA114</f>
        <v>0</v>
      </c>
      <c r="X8" s="3">
        <f>calcs!AB114</f>
        <v>0</v>
      </c>
      <c r="Y8" s="3">
        <f>calcs!AC114</f>
        <v>0</v>
      </c>
      <c r="Z8" s="3">
        <f>calcs!AD114</f>
        <v>0</v>
      </c>
      <c r="AA8" s="3">
        <f>calcs!AE114</f>
        <v>0</v>
      </c>
      <c r="AB8" s="3">
        <f>calcs!AF114</f>
        <v>0</v>
      </c>
      <c r="AC8" s="3">
        <f>calcs!AG114</f>
        <v>0</v>
      </c>
      <c r="AD8" s="3">
        <f>calcs!AH114</f>
        <v>0</v>
      </c>
      <c r="AE8" s="3">
        <f>calcs!AI114</f>
        <v>0</v>
      </c>
      <c r="AF8" s="3">
        <f>calcs!AJ114</f>
        <v>0</v>
      </c>
    </row>
    <row r="9" spans="1:35" ht="14.1" customHeight="1" x14ac:dyDescent="0.2">
      <c r="A9" s="4" t="s">
        <v>59</v>
      </c>
      <c r="B9" s="3">
        <f>calcs!F115</f>
        <v>0</v>
      </c>
      <c r="C9" s="3">
        <f>calcs!G115</f>
        <v>0</v>
      </c>
      <c r="D9" s="3">
        <f>calcs!H115</f>
        <v>0</v>
      </c>
      <c r="E9" s="3">
        <f>calcs!I115</f>
        <v>0</v>
      </c>
      <c r="F9" s="3">
        <f>calcs!J115</f>
        <v>0</v>
      </c>
      <c r="G9" s="3">
        <f>calcs!K115</f>
        <v>0</v>
      </c>
      <c r="H9" s="3">
        <f>calcs!L115</f>
        <v>0</v>
      </c>
      <c r="I9" s="3">
        <f>calcs!M115</f>
        <v>0</v>
      </c>
      <c r="J9" s="3">
        <f>calcs!N115</f>
        <v>0</v>
      </c>
      <c r="K9" s="3">
        <f>calcs!O115</f>
        <v>0</v>
      </c>
      <c r="L9" s="3">
        <f>calcs!P115</f>
        <v>0</v>
      </c>
      <c r="M9" s="3">
        <f>calcs!Q115</f>
        <v>0</v>
      </c>
      <c r="N9" s="3">
        <f>calcs!R115</f>
        <v>0</v>
      </c>
      <c r="O9" s="3">
        <f>calcs!S115</f>
        <v>0</v>
      </c>
      <c r="P9" s="3">
        <f>calcs!T115</f>
        <v>0</v>
      </c>
      <c r="Q9" s="3">
        <f>calcs!U115</f>
        <v>0</v>
      </c>
      <c r="R9" s="3">
        <f>calcs!V115</f>
        <v>0</v>
      </c>
      <c r="S9" s="3">
        <f>calcs!W115</f>
        <v>0</v>
      </c>
      <c r="T9" s="3">
        <f>calcs!X115</f>
        <v>0</v>
      </c>
      <c r="U9" s="3">
        <f>calcs!Y115</f>
        <v>0</v>
      </c>
      <c r="V9" s="3">
        <f>calcs!Z115</f>
        <v>0</v>
      </c>
      <c r="W9" s="3">
        <f>calcs!AA115</f>
        <v>0</v>
      </c>
      <c r="X9" s="3">
        <f>calcs!AB115</f>
        <v>0</v>
      </c>
      <c r="Y9" s="3">
        <f>calcs!AC115</f>
        <v>0</v>
      </c>
      <c r="Z9" s="3">
        <f>calcs!AD115</f>
        <v>0</v>
      </c>
      <c r="AA9" s="3">
        <f>calcs!AE115</f>
        <v>0</v>
      </c>
      <c r="AB9" s="3">
        <f>calcs!AF115</f>
        <v>0</v>
      </c>
      <c r="AC9" s="3">
        <f>calcs!AG115</f>
        <v>0</v>
      </c>
      <c r="AD9" s="3">
        <f>calcs!AH115</f>
        <v>0</v>
      </c>
      <c r="AE9" s="3">
        <f>calcs!AI115</f>
        <v>0</v>
      </c>
      <c r="AF9" s="3">
        <f>calcs!AJ115</f>
        <v>0</v>
      </c>
      <c r="AG9" s="24"/>
    </row>
    <row r="10" spans="1:35" ht="14.1" customHeight="1" x14ac:dyDescent="0.2">
      <c r="A10" s="4" t="s">
        <v>60</v>
      </c>
      <c r="B10" s="3">
        <f>calcs!F116</f>
        <v>82148423987.18454</v>
      </c>
      <c r="C10" s="3">
        <f>calcs!G116</f>
        <v>88070847990.304871</v>
      </c>
      <c r="D10" s="3">
        <f>calcs!H116</f>
        <v>82621180468.341278</v>
      </c>
      <c r="E10" s="3">
        <f>calcs!I116</f>
        <v>84412415442.332291</v>
      </c>
      <c r="F10" s="3">
        <f>calcs!J116</f>
        <v>83877803312.698517</v>
      </c>
      <c r="G10" s="3">
        <f>calcs!K116</f>
        <v>83226530768.135941</v>
      </c>
      <c r="H10" s="3">
        <f>calcs!L116</f>
        <v>81582734085.241119</v>
      </c>
      <c r="I10" s="3">
        <f>calcs!M116</f>
        <v>81265679149.164154</v>
      </c>
      <c r="J10" s="3">
        <f>calcs!N116</f>
        <v>78188676207.90184</v>
      </c>
      <c r="K10" s="3">
        <f>calcs!O116</f>
        <v>76626138806.358978</v>
      </c>
      <c r="L10" s="3">
        <f>calcs!P116</f>
        <v>75088255989.888672</v>
      </c>
      <c r="M10" s="3">
        <f>calcs!Q116</f>
        <v>73987347096.147217</v>
      </c>
      <c r="N10" s="3">
        <f>calcs!R116</f>
        <v>72198194651.335739</v>
      </c>
      <c r="O10" s="3">
        <f>calcs!S116</f>
        <v>71936022303.910721</v>
      </c>
      <c r="P10" s="3">
        <f>calcs!T116</f>
        <v>69799988879.550369</v>
      </c>
      <c r="Q10" s="3">
        <f>calcs!U116</f>
        <v>68598824707.270531</v>
      </c>
      <c r="R10" s="3">
        <f>calcs!V116</f>
        <v>69003701322.750244</v>
      </c>
      <c r="S10" s="3">
        <f>calcs!W116</f>
        <v>67289911448.461426</v>
      </c>
      <c r="T10" s="3">
        <f>calcs!X116</f>
        <v>66564092670.230743</v>
      </c>
      <c r="U10" s="3">
        <f>calcs!Y116</f>
        <v>66536595655.819542</v>
      </c>
      <c r="V10" s="3">
        <f>calcs!Z116</f>
        <v>66471950341.65284</v>
      </c>
      <c r="W10" s="3">
        <f>calcs!AA116</f>
        <v>65682181354.903252</v>
      </c>
      <c r="X10" s="3">
        <f>calcs!AB116</f>
        <v>65394067442.437294</v>
      </c>
      <c r="Y10" s="3">
        <f>calcs!AC116</f>
        <v>65244449028.453232</v>
      </c>
      <c r="Z10" s="3">
        <f>calcs!AD116</f>
        <v>65185833972.123337</v>
      </c>
      <c r="AA10" s="3">
        <f>calcs!AE116</f>
        <v>64855994280.718193</v>
      </c>
      <c r="AB10" s="3">
        <f>calcs!AF116</f>
        <v>64714322930.121849</v>
      </c>
      <c r="AC10" s="3">
        <f>calcs!AG116</f>
        <v>64528262168.253426</v>
      </c>
      <c r="AD10" s="3">
        <f>calcs!AH116</f>
        <v>64342201406.385002</v>
      </c>
      <c r="AE10" s="3">
        <f>calcs!AI116</f>
        <v>64156140644.516579</v>
      </c>
      <c r="AF10" s="3">
        <f>calcs!AJ116</f>
        <v>63970079882.648155</v>
      </c>
    </row>
    <row r="11" spans="1:35" ht="14.1" customHeight="1" x14ac:dyDescent="0.2">
      <c r="A11" s="4" t="s">
        <v>61</v>
      </c>
      <c r="B11" s="3">
        <f>calcs!F117</f>
        <v>0</v>
      </c>
      <c r="C11" s="3">
        <f>calcs!G117</f>
        <v>0</v>
      </c>
      <c r="D11" s="3">
        <f>calcs!H117</f>
        <v>0</v>
      </c>
      <c r="E11" s="3">
        <f>calcs!I117</f>
        <v>0</v>
      </c>
      <c r="F11" s="3">
        <f>calcs!J117</f>
        <v>0</v>
      </c>
      <c r="G11" s="3">
        <f>calcs!K117</f>
        <v>0</v>
      </c>
      <c r="H11" s="3">
        <f>calcs!L117</f>
        <v>0</v>
      </c>
      <c r="I11" s="3">
        <f>calcs!M117</f>
        <v>0</v>
      </c>
      <c r="J11" s="3">
        <f>calcs!N117</f>
        <v>0</v>
      </c>
      <c r="K11" s="3">
        <f>calcs!O117</f>
        <v>0</v>
      </c>
      <c r="L11" s="3">
        <f>calcs!P117</f>
        <v>0</v>
      </c>
      <c r="M11" s="3">
        <f>calcs!Q117</f>
        <v>0</v>
      </c>
      <c r="N11" s="3">
        <f>calcs!R117</f>
        <v>0</v>
      </c>
      <c r="O11" s="3">
        <f>calcs!S117</f>
        <v>0</v>
      </c>
      <c r="P11" s="3">
        <f>calcs!T117</f>
        <v>0</v>
      </c>
      <c r="Q11" s="3">
        <f>calcs!U117</f>
        <v>0</v>
      </c>
      <c r="R11" s="3">
        <f>calcs!V117</f>
        <v>0</v>
      </c>
      <c r="S11" s="3">
        <f>calcs!W117</f>
        <v>0</v>
      </c>
      <c r="T11" s="3">
        <f>calcs!X117</f>
        <v>0</v>
      </c>
      <c r="U11" s="3">
        <f>calcs!Y117</f>
        <v>0</v>
      </c>
      <c r="V11" s="3">
        <f>calcs!Z117</f>
        <v>0</v>
      </c>
      <c r="W11" s="3">
        <f>calcs!AA117</f>
        <v>0</v>
      </c>
      <c r="X11" s="3">
        <f>calcs!AB117</f>
        <v>0</v>
      </c>
      <c r="Y11" s="3">
        <f>calcs!AC117</f>
        <v>0</v>
      </c>
      <c r="Z11" s="3">
        <f>calcs!AD117</f>
        <v>0</v>
      </c>
      <c r="AA11" s="3">
        <f>calcs!AE117</f>
        <v>0</v>
      </c>
      <c r="AB11" s="3">
        <f>calcs!AF117</f>
        <v>0</v>
      </c>
      <c r="AC11" s="3">
        <f>calcs!AG117</f>
        <v>0</v>
      </c>
      <c r="AD11" s="3">
        <f>calcs!AH117</f>
        <v>0</v>
      </c>
      <c r="AE11" s="3">
        <f>calcs!AI117</f>
        <v>0</v>
      </c>
      <c r="AF11" s="3">
        <f>calcs!AJ117</f>
        <v>0</v>
      </c>
    </row>
    <row r="12" spans="1:35" ht="14.1" customHeight="1" x14ac:dyDescent="0.2">
      <c r="A12" s="4" t="s">
        <v>62</v>
      </c>
      <c r="B12" s="3">
        <f>calcs!F118</f>
        <v>0</v>
      </c>
      <c r="C12" s="3">
        <f>calcs!G118</f>
        <v>0</v>
      </c>
      <c r="D12" s="3">
        <f>calcs!H118</f>
        <v>0</v>
      </c>
      <c r="E12" s="3">
        <f>calcs!I118</f>
        <v>0</v>
      </c>
      <c r="F12" s="3">
        <f>calcs!J118</f>
        <v>0</v>
      </c>
      <c r="G12" s="3">
        <f>calcs!K118</f>
        <v>0</v>
      </c>
      <c r="H12" s="3">
        <f>calcs!L118</f>
        <v>0</v>
      </c>
      <c r="I12" s="3">
        <f>calcs!M118</f>
        <v>0</v>
      </c>
      <c r="J12" s="3">
        <f>calcs!N118</f>
        <v>0</v>
      </c>
      <c r="K12" s="3">
        <f>calcs!O118</f>
        <v>0</v>
      </c>
      <c r="L12" s="3">
        <f>calcs!P118</f>
        <v>0</v>
      </c>
      <c r="M12" s="3">
        <f>calcs!Q118</f>
        <v>0</v>
      </c>
      <c r="N12" s="3">
        <f>calcs!R118</f>
        <v>0</v>
      </c>
      <c r="O12" s="3">
        <f>calcs!S118</f>
        <v>0</v>
      </c>
      <c r="P12" s="3">
        <f>calcs!T118</f>
        <v>0</v>
      </c>
      <c r="Q12" s="3">
        <f>calcs!U118</f>
        <v>0</v>
      </c>
      <c r="R12" s="3">
        <f>calcs!V118</f>
        <v>0</v>
      </c>
      <c r="S12" s="3">
        <f>calcs!W118</f>
        <v>0</v>
      </c>
      <c r="T12" s="3">
        <f>calcs!X118</f>
        <v>0</v>
      </c>
      <c r="U12" s="3">
        <f>calcs!Y118</f>
        <v>0</v>
      </c>
      <c r="V12" s="3">
        <f>calcs!Z118</f>
        <v>0</v>
      </c>
      <c r="W12" s="3">
        <f>calcs!AA118</f>
        <v>0</v>
      </c>
      <c r="X12" s="3">
        <f>calcs!AB118</f>
        <v>0</v>
      </c>
      <c r="Y12" s="3">
        <f>calcs!AC118</f>
        <v>0</v>
      </c>
      <c r="Z12" s="3">
        <f>calcs!AD118</f>
        <v>0</v>
      </c>
      <c r="AA12" s="3">
        <f>calcs!AE118</f>
        <v>0</v>
      </c>
      <c r="AB12" s="3">
        <f>calcs!AF118</f>
        <v>0</v>
      </c>
      <c r="AC12" s="3">
        <f>calcs!AG118</f>
        <v>0</v>
      </c>
      <c r="AD12" s="3">
        <f>calcs!AH118</f>
        <v>0</v>
      </c>
      <c r="AE12" s="3">
        <f>calcs!AI118</f>
        <v>0</v>
      </c>
      <c r="AF12" s="3">
        <f>calcs!AJ118</f>
        <v>0</v>
      </c>
    </row>
    <row r="13" spans="1:35" ht="14.1" customHeight="1" x14ac:dyDescent="0.2">
      <c r="A13" s="4" t="s">
        <v>63</v>
      </c>
      <c r="B13" s="3">
        <f>calcs!F119</f>
        <v>0</v>
      </c>
      <c r="C13" s="3">
        <f>calcs!G119</f>
        <v>0</v>
      </c>
      <c r="D13" s="3">
        <f>calcs!H119</f>
        <v>0</v>
      </c>
      <c r="E13" s="3">
        <f>calcs!I119</f>
        <v>0</v>
      </c>
      <c r="F13" s="3">
        <f>calcs!J119</f>
        <v>0</v>
      </c>
      <c r="G13" s="3">
        <f>calcs!K119</f>
        <v>0</v>
      </c>
      <c r="H13" s="3">
        <f>calcs!L119</f>
        <v>0</v>
      </c>
      <c r="I13" s="3">
        <f>calcs!M119</f>
        <v>0</v>
      </c>
      <c r="J13" s="3">
        <f>calcs!N119</f>
        <v>0</v>
      </c>
      <c r="K13" s="3">
        <f>calcs!O119</f>
        <v>0</v>
      </c>
      <c r="L13" s="3">
        <f>calcs!P119</f>
        <v>0</v>
      </c>
      <c r="M13" s="3">
        <f>calcs!Q119</f>
        <v>0</v>
      </c>
      <c r="N13" s="3">
        <f>calcs!R119</f>
        <v>0</v>
      </c>
      <c r="O13" s="3">
        <f>calcs!S119</f>
        <v>0</v>
      </c>
      <c r="P13" s="3">
        <f>calcs!T119</f>
        <v>0</v>
      </c>
      <c r="Q13" s="3">
        <f>calcs!U119</f>
        <v>0</v>
      </c>
      <c r="R13" s="3">
        <f>calcs!V119</f>
        <v>0</v>
      </c>
      <c r="S13" s="3">
        <f>calcs!W119</f>
        <v>0</v>
      </c>
      <c r="T13" s="3">
        <f>calcs!X119</f>
        <v>0</v>
      </c>
      <c r="U13" s="3">
        <f>calcs!Y119</f>
        <v>0</v>
      </c>
      <c r="V13" s="3">
        <f>calcs!Z119</f>
        <v>0</v>
      </c>
      <c r="W13" s="3">
        <f>calcs!AA119</f>
        <v>0</v>
      </c>
      <c r="X13" s="3">
        <f>calcs!AB119</f>
        <v>0</v>
      </c>
      <c r="Y13" s="3">
        <f>calcs!AC119</f>
        <v>0</v>
      </c>
      <c r="Z13" s="3">
        <f>calcs!AD119</f>
        <v>0</v>
      </c>
      <c r="AA13" s="3">
        <f>calcs!AE119</f>
        <v>0</v>
      </c>
      <c r="AB13" s="3">
        <f>calcs!AF119</f>
        <v>0</v>
      </c>
      <c r="AC13" s="3">
        <f>calcs!AG119</f>
        <v>0</v>
      </c>
      <c r="AD13" s="3">
        <f>calcs!AH119</f>
        <v>0</v>
      </c>
      <c r="AE13" s="3">
        <f>calcs!AI119</f>
        <v>0</v>
      </c>
      <c r="AF13" s="3">
        <f>calcs!AJ119</f>
        <v>0</v>
      </c>
    </row>
    <row r="14" spans="1:35" ht="14.1" customHeight="1" x14ac:dyDescent="0.2">
      <c r="A14" s="4" t="s">
        <v>64</v>
      </c>
      <c r="B14" s="3">
        <f>calcs!F120</f>
        <v>1732269111586.3945</v>
      </c>
      <c r="C14" s="3">
        <f>calcs!G120</f>
        <v>1698399473581.6614</v>
      </c>
      <c r="D14" s="3">
        <f>calcs!H120</f>
        <v>1664529835576.9282</v>
      </c>
      <c r="E14" s="3">
        <f>calcs!I120</f>
        <v>1630660197572.1948</v>
      </c>
      <c r="F14" s="3">
        <f>calcs!J120</f>
        <v>1596790559567.4617</v>
      </c>
      <c r="G14" s="3">
        <f>calcs!K120</f>
        <v>1562920921562.7285</v>
      </c>
      <c r="H14" s="3">
        <f>calcs!L120</f>
        <v>1529051283557.9949</v>
      </c>
      <c r="I14" s="3">
        <f>calcs!M120</f>
        <v>1495181645553.2617</v>
      </c>
      <c r="J14" s="3">
        <f>calcs!N120</f>
        <v>1461312007548.5286</v>
      </c>
      <c r="K14" s="3">
        <f>calcs!O120</f>
        <v>1427442369543.7954</v>
      </c>
      <c r="L14" s="3">
        <f>calcs!P120</f>
        <v>1393572731539.0623</v>
      </c>
      <c r="M14" s="3">
        <f>calcs!Q120</f>
        <v>1359703093534.3291</v>
      </c>
      <c r="N14" s="3">
        <f>calcs!R120</f>
        <v>1325833455529.5957</v>
      </c>
      <c r="O14" s="3">
        <f>calcs!S120</f>
        <v>1291963817524.8625</v>
      </c>
      <c r="P14" s="3">
        <f>calcs!T120</f>
        <v>1258094179520.1294</v>
      </c>
      <c r="Q14" s="3">
        <f>calcs!U120</f>
        <v>1224224541515.3962</v>
      </c>
      <c r="R14" s="3">
        <f>calcs!V120</f>
        <v>1224224541515.3962</v>
      </c>
      <c r="S14" s="3">
        <f>calcs!W120</f>
        <v>1224224541515.3962</v>
      </c>
      <c r="T14" s="3">
        <f>calcs!X120</f>
        <v>1224224541515.3962</v>
      </c>
      <c r="U14" s="3">
        <f>calcs!Y120</f>
        <v>1224224541515.3962</v>
      </c>
      <c r="V14" s="3">
        <f>calcs!Z120</f>
        <v>1224224541515.3962</v>
      </c>
      <c r="W14" s="3">
        <f>calcs!AA120</f>
        <v>1224224541515.3962</v>
      </c>
      <c r="X14" s="3">
        <f>calcs!AB120</f>
        <v>1224224541515.3962</v>
      </c>
      <c r="Y14" s="3">
        <f>calcs!AC120</f>
        <v>1224224541515.3962</v>
      </c>
      <c r="Z14" s="3">
        <f>calcs!AD120</f>
        <v>1224224541515.3962</v>
      </c>
      <c r="AA14" s="3">
        <f>calcs!AE120</f>
        <v>1224224541515.3962</v>
      </c>
      <c r="AB14" s="3">
        <f>calcs!AF120</f>
        <v>1224224541515.3962</v>
      </c>
      <c r="AC14" s="3">
        <f>calcs!AG120</f>
        <v>1224224541515.3962</v>
      </c>
      <c r="AD14" s="3">
        <f>calcs!AH120</f>
        <v>1224224541515.3962</v>
      </c>
      <c r="AE14" s="3">
        <f>calcs!AI120</f>
        <v>1224224541515.3962</v>
      </c>
      <c r="AF14" s="3">
        <f>calcs!AJ120</f>
        <v>1224224541515.3962</v>
      </c>
    </row>
    <row r="15" spans="1:35" s="473" customFormat="1" ht="14.1" customHeight="1" x14ac:dyDescent="0.2">
      <c r="A15" s="473" t="s">
        <v>65</v>
      </c>
      <c r="B15" s="474">
        <f>calcs!F121</f>
        <v>0</v>
      </c>
      <c r="C15" s="474">
        <f>calcs!G121</f>
        <v>0</v>
      </c>
      <c r="D15" s="474">
        <f>calcs!H121</f>
        <v>0</v>
      </c>
      <c r="E15" s="474">
        <f>calcs!I121</f>
        <v>0</v>
      </c>
      <c r="F15" s="474">
        <f>calcs!J121</f>
        <v>0</v>
      </c>
      <c r="G15" s="474">
        <f>calcs!K121</f>
        <v>0</v>
      </c>
      <c r="H15" s="474">
        <f>calcs!L121</f>
        <v>0</v>
      </c>
      <c r="I15" s="474">
        <f>calcs!M121</f>
        <v>0</v>
      </c>
      <c r="J15" s="474">
        <f>calcs!N121</f>
        <v>0</v>
      </c>
      <c r="K15" s="474">
        <f>calcs!O121</f>
        <v>0</v>
      </c>
      <c r="L15" s="474">
        <f>calcs!P121</f>
        <v>0</v>
      </c>
      <c r="M15" s="474">
        <f>calcs!Q121</f>
        <v>0</v>
      </c>
      <c r="N15" s="474">
        <f>calcs!R121</f>
        <v>0</v>
      </c>
      <c r="O15" s="474">
        <f>calcs!S121</f>
        <v>0</v>
      </c>
      <c r="P15" s="474">
        <f>calcs!T121</f>
        <v>0</v>
      </c>
      <c r="Q15" s="474">
        <f>calcs!U121</f>
        <v>0</v>
      </c>
      <c r="R15" s="474">
        <f>calcs!V121</f>
        <v>0</v>
      </c>
      <c r="S15" s="474">
        <f>calcs!W121</f>
        <v>0</v>
      </c>
      <c r="T15" s="474">
        <f>calcs!X121</f>
        <v>0</v>
      </c>
      <c r="U15" s="474">
        <f>calcs!Y121</f>
        <v>0</v>
      </c>
      <c r="V15" s="474">
        <f>calcs!Z121</f>
        <v>0</v>
      </c>
      <c r="W15" s="474">
        <f>calcs!AA121</f>
        <v>0</v>
      </c>
      <c r="X15" s="474">
        <f>calcs!AB121</f>
        <v>0</v>
      </c>
      <c r="Y15" s="474">
        <f>calcs!AC121</f>
        <v>0</v>
      </c>
      <c r="Z15" s="474">
        <f>calcs!AD121</f>
        <v>0</v>
      </c>
      <c r="AA15" s="474">
        <f>calcs!AE121</f>
        <v>0</v>
      </c>
      <c r="AB15" s="474">
        <f>calcs!AF121</f>
        <v>0</v>
      </c>
      <c r="AC15" s="474">
        <f>calcs!AG121</f>
        <v>0</v>
      </c>
      <c r="AD15" s="474">
        <f>calcs!AH121</f>
        <v>0</v>
      </c>
      <c r="AE15" s="474">
        <f>calcs!AI121</f>
        <v>0</v>
      </c>
      <c r="AF15" s="474">
        <f>calcs!AJ121</f>
        <v>0</v>
      </c>
      <c r="AG15" s="472"/>
    </row>
    <row r="16" spans="1:35" s="473" customFormat="1" ht="14.1" customHeight="1" x14ac:dyDescent="0.2">
      <c r="A16" s="473" t="s">
        <v>66</v>
      </c>
      <c r="B16" s="474">
        <f>calcs!F122</f>
        <v>0</v>
      </c>
      <c r="C16" s="474">
        <f>calcs!G122</f>
        <v>0</v>
      </c>
      <c r="D16" s="474">
        <f>calcs!H122</f>
        <v>0</v>
      </c>
      <c r="E16" s="474">
        <f>calcs!I122</f>
        <v>0</v>
      </c>
      <c r="F16" s="474">
        <f>calcs!J122</f>
        <v>0</v>
      </c>
      <c r="G16" s="474">
        <f>calcs!K122</f>
        <v>0</v>
      </c>
      <c r="H16" s="474">
        <f>calcs!L122</f>
        <v>0</v>
      </c>
      <c r="I16" s="474">
        <f>calcs!M122</f>
        <v>0</v>
      </c>
      <c r="J16" s="474">
        <f>calcs!N122</f>
        <v>0</v>
      </c>
      <c r="K16" s="474">
        <f>calcs!O122</f>
        <v>0</v>
      </c>
      <c r="L16" s="474">
        <f>calcs!P122</f>
        <v>0</v>
      </c>
      <c r="M16" s="474">
        <f>calcs!Q122</f>
        <v>0</v>
      </c>
      <c r="N16" s="474">
        <f>calcs!R122</f>
        <v>0</v>
      </c>
      <c r="O16" s="474">
        <f>calcs!S122</f>
        <v>0</v>
      </c>
      <c r="P16" s="474">
        <f>calcs!T122</f>
        <v>0</v>
      </c>
      <c r="Q16" s="474">
        <f>calcs!U122</f>
        <v>0</v>
      </c>
      <c r="R16" s="474">
        <f>calcs!V122</f>
        <v>0</v>
      </c>
      <c r="S16" s="474">
        <f>calcs!W122</f>
        <v>0</v>
      </c>
      <c r="T16" s="474">
        <f>calcs!X122</f>
        <v>0</v>
      </c>
      <c r="U16" s="474">
        <f>calcs!Y122</f>
        <v>0</v>
      </c>
      <c r="V16" s="474">
        <f>calcs!Z122</f>
        <v>0</v>
      </c>
      <c r="W16" s="474">
        <f>calcs!AA122</f>
        <v>0</v>
      </c>
      <c r="X16" s="474">
        <f>calcs!AB122</f>
        <v>0</v>
      </c>
      <c r="Y16" s="474">
        <f>calcs!AC122</f>
        <v>0</v>
      </c>
      <c r="Z16" s="474">
        <f>calcs!AD122</f>
        <v>0</v>
      </c>
      <c r="AA16" s="474">
        <f>calcs!AE122</f>
        <v>0</v>
      </c>
      <c r="AB16" s="474">
        <f>calcs!AF122</f>
        <v>0</v>
      </c>
      <c r="AC16" s="474">
        <f>calcs!AG122</f>
        <v>0</v>
      </c>
      <c r="AD16" s="474">
        <f>calcs!AH122</f>
        <v>0</v>
      </c>
      <c r="AE16" s="474">
        <f>calcs!AI122</f>
        <v>0</v>
      </c>
      <c r="AF16" s="474">
        <f>calcs!AJ122</f>
        <v>0</v>
      </c>
    </row>
    <row r="17" spans="1:33" ht="14.1" customHeight="1" x14ac:dyDescent="0.2">
      <c r="A17" s="4" t="s">
        <v>67</v>
      </c>
      <c r="B17" s="3">
        <f>calcs!F123</f>
        <v>0</v>
      </c>
      <c r="C17" s="3">
        <f>calcs!G123</f>
        <v>0</v>
      </c>
      <c r="D17" s="3">
        <f>calcs!H123</f>
        <v>0</v>
      </c>
      <c r="E17" s="3">
        <f>calcs!I123</f>
        <v>0</v>
      </c>
      <c r="F17" s="3">
        <f>calcs!J123</f>
        <v>0</v>
      </c>
      <c r="G17" s="3">
        <f>calcs!K123</f>
        <v>0</v>
      </c>
      <c r="H17" s="3">
        <f>calcs!L123</f>
        <v>0</v>
      </c>
      <c r="I17" s="3">
        <f>calcs!M123</f>
        <v>0</v>
      </c>
      <c r="J17" s="3">
        <f>calcs!N123</f>
        <v>0</v>
      </c>
      <c r="K17" s="3">
        <f>calcs!O123</f>
        <v>0</v>
      </c>
      <c r="L17" s="3">
        <f>calcs!P123</f>
        <v>0</v>
      </c>
      <c r="M17" s="3">
        <f>calcs!Q123</f>
        <v>0</v>
      </c>
      <c r="N17" s="3">
        <f>calcs!R123</f>
        <v>0</v>
      </c>
      <c r="O17" s="3">
        <f>calcs!S123</f>
        <v>0</v>
      </c>
      <c r="P17" s="3">
        <f>calcs!T123</f>
        <v>0</v>
      </c>
      <c r="Q17" s="3">
        <f>calcs!U123</f>
        <v>0</v>
      </c>
      <c r="R17" s="3">
        <f>calcs!V123</f>
        <v>0</v>
      </c>
      <c r="S17" s="3">
        <f>calcs!W123</f>
        <v>0</v>
      </c>
      <c r="T17" s="3">
        <f>calcs!X123</f>
        <v>0</v>
      </c>
      <c r="U17" s="3">
        <f>calcs!Y123</f>
        <v>0</v>
      </c>
      <c r="V17" s="3">
        <f>calcs!Z123</f>
        <v>0</v>
      </c>
      <c r="W17" s="3">
        <f>calcs!AA123</f>
        <v>0</v>
      </c>
      <c r="X17" s="3">
        <f>calcs!AB123</f>
        <v>0</v>
      </c>
      <c r="Y17" s="3">
        <f>calcs!AC123</f>
        <v>0</v>
      </c>
      <c r="Z17" s="3">
        <f>calcs!AD123</f>
        <v>0</v>
      </c>
      <c r="AA17" s="3">
        <f>calcs!AE123</f>
        <v>0</v>
      </c>
      <c r="AB17" s="3">
        <f>calcs!AF123</f>
        <v>0</v>
      </c>
      <c r="AC17" s="3">
        <f>calcs!AG123</f>
        <v>0</v>
      </c>
      <c r="AD17" s="3">
        <f>calcs!AH123</f>
        <v>0</v>
      </c>
      <c r="AE17" s="3">
        <f>calcs!AI123</f>
        <v>0</v>
      </c>
      <c r="AF17" s="3">
        <f>calcs!AJ123</f>
        <v>0</v>
      </c>
    </row>
    <row r="18" spans="1:33" s="473" customFormat="1" ht="14.1" customHeight="1" x14ac:dyDescent="0.2">
      <c r="A18" s="473" t="s">
        <v>68</v>
      </c>
      <c r="B18" s="474">
        <f>calcs!F124</f>
        <v>0</v>
      </c>
      <c r="C18" s="474">
        <f>calcs!G124</f>
        <v>0</v>
      </c>
      <c r="D18" s="474">
        <f>calcs!H124</f>
        <v>0</v>
      </c>
      <c r="E18" s="474">
        <f>calcs!I124</f>
        <v>0</v>
      </c>
      <c r="F18" s="474">
        <f>calcs!J124</f>
        <v>0</v>
      </c>
      <c r="G18" s="474">
        <f>calcs!K124</f>
        <v>0</v>
      </c>
      <c r="H18" s="474">
        <f>calcs!L124</f>
        <v>0</v>
      </c>
      <c r="I18" s="474">
        <f>calcs!M124</f>
        <v>0</v>
      </c>
      <c r="J18" s="474">
        <f>calcs!N124</f>
        <v>0</v>
      </c>
      <c r="K18" s="474">
        <f>calcs!O124</f>
        <v>0</v>
      </c>
      <c r="L18" s="474">
        <f>calcs!P124</f>
        <v>0</v>
      </c>
      <c r="M18" s="474">
        <f>calcs!Q124</f>
        <v>0</v>
      </c>
      <c r="N18" s="474">
        <f>calcs!R124</f>
        <v>0</v>
      </c>
      <c r="O18" s="474">
        <f>calcs!S124</f>
        <v>0</v>
      </c>
      <c r="P18" s="474">
        <f>calcs!T124</f>
        <v>0</v>
      </c>
      <c r="Q18" s="474">
        <f>calcs!U124</f>
        <v>0</v>
      </c>
      <c r="R18" s="474">
        <f>calcs!V124</f>
        <v>0</v>
      </c>
      <c r="S18" s="474">
        <f>calcs!W124</f>
        <v>0</v>
      </c>
      <c r="T18" s="474">
        <f>calcs!X124</f>
        <v>0</v>
      </c>
      <c r="U18" s="474">
        <f>calcs!Y124</f>
        <v>0</v>
      </c>
      <c r="V18" s="474">
        <f>calcs!Z124</f>
        <v>0</v>
      </c>
      <c r="W18" s="474">
        <f>calcs!AA124</f>
        <v>0</v>
      </c>
      <c r="X18" s="474">
        <f>calcs!AB124</f>
        <v>0</v>
      </c>
      <c r="Y18" s="474">
        <f>calcs!AC124</f>
        <v>0</v>
      </c>
      <c r="Z18" s="474">
        <f>calcs!AD124</f>
        <v>0</v>
      </c>
      <c r="AA18" s="474">
        <f>calcs!AE124</f>
        <v>0</v>
      </c>
      <c r="AB18" s="474">
        <f>calcs!AF124</f>
        <v>0</v>
      </c>
      <c r="AC18" s="474">
        <f>calcs!AG124</f>
        <v>0</v>
      </c>
      <c r="AD18" s="474">
        <f>calcs!AH124</f>
        <v>0</v>
      </c>
      <c r="AE18" s="474">
        <f>calcs!AI124</f>
        <v>0</v>
      </c>
      <c r="AF18" s="474">
        <f>calcs!AJ124</f>
        <v>0</v>
      </c>
      <c r="AG18" s="282"/>
    </row>
    <row r="19" spans="1:33" s="473" customFormat="1" ht="14.1" customHeight="1" x14ac:dyDescent="0.2">
      <c r="A19" s="473" t="s">
        <v>69</v>
      </c>
      <c r="B19" s="474">
        <f>calcs!F125</f>
        <v>0</v>
      </c>
      <c r="C19" s="474">
        <f>calcs!G125</f>
        <v>0</v>
      </c>
      <c r="D19" s="474">
        <f>calcs!H125</f>
        <v>0</v>
      </c>
      <c r="E19" s="474">
        <f>calcs!I125</f>
        <v>0</v>
      </c>
      <c r="F19" s="474">
        <f>calcs!J125</f>
        <v>0</v>
      </c>
      <c r="G19" s="474">
        <f>calcs!K125</f>
        <v>0</v>
      </c>
      <c r="H19" s="474">
        <f>calcs!L125</f>
        <v>0</v>
      </c>
      <c r="I19" s="474">
        <f>calcs!M125</f>
        <v>0</v>
      </c>
      <c r="J19" s="474">
        <f>calcs!N125</f>
        <v>0</v>
      </c>
      <c r="K19" s="474">
        <f>calcs!O125</f>
        <v>0</v>
      </c>
      <c r="L19" s="474">
        <f>calcs!P125</f>
        <v>0</v>
      </c>
      <c r="M19" s="474">
        <f>calcs!Q125</f>
        <v>0</v>
      </c>
      <c r="N19" s="474">
        <f>calcs!R125</f>
        <v>0</v>
      </c>
      <c r="O19" s="474">
        <f>calcs!S125</f>
        <v>0</v>
      </c>
      <c r="P19" s="474">
        <f>calcs!T125</f>
        <v>0</v>
      </c>
      <c r="Q19" s="474">
        <f>calcs!U125</f>
        <v>0</v>
      </c>
      <c r="R19" s="474">
        <f>calcs!V125</f>
        <v>0</v>
      </c>
      <c r="S19" s="474">
        <f>calcs!W125</f>
        <v>0</v>
      </c>
      <c r="T19" s="474">
        <f>calcs!X125</f>
        <v>0</v>
      </c>
      <c r="U19" s="474">
        <f>calcs!Y125</f>
        <v>0</v>
      </c>
      <c r="V19" s="474">
        <f>calcs!Z125</f>
        <v>0</v>
      </c>
      <c r="W19" s="474">
        <f>calcs!AA125</f>
        <v>0</v>
      </c>
      <c r="X19" s="474">
        <f>calcs!AB125</f>
        <v>0</v>
      </c>
      <c r="Y19" s="474">
        <f>calcs!AC125</f>
        <v>0</v>
      </c>
      <c r="Z19" s="474">
        <f>calcs!AD125</f>
        <v>0</v>
      </c>
      <c r="AA19" s="474">
        <f>calcs!AE125</f>
        <v>0</v>
      </c>
      <c r="AB19" s="474">
        <f>calcs!AF125</f>
        <v>0</v>
      </c>
      <c r="AC19" s="474">
        <f>calcs!AG125</f>
        <v>0</v>
      </c>
      <c r="AD19" s="474">
        <f>calcs!AH125</f>
        <v>0</v>
      </c>
      <c r="AE19" s="474">
        <f>calcs!AI125</f>
        <v>0</v>
      </c>
      <c r="AF19" s="474">
        <f>calcs!AJ125</f>
        <v>0</v>
      </c>
    </row>
    <row r="20" spans="1:33" ht="14.1" customHeight="1" x14ac:dyDescent="0.2">
      <c r="A20" s="4" t="s">
        <v>70</v>
      </c>
      <c r="B20" s="3">
        <f>calcs!F126</f>
        <v>0</v>
      </c>
      <c r="C20" s="3">
        <f>calcs!G126</f>
        <v>0</v>
      </c>
      <c r="D20" s="3">
        <f>calcs!H126</f>
        <v>0</v>
      </c>
      <c r="E20" s="3">
        <f>calcs!I126</f>
        <v>0</v>
      </c>
      <c r="F20" s="3">
        <f>calcs!J126</f>
        <v>0</v>
      </c>
      <c r="G20" s="3">
        <f>calcs!K126</f>
        <v>0</v>
      </c>
      <c r="H20" s="3">
        <f>calcs!L126</f>
        <v>0</v>
      </c>
      <c r="I20" s="3">
        <f>calcs!M126</f>
        <v>0</v>
      </c>
      <c r="J20" s="3">
        <f>calcs!N126</f>
        <v>0</v>
      </c>
      <c r="K20" s="3">
        <f>calcs!O126</f>
        <v>0</v>
      </c>
      <c r="L20" s="3">
        <f>calcs!P126</f>
        <v>0</v>
      </c>
      <c r="M20" s="3">
        <f>calcs!Q126</f>
        <v>0</v>
      </c>
      <c r="N20" s="3">
        <f>calcs!R126</f>
        <v>0</v>
      </c>
      <c r="O20" s="3">
        <f>calcs!S126</f>
        <v>0</v>
      </c>
      <c r="P20" s="3">
        <f>calcs!T126</f>
        <v>0</v>
      </c>
      <c r="Q20" s="3">
        <f>calcs!U126</f>
        <v>0</v>
      </c>
      <c r="R20" s="3">
        <f>calcs!V126</f>
        <v>0</v>
      </c>
      <c r="S20" s="3">
        <f>calcs!W126</f>
        <v>0</v>
      </c>
      <c r="T20" s="3">
        <f>calcs!X126</f>
        <v>0</v>
      </c>
      <c r="U20" s="3">
        <f>calcs!Y126</f>
        <v>0</v>
      </c>
      <c r="V20" s="3">
        <f>calcs!Z126</f>
        <v>0</v>
      </c>
      <c r="W20" s="3">
        <f>calcs!AA126</f>
        <v>0</v>
      </c>
      <c r="X20" s="3">
        <f>calcs!AB126</f>
        <v>0</v>
      </c>
      <c r="Y20" s="3">
        <f>calcs!AC126</f>
        <v>0</v>
      </c>
      <c r="Z20" s="3">
        <f>calcs!AD126</f>
        <v>0</v>
      </c>
      <c r="AA20" s="3">
        <f>calcs!AE126</f>
        <v>0</v>
      </c>
      <c r="AB20" s="3">
        <f>calcs!AF126</f>
        <v>0</v>
      </c>
      <c r="AC20" s="3">
        <f>calcs!AG126</f>
        <v>0</v>
      </c>
      <c r="AD20" s="3">
        <f>calcs!AH126</f>
        <v>0</v>
      </c>
      <c r="AE20" s="3">
        <f>calcs!AI126</f>
        <v>0</v>
      </c>
      <c r="AF20" s="3">
        <f>calcs!AJ126</f>
        <v>0</v>
      </c>
      <c r="AG20" s="24"/>
    </row>
    <row r="21" spans="1:33" s="473" customFormat="1" ht="14.1" customHeight="1" x14ac:dyDescent="0.2">
      <c r="A21" s="473" t="s">
        <v>71</v>
      </c>
      <c r="B21" s="474">
        <f>calcs!F127</f>
        <v>0</v>
      </c>
      <c r="C21" s="474">
        <f>calcs!G127</f>
        <v>0</v>
      </c>
      <c r="D21" s="474">
        <f>calcs!H127</f>
        <v>0</v>
      </c>
      <c r="E21" s="474">
        <f>calcs!I127</f>
        <v>0</v>
      </c>
      <c r="F21" s="474">
        <f>calcs!J127</f>
        <v>0</v>
      </c>
      <c r="G21" s="474">
        <f>calcs!K127</f>
        <v>0</v>
      </c>
      <c r="H21" s="474">
        <f>calcs!L127</f>
        <v>0</v>
      </c>
      <c r="I21" s="474">
        <f>calcs!M127</f>
        <v>0</v>
      </c>
      <c r="J21" s="474">
        <f>calcs!N127</f>
        <v>0</v>
      </c>
      <c r="K21" s="474">
        <f>calcs!O127</f>
        <v>0</v>
      </c>
      <c r="L21" s="474">
        <f>calcs!P127</f>
        <v>0</v>
      </c>
      <c r="M21" s="474">
        <f>calcs!Q127</f>
        <v>0</v>
      </c>
      <c r="N21" s="474">
        <f>calcs!R127</f>
        <v>0</v>
      </c>
      <c r="O21" s="474">
        <f>calcs!S127</f>
        <v>0</v>
      </c>
      <c r="P21" s="474">
        <f>calcs!T127</f>
        <v>0</v>
      </c>
      <c r="Q21" s="474">
        <f>calcs!U127</f>
        <v>0</v>
      </c>
      <c r="R21" s="474">
        <f>calcs!V127</f>
        <v>0</v>
      </c>
      <c r="S21" s="474">
        <f>calcs!W127</f>
        <v>0</v>
      </c>
      <c r="T21" s="474">
        <f>calcs!X127</f>
        <v>0</v>
      </c>
      <c r="U21" s="474">
        <f>calcs!Y127</f>
        <v>0</v>
      </c>
      <c r="V21" s="474">
        <f>calcs!Z127</f>
        <v>0</v>
      </c>
      <c r="W21" s="474">
        <f>calcs!AA127</f>
        <v>0</v>
      </c>
      <c r="X21" s="474">
        <f>calcs!AB127</f>
        <v>0</v>
      </c>
      <c r="Y21" s="474">
        <f>calcs!AC127</f>
        <v>0</v>
      </c>
      <c r="Z21" s="474">
        <f>calcs!AD127</f>
        <v>0</v>
      </c>
      <c r="AA21" s="474">
        <f>calcs!AE127</f>
        <v>0</v>
      </c>
      <c r="AB21" s="474">
        <f>calcs!AF127</f>
        <v>0</v>
      </c>
      <c r="AC21" s="474">
        <f>calcs!AG127</f>
        <v>0</v>
      </c>
      <c r="AD21" s="474">
        <f>calcs!AH127</f>
        <v>0</v>
      </c>
      <c r="AE21" s="474">
        <f>calcs!AI127</f>
        <v>0</v>
      </c>
      <c r="AF21" s="474">
        <f>calcs!AJ127</f>
        <v>0</v>
      </c>
    </row>
    <row r="22" spans="1:33" s="473" customFormat="1" ht="14.1" customHeight="1" x14ac:dyDescent="0.2">
      <c r="A22" s="473" t="s">
        <v>72</v>
      </c>
      <c r="B22" s="474">
        <f>calcs!F128</f>
        <v>0</v>
      </c>
      <c r="C22" s="474">
        <f>calcs!G128</f>
        <v>0</v>
      </c>
      <c r="D22" s="474">
        <f>calcs!H128</f>
        <v>0</v>
      </c>
      <c r="E22" s="474">
        <f>calcs!I128</f>
        <v>0</v>
      </c>
      <c r="F22" s="474">
        <f>calcs!J128</f>
        <v>0</v>
      </c>
      <c r="G22" s="474">
        <f>calcs!K128</f>
        <v>0</v>
      </c>
      <c r="H22" s="474">
        <f>calcs!L128</f>
        <v>0</v>
      </c>
      <c r="I22" s="474">
        <f>calcs!M128</f>
        <v>0</v>
      </c>
      <c r="J22" s="474">
        <f>calcs!N128</f>
        <v>0</v>
      </c>
      <c r="K22" s="474">
        <f>calcs!O128</f>
        <v>0</v>
      </c>
      <c r="L22" s="474">
        <f>calcs!P128</f>
        <v>0</v>
      </c>
      <c r="M22" s="474">
        <f>calcs!Q128</f>
        <v>0</v>
      </c>
      <c r="N22" s="474">
        <f>calcs!R128</f>
        <v>0</v>
      </c>
      <c r="O22" s="474">
        <f>calcs!S128</f>
        <v>0</v>
      </c>
      <c r="P22" s="474">
        <f>calcs!T128</f>
        <v>0</v>
      </c>
      <c r="Q22" s="474">
        <f>calcs!U128</f>
        <v>0</v>
      </c>
      <c r="R22" s="474">
        <f>calcs!V128</f>
        <v>0</v>
      </c>
      <c r="S22" s="474">
        <f>calcs!W128</f>
        <v>0</v>
      </c>
      <c r="T22" s="474">
        <f>calcs!X128</f>
        <v>0</v>
      </c>
      <c r="U22" s="474">
        <f>calcs!Y128</f>
        <v>0</v>
      </c>
      <c r="V22" s="474">
        <f>calcs!Z128</f>
        <v>0</v>
      </c>
      <c r="W22" s="474">
        <f>calcs!AA128</f>
        <v>0</v>
      </c>
      <c r="X22" s="474">
        <f>calcs!AB128</f>
        <v>0</v>
      </c>
      <c r="Y22" s="474">
        <f>calcs!AC128</f>
        <v>0</v>
      </c>
      <c r="Z22" s="474">
        <f>calcs!AD128</f>
        <v>0</v>
      </c>
      <c r="AA22" s="474">
        <f>calcs!AE128</f>
        <v>0</v>
      </c>
      <c r="AB22" s="474">
        <f>calcs!AF128</f>
        <v>0</v>
      </c>
      <c r="AC22" s="474">
        <f>calcs!AG128</f>
        <v>0</v>
      </c>
      <c r="AD22" s="474">
        <f>calcs!AH128</f>
        <v>0</v>
      </c>
      <c r="AE22" s="474">
        <f>calcs!AI128</f>
        <v>0</v>
      </c>
      <c r="AF22" s="474">
        <f>calcs!AJ128</f>
        <v>0</v>
      </c>
    </row>
    <row r="23" spans="1:33" ht="14.1" customHeight="1" x14ac:dyDescent="0.2">
      <c r="A23" s="4" t="s">
        <v>73</v>
      </c>
      <c r="B23" s="3">
        <f>calcs!F129</f>
        <v>9752943940466.9277</v>
      </c>
      <c r="C23" s="3">
        <f>calcs!G129</f>
        <v>9158261617377.0957</v>
      </c>
      <c r="D23" s="3">
        <f>calcs!H129</f>
        <v>9473659894218.0449</v>
      </c>
      <c r="E23" s="3">
        <f>calcs!I129</f>
        <v>9841418110596.75</v>
      </c>
      <c r="F23" s="3">
        <f>calcs!J129</f>
        <v>10018480053128.23</v>
      </c>
      <c r="G23" s="3">
        <f>calcs!K129</f>
        <v>10270354726901.105</v>
      </c>
      <c r="H23" s="3">
        <f>calcs!L129</f>
        <v>10423595839803.033</v>
      </c>
      <c r="I23" s="3">
        <f>calcs!M129</f>
        <v>10518569549145.674</v>
      </c>
      <c r="J23" s="3">
        <f>calcs!N129</f>
        <v>10598279030484.105</v>
      </c>
      <c r="K23" s="3">
        <f>calcs!O129</f>
        <v>10692274279356.006</v>
      </c>
      <c r="L23" s="3">
        <f>calcs!P129</f>
        <v>10834694039054.584</v>
      </c>
      <c r="M23" s="3">
        <f>calcs!Q129</f>
        <v>10962171513145.719</v>
      </c>
      <c r="N23" s="3">
        <f>calcs!R129</f>
        <v>11071477200433.309</v>
      </c>
      <c r="O23" s="3">
        <f>calcs!S129</f>
        <v>11234880401251.705</v>
      </c>
      <c r="P23" s="3">
        <f>calcs!T129</f>
        <v>11360467881039.154</v>
      </c>
      <c r="Q23" s="3">
        <f>calcs!U129</f>
        <v>11427711211163.332</v>
      </c>
      <c r="R23" s="3">
        <f>calcs!V129</f>
        <v>11469704384392.432</v>
      </c>
      <c r="S23" s="3">
        <f>calcs!W129</f>
        <v>11560656978193.586</v>
      </c>
      <c r="T23" s="3">
        <f>calcs!X129</f>
        <v>11661418597922.447</v>
      </c>
      <c r="U23" s="3">
        <f>calcs!Y129</f>
        <v>11775036414678.777</v>
      </c>
      <c r="V23" s="3">
        <f>calcs!Z129</f>
        <v>11853620315455.137</v>
      </c>
      <c r="W23" s="3">
        <f>calcs!AA129</f>
        <v>11982043755752.918</v>
      </c>
      <c r="X23" s="3">
        <f>calcs!AB129</f>
        <v>12172577584154.805</v>
      </c>
      <c r="Y23" s="3">
        <f>calcs!AC129</f>
        <v>12427914597367.506</v>
      </c>
      <c r="Z23" s="3">
        <f>calcs!AD129</f>
        <v>12636741851824.785</v>
      </c>
      <c r="AA23" s="3">
        <f>calcs!AE129</f>
        <v>12773095685537.633</v>
      </c>
      <c r="AB23" s="3">
        <f>calcs!AF129</f>
        <v>13012355133099.381</v>
      </c>
      <c r="AC23" s="3">
        <f>calcs!AG129</f>
        <v>13216981945823.313</v>
      </c>
      <c r="AD23" s="3">
        <f>calcs!AH129</f>
        <v>13421608758547.246</v>
      </c>
      <c r="AE23" s="3">
        <f>calcs!AI129</f>
        <v>13626235571271.178</v>
      </c>
      <c r="AF23" s="3">
        <f>calcs!AJ129</f>
        <v>13830862383995.111</v>
      </c>
    </row>
    <row r="24" spans="1:33" ht="14.1" customHeight="1" x14ac:dyDescent="0.2">
      <c r="A24" s="4" t="s">
        <v>74</v>
      </c>
      <c r="B24" s="3">
        <f>calcs!F130</f>
        <v>0</v>
      </c>
      <c r="C24" s="3">
        <f>calcs!G130</f>
        <v>0</v>
      </c>
      <c r="D24" s="3">
        <f>calcs!H130</f>
        <v>0</v>
      </c>
      <c r="E24" s="3">
        <f>calcs!I130</f>
        <v>0</v>
      </c>
      <c r="F24" s="3">
        <f>calcs!J130</f>
        <v>0</v>
      </c>
      <c r="G24" s="3">
        <f>calcs!K130</f>
        <v>0</v>
      </c>
      <c r="H24" s="3">
        <f>calcs!L130</f>
        <v>0</v>
      </c>
      <c r="I24" s="3">
        <f>calcs!M130</f>
        <v>0</v>
      </c>
      <c r="J24" s="3">
        <f>calcs!N130</f>
        <v>0</v>
      </c>
      <c r="K24" s="3">
        <f>calcs!O130</f>
        <v>0</v>
      </c>
      <c r="L24" s="3">
        <f>calcs!P130</f>
        <v>0</v>
      </c>
      <c r="M24" s="3">
        <f>calcs!Q130</f>
        <v>0</v>
      </c>
      <c r="N24" s="3">
        <f>calcs!R130</f>
        <v>0</v>
      </c>
      <c r="O24" s="3">
        <f>calcs!S130</f>
        <v>0</v>
      </c>
      <c r="P24" s="3">
        <f>calcs!T130</f>
        <v>0</v>
      </c>
      <c r="Q24" s="3">
        <f>calcs!U130</f>
        <v>0</v>
      </c>
      <c r="R24" s="3">
        <f>calcs!V130</f>
        <v>0</v>
      </c>
      <c r="S24" s="3">
        <f>calcs!W130</f>
        <v>0</v>
      </c>
      <c r="T24" s="3">
        <f>calcs!X130</f>
        <v>0</v>
      </c>
      <c r="U24" s="3">
        <f>calcs!Y130</f>
        <v>0</v>
      </c>
      <c r="V24" s="3">
        <f>calcs!Z130</f>
        <v>0</v>
      </c>
      <c r="W24" s="3">
        <f>calcs!AA130</f>
        <v>0</v>
      </c>
      <c r="X24" s="3">
        <f>calcs!AB130</f>
        <v>0</v>
      </c>
      <c r="Y24" s="3">
        <f>calcs!AC130</f>
        <v>0</v>
      </c>
      <c r="Z24" s="3">
        <f>calcs!AD130</f>
        <v>0</v>
      </c>
      <c r="AA24" s="3">
        <f>calcs!AE130</f>
        <v>0</v>
      </c>
      <c r="AB24" s="3">
        <f>calcs!AF130</f>
        <v>0</v>
      </c>
      <c r="AC24" s="3">
        <f>calcs!AG130</f>
        <v>0</v>
      </c>
      <c r="AD24" s="3">
        <f>calcs!AH130</f>
        <v>0</v>
      </c>
      <c r="AE24" s="3">
        <f>calcs!AI130</f>
        <v>0</v>
      </c>
      <c r="AF24" s="3">
        <f>calcs!AJ130</f>
        <v>0</v>
      </c>
    </row>
    <row r="25" spans="1:33" ht="14.1" customHeight="1" x14ac:dyDescent="0.2">
      <c r="A25" s="4" t="s">
        <v>75</v>
      </c>
      <c r="B25" s="3">
        <f>calcs!F131</f>
        <v>0</v>
      </c>
      <c r="C25" s="3">
        <f>calcs!G131</f>
        <v>0</v>
      </c>
      <c r="D25" s="3">
        <f>calcs!H131</f>
        <v>0</v>
      </c>
      <c r="E25" s="3">
        <f>calcs!I131</f>
        <v>0</v>
      </c>
      <c r="F25" s="3">
        <f>calcs!J131</f>
        <v>0</v>
      </c>
      <c r="G25" s="3">
        <f>calcs!K131</f>
        <v>0</v>
      </c>
      <c r="H25" s="3">
        <f>calcs!L131</f>
        <v>0</v>
      </c>
      <c r="I25" s="3">
        <f>calcs!M131</f>
        <v>0</v>
      </c>
      <c r="J25" s="3">
        <f>calcs!N131</f>
        <v>0</v>
      </c>
      <c r="K25" s="3">
        <f>calcs!O131</f>
        <v>0</v>
      </c>
      <c r="L25" s="3">
        <f>calcs!P131</f>
        <v>0</v>
      </c>
      <c r="M25" s="3">
        <f>calcs!Q131</f>
        <v>0</v>
      </c>
      <c r="N25" s="3">
        <f>calcs!R131</f>
        <v>0</v>
      </c>
      <c r="O25" s="3">
        <f>calcs!S131</f>
        <v>0</v>
      </c>
      <c r="P25" s="3">
        <f>calcs!T131</f>
        <v>0</v>
      </c>
      <c r="Q25" s="3">
        <f>calcs!U131</f>
        <v>0</v>
      </c>
      <c r="R25" s="3">
        <f>calcs!V131</f>
        <v>0</v>
      </c>
      <c r="S25" s="3">
        <f>calcs!W131</f>
        <v>0</v>
      </c>
      <c r="T25" s="3">
        <f>calcs!X131</f>
        <v>0</v>
      </c>
      <c r="U25" s="3">
        <f>calcs!Y131</f>
        <v>0</v>
      </c>
      <c r="V25" s="3">
        <f>calcs!Z131</f>
        <v>0</v>
      </c>
      <c r="W25" s="3">
        <f>calcs!AA131</f>
        <v>0</v>
      </c>
      <c r="X25" s="3">
        <f>calcs!AB131</f>
        <v>0</v>
      </c>
      <c r="Y25" s="3">
        <f>calcs!AC131</f>
        <v>0</v>
      </c>
      <c r="Z25" s="3">
        <f>calcs!AD131</f>
        <v>0</v>
      </c>
      <c r="AA25" s="3">
        <f>calcs!AE131</f>
        <v>0</v>
      </c>
      <c r="AB25" s="3">
        <f>calcs!AF131</f>
        <v>0</v>
      </c>
      <c r="AC25" s="3">
        <f>calcs!AG131</f>
        <v>0</v>
      </c>
      <c r="AD25" s="3">
        <f>calcs!AH131</f>
        <v>0</v>
      </c>
      <c r="AE25" s="3">
        <f>calcs!AI131</f>
        <v>0</v>
      </c>
      <c r="AF25" s="3">
        <f>calcs!AJ131</f>
        <v>0</v>
      </c>
    </row>
    <row r="26" spans="1:33" ht="14.1" customHeight="1" x14ac:dyDescent="0.2">
      <c r="A26" s="4" t="s">
        <v>76</v>
      </c>
      <c r="B26" s="3">
        <f>calcs!F132</f>
        <v>29707685547445.473</v>
      </c>
      <c r="C26" s="3">
        <f>calcs!G132</f>
        <v>27896269880256.551</v>
      </c>
      <c r="D26" s="3">
        <f>calcs!H132</f>
        <v>28856980091223.727</v>
      </c>
      <c r="E26" s="3">
        <f>calcs!I132</f>
        <v>29977179850020.344</v>
      </c>
      <c r="F26" s="3">
        <f>calcs!J132</f>
        <v>30516514490232.914</v>
      </c>
      <c r="G26" s="3">
        <f>calcs!K132</f>
        <v>31283730384375.719</v>
      </c>
      <c r="H26" s="3">
        <f>calcs!L132</f>
        <v>31750506244343.711</v>
      </c>
      <c r="I26" s="3">
        <f>calcs!M132</f>
        <v>32039798288843.105</v>
      </c>
      <c r="J26" s="3">
        <f>calcs!N132</f>
        <v>32282595153175.207</v>
      </c>
      <c r="K26" s="3">
        <f>calcs!O132</f>
        <v>32568906785179.379</v>
      </c>
      <c r="L26" s="3">
        <f>calcs!P132</f>
        <v>33002720561070.473</v>
      </c>
      <c r="M26" s="3">
        <f>calcs!Q132</f>
        <v>33391019800541.004</v>
      </c>
      <c r="N26" s="3">
        <f>calcs!R132</f>
        <v>33723967370660.195</v>
      </c>
      <c r="O26" s="3">
        <f>calcs!S132</f>
        <v>34221697177884.594</v>
      </c>
      <c r="P26" s="3">
        <f>calcs!T132</f>
        <v>34604239452401.461</v>
      </c>
      <c r="Q26" s="3">
        <f>calcs!U132</f>
        <v>34809064141099.145</v>
      </c>
      <c r="R26" s="3">
        <f>calcs!V132</f>
        <v>34936976286708.156</v>
      </c>
      <c r="S26" s="3">
        <f>calcs!W132</f>
        <v>35214019923261.641</v>
      </c>
      <c r="T26" s="3">
        <f>calcs!X132</f>
        <v>35520942072351.016</v>
      </c>
      <c r="U26" s="3">
        <f>calcs!Y132</f>
        <v>35867024485352.43</v>
      </c>
      <c r="V26" s="3">
        <f>calcs!Z132</f>
        <v>36106392806098.047</v>
      </c>
      <c r="W26" s="3">
        <f>calcs!AA132</f>
        <v>36497573479808.039</v>
      </c>
      <c r="X26" s="3">
        <f>calcs!AB132</f>
        <v>37077943785929.492</v>
      </c>
      <c r="Y26" s="3">
        <f>calcs!AC132</f>
        <v>37855706043505.203</v>
      </c>
      <c r="Z26" s="3">
        <f>calcs!AD132</f>
        <v>38491798534861.844</v>
      </c>
      <c r="AA26" s="3">
        <f>calcs!AE132</f>
        <v>38907135364423.891</v>
      </c>
      <c r="AB26" s="3">
        <f>calcs!AF132</f>
        <v>39635924997154.992</v>
      </c>
      <c r="AC26" s="3">
        <f>calcs!AG132</f>
        <v>40259222848971.375</v>
      </c>
      <c r="AD26" s="3">
        <f>calcs!AH132</f>
        <v>40882520700787.75</v>
      </c>
      <c r="AE26" s="3">
        <f>calcs!AI132</f>
        <v>41505818552604.133</v>
      </c>
      <c r="AF26" s="3">
        <f>calcs!AJ132</f>
        <v>42129116404420.508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8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473" customFormat="1" ht="14.1" customHeight="1" x14ac:dyDescent="0.2">
      <c r="A15" s="473" t="s">
        <v>65</v>
      </c>
      <c r="B15" s="474">
        <v>0</v>
      </c>
      <c r="C15" s="474">
        <v>0</v>
      </c>
      <c r="D15" s="474">
        <v>0</v>
      </c>
      <c r="E15" s="474">
        <v>0</v>
      </c>
      <c r="F15" s="474">
        <v>0</v>
      </c>
      <c r="G15" s="474">
        <v>0</v>
      </c>
      <c r="H15" s="474">
        <v>0</v>
      </c>
      <c r="I15" s="474">
        <v>0</v>
      </c>
      <c r="J15" s="474">
        <v>0</v>
      </c>
      <c r="K15" s="474">
        <v>0</v>
      </c>
      <c r="L15" s="474">
        <v>0</v>
      </c>
      <c r="M15" s="474">
        <v>0</v>
      </c>
      <c r="N15" s="474">
        <v>0</v>
      </c>
      <c r="O15" s="474">
        <v>0</v>
      </c>
      <c r="P15" s="474">
        <v>0</v>
      </c>
      <c r="Q15" s="474">
        <v>0</v>
      </c>
      <c r="R15" s="474">
        <v>0</v>
      </c>
      <c r="S15" s="474">
        <v>0</v>
      </c>
      <c r="T15" s="474">
        <v>0</v>
      </c>
      <c r="U15" s="474">
        <v>0</v>
      </c>
      <c r="V15" s="474">
        <v>0</v>
      </c>
      <c r="W15" s="474">
        <v>0</v>
      </c>
      <c r="X15" s="474">
        <v>0</v>
      </c>
      <c r="Y15" s="474">
        <v>0</v>
      </c>
      <c r="Z15" s="474">
        <v>0</v>
      </c>
      <c r="AA15" s="474">
        <v>0</v>
      </c>
      <c r="AB15" s="474">
        <v>0</v>
      </c>
      <c r="AC15" s="474">
        <v>0</v>
      </c>
      <c r="AD15" s="474">
        <v>0</v>
      </c>
      <c r="AE15" s="474">
        <v>0</v>
      </c>
      <c r="AF15" s="474">
        <v>0</v>
      </c>
      <c r="AG15" s="472"/>
    </row>
    <row r="16" spans="1:35" s="473" customFormat="1" ht="14.1" customHeight="1" x14ac:dyDescent="0.2">
      <c r="A16" s="473" t="s">
        <v>66</v>
      </c>
      <c r="B16" s="474">
        <v>0</v>
      </c>
      <c r="C16" s="474">
        <v>0</v>
      </c>
      <c r="D16" s="474">
        <v>0</v>
      </c>
      <c r="E16" s="474">
        <v>0</v>
      </c>
      <c r="F16" s="474">
        <v>0</v>
      </c>
      <c r="G16" s="474">
        <v>0</v>
      </c>
      <c r="H16" s="474">
        <v>0</v>
      </c>
      <c r="I16" s="474">
        <v>0</v>
      </c>
      <c r="J16" s="474">
        <v>0</v>
      </c>
      <c r="K16" s="474">
        <v>0</v>
      </c>
      <c r="L16" s="474">
        <v>0</v>
      </c>
      <c r="M16" s="474">
        <v>0</v>
      </c>
      <c r="N16" s="474">
        <v>0</v>
      </c>
      <c r="O16" s="474">
        <v>0</v>
      </c>
      <c r="P16" s="474">
        <v>0</v>
      </c>
      <c r="Q16" s="474">
        <v>0</v>
      </c>
      <c r="R16" s="474">
        <v>0</v>
      </c>
      <c r="S16" s="474">
        <v>0</v>
      </c>
      <c r="T16" s="474">
        <v>0</v>
      </c>
      <c r="U16" s="474">
        <v>0</v>
      </c>
      <c r="V16" s="474">
        <v>0</v>
      </c>
      <c r="W16" s="474">
        <v>0</v>
      </c>
      <c r="X16" s="474">
        <v>0</v>
      </c>
      <c r="Y16" s="474">
        <v>0</v>
      </c>
      <c r="Z16" s="474">
        <v>0</v>
      </c>
      <c r="AA16" s="474">
        <v>0</v>
      </c>
      <c r="AB16" s="474">
        <v>0</v>
      </c>
      <c r="AC16" s="474">
        <v>0</v>
      </c>
      <c r="AD16" s="474">
        <v>0</v>
      </c>
      <c r="AE16" s="474">
        <v>0</v>
      </c>
      <c r="AF16" s="474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473" customFormat="1" ht="14.1" customHeight="1" x14ac:dyDescent="0.2">
      <c r="A18" s="473" t="s">
        <v>68</v>
      </c>
      <c r="B18" s="474">
        <v>0</v>
      </c>
      <c r="C18" s="474">
        <v>0</v>
      </c>
      <c r="D18" s="474">
        <v>0</v>
      </c>
      <c r="E18" s="474">
        <v>0</v>
      </c>
      <c r="F18" s="474">
        <v>0</v>
      </c>
      <c r="G18" s="474">
        <v>0</v>
      </c>
      <c r="H18" s="474">
        <v>0</v>
      </c>
      <c r="I18" s="474">
        <v>0</v>
      </c>
      <c r="J18" s="474">
        <v>0</v>
      </c>
      <c r="K18" s="474">
        <v>0</v>
      </c>
      <c r="L18" s="474">
        <v>0</v>
      </c>
      <c r="M18" s="474">
        <v>0</v>
      </c>
      <c r="N18" s="474">
        <v>0</v>
      </c>
      <c r="O18" s="474">
        <v>0</v>
      </c>
      <c r="P18" s="474">
        <v>0</v>
      </c>
      <c r="Q18" s="474">
        <v>0</v>
      </c>
      <c r="R18" s="474">
        <v>0</v>
      </c>
      <c r="S18" s="474">
        <v>0</v>
      </c>
      <c r="T18" s="474">
        <v>0</v>
      </c>
      <c r="U18" s="474">
        <v>0</v>
      </c>
      <c r="V18" s="474">
        <v>0</v>
      </c>
      <c r="W18" s="474">
        <v>0</v>
      </c>
      <c r="X18" s="474">
        <v>0</v>
      </c>
      <c r="Y18" s="474">
        <v>0</v>
      </c>
      <c r="Z18" s="474">
        <v>0</v>
      </c>
      <c r="AA18" s="474">
        <v>0</v>
      </c>
      <c r="AB18" s="474">
        <v>0</v>
      </c>
      <c r="AC18" s="474">
        <v>0</v>
      </c>
      <c r="AD18" s="474">
        <v>0</v>
      </c>
      <c r="AE18" s="474">
        <v>0</v>
      </c>
      <c r="AF18" s="474">
        <v>0</v>
      </c>
      <c r="AG18" s="282"/>
    </row>
    <row r="19" spans="1:33" s="473" customFormat="1" ht="14.1" customHeight="1" x14ac:dyDescent="0.2">
      <c r="A19" s="473" t="s">
        <v>69</v>
      </c>
      <c r="B19" s="474">
        <v>0</v>
      </c>
      <c r="C19" s="474">
        <v>0</v>
      </c>
      <c r="D19" s="474">
        <v>0</v>
      </c>
      <c r="E19" s="474">
        <v>0</v>
      </c>
      <c r="F19" s="474">
        <v>0</v>
      </c>
      <c r="G19" s="474">
        <v>0</v>
      </c>
      <c r="H19" s="474">
        <v>0</v>
      </c>
      <c r="I19" s="474">
        <v>0</v>
      </c>
      <c r="J19" s="474">
        <v>0</v>
      </c>
      <c r="K19" s="474">
        <v>0</v>
      </c>
      <c r="L19" s="474">
        <v>0</v>
      </c>
      <c r="M19" s="474">
        <v>0</v>
      </c>
      <c r="N19" s="474">
        <v>0</v>
      </c>
      <c r="O19" s="474">
        <v>0</v>
      </c>
      <c r="P19" s="474">
        <v>0</v>
      </c>
      <c r="Q19" s="474">
        <v>0</v>
      </c>
      <c r="R19" s="474">
        <v>0</v>
      </c>
      <c r="S19" s="474">
        <v>0</v>
      </c>
      <c r="T19" s="474">
        <v>0</v>
      </c>
      <c r="U19" s="474">
        <v>0</v>
      </c>
      <c r="V19" s="474">
        <v>0</v>
      </c>
      <c r="W19" s="474">
        <v>0</v>
      </c>
      <c r="X19" s="474">
        <v>0</v>
      </c>
      <c r="Y19" s="474">
        <v>0</v>
      </c>
      <c r="Z19" s="474">
        <v>0</v>
      </c>
      <c r="AA19" s="474">
        <v>0</v>
      </c>
      <c r="AB19" s="474">
        <v>0</v>
      </c>
      <c r="AC19" s="474">
        <v>0</v>
      </c>
      <c r="AD19" s="474">
        <v>0</v>
      </c>
      <c r="AE19" s="474">
        <v>0</v>
      </c>
      <c r="AF19" s="474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473" customFormat="1" ht="14.1" customHeight="1" x14ac:dyDescent="0.2">
      <c r="A21" s="473" t="s">
        <v>71</v>
      </c>
      <c r="B21" s="474">
        <v>0</v>
      </c>
      <c r="C21" s="474">
        <v>0</v>
      </c>
      <c r="D21" s="474">
        <v>0</v>
      </c>
      <c r="E21" s="474">
        <v>0</v>
      </c>
      <c r="F21" s="474">
        <v>0</v>
      </c>
      <c r="G21" s="474">
        <v>0</v>
      </c>
      <c r="H21" s="474">
        <v>0</v>
      </c>
      <c r="I21" s="474">
        <v>0</v>
      </c>
      <c r="J21" s="474">
        <v>0</v>
      </c>
      <c r="K21" s="474">
        <v>0</v>
      </c>
      <c r="L21" s="474">
        <v>0</v>
      </c>
      <c r="M21" s="474">
        <v>0</v>
      </c>
      <c r="N21" s="474">
        <v>0</v>
      </c>
      <c r="O21" s="474">
        <v>0</v>
      </c>
      <c r="P21" s="474">
        <v>0</v>
      </c>
      <c r="Q21" s="474">
        <v>0</v>
      </c>
      <c r="R21" s="474">
        <v>0</v>
      </c>
      <c r="S21" s="474">
        <v>0</v>
      </c>
      <c r="T21" s="474">
        <v>0</v>
      </c>
      <c r="U21" s="474">
        <v>0</v>
      </c>
      <c r="V21" s="474">
        <v>0</v>
      </c>
      <c r="W21" s="474">
        <v>0</v>
      </c>
      <c r="X21" s="474">
        <v>0</v>
      </c>
      <c r="Y21" s="474">
        <v>0</v>
      </c>
      <c r="Z21" s="474">
        <v>0</v>
      </c>
      <c r="AA21" s="474">
        <v>0</v>
      </c>
      <c r="AB21" s="474">
        <v>0</v>
      </c>
      <c r="AC21" s="474">
        <v>0</v>
      </c>
      <c r="AD21" s="474">
        <v>0</v>
      </c>
      <c r="AE21" s="474">
        <v>0</v>
      </c>
      <c r="AF21" s="474">
        <v>0</v>
      </c>
    </row>
    <row r="22" spans="1:33" s="473" customFormat="1" ht="14.1" customHeight="1" x14ac:dyDescent="0.2">
      <c r="A22" s="473" t="s">
        <v>72</v>
      </c>
      <c r="B22" s="474">
        <v>0</v>
      </c>
      <c r="C22" s="474">
        <v>0</v>
      </c>
      <c r="D22" s="474">
        <v>0</v>
      </c>
      <c r="E22" s="474">
        <v>0</v>
      </c>
      <c r="F22" s="474">
        <v>0</v>
      </c>
      <c r="G22" s="474">
        <v>0</v>
      </c>
      <c r="H22" s="474">
        <v>0</v>
      </c>
      <c r="I22" s="474">
        <v>0</v>
      </c>
      <c r="J22" s="474">
        <v>0</v>
      </c>
      <c r="K22" s="474">
        <v>0</v>
      </c>
      <c r="L22" s="474">
        <v>0</v>
      </c>
      <c r="M22" s="474">
        <v>0</v>
      </c>
      <c r="N22" s="474">
        <v>0</v>
      </c>
      <c r="O22" s="474">
        <v>0</v>
      </c>
      <c r="P22" s="474">
        <v>0</v>
      </c>
      <c r="Q22" s="474">
        <v>0</v>
      </c>
      <c r="R22" s="474">
        <v>0</v>
      </c>
      <c r="S22" s="474">
        <v>0</v>
      </c>
      <c r="T22" s="474">
        <v>0</v>
      </c>
      <c r="U22" s="474">
        <v>0</v>
      </c>
      <c r="V22" s="474">
        <v>0</v>
      </c>
      <c r="W22" s="474">
        <v>0</v>
      </c>
      <c r="X22" s="474">
        <v>0</v>
      </c>
      <c r="Y22" s="474">
        <v>0</v>
      </c>
      <c r="Z22" s="474">
        <v>0</v>
      </c>
      <c r="AA22" s="474">
        <v>0</v>
      </c>
      <c r="AB22" s="474">
        <v>0</v>
      </c>
      <c r="AC22" s="474">
        <v>0</v>
      </c>
      <c r="AD22" s="474">
        <v>0</v>
      </c>
      <c r="AE22" s="474">
        <v>0</v>
      </c>
      <c r="AF22" s="474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9">
    <tabColor rgb="FF1F497D"/>
  </sheetPr>
  <dimension ref="A1:AI1000"/>
  <sheetViews>
    <sheetView workbookViewId="0">
      <selection activeCell="B10" sqref="B10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200">
        <f>'crude oil_data and calcs'!I12</f>
        <v>147540717181208.56</v>
      </c>
      <c r="C4" s="200">
        <f>'crude oil_data and calcs'!J12</f>
        <v>187253749585173.03</v>
      </c>
      <c r="D4" s="200">
        <f>'crude oil_data and calcs'!K12</f>
        <v>187253749585173.03</v>
      </c>
      <c r="E4" s="200">
        <f>'crude oil_data and calcs'!L12</f>
        <v>187253749585173.03</v>
      </c>
      <c r="F4" s="200">
        <f>'crude oil_data and calcs'!M12</f>
        <v>187253749585173.03</v>
      </c>
      <c r="G4" s="200">
        <f>'crude oil_data and calcs'!N12</f>
        <v>187253749585173.03</v>
      </c>
      <c r="H4" s="200">
        <f>'crude oil_data and calcs'!O12</f>
        <v>187253749585173.03</v>
      </c>
      <c r="I4" s="200">
        <f>'crude oil_data and calcs'!P12</f>
        <v>187253749585173.03</v>
      </c>
      <c r="J4" s="200">
        <f>'crude oil_data and calcs'!Q12</f>
        <v>187253749585173.03</v>
      </c>
      <c r="K4" s="200">
        <f>'crude oil_data and calcs'!R12</f>
        <v>187253749585173.03</v>
      </c>
      <c r="L4" s="200">
        <f>'crude oil_data and calcs'!S12</f>
        <v>187253749585173.03</v>
      </c>
      <c r="M4" s="200">
        <f>'crude oil_data and calcs'!T12</f>
        <v>187253749585173.03</v>
      </c>
      <c r="N4" s="200">
        <f>'crude oil_data and calcs'!U12</f>
        <v>187253749585173.03</v>
      </c>
      <c r="O4" s="200">
        <f>'crude oil_data and calcs'!V12</f>
        <v>187253749585173.03</v>
      </c>
      <c r="P4" s="200">
        <f>'crude oil_data and calcs'!W12</f>
        <v>187253749585173.03</v>
      </c>
      <c r="Q4" s="200">
        <f>'crude oil_data and calcs'!X12</f>
        <v>187253749585173.03</v>
      </c>
      <c r="R4" s="200">
        <f>'crude oil_data and calcs'!Y12</f>
        <v>187253749585173.03</v>
      </c>
      <c r="S4" s="200">
        <f>'crude oil_data and calcs'!Z12</f>
        <v>187253749585173.03</v>
      </c>
      <c r="T4" s="200">
        <f>'crude oil_data and calcs'!AA12</f>
        <v>187253749585173.03</v>
      </c>
      <c r="U4" s="200">
        <f>'crude oil_data and calcs'!AB12</f>
        <v>187253749585173.03</v>
      </c>
      <c r="V4" s="200">
        <f>'crude oil_data and calcs'!AC12</f>
        <v>187253749585173.03</v>
      </c>
      <c r="W4" s="200">
        <f>'crude oil_data and calcs'!AD12</f>
        <v>187253749585173.03</v>
      </c>
      <c r="X4" s="200">
        <f>'crude oil_data and calcs'!AE12</f>
        <v>187253749585173.03</v>
      </c>
      <c r="Y4" s="200">
        <f>'crude oil_data and calcs'!AF12</f>
        <v>187253749585173.03</v>
      </c>
      <c r="Z4" s="200">
        <f>'crude oil_data and calcs'!AG12</f>
        <v>187253749585173.03</v>
      </c>
      <c r="AA4" s="200">
        <f>'crude oil_data and calcs'!AH12</f>
        <v>187253749585173.03</v>
      </c>
      <c r="AB4" s="200">
        <f>'crude oil_data and calcs'!AI12</f>
        <v>187253749585173.03</v>
      </c>
      <c r="AC4" s="200">
        <f>'crude oil_data and calcs'!AJ12</f>
        <v>187253749585173.03</v>
      </c>
      <c r="AD4" s="200">
        <f>'crude oil_data and calcs'!AK12</f>
        <v>187253749585173.03</v>
      </c>
      <c r="AE4" s="200">
        <f>'crude oil_data and calcs'!AL12</f>
        <v>187253749585173.03</v>
      </c>
      <c r="AF4" s="200">
        <f>'crude oil_data and calcs'!AM12</f>
        <v>187253749585173.03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14" t="s">
        <v>60</v>
      </c>
      <c r="B10" s="200">
        <f>'crude oil_data and calcs'!I13</f>
        <v>2668092482818791</v>
      </c>
      <c r="C10" s="200">
        <f>'crude oil_data and calcs'!J13</f>
        <v>3386253850414826.5</v>
      </c>
      <c r="D10" s="200">
        <f>'crude oil_data and calcs'!K13</f>
        <v>3386253850414826.5</v>
      </c>
      <c r="E10" s="200">
        <f>'crude oil_data and calcs'!L13</f>
        <v>3386253850414826.5</v>
      </c>
      <c r="F10" s="200">
        <f>'crude oil_data and calcs'!M13</f>
        <v>3386253850414826.5</v>
      </c>
      <c r="G10" s="200">
        <f>'crude oil_data and calcs'!N13</f>
        <v>3386253850414826.5</v>
      </c>
      <c r="H10" s="200">
        <f>'crude oil_data and calcs'!O13</f>
        <v>3386253850414826.5</v>
      </c>
      <c r="I10" s="200">
        <f>'crude oil_data and calcs'!P13</f>
        <v>3386253850414826.5</v>
      </c>
      <c r="J10" s="200">
        <f>'crude oil_data and calcs'!Q13</f>
        <v>3386253850414826.5</v>
      </c>
      <c r="K10" s="200">
        <f>'crude oil_data and calcs'!R13</f>
        <v>3386253850414826.5</v>
      </c>
      <c r="L10" s="200">
        <f>'crude oil_data and calcs'!S13</f>
        <v>3386253850414826.5</v>
      </c>
      <c r="M10" s="200">
        <f>'crude oil_data and calcs'!T13</f>
        <v>3386253850414826.5</v>
      </c>
      <c r="N10" s="200">
        <f>'crude oil_data and calcs'!U13</f>
        <v>3386253850414826.5</v>
      </c>
      <c r="O10" s="200">
        <f>'crude oil_data and calcs'!V13</f>
        <v>3386253850414826.5</v>
      </c>
      <c r="P10" s="200">
        <f>'crude oil_data and calcs'!W13</f>
        <v>3386253850414826.5</v>
      </c>
      <c r="Q10" s="200">
        <f>'crude oil_data and calcs'!X13</f>
        <v>3386253850414826.5</v>
      </c>
      <c r="R10" s="200">
        <f>'crude oil_data and calcs'!Y13</f>
        <v>3386253850414826.5</v>
      </c>
      <c r="S10" s="200">
        <f>'crude oil_data and calcs'!Z13</f>
        <v>3386253850414826.5</v>
      </c>
      <c r="T10" s="200">
        <f>'crude oil_data and calcs'!AA13</f>
        <v>3386253850414826.5</v>
      </c>
      <c r="U10" s="200">
        <f>'crude oil_data and calcs'!AB13</f>
        <v>3386253850414826.5</v>
      </c>
      <c r="V10" s="200">
        <f>'crude oil_data and calcs'!AC13</f>
        <v>3386253850414826.5</v>
      </c>
      <c r="W10" s="200">
        <f>'crude oil_data and calcs'!AD13</f>
        <v>3386253850414826.5</v>
      </c>
      <c r="X10" s="200">
        <f>'crude oil_data and calcs'!AE13</f>
        <v>3386253850414826.5</v>
      </c>
      <c r="Y10" s="200">
        <f>'crude oil_data and calcs'!AF13</f>
        <v>3386253850414826.5</v>
      </c>
      <c r="Z10" s="200">
        <f>'crude oil_data and calcs'!AG13</f>
        <v>3386253850414826.5</v>
      </c>
      <c r="AA10" s="200">
        <f>'crude oil_data and calcs'!AH13</f>
        <v>3386253850414826.5</v>
      </c>
      <c r="AB10" s="200">
        <f>'crude oil_data and calcs'!AI13</f>
        <v>3386253850414826.5</v>
      </c>
      <c r="AC10" s="200">
        <f>'crude oil_data and calcs'!AJ13</f>
        <v>3386253850414826.5</v>
      </c>
      <c r="AD10" s="200">
        <f>'crude oil_data and calcs'!AK13</f>
        <v>3386253850414826.5</v>
      </c>
      <c r="AE10" s="200">
        <f>'crude oil_data and calcs'!AL13</f>
        <v>3386253850414826.5</v>
      </c>
      <c r="AF10" s="200">
        <f>'crude oil_data and calcs'!AM13</f>
        <v>3386253850414826.5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473" customFormat="1" ht="14.1" customHeight="1" x14ac:dyDescent="0.2">
      <c r="A15" s="473" t="s">
        <v>65</v>
      </c>
      <c r="B15" s="474">
        <v>0</v>
      </c>
      <c r="C15" s="474">
        <v>0</v>
      </c>
      <c r="D15" s="474">
        <v>0</v>
      </c>
      <c r="E15" s="474">
        <v>0</v>
      </c>
      <c r="F15" s="474">
        <v>0</v>
      </c>
      <c r="G15" s="474">
        <v>0</v>
      </c>
      <c r="H15" s="474">
        <v>0</v>
      </c>
      <c r="I15" s="474">
        <v>0</v>
      </c>
      <c r="J15" s="474">
        <v>0</v>
      </c>
      <c r="K15" s="474">
        <v>0</v>
      </c>
      <c r="L15" s="474">
        <v>0</v>
      </c>
      <c r="M15" s="474">
        <v>0</v>
      </c>
      <c r="N15" s="474">
        <v>0</v>
      </c>
      <c r="O15" s="474">
        <v>0</v>
      </c>
      <c r="P15" s="474">
        <v>0</v>
      </c>
      <c r="Q15" s="474">
        <v>0</v>
      </c>
      <c r="R15" s="474">
        <v>0</v>
      </c>
      <c r="S15" s="474">
        <v>0</v>
      </c>
      <c r="T15" s="474">
        <v>0</v>
      </c>
      <c r="U15" s="474">
        <v>0</v>
      </c>
      <c r="V15" s="474">
        <v>0</v>
      </c>
      <c r="W15" s="474">
        <v>0</v>
      </c>
      <c r="X15" s="474">
        <v>0</v>
      </c>
      <c r="Y15" s="474">
        <v>0</v>
      </c>
      <c r="Z15" s="474">
        <v>0</v>
      </c>
      <c r="AA15" s="474">
        <v>0</v>
      </c>
      <c r="AB15" s="474">
        <v>0</v>
      </c>
      <c r="AC15" s="474">
        <v>0</v>
      </c>
      <c r="AD15" s="474">
        <v>0</v>
      </c>
      <c r="AE15" s="474">
        <v>0</v>
      </c>
      <c r="AF15" s="474">
        <v>0</v>
      </c>
      <c r="AG15" s="472"/>
    </row>
    <row r="16" spans="1:35" s="473" customFormat="1" ht="14.1" customHeight="1" x14ac:dyDescent="0.2">
      <c r="A16" s="473" t="s">
        <v>66</v>
      </c>
      <c r="B16" s="474">
        <v>0</v>
      </c>
      <c r="C16" s="474">
        <v>0</v>
      </c>
      <c r="D16" s="474">
        <v>0</v>
      </c>
      <c r="E16" s="474">
        <v>0</v>
      </c>
      <c r="F16" s="474">
        <v>0</v>
      </c>
      <c r="G16" s="474">
        <v>0</v>
      </c>
      <c r="H16" s="474">
        <v>0</v>
      </c>
      <c r="I16" s="474">
        <v>0</v>
      </c>
      <c r="J16" s="474">
        <v>0</v>
      </c>
      <c r="K16" s="474">
        <v>0</v>
      </c>
      <c r="L16" s="474">
        <v>0</v>
      </c>
      <c r="M16" s="474">
        <v>0</v>
      </c>
      <c r="N16" s="474">
        <v>0</v>
      </c>
      <c r="O16" s="474">
        <v>0</v>
      </c>
      <c r="P16" s="474">
        <v>0</v>
      </c>
      <c r="Q16" s="474">
        <v>0</v>
      </c>
      <c r="R16" s="474">
        <v>0</v>
      </c>
      <c r="S16" s="474">
        <v>0</v>
      </c>
      <c r="T16" s="474">
        <v>0</v>
      </c>
      <c r="U16" s="474">
        <v>0</v>
      </c>
      <c r="V16" s="474">
        <v>0</v>
      </c>
      <c r="W16" s="474">
        <v>0</v>
      </c>
      <c r="X16" s="474">
        <v>0</v>
      </c>
      <c r="Y16" s="474">
        <v>0</v>
      </c>
      <c r="Z16" s="474">
        <v>0</v>
      </c>
      <c r="AA16" s="474">
        <v>0</v>
      </c>
      <c r="AB16" s="474">
        <v>0</v>
      </c>
      <c r="AC16" s="474">
        <v>0</v>
      </c>
      <c r="AD16" s="474">
        <v>0</v>
      </c>
      <c r="AE16" s="474">
        <v>0</v>
      </c>
      <c r="AF16" s="474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473" customFormat="1" ht="14.1" customHeight="1" x14ac:dyDescent="0.2">
      <c r="A18" s="473" t="s">
        <v>68</v>
      </c>
      <c r="B18" s="474">
        <v>0</v>
      </c>
      <c r="C18" s="474">
        <v>0</v>
      </c>
      <c r="D18" s="474">
        <v>0</v>
      </c>
      <c r="E18" s="474">
        <v>0</v>
      </c>
      <c r="F18" s="474">
        <v>0</v>
      </c>
      <c r="G18" s="474">
        <v>0</v>
      </c>
      <c r="H18" s="474">
        <v>0</v>
      </c>
      <c r="I18" s="474">
        <v>0</v>
      </c>
      <c r="J18" s="474">
        <v>0</v>
      </c>
      <c r="K18" s="474">
        <v>0</v>
      </c>
      <c r="L18" s="474">
        <v>0</v>
      </c>
      <c r="M18" s="474">
        <v>0</v>
      </c>
      <c r="N18" s="474">
        <v>0</v>
      </c>
      <c r="O18" s="474">
        <v>0</v>
      </c>
      <c r="P18" s="474">
        <v>0</v>
      </c>
      <c r="Q18" s="474">
        <v>0</v>
      </c>
      <c r="R18" s="474">
        <v>0</v>
      </c>
      <c r="S18" s="474">
        <v>0</v>
      </c>
      <c r="T18" s="474">
        <v>0</v>
      </c>
      <c r="U18" s="474">
        <v>0</v>
      </c>
      <c r="V18" s="474">
        <v>0</v>
      </c>
      <c r="W18" s="474">
        <v>0</v>
      </c>
      <c r="X18" s="474">
        <v>0</v>
      </c>
      <c r="Y18" s="474">
        <v>0</v>
      </c>
      <c r="Z18" s="474">
        <v>0</v>
      </c>
      <c r="AA18" s="474">
        <v>0</v>
      </c>
      <c r="AB18" s="474">
        <v>0</v>
      </c>
      <c r="AC18" s="474">
        <v>0</v>
      </c>
      <c r="AD18" s="474">
        <v>0</v>
      </c>
      <c r="AE18" s="474">
        <v>0</v>
      </c>
      <c r="AF18" s="474">
        <v>0</v>
      </c>
      <c r="AG18" s="282"/>
    </row>
    <row r="19" spans="1:33" s="473" customFormat="1" ht="14.1" customHeight="1" x14ac:dyDescent="0.2">
      <c r="A19" s="473" t="s">
        <v>69</v>
      </c>
      <c r="B19" s="474">
        <v>0</v>
      </c>
      <c r="C19" s="474">
        <v>0</v>
      </c>
      <c r="D19" s="474">
        <v>0</v>
      </c>
      <c r="E19" s="474">
        <v>0</v>
      </c>
      <c r="F19" s="474">
        <v>0</v>
      </c>
      <c r="G19" s="474">
        <v>0</v>
      </c>
      <c r="H19" s="474">
        <v>0</v>
      </c>
      <c r="I19" s="474">
        <v>0</v>
      </c>
      <c r="J19" s="474">
        <v>0</v>
      </c>
      <c r="K19" s="474">
        <v>0</v>
      </c>
      <c r="L19" s="474">
        <v>0</v>
      </c>
      <c r="M19" s="474">
        <v>0</v>
      </c>
      <c r="N19" s="474">
        <v>0</v>
      </c>
      <c r="O19" s="474">
        <v>0</v>
      </c>
      <c r="P19" s="474">
        <v>0</v>
      </c>
      <c r="Q19" s="474">
        <v>0</v>
      </c>
      <c r="R19" s="474">
        <v>0</v>
      </c>
      <c r="S19" s="474">
        <v>0</v>
      </c>
      <c r="T19" s="474">
        <v>0</v>
      </c>
      <c r="U19" s="474">
        <v>0</v>
      </c>
      <c r="V19" s="474">
        <v>0</v>
      </c>
      <c r="W19" s="474">
        <v>0</v>
      </c>
      <c r="X19" s="474">
        <v>0</v>
      </c>
      <c r="Y19" s="474">
        <v>0</v>
      </c>
      <c r="Z19" s="474">
        <v>0</v>
      </c>
      <c r="AA19" s="474">
        <v>0</v>
      </c>
      <c r="AB19" s="474">
        <v>0</v>
      </c>
      <c r="AC19" s="474">
        <v>0</v>
      </c>
      <c r="AD19" s="474">
        <v>0</v>
      </c>
      <c r="AE19" s="474">
        <v>0</v>
      </c>
      <c r="AF19" s="474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473" customFormat="1" ht="14.1" customHeight="1" x14ac:dyDescent="0.2">
      <c r="A21" s="473" t="s">
        <v>71</v>
      </c>
      <c r="B21" s="474">
        <v>0</v>
      </c>
      <c r="C21" s="474">
        <v>0</v>
      </c>
      <c r="D21" s="474">
        <v>0</v>
      </c>
      <c r="E21" s="474">
        <v>0</v>
      </c>
      <c r="F21" s="474">
        <v>0</v>
      </c>
      <c r="G21" s="474">
        <v>0</v>
      </c>
      <c r="H21" s="474">
        <v>0</v>
      </c>
      <c r="I21" s="474">
        <v>0</v>
      </c>
      <c r="J21" s="474">
        <v>0</v>
      </c>
      <c r="K21" s="474">
        <v>0</v>
      </c>
      <c r="L21" s="474">
        <v>0</v>
      </c>
      <c r="M21" s="474">
        <v>0</v>
      </c>
      <c r="N21" s="474">
        <v>0</v>
      </c>
      <c r="O21" s="474">
        <v>0</v>
      </c>
      <c r="P21" s="474">
        <v>0</v>
      </c>
      <c r="Q21" s="474">
        <v>0</v>
      </c>
      <c r="R21" s="474">
        <v>0</v>
      </c>
      <c r="S21" s="474">
        <v>0</v>
      </c>
      <c r="T21" s="474">
        <v>0</v>
      </c>
      <c r="U21" s="474">
        <v>0</v>
      </c>
      <c r="V21" s="474">
        <v>0</v>
      </c>
      <c r="W21" s="474">
        <v>0</v>
      </c>
      <c r="X21" s="474">
        <v>0</v>
      </c>
      <c r="Y21" s="474">
        <v>0</v>
      </c>
      <c r="Z21" s="474">
        <v>0</v>
      </c>
      <c r="AA21" s="474">
        <v>0</v>
      </c>
      <c r="AB21" s="474">
        <v>0</v>
      </c>
      <c r="AC21" s="474">
        <v>0</v>
      </c>
      <c r="AD21" s="474">
        <v>0</v>
      </c>
      <c r="AE21" s="474">
        <v>0</v>
      </c>
      <c r="AF21" s="474">
        <v>0</v>
      </c>
    </row>
    <row r="22" spans="1:33" s="473" customFormat="1" ht="14.1" customHeight="1" x14ac:dyDescent="0.2">
      <c r="A22" s="473" t="s">
        <v>72</v>
      </c>
      <c r="B22" s="474">
        <v>0</v>
      </c>
      <c r="C22" s="474">
        <v>0</v>
      </c>
      <c r="D22" s="474">
        <v>0</v>
      </c>
      <c r="E22" s="474">
        <v>0</v>
      </c>
      <c r="F22" s="474">
        <v>0</v>
      </c>
      <c r="G22" s="474">
        <v>0</v>
      </c>
      <c r="H22" s="474">
        <v>0</v>
      </c>
      <c r="I22" s="474">
        <v>0</v>
      </c>
      <c r="J22" s="474">
        <v>0</v>
      </c>
      <c r="K22" s="474">
        <v>0</v>
      </c>
      <c r="L22" s="474">
        <v>0</v>
      </c>
      <c r="M22" s="474">
        <v>0</v>
      </c>
      <c r="N22" s="474">
        <v>0</v>
      </c>
      <c r="O22" s="474">
        <v>0</v>
      </c>
      <c r="P22" s="474">
        <v>0</v>
      </c>
      <c r="Q22" s="474">
        <v>0</v>
      </c>
      <c r="R22" s="474">
        <v>0</v>
      </c>
      <c r="S22" s="474">
        <v>0</v>
      </c>
      <c r="T22" s="474">
        <v>0</v>
      </c>
      <c r="U22" s="474">
        <v>0</v>
      </c>
      <c r="V22" s="474">
        <v>0</v>
      </c>
      <c r="W22" s="474">
        <v>0</v>
      </c>
      <c r="X22" s="474">
        <v>0</v>
      </c>
      <c r="Y22" s="474">
        <v>0</v>
      </c>
      <c r="Z22" s="474">
        <v>0</v>
      </c>
      <c r="AA22" s="474">
        <v>0</v>
      </c>
      <c r="AB22" s="474">
        <v>0</v>
      </c>
      <c r="AC22" s="474">
        <v>0</v>
      </c>
      <c r="AD22" s="474">
        <v>0</v>
      </c>
      <c r="AE22" s="474">
        <v>0</v>
      </c>
      <c r="AF22" s="474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0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calcs!F186</f>
        <v>0</v>
      </c>
      <c r="C2" s="3">
        <f>calcs!G186</f>
        <v>0</v>
      </c>
      <c r="D2" s="3">
        <f>calcs!H186</f>
        <v>0</v>
      </c>
      <c r="E2" s="3">
        <f>calcs!I186</f>
        <v>0</v>
      </c>
      <c r="F2" s="3">
        <f>calcs!J186</f>
        <v>0</v>
      </c>
      <c r="G2" s="3">
        <f>calcs!K186</f>
        <v>0</v>
      </c>
      <c r="H2" s="3">
        <f>calcs!L186</f>
        <v>0</v>
      </c>
      <c r="I2" s="3">
        <f>calcs!M186</f>
        <v>0</v>
      </c>
      <c r="J2" s="3">
        <f>calcs!N186</f>
        <v>0</v>
      </c>
      <c r="K2" s="3">
        <f>calcs!O186</f>
        <v>0</v>
      </c>
      <c r="L2" s="3">
        <f>calcs!P186</f>
        <v>0</v>
      </c>
      <c r="M2" s="3">
        <f>calcs!Q186</f>
        <v>0</v>
      </c>
      <c r="N2" s="3">
        <f>calcs!R186</f>
        <v>0</v>
      </c>
      <c r="O2" s="3">
        <f>calcs!S186</f>
        <v>0</v>
      </c>
      <c r="P2" s="3">
        <f>calcs!T186</f>
        <v>0</v>
      </c>
      <c r="Q2" s="3">
        <f>calcs!U186</f>
        <v>0</v>
      </c>
      <c r="R2" s="3">
        <f>calcs!V186</f>
        <v>0</v>
      </c>
      <c r="S2" s="3">
        <f>calcs!W186</f>
        <v>0</v>
      </c>
      <c r="T2" s="3">
        <f>calcs!X186</f>
        <v>0</v>
      </c>
      <c r="U2" s="3">
        <f>calcs!Y186</f>
        <v>0</v>
      </c>
      <c r="V2" s="3">
        <f>calcs!Z186</f>
        <v>0</v>
      </c>
      <c r="W2" s="3">
        <f>calcs!AA186</f>
        <v>0</v>
      </c>
      <c r="X2" s="3">
        <f>calcs!AB186</f>
        <v>0</v>
      </c>
      <c r="Y2" s="3">
        <f>calcs!AC186</f>
        <v>0</v>
      </c>
      <c r="Z2" s="3">
        <f>calcs!AD186</f>
        <v>0</v>
      </c>
      <c r="AA2" s="3">
        <f>calcs!AE186</f>
        <v>0</v>
      </c>
      <c r="AB2" s="3">
        <f>calcs!AF186</f>
        <v>0</v>
      </c>
      <c r="AC2" s="3">
        <f>calcs!AG186</f>
        <v>0</v>
      </c>
      <c r="AD2" s="3">
        <f>calcs!AH186</f>
        <v>0</v>
      </c>
      <c r="AE2" s="3">
        <f>calcs!AI186</f>
        <v>0</v>
      </c>
      <c r="AF2" s="3">
        <f>calcs!AJ186</f>
        <v>0</v>
      </c>
      <c r="AG2" s="24"/>
    </row>
    <row r="3" spans="1:35" ht="14.1" customHeight="1" x14ac:dyDescent="0.2">
      <c r="A3" s="4" t="s">
        <v>53</v>
      </c>
      <c r="B3" s="3">
        <f>calcs!F187</f>
        <v>0</v>
      </c>
      <c r="C3" s="3">
        <f>calcs!G187</f>
        <v>0</v>
      </c>
      <c r="D3" s="3">
        <f>calcs!H187</f>
        <v>0</v>
      </c>
      <c r="E3" s="3">
        <f>calcs!I187</f>
        <v>0</v>
      </c>
      <c r="F3" s="3">
        <f>calcs!J187</f>
        <v>0</v>
      </c>
      <c r="G3" s="3">
        <f>calcs!K187</f>
        <v>0</v>
      </c>
      <c r="H3" s="3">
        <f>calcs!L187</f>
        <v>0</v>
      </c>
      <c r="I3" s="3">
        <f>calcs!M187</f>
        <v>0</v>
      </c>
      <c r="J3" s="3">
        <f>calcs!N187</f>
        <v>0</v>
      </c>
      <c r="K3" s="3">
        <f>calcs!O187</f>
        <v>0</v>
      </c>
      <c r="L3" s="3">
        <f>calcs!P187</f>
        <v>0</v>
      </c>
      <c r="M3" s="3">
        <f>calcs!Q187</f>
        <v>0</v>
      </c>
      <c r="N3" s="3">
        <f>calcs!R187</f>
        <v>0</v>
      </c>
      <c r="O3" s="3">
        <f>calcs!S187</f>
        <v>0</v>
      </c>
      <c r="P3" s="3">
        <f>calcs!T187</f>
        <v>0</v>
      </c>
      <c r="Q3" s="3">
        <f>calcs!U187</f>
        <v>0</v>
      </c>
      <c r="R3" s="3">
        <f>calcs!V187</f>
        <v>0</v>
      </c>
      <c r="S3" s="3">
        <f>calcs!W187</f>
        <v>0</v>
      </c>
      <c r="T3" s="3">
        <f>calcs!X187</f>
        <v>0</v>
      </c>
      <c r="U3" s="3">
        <f>calcs!Y187</f>
        <v>0</v>
      </c>
      <c r="V3" s="3">
        <f>calcs!Z187</f>
        <v>0</v>
      </c>
      <c r="W3" s="3">
        <f>calcs!AA187</f>
        <v>0</v>
      </c>
      <c r="X3" s="3">
        <f>calcs!AB187</f>
        <v>0</v>
      </c>
      <c r="Y3" s="3">
        <f>calcs!AC187</f>
        <v>0</v>
      </c>
      <c r="Z3" s="3">
        <f>calcs!AD187</f>
        <v>0</v>
      </c>
      <c r="AA3" s="3">
        <f>calcs!AE187</f>
        <v>0</v>
      </c>
      <c r="AB3" s="3">
        <f>calcs!AF187</f>
        <v>0</v>
      </c>
      <c r="AC3" s="3">
        <f>calcs!AG187</f>
        <v>0</v>
      </c>
      <c r="AD3" s="3">
        <f>calcs!AH187</f>
        <v>0</v>
      </c>
      <c r="AE3" s="3">
        <f>calcs!AI187</f>
        <v>0</v>
      </c>
      <c r="AF3" s="3">
        <f>calcs!AJ187</f>
        <v>0</v>
      </c>
    </row>
    <row r="4" spans="1:35" ht="14.1" customHeight="1" x14ac:dyDescent="0.2">
      <c r="A4" s="4" t="s">
        <v>54</v>
      </c>
      <c r="B4" s="3">
        <f>calcs!F188</f>
        <v>0</v>
      </c>
      <c r="C4" s="3">
        <f>calcs!G188</f>
        <v>0</v>
      </c>
      <c r="D4" s="3">
        <f>calcs!H188</f>
        <v>0</v>
      </c>
      <c r="E4" s="3">
        <f>calcs!I188</f>
        <v>0</v>
      </c>
      <c r="F4" s="3">
        <f>calcs!J188</f>
        <v>0</v>
      </c>
      <c r="G4" s="3">
        <f>calcs!K188</f>
        <v>0</v>
      </c>
      <c r="H4" s="3">
        <f>calcs!L188</f>
        <v>0</v>
      </c>
      <c r="I4" s="3">
        <f>calcs!M188</f>
        <v>0</v>
      </c>
      <c r="J4" s="3">
        <f>calcs!N188</f>
        <v>0</v>
      </c>
      <c r="K4" s="3">
        <f>calcs!O188</f>
        <v>0</v>
      </c>
      <c r="L4" s="3">
        <f>calcs!P188</f>
        <v>0</v>
      </c>
      <c r="M4" s="3">
        <f>calcs!Q188</f>
        <v>0</v>
      </c>
      <c r="N4" s="3">
        <f>calcs!R188</f>
        <v>0</v>
      </c>
      <c r="O4" s="3">
        <f>calcs!S188</f>
        <v>0</v>
      </c>
      <c r="P4" s="3">
        <f>calcs!T188</f>
        <v>0</v>
      </c>
      <c r="Q4" s="3">
        <f>calcs!U188</f>
        <v>0</v>
      </c>
      <c r="R4" s="3">
        <f>calcs!V188</f>
        <v>0</v>
      </c>
      <c r="S4" s="3">
        <f>calcs!W188</f>
        <v>0</v>
      </c>
      <c r="T4" s="3">
        <f>calcs!X188</f>
        <v>0</v>
      </c>
      <c r="U4" s="3">
        <f>calcs!Y188</f>
        <v>0</v>
      </c>
      <c r="V4" s="3">
        <f>calcs!Z188</f>
        <v>0</v>
      </c>
      <c r="W4" s="3">
        <f>calcs!AA188</f>
        <v>0</v>
      </c>
      <c r="X4" s="3">
        <f>calcs!AB188</f>
        <v>0</v>
      </c>
      <c r="Y4" s="3">
        <f>calcs!AC188</f>
        <v>0</v>
      </c>
      <c r="Z4" s="3">
        <f>calcs!AD188</f>
        <v>0</v>
      </c>
      <c r="AA4" s="3">
        <f>calcs!AE188</f>
        <v>0</v>
      </c>
      <c r="AB4" s="3">
        <f>calcs!AF188</f>
        <v>0</v>
      </c>
      <c r="AC4" s="3">
        <f>calcs!AG188</f>
        <v>0</v>
      </c>
      <c r="AD4" s="3">
        <f>calcs!AH188</f>
        <v>0</v>
      </c>
      <c r="AE4" s="3">
        <f>calcs!AI188</f>
        <v>0</v>
      </c>
      <c r="AF4" s="3">
        <f>calcs!AJ188</f>
        <v>0</v>
      </c>
    </row>
    <row r="5" spans="1:35" ht="14.1" customHeight="1" x14ac:dyDescent="0.2">
      <c r="A5" s="4" t="s">
        <v>55</v>
      </c>
      <c r="B5" s="3">
        <f>calcs!F189</f>
        <v>0</v>
      </c>
      <c r="C5" s="3">
        <f>calcs!G189</f>
        <v>0</v>
      </c>
      <c r="D5" s="3">
        <f>calcs!H189</f>
        <v>0</v>
      </c>
      <c r="E5" s="3">
        <f>calcs!I189</f>
        <v>0</v>
      </c>
      <c r="F5" s="3">
        <f>calcs!J189</f>
        <v>0</v>
      </c>
      <c r="G5" s="3">
        <f>calcs!K189</f>
        <v>0</v>
      </c>
      <c r="H5" s="3">
        <f>calcs!L189</f>
        <v>0</v>
      </c>
      <c r="I5" s="3">
        <f>calcs!M189</f>
        <v>0</v>
      </c>
      <c r="J5" s="3">
        <f>calcs!N189</f>
        <v>0</v>
      </c>
      <c r="K5" s="3">
        <f>calcs!O189</f>
        <v>0</v>
      </c>
      <c r="L5" s="3">
        <f>calcs!P189</f>
        <v>0</v>
      </c>
      <c r="M5" s="3">
        <f>calcs!Q189</f>
        <v>0</v>
      </c>
      <c r="N5" s="3">
        <f>calcs!R189</f>
        <v>0</v>
      </c>
      <c r="O5" s="3">
        <f>calcs!S189</f>
        <v>0</v>
      </c>
      <c r="P5" s="3">
        <f>calcs!T189</f>
        <v>0</v>
      </c>
      <c r="Q5" s="3">
        <f>calcs!U189</f>
        <v>0</v>
      </c>
      <c r="R5" s="3">
        <f>calcs!V189</f>
        <v>0</v>
      </c>
      <c r="S5" s="3">
        <f>calcs!W189</f>
        <v>0</v>
      </c>
      <c r="T5" s="3">
        <f>calcs!X189</f>
        <v>0</v>
      </c>
      <c r="U5" s="3">
        <f>calcs!Y189</f>
        <v>0</v>
      </c>
      <c r="V5" s="3">
        <f>calcs!Z189</f>
        <v>0</v>
      </c>
      <c r="W5" s="3">
        <f>calcs!AA189</f>
        <v>0</v>
      </c>
      <c r="X5" s="3">
        <f>calcs!AB189</f>
        <v>0</v>
      </c>
      <c r="Y5" s="3">
        <f>calcs!AC189</f>
        <v>0</v>
      </c>
      <c r="Z5" s="3">
        <f>calcs!AD189</f>
        <v>0</v>
      </c>
      <c r="AA5" s="3">
        <f>calcs!AE189</f>
        <v>0</v>
      </c>
      <c r="AB5" s="3">
        <f>calcs!AF189</f>
        <v>0</v>
      </c>
      <c r="AC5" s="3">
        <f>calcs!AG189</f>
        <v>0</v>
      </c>
      <c r="AD5" s="3">
        <f>calcs!AH189</f>
        <v>0</v>
      </c>
      <c r="AE5" s="3">
        <f>calcs!AI189</f>
        <v>0</v>
      </c>
      <c r="AF5" s="3">
        <f>calcs!AJ189</f>
        <v>0</v>
      </c>
    </row>
    <row r="6" spans="1:35" ht="14.1" customHeight="1" x14ac:dyDescent="0.2">
      <c r="A6" s="4" t="s">
        <v>56</v>
      </c>
      <c r="B6" s="3">
        <f>calcs!F190</f>
        <v>0</v>
      </c>
      <c r="C6" s="3">
        <f>calcs!G190</f>
        <v>0</v>
      </c>
      <c r="D6" s="3">
        <f>calcs!H190</f>
        <v>0</v>
      </c>
      <c r="E6" s="3">
        <f>calcs!I190</f>
        <v>0</v>
      </c>
      <c r="F6" s="3">
        <f>calcs!J190</f>
        <v>0</v>
      </c>
      <c r="G6" s="3">
        <f>calcs!K190</f>
        <v>0</v>
      </c>
      <c r="H6" s="3">
        <f>calcs!L190</f>
        <v>0</v>
      </c>
      <c r="I6" s="3">
        <f>calcs!M190</f>
        <v>0</v>
      </c>
      <c r="J6" s="3">
        <f>calcs!N190</f>
        <v>0</v>
      </c>
      <c r="K6" s="3">
        <f>calcs!O190</f>
        <v>0</v>
      </c>
      <c r="L6" s="3">
        <f>calcs!P190</f>
        <v>0</v>
      </c>
      <c r="M6" s="3">
        <f>calcs!Q190</f>
        <v>0</v>
      </c>
      <c r="N6" s="3">
        <f>calcs!R190</f>
        <v>0</v>
      </c>
      <c r="O6" s="3">
        <f>calcs!S190</f>
        <v>0</v>
      </c>
      <c r="P6" s="3">
        <f>calcs!T190</f>
        <v>0</v>
      </c>
      <c r="Q6" s="3">
        <f>calcs!U190</f>
        <v>0</v>
      </c>
      <c r="R6" s="3">
        <f>calcs!V190</f>
        <v>0</v>
      </c>
      <c r="S6" s="3">
        <f>calcs!W190</f>
        <v>0</v>
      </c>
      <c r="T6" s="3">
        <f>calcs!X190</f>
        <v>0</v>
      </c>
      <c r="U6" s="3">
        <f>calcs!Y190</f>
        <v>0</v>
      </c>
      <c r="V6" s="3">
        <f>calcs!Z190</f>
        <v>0</v>
      </c>
      <c r="W6" s="3">
        <f>calcs!AA190</f>
        <v>0</v>
      </c>
      <c r="X6" s="3">
        <f>calcs!AB190</f>
        <v>0</v>
      </c>
      <c r="Y6" s="3">
        <f>calcs!AC190</f>
        <v>0</v>
      </c>
      <c r="Z6" s="3">
        <f>calcs!AD190</f>
        <v>0</v>
      </c>
      <c r="AA6" s="3">
        <f>calcs!AE190</f>
        <v>0</v>
      </c>
      <c r="AB6" s="3">
        <f>calcs!AF190</f>
        <v>0</v>
      </c>
      <c r="AC6" s="3">
        <f>calcs!AG190</f>
        <v>0</v>
      </c>
      <c r="AD6" s="3">
        <f>calcs!AH190</f>
        <v>0</v>
      </c>
      <c r="AE6" s="3">
        <f>calcs!AI190</f>
        <v>0</v>
      </c>
      <c r="AF6" s="3">
        <f>calcs!AJ190</f>
        <v>0</v>
      </c>
    </row>
    <row r="7" spans="1:35" ht="14.1" customHeight="1" x14ac:dyDescent="0.2">
      <c r="A7" s="4" t="s">
        <v>57</v>
      </c>
      <c r="B7" s="3">
        <f>calcs!F191</f>
        <v>0</v>
      </c>
      <c r="C7" s="3">
        <f>calcs!G191</f>
        <v>0</v>
      </c>
      <c r="D7" s="3">
        <f>calcs!H191</f>
        <v>0</v>
      </c>
      <c r="E7" s="3">
        <f>calcs!I191</f>
        <v>0</v>
      </c>
      <c r="F7" s="3">
        <f>calcs!J191</f>
        <v>0</v>
      </c>
      <c r="G7" s="3">
        <f>calcs!K191</f>
        <v>0</v>
      </c>
      <c r="H7" s="3">
        <f>calcs!L191</f>
        <v>0</v>
      </c>
      <c r="I7" s="3">
        <f>calcs!M191</f>
        <v>0</v>
      </c>
      <c r="J7" s="3">
        <f>calcs!N191</f>
        <v>0</v>
      </c>
      <c r="K7" s="3">
        <f>calcs!O191</f>
        <v>0</v>
      </c>
      <c r="L7" s="3">
        <f>calcs!P191</f>
        <v>0</v>
      </c>
      <c r="M7" s="3">
        <f>calcs!Q191</f>
        <v>0</v>
      </c>
      <c r="N7" s="3">
        <f>calcs!R191</f>
        <v>0</v>
      </c>
      <c r="O7" s="3">
        <f>calcs!S191</f>
        <v>0</v>
      </c>
      <c r="P7" s="3">
        <f>calcs!T191</f>
        <v>0</v>
      </c>
      <c r="Q7" s="3">
        <f>calcs!U191</f>
        <v>0</v>
      </c>
      <c r="R7" s="3">
        <f>calcs!V191</f>
        <v>0</v>
      </c>
      <c r="S7" s="3">
        <f>calcs!W191</f>
        <v>0</v>
      </c>
      <c r="T7" s="3">
        <f>calcs!X191</f>
        <v>0</v>
      </c>
      <c r="U7" s="3">
        <f>calcs!Y191</f>
        <v>0</v>
      </c>
      <c r="V7" s="3">
        <f>calcs!Z191</f>
        <v>0</v>
      </c>
      <c r="W7" s="3">
        <f>calcs!AA191</f>
        <v>0</v>
      </c>
      <c r="X7" s="3">
        <f>calcs!AB191</f>
        <v>0</v>
      </c>
      <c r="Y7" s="3">
        <f>calcs!AC191</f>
        <v>0</v>
      </c>
      <c r="Z7" s="3">
        <f>calcs!AD191</f>
        <v>0</v>
      </c>
      <c r="AA7" s="3">
        <f>calcs!AE191</f>
        <v>0</v>
      </c>
      <c r="AB7" s="3">
        <f>calcs!AF191</f>
        <v>0</v>
      </c>
      <c r="AC7" s="3">
        <f>calcs!AG191</f>
        <v>0</v>
      </c>
      <c r="AD7" s="3">
        <f>calcs!AH191</f>
        <v>0</v>
      </c>
      <c r="AE7" s="3">
        <f>calcs!AI191</f>
        <v>0</v>
      </c>
      <c r="AF7" s="3">
        <f>calcs!AJ191</f>
        <v>0</v>
      </c>
    </row>
    <row r="8" spans="1:35" ht="14.1" customHeight="1" x14ac:dyDescent="0.2">
      <c r="A8" s="4" t="s">
        <v>58</v>
      </c>
      <c r="B8" s="3">
        <f>calcs!F192</f>
        <v>0</v>
      </c>
      <c r="C8" s="3">
        <f>calcs!G192</f>
        <v>0</v>
      </c>
      <c r="D8" s="3">
        <f>calcs!H192</f>
        <v>0</v>
      </c>
      <c r="E8" s="3">
        <f>calcs!I192</f>
        <v>0</v>
      </c>
      <c r="F8" s="3">
        <f>calcs!J192</f>
        <v>0</v>
      </c>
      <c r="G8" s="3">
        <f>calcs!K192</f>
        <v>0</v>
      </c>
      <c r="H8" s="3">
        <f>calcs!L192</f>
        <v>0</v>
      </c>
      <c r="I8" s="3">
        <f>calcs!M192</f>
        <v>0</v>
      </c>
      <c r="J8" s="3">
        <f>calcs!N192</f>
        <v>0</v>
      </c>
      <c r="K8" s="3">
        <f>calcs!O192</f>
        <v>0</v>
      </c>
      <c r="L8" s="3">
        <f>calcs!P192</f>
        <v>0</v>
      </c>
      <c r="M8" s="3">
        <f>calcs!Q192</f>
        <v>0</v>
      </c>
      <c r="N8" s="3">
        <f>calcs!R192</f>
        <v>0</v>
      </c>
      <c r="O8" s="3">
        <f>calcs!S192</f>
        <v>0</v>
      </c>
      <c r="P8" s="3">
        <f>calcs!T192</f>
        <v>0</v>
      </c>
      <c r="Q8" s="3">
        <f>calcs!U192</f>
        <v>0</v>
      </c>
      <c r="R8" s="3">
        <f>calcs!V192</f>
        <v>0</v>
      </c>
      <c r="S8" s="3">
        <f>calcs!W192</f>
        <v>0</v>
      </c>
      <c r="T8" s="3">
        <f>calcs!X192</f>
        <v>0</v>
      </c>
      <c r="U8" s="3">
        <f>calcs!Y192</f>
        <v>0</v>
      </c>
      <c r="V8" s="3">
        <f>calcs!Z192</f>
        <v>0</v>
      </c>
      <c r="W8" s="3">
        <f>calcs!AA192</f>
        <v>0</v>
      </c>
      <c r="X8" s="3">
        <f>calcs!AB192</f>
        <v>0</v>
      </c>
      <c r="Y8" s="3">
        <f>calcs!AC192</f>
        <v>0</v>
      </c>
      <c r="Z8" s="3">
        <f>calcs!AD192</f>
        <v>0</v>
      </c>
      <c r="AA8" s="3">
        <f>calcs!AE192</f>
        <v>0</v>
      </c>
      <c r="AB8" s="3">
        <f>calcs!AF192</f>
        <v>0</v>
      </c>
      <c r="AC8" s="3">
        <f>calcs!AG192</f>
        <v>0</v>
      </c>
      <c r="AD8" s="3">
        <f>calcs!AH192</f>
        <v>0</v>
      </c>
      <c r="AE8" s="3">
        <f>calcs!AI192</f>
        <v>0</v>
      </c>
      <c r="AF8" s="3">
        <f>calcs!AJ192</f>
        <v>0</v>
      </c>
    </row>
    <row r="9" spans="1:35" ht="14.1" customHeight="1" x14ac:dyDescent="0.2">
      <c r="A9" s="4" t="s">
        <v>59</v>
      </c>
      <c r="B9" s="3">
        <f>calcs!F193</f>
        <v>0</v>
      </c>
      <c r="C9" s="3">
        <f>calcs!G193</f>
        <v>0</v>
      </c>
      <c r="D9" s="3">
        <f>calcs!H193</f>
        <v>0</v>
      </c>
      <c r="E9" s="3">
        <f>calcs!I193</f>
        <v>0</v>
      </c>
      <c r="F9" s="3">
        <f>calcs!J193</f>
        <v>0</v>
      </c>
      <c r="G9" s="3">
        <f>calcs!K193</f>
        <v>0</v>
      </c>
      <c r="H9" s="3">
        <f>calcs!L193</f>
        <v>0</v>
      </c>
      <c r="I9" s="3">
        <f>calcs!M193</f>
        <v>0</v>
      </c>
      <c r="J9" s="3">
        <f>calcs!N193</f>
        <v>0</v>
      </c>
      <c r="K9" s="3">
        <f>calcs!O193</f>
        <v>0</v>
      </c>
      <c r="L9" s="3">
        <f>calcs!P193</f>
        <v>0</v>
      </c>
      <c r="M9" s="3">
        <f>calcs!Q193</f>
        <v>0</v>
      </c>
      <c r="N9" s="3">
        <f>calcs!R193</f>
        <v>0</v>
      </c>
      <c r="O9" s="3">
        <f>calcs!S193</f>
        <v>0</v>
      </c>
      <c r="P9" s="3">
        <f>calcs!T193</f>
        <v>0</v>
      </c>
      <c r="Q9" s="3">
        <f>calcs!U193</f>
        <v>0</v>
      </c>
      <c r="R9" s="3">
        <f>calcs!V193</f>
        <v>0</v>
      </c>
      <c r="S9" s="3">
        <f>calcs!W193</f>
        <v>0</v>
      </c>
      <c r="T9" s="3">
        <f>calcs!X193</f>
        <v>0</v>
      </c>
      <c r="U9" s="3">
        <f>calcs!Y193</f>
        <v>0</v>
      </c>
      <c r="V9" s="3">
        <f>calcs!Z193</f>
        <v>0</v>
      </c>
      <c r="W9" s="3">
        <f>calcs!AA193</f>
        <v>0</v>
      </c>
      <c r="X9" s="3">
        <f>calcs!AB193</f>
        <v>0</v>
      </c>
      <c r="Y9" s="3">
        <f>calcs!AC193</f>
        <v>0</v>
      </c>
      <c r="Z9" s="3">
        <f>calcs!AD193</f>
        <v>0</v>
      </c>
      <c r="AA9" s="3">
        <f>calcs!AE193</f>
        <v>0</v>
      </c>
      <c r="AB9" s="3">
        <f>calcs!AF193</f>
        <v>0</v>
      </c>
      <c r="AC9" s="3">
        <f>calcs!AG193</f>
        <v>0</v>
      </c>
      <c r="AD9" s="3">
        <f>calcs!AH193</f>
        <v>0</v>
      </c>
      <c r="AE9" s="3">
        <f>calcs!AI193</f>
        <v>0</v>
      </c>
      <c r="AF9" s="3">
        <f>calcs!AJ193</f>
        <v>0</v>
      </c>
      <c r="AG9" s="24"/>
    </row>
    <row r="10" spans="1:35" ht="14.1" customHeight="1" x14ac:dyDescent="0.2">
      <c r="A10" s="4" t="s">
        <v>60</v>
      </c>
      <c r="B10" s="3">
        <f>calcs!F194</f>
        <v>2858100828589.3613</v>
      </c>
      <c r="C10" s="3">
        <f>calcs!G194</f>
        <v>3064153289841.8906</v>
      </c>
      <c r="D10" s="3">
        <f>calcs!H194</f>
        <v>2874548930998.7979</v>
      </c>
      <c r="E10" s="3">
        <f>calcs!I194</f>
        <v>2936869422553.9448</v>
      </c>
      <c r="F10" s="3">
        <f>calcs!J194</f>
        <v>2918269243798.0073</v>
      </c>
      <c r="G10" s="3">
        <f>calcs!K194</f>
        <v>2895610226023.7622</v>
      </c>
      <c r="H10" s="3">
        <f>calcs!L194</f>
        <v>2838419394679.9126</v>
      </c>
      <c r="I10" s="3">
        <f>calcs!M194</f>
        <v>2827388446896.2852</v>
      </c>
      <c r="J10" s="3">
        <f>calcs!N194</f>
        <v>2720333627958.2412</v>
      </c>
      <c r="K10" s="3">
        <f>calcs!O194</f>
        <v>2665969962469.6831</v>
      </c>
      <c r="L10" s="3">
        <f>calcs!P194</f>
        <v>2612464077162.4639</v>
      </c>
      <c r="M10" s="3">
        <f>calcs!Q194</f>
        <v>2574161350601.395</v>
      </c>
      <c r="N10" s="3">
        <f>calcs!R194</f>
        <v>2511913314220.4893</v>
      </c>
      <c r="O10" s="3">
        <f>calcs!S194</f>
        <v>2502791836691.8936</v>
      </c>
      <c r="P10" s="3">
        <f>calcs!T194</f>
        <v>2428475147414.7959</v>
      </c>
      <c r="Q10" s="3">
        <f>calcs!U194</f>
        <v>2386684347915.0942</v>
      </c>
      <c r="R10" s="3">
        <f>calcs!V194</f>
        <v>2400770779936.7183</v>
      </c>
      <c r="S10" s="3">
        <f>calcs!W194</f>
        <v>2341144751560.3608</v>
      </c>
      <c r="T10" s="3">
        <f>calcs!X194</f>
        <v>2315892127702.4707</v>
      </c>
      <c r="U10" s="3">
        <f>calcs!Y194</f>
        <v>2314935453966.5918</v>
      </c>
      <c r="V10" s="3">
        <f>calcs!Z194</f>
        <v>2312686319813.8403</v>
      </c>
      <c r="W10" s="3">
        <f>calcs!AA194</f>
        <v>2285208745858.4922</v>
      </c>
      <c r="X10" s="3">
        <f>calcs!AB194</f>
        <v>2275184711653.3374</v>
      </c>
      <c r="Y10" s="3">
        <f>calcs!AC194</f>
        <v>2269979200795.9805</v>
      </c>
      <c r="Z10" s="3">
        <f>calcs!AD194</f>
        <v>2267939870849.8525</v>
      </c>
      <c r="AA10" s="3">
        <f>calcs!AE194</f>
        <v>2256464116969.854</v>
      </c>
      <c r="AB10" s="3">
        <f>calcs!AF194</f>
        <v>2251535099651.2749</v>
      </c>
      <c r="AC10" s="3">
        <f>calcs!AG194</f>
        <v>2245061689793.1982</v>
      </c>
      <c r="AD10" s="3">
        <f>calcs!AH194</f>
        <v>2238588279935.1216</v>
      </c>
      <c r="AE10" s="3">
        <f>calcs!AI194</f>
        <v>2232114870077.0449</v>
      </c>
      <c r="AF10" s="3">
        <f>calcs!AJ194</f>
        <v>2225641460218.9683</v>
      </c>
    </row>
    <row r="11" spans="1:35" ht="14.1" customHeight="1" x14ac:dyDescent="0.2">
      <c r="A11" s="4" t="s">
        <v>61</v>
      </c>
      <c r="B11" s="3">
        <f>calcs!F195</f>
        <v>0</v>
      </c>
      <c r="C11" s="3">
        <f>calcs!G195</f>
        <v>0</v>
      </c>
      <c r="D11" s="3">
        <f>calcs!H195</f>
        <v>0</v>
      </c>
      <c r="E11" s="3">
        <f>calcs!I195</f>
        <v>0</v>
      </c>
      <c r="F11" s="3">
        <f>calcs!J195</f>
        <v>0</v>
      </c>
      <c r="G11" s="3">
        <f>calcs!K195</f>
        <v>0</v>
      </c>
      <c r="H11" s="3">
        <f>calcs!L195</f>
        <v>0</v>
      </c>
      <c r="I11" s="3">
        <f>calcs!M195</f>
        <v>0</v>
      </c>
      <c r="J11" s="3">
        <f>calcs!N195</f>
        <v>0</v>
      </c>
      <c r="K11" s="3">
        <f>calcs!O195</f>
        <v>0</v>
      </c>
      <c r="L11" s="3">
        <f>calcs!P195</f>
        <v>0</v>
      </c>
      <c r="M11" s="3">
        <f>calcs!Q195</f>
        <v>0</v>
      </c>
      <c r="N11" s="3">
        <f>calcs!R195</f>
        <v>0</v>
      </c>
      <c r="O11" s="3">
        <f>calcs!S195</f>
        <v>0</v>
      </c>
      <c r="P11" s="3">
        <f>calcs!T195</f>
        <v>0</v>
      </c>
      <c r="Q11" s="3">
        <f>calcs!U195</f>
        <v>0</v>
      </c>
      <c r="R11" s="3">
        <f>calcs!V195</f>
        <v>0</v>
      </c>
      <c r="S11" s="3">
        <f>calcs!W195</f>
        <v>0</v>
      </c>
      <c r="T11" s="3">
        <f>calcs!X195</f>
        <v>0</v>
      </c>
      <c r="U11" s="3">
        <f>calcs!Y195</f>
        <v>0</v>
      </c>
      <c r="V11" s="3">
        <f>calcs!Z195</f>
        <v>0</v>
      </c>
      <c r="W11" s="3">
        <f>calcs!AA195</f>
        <v>0</v>
      </c>
      <c r="X11" s="3">
        <f>calcs!AB195</f>
        <v>0</v>
      </c>
      <c r="Y11" s="3">
        <f>calcs!AC195</f>
        <v>0</v>
      </c>
      <c r="Z11" s="3">
        <f>calcs!AD195</f>
        <v>0</v>
      </c>
      <c r="AA11" s="3">
        <f>calcs!AE195</f>
        <v>0</v>
      </c>
      <c r="AB11" s="3">
        <f>calcs!AF195</f>
        <v>0</v>
      </c>
      <c r="AC11" s="3">
        <f>calcs!AG195</f>
        <v>0</v>
      </c>
      <c r="AD11" s="3">
        <f>calcs!AH195</f>
        <v>0</v>
      </c>
      <c r="AE11" s="3">
        <f>calcs!AI195</f>
        <v>0</v>
      </c>
      <c r="AF11" s="3">
        <f>calcs!AJ195</f>
        <v>0</v>
      </c>
    </row>
    <row r="12" spans="1:35" ht="14.1" customHeight="1" x14ac:dyDescent="0.2">
      <c r="A12" s="4" t="s">
        <v>62</v>
      </c>
      <c r="B12" s="3">
        <f>calcs!F196</f>
        <v>0</v>
      </c>
      <c r="C12" s="3">
        <f>calcs!G196</f>
        <v>0</v>
      </c>
      <c r="D12" s="3">
        <f>calcs!H196</f>
        <v>0</v>
      </c>
      <c r="E12" s="3">
        <f>calcs!I196</f>
        <v>0</v>
      </c>
      <c r="F12" s="3">
        <f>calcs!J196</f>
        <v>0</v>
      </c>
      <c r="G12" s="3">
        <f>calcs!K196</f>
        <v>0</v>
      </c>
      <c r="H12" s="3">
        <f>calcs!L196</f>
        <v>0</v>
      </c>
      <c r="I12" s="3">
        <f>calcs!M196</f>
        <v>0</v>
      </c>
      <c r="J12" s="3">
        <f>calcs!N196</f>
        <v>0</v>
      </c>
      <c r="K12" s="3">
        <f>calcs!O196</f>
        <v>0</v>
      </c>
      <c r="L12" s="3">
        <f>calcs!P196</f>
        <v>0</v>
      </c>
      <c r="M12" s="3">
        <f>calcs!Q196</f>
        <v>0</v>
      </c>
      <c r="N12" s="3">
        <f>calcs!R196</f>
        <v>0</v>
      </c>
      <c r="O12" s="3">
        <f>calcs!S196</f>
        <v>0</v>
      </c>
      <c r="P12" s="3">
        <f>calcs!T196</f>
        <v>0</v>
      </c>
      <c r="Q12" s="3">
        <f>calcs!U196</f>
        <v>0</v>
      </c>
      <c r="R12" s="3">
        <f>calcs!V196</f>
        <v>0</v>
      </c>
      <c r="S12" s="3">
        <f>calcs!W196</f>
        <v>0</v>
      </c>
      <c r="T12" s="3">
        <f>calcs!X196</f>
        <v>0</v>
      </c>
      <c r="U12" s="3">
        <f>calcs!Y196</f>
        <v>0</v>
      </c>
      <c r="V12" s="3">
        <f>calcs!Z196</f>
        <v>0</v>
      </c>
      <c r="W12" s="3">
        <f>calcs!AA196</f>
        <v>0</v>
      </c>
      <c r="X12" s="3">
        <f>calcs!AB196</f>
        <v>0</v>
      </c>
      <c r="Y12" s="3">
        <f>calcs!AC196</f>
        <v>0</v>
      </c>
      <c r="Z12" s="3">
        <f>calcs!AD196</f>
        <v>0</v>
      </c>
      <c r="AA12" s="3">
        <f>calcs!AE196</f>
        <v>0</v>
      </c>
      <c r="AB12" s="3">
        <f>calcs!AF196</f>
        <v>0</v>
      </c>
      <c r="AC12" s="3">
        <f>calcs!AG196</f>
        <v>0</v>
      </c>
      <c r="AD12" s="3">
        <f>calcs!AH196</f>
        <v>0</v>
      </c>
      <c r="AE12" s="3">
        <f>calcs!AI196</f>
        <v>0</v>
      </c>
      <c r="AF12" s="3">
        <f>calcs!AJ196</f>
        <v>0</v>
      </c>
    </row>
    <row r="13" spans="1:35" ht="14.1" customHeight="1" x14ac:dyDescent="0.2">
      <c r="A13" s="4" t="s">
        <v>63</v>
      </c>
      <c r="B13" s="3">
        <f>calcs!F197</f>
        <v>0</v>
      </c>
      <c r="C13" s="3">
        <f>calcs!G197</f>
        <v>0</v>
      </c>
      <c r="D13" s="3">
        <f>calcs!H197</f>
        <v>0</v>
      </c>
      <c r="E13" s="3">
        <f>calcs!I197</f>
        <v>0</v>
      </c>
      <c r="F13" s="3">
        <f>calcs!J197</f>
        <v>0</v>
      </c>
      <c r="G13" s="3">
        <f>calcs!K197</f>
        <v>0</v>
      </c>
      <c r="H13" s="3">
        <f>calcs!L197</f>
        <v>0</v>
      </c>
      <c r="I13" s="3">
        <f>calcs!M197</f>
        <v>0</v>
      </c>
      <c r="J13" s="3">
        <f>calcs!N197</f>
        <v>0</v>
      </c>
      <c r="K13" s="3">
        <f>calcs!O197</f>
        <v>0</v>
      </c>
      <c r="L13" s="3">
        <f>calcs!P197</f>
        <v>0</v>
      </c>
      <c r="M13" s="3">
        <f>calcs!Q197</f>
        <v>0</v>
      </c>
      <c r="N13" s="3">
        <f>calcs!R197</f>
        <v>0</v>
      </c>
      <c r="O13" s="3">
        <f>calcs!S197</f>
        <v>0</v>
      </c>
      <c r="P13" s="3">
        <f>calcs!T197</f>
        <v>0</v>
      </c>
      <c r="Q13" s="3">
        <f>calcs!U197</f>
        <v>0</v>
      </c>
      <c r="R13" s="3">
        <f>calcs!V197</f>
        <v>0</v>
      </c>
      <c r="S13" s="3">
        <f>calcs!W197</f>
        <v>0</v>
      </c>
      <c r="T13" s="3">
        <f>calcs!X197</f>
        <v>0</v>
      </c>
      <c r="U13" s="3">
        <f>calcs!Y197</f>
        <v>0</v>
      </c>
      <c r="V13" s="3">
        <f>calcs!Z197</f>
        <v>0</v>
      </c>
      <c r="W13" s="3">
        <f>calcs!AA197</f>
        <v>0</v>
      </c>
      <c r="X13" s="3">
        <f>calcs!AB197</f>
        <v>0</v>
      </c>
      <c r="Y13" s="3">
        <f>calcs!AC197</f>
        <v>0</v>
      </c>
      <c r="Z13" s="3">
        <f>calcs!AD197</f>
        <v>0</v>
      </c>
      <c r="AA13" s="3">
        <f>calcs!AE197</f>
        <v>0</v>
      </c>
      <c r="AB13" s="3">
        <f>calcs!AF197</f>
        <v>0</v>
      </c>
      <c r="AC13" s="3">
        <f>calcs!AG197</f>
        <v>0</v>
      </c>
      <c r="AD13" s="3">
        <f>calcs!AH197</f>
        <v>0</v>
      </c>
      <c r="AE13" s="3">
        <f>calcs!AI197</f>
        <v>0</v>
      </c>
      <c r="AF13" s="3">
        <f>calcs!AJ197</f>
        <v>0</v>
      </c>
    </row>
    <row r="14" spans="1:35" ht="14.1" customHeight="1" x14ac:dyDescent="0.2">
      <c r="A14" s="4" t="s">
        <v>64</v>
      </c>
      <c r="B14" s="3">
        <f>calcs!F198</f>
        <v>0</v>
      </c>
      <c r="C14" s="3">
        <f>calcs!G198</f>
        <v>0</v>
      </c>
      <c r="D14" s="3">
        <f>calcs!H198</f>
        <v>0</v>
      </c>
      <c r="E14" s="3">
        <f>calcs!I198</f>
        <v>0</v>
      </c>
      <c r="F14" s="3">
        <f>calcs!J198</f>
        <v>0</v>
      </c>
      <c r="G14" s="3">
        <f>calcs!K198</f>
        <v>0</v>
      </c>
      <c r="H14" s="3">
        <f>calcs!L198</f>
        <v>0</v>
      </c>
      <c r="I14" s="3">
        <f>calcs!M198</f>
        <v>0</v>
      </c>
      <c r="J14" s="3">
        <f>calcs!N198</f>
        <v>0</v>
      </c>
      <c r="K14" s="3">
        <f>calcs!O198</f>
        <v>0</v>
      </c>
      <c r="L14" s="3">
        <f>calcs!P198</f>
        <v>0</v>
      </c>
      <c r="M14" s="3">
        <f>calcs!Q198</f>
        <v>0</v>
      </c>
      <c r="N14" s="3">
        <f>calcs!R198</f>
        <v>0</v>
      </c>
      <c r="O14" s="3">
        <f>calcs!S198</f>
        <v>0</v>
      </c>
      <c r="P14" s="3">
        <f>calcs!T198</f>
        <v>0</v>
      </c>
      <c r="Q14" s="3">
        <f>calcs!U198</f>
        <v>0</v>
      </c>
      <c r="R14" s="3">
        <f>calcs!V198</f>
        <v>0</v>
      </c>
      <c r="S14" s="3">
        <f>calcs!W198</f>
        <v>0</v>
      </c>
      <c r="T14" s="3">
        <f>calcs!X198</f>
        <v>0</v>
      </c>
      <c r="U14" s="3">
        <f>calcs!Y198</f>
        <v>0</v>
      </c>
      <c r="V14" s="3">
        <f>calcs!Z198</f>
        <v>0</v>
      </c>
      <c r="W14" s="3">
        <f>calcs!AA198</f>
        <v>0</v>
      </c>
      <c r="X14" s="3">
        <f>calcs!AB198</f>
        <v>0</v>
      </c>
      <c r="Y14" s="3">
        <f>calcs!AC198</f>
        <v>0</v>
      </c>
      <c r="Z14" s="3">
        <f>calcs!AD198</f>
        <v>0</v>
      </c>
      <c r="AA14" s="3">
        <f>calcs!AE198</f>
        <v>0</v>
      </c>
      <c r="AB14" s="3">
        <f>calcs!AF198</f>
        <v>0</v>
      </c>
      <c r="AC14" s="3">
        <f>calcs!AG198</f>
        <v>0</v>
      </c>
      <c r="AD14" s="3">
        <f>calcs!AH198</f>
        <v>0</v>
      </c>
      <c r="AE14" s="3">
        <f>calcs!AI198</f>
        <v>0</v>
      </c>
      <c r="AF14" s="3">
        <f>calcs!AJ198</f>
        <v>0</v>
      </c>
    </row>
    <row r="15" spans="1:35" s="473" customFormat="1" ht="14.1" customHeight="1" x14ac:dyDescent="0.2">
      <c r="A15" s="473" t="s">
        <v>65</v>
      </c>
      <c r="B15" s="474">
        <f>calcs!F199</f>
        <v>0</v>
      </c>
      <c r="C15" s="474">
        <f>calcs!G199</f>
        <v>0</v>
      </c>
      <c r="D15" s="474">
        <f>calcs!H199</f>
        <v>0</v>
      </c>
      <c r="E15" s="474">
        <f>calcs!I199</f>
        <v>0</v>
      </c>
      <c r="F15" s="474">
        <f>calcs!J199</f>
        <v>0</v>
      </c>
      <c r="G15" s="474">
        <f>calcs!K199</f>
        <v>0</v>
      </c>
      <c r="H15" s="474">
        <f>calcs!L199</f>
        <v>0</v>
      </c>
      <c r="I15" s="474">
        <f>calcs!M199</f>
        <v>0</v>
      </c>
      <c r="J15" s="474">
        <f>calcs!N199</f>
        <v>0</v>
      </c>
      <c r="K15" s="474">
        <f>calcs!O199</f>
        <v>0</v>
      </c>
      <c r="L15" s="474">
        <f>calcs!P199</f>
        <v>0</v>
      </c>
      <c r="M15" s="474">
        <f>calcs!Q199</f>
        <v>0</v>
      </c>
      <c r="N15" s="474">
        <f>calcs!R199</f>
        <v>0</v>
      </c>
      <c r="O15" s="474">
        <f>calcs!S199</f>
        <v>0</v>
      </c>
      <c r="P15" s="474">
        <f>calcs!T199</f>
        <v>0</v>
      </c>
      <c r="Q15" s="474">
        <f>calcs!U199</f>
        <v>0</v>
      </c>
      <c r="R15" s="474">
        <f>calcs!V199</f>
        <v>0</v>
      </c>
      <c r="S15" s="474">
        <f>calcs!W199</f>
        <v>0</v>
      </c>
      <c r="T15" s="474">
        <f>calcs!X199</f>
        <v>0</v>
      </c>
      <c r="U15" s="474">
        <f>calcs!Y199</f>
        <v>0</v>
      </c>
      <c r="V15" s="474">
        <f>calcs!Z199</f>
        <v>0</v>
      </c>
      <c r="W15" s="474">
        <f>calcs!AA199</f>
        <v>0</v>
      </c>
      <c r="X15" s="474">
        <f>calcs!AB199</f>
        <v>0</v>
      </c>
      <c r="Y15" s="474">
        <f>calcs!AC199</f>
        <v>0</v>
      </c>
      <c r="Z15" s="474">
        <f>calcs!AD199</f>
        <v>0</v>
      </c>
      <c r="AA15" s="474">
        <f>calcs!AE199</f>
        <v>0</v>
      </c>
      <c r="AB15" s="474">
        <f>calcs!AF199</f>
        <v>0</v>
      </c>
      <c r="AC15" s="474">
        <f>calcs!AG199</f>
        <v>0</v>
      </c>
      <c r="AD15" s="474">
        <f>calcs!AH199</f>
        <v>0</v>
      </c>
      <c r="AE15" s="474">
        <f>calcs!AI199</f>
        <v>0</v>
      </c>
      <c r="AF15" s="474">
        <f>calcs!AJ199</f>
        <v>0</v>
      </c>
      <c r="AG15" s="472"/>
    </row>
    <row r="16" spans="1:35" s="473" customFormat="1" ht="14.1" customHeight="1" x14ac:dyDescent="0.2">
      <c r="A16" s="473" t="s">
        <v>66</v>
      </c>
      <c r="B16" s="474">
        <f>calcs!F200</f>
        <v>0</v>
      </c>
      <c r="C16" s="474">
        <f>calcs!G200</f>
        <v>0</v>
      </c>
      <c r="D16" s="474">
        <f>calcs!H200</f>
        <v>0</v>
      </c>
      <c r="E16" s="474">
        <f>calcs!I200</f>
        <v>0</v>
      </c>
      <c r="F16" s="474">
        <f>calcs!J200</f>
        <v>0</v>
      </c>
      <c r="G16" s="474">
        <f>calcs!K200</f>
        <v>0</v>
      </c>
      <c r="H16" s="474">
        <f>calcs!L200</f>
        <v>0</v>
      </c>
      <c r="I16" s="474">
        <f>calcs!M200</f>
        <v>0</v>
      </c>
      <c r="J16" s="474">
        <f>calcs!N200</f>
        <v>0</v>
      </c>
      <c r="K16" s="474">
        <f>calcs!O200</f>
        <v>0</v>
      </c>
      <c r="L16" s="474">
        <f>calcs!P200</f>
        <v>0</v>
      </c>
      <c r="M16" s="474">
        <f>calcs!Q200</f>
        <v>0</v>
      </c>
      <c r="N16" s="474">
        <f>calcs!R200</f>
        <v>0</v>
      </c>
      <c r="O16" s="474">
        <f>calcs!S200</f>
        <v>0</v>
      </c>
      <c r="P16" s="474">
        <f>calcs!T200</f>
        <v>0</v>
      </c>
      <c r="Q16" s="474">
        <f>calcs!U200</f>
        <v>0</v>
      </c>
      <c r="R16" s="474">
        <f>calcs!V200</f>
        <v>0</v>
      </c>
      <c r="S16" s="474">
        <f>calcs!W200</f>
        <v>0</v>
      </c>
      <c r="T16" s="474">
        <f>calcs!X200</f>
        <v>0</v>
      </c>
      <c r="U16" s="474">
        <f>calcs!Y200</f>
        <v>0</v>
      </c>
      <c r="V16" s="474">
        <f>calcs!Z200</f>
        <v>0</v>
      </c>
      <c r="W16" s="474">
        <f>calcs!AA200</f>
        <v>0</v>
      </c>
      <c r="X16" s="474">
        <f>calcs!AB200</f>
        <v>0</v>
      </c>
      <c r="Y16" s="474">
        <f>calcs!AC200</f>
        <v>0</v>
      </c>
      <c r="Z16" s="474">
        <f>calcs!AD200</f>
        <v>0</v>
      </c>
      <c r="AA16" s="474">
        <f>calcs!AE200</f>
        <v>0</v>
      </c>
      <c r="AB16" s="474">
        <f>calcs!AF200</f>
        <v>0</v>
      </c>
      <c r="AC16" s="474">
        <f>calcs!AG200</f>
        <v>0</v>
      </c>
      <c r="AD16" s="474">
        <f>calcs!AH200</f>
        <v>0</v>
      </c>
      <c r="AE16" s="474">
        <f>calcs!AI200</f>
        <v>0</v>
      </c>
      <c r="AF16" s="474">
        <f>calcs!AJ200</f>
        <v>0</v>
      </c>
    </row>
    <row r="17" spans="1:33" ht="14.1" customHeight="1" x14ac:dyDescent="0.2">
      <c r="A17" s="4" t="s">
        <v>67</v>
      </c>
      <c r="B17" s="3">
        <f>calcs!F201</f>
        <v>0</v>
      </c>
      <c r="C17" s="3">
        <f>calcs!G201</f>
        <v>0</v>
      </c>
      <c r="D17" s="3">
        <f>calcs!H201</f>
        <v>0</v>
      </c>
      <c r="E17" s="3">
        <f>calcs!I201</f>
        <v>0</v>
      </c>
      <c r="F17" s="3">
        <f>calcs!J201</f>
        <v>0</v>
      </c>
      <c r="G17" s="3">
        <f>calcs!K201</f>
        <v>0</v>
      </c>
      <c r="H17" s="3">
        <f>calcs!L201</f>
        <v>0</v>
      </c>
      <c r="I17" s="3">
        <f>calcs!M201</f>
        <v>0</v>
      </c>
      <c r="J17" s="3">
        <f>calcs!N201</f>
        <v>0</v>
      </c>
      <c r="K17" s="3">
        <f>calcs!O201</f>
        <v>0</v>
      </c>
      <c r="L17" s="3">
        <f>calcs!P201</f>
        <v>0</v>
      </c>
      <c r="M17" s="3">
        <f>calcs!Q201</f>
        <v>0</v>
      </c>
      <c r="N17" s="3">
        <f>calcs!R201</f>
        <v>0</v>
      </c>
      <c r="O17" s="3">
        <f>calcs!S201</f>
        <v>0</v>
      </c>
      <c r="P17" s="3">
        <f>calcs!T201</f>
        <v>0</v>
      </c>
      <c r="Q17" s="3">
        <f>calcs!U201</f>
        <v>0</v>
      </c>
      <c r="R17" s="3">
        <f>calcs!V201</f>
        <v>0</v>
      </c>
      <c r="S17" s="3">
        <f>calcs!W201</f>
        <v>0</v>
      </c>
      <c r="T17" s="3">
        <f>calcs!X201</f>
        <v>0</v>
      </c>
      <c r="U17" s="3">
        <f>calcs!Y201</f>
        <v>0</v>
      </c>
      <c r="V17" s="3">
        <f>calcs!Z201</f>
        <v>0</v>
      </c>
      <c r="W17" s="3">
        <f>calcs!AA201</f>
        <v>0</v>
      </c>
      <c r="X17" s="3">
        <f>calcs!AB201</f>
        <v>0</v>
      </c>
      <c r="Y17" s="3">
        <f>calcs!AC201</f>
        <v>0</v>
      </c>
      <c r="Z17" s="3">
        <f>calcs!AD201</f>
        <v>0</v>
      </c>
      <c r="AA17" s="3">
        <f>calcs!AE201</f>
        <v>0</v>
      </c>
      <c r="AB17" s="3">
        <f>calcs!AF201</f>
        <v>0</v>
      </c>
      <c r="AC17" s="3">
        <f>calcs!AG201</f>
        <v>0</v>
      </c>
      <c r="AD17" s="3">
        <f>calcs!AH201</f>
        <v>0</v>
      </c>
      <c r="AE17" s="3">
        <f>calcs!AI201</f>
        <v>0</v>
      </c>
      <c r="AF17" s="3">
        <f>calcs!AJ201</f>
        <v>0</v>
      </c>
    </row>
    <row r="18" spans="1:33" s="473" customFormat="1" ht="14.1" customHeight="1" x14ac:dyDescent="0.2">
      <c r="A18" s="473" t="s">
        <v>68</v>
      </c>
      <c r="B18" s="474">
        <f>calcs!F202</f>
        <v>0</v>
      </c>
      <c r="C18" s="474">
        <f>calcs!G202</f>
        <v>0</v>
      </c>
      <c r="D18" s="474">
        <f>calcs!H202</f>
        <v>0</v>
      </c>
      <c r="E18" s="474">
        <f>calcs!I202</f>
        <v>0</v>
      </c>
      <c r="F18" s="474">
        <f>calcs!J202</f>
        <v>0</v>
      </c>
      <c r="G18" s="474">
        <f>calcs!K202</f>
        <v>0</v>
      </c>
      <c r="H18" s="474">
        <f>calcs!L202</f>
        <v>0</v>
      </c>
      <c r="I18" s="474">
        <f>calcs!M202</f>
        <v>0</v>
      </c>
      <c r="J18" s="474">
        <f>calcs!N202</f>
        <v>0</v>
      </c>
      <c r="K18" s="474">
        <f>calcs!O202</f>
        <v>0</v>
      </c>
      <c r="L18" s="474">
        <f>calcs!P202</f>
        <v>0</v>
      </c>
      <c r="M18" s="474">
        <f>calcs!Q202</f>
        <v>0</v>
      </c>
      <c r="N18" s="474">
        <f>calcs!R202</f>
        <v>0</v>
      </c>
      <c r="O18" s="474">
        <f>calcs!S202</f>
        <v>0</v>
      </c>
      <c r="P18" s="474">
        <f>calcs!T202</f>
        <v>0</v>
      </c>
      <c r="Q18" s="474">
        <f>calcs!U202</f>
        <v>0</v>
      </c>
      <c r="R18" s="474">
        <f>calcs!V202</f>
        <v>0</v>
      </c>
      <c r="S18" s="474">
        <f>calcs!W202</f>
        <v>0</v>
      </c>
      <c r="T18" s="474">
        <f>calcs!X202</f>
        <v>0</v>
      </c>
      <c r="U18" s="474">
        <f>calcs!Y202</f>
        <v>0</v>
      </c>
      <c r="V18" s="474">
        <f>calcs!Z202</f>
        <v>0</v>
      </c>
      <c r="W18" s="474">
        <f>calcs!AA202</f>
        <v>0</v>
      </c>
      <c r="X18" s="474">
        <f>calcs!AB202</f>
        <v>0</v>
      </c>
      <c r="Y18" s="474">
        <f>calcs!AC202</f>
        <v>0</v>
      </c>
      <c r="Z18" s="474">
        <f>calcs!AD202</f>
        <v>0</v>
      </c>
      <c r="AA18" s="474">
        <f>calcs!AE202</f>
        <v>0</v>
      </c>
      <c r="AB18" s="474">
        <f>calcs!AF202</f>
        <v>0</v>
      </c>
      <c r="AC18" s="474">
        <f>calcs!AG202</f>
        <v>0</v>
      </c>
      <c r="AD18" s="474">
        <f>calcs!AH202</f>
        <v>0</v>
      </c>
      <c r="AE18" s="474">
        <f>calcs!AI202</f>
        <v>0</v>
      </c>
      <c r="AF18" s="474">
        <f>calcs!AJ202</f>
        <v>0</v>
      </c>
      <c r="AG18" s="282"/>
    </row>
    <row r="19" spans="1:33" s="473" customFormat="1" ht="14.1" customHeight="1" x14ac:dyDescent="0.2">
      <c r="A19" s="473" t="s">
        <v>69</v>
      </c>
      <c r="B19" s="474">
        <f>calcs!F203</f>
        <v>0</v>
      </c>
      <c r="C19" s="474">
        <f>calcs!G203</f>
        <v>0</v>
      </c>
      <c r="D19" s="474">
        <f>calcs!H203</f>
        <v>0</v>
      </c>
      <c r="E19" s="474">
        <f>calcs!I203</f>
        <v>0</v>
      </c>
      <c r="F19" s="474">
        <f>calcs!J203</f>
        <v>0</v>
      </c>
      <c r="G19" s="474">
        <f>calcs!K203</f>
        <v>0</v>
      </c>
      <c r="H19" s="474">
        <f>calcs!L203</f>
        <v>0</v>
      </c>
      <c r="I19" s="474">
        <f>calcs!M203</f>
        <v>0</v>
      </c>
      <c r="J19" s="474">
        <f>calcs!N203</f>
        <v>0</v>
      </c>
      <c r="K19" s="474">
        <f>calcs!O203</f>
        <v>0</v>
      </c>
      <c r="L19" s="474">
        <f>calcs!P203</f>
        <v>0</v>
      </c>
      <c r="M19" s="474">
        <f>calcs!Q203</f>
        <v>0</v>
      </c>
      <c r="N19" s="474">
        <f>calcs!R203</f>
        <v>0</v>
      </c>
      <c r="O19" s="474">
        <f>calcs!S203</f>
        <v>0</v>
      </c>
      <c r="P19" s="474">
        <f>calcs!T203</f>
        <v>0</v>
      </c>
      <c r="Q19" s="474">
        <f>calcs!U203</f>
        <v>0</v>
      </c>
      <c r="R19" s="474">
        <f>calcs!V203</f>
        <v>0</v>
      </c>
      <c r="S19" s="474">
        <f>calcs!W203</f>
        <v>0</v>
      </c>
      <c r="T19" s="474">
        <f>calcs!X203</f>
        <v>0</v>
      </c>
      <c r="U19" s="474">
        <f>calcs!Y203</f>
        <v>0</v>
      </c>
      <c r="V19" s="474">
        <f>calcs!Z203</f>
        <v>0</v>
      </c>
      <c r="W19" s="474">
        <f>calcs!AA203</f>
        <v>0</v>
      </c>
      <c r="X19" s="474">
        <f>calcs!AB203</f>
        <v>0</v>
      </c>
      <c r="Y19" s="474">
        <f>calcs!AC203</f>
        <v>0</v>
      </c>
      <c r="Z19" s="474">
        <f>calcs!AD203</f>
        <v>0</v>
      </c>
      <c r="AA19" s="474">
        <f>calcs!AE203</f>
        <v>0</v>
      </c>
      <c r="AB19" s="474">
        <f>calcs!AF203</f>
        <v>0</v>
      </c>
      <c r="AC19" s="474">
        <f>calcs!AG203</f>
        <v>0</v>
      </c>
      <c r="AD19" s="474">
        <f>calcs!AH203</f>
        <v>0</v>
      </c>
      <c r="AE19" s="474">
        <f>calcs!AI203</f>
        <v>0</v>
      </c>
      <c r="AF19" s="474">
        <f>calcs!AJ203</f>
        <v>0</v>
      </c>
    </row>
    <row r="20" spans="1:33" ht="14.1" customHeight="1" x14ac:dyDescent="0.2">
      <c r="A20" s="4" t="s">
        <v>70</v>
      </c>
      <c r="B20" s="3">
        <f>calcs!F204</f>
        <v>0</v>
      </c>
      <c r="C20" s="3">
        <f>calcs!G204</f>
        <v>0</v>
      </c>
      <c r="D20" s="3">
        <f>calcs!H204</f>
        <v>0</v>
      </c>
      <c r="E20" s="3">
        <f>calcs!I204</f>
        <v>0</v>
      </c>
      <c r="F20" s="3">
        <f>calcs!J204</f>
        <v>0</v>
      </c>
      <c r="G20" s="3">
        <f>calcs!K204</f>
        <v>0</v>
      </c>
      <c r="H20" s="3">
        <f>calcs!L204</f>
        <v>0</v>
      </c>
      <c r="I20" s="3">
        <f>calcs!M204</f>
        <v>0</v>
      </c>
      <c r="J20" s="3">
        <f>calcs!N204</f>
        <v>0</v>
      </c>
      <c r="K20" s="3">
        <f>calcs!O204</f>
        <v>0</v>
      </c>
      <c r="L20" s="3">
        <f>calcs!P204</f>
        <v>0</v>
      </c>
      <c r="M20" s="3">
        <f>calcs!Q204</f>
        <v>0</v>
      </c>
      <c r="N20" s="3">
        <f>calcs!R204</f>
        <v>0</v>
      </c>
      <c r="O20" s="3">
        <f>calcs!S204</f>
        <v>0</v>
      </c>
      <c r="P20" s="3">
        <f>calcs!T204</f>
        <v>0</v>
      </c>
      <c r="Q20" s="3">
        <f>calcs!U204</f>
        <v>0</v>
      </c>
      <c r="R20" s="3">
        <f>calcs!V204</f>
        <v>0</v>
      </c>
      <c r="S20" s="3">
        <f>calcs!W204</f>
        <v>0</v>
      </c>
      <c r="T20" s="3">
        <f>calcs!X204</f>
        <v>0</v>
      </c>
      <c r="U20" s="3">
        <f>calcs!Y204</f>
        <v>0</v>
      </c>
      <c r="V20" s="3">
        <f>calcs!Z204</f>
        <v>0</v>
      </c>
      <c r="W20" s="3">
        <f>calcs!AA204</f>
        <v>0</v>
      </c>
      <c r="X20" s="3">
        <f>calcs!AB204</f>
        <v>0</v>
      </c>
      <c r="Y20" s="3">
        <f>calcs!AC204</f>
        <v>0</v>
      </c>
      <c r="Z20" s="3">
        <f>calcs!AD204</f>
        <v>0</v>
      </c>
      <c r="AA20" s="3">
        <f>calcs!AE204</f>
        <v>0</v>
      </c>
      <c r="AB20" s="3">
        <f>calcs!AF204</f>
        <v>0</v>
      </c>
      <c r="AC20" s="3">
        <f>calcs!AG204</f>
        <v>0</v>
      </c>
      <c r="AD20" s="3">
        <f>calcs!AH204</f>
        <v>0</v>
      </c>
      <c r="AE20" s="3">
        <f>calcs!AI204</f>
        <v>0</v>
      </c>
      <c r="AF20" s="3">
        <f>calcs!AJ204</f>
        <v>0</v>
      </c>
      <c r="AG20" s="24"/>
    </row>
    <row r="21" spans="1:33" s="473" customFormat="1" ht="14.1" customHeight="1" x14ac:dyDescent="0.2">
      <c r="A21" s="473" t="s">
        <v>71</v>
      </c>
      <c r="B21" s="474">
        <f>calcs!F205</f>
        <v>0</v>
      </c>
      <c r="C21" s="474">
        <f>calcs!G205</f>
        <v>0</v>
      </c>
      <c r="D21" s="474">
        <f>calcs!H205</f>
        <v>0</v>
      </c>
      <c r="E21" s="474">
        <f>calcs!I205</f>
        <v>0</v>
      </c>
      <c r="F21" s="474">
        <f>calcs!J205</f>
        <v>0</v>
      </c>
      <c r="G21" s="474">
        <f>calcs!K205</f>
        <v>0</v>
      </c>
      <c r="H21" s="474">
        <f>calcs!L205</f>
        <v>0</v>
      </c>
      <c r="I21" s="474">
        <f>calcs!M205</f>
        <v>0</v>
      </c>
      <c r="J21" s="474">
        <f>calcs!N205</f>
        <v>0</v>
      </c>
      <c r="K21" s="474">
        <f>calcs!O205</f>
        <v>0</v>
      </c>
      <c r="L21" s="474">
        <f>calcs!P205</f>
        <v>0</v>
      </c>
      <c r="M21" s="474">
        <f>calcs!Q205</f>
        <v>0</v>
      </c>
      <c r="N21" s="474">
        <f>calcs!R205</f>
        <v>0</v>
      </c>
      <c r="O21" s="474">
        <f>calcs!S205</f>
        <v>0</v>
      </c>
      <c r="P21" s="474">
        <f>calcs!T205</f>
        <v>0</v>
      </c>
      <c r="Q21" s="474">
        <f>calcs!U205</f>
        <v>0</v>
      </c>
      <c r="R21" s="474">
        <f>calcs!V205</f>
        <v>0</v>
      </c>
      <c r="S21" s="474">
        <f>calcs!W205</f>
        <v>0</v>
      </c>
      <c r="T21" s="474">
        <f>calcs!X205</f>
        <v>0</v>
      </c>
      <c r="U21" s="474">
        <f>calcs!Y205</f>
        <v>0</v>
      </c>
      <c r="V21" s="474">
        <f>calcs!Z205</f>
        <v>0</v>
      </c>
      <c r="W21" s="474">
        <f>calcs!AA205</f>
        <v>0</v>
      </c>
      <c r="X21" s="474">
        <f>calcs!AB205</f>
        <v>0</v>
      </c>
      <c r="Y21" s="474">
        <f>calcs!AC205</f>
        <v>0</v>
      </c>
      <c r="Z21" s="474">
        <f>calcs!AD205</f>
        <v>0</v>
      </c>
      <c r="AA21" s="474">
        <f>calcs!AE205</f>
        <v>0</v>
      </c>
      <c r="AB21" s="474">
        <f>calcs!AF205</f>
        <v>0</v>
      </c>
      <c r="AC21" s="474">
        <f>calcs!AG205</f>
        <v>0</v>
      </c>
      <c r="AD21" s="474">
        <f>calcs!AH205</f>
        <v>0</v>
      </c>
      <c r="AE21" s="474">
        <f>calcs!AI205</f>
        <v>0</v>
      </c>
      <c r="AF21" s="474">
        <f>calcs!AJ205</f>
        <v>0</v>
      </c>
    </row>
    <row r="22" spans="1:33" s="473" customFormat="1" ht="14.1" customHeight="1" x14ac:dyDescent="0.2">
      <c r="A22" s="473" t="s">
        <v>72</v>
      </c>
      <c r="B22" s="474">
        <f>calcs!F206</f>
        <v>0</v>
      </c>
      <c r="C22" s="474">
        <f>calcs!G206</f>
        <v>0</v>
      </c>
      <c r="D22" s="474">
        <f>calcs!H206</f>
        <v>0</v>
      </c>
      <c r="E22" s="474">
        <f>calcs!I206</f>
        <v>0</v>
      </c>
      <c r="F22" s="474">
        <f>calcs!J206</f>
        <v>0</v>
      </c>
      <c r="G22" s="474">
        <f>calcs!K206</f>
        <v>0</v>
      </c>
      <c r="H22" s="474">
        <f>calcs!L206</f>
        <v>0</v>
      </c>
      <c r="I22" s="474">
        <f>calcs!M206</f>
        <v>0</v>
      </c>
      <c r="J22" s="474">
        <f>calcs!N206</f>
        <v>0</v>
      </c>
      <c r="K22" s="474">
        <f>calcs!O206</f>
        <v>0</v>
      </c>
      <c r="L22" s="474">
        <f>calcs!P206</f>
        <v>0</v>
      </c>
      <c r="M22" s="474">
        <f>calcs!Q206</f>
        <v>0</v>
      </c>
      <c r="N22" s="474">
        <f>calcs!R206</f>
        <v>0</v>
      </c>
      <c r="O22" s="474">
        <f>calcs!S206</f>
        <v>0</v>
      </c>
      <c r="P22" s="474">
        <f>calcs!T206</f>
        <v>0</v>
      </c>
      <c r="Q22" s="474">
        <f>calcs!U206</f>
        <v>0</v>
      </c>
      <c r="R22" s="474">
        <f>calcs!V206</f>
        <v>0</v>
      </c>
      <c r="S22" s="474">
        <f>calcs!W206</f>
        <v>0</v>
      </c>
      <c r="T22" s="474">
        <f>calcs!X206</f>
        <v>0</v>
      </c>
      <c r="U22" s="474">
        <f>calcs!Y206</f>
        <v>0</v>
      </c>
      <c r="V22" s="474">
        <f>calcs!Z206</f>
        <v>0</v>
      </c>
      <c r="W22" s="474">
        <f>calcs!AA206</f>
        <v>0</v>
      </c>
      <c r="X22" s="474">
        <f>calcs!AB206</f>
        <v>0</v>
      </c>
      <c r="Y22" s="474">
        <f>calcs!AC206</f>
        <v>0</v>
      </c>
      <c r="Z22" s="474">
        <f>calcs!AD206</f>
        <v>0</v>
      </c>
      <c r="AA22" s="474">
        <f>calcs!AE206</f>
        <v>0</v>
      </c>
      <c r="AB22" s="474">
        <f>calcs!AF206</f>
        <v>0</v>
      </c>
      <c r="AC22" s="474">
        <f>calcs!AG206</f>
        <v>0</v>
      </c>
      <c r="AD22" s="474">
        <f>calcs!AH206</f>
        <v>0</v>
      </c>
      <c r="AE22" s="474">
        <f>calcs!AI206</f>
        <v>0</v>
      </c>
      <c r="AF22" s="474">
        <f>calcs!AJ206</f>
        <v>0</v>
      </c>
    </row>
    <row r="23" spans="1:33" ht="14.1" customHeight="1" x14ac:dyDescent="0.2">
      <c r="A23" s="4" t="s">
        <v>73</v>
      </c>
      <c r="B23" s="3">
        <f>calcs!F207</f>
        <v>57943961841.881401</v>
      </c>
      <c r="C23" s="3">
        <f>calcs!G207</f>
        <v>54410849168.672607</v>
      </c>
      <c r="D23" s="3">
        <f>calcs!H207</f>
        <v>56284686015.251686</v>
      </c>
      <c r="E23" s="3">
        <f>calcs!I207</f>
        <v>58469602506.821907</v>
      </c>
      <c r="F23" s="3">
        <f>calcs!J207</f>
        <v>59521558767.856499</v>
      </c>
      <c r="G23" s="3">
        <f>calcs!K207</f>
        <v>61017990673.45536</v>
      </c>
      <c r="H23" s="3">
        <f>calcs!L207</f>
        <v>61928423180.070549</v>
      </c>
      <c r="I23" s="3">
        <f>calcs!M207</f>
        <v>62492678754.974266</v>
      </c>
      <c r="J23" s="3">
        <f>calcs!N207</f>
        <v>62966246856.390953</v>
      </c>
      <c r="K23" s="3">
        <f>calcs!O207</f>
        <v>63524689224.88987</v>
      </c>
      <c r="L23" s="3">
        <f>calcs!P207</f>
        <v>64370830161.603722</v>
      </c>
      <c r="M23" s="3">
        <f>calcs!Q207</f>
        <v>65128196341.448952</v>
      </c>
      <c r="N23" s="3">
        <f>calcs!R207</f>
        <v>65777600727.64801</v>
      </c>
      <c r="O23" s="3">
        <f>calcs!S207</f>
        <v>66748407992.701263</v>
      </c>
      <c r="P23" s="3">
        <f>calcs!T207</f>
        <v>67494545382.708</v>
      </c>
      <c r="Q23" s="3">
        <f>calcs!U207</f>
        <v>67894049878.849892</v>
      </c>
      <c r="R23" s="3">
        <f>calcs!V207</f>
        <v>68143538734.93882</v>
      </c>
      <c r="S23" s="3">
        <f>calcs!W207</f>
        <v>68683904152.478767</v>
      </c>
      <c r="T23" s="3">
        <f>calcs!X207</f>
        <v>69282546724.848129</v>
      </c>
      <c r="U23" s="3">
        <f>calcs!Y207</f>
        <v>69957570233.531555</v>
      </c>
      <c r="V23" s="3">
        <f>calcs!Z207</f>
        <v>70424451062.106628</v>
      </c>
      <c r="W23" s="3">
        <f>calcs!AA207</f>
        <v>71187437394.196793</v>
      </c>
      <c r="X23" s="3">
        <f>calcs!AB207</f>
        <v>72319432507.661774</v>
      </c>
      <c r="Y23" s="3">
        <f>calcs!AC207</f>
        <v>73836434783.151993</v>
      </c>
      <c r="Z23" s="3">
        <f>calcs!AD207</f>
        <v>75077114370.533905</v>
      </c>
      <c r="AA23" s="3">
        <f>calcs!AE207</f>
        <v>75887216570.0215</v>
      </c>
      <c r="AB23" s="3">
        <f>calcs!AF207</f>
        <v>77308699189.469818</v>
      </c>
      <c r="AC23" s="3">
        <f>calcs!AG207</f>
        <v>78524423210.921921</v>
      </c>
      <c r="AD23" s="3">
        <f>calcs!AH207</f>
        <v>79740147232.374023</v>
      </c>
      <c r="AE23" s="3">
        <f>calcs!AI207</f>
        <v>80955871253.826126</v>
      </c>
      <c r="AF23" s="3">
        <f>calcs!AJ207</f>
        <v>82171595275.278229</v>
      </c>
    </row>
    <row r="24" spans="1:33" ht="14.1" customHeight="1" x14ac:dyDescent="0.2">
      <c r="A24" s="4" t="s">
        <v>74</v>
      </c>
      <c r="B24" s="3">
        <f>calcs!F208</f>
        <v>0</v>
      </c>
      <c r="C24" s="3">
        <f>calcs!G208</f>
        <v>0</v>
      </c>
      <c r="D24" s="3">
        <f>calcs!H208</f>
        <v>0</v>
      </c>
      <c r="E24" s="3">
        <f>calcs!I208</f>
        <v>0</v>
      </c>
      <c r="F24" s="3">
        <f>calcs!J208</f>
        <v>0</v>
      </c>
      <c r="G24" s="3">
        <f>calcs!K208</f>
        <v>0</v>
      </c>
      <c r="H24" s="3">
        <f>calcs!L208</f>
        <v>0</v>
      </c>
      <c r="I24" s="3">
        <f>calcs!M208</f>
        <v>0</v>
      </c>
      <c r="J24" s="3">
        <f>calcs!N208</f>
        <v>0</v>
      </c>
      <c r="K24" s="3">
        <f>calcs!O208</f>
        <v>0</v>
      </c>
      <c r="L24" s="3">
        <f>calcs!P208</f>
        <v>0</v>
      </c>
      <c r="M24" s="3">
        <f>calcs!Q208</f>
        <v>0</v>
      </c>
      <c r="N24" s="3">
        <f>calcs!R208</f>
        <v>0</v>
      </c>
      <c r="O24" s="3">
        <f>calcs!S208</f>
        <v>0</v>
      </c>
      <c r="P24" s="3">
        <f>calcs!T208</f>
        <v>0</v>
      </c>
      <c r="Q24" s="3">
        <f>calcs!U208</f>
        <v>0</v>
      </c>
      <c r="R24" s="3">
        <f>calcs!V208</f>
        <v>0</v>
      </c>
      <c r="S24" s="3">
        <f>calcs!W208</f>
        <v>0</v>
      </c>
      <c r="T24" s="3">
        <f>calcs!X208</f>
        <v>0</v>
      </c>
      <c r="U24" s="3">
        <f>calcs!Y208</f>
        <v>0</v>
      </c>
      <c r="V24" s="3">
        <f>calcs!Z208</f>
        <v>0</v>
      </c>
      <c r="W24" s="3">
        <f>calcs!AA208</f>
        <v>0</v>
      </c>
      <c r="X24" s="3">
        <f>calcs!AB208</f>
        <v>0</v>
      </c>
      <c r="Y24" s="3">
        <f>calcs!AC208</f>
        <v>0</v>
      </c>
      <c r="Z24" s="3">
        <f>calcs!AD208</f>
        <v>0</v>
      </c>
      <c r="AA24" s="3">
        <f>calcs!AE208</f>
        <v>0</v>
      </c>
      <c r="AB24" s="3">
        <f>calcs!AF208</f>
        <v>0</v>
      </c>
      <c r="AC24" s="3">
        <f>calcs!AG208</f>
        <v>0</v>
      </c>
      <c r="AD24" s="3">
        <f>calcs!AH208</f>
        <v>0</v>
      </c>
      <c r="AE24" s="3">
        <f>calcs!AI208</f>
        <v>0</v>
      </c>
      <c r="AF24" s="3">
        <f>calcs!AJ208</f>
        <v>0</v>
      </c>
    </row>
    <row r="25" spans="1:33" ht="14.1" customHeight="1" x14ac:dyDescent="0.2">
      <c r="A25" s="4" t="s">
        <v>75</v>
      </c>
      <c r="B25" s="3">
        <f>calcs!F209</f>
        <v>0</v>
      </c>
      <c r="C25" s="3">
        <f>calcs!G209</f>
        <v>0</v>
      </c>
      <c r="D25" s="3">
        <f>calcs!H209</f>
        <v>0</v>
      </c>
      <c r="E25" s="3">
        <f>calcs!I209</f>
        <v>0</v>
      </c>
      <c r="F25" s="3">
        <f>calcs!J209</f>
        <v>0</v>
      </c>
      <c r="G25" s="3">
        <f>calcs!K209</f>
        <v>0</v>
      </c>
      <c r="H25" s="3">
        <f>calcs!L209</f>
        <v>0</v>
      </c>
      <c r="I25" s="3">
        <f>calcs!M209</f>
        <v>0</v>
      </c>
      <c r="J25" s="3">
        <f>calcs!N209</f>
        <v>0</v>
      </c>
      <c r="K25" s="3">
        <f>calcs!O209</f>
        <v>0</v>
      </c>
      <c r="L25" s="3">
        <f>calcs!P209</f>
        <v>0</v>
      </c>
      <c r="M25" s="3">
        <f>calcs!Q209</f>
        <v>0</v>
      </c>
      <c r="N25" s="3">
        <f>calcs!R209</f>
        <v>0</v>
      </c>
      <c r="O25" s="3">
        <f>calcs!S209</f>
        <v>0</v>
      </c>
      <c r="P25" s="3">
        <f>calcs!T209</f>
        <v>0</v>
      </c>
      <c r="Q25" s="3">
        <f>calcs!U209</f>
        <v>0</v>
      </c>
      <c r="R25" s="3">
        <f>calcs!V209</f>
        <v>0</v>
      </c>
      <c r="S25" s="3">
        <f>calcs!W209</f>
        <v>0</v>
      </c>
      <c r="T25" s="3">
        <f>calcs!X209</f>
        <v>0</v>
      </c>
      <c r="U25" s="3">
        <f>calcs!Y209</f>
        <v>0</v>
      </c>
      <c r="V25" s="3">
        <f>calcs!Z209</f>
        <v>0</v>
      </c>
      <c r="W25" s="3">
        <f>calcs!AA209</f>
        <v>0</v>
      </c>
      <c r="X25" s="3">
        <f>calcs!AB209</f>
        <v>0</v>
      </c>
      <c r="Y25" s="3">
        <f>calcs!AC209</f>
        <v>0</v>
      </c>
      <c r="Z25" s="3">
        <f>calcs!AD209</f>
        <v>0</v>
      </c>
      <c r="AA25" s="3">
        <f>calcs!AE209</f>
        <v>0</v>
      </c>
      <c r="AB25" s="3">
        <f>calcs!AF209</f>
        <v>0</v>
      </c>
      <c r="AC25" s="3">
        <f>calcs!AG209</f>
        <v>0</v>
      </c>
      <c r="AD25" s="3">
        <f>calcs!AH209</f>
        <v>0</v>
      </c>
      <c r="AE25" s="3">
        <f>calcs!AI209</f>
        <v>0</v>
      </c>
      <c r="AF25" s="3">
        <f>calcs!AJ209</f>
        <v>0</v>
      </c>
    </row>
    <row r="26" spans="1:33" ht="14.1" customHeight="1" x14ac:dyDescent="0.2">
      <c r="A26" s="4" t="s">
        <v>76</v>
      </c>
      <c r="B26" s="3">
        <f>calcs!F210</f>
        <v>0</v>
      </c>
      <c r="C26" s="3">
        <f>calcs!G210</f>
        <v>0</v>
      </c>
      <c r="D26" s="3">
        <f>calcs!H210</f>
        <v>0</v>
      </c>
      <c r="E26" s="3">
        <f>calcs!I210</f>
        <v>0</v>
      </c>
      <c r="F26" s="3">
        <f>calcs!J210</f>
        <v>0</v>
      </c>
      <c r="G26" s="3">
        <f>calcs!K210</f>
        <v>0</v>
      </c>
      <c r="H26" s="3">
        <f>calcs!L210</f>
        <v>0</v>
      </c>
      <c r="I26" s="3">
        <f>calcs!M210</f>
        <v>0</v>
      </c>
      <c r="J26" s="3">
        <f>calcs!N210</f>
        <v>0</v>
      </c>
      <c r="K26" s="3">
        <f>calcs!O210</f>
        <v>0</v>
      </c>
      <c r="L26" s="3">
        <f>calcs!P210</f>
        <v>0</v>
      </c>
      <c r="M26" s="3">
        <f>calcs!Q210</f>
        <v>0</v>
      </c>
      <c r="N26" s="3">
        <f>calcs!R210</f>
        <v>0</v>
      </c>
      <c r="O26" s="3">
        <f>calcs!S210</f>
        <v>0</v>
      </c>
      <c r="P26" s="3">
        <f>calcs!T210</f>
        <v>0</v>
      </c>
      <c r="Q26" s="3">
        <f>calcs!U210</f>
        <v>0</v>
      </c>
      <c r="R26" s="3">
        <f>calcs!V210</f>
        <v>0</v>
      </c>
      <c r="S26" s="3">
        <f>calcs!W210</f>
        <v>0</v>
      </c>
      <c r="T26" s="3">
        <f>calcs!X210</f>
        <v>0</v>
      </c>
      <c r="U26" s="3">
        <f>calcs!Y210</f>
        <v>0</v>
      </c>
      <c r="V26" s="3">
        <f>calcs!Z210</f>
        <v>0</v>
      </c>
      <c r="W26" s="3">
        <f>calcs!AA210</f>
        <v>0</v>
      </c>
      <c r="X26" s="3">
        <f>calcs!AB210</f>
        <v>0</v>
      </c>
      <c r="Y26" s="3">
        <f>calcs!AC210</f>
        <v>0</v>
      </c>
      <c r="Z26" s="3">
        <f>calcs!AD210</f>
        <v>0</v>
      </c>
      <c r="AA26" s="3">
        <f>calcs!AE210</f>
        <v>0</v>
      </c>
      <c r="AB26" s="3">
        <f>calcs!AF210</f>
        <v>0</v>
      </c>
      <c r="AC26" s="3">
        <f>calcs!AG210</f>
        <v>0</v>
      </c>
      <c r="AD26" s="3">
        <f>calcs!AH210</f>
        <v>0</v>
      </c>
      <c r="AE26" s="3">
        <f>calcs!AI210</f>
        <v>0</v>
      </c>
      <c r="AF26" s="3">
        <f>calcs!AJ210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1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calcs!F212</f>
        <v>0</v>
      </c>
      <c r="C2" s="3">
        <f>calcs!G212</f>
        <v>0</v>
      </c>
      <c r="D2" s="3">
        <f>calcs!H212</f>
        <v>0</v>
      </c>
      <c r="E2" s="3">
        <f>calcs!I212</f>
        <v>0</v>
      </c>
      <c r="F2" s="3">
        <f>calcs!J212</f>
        <v>0</v>
      </c>
      <c r="G2" s="3">
        <f>calcs!K212</f>
        <v>0</v>
      </c>
      <c r="H2" s="3">
        <f>calcs!L212</f>
        <v>0</v>
      </c>
      <c r="I2" s="3">
        <f>calcs!M212</f>
        <v>0</v>
      </c>
      <c r="J2" s="3">
        <f>calcs!N212</f>
        <v>0</v>
      </c>
      <c r="K2" s="3">
        <f>calcs!O212</f>
        <v>0</v>
      </c>
      <c r="L2" s="3">
        <f>calcs!P212</f>
        <v>0</v>
      </c>
      <c r="M2" s="3">
        <f>calcs!Q212</f>
        <v>0</v>
      </c>
      <c r="N2" s="3">
        <f>calcs!R212</f>
        <v>0</v>
      </c>
      <c r="O2" s="3">
        <f>calcs!S212</f>
        <v>0</v>
      </c>
      <c r="P2" s="3">
        <f>calcs!T212</f>
        <v>0</v>
      </c>
      <c r="Q2" s="3">
        <f>calcs!U212</f>
        <v>0</v>
      </c>
      <c r="R2" s="3">
        <f>calcs!V212</f>
        <v>0</v>
      </c>
      <c r="S2" s="3">
        <f>calcs!W212</f>
        <v>0</v>
      </c>
      <c r="T2" s="3">
        <f>calcs!X212</f>
        <v>0</v>
      </c>
      <c r="U2" s="3">
        <f>calcs!Y212</f>
        <v>0</v>
      </c>
      <c r="V2" s="3">
        <f>calcs!Z212</f>
        <v>0</v>
      </c>
      <c r="W2" s="3">
        <f>calcs!AA212</f>
        <v>0</v>
      </c>
      <c r="X2" s="3">
        <f>calcs!AB212</f>
        <v>0</v>
      </c>
      <c r="Y2" s="3">
        <f>calcs!AC212</f>
        <v>0</v>
      </c>
      <c r="Z2" s="3">
        <f>calcs!AD212</f>
        <v>0</v>
      </c>
      <c r="AA2" s="3">
        <f>calcs!AE212</f>
        <v>0</v>
      </c>
      <c r="AB2" s="3">
        <f>calcs!AF212</f>
        <v>0</v>
      </c>
      <c r="AC2" s="3">
        <f>calcs!AG212</f>
        <v>0</v>
      </c>
      <c r="AD2" s="3">
        <f>calcs!AH212</f>
        <v>0</v>
      </c>
      <c r="AE2" s="3">
        <f>calcs!AI212</f>
        <v>0</v>
      </c>
      <c r="AF2" s="3">
        <f>calcs!AJ212</f>
        <v>0</v>
      </c>
      <c r="AG2" s="24"/>
    </row>
    <row r="3" spans="1:35" ht="14.1" customHeight="1" x14ac:dyDescent="0.2">
      <c r="A3" s="4" t="s">
        <v>53</v>
      </c>
      <c r="B3" s="3">
        <f>calcs!F213</f>
        <v>0</v>
      </c>
      <c r="C3" s="3">
        <f>calcs!G213</f>
        <v>0</v>
      </c>
      <c r="D3" s="3">
        <f>calcs!H213</f>
        <v>0</v>
      </c>
      <c r="E3" s="3">
        <f>calcs!I213</f>
        <v>0</v>
      </c>
      <c r="F3" s="3">
        <f>calcs!J213</f>
        <v>0</v>
      </c>
      <c r="G3" s="3">
        <f>calcs!K213</f>
        <v>0</v>
      </c>
      <c r="H3" s="3">
        <f>calcs!L213</f>
        <v>0</v>
      </c>
      <c r="I3" s="3">
        <f>calcs!M213</f>
        <v>0</v>
      </c>
      <c r="J3" s="3">
        <f>calcs!N213</f>
        <v>0</v>
      </c>
      <c r="K3" s="3">
        <f>calcs!O213</f>
        <v>0</v>
      </c>
      <c r="L3" s="3">
        <f>calcs!P213</f>
        <v>0</v>
      </c>
      <c r="M3" s="3">
        <f>calcs!Q213</f>
        <v>0</v>
      </c>
      <c r="N3" s="3">
        <f>calcs!R213</f>
        <v>0</v>
      </c>
      <c r="O3" s="3">
        <f>calcs!S213</f>
        <v>0</v>
      </c>
      <c r="P3" s="3">
        <f>calcs!T213</f>
        <v>0</v>
      </c>
      <c r="Q3" s="3">
        <f>calcs!U213</f>
        <v>0</v>
      </c>
      <c r="R3" s="3">
        <f>calcs!V213</f>
        <v>0</v>
      </c>
      <c r="S3" s="3">
        <f>calcs!W213</f>
        <v>0</v>
      </c>
      <c r="T3" s="3">
        <f>calcs!X213</f>
        <v>0</v>
      </c>
      <c r="U3" s="3">
        <f>calcs!Y213</f>
        <v>0</v>
      </c>
      <c r="V3" s="3">
        <f>calcs!Z213</f>
        <v>0</v>
      </c>
      <c r="W3" s="3">
        <f>calcs!AA213</f>
        <v>0</v>
      </c>
      <c r="X3" s="3">
        <f>calcs!AB213</f>
        <v>0</v>
      </c>
      <c r="Y3" s="3">
        <f>calcs!AC213</f>
        <v>0</v>
      </c>
      <c r="Z3" s="3">
        <f>calcs!AD213</f>
        <v>0</v>
      </c>
      <c r="AA3" s="3">
        <f>calcs!AE213</f>
        <v>0</v>
      </c>
      <c r="AB3" s="3">
        <f>calcs!AF213</f>
        <v>0</v>
      </c>
      <c r="AC3" s="3">
        <f>calcs!AG213</f>
        <v>0</v>
      </c>
      <c r="AD3" s="3">
        <f>calcs!AH213</f>
        <v>0</v>
      </c>
      <c r="AE3" s="3">
        <f>calcs!AI213</f>
        <v>0</v>
      </c>
      <c r="AF3" s="3">
        <f>calcs!AJ213</f>
        <v>0</v>
      </c>
    </row>
    <row r="4" spans="1:35" ht="14.1" customHeight="1" x14ac:dyDescent="0.2">
      <c r="A4" s="4" t="s">
        <v>54</v>
      </c>
      <c r="B4" s="3">
        <f>calcs!F214</f>
        <v>0</v>
      </c>
      <c r="C4" s="3">
        <f>calcs!G214</f>
        <v>0</v>
      </c>
      <c r="D4" s="3">
        <f>calcs!H214</f>
        <v>0</v>
      </c>
      <c r="E4" s="3">
        <f>calcs!I214</f>
        <v>0</v>
      </c>
      <c r="F4" s="3">
        <f>calcs!J214</f>
        <v>0</v>
      </c>
      <c r="G4" s="3">
        <f>calcs!K214</f>
        <v>0</v>
      </c>
      <c r="H4" s="3">
        <f>calcs!L214</f>
        <v>0</v>
      </c>
      <c r="I4" s="3">
        <f>calcs!M214</f>
        <v>0</v>
      </c>
      <c r="J4" s="3">
        <f>calcs!N214</f>
        <v>0</v>
      </c>
      <c r="K4" s="3">
        <f>calcs!O214</f>
        <v>0</v>
      </c>
      <c r="L4" s="3">
        <f>calcs!P214</f>
        <v>0</v>
      </c>
      <c r="M4" s="3">
        <f>calcs!Q214</f>
        <v>0</v>
      </c>
      <c r="N4" s="3">
        <f>calcs!R214</f>
        <v>0</v>
      </c>
      <c r="O4" s="3">
        <f>calcs!S214</f>
        <v>0</v>
      </c>
      <c r="P4" s="3">
        <f>calcs!T214</f>
        <v>0</v>
      </c>
      <c r="Q4" s="3">
        <f>calcs!U214</f>
        <v>0</v>
      </c>
      <c r="R4" s="3">
        <f>calcs!V214</f>
        <v>0</v>
      </c>
      <c r="S4" s="3">
        <f>calcs!W214</f>
        <v>0</v>
      </c>
      <c r="T4" s="3">
        <f>calcs!X214</f>
        <v>0</v>
      </c>
      <c r="U4" s="3">
        <f>calcs!Y214</f>
        <v>0</v>
      </c>
      <c r="V4" s="3">
        <f>calcs!Z214</f>
        <v>0</v>
      </c>
      <c r="W4" s="3">
        <f>calcs!AA214</f>
        <v>0</v>
      </c>
      <c r="X4" s="3">
        <f>calcs!AB214</f>
        <v>0</v>
      </c>
      <c r="Y4" s="3">
        <f>calcs!AC214</f>
        <v>0</v>
      </c>
      <c r="Z4" s="3">
        <f>calcs!AD214</f>
        <v>0</v>
      </c>
      <c r="AA4" s="3">
        <f>calcs!AE214</f>
        <v>0</v>
      </c>
      <c r="AB4" s="3">
        <f>calcs!AF214</f>
        <v>0</v>
      </c>
      <c r="AC4" s="3">
        <f>calcs!AG214</f>
        <v>0</v>
      </c>
      <c r="AD4" s="3">
        <f>calcs!AH214</f>
        <v>0</v>
      </c>
      <c r="AE4" s="3">
        <f>calcs!AI214</f>
        <v>0</v>
      </c>
      <c r="AF4" s="3">
        <f>calcs!AJ214</f>
        <v>0</v>
      </c>
    </row>
    <row r="5" spans="1:35" ht="14.1" customHeight="1" x14ac:dyDescent="0.2">
      <c r="A5" s="4" t="s">
        <v>55</v>
      </c>
      <c r="B5" s="3">
        <f>calcs!F215</f>
        <v>0</v>
      </c>
      <c r="C5" s="3">
        <f>calcs!G215</f>
        <v>0</v>
      </c>
      <c r="D5" s="3">
        <f>calcs!H215</f>
        <v>0</v>
      </c>
      <c r="E5" s="3">
        <f>calcs!I215</f>
        <v>0</v>
      </c>
      <c r="F5" s="3">
        <f>calcs!J215</f>
        <v>0</v>
      </c>
      <c r="G5" s="3">
        <f>calcs!K215</f>
        <v>0</v>
      </c>
      <c r="H5" s="3">
        <f>calcs!L215</f>
        <v>0</v>
      </c>
      <c r="I5" s="3">
        <f>calcs!M215</f>
        <v>0</v>
      </c>
      <c r="J5" s="3">
        <f>calcs!N215</f>
        <v>0</v>
      </c>
      <c r="K5" s="3">
        <f>calcs!O215</f>
        <v>0</v>
      </c>
      <c r="L5" s="3">
        <f>calcs!P215</f>
        <v>0</v>
      </c>
      <c r="M5" s="3">
        <f>calcs!Q215</f>
        <v>0</v>
      </c>
      <c r="N5" s="3">
        <f>calcs!R215</f>
        <v>0</v>
      </c>
      <c r="O5" s="3">
        <f>calcs!S215</f>
        <v>0</v>
      </c>
      <c r="P5" s="3">
        <f>calcs!T215</f>
        <v>0</v>
      </c>
      <c r="Q5" s="3">
        <f>calcs!U215</f>
        <v>0</v>
      </c>
      <c r="R5" s="3">
        <f>calcs!V215</f>
        <v>0</v>
      </c>
      <c r="S5" s="3">
        <f>calcs!W215</f>
        <v>0</v>
      </c>
      <c r="T5" s="3">
        <f>calcs!X215</f>
        <v>0</v>
      </c>
      <c r="U5" s="3">
        <f>calcs!Y215</f>
        <v>0</v>
      </c>
      <c r="V5" s="3">
        <f>calcs!Z215</f>
        <v>0</v>
      </c>
      <c r="W5" s="3">
        <f>calcs!AA215</f>
        <v>0</v>
      </c>
      <c r="X5" s="3">
        <f>calcs!AB215</f>
        <v>0</v>
      </c>
      <c r="Y5" s="3">
        <f>calcs!AC215</f>
        <v>0</v>
      </c>
      <c r="Z5" s="3">
        <f>calcs!AD215</f>
        <v>0</v>
      </c>
      <c r="AA5" s="3">
        <f>calcs!AE215</f>
        <v>0</v>
      </c>
      <c r="AB5" s="3">
        <f>calcs!AF215</f>
        <v>0</v>
      </c>
      <c r="AC5" s="3">
        <f>calcs!AG215</f>
        <v>0</v>
      </c>
      <c r="AD5" s="3">
        <f>calcs!AH215</f>
        <v>0</v>
      </c>
      <c r="AE5" s="3">
        <f>calcs!AI215</f>
        <v>0</v>
      </c>
      <c r="AF5" s="3">
        <f>calcs!AJ215</f>
        <v>0</v>
      </c>
    </row>
    <row r="6" spans="1:35" ht="14.1" customHeight="1" x14ac:dyDescent="0.2">
      <c r="A6" s="4" t="s">
        <v>56</v>
      </c>
      <c r="B6" s="3">
        <f>calcs!F216</f>
        <v>0</v>
      </c>
      <c r="C6" s="3">
        <f>calcs!G216</f>
        <v>0</v>
      </c>
      <c r="D6" s="3">
        <f>calcs!H216</f>
        <v>0</v>
      </c>
      <c r="E6" s="3">
        <f>calcs!I216</f>
        <v>0</v>
      </c>
      <c r="F6" s="3">
        <f>calcs!J216</f>
        <v>0</v>
      </c>
      <c r="G6" s="3">
        <f>calcs!K216</f>
        <v>0</v>
      </c>
      <c r="H6" s="3">
        <f>calcs!L216</f>
        <v>0</v>
      </c>
      <c r="I6" s="3">
        <f>calcs!M216</f>
        <v>0</v>
      </c>
      <c r="J6" s="3">
        <f>calcs!N216</f>
        <v>0</v>
      </c>
      <c r="K6" s="3">
        <f>calcs!O216</f>
        <v>0</v>
      </c>
      <c r="L6" s="3">
        <f>calcs!P216</f>
        <v>0</v>
      </c>
      <c r="M6" s="3">
        <f>calcs!Q216</f>
        <v>0</v>
      </c>
      <c r="N6" s="3">
        <f>calcs!R216</f>
        <v>0</v>
      </c>
      <c r="O6" s="3">
        <f>calcs!S216</f>
        <v>0</v>
      </c>
      <c r="P6" s="3">
        <f>calcs!T216</f>
        <v>0</v>
      </c>
      <c r="Q6" s="3">
        <f>calcs!U216</f>
        <v>0</v>
      </c>
      <c r="R6" s="3">
        <f>calcs!V216</f>
        <v>0</v>
      </c>
      <c r="S6" s="3">
        <f>calcs!W216</f>
        <v>0</v>
      </c>
      <c r="T6" s="3">
        <f>calcs!X216</f>
        <v>0</v>
      </c>
      <c r="U6" s="3">
        <f>calcs!Y216</f>
        <v>0</v>
      </c>
      <c r="V6" s="3">
        <f>calcs!Z216</f>
        <v>0</v>
      </c>
      <c r="W6" s="3">
        <f>calcs!AA216</f>
        <v>0</v>
      </c>
      <c r="X6" s="3">
        <f>calcs!AB216</f>
        <v>0</v>
      </c>
      <c r="Y6" s="3">
        <f>calcs!AC216</f>
        <v>0</v>
      </c>
      <c r="Z6" s="3">
        <f>calcs!AD216</f>
        <v>0</v>
      </c>
      <c r="AA6" s="3">
        <f>calcs!AE216</f>
        <v>0</v>
      </c>
      <c r="AB6" s="3">
        <f>calcs!AF216</f>
        <v>0</v>
      </c>
      <c r="AC6" s="3">
        <f>calcs!AG216</f>
        <v>0</v>
      </c>
      <c r="AD6" s="3">
        <f>calcs!AH216</f>
        <v>0</v>
      </c>
      <c r="AE6" s="3">
        <f>calcs!AI216</f>
        <v>0</v>
      </c>
      <c r="AF6" s="3">
        <f>calcs!AJ216</f>
        <v>0</v>
      </c>
    </row>
    <row r="7" spans="1:35" ht="14.1" customHeight="1" x14ac:dyDescent="0.2">
      <c r="A7" s="4" t="s">
        <v>57</v>
      </c>
      <c r="B7" s="3">
        <f>calcs!F217</f>
        <v>0</v>
      </c>
      <c r="C7" s="3">
        <f>calcs!G217</f>
        <v>0</v>
      </c>
      <c r="D7" s="3">
        <f>calcs!H217</f>
        <v>0</v>
      </c>
      <c r="E7" s="3">
        <f>calcs!I217</f>
        <v>0</v>
      </c>
      <c r="F7" s="3">
        <f>calcs!J217</f>
        <v>0</v>
      </c>
      <c r="G7" s="3">
        <f>calcs!K217</f>
        <v>0</v>
      </c>
      <c r="H7" s="3">
        <f>calcs!L217</f>
        <v>0</v>
      </c>
      <c r="I7" s="3">
        <f>calcs!M217</f>
        <v>0</v>
      </c>
      <c r="J7" s="3">
        <f>calcs!N217</f>
        <v>0</v>
      </c>
      <c r="K7" s="3">
        <f>calcs!O217</f>
        <v>0</v>
      </c>
      <c r="L7" s="3">
        <f>calcs!P217</f>
        <v>0</v>
      </c>
      <c r="M7" s="3">
        <f>calcs!Q217</f>
        <v>0</v>
      </c>
      <c r="N7" s="3">
        <f>calcs!R217</f>
        <v>0</v>
      </c>
      <c r="O7" s="3">
        <f>calcs!S217</f>
        <v>0</v>
      </c>
      <c r="P7" s="3">
        <f>calcs!T217</f>
        <v>0</v>
      </c>
      <c r="Q7" s="3">
        <f>calcs!U217</f>
        <v>0</v>
      </c>
      <c r="R7" s="3">
        <f>calcs!V217</f>
        <v>0</v>
      </c>
      <c r="S7" s="3">
        <f>calcs!W217</f>
        <v>0</v>
      </c>
      <c r="T7" s="3">
        <f>calcs!X217</f>
        <v>0</v>
      </c>
      <c r="U7" s="3">
        <f>calcs!Y217</f>
        <v>0</v>
      </c>
      <c r="V7" s="3">
        <f>calcs!Z217</f>
        <v>0</v>
      </c>
      <c r="W7" s="3">
        <f>calcs!AA217</f>
        <v>0</v>
      </c>
      <c r="X7" s="3">
        <f>calcs!AB217</f>
        <v>0</v>
      </c>
      <c r="Y7" s="3">
        <f>calcs!AC217</f>
        <v>0</v>
      </c>
      <c r="Z7" s="3">
        <f>calcs!AD217</f>
        <v>0</v>
      </c>
      <c r="AA7" s="3">
        <f>calcs!AE217</f>
        <v>0</v>
      </c>
      <c r="AB7" s="3">
        <f>calcs!AF217</f>
        <v>0</v>
      </c>
      <c r="AC7" s="3">
        <f>calcs!AG217</f>
        <v>0</v>
      </c>
      <c r="AD7" s="3">
        <f>calcs!AH217</f>
        <v>0</v>
      </c>
      <c r="AE7" s="3">
        <f>calcs!AI217</f>
        <v>0</v>
      </c>
      <c r="AF7" s="3">
        <f>calcs!AJ217</f>
        <v>0</v>
      </c>
    </row>
    <row r="8" spans="1:35" ht="14.1" customHeight="1" x14ac:dyDescent="0.2">
      <c r="A8" s="4" t="s">
        <v>58</v>
      </c>
      <c r="B8" s="3">
        <f>calcs!F218</f>
        <v>0</v>
      </c>
      <c r="C8" s="3">
        <f>calcs!G218</f>
        <v>0</v>
      </c>
      <c r="D8" s="3">
        <f>calcs!H218</f>
        <v>0</v>
      </c>
      <c r="E8" s="3">
        <f>calcs!I218</f>
        <v>0</v>
      </c>
      <c r="F8" s="3">
        <f>calcs!J218</f>
        <v>0</v>
      </c>
      <c r="G8" s="3">
        <f>calcs!K218</f>
        <v>0</v>
      </c>
      <c r="H8" s="3">
        <f>calcs!L218</f>
        <v>0</v>
      </c>
      <c r="I8" s="3">
        <f>calcs!M218</f>
        <v>0</v>
      </c>
      <c r="J8" s="3">
        <f>calcs!N218</f>
        <v>0</v>
      </c>
      <c r="K8" s="3">
        <f>calcs!O218</f>
        <v>0</v>
      </c>
      <c r="L8" s="3">
        <f>calcs!P218</f>
        <v>0</v>
      </c>
      <c r="M8" s="3">
        <f>calcs!Q218</f>
        <v>0</v>
      </c>
      <c r="N8" s="3">
        <f>calcs!R218</f>
        <v>0</v>
      </c>
      <c r="O8" s="3">
        <f>calcs!S218</f>
        <v>0</v>
      </c>
      <c r="P8" s="3">
        <f>calcs!T218</f>
        <v>0</v>
      </c>
      <c r="Q8" s="3">
        <f>calcs!U218</f>
        <v>0</v>
      </c>
      <c r="R8" s="3">
        <f>calcs!V218</f>
        <v>0</v>
      </c>
      <c r="S8" s="3">
        <f>calcs!W218</f>
        <v>0</v>
      </c>
      <c r="T8" s="3">
        <f>calcs!X218</f>
        <v>0</v>
      </c>
      <c r="U8" s="3">
        <f>calcs!Y218</f>
        <v>0</v>
      </c>
      <c r="V8" s="3">
        <f>calcs!Z218</f>
        <v>0</v>
      </c>
      <c r="W8" s="3">
        <f>calcs!AA218</f>
        <v>0</v>
      </c>
      <c r="X8" s="3">
        <f>calcs!AB218</f>
        <v>0</v>
      </c>
      <c r="Y8" s="3">
        <f>calcs!AC218</f>
        <v>0</v>
      </c>
      <c r="Z8" s="3">
        <f>calcs!AD218</f>
        <v>0</v>
      </c>
      <c r="AA8" s="3">
        <f>calcs!AE218</f>
        <v>0</v>
      </c>
      <c r="AB8" s="3">
        <f>calcs!AF218</f>
        <v>0</v>
      </c>
      <c r="AC8" s="3">
        <f>calcs!AG218</f>
        <v>0</v>
      </c>
      <c r="AD8" s="3">
        <f>calcs!AH218</f>
        <v>0</v>
      </c>
      <c r="AE8" s="3">
        <f>calcs!AI218</f>
        <v>0</v>
      </c>
      <c r="AF8" s="3">
        <f>calcs!AJ218</f>
        <v>0</v>
      </c>
    </row>
    <row r="9" spans="1:35" ht="14.1" customHeight="1" x14ac:dyDescent="0.2">
      <c r="A9" s="4" t="s">
        <v>59</v>
      </c>
      <c r="B9" s="3">
        <f>calcs!F219</f>
        <v>0</v>
      </c>
      <c r="C9" s="3">
        <f>calcs!G219</f>
        <v>0</v>
      </c>
      <c r="D9" s="3">
        <f>calcs!H219</f>
        <v>0</v>
      </c>
      <c r="E9" s="3">
        <f>calcs!I219</f>
        <v>0</v>
      </c>
      <c r="F9" s="3">
        <f>calcs!J219</f>
        <v>0</v>
      </c>
      <c r="G9" s="3">
        <f>calcs!K219</f>
        <v>0</v>
      </c>
      <c r="H9" s="3">
        <f>calcs!L219</f>
        <v>0</v>
      </c>
      <c r="I9" s="3">
        <f>calcs!M219</f>
        <v>0</v>
      </c>
      <c r="J9" s="3">
        <f>calcs!N219</f>
        <v>0</v>
      </c>
      <c r="K9" s="3">
        <f>calcs!O219</f>
        <v>0</v>
      </c>
      <c r="L9" s="3">
        <f>calcs!P219</f>
        <v>0</v>
      </c>
      <c r="M9" s="3">
        <f>calcs!Q219</f>
        <v>0</v>
      </c>
      <c r="N9" s="3">
        <f>calcs!R219</f>
        <v>0</v>
      </c>
      <c r="O9" s="3">
        <f>calcs!S219</f>
        <v>0</v>
      </c>
      <c r="P9" s="3">
        <f>calcs!T219</f>
        <v>0</v>
      </c>
      <c r="Q9" s="3">
        <f>calcs!U219</f>
        <v>0</v>
      </c>
      <c r="R9" s="3">
        <f>calcs!V219</f>
        <v>0</v>
      </c>
      <c r="S9" s="3">
        <f>calcs!W219</f>
        <v>0</v>
      </c>
      <c r="T9" s="3">
        <f>calcs!X219</f>
        <v>0</v>
      </c>
      <c r="U9" s="3">
        <f>calcs!Y219</f>
        <v>0</v>
      </c>
      <c r="V9" s="3">
        <f>calcs!Z219</f>
        <v>0</v>
      </c>
      <c r="W9" s="3">
        <f>calcs!AA219</f>
        <v>0</v>
      </c>
      <c r="X9" s="3">
        <f>calcs!AB219</f>
        <v>0</v>
      </c>
      <c r="Y9" s="3">
        <f>calcs!AC219</f>
        <v>0</v>
      </c>
      <c r="Z9" s="3">
        <f>calcs!AD219</f>
        <v>0</v>
      </c>
      <c r="AA9" s="3">
        <f>calcs!AE219</f>
        <v>0</v>
      </c>
      <c r="AB9" s="3">
        <f>calcs!AF219</f>
        <v>0</v>
      </c>
      <c r="AC9" s="3">
        <f>calcs!AG219</f>
        <v>0</v>
      </c>
      <c r="AD9" s="3">
        <f>calcs!AH219</f>
        <v>0</v>
      </c>
      <c r="AE9" s="3">
        <f>calcs!AI219</f>
        <v>0</v>
      </c>
      <c r="AF9" s="3">
        <f>calcs!AJ219</f>
        <v>0</v>
      </c>
      <c r="AG9" s="24"/>
    </row>
    <row r="10" spans="1:35" ht="14.1" customHeight="1" x14ac:dyDescent="0.2">
      <c r="A10" s="4" t="s">
        <v>60</v>
      </c>
      <c r="B10" s="3">
        <f>calcs!F220</f>
        <v>35652504984.438698</v>
      </c>
      <c r="C10" s="3">
        <f>calcs!G220</f>
        <v>38222843416.301331</v>
      </c>
      <c r="D10" s="3">
        <f>calcs!H220</f>
        <v>35857681809.297752</v>
      </c>
      <c r="E10" s="3">
        <f>calcs!I220</f>
        <v>36635079728.075577</v>
      </c>
      <c r="F10" s="3">
        <f>calcs!J220</f>
        <v>36403057484.782356</v>
      </c>
      <c r="G10" s="3">
        <f>calcs!K220</f>
        <v>36120404495.056488</v>
      </c>
      <c r="H10" s="3">
        <f>calcs!L220</f>
        <v>35406994954.303108</v>
      </c>
      <c r="I10" s="3">
        <f>calcs!M220</f>
        <v>35269392768.647202</v>
      </c>
      <c r="J10" s="3">
        <f>calcs!N220</f>
        <v>33933970159.473335</v>
      </c>
      <c r="K10" s="3">
        <f>calcs!O220</f>
        <v>33255827234.837685</v>
      </c>
      <c r="L10" s="3">
        <f>calcs!P220</f>
        <v>32588384426.826614</v>
      </c>
      <c r="M10" s="3">
        <f>calcs!Q220</f>
        <v>32110588774.56123</v>
      </c>
      <c r="N10" s="3">
        <f>calcs!R220</f>
        <v>31334094675.702892</v>
      </c>
      <c r="O10" s="3">
        <f>calcs!S220</f>
        <v>31220311592.964619</v>
      </c>
      <c r="P10" s="3">
        <f>calcs!T220</f>
        <v>30293270773.27932</v>
      </c>
      <c r="Q10" s="3">
        <f>calcs!U220</f>
        <v>29771964221.542953</v>
      </c>
      <c r="R10" s="3">
        <f>calcs!V220</f>
        <v>29947681111.178291</v>
      </c>
      <c r="S10" s="3">
        <f>calcs!W220</f>
        <v>29203894449.551105</v>
      </c>
      <c r="T10" s="3">
        <f>calcs!X220</f>
        <v>28888888313.673126</v>
      </c>
      <c r="U10" s="3">
        <f>calcs!Y220</f>
        <v>28876954579.636974</v>
      </c>
      <c r="V10" s="3">
        <f>calcs!Z220</f>
        <v>28848898443.272038</v>
      </c>
      <c r="W10" s="3">
        <f>calcs!AA220</f>
        <v>28506137847.633133</v>
      </c>
      <c r="X10" s="3">
        <f>calcs!AB220</f>
        <v>28381096097.570084</v>
      </c>
      <c r="Y10" s="3">
        <f>calcs!AC220</f>
        <v>28316161543.85104</v>
      </c>
      <c r="Z10" s="3">
        <f>calcs!AD220</f>
        <v>28290722545.918583</v>
      </c>
      <c r="AA10" s="3">
        <f>calcs!AE220</f>
        <v>28147571762.603226</v>
      </c>
      <c r="AB10" s="3">
        <f>calcs!AF220</f>
        <v>28086086243.001823</v>
      </c>
      <c r="AC10" s="3">
        <f>calcs!AG220</f>
        <v>28005335670.830685</v>
      </c>
      <c r="AD10" s="3">
        <f>calcs!AH220</f>
        <v>27924585098.659546</v>
      </c>
      <c r="AE10" s="3">
        <f>calcs!AI220</f>
        <v>27843834526.488407</v>
      </c>
      <c r="AF10" s="3">
        <f>calcs!AJ220</f>
        <v>27763083954.317268</v>
      </c>
    </row>
    <row r="11" spans="1:35" ht="14.1" customHeight="1" x14ac:dyDescent="0.2">
      <c r="A11" s="4" t="s">
        <v>61</v>
      </c>
      <c r="B11" s="3">
        <f>calcs!F221</f>
        <v>0</v>
      </c>
      <c r="C11" s="3">
        <f>calcs!G221</f>
        <v>0</v>
      </c>
      <c r="D11" s="3">
        <f>calcs!H221</f>
        <v>0</v>
      </c>
      <c r="E11" s="3">
        <f>calcs!I221</f>
        <v>0</v>
      </c>
      <c r="F11" s="3">
        <f>calcs!J221</f>
        <v>0</v>
      </c>
      <c r="G11" s="3">
        <f>calcs!K221</f>
        <v>0</v>
      </c>
      <c r="H11" s="3">
        <f>calcs!L221</f>
        <v>0</v>
      </c>
      <c r="I11" s="3">
        <f>calcs!M221</f>
        <v>0</v>
      </c>
      <c r="J11" s="3">
        <f>calcs!N221</f>
        <v>0</v>
      </c>
      <c r="K11" s="3">
        <f>calcs!O221</f>
        <v>0</v>
      </c>
      <c r="L11" s="3">
        <f>calcs!P221</f>
        <v>0</v>
      </c>
      <c r="M11" s="3">
        <f>calcs!Q221</f>
        <v>0</v>
      </c>
      <c r="N11" s="3">
        <f>calcs!R221</f>
        <v>0</v>
      </c>
      <c r="O11" s="3">
        <f>calcs!S221</f>
        <v>0</v>
      </c>
      <c r="P11" s="3">
        <f>calcs!T221</f>
        <v>0</v>
      </c>
      <c r="Q11" s="3">
        <f>calcs!U221</f>
        <v>0</v>
      </c>
      <c r="R11" s="3">
        <f>calcs!V221</f>
        <v>0</v>
      </c>
      <c r="S11" s="3">
        <f>calcs!W221</f>
        <v>0</v>
      </c>
      <c r="T11" s="3">
        <f>calcs!X221</f>
        <v>0</v>
      </c>
      <c r="U11" s="3">
        <f>calcs!Y221</f>
        <v>0</v>
      </c>
      <c r="V11" s="3">
        <f>calcs!Z221</f>
        <v>0</v>
      </c>
      <c r="W11" s="3">
        <f>calcs!AA221</f>
        <v>0</v>
      </c>
      <c r="X11" s="3">
        <f>calcs!AB221</f>
        <v>0</v>
      </c>
      <c r="Y11" s="3">
        <f>calcs!AC221</f>
        <v>0</v>
      </c>
      <c r="Z11" s="3">
        <f>calcs!AD221</f>
        <v>0</v>
      </c>
      <c r="AA11" s="3">
        <f>calcs!AE221</f>
        <v>0</v>
      </c>
      <c r="AB11" s="3">
        <f>calcs!AF221</f>
        <v>0</v>
      </c>
      <c r="AC11" s="3">
        <f>calcs!AG221</f>
        <v>0</v>
      </c>
      <c r="AD11" s="3">
        <f>calcs!AH221</f>
        <v>0</v>
      </c>
      <c r="AE11" s="3">
        <f>calcs!AI221</f>
        <v>0</v>
      </c>
      <c r="AF11" s="3">
        <f>calcs!AJ221</f>
        <v>0</v>
      </c>
    </row>
    <row r="12" spans="1:35" ht="14.1" customHeight="1" x14ac:dyDescent="0.2">
      <c r="A12" s="4" t="s">
        <v>62</v>
      </c>
      <c r="B12" s="3">
        <f>calcs!F222</f>
        <v>0</v>
      </c>
      <c r="C12" s="3">
        <f>calcs!G222</f>
        <v>0</v>
      </c>
      <c r="D12" s="3">
        <f>calcs!H222</f>
        <v>0</v>
      </c>
      <c r="E12" s="3">
        <f>calcs!I222</f>
        <v>0</v>
      </c>
      <c r="F12" s="3">
        <f>calcs!J222</f>
        <v>0</v>
      </c>
      <c r="G12" s="3">
        <f>calcs!K222</f>
        <v>0</v>
      </c>
      <c r="H12" s="3">
        <f>calcs!L222</f>
        <v>0</v>
      </c>
      <c r="I12" s="3">
        <f>calcs!M222</f>
        <v>0</v>
      </c>
      <c r="J12" s="3">
        <f>calcs!N222</f>
        <v>0</v>
      </c>
      <c r="K12" s="3">
        <f>calcs!O222</f>
        <v>0</v>
      </c>
      <c r="L12" s="3">
        <f>calcs!P222</f>
        <v>0</v>
      </c>
      <c r="M12" s="3">
        <f>calcs!Q222</f>
        <v>0</v>
      </c>
      <c r="N12" s="3">
        <f>calcs!R222</f>
        <v>0</v>
      </c>
      <c r="O12" s="3">
        <f>calcs!S222</f>
        <v>0</v>
      </c>
      <c r="P12" s="3">
        <f>calcs!T222</f>
        <v>0</v>
      </c>
      <c r="Q12" s="3">
        <f>calcs!U222</f>
        <v>0</v>
      </c>
      <c r="R12" s="3">
        <f>calcs!V222</f>
        <v>0</v>
      </c>
      <c r="S12" s="3">
        <f>calcs!W222</f>
        <v>0</v>
      </c>
      <c r="T12" s="3">
        <f>calcs!X222</f>
        <v>0</v>
      </c>
      <c r="U12" s="3">
        <f>calcs!Y222</f>
        <v>0</v>
      </c>
      <c r="V12" s="3">
        <f>calcs!Z222</f>
        <v>0</v>
      </c>
      <c r="W12" s="3">
        <f>calcs!AA222</f>
        <v>0</v>
      </c>
      <c r="X12" s="3">
        <f>calcs!AB222</f>
        <v>0</v>
      </c>
      <c r="Y12" s="3">
        <f>calcs!AC222</f>
        <v>0</v>
      </c>
      <c r="Z12" s="3">
        <f>calcs!AD222</f>
        <v>0</v>
      </c>
      <c r="AA12" s="3">
        <f>calcs!AE222</f>
        <v>0</v>
      </c>
      <c r="AB12" s="3">
        <f>calcs!AF222</f>
        <v>0</v>
      </c>
      <c r="AC12" s="3">
        <f>calcs!AG222</f>
        <v>0</v>
      </c>
      <c r="AD12" s="3">
        <f>calcs!AH222</f>
        <v>0</v>
      </c>
      <c r="AE12" s="3">
        <f>calcs!AI222</f>
        <v>0</v>
      </c>
      <c r="AF12" s="3">
        <f>calcs!AJ222</f>
        <v>0</v>
      </c>
    </row>
    <row r="13" spans="1:35" ht="14.1" customHeight="1" x14ac:dyDescent="0.2">
      <c r="A13" s="4" t="s">
        <v>63</v>
      </c>
      <c r="B13" s="3">
        <f>calcs!F223</f>
        <v>0</v>
      </c>
      <c r="C13" s="3">
        <f>calcs!G223</f>
        <v>0</v>
      </c>
      <c r="D13" s="3">
        <f>calcs!H223</f>
        <v>0</v>
      </c>
      <c r="E13" s="3">
        <f>calcs!I223</f>
        <v>0</v>
      </c>
      <c r="F13" s="3">
        <f>calcs!J223</f>
        <v>0</v>
      </c>
      <c r="G13" s="3">
        <f>calcs!K223</f>
        <v>0</v>
      </c>
      <c r="H13" s="3">
        <f>calcs!L223</f>
        <v>0</v>
      </c>
      <c r="I13" s="3">
        <f>calcs!M223</f>
        <v>0</v>
      </c>
      <c r="J13" s="3">
        <f>calcs!N223</f>
        <v>0</v>
      </c>
      <c r="K13" s="3">
        <f>calcs!O223</f>
        <v>0</v>
      </c>
      <c r="L13" s="3">
        <f>calcs!P223</f>
        <v>0</v>
      </c>
      <c r="M13" s="3">
        <f>calcs!Q223</f>
        <v>0</v>
      </c>
      <c r="N13" s="3">
        <f>calcs!R223</f>
        <v>0</v>
      </c>
      <c r="O13" s="3">
        <f>calcs!S223</f>
        <v>0</v>
      </c>
      <c r="P13" s="3">
        <f>calcs!T223</f>
        <v>0</v>
      </c>
      <c r="Q13" s="3">
        <f>calcs!U223</f>
        <v>0</v>
      </c>
      <c r="R13" s="3">
        <f>calcs!V223</f>
        <v>0</v>
      </c>
      <c r="S13" s="3">
        <f>calcs!W223</f>
        <v>0</v>
      </c>
      <c r="T13" s="3">
        <f>calcs!X223</f>
        <v>0</v>
      </c>
      <c r="U13" s="3">
        <f>calcs!Y223</f>
        <v>0</v>
      </c>
      <c r="V13" s="3">
        <f>calcs!Z223</f>
        <v>0</v>
      </c>
      <c r="W13" s="3">
        <f>calcs!AA223</f>
        <v>0</v>
      </c>
      <c r="X13" s="3">
        <f>calcs!AB223</f>
        <v>0</v>
      </c>
      <c r="Y13" s="3">
        <f>calcs!AC223</f>
        <v>0</v>
      </c>
      <c r="Z13" s="3">
        <f>calcs!AD223</f>
        <v>0</v>
      </c>
      <c r="AA13" s="3">
        <f>calcs!AE223</f>
        <v>0</v>
      </c>
      <c r="AB13" s="3">
        <f>calcs!AF223</f>
        <v>0</v>
      </c>
      <c r="AC13" s="3">
        <f>calcs!AG223</f>
        <v>0</v>
      </c>
      <c r="AD13" s="3">
        <f>calcs!AH223</f>
        <v>0</v>
      </c>
      <c r="AE13" s="3">
        <f>calcs!AI223</f>
        <v>0</v>
      </c>
      <c r="AF13" s="3">
        <f>calcs!AJ223</f>
        <v>0</v>
      </c>
    </row>
    <row r="14" spans="1:35" ht="14.1" customHeight="1" x14ac:dyDescent="0.2">
      <c r="A14" s="4" t="s">
        <v>64</v>
      </c>
      <c r="B14" s="3">
        <f>calcs!F224</f>
        <v>491458664.76588577</v>
      </c>
      <c r="C14" s="3">
        <f>calcs!G224</f>
        <v>481214277.88888222</v>
      </c>
      <c r="D14" s="3">
        <f>calcs!H224</f>
        <v>470969891.01187861</v>
      </c>
      <c r="E14" s="3">
        <f>calcs!I224</f>
        <v>460725504.134875</v>
      </c>
      <c r="F14" s="3">
        <f>calcs!J224</f>
        <v>450481117.25787145</v>
      </c>
      <c r="G14" s="3">
        <f>calcs!K224</f>
        <v>440236730.3808679</v>
      </c>
      <c r="H14" s="3">
        <f>calcs!L224</f>
        <v>429992343.50386429</v>
      </c>
      <c r="I14" s="3">
        <f>calcs!M224</f>
        <v>419747956.62686062</v>
      </c>
      <c r="J14" s="3">
        <f>calcs!N224</f>
        <v>409503569.74985707</v>
      </c>
      <c r="K14" s="3">
        <f>calcs!O224</f>
        <v>399259182.87285352</v>
      </c>
      <c r="L14" s="3">
        <f>calcs!P224</f>
        <v>389014795.99584991</v>
      </c>
      <c r="M14" s="3">
        <f>calcs!Q224</f>
        <v>378770409.1188463</v>
      </c>
      <c r="N14" s="3">
        <f>calcs!R224</f>
        <v>368526022.24184275</v>
      </c>
      <c r="O14" s="3">
        <f>calcs!S224</f>
        <v>358281635.3648392</v>
      </c>
      <c r="P14" s="3">
        <f>calcs!T224</f>
        <v>348037248.48783559</v>
      </c>
      <c r="Q14" s="3">
        <f>calcs!U224</f>
        <v>337792861.61083198</v>
      </c>
      <c r="R14" s="3">
        <f>calcs!V224</f>
        <v>337792861.61083198</v>
      </c>
      <c r="S14" s="3">
        <f>calcs!W224</f>
        <v>337792861.61083198</v>
      </c>
      <c r="T14" s="3">
        <f>calcs!X224</f>
        <v>337792861.61083198</v>
      </c>
      <c r="U14" s="3">
        <f>calcs!Y224</f>
        <v>337792861.61083198</v>
      </c>
      <c r="V14" s="3">
        <f>calcs!Z224</f>
        <v>337792861.61083198</v>
      </c>
      <c r="W14" s="3">
        <f>calcs!AA224</f>
        <v>337792861.61083198</v>
      </c>
      <c r="X14" s="3">
        <f>calcs!AB224</f>
        <v>337792861.61083198</v>
      </c>
      <c r="Y14" s="3">
        <f>calcs!AC224</f>
        <v>337792861.61083198</v>
      </c>
      <c r="Z14" s="3">
        <f>calcs!AD224</f>
        <v>337792861.61083198</v>
      </c>
      <c r="AA14" s="3">
        <f>calcs!AE224</f>
        <v>337792861.61083198</v>
      </c>
      <c r="AB14" s="3">
        <f>calcs!AF224</f>
        <v>337792861.61083198</v>
      </c>
      <c r="AC14" s="3">
        <f>calcs!AG224</f>
        <v>337792861.61083198</v>
      </c>
      <c r="AD14" s="3">
        <f>calcs!AH224</f>
        <v>337792861.61083198</v>
      </c>
      <c r="AE14" s="3">
        <f>calcs!AI224</f>
        <v>337792861.61083198</v>
      </c>
      <c r="AF14" s="3">
        <f>calcs!AJ224</f>
        <v>337792861.61083198</v>
      </c>
    </row>
    <row r="15" spans="1:35" s="473" customFormat="1" ht="14.1" customHeight="1" x14ac:dyDescent="0.2">
      <c r="A15" s="473" t="s">
        <v>65</v>
      </c>
      <c r="B15" s="474">
        <f>calcs!F225</f>
        <v>0</v>
      </c>
      <c r="C15" s="474">
        <f>calcs!G225</f>
        <v>0</v>
      </c>
      <c r="D15" s="474">
        <f>calcs!H225</f>
        <v>0</v>
      </c>
      <c r="E15" s="474">
        <f>calcs!I225</f>
        <v>0</v>
      </c>
      <c r="F15" s="474">
        <f>calcs!J225</f>
        <v>0</v>
      </c>
      <c r="G15" s="474">
        <f>calcs!K225</f>
        <v>0</v>
      </c>
      <c r="H15" s="474">
        <f>calcs!L225</f>
        <v>0</v>
      </c>
      <c r="I15" s="474">
        <f>calcs!M225</f>
        <v>0</v>
      </c>
      <c r="J15" s="474">
        <f>calcs!N225</f>
        <v>0</v>
      </c>
      <c r="K15" s="474">
        <f>calcs!O225</f>
        <v>0</v>
      </c>
      <c r="L15" s="474">
        <f>calcs!P225</f>
        <v>0</v>
      </c>
      <c r="M15" s="474">
        <f>calcs!Q225</f>
        <v>0</v>
      </c>
      <c r="N15" s="474">
        <f>calcs!R225</f>
        <v>0</v>
      </c>
      <c r="O15" s="474">
        <f>calcs!S225</f>
        <v>0</v>
      </c>
      <c r="P15" s="474">
        <f>calcs!T225</f>
        <v>0</v>
      </c>
      <c r="Q15" s="474">
        <f>calcs!U225</f>
        <v>0</v>
      </c>
      <c r="R15" s="474">
        <f>calcs!V225</f>
        <v>0</v>
      </c>
      <c r="S15" s="474">
        <f>calcs!W225</f>
        <v>0</v>
      </c>
      <c r="T15" s="474">
        <f>calcs!X225</f>
        <v>0</v>
      </c>
      <c r="U15" s="474">
        <f>calcs!Y225</f>
        <v>0</v>
      </c>
      <c r="V15" s="474">
        <f>calcs!Z225</f>
        <v>0</v>
      </c>
      <c r="W15" s="474">
        <f>calcs!AA225</f>
        <v>0</v>
      </c>
      <c r="X15" s="474">
        <f>calcs!AB225</f>
        <v>0</v>
      </c>
      <c r="Y15" s="474">
        <f>calcs!AC225</f>
        <v>0</v>
      </c>
      <c r="Z15" s="474">
        <f>calcs!AD225</f>
        <v>0</v>
      </c>
      <c r="AA15" s="474">
        <f>calcs!AE225</f>
        <v>0</v>
      </c>
      <c r="AB15" s="474">
        <f>calcs!AF225</f>
        <v>0</v>
      </c>
      <c r="AC15" s="474">
        <f>calcs!AG225</f>
        <v>0</v>
      </c>
      <c r="AD15" s="474">
        <f>calcs!AH225</f>
        <v>0</v>
      </c>
      <c r="AE15" s="474">
        <f>calcs!AI225</f>
        <v>0</v>
      </c>
      <c r="AF15" s="474">
        <f>calcs!AJ225</f>
        <v>0</v>
      </c>
      <c r="AG15" s="472"/>
    </row>
    <row r="16" spans="1:35" s="473" customFormat="1" ht="14.1" customHeight="1" x14ac:dyDescent="0.2">
      <c r="A16" s="473" t="s">
        <v>66</v>
      </c>
      <c r="B16" s="474">
        <f>calcs!F226</f>
        <v>0</v>
      </c>
      <c r="C16" s="474">
        <f>calcs!G226</f>
        <v>0</v>
      </c>
      <c r="D16" s="474">
        <f>calcs!H226</f>
        <v>0</v>
      </c>
      <c r="E16" s="474">
        <f>calcs!I226</f>
        <v>0</v>
      </c>
      <c r="F16" s="474">
        <f>calcs!J226</f>
        <v>0</v>
      </c>
      <c r="G16" s="474">
        <f>calcs!K226</f>
        <v>0</v>
      </c>
      <c r="H16" s="474">
        <f>calcs!L226</f>
        <v>0</v>
      </c>
      <c r="I16" s="474">
        <f>calcs!M226</f>
        <v>0</v>
      </c>
      <c r="J16" s="474">
        <f>calcs!N226</f>
        <v>0</v>
      </c>
      <c r="K16" s="474">
        <f>calcs!O226</f>
        <v>0</v>
      </c>
      <c r="L16" s="474">
        <f>calcs!P226</f>
        <v>0</v>
      </c>
      <c r="M16" s="474">
        <f>calcs!Q226</f>
        <v>0</v>
      </c>
      <c r="N16" s="474">
        <f>calcs!R226</f>
        <v>0</v>
      </c>
      <c r="O16" s="474">
        <f>calcs!S226</f>
        <v>0</v>
      </c>
      <c r="P16" s="474">
        <f>calcs!T226</f>
        <v>0</v>
      </c>
      <c r="Q16" s="474">
        <f>calcs!U226</f>
        <v>0</v>
      </c>
      <c r="R16" s="474">
        <f>calcs!V226</f>
        <v>0</v>
      </c>
      <c r="S16" s="474">
        <f>calcs!W226</f>
        <v>0</v>
      </c>
      <c r="T16" s="474">
        <f>calcs!X226</f>
        <v>0</v>
      </c>
      <c r="U16" s="474">
        <f>calcs!Y226</f>
        <v>0</v>
      </c>
      <c r="V16" s="474">
        <f>calcs!Z226</f>
        <v>0</v>
      </c>
      <c r="W16" s="474">
        <f>calcs!AA226</f>
        <v>0</v>
      </c>
      <c r="X16" s="474">
        <f>calcs!AB226</f>
        <v>0</v>
      </c>
      <c r="Y16" s="474">
        <f>calcs!AC226</f>
        <v>0</v>
      </c>
      <c r="Z16" s="474">
        <f>calcs!AD226</f>
        <v>0</v>
      </c>
      <c r="AA16" s="474">
        <f>calcs!AE226</f>
        <v>0</v>
      </c>
      <c r="AB16" s="474">
        <f>calcs!AF226</f>
        <v>0</v>
      </c>
      <c r="AC16" s="474">
        <f>calcs!AG226</f>
        <v>0</v>
      </c>
      <c r="AD16" s="474">
        <f>calcs!AH226</f>
        <v>0</v>
      </c>
      <c r="AE16" s="474">
        <f>calcs!AI226</f>
        <v>0</v>
      </c>
      <c r="AF16" s="474">
        <f>calcs!AJ226</f>
        <v>0</v>
      </c>
    </row>
    <row r="17" spans="1:33" ht="14.1" customHeight="1" x14ac:dyDescent="0.2">
      <c r="A17" s="4" t="s">
        <v>67</v>
      </c>
      <c r="B17" s="3">
        <f>calcs!F227</f>
        <v>0</v>
      </c>
      <c r="C17" s="3">
        <f>calcs!G227</f>
        <v>0</v>
      </c>
      <c r="D17" s="3">
        <f>calcs!H227</f>
        <v>0</v>
      </c>
      <c r="E17" s="3">
        <f>calcs!I227</f>
        <v>0</v>
      </c>
      <c r="F17" s="3">
        <f>calcs!J227</f>
        <v>0</v>
      </c>
      <c r="G17" s="3">
        <f>calcs!K227</f>
        <v>0</v>
      </c>
      <c r="H17" s="3">
        <f>calcs!L227</f>
        <v>0</v>
      </c>
      <c r="I17" s="3">
        <f>calcs!M227</f>
        <v>0</v>
      </c>
      <c r="J17" s="3">
        <f>calcs!N227</f>
        <v>0</v>
      </c>
      <c r="K17" s="3">
        <f>calcs!O227</f>
        <v>0</v>
      </c>
      <c r="L17" s="3">
        <f>calcs!P227</f>
        <v>0</v>
      </c>
      <c r="M17" s="3">
        <f>calcs!Q227</f>
        <v>0</v>
      </c>
      <c r="N17" s="3">
        <f>calcs!R227</f>
        <v>0</v>
      </c>
      <c r="O17" s="3">
        <f>calcs!S227</f>
        <v>0</v>
      </c>
      <c r="P17" s="3">
        <f>calcs!T227</f>
        <v>0</v>
      </c>
      <c r="Q17" s="3">
        <f>calcs!U227</f>
        <v>0</v>
      </c>
      <c r="R17" s="3">
        <f>calcs!V227</f>
        <v>0</v>
      </c>
      <c r="S17" s="3">
        <f>calcs!W227</f>
        <v>0</v>
      </c>
      <c r="T17" s="3">
        <f>calcs!X227</f>
        <v>0</v>
      </c>
      <c r="U17" s="3">
        <f>calcs!Y227</f>
        <v>0</v>
      </c>
      <c r="V17" s="3">
        <f>calcs!Z227</f>
        <v>0</v>
      </c>
      <c r="W17" s="3">
        <f>calcs!AA227</f>
        <v>0</v>
      </c>
      <c r="X17" s="3">
        <f>calcs!AB227</f>
        <v>0</v>
      </c>
      <c r="Y17" s="3">
        <f>calcs!AC227</f>
        <v>0</v>
      </c>
      <c r="Z17" s="3">
        <f>calcs!AD227</f>
        <v>0</v>
      </c>
      <c r="AA17" s="3">
        <f>calcs!AE227</f>
        <v>0</v>
      </c>
      <c r="AB17" s="3">
        <f>calcs!AF227</f>
        <v>0</v>
      </c>
      <c r="AC17" s="3">
        <f>calcs!AG227</f>
        <v>0</v>
      </c>
      <c r="AD17" s="3">
        <f>calcs!AH227</f>
        <v>0</v>
      </c>
      <c r="AE17" s="3">
        <f>calcs!AI227</f>
        <v>0</v>
      </c>
      <c r="AF17" s="3">
        <f>calcs!AJ227</f>
        <v>0</v>
      </c>
    </row>
    <row r="18" spans="1:33" s="473" customFormat="1" ht="14.1" customHeight="1" x14ac:dyDescent="0.2">
      <c r="A18" s="473" t="s">
        <v>68</v>
      </c>
      <c r="B18" s="474">
        <f>calcs!F228</f>
        <v>0</v>
      </c>
      <c r="C18" s="474">
        <f>calcs!G228</f>
        <v>0</v>
      </c>
      <c r="D18" s="474">
        <f>calcs!H228</f>
        <v>0</v>
      </c>
      <c r="E18" s="474">
        <f>calcs!I228</f>
        <v>0</v>
      </c>
      <c r="F18" s="474">
        <f>calcs!J228</f>
        <v>0</v>
      </c>
      <c r="G18" s="474">
        <f>calcs!K228</f>
        <v>0</v>
      </c>
      <c r="H18" s="474">
        <f>calcs!L228</f>
        <v>0</v>
      </c>
      <c r="I18" s="474">
        <f>calcs!M228</f>
        <v>0</v>
      </c>
      <c r="J18" s="474">
        <f>calcs!N228</f>
        <v>0</v>
      </c>
      <c r="K18" s="474">
        <f>calcs!O228</f>
        <v>0</v>
      </c>
      <c r="L18" s="474">
        <f>calcs!P228</f>
        <v>0</v>
      </c>
      <c r="M18" s="474">
        <f>calcs!Q228</f>
        <v>0</v>
      </c>
      <c r="N18" s="474">
        <f>calcs!R228</f>
        <v>0</v>
      </c>
      <c r="O18" s="474">
        <f>calcs!S228</f>
        <v>0</v>
      </c>
      <c r="P18" s="474">
        <f>calcs!T228</f>
        <v>0</v>
      </c>
      <c r="Q18" s="474">
        <f>calcs!U228</f>
        <v>0</v>
      </c>
      <c r="R18" s="474">
        <f>calcs!V228</f>
        <v>0</v>
      </c>
      <c r="S18" s="474">
        <f>calcs!W228</f>
        <v>0</v>
      </c>
      <c r="T18" s="474">
        <f>calcs!X228</f>
        <v>0</v>
      </c>
      <c r="U18" s="474">
        <f>calcs!Y228</f>
        <v>0</v>
      </c>
      <c r="V18" s="474">
        <f>calcs!Z228</f>
        <v>0</v>
      </c>
      <c r="W18" s="474">
        <f>calcs!AA228</f>
        <v>0</v>
      </c>
      <c r="X18" s="474">
        <f>calcs!AB228</f>
        <v>0</v>
      </c>
      <c r="Y18" s="474">
        <f>calcs!AC228</f>
        <v>0</v>
      </c>
      <c r="Z18" s="474">
        <f>calcs!AD228</f>
        <v>0</v>
      </c>
      <c r="AA18" s="474">
        <f>calcs!AE228</f>
        <v>0</v>
      </c>
      <c r="AB18" s="474">
        <f>calcs!AF228</f>
        <v>0</v>
      </c>
      <c r="AC18" s="474">
        <f>calcs!AG228</f>
        <v>0</v>
      </c>
      <c r="AD18" s="474">
        <f>calcs!AH228</f>
        <v>0</v>
      </c>
      <c r="AE18" s="474">
        <f>calcs!AI228</f>
        <v>0</v>
      </c>
      <c r="AF18" s="474">
        <f>calcs!AJ228</f>
        <v>0</v>
      </c>
      <c r="AG18" s="282"/>
    </row>
    <row r="19" spans="1:33" s="473" customFormat="1" ht="14.1" customHeight="1" x14ac:dyDescent="0.2">
      <c r="A19" s="473" t="s">
        <v>69</v>
      </c>
      <c r="B19" s="474">
        <f>calcs!F229</f>
        <v>0</v>
      </c>
      <c r="C19" s="474">
        <f>calcs!G229</f>
        <v>0</v>
      </c>
      <c r="D19" s="474">
        <f>calcs!H229</f>
        <v>0</v>
      </c>
      <c r="E19" s="474">
        <f>calcs!I229</f>
        <v>0</v>
      </c>
      <c r="F19" s="474">
        <f>calcs!J229</f>
        <v>0</v>
      </c>
      <c r="G19" s="474">
        <f>calcs!K229</f>
        <v>0</v>
      </c>
      <c r="H19" s="474">
        <f>calcs!L229</f>
        <v>0</v>
      </c>
      <c r="I19" s="474">
        <f>calcs!M229</f>
        <v>0</v>
      </c>
      <c r="J19" s="474">
        <f>calcs!N229</f>
        <v>0</v>
      </c>
      <c r="K19" s="474">
        <f>calcs!O229</f>
        <v>0</v>
      </c>
      <c r="L19" s="474">
        <f>calcs!P229</f>
        <v>0</v>
      </c>
      <c r="M19" s="474">
        <f>calcs!Q229</f>
        <v>0</v>
      </c>
      <c r="N19" s="474">
        <f>calcs!R229</f>
        <v>0</v>
      </c>
      <c r="O19" s="474">
        <f>calcs!S229</f>
        <v>0</v>
      </c>
      <c r="P19" s="474">
        <f>calcs!T229</f>
        <v>0</v>
      </c>
      <c r="Q19" s="474">
        <f>calcs!U229</f>
        <v>0</v>
      </c>
      <c r="R19" s="474">
        <f>calcs!V229</f>
        <v>0</v>
      </c>
      <c r="S19" s="474">
        <f>calcs!W229</f>
        <v>0</v>
      </c>
      <c r="T19" s="474">
        <f>calcs!X229</f>
        <v>0</v>
      </c>
      <c r="U19" s="474">
        <f>calcs!Y229</f>
        <v>0</v>
      </c>
      <c r="V19" s="474">
        <f>calcs!Z229</f>
        <v>0</v>
      </c>
      <c r="W19" s="474">
        <f>calcs!AA229</f>
        <v>0</v>
      </c>
      <c r="X19" s="474">
        <f>calcs!AB229</f>
        <v>0</v>
      </c>
      <c r="Y19" s="474">
        <f>calcs!AC229</f>
        <v>0</v>
      </c>
      <c r="Z19" s="474">
        <f>calcs!AD229</f>
        <v>0</v>
      </c>
      <c r="AA19" s="474">
        <f>calcs!AE229</f>
        <v>0</v>
      </c>
      <c r="AB19" s="474">
        <f>calcs!AF229</f>
        <v>0</v>
      </c>
      <c r="AC19" s="474">
        <f>calcs!AG229</f>
        <v>0</v>
      </c>
      <c r="AD19" s="474">
        <f>calcs!AH229</f>
        <v>0</v>
      </c>
      <c r="AE19" s="474">
        <f>calcs!AI229</f>
        <v>0</v>
      </c>
      <c r="AF19" s="474">
        <f>calcs!AJ229</f>
        <v>0</v>
      </c>
    </row>
    <row r="20" spans="1:33" ht="14.1" customHeight="1" x14ac:dyDescent="0.2">
      <c r="A20" s="4" t="s">
        <v>70</v>
      </c>
      <c r="B20" s="3">
        <f>calcs!F230</f>
        <v>0</v>
      </c>
      <c r="C20" s="3">
        <f>calcs!G230</f>
        <v>0</v>
      </c>
      <c r="D20" s="3">
        <f>calcs!H230</f>
        <v>0</v>
      </c>
      <c r="E20" s="3">
        <f>calcs!I230</f>
        <v>0</v>
      </c>
      <c r="F20" s="3">
        <f>calcs!J230</f>
        <v>0</v>
      </c>
      <c r="G20" s="3">
        <f>calcs!K230</f>
        <v>0</v>
      </c>
      <c r="H20" s="3">
        <f>calcs!L230</f>
        <v>0</v>
      </c>
      <c r="I20" s="3">
        <f>calcs!M230</f>
        <v>0</v>
      </c>
      <c r="J20" s="3">
        <f>calcs!N230</f>
        <v>0</v>
      </c>
      <c r="K20" s="3">
        <f>calcs!O230</f>
        <v>0</v>
      </c>
      <c r="L20" s="3">
        <f>calcs!P230</f>
        <v>0</v>
      </c>
      <c r="M20" s="3">
        <f>calcs!Q230</f>
        <v>0</v>
      </c>
      <c r="N20" s="3">
        <f>calcs!R230</f>
        <v>0</v>
      </c>
      <c r="O20" s="3">
        <f>calcs!S230</f>
        <v>0</v>
      </c>
      <c r="P20" s="3">
        <f>calcs!T230</f>
        <v>0</v>
      </c>
      <c r="Q20" s="3">
        <f>calcs!U230</f>
        <v>0</v>
      </c>
      <c r="R20" s="3">
        <f>calcs!V230</f>
        <v>0</v>
      </c>
      <c r="S20" s="3">
        <f>calcs!W230</f>
        <v>0</v>
      </c>
      <c r="T20" s="3">
        <f>calcs!X230</f>
        <v>0</v>
      </c>
      <c r="U20" s="3">
        <f>calcs!Y230</f>
        <v>0</v>
      </c>
      <c r="V20" s="3">
        <f>calcs!Z230</f>
        <v>0</v>
      </c>
      <c r="W20" s="3">
        <f>calcs!AA230</f>
        <v>0</v>
      </c>
      <c r="X20" s="3">
        <f>calcs!AB230</f>
        <v>0</v>
      </c>
      <c r="Y20" s="3">
        <f>calcs!AC230</f>
        <v>0</v>
      </c>
      <c r="Z20" s="3">
        <f>calcs!AD230</f>
        <v>0</v>
      </c>
      <c r="AA20" s="3">
        <f>calcs!AE230</f>
        <v>0</v>
      </c>
      <c r="AB20" s="3">
        <f>calcs!AF230</f>
        <v>0</v>
      </c>
      <c r="AC20" s="3">
        <f>calcs!AG230</f>
        <v>0</v>
      </c>
      <c r="AD20" s="3">
        <f>calcs!AH230</f>
        <v>0</v>
      </c>
      <c r="AE20" s="3">
        <f>calcs!AI230</f>
        <v>0</v>
      </c>
      <c r="AF20" s="3">
        <f>calcs!AJ230</f>
        <v>0</v>
      </c>
      <c r="AG20" s="24"/>
    </row>
    <row r="21" spans="1:33" s="473" customFormat="1" ht="14.1" customHeight="1" x14ac:dyDescent="0.2">
      <c r="A21" s="473" t="s">
        <v>71</v>
      </c>
      <c r="B21" s="474">
        <f>calcs!F231</f>
        <v>0</v>
      </c>
      <c r="C21" s="474">
        <f>calcs!G231</f>
        <v>0</v>
      </c>
      <c r="D21" s="474">
        <f>calcs!H231</f>
        <v>0</v>
      </c>
      <c r="E21" s="474">
        <f>calcs!I231</f>
        <v>0</v>
      </c>
      <c r="F21" s="474">
        <f>calcs!J231</f>
        <v>0</v>
      </c>
      <c r="G21" s="474">
        <f>calcs!K231</f>
        <v>0</v>
      </c>
      <c r="H21" s="474">
        <f>calcs!L231</f>
        <v>0</v>
      </c>
      <c r="I21" s="474">
        <f>calcs!M231</f>
        <v>0</v>
      </c>
      <c r="J21" s="474">
        <f>calcs!N231</f>
        <v>0</v>
      </c>
      <c r="K21" s="474">
        <f>calcs!O231</f>
        <v>0</v>
      </c>
      <c r="L21" s="474">
        <f>calcs!P231</f>
        <v>0</v>
      </c>
      <c r="M21" s="474">
        <f>calcs!Q231</f>
        <v>0</v>
      </c>
      <c r="N21" s="474">
        <f>calcs!R231</f>
        <v>0</v>
      </c>
      <c r="O21" s="474">
        <f>calcs!S231</f>
        <v>0</v>
      </c>
      <c r="P21" s="474">
        <f>calcs!T231</f>
        <v>0</v>
      </c>
      <c r="Q21" s="474">
        <f>calcs!U231</f>
        <v>0</v>
      </c>
      <c r="R21" s="474">
        <f>calcs!V231</f>
        <v>0</v>
      </c>
      <c r="S21" s="474">
        <f>calcs!W231</f>
        <v>0</v>
      </c>
      <c r="T21" s="474">
        <f>calcs!X231</f>
        <v>0</v>
      </c>
      <c r="U21" s="474">
        <f>calcs!Y231</f>
        <v>0</v>
      </c>
      <c r="V21" s="474">
        <f>calcs!Z231</f>
        <v>0</v>
      </c>
      <c r="W21" s="474">
        <f>calcs!AA231</f>
        <v>0</v>
      </c>
      <c r="X21" s="474">
        <f>calcs!AB231</f>
        <v>0</v>
      </c>
      <c r="Y21" s="474">
        <f>calcs!AC231</f>
        <v>0</v>
      </c>
      <c r="Z21" s="474">
        <f>calcs!AD231</f>
        <v>0</v>
      </c>
      <c r="AA21" s="474">
        <f>calcs!AE231</f>
        <v>0</v>
      </c>
      <c r="AB21" s="474">
        <f>calcs!AF231</f>
        <v>0</v>
      </c>
      <c r="AC21" s="474">
        <f>calcs!AG231</f>
        <v>0</v>
      </c>
      <c r="AD21" s="474">
        <f>calcs!AH231</f>
        <v>0</v>
      </c>
      <c r="AE21" s="474">
        <f>calcs!AI231</f>
        <v>0</v>
      </c>
      <c r="AF21" s="474">
        <f>calcs!AJ231</f>
        <v>0</v>
      </c>
    </row>
    <row r="22" spans="1:33" s="473" customFormat="1" ht="14.1" customHeight="1" x14ac:dyDescent="0.2">
      <c r="A22" s="473" t="s">
        <v>72</v>
      </c>
      <c r="B22" s="474">
        <f>calcs!F232</f>
        <v>0</v>
      </c>
      <c r="C22" s="474">
        <f>calcs!G232</f>
        <v>0</v>
      </c>
      <c r="D22" s="474">
        <f>calcs!H232</f>
        <v>0</v>
      </c>
      <c r="E22" s="474">
        <f>calcs!I232</f>
        <v>0</v>
      </c>
      <c r="F22" s="474">
        <f>calcs!J232</f>
        <v>0</v>
      </c>
      <c r="G22" s="474">
        <f>calcs!K232</f>
        <v>0</v>
      </c>
      <c r="H22" s="474">
        <f>calcs!L232</f>
        <v>0</v>
      </c>
      <c r="I22" s="474">
        <f>calcs!M232</f>
        <v>0</v>
      </c>
      <c r="J22" s="474">
        <f>calcs!N232</f>
        <v>0</v>
      </c>
      <c r="K22" s="474">
        <f>calcs!O232</f>
        <v>0</v>
      </c>
      <c r="L22" s="474">
        <f>calcs!P232</f>
        <v>0</v>
      </c>
      <c r="M22" s="474">
        <f>calcs!Q232</f>
        <v>0</v>
      </c>
      <c r="N22" s="474">
        <f>calcs!R232</f>
        <v>0</v>
      </c>
      <c r="O22" s="474">
        <f>calcs!S232</f>
        <v>0</v>
      </c>
      <c r="P22" s="474">
        <f>calcs!T232</f>
        <v>0</v>
      </c>
      <c r="Q22" s="474">
        <f>calcs!U232</f>
        <v>0</v>
      </c>
      <c r="R22" s="474">
        <f>calcs!V232</f>
        <v>0</v>
      </c>
      <c r="S22" s="474">
        <f>calcs!W232</f>
        <v>0</v>
      </c>
      <c r="T22" s="474">
        <f>calcs!X232</f>
        <v>0</v>
      </c>
      <c r="U22" s="474">
        <f>calcs!Y232</f>
        <v>0</v>
      </c>
      <c r="V22" s="474">
        <f>calcs!Z232</f>
        <v>0</v>
      </c>
      <c r="W22" s="474">
        <f>calcs!AA232</f>
        <v>0</v>
      </c>
      <c r="X22" s="474">
        <f>calcs!AB232</f>
        <v>0</v>
      </c>
      <c r="Y22" s="474">
        <f>calcs!AC232</f>
        <v>0</v>
      </c>
      <c r="Z22" s="474">
        <f>calcs!AD232</f>
        <v>0</v>
      </c>
      <c r="AA22" s="474">
        <f>calcs!AE232</f>
        <v>0</v>
      </c>
      <c r="AB22" s="474">
        <f>calcs!AF232</f>
        <v>0</v>
      </c>
      <c r="AC22" s="474">
        <f>calcs!AG232</f>
        <v>0</v>
      </c>
      <c r="AD22" s="474">
        <f>calcs!AH232</f>
        <v>0</v>
      </c>
      <c r="AE22" s="474">
        <f>calcs!AI232</f>
        <v>0</v>
      </c>
      <c r="AF22" s="474">
        <f>calcs!AJ232</f>
        <v>0</v>
      </c>
    </row>
    <row r="23" spans="1:33" ht="14.1" customHeight="1" x14ac:dyDescent="0.2">
      <c r="A23" s="4" t="s">
        <v>73</v>
      </c>
      <c r="B23" s="3">
        <f>calcs!F233</f>
        <v>19202619542152.504</v>
      </c>
      <c r="C23" s="3">
        <f>calcs!G233</f>
        <v>19017135069196.027</v>
      </c>
      <c r="D23" s="3">
        <f>calcs!H233</f>
        <v>18140961024822.715</v>
      </c>
      <c r="E23" s="3">
        <f>calcs!I233</f>
        <v>18845175398610.414</v>
      </c>
      <c r="F23" s="3">
        <f>calcs!J233</f>
        <v>19184228503145.375</v>
      </c>
      <c r="G23" s="3">
        <f>calcs!K233</f>
        <v>19666539319775.215</v>
      </c>
      <c r="H23" s="3">
        <f>calcs!L233</f>
        <v>19959978295587.613</v>
      </c>
      <c r="I23" s="3">
        <f>calcs!M233</f>
        <v>20141841944779.75</v>
      </c>
      <c r="J23" s="3">
        <f>calcs!N233</f>
        <v>20294476365944.887</v>
      </c>
      <c r="K23" s="3">
        <f>calcs!O233</f>
        <v>20474466376705.602</v>
      </c>
      <c r="L23" s="3">
        <f>calcs!P233</f>
        <v>20747183714957.668</v>
      </c>
      <c r="M23" s="3">
        <f>calcs!Q233</f>
        <v>20991288307570.449</v>
      </c>
      <c r="N23" s="3">
        <f>calcs!R233</f>
        <v>21200596033941.949</v>
      </c>
      <c r="O23" s="3">
        <f>calcs!S233</f>
        <v>21513494230676.555</v>
      </c>
      <c r="P23" s="3">
        <f>calcs!T233</f>
        <v>21753979703183.363</v>
      </c>
      <c r="Q23" s="3">
        <f>calcs!U233</f>
        <v>21882742889173.023</v>
      </c>
      <c r="R23" s="3">
        <f>calcs!V233</f>
        <v>21963154950336.703</v>
      </c>
      <c r="S23" s="3">
        <f>calcs!W233</f>
        <v>22137318629176.414</v>
      </c>
      <c r="T23" s="3">
        <f>calcs!X233</f>
        <v>22330265456137.648</v>
      </c>
      <c r="U23" s="3">
        <f>calcs!Y233</f>
        <v>22547830410813.719</v>
      </c>
      <c r="V23" s="3">
        <f>calcs!Z233</f>
        <v>22698309475618.707</v>
      </c>
      <c r="W23" s="3">
        <f>calcs!AA233</f>
        <v>22944225483912.141</v>
      </c>
      <c r="X23" s="3">
        <f>calcs!AB233</f>
        <v>23309075688958.918</v>
      </c>
      <c r="Y23" s="3">
        <f>calcs!AC233</f>
        <v>23798016484449.508</v>
      </c>
      <c r="Z23" s="3">
        <f>calcs!AD233</f>
        <v>24197896480811.035</v>
      </c>
      <c r="AA23" s="3">
        <f>calcs!AE233</f>
        <v>24458998273633.426</v>
      </c>
      <c r="AB23" s="3">
        <f>calcs!AF233</f>
        <v>24917152393741.465</v>
      </c>
      <c r="AC23" s="3">
        <f>calcs!AG233</f>
        <v>25308989030870.914</v>
      </c>
      <c r="AD23" s="3">
        <f>calcs!AH233</f>
        <v>25700825668000.367</v>
      </c>
      <c r="AE23" s="3">
        <f>calcs!AI233</f>
        <v>26092662305129.82</v>
      </c>
      <c r="AF23" s="3">
        <f>calcs!AJ233</f>
        <v>26484498942259.273</v>
      </c>
    </row>
    <row r="24" spans="1:33" ht="14.1" customHeight="1" x14ac:dyDescent="0.2">
      <c r="A24" s="4" t="s">
        <v>74</v>
      </c>
      <c r="B24" s="3">
        <f>calcs!F234</f>
        <v>0</v>
      </c>
      <c r="C24" s="3">
        <f>calcs!G234</f>
        <v>0</v>
      </c>
      <c r="D24" s="3">
        <f>calcs!H234</f>
        <v>0</v>
      </c>
      <c r="E24" s="3">
        <f>calcs!I234</f>
        <v>0</v>
      </c>
      <c r="F24" s="3">
        <f>calcs!J234</f>
        <v>0</v>
      </c>
      <c r="G24" s="3">
        <f>calcs!K234</f>
        <v>0</v>
      </c>
      <c r="H24" s="3">
        <f>calcs!L234</f>
        <v>0</v>
      </c>
      <c r="I24" s="3">
        <f>calcs!M234</f>
        <v>0</v>
      </c>
      <c r="J24" s="3">
        <f>calcs!N234</f>
        <v>0</v>
      </c>
      <c r="K24" s="3">
        <f>calcs!O234</f>
        <v>0</v>
      </c>
      <c r="L24" s="3">
        <f>calcs!P234</f>
        <v>0</v>
      </c>
      <c r="M24" s="3">
        <f>calcs!Q234</f>
        <v>0</v>
      </c>
      <c r="N24" s="3">
        <f>calcs!R234</f>
        <v>0</v>
      </c>
      <c r="O24" s="3">
        <f>calcs!S234</f>
        <v>0</v>
      </c>
      <c r="P24" s="3">
        <f>calcs!T234</f>
        <v>0</v>
      </c>
      <c r="Q24" s="3">
        <f>calcs!U234</f>
        <v>0</v>
      </c>
      <c r="R24" s="3">
        <f>calcs!V234</f>
        <v>0</v>
      </c>
      <c r="S24" s="3">
        <f>calcs!W234</f>
        <v>0</v>
      </c>
      <c r="T24" s="3">
        <f>calcs!X234</f>
        <v>0</v>
      </c>
      <c r="U24" s="3">
        <f>calcs!Y234</f>
        <v>0</v>
      </c>
      <c r="V24" s="3">
        <f>calcs!Z234</f>
        <v>0</v>
      </c>
      <c r="W24" s="3">
        <f>calcs!AA234</f>
        <v>0</v>
      </c>
      <c r="X24" s="3">
        <f>calcs!AB234</f>
        <v>0</v>
      </c>
      <c r="Y24" s="3">
        <f>calcs!AC234</f>
        <v>0</v>
      </c>
      <c r="Z24" s="3">
        <f>calcs!AD234</f>
        <v>0</v>
      </c>
      <c r="AA24" s="3">
        <f>calcs!AE234</f>
        <v>0</v>
      </c>
      <c r="AB24" s="3">
        <f>calcs!AF234</f>
        <v>0</v>
      </c>
      <c r="AC24" s="3">
        <f>calcs!AG234</f>
        <v>0</v>
      </c>
      <c r="AD24" s="3">
        <f>calcs!AH234</f>
        <v>0</v>
      </c>
      <c r="AE24" s="3">
        <f>calcs!AI234</f>
        <v>0</v>
      </c>
      <c r="AF24" s="3">
        <f>calcs!AJ234</f>
        <v>0</v>
      </c>
    </row>
    <row r="25" spans="1:33" ht="14.1" customHeight="1" x14ac:dyDescent="0.2">
      <c r="A25" s="4" t="s">
        <v>75</v>
      </c>
      <c r="B25" s="3">
        <f>calcs!F235</f>
        <v>0</v>
      </c>
      <c r="C25" s="3">
        <f>calcs!G235</f>
        <v>0</v>
      </c>
      <c r="D25" s="3">
        <f>calcs!H235</f>
        <v>0</v>
      </c>
      <c r="E25" s="3">
        <f>calcs!I235</f>
        <v>0</v>
      </c>
      <c r="F25" s="3">
        <f>calcs!J235</f>
        <v>0</v>
      </c>
      <c r="G25" s="3">
        <f>calcs!K235</f>
        <v>0</v>
      </c>
      <c r="H25" s="3">
        <f>calcs!L235</f>
        <v>0</v>
      </c>
      <c r="I25" s="3">
        <f>calcs!M235</f>
        <v>0</v>
      </c>
      <c r="J25" s="3">
        <f>calcs!N235</f>
        <v>0</v>
      </c>
      <c r="K25" s="3">
        <f>calcs!O235</f>
        <v>0</v>
      </c>
      <c r="L25" s="3">
        <f>calcs!P235</f>
        <v>0</v>
      </c>
      <c r="M25" s="3">
        <f>calcs!Q235</f>
        <v>0</v>
      </c>
      <c r="N25" s="3">
        <f>calcs!R235</f>
        <v>0</v>
      </c>
      <c r="O25" s="3">
        <f>calcs!S235</f>
        <v>0</v>
      </c>
      <c r="P25" s="3">
        <f>calcs!T235</f>
        <v>0</v>
      </c>
      <c r="Q25" s="3">
        <f>calcs!U235</f>
        <v>0</v>
      </c>
      <c r="R25" s="3">
        <f>calcs!V235</f>
        <v>0</v>
      </c>
      <c r="S25" s="3">
        <f>calcs!W235</f>
        <v>0</v>
      </c>
      <c r="T25" s="3">
        <f>calcs!X235</f>
        <v>0</v>
      </c>
      <c r="U25" s="3">
        <f>calcs!Y235</f>
        <v>0</v>
      </c>
      <c r="V25" s="3">
        <f>calcs!Z235</f>
        <v>0</v>
      </c>
      <c r="W25" s="3">
        <f>calcs!AA235</f>
        <v>0</v>
      </c>
      <c r="X25" s="3">
        <f>calcs!AB235</f>
        <v>0</v>
      </c>
      <c r="Y25" s="3">
        <f>calcs!AC235</f>
        <v>0</v>
      </c>
      <c r="Z25" s="3">
        <f>calcs!AD235</f>
        <v>0</v>
      </c>
      <c r="AA25" s="3">
        <f>calcs!AE235</f>
        <v>0</v>
      </c>
      <c r="AB25" s="3">
        <f>calcs!AF235</f>
        <v>0</v>
      </c>
      <c r="AC25" s="3">
        <f>calcs!AG235</f>
        <v>0</v>
      </c>
      <c r="AD25" s="3">
        <f>calcs!AH235</f>
        <v>0</v>
      </c>
      <c r="AE25" s="3">
        <f>calcs!AI235</f>
        <v>0</v>
      </c>
      <c r="AF25" s="3">
        <f>calcs!AJ235</f>
        <v>0</v>
      </c>
    </row>
    <row r="26" spans="1:33" ht="14.1" customHeight="1" x14ac:dyDescent="0.2">
      <c r="A26" s="4" t="s">
        <v>76</v>
      </c>
      <c r="B26" s="3">
        <f>calcs!F236</f>
        <v>0</v>
      </c>
      <c r="C26" s="3">
        <f>calcs!G236</f>
        <v>0</v>
      </c>
      <c r="D26" s="3">
        <f>calcs!H236</f>
        <v>0</v>
      </c>
      <c r="E26" s="3">
        <f>calcs!I236</f>
        <v>0</v>
      </c>
      <c r="F26" s="3">
        <f>calcs!J236</f>
        <v>0</v>
      </c>
      <c r="G26" s="3">
        <f>calcs!K236</f>
        <v>0</v>
      </c>
      <c r="H26" s="3">
        <f>calcs!L236</f>
        <v>0</v>
      </c>
      <c r="I26" s="3">
        <f>calcs!M236</f>
        <v>0</v>
      </c>
      <c r="J26" s="3">
        <f>calcs!N236</f>
        <v>0</v>
      </c>
      <c r="K26" s="3">
        <f>calcs!O236</f>
        <v>0</v>
      </c>
      <c r="L26" s="3">
        <f>calcs!P236</f>
        <v>0</v>
      </c>
      <c r="M26" s="3">
        <f>calcs!Q236</f>
        <v>0</v>
      </c>
      <c r="N26" s="3">
        <f>calcs!R236</f>
        <v>0</v>
      </c>
      <c r="O26" s="3">
        <f>calcs!S236</f>
        <v>0</v>
      </c>
      <c r="P26" s="3">
        <f>calcs!T236</f>
        <v>0</v>
      </c>
      <c r="Q26" s="3">
        <f>calcs!U236</f>
        <v>0</v>
      </c>
      <c r="R26" s="3">
        <f>calcs!V236</f>
        <v>0</v>
      </c>
      <c r="S26" s="3">
        <f>calcs!W236</f>
        <v>0</v>
      </c>
      <c r="T26" s="3">
        <f>calcs!X236</f>
        <v>0</v>
      </c>
      <c r="U26" s="3">
        <f>calcs!Y236</f>
        <v>0</v>
      </c>
      <c r="V26" s="3">
        <f>calcs!Z236</f>
        <v>0</v>
      </c>
      <c r="W26" s="3">
        <f>calcs!AA236</f>
        <v>0</v>
      </c>
      <c r="X26" s="3">
        <f>calcs!AB236</f>
        <v>0</v>
      </c>
      <c r="Y26" s="3">
        <f>calcs!AC236</f>
        <v>0</v>
      </c>
      <c r="Z26" s="3">
        <f>calcs!AD236</f>
        <v>0</v>
      </c>
      <c r="AA26" s="3">
        <f>calcs!AE236</f>
        <v>0</v>
      </c>
      <c r="AB26" s="3">
        <f>calcs!AF236</f>
        <v>0</v>
      </c>
      <c r="AC26" s="3">
        <f>calcs!AG236</f>
        <v>0</v>
      </c>
      <c r="AD26" s="3">
        <f>calcs!AH236</f>
        <v>0</v>
      </c>
      <c r="AE26" s="3">
        <f>calcs!AI236</f>
        <v>0</v>
      </c>
      <c r="AF26" s="3">
        <f>calcs!AJ236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2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473" customFormat="1" ht="14.1" customHeight="1" x14ac:dyDescent="0.2">
      <c r="A15" s="473" t="s">
        <v>65</v>
      </c>
      <c r="B15" s="474">
        <v>0</v>
      </c>
      <c r="C15" s="474">
        <v>0</v>
      </c>
      <c r="D15" s="474">
        <v>0</v>
      </c>
      <c r="E15" s="474">
        <v>0</v>
      </c>
      <c r="F15" s="474">
        <v>0</v>
      </c>
      <c r="G15" s="474">
        <v>0</v>
      </c>
      <c r="H15" s="474">
        <v>0</v>
      </c>
      <c r="I15" s="474">
        <v>0</v>
      </c>
      <c r="J15" s="474">
        <v>0</v>
      </c>
      <c r="K15" s="474">
        <v>0</v>
      </c>
      <c r="L15" s="474">
        <v>0</v>
      </c>
      <c r="M15" s="474">
        <v>0</v>
      </c>
      <c r="N15" s="474">
        <v>0</v>
      </c>
      <c r="O15" s="474">
        <v>0</v>
      </c>
      <c r="P15" s="474">
        <v>0</v>
      </c>
      <c r="Q15" s="474">
        <v>0</v>
      </c>
      <c r="R15" s="474">
        <v>0</v>
      </c>
      <c r="S15" s="474">
        <v>0</v>
      </c>
      <c r="T15" s="474">
        <v>0</v>
      </c>
      <c r="U15" s="474">
        <v>0</v>
      </c>
      <c r="V15" s="474">
        <v>0</v>
      </c>
      <c r="W15" s="474">
        <v>0</v>
      </c>
      <c r="X15" s="474">
        <v>0</v>
      </c>
      <c r="Y15" s="474">
        <v>0</v>
      </c>
      <c r="Z15" s="474">
        <v>0</v>
      </c>
      <c r="AA15" s="474">
        <v>0</v>
      </c>
      <c r="AB15" s="474">
        <v>0</v>
      </c>
      <c r="AC15" s="474">
        <v>0</v>
      </c>
      <c r="AD15" s="474">
        <v>0</v>
      </c>
      <c r="AE15" s="474">
        <v>0</v>
      </c>
      <c r="AF15" s="474">
        <v>0</v>
      </c>
      <c r="AG15" s="472"/>
    </row>
    <row r="16" spans="1:35" s="473" customFormat="1" ht="14.1" customHeight="1" x14ac:dyDescent="0.2">
      <c r="A16" s="473" t="s">
        <v>66</v>
      </c>
      <c r="B16" s="474">
        <v>0</v>
      </c>
      <c r="C16" s="474">
        <v>0</v>
      </c>
      <c r="D16" s="474">
        <v>0</v>
      </c>
      <c r="E16" s="474">
        <v>0</v>
      </c>
      <c r="F16" s="474">
        <v>0</v>
      </c>
      <c r="G16" s="474">
        <v>0</v>
      </c>
      <c r="H16" s="474">
        <v>0</v>
      </c>
      <c r="I16" s="474">
        <v>0</v>
      </c>
      <c r="J16" s="474">
        <v>0</v>
      </c>
      <c r="K16" s="474">
        <v>0</v>
      </c>
      <c r="L16" s="474">
        <v>0</v>
      </c>
      <c r="M16" s="474">
        <v>0</v>
      </c>
      <c r="N16" s="474">
        <v>0</v>
      </c>
      <c r="O16" s="474">
        <v>0</v>
      </c>
      <c r="P16" s="474">
        <v>0</v>
      </c>
      <c r="Q16" s="474">
        <v>0</v>
      </c>
      <c r="R16" s="474">
        <v>0</v>
      </c>
      <c r="S16" s="474">
        <v>0</v>
      </c>
      <c r="T16" s="474">
        <v>0</v>
      </c>
      <c r="U16" s="474">
        <v>0</v>
      </c>
      <c r="V16" s="474">
        <v>0</v>
      </c>
      <c r="W16" s="474">
        <v>0</v>
      </c>
      <c r="X16" s="474">
        <v>0</v>
      </c>
      <c r="Y16" s="474">
        <v>0</v>
      </c>
      <c r="Z16" s="474">
        <v>0</v>
      </c>
      <c r="AA16" s="474">
        <v>0</v>
      </c>
      <c r="AB16" s="474">
        <v>0</v>
      </c>
      <c r="AC16" s="474">
        <v>0</v>
      </c>
      <c r="AD16" s="474">
        <v>0</v>
      </c>
      <c r="AE16" s="474">
        <v>0</v>
      </c>
      <c r="AF16" s="474">
        <v>0</v>
      </c>
    </row>
    <row r="17" spans="1:33" ht="14.1" customHeight="1" x14ac:dyDescent="0.2">
      <c r="A17" s="4" t="s">
        <v>67</v>
      </c>
      <c r="B17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473" customFormat="1" ht="14.1" customHeight="1" x14ac:dyDescent="0.2">
      <c r="A18" s="473" t="s">
        <v>68</v>
      </c>
      <c r="B18" s="474">
        <v>0</v>
      </c>
      <c r="C18" s="474">
        <v>0</v>
      </c>
      <c r="D18" s="474">
        <v>0</v>
      </c>
      <c r="E18" s="474">
        <v>0</v>
      </c>
      <c r="F18" s="474">
        <v>0</v>
      </c>
      <c r="G18" s="474">
        <v>0</v>
      </c>
      <c r="H18" s="474">
        <v>0</v>
      </c>
      <c r="I18" s="474">
        <v>0</v>
      </c>
      <c r="J18" s="474">
        <v>0</v>
      </c>
      <c r="K18" s="474">
        <v>0</v>
      </c>
      <c r="L18" s="474">
        <v>0</v>
      </c>
      <c r="M18" s="474">
        <v>0</v>
      </c>
      <c r="N18" s="474">
        <v>0</v>
      </c>
      <c r="O18" s="474">
        <v>0</v>
      </c>
      <c r="P18" s="474">
        <v>0</v>
      </c>
      <c r="Q18" s="474">
        <v>0</v>
      </c>
      <c r="R18" s="474">
        <v>0</v>
      </c>
      <c r="S18" s="474">
        <v>0</v>
      </c>
      <c r="T18" s="474">
        <v>0</v>
      </c>
      <c r="U18" s="474">
        <v>0</v>
      </c>
      <c r="V18" s="474">
        <v>0</v>
      </c>
      <c r="W18" s="474">
        <v>0</v>
      </c>
      <c r="X18" s="474">
        <v>0</v>
      </c>
      <c r="Y18" s="474">
        <v>0</v>
      </c>
      <c r="Z18" s="474">
        <v>0</v>
      </c>
      <c r="AA18" s="474">
        <v>0</v>
      </c>
      <c r="AB18" s="474">
        <v>0</v>
      </c>
      <c r="AC18" s="474">
        <v>0</v>
      </c>
      <c r="AD18" s="474">
        <v>0</v>
      </c>
      <c r="AE18" s="474">
        <v>0</v>
      </c>
      <c r="AF18" s="474">
        <v>0</v>
      </c>
      <c r="AG18" s="282"/>
    </row>
    <row r="19" spans="1:33" s="473" customFormat="1" ht="14.1" customHeight="1" x14ac:dyDescent="0.2">
      <c r="A19" s="473" t="s">
        <v>69</v>
      </c>
      <c r="B19" s="474">
        <v>0</v>
      </c>
      <c r="C19" s="474">
        <v>0</v>
      </c>
      <c r="D19" s="474">
        <v>0</v>
      </c>
      <c r="E19" s="474">
        <v>0</v>
      </c>
      <c r="F19" s="474">
        <v>0</v>
      </c>
      <c r="G19" s="474">
        <v>0</v>
      </c>
      <c r="H19" s="474">
        <v>0</v>
      </c>
      <c r="I19" s="474">
        <v>0</v>
      </c>
      <c r="J19" s="474">
        <v>0</v>
      </c>
      <c r="K19" s="474">
        <v>0</v>
      </c>
      <c r="L19" s="474">
        <v>0</v>
      </c>
      <c r="M19" s="474">
        <v>0</v>
      </c>
      <c r="N19" s="474">
        <v>0</v>
      </c>
      <c r="O19" s="474">
        <v>0</v>
      </c>
      <c r="P19" s="474">
        <v>0</v>
      </c>
      <c r="Q19" s="474">
        <v>0</v>
      </c>
      <c r="R19" s="474">
        <v>0</v>
      </c>
      <c r="S19" s="474">
        <v>0</v>
      </c>
      <c r="T19" s="474">
        <v>0</v>
      </c>
      <c r="U19" s="474">
        <v>0</v>
      </c>
      <c r="V19" s="474">
        <v>0</v>
      </c>
      <c r="W19" s="474">
        <v>0</v>
      </c>
      <c r="X19" s="474">
        <v>0</v>
      </c>
      <c r="Y19" s="474">
        <v>0</v>
      </c>
      <c r="Z19" s="474">
        <v>0</v>
      </c>
      <c r="AA19" s="474">
        <v>0</v>
      </c>
      <c r="AB19" s="474">
        <v>0</v>
      </c>
      <c r="AC19" s="474">
        <v>0</v>
      </c>
      <c r="AD19" s="474">
        <v>0</v>
      </c>
      <c r="AE19" s="474">
        <v>0</v>
      </c>
      <c r="AF19" s="474">
        <v>0</v>
      </c>
    </row>
    <row r="20" spans="1:33" ht="14.1" customHeight="1" x14ac:dyDescent="0.2">
      <c r="A20" s="4" t="s">
        <v>70</v>
      </c>
      <c r="B20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473" customFormat="1" ht="14.1" customHeight="1" x14ac:dyDescent="0.2">
      <c r="A21" s="473" t="s">
        <v>71</v>
      </c>
      <c r="B21" s="474">
        <v>0</v>
      </c>
      <c r="C21" s="474">
        <v>0</v>
      </c>
      <c r="D21" s="474">
        <v>0</v>
      </c>
      <c r="E21" s="474">
        <v>0</v>
      </c>
      <c r="F21" s="474">
        <v>0</v>
      </c>
      <c r="G21" s="474">
        <v>0</v>
      </c>
      <c r="H21" s="474">
        <v>0</v>
      </c>
      <c r="I21" s="474">
        <v>0</v>
      </c>
      <c r="J21" s="474">
        <v>0</v>
      </c>
      <c r="K21" s="474">
        <v>0</v>
      </c>
      <c r="L21" s="474">
        <v>0</v>
      </c>
      <c r="M21" s="474">
        <v>0</v>
      </c>
      <c r="N21" s="474">
        <v>0</v>
      </c>
      <c r="O21" s="474">
        <v>0</v>
      </c>
      <c r="P21" s="474">
        <v>0</v>
      </c>
      <c r="Q21" s="474">
        <v>0</v>
      </c>
      <c r="R21" s="474">
        <v>0</v>
      </c>
      <c r="S21" s="474">
        <v>0</v>
      </c>
      <c r="T21" s="474">
        <v>0</v>
      </c>
      <c r="U21" s="474">
        <v>0</v>
      </c>
      <c r="V21" s="474">
        <v>0</v>
      </c>
      <c r="W21" s="474">
        <v>0</v>
      </c>
      <c r="X21" s="474">
        <v>0</v>
      </c>
      <c r="Y21" s="474">
        <v>0</v>
      </c>
      <c r="Z21" s="474">
        <v>0</v>
      </c>
      <c r="AA21" s="474">
        <v>0</v>
      </c>
      <c r="AB21" s="474">
        <v>0</v>
      </c>
      <c r="AC21" s="474">
        <v>0</v>
      </c>
      <c r="AD21" s="474">
        <v>0</v>
      </c>
      <c r="AE21" s="474">
        <v>0</v>
      </c>
      <c r="AF21" s="474">
        <v>0</v>
      </c>
    </row>
    <row r="22" spans="1:33" s="473" customFormat="1" ht="14.1" customHeight="1" x14ac:dyDescent="0.2">
      <c r="A22" s="473" t="s">
        <v>72</v>
      </c>
      <c r="B22" s="474">
        <v>0</v>
      </c>
      <c r="C22" s="474">
        <v>0</v>
      </c>
      <c r="D22" s="474">
        <v>0</v>
      </c>
      <c r="E22" s="474">
        <v>0</v>
      </c>
      <c r="F22" s="474">
        <v>0</v>
      </c>
      <c r="G22" s="474">
        <v>0</v>
      </c>
      <c r="H22" s="474">
        <v>0</v>
      </c>
      <c r="I22" s="474">
        <v>0</v>
      </c>
      <c r="J22" s="474">
        <v>0</v>
      </c>
      <c r="K22" s="474">
        <v>0</v>
      </c>
      <c r="L22" s="474">
        <v>0</v>
      </c>
      <c r="M22" s="474">
        <v>0</v>
      </c>
      <c r="N22" s="474">
        <v>0</v>
      </c>
      <c r="O22" s="474">
        <v>0</v>
      </c>
      <c r="P22" s="474">
        <v>0</v>
      </c>
      <c r="Q22" s="474">
        <v>0</v>
      </c>
      <c r="R22" s="474">
        <v>0</v>
      </c>
      <c r="S22" s="474">
        <v>0</v>
      </c>
      <c r="T22" s="474">
        <v>0</v>
      </c>
      <c r="U22" s="474">
        <v>0</v>
      </c>
      <c r="V22" s="474">
        <v>0</v>
      </c>
      <c r="W22" s="474">
        <v>0</v>
      </c>
      <c r="X22" s="474">
        <v>0</v>
      </c>
      <c r="Y22" s="474">
        <v>0</v>
      </c>
      <c r="Z22" s="474">
        <v>0</v>
      </c>
      <c r="AA22" s="474">
        <v>0</v>
      </c>
      <c r="AB22" s="474">
        <v>0</v>
      </c>
      <c r="AC22" s="474">
        <v>0</v>
      </c>
      <c r="AD22" s="474">
        <v>0</v>
      </c>
      <c r="AE22" s="474">
        <v>0</v>
      </c>
      <c r="AF22" s="474">
        <v>0</v>
      </c>
    </row>
    <row r="23" spans="1:33" ht="14.1" customHeight="1" x14ac:dyDescent="0.2">
      <c r="A23" s="4" t="s">
        <v>73</v>
      </c>
      <c r="B2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1</vt:i4>
      </vt:variant>
    </vt:vector>
  </HeadingPairs>
  <TitlesOfParts>
    <vt:vector size="52" baseType="lpstr">
      <vt:lpstr>About</vt:lpstr>
      <vt:lpstr>Covid adjustm_Rhodium</vt:lpstr>
      <vt:lpstr>E3 Data&gt;</vt:lpstr>
      <vt:lpstr>E3 electricity percent</vt:lpstr>
      <vt:lpstr>Pathways-refinery gas</vt:lpstr>
      <vt:lpstr>Pathways-pet coke</vt:lpstr>
      <vt:lpstr>AEO 2021 2.9</vt:lpstr>
      <vt:lpstr>AEO 2020 2.9</vt:lpstr>
      <vt:lpstr>AEO Industrial growth rate</vt:lpstr>
      <vt:lpstr>CA State Data&gt;</vt:lpstr>
      <vt:lpstr>Cement SB 598</vt:lpstr>
      <vt:lpstr>CA PATHWAYS 2022</vt:lpstr>
      <vt:lpstr>Pathways-petroleum diesel</vt:lpstr>
      <vt:lpstr>Pathways-natural gas</vt:lpstr>
      <vt:lpstr>E3-Pathways-electricity</vt:lpstr>
      <vt:lpstr>Electricity-CEC Outlook BaseMid</vt:lpstr>
      <vt:lpstr>crude oil_data and calcs</vt:lpstr>
      <vt:lpstr>CPUC_Public Facility Data</vt:lpstr>
      <vt:lpstr>CHP Estimated Industry Breakdow</vt:lpstr>
      <vt:lpstr>Calculations&gt;</vt:lpstr>
      <vt:lpstr>Growth rates</vt:lpstr>
      <vt:lpstr>Electricity by industry</vt:lpstr>
      <vt:lpstr>subset_fuel consump</vt:lpstr>
      <vt:lpstr>CHP Distribution_calcs</vt:lpstr>
      <vt:lpstr>EIA Plant List</vt:lpstr>
      <vt:lpstr>CARB heat data summary</vt:lpstr>
      <vt:lpstr>CARB_In-State Fuel Heat Content</vt:lpstr>
      <vt:lpstr>calcs</vt:lpstr>
      <vt:lpstr>summary graph</vt:lpstr>
      <vt:lpstr>RMI data &gt;</vt:lpstr>
      <vt:lpstr>btu_permwh</vt:lpstr>
      <vt:lpstr>BIFUbC-electricity RMI</vt:lpstr>
      <vt:lpstr>BIFUbC-coal RMI</vt:lpstr>
      <vt:lpstr>BIFUbC-natural-gas RMI</vt:lpstr>
      <vt:lpstr>BIFUbC-biomass RMI</vt:lpstr>
      <vt:lpstr>BIFUbC-petroleum-diesel RMI</vt:lpstr>
      <vt:lpstr>BIFUbC-heat RMI</vt:lpstr>
      <vt:lpstr>BIFUbC-crude-oil RMI</vt:lpstr>
      <vt:lpstr>BIFUbC-heavy-or-residual-oi RMI</vt:lpstr>
      <vt:lpstr>BIFUbC-LPG-propane-or-butan RMI</vt:lpstr>
      <vt:lpstr>BIFUbC-hydrogen RMI</vt:lpstr>
      <vt:lpstr>BIFUbC-electricity</vt:lpstr>
      <vt:lpstr>BIFUbC-coal</vt:lpstr>
      <vt:lpstr>BIFUbC-natural-gas</vt:lpstr>
      <vt:lpstr>BIFUbC-biomass</vt:lpstr>
      <vt:lpstr>BIFUbC-petroleum-diesel</vt:lpstr>
      <vt:lpstr>BIFUbC-heat</vt:lpstr>
      <vt:lpstr>BIFUbC-crude-oil</vt:lpstr>
      <vt:lpstr>BIFUbC-heavy-or-residual-oil</vt:lpstr>
      <vt:lpstr>BIFUbC-LPG-propane-or-butane</vt:lpstr>
      <vt:lpstr>BIFUbC-hydrogen</vt:lpstr>
      <vt:lpstr>btu_per_mwh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 Orvis</cp:lastModifiedBy>
  <dcterms:created xsi:type="dcterms:W3CDTF">2014-03-20T21:01:41Z</dcterms:created>
  <dcterms:modified xsi:type="dcterms:W3CDTF">2022-05-17T15:01:17Z</dcterms:modified>
</cp:coreProperties>
</file>